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ben\Dropbox\Covid19\UK\All Cause Deaths v Vaccine Uptake UK\Death Vaccine Efficacy\"/>
    </mc:Choice>
  </mc:AlternateContent>
  <xr:revisionPtr revIDLastSave="0" documentId="13_ncr:1_{892A3F0A-9F7D-4839-B50F-D5DAECED5DA3}" xr6:coauthVersionLast="47" xr6:coauthVersionMax="47" xr10:uidLastSave="{00000000-0000-0000-0000-000000000000}"/>
  <bookViews>
    <workbookView xWindow="-108" yWindow="-108" windowWidth="23256" windowHeight="13176" firstSheet="17" activeTab="19" xr2:uid="{00000000-000D-0000-FFFF-FFFF00000000}"/>
  </bookViews>
  <sheets>
    <sheet name="Contents" sheetId="1" r:id="rId1"/>
    <sheet name="Figure_1__Pillar_1_epicurve" sheetId="2" r:id="rId2"/>
    <sheet name="Figure_2__Positivity_by_test" sheetId="3" state="hidden" r:id="rId3"/>
    <sheet name="Figure_3__Age_sex_pyramid" sheetId="4" state="hidden" r:id="rId4"/>
    <sheet name="Figure_2__Positivity_by_age" sheetId="5" r:id="rId5"/>
    <sheet name="Figure_3__Positivity_by_region" sheetId="6" r:id="rId6"/>
    <sheet name="Figure_4__Datamart_-_Flu" sheetId="7" r:id="rId7"/>
    <sheet name="Figure_5__Datamart_-_otherresp" sheetId="8" r:id="rId8"/>
    <sheet name="Figure_6__ARI_IncidentsEngland" sheetId="9" r:id="rId9"/>
    <sheet name="Figure_7__ARI_All_settings_Eng" sheetId="10" r:id="rId10"/>
    <sheet name="Figure_8__Primary_care" sheetId="11" r:id="rId11"/>
    <sheet name="Figure_11__Primary_care_swab" sheetId="12" r:id="rId12"/>
    <sheet name="Figure_12_Weekly_overall_COVID" sheetId="13" r:id="rId13"/>
    <sheet name="Figure_13__SARIWatch-hospagegrp" sheetId="14" r:id="rId14"/>
    <sheet name="Figure_14_Weekly_ICU_COVID" sheetId="15" r:id="rId15"/>
    <sheet name="Figure_15_Weekly_overall_fluIC_" sheetId="16" r:id="rId16"/>
    <sheet name="Figure_16__SARIWatch-ICUHDUflu" sheetId="17" r:id="rId17"/>
    <sheet name="Figure_17__SARIWatch-RSV-agegrp" sheetId="18" r:id="rId18"/>
    <sheet name="Figure_18__All_Data_Sequenced" sheetId="19" r:id="rId19"/>
    <sheet name="Figure_19__COVID_Vac_Uptake" sheetId="20" r:id="rId20"/>
    <sheet name="18+ Deaths Jan01-May22" sheetId="53" r:id="rId21"/>
    <sheet name="18+ Deaths Apr21-May23" sheetId="52" r:id="rId22"/>
    <sheet name="COVID_Vac_Age_Sex" sheetId="21" r:id="rId23"/>
    <sheet name="COVID_Vac_Ethnicity75+" sheetId="22" r:id="rId24"/>
    <sheet name="Recency_region_age" sheetId="23" r:id="rId25"/>
    <sheet name="Recency_by_ethnicity_and_Age" sheetId="24" r:id="rId26"/>
    <sheet name="Recency_by_IMD_and_Age" sheetId="25" r:id="rId27"/>
    <sheet name="Supplem_5__Positivity_by_sex" sheetId="26" r:id="rId28"/>
    <sheet name="Supplem_6__Case_rates_by_region" sheetId="27" r:id="rId29"/>
    <sheet name="Supplem_7__Incidence-ethnicity" sheetId="28" r:id="rId30"/>
    <sheet name="Supplem_8__Incidence-age-reg_P1" sheetId="29" r:id="rId31"/>
    <sheet name="Supplem_9__Incidence-eth-reg_P1" sheetId="30" r:id="rId32"/>
    <sheet name="Supplem_10__IMD_Case_rates_P1" sheetId="31" r:id="rId33"/>
    <sheet name="Supple_12__Datamart_-_Flu_Age_%" sheetId="32" r:id="rId34"/>
    <sheet name="Supple_13__Datamart_-_Flu_reg_%" sheetId="33" r:id="rId35"/>
    <sheet name="Supple_14__Datamart_-_RSV" sheetId="34" r:id="rId36"/>
    <sheet name="Supple_15__Datamart_-_RSV_Age_%" sheetId="35" r:id="rId37"/>
    <sheet name="Supple_16__Datamart_-_RSV_reg_%" sheetId="36" r:id="rId38"/>
    <sheet name="Supple_18__Google_COVID-19" sheetId="37" r:id="rId39"/>
    <sheet name="Supple_20__Flu_detector" sheetId="38" r:id="rId40"/>
    <sheet name="Supple_22__SARIWatch-hosp_Regio" sheetId="39" r:id="rId41"/>
    <sheet name="Supple_23&amp;24__SARIWatch-ICU_Reg" sheetId="40" r:id="rId42"/>
    <sheet name="Supple_25&amp;26__SARIWatch-ICUage" sheetId="41" r:id="rId43"/>
    <sheet name="Supplem_27__SARIwatch-hospagere" sheetId="42" r:id="rId44"/>
    <sheet name="Supplem_28__SARIWatch-hospet" sheetId="43" r:id="rId45"/>
    <sheet name="Supplem_29__SARIWatch-ICUeth" sheetId="44" r:id="rId46"/>
    <sheet name="Supple_31__SARIWatch-ECMO" sheetId="45" r:id="rId47"/>
    <sheet name="Supplem_33___Sequence_Coverage_" sheetId="46" r:id="rId48"/>
    <sheet name="Supple_41__COVID_Vac_Eth_75+" sheetId="47" r:id="rId49"/>
    <sheet name="Figure_23__ARI_Work_Settings" sheetId="48" state="hidden" r:id="rId50"/>
    <sheet name="Figure_24__ARI_Food" sheetId="49" state="hidden" r:id="rId51"/>
    <sheet name="Supplem_15__Age_Sex_Hosp" sheetId="50" state="hidden" r:id="rId52"/>
    <sheet name="Supplem_16__Age_Sex_ICU" sheetId="51" state="hidden" r:id="rId53"/>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T17" i="20" l="1"/>
  <c r="FR17" i="20"/>
  <c r="FT138" i="20"/>
  <c r="FT137" i="20"/>
  <c r="FT136" i="20"/>
  <c r="FT135" i="20"/>
  <c r="FT134" i="20"/>
  <c r="FT133" i="20"/>
  <c r="FT132" i="20"/>
  <c r="FT131" i="20"/>
  <c r="FT130" i="20"/>
  <c r="FT129" i="20"/>
  <c r="FT128" i="20"/>
  <c r="FT127" i="20"/>
  <c r="FT126" i="20"/>
  <c r="FT125" i="20"/>
  <c r="FT124" i="20"/>
  <c r="FT123" i="20"/>
  <c r="FT122" i="20"/>
  <c r="FT121" i="20"/>
  <c r="FT120" i="20"/>
  <c r="FT119" i="20"/>
  <c r="FT118" i="20"/>
  <c r="FT117" i="20"/>
  <c r="FT116" i="20"/>
  <c r="FT115" i="20"/>
  <c r="FT114" i="20"/>
  <c r="FT113" i="20"/>
  <c r="FT112" i="20"/>
  <c r="FT111" i="20"/>
  <c r="FT110" i="20"/>
  <c r="FT109" i="20"/>
  <c r="FT108" i="20"/>
  <c r="FT107" i="20"/>
  <c r="FT106" i="20"/>
  <c r="FT105" i="20"/>
  <c r="FT104" i="20"/>
  <c r="FT103" i="20"/>
  <c r="FT102" i="20"/>
  <c r="FT101" i="20"/>
  <c r="FT100" i="20"/>
  <c r="FT99" i="20"/>
  <c r="FT98" i="20"/>
  <c r="FT97" i="20"/>
  <c r="FT96" i="20"/>
  <c r="FT95" i="20"/>
  <c r="FT94" i="20"/>
  <c r="FT93" i="20"/>
  <c r="FT92" i="20"/>
  <c r="FT91" i="20"/>
  <c r="FT90" i="20"/>
  <c r="FT89" i="20"/>
  <c r="FT88" i="20"/>
  <c r="FT87" i="20"/>
  <c r="FT86" i="20"/>
  <c r="FT85" i="20"/>
  <c r="FT84" i="20"/>
  <c r="FT83" i="20"/>
  <c r="FT82" i="20"/>
  <c r="FT81" i="20"/>
  <c r="FT80" i="20"/>
  <c r="FT79" i="20"/>
  <c r="FT78" i="20"/>
  <c r="FT77" i="20"/>
  <c r="FT76" i="20"/>
  <c r="FT75" i="20"/>
  <c r="FT74" i="20"/>
  <c r="FT73" i="20"/>
  <c r="FT72" i="20"/>
  <c r="FT71" i="20"/>
  <c r="FT70" i="20"/>
  <c r="FT69" i="20"/>
  <c r="FT68" i="20"/>
  <c r="FT67" i="20"/>
  <c r="FT66" i="20"/>
  <c r="FT65" i="20"/>
  <c r="FT64" i="20"/>
  <c r="FT63" i="20"/>
  <c r="FT62" i="20"/>
  <c r="FT61" i="20"/>
  <c r="FT60" i="20"/>
  <c r="FT59" i="20"/>
  <c r="FT58" i="20"/>
  <c r="FT57" i="20"/>
  <c r="FT56" i="20"/>
  <c r="FT55" i="20"/>
  <c r="FT54" i="20"/>
  <c r="FT53" i="20"/>
  <c r="FT52" i="20"/>
  <c r="FT51" i="20"/>
  <c r="FT50" i="20"/>
  <c r="FT49" i="20"/>
  <c r="FT48" i="20"/>
  <c r="FT47" i="20"/>
  <c r="FT46" i="20"/>
  <c r="FT45" i="20"/>
  <c r="FT44" i="20"/>
  <c r="FT43" i="20"/>
  <c r="FT42" i="20"/>
  <c r="FT41" i="20"/>
  <c r="FT40" i="20"/>
  <c r="FT39" i="20"/>
  <c r="FT38" i="20"/>
  <c r="FT37" i="20"/>
  <c r="FT36" i="20"/>
  <c r="FT35" i="20"/>
  <c r="FT34" i="20"/>
  <c r="FT33" i="20"/>
  <c r="FT32" i="20"/>
  <c r="FT31" i="20"/>
  <c r="FT30" i="20"/>
  <c r="FT29" i="20"/>
  <c r="FT28" i="20"/>
  <c r="FT27" i="20"/>
  <c r="FT26" i="20"/>
  <c r="FT25" i="20"/>
  <c r="FT24" i="20"/>
  <c r="FT23" i="20"/>
  <c r="FT22" i="20"/>
  <c r="FT21" i="20"/>
  <c r="FR138" i="20"/>
  <c r="FR137" i="20"/>
  <c r="FR136" i="20"/>
  <c r="FR135" i="20"/>
  <c r="FR134" i="20"/>
  <c r="FR133" i="20"/>
  <c r="FR132" i="20"/>
  <c r="FR131" i="20"/>
  <c r="FR130" i="20"/>
  <c r="FR129" i="20"/>
  <c r="FR128" i="20"/>
  <c r="FR127" i="20"/>
  <c r="FR126" i="20"/>
  <c r="FR125" i="20"/>
  <c r="FR124" i="20"/>
  <c r="FR123" i="20"/>
  <c r="FR122" i="20"/>
  <c r="FR121" i="20"/>
  <c r="FR120" i="20"/>
  <c r="FR119" i="20"/>
  <c r="FR118" i="20"/>
  <c r="FR117" i="20"/>
  <c r="FR116" i="20"/>
  <c r="FR115" i="20"/>
  <c r="FR114" i="20"/>
  <c r="FR113" i="20"/>
  <c r="FR112" i="20"/>
  <c r="FR111" i="20"/>
  <c r="FR110" i="20"/>
  <c r="FR109" i="20"/>
  <c r="FR108" i="20"/>
  <c r="FR107" i="20"/>
  <c r="FR106" i="20"/>
  <c r="FR105" i="20"/>
  <c r="FR104" i="20"/>
  <c r="FR103" i="20"/>
  <c r="FR102" i="20"/>
  <c r="FR101" i="20"/>
  <c r="FR100" i="20"/>
  <c r="FR99" i="20"/>
  <c r="FR98" i="20"/>
  <c r="FR97" i="20"/>
  <c r="FR96" i="20"/>
  <c r="FR95" i="20"/>
  <c r="FR94" i="20"/>
  <c r="FR93" i="20"/>
  <c r="FR92" i="20"/>
  <c r="FR91" i="20"/>
  <c r="FR90" i="20"/>
  <c r="FR89" i="20"/>
  <c r="FR88" i="20"/>
  <c r="FR87" i="20"/>
  <c r="FR86" i="20"/>
  <c r="FR85" i="20"/>
  <c r="FR84" i="20"/>
  <c r="FR83" i="20"/>
  <c r="FR82" i="20"/>
  <c r="FR81" i="20"/>
  <c r="FR80" i="20"/>
  <c r="FR79" i="20"/>
  <c r="FR78" i="20"/>
  <c r="FR77" i="20"/>
  <c r="FR76" i="20"/>
  <c r="FR75" i="20"/>
  <c r="FR74" i="20"/>
  <c r="FR73" i="20"/>
  <c r="FR72" i="20"/>
  <c r="FR71" i="20"/>
  <c r="FR70" i="20"/>
  <c r="FR69" i="20"/>
  <c r="FR68" i="20"/>
  <c r="FR67" i="20"/>
  <c r="FR66" i="20"/>
  <c r="FR65" i="20"/>
  <c r="FR64" i="20"/>
  <c r="FR63" i="20"/>
  <c r="FR62" i="20"/>
  <c r="FR61" i="20"/>
  <c r="FR60" i="20"/>
  <c r="FR59" i="20"/>
  <c r="FR58" i="20"/>
  <c r="FR57" i="20"/>
  <c r="FR56" i="20"/>
  <c r="FR55" i="20"/>
  <c r="FR54" i="20"/>
  <c r="FR53" i="20"/>
  <c r="FR52" i="20"/>
  <c r="FR51" i="20"/>
  <c r="FR50" i="20"/>
  <c r="FR49" i="20"/>
  <c r="FR48" i="20"/>
  <c r="FR47" i="20"/>
  <c r="FR46" i="20"/>
  <c r="FR45" i="20"/>
  <c r="FR44" i="20"/>
  <c r="FR43" i="20"/>
  <c r="FR42" i="20"/>
  <c r="FR41" i="20"/>
  <c r="FR40" i="20"/>
  <c r="FR39" i="20"/>
  <c r="FR38" i="20"/>
  <c r="FR37" i="20"/>
  <c r="FR36" i="20"/>
  <c r="FR35" i="20"/>
  <c r="FR34" i="20"/>
  <c r="FR33" i="20"/>
  <c r="FR32" i="20"/>
  <c r="FR31" i="20"/>
  <c r="FR30" i="20"/>
  <c r="FR29" i="20"/>
  <c r="FR28" i="20"/>
  <c r="FR27" i="20"/>
  <c r="FR26" i="20"/>
  <c r="FR25" i="20"/>
  <c r="FR24" i="20"/>
  <c r="FR23" i="20"/>
  <c r="FR22" i="20"/>
  <c r="FR21" i="20"/>
  <c r="FP138" i="20"/>
  <c r="FP137" i="20"/>
  <c r="FP136" i="20"/>
  <c r="FP135" i="20"/>
  <c r="FP134" i="20"/>
  <c r="FP133" i="20"/>
  <c r="FP132" i="20"/>
  <c r="FP131" i="20"/>
  <c r="FP130" i="20"/>
  <c r="FP129" i="20"/>
  <c r="FP128" i="20"/>
  <c r="FP127" i="20"/>
  <c r="FP126" i="20"/>
  <c r="FP125" i="20"/>
  <c r="FP124" i="20"/>
  <c r="FP123" i="20"/>
  <c r="FP122" i="20"/>
  <c r="FP121" i="20"/>
  <c r="FP120" i="20"/>
  <c r="FP119" i="20"/>
  <c r="FP118" i="20"/>
  <c r="FP117" i="20"/>
  <c r="FP116" i="20"/>
  <c r="FP115" i="20"/>
  <c r="FP114" i="20"/>
  <c r="FP113" i="20"/>
  <c r="FP112" i="20"/>
  <c r="FP111" i="20"/>
  <c r="FP110" i="20"/>
  <c r="FP109" i="20"/>
  <c r="FP108" i="20"/>
  <c r="FP107" i="20"/>
  <c r="FP106" i="20"/>
  <c r="FP105" i="20"/>
  <c r="FP104" i="20"/>
  <c r="FP103" i="20"/>
  <c r="FP102" i="20"/>
  <c r="FP101" i="20"/>
  <c r="FP100" i="20"/>
  <c r="FP99" i="20"/>
  <c r="FP98" i="20"/>
  <c r="FP97" i="20"/>
  <c r="FP96" i="20"/>
  <c r="FP95" i="20"/>
  <c r="FP94" i="20"/>
  <c r="FP93" i="20"/>
  <c r="FP92" i="20"/>
  <c r="FP91" i="20"/>
  <c r="FP90" i="20"/>
  <c r="FP89" i="20"/>
  <c r="FP88" i="20"/>
  <c r="FP87" i="20"/>
  <c r="FP86" i="20"/>
  <c r="FP85" i="20"/>
  <c r="FP84" i="20"/>
  <c r="FP83" i="20"/>
  <c r="FP82" i="20"/>
  <c r="FP81" i="20"/>
  <c r="FP80" i="20"/>
  <c r="FP79" i="20"/>
  <c r="FP78" i="20"/>
  <c r="FP77" i="20"/>
  <c r="FP76" i="20"/>
  <c r="FP75" i="20"/>
  <c r="FP74" i="20"/>
  <c r="FP73" i="20"/>
  <c r="FP72" i="20"/>
  <c r="FP71" i="20"/>
  <c r="FP70" i="20"/>
  <c r="FP69" i="20"/>
  <c r="FP68" i="20"/>
  <c r="FP67" i="20"/>
  <c r="FP66" i="20"/>
  <c r="FP65" i="20"/>
  <c r="FP64" i="20"/>
  <c r="FP63" i="20"/>
  <c r="FP62" i="20"/>
  <c r="FP61" i="20"/>
  <c r="FP60" i="20"/>
  <c r="FP59" i="20"/>
  <c r="FP58" i="20"/>
  <c r="FP57" i="20"/>
  <c r="FP56" i="20"/>
  <c r="FP55" i="20"/>
  <c r="FP54" i="20"/>
  <c r="FP53" i="20"/>
  <c r="FP52" i="20"/>
  <c r="FP51" i="20"/>
  <c r="FP50" i="20"/>
  <c r="FP49" i="20"/>
  <c r="FP48" i="20"/>
  <c r="FP47" i="20"/>
  <c r="FP46" i="20"/>
  <c r="FP45" i="20"/>
  <c r="FP44" i="20"/>
  <c r="FP43" i="20"/>
  <c r="FP42" i="20"/>
  <c r="FP41" i="20"/>
  <c r="FP40" i="20"/>
  <c r="FP39" i="20"/>
  <c r="FP38" i="20"/>
  <c r="FP37" i="20"/>
  <c r="FP36" i="20"/>
  <c r="FP35" i="20"/>
  <c r="FP34" i="20"/>
  <c r="FP33" i="20"/>
  <c r="FP32" i="20"/>
  <c r="FP31" i="20"/>
  <c r="FP30" i="20"/>
  <c r="FP29" i="20"/>
  <c r="FP28" i="20"/>
  <c r="FP27" i="20"/>
  <c r="FP26" i="20"/>
  <c r="FP25" i="20"/>
  <c r="FP21" i="20"/>
  <c r="FP17" i="20"/>
  <c r="FQ17" i="20"/>
  <c r="FW17" i="20"/>
  <c r="FO138" i="20"/>
  <c r="FO137" i="20"/>
  <c r="FO136" i="20"/>
  <c r="FO135" i="20"/>
  <c r="FO134" i="20"/>
  <c r="FO133" i="20"/>
  <c r="FO132" i="20"/>
  <c r="FO131" i="20"/>
  <c r="FO130" i="20"/>
  <c r="FO129" i="20"/>
  <c r="FO128" i="20"/>
  <c r="FO127" i="20"/>
  <c r="FO126" i="20"/>
  <c r="FO125" i="20"/>
  <c r="FO124" i="20"/>
  <c r="FO123" i="20"/>
  <c r="FO122" i="20"/>
  <c r="FO121" i="20"/>
  <c r="FO120" i="20"/>
  <c r="FO119" i="20"/>
  <c r="FO118" i="20"/>
  <c r="FO117" i="20"/>
  <c r="FO116" i="20"/>
  <c r="FO115" i="20"/>
  <c r="FO114" i="20"/>
  <c r="FO113" i="20"/>
  <c r="FO112" i="20"/>
  <c r="FO111" i="20"/>
  <c r="FO110" i="20"/>
  <c r="FO109" i="20"/>
  <c r="FO108" i="20"/>
  <c r="FO107" i="20"/>
  <c r="FO106" i="20"/>
  <c r="FO105" i="20"/>
  <c r="FO104" i="20"/>
  <c r="FO103" i="20"/>
  <c r="FO102" i="20"/>
  <c r="FO101" i="20"/>
  <c r="FO100" i="20"/>
  <c r="FO99" i="20"/>
  <c r="FO98" i="20"/>
  <c r="FO97" i="20"/>
  <c r="FO96" i="20"/>
  <c r="FO95" i="20"/>
  <c r="FO94" i="20"/>
  <c r="FO93" i="20"/>
  <c r="FO92" i="20"/>
  <c r="FO91" i="20"/>
  <c r="FO90" i="20"/>
  <c r="FO89" i="20"/>
  <c r="FO88" i="20"/>
  <c r="FO87" i="20"/>
  <c r="FO86" i="20"/>
  <c r="FO85" i="20"/>
  <c r="FO84" i="20"/>
  <c r="FO83" i="20"/>
  <c r="FO82" i="20"/>
  <c r="FO81" i="20"/>
  <c r="FO80" i="20"/>
  <c r="FO79" i="20"/>
  <c r="FO78" i="20"/>
  <c r="FO77" i="20"/>
  <c r="FO76" i="20"/>
  <c r="FO75" i="20"/>
  <c r="FO74" i="20"/>
  <c r="FO73" i="20"/>
  <c r="FO72" i="20"/>
  <c r="FO71" i="20"/>
  <c r="FO70" i="20"/>
  <c r="FO69" i="20"/>
  <c r="FO68" i="20"/>
  <c r="FO67" i="20"/>
  <c r="FO66" i="20"/>
  <c r="FO65" i="20"/>
  <c r="FO64" i="20"/>
  <c r="FO63" i="20"/>
  <c r="FO62" i="20"/>
  <c r="FO61" i="20"/>
  <c r="FO60" i="20"/>
  <c r="FO59" i="20"/>
  <c r="FO58" i="20"/>
  <c r="FO57" i="20"/>
  <c r="FO56" i="20"/>
  <c r="FO55" i="20"/>
  <c r="FO54" i="20"/>
  <c r="FO53" i="20"/>
  <c r="FO52" i="20"/>
  <c r="FO51" i="20"/>
  <c r="FO50" i="20"/>
  <c r="FO49" i="20"/>
  <c r="FO48" i="20"/>
  <c r="FO47" i="20"/>
  <c r="FO46" i="20"/>
  <c r="FO45" i="20"/>
  <c r="FO44" i="20"/>
  <c r="FO43" i="20"/>
  <c r="FO42" i="20"/>
  <c r="FO41" i="20"/>
  <c r="FO40" i="20"/>
  <c r="FO39" i="20"/>
  <c r="FO38" i="20"/>
  <c r="FO37" i="20"/>
  <c r="FO36" i="20"/>
  <c r="FO35" i="20"/>
  <c r="FO34" i="20"/>
  <c r="FO33" i="20"/>
  <c r="FO32" i="20"/>
  <c r="FO31" i="20"/>
  <c r="FO30" i="20"/>
  <c r="FO29" i="20"/>
  <c r="FO28" i="20"/>
  <c r="FO27" i="20"/>
  <c r="FO26" i="20"/>
  <c r="FO25" i="20"/>
  <c r="FO24" i="20"/>
  <c r="FO23" i="20"/>
  <c r="FO22" i="20"/>
  <c r="FO21" i="20"/>
  <c r="FY17" i="20"/>
  <c r="FO17" i="20"/>
  <c r="GI17" i="20"/>
  <c r="GS17" i="20"/>
  <c r="IB138" i="20"/>
  <c r="IB137" i="20"/>
  <c r="IB136" i="20"/>
  <c r="IB135" i="20"/>
  <c r="IB134" i="20"/>
  <c r="IB133" i="20"/>
  <c r="IB132" i="20"/>
  <c r="IB131" i="20"/>
  <c r="IB130" i="20"/>
  <c r="IB129" i="20"/>
  <c r="IE129" i="20" s="1"/>
  <c r="IB128" i="20"/>
  <c r="IB127" i="20"/>
  <c r="IE127" i="20" s="1"/>
  <c r="IB126" i="20"/>
  <c r="IB125" i="20"/>
  <c r="IE125" i="20" s="1"/>
  <c r="IB124" i="20"/>
  <c r="IB123" i="20"/>
  <c r="IB122" i="20"/>
  <c r="IB121" i="20"/>
  <c r="IB120" i="20"/>
  <c r="IB119" i="20"/>
  <c r="IB118" i="20"/>
  <c r="IB117" i="20"/>
  <c r="IB116" i="20"/>
  <c r="IB115" i="20"/>
  <c r="IB114" i="20"/>
  <c r="IB113" i="20"/>
  <c r="IE113" i="20" s="1"/>
  <c r="IB112" i="20"/>
  <c r="IB111" i="20"/>
  <c r="IB110" i="20"/>
  <c r="IB109" i="20"/>
  <c r="IB108" i="20"/>
  <c r="IB107" i="20"/>
  <c r="IB106" i="20"/>
  <c r="IB105" i="20"/>
  <c r="IB104" i="20"/>
  <c r="IB103" i="20"/>
  <c r="IB102" i="20"/>
  <c r="IB101" i="20"/>
  <c r="IB100" i="20"/>
  <c r="IB99" i="20"/>
  <c r="IB98" i="20"/>
  <c r="IB97" i="20"/>
  <c r="IE97" i="20" s="1"/>
  <c r="IB96" i="20"/>
  <c r="IB95" i="20"/>
  <c r="IB94" i="20"/>
  <c r="IE94" i="20" s="1"/>
  <c r="IB93" i="20"/>
  <c r="IB92" i="20"/>
  <c r="IB91" i="20"/>
  <c r="IB90" i="20"/>
  <c r="IB89" i="20"/>
  <c r="IB88" i="20"/>
  <c r="IB87" i="20"/>
  <c r="IB86" i="20"/>
  <c r="IB85" i="20"/>
  <c r="IB84" i="20"/>
  <c r="IB83" i="20"/>
  <c r="IB82" i="20"/>
  <c r="IB81" i="20"/>
  <c r="IE81" i="20" s="1"/>
  <c r="IB80" i="20"/>
  <c r="IB79" i="20"/>
  <c r="IB78" i="20"/>
  <c r="IB77" i="20"/>
  <c r="IE77" i="20" s="1"/>
  <c r="IB76" i="20"/>
  <c r="IB75" i="20"/>
  <c r="IB74" i="20"/>
  <c r="IB73" i="20"/>
  <c r="IB72" i="20"/>
  <c r="IB71" i="20"/>
  <c r="IB70" i="20"/>
  <c r="IB69" i="20"/>
  <c r="IB68" i="20"/>
  <c r="IB67" i="20"/>
  <c r="IB66" i="20"/>
  <c r="IB65" i="20"/>
  <c r="IB64" i="20"/>
  <c r="IB63" i="20"/>
  <c r="IB62" i="20"/>
  <c r="IB61" i="20"/>
  <c r="IE61" i="20" s="1"/>
  <c r="IB60" i="20"/>
  <c r="IE60" i="20" s="1"/>
  <c r="IB59" i="20"/>
  <c r="IB58" i="20"/>
  <c r="IB57" i="20"/>
  <c r="IB56" i="20"/>
  <c r="IB55" i="20"/>
  <c r="IB54" i="20"/>
  <c r="IB53" i="20"/>
  <c r="IB52" i="20"/>
  <c r="IB51" i="20"/>
  <c r="IB50" i="20"/>
  <c r="IB49" i="20"/>
  <c r="IB48" i="20"/>
  <c r="IB47" i="20"/>
  <c r="IB46" i="20"/>
  <c r="IB45" i="20"/>
  <c r="IE45" i="20" s="1"/>
  <c r="IB44" i="20"/>
  <c r="IB43" i="20"/>
  <c r="IB42" i="20"/>
  <c r="IB41" i="20"/>
  <c r="IB40" i="20"/>
  <c r="IB39" i="20"/>
  <c r="IB38" i="20"/>
  <c r="IB37" i="20"/>
  <c r="IB36" i="20"/>
  <c r="IB35" i="20"/>
  <c r="IB34" i="20"/>
  <c r="IB33" i="20"/>
  <c r="IB32" i="20"/>
  <c r="IB31" i="20"/>
  <c r="IB30" i="20"/>
  <c r="IB29" i="20"/>
  <c r="IB28" i="20"/>
  <c r="IB27" i="20"/>
  <c r="IB26" i="20"/>
  <c r="IB25" i="20"/>
  <c r="IB24" i="20"/>
  <c r="IB23" i="20"/>
  <c r="IB22" i="20"/>
  <c r="IB21" i="20"/>
  <c r="HZ138" i="20"/>
  <c r="HZ137" i="20"/>
  <c r="HZ136" i="20"/>
  <c r="HZ135" i="20"/>
  <c r="HZ134" i="20"/>
  <c r="HZ133" i="20"/>
  <c r="HZ132" i="20"/>
  <c r="HZ131" i="20"/>
  <c r="HZ130" i="20"/>
  <c r="ID130" i="20" s="1"/>
  <c r="HZ129" i="20"/>
  <c r="ID129" i="20" s="1"/>
  <c r="HZ128" i="20"/>
  <c r="HZ127" i="20"/>
  <c r="HZ126" i="20"/>
  <c r="HZ125" i="20"/>
  <c r="HZ124" i="20"/>
  <c r="HZ123" i="20"/>
  <c r="HZ122" i="20"/>
  <c r="HZ121" i="20"/>
  <c r="HZ120" i="20"/>
  <c r="HZ119" i="20"/>
  <c r="HZ118" i="20"/>
  <c r="HZ117" i="20"/>
  <c r="HZ116" i="20"/>
  <c r="HZ115" i="20"/>
  <c r="HZ114" i="20"/>
  <c r="ID114" i="20" s="1"/>
  <c r="HZ113" i="20"/>
  <c r="HZ112" i="20"/>
  <c r="HZ111" i="20"/>
  <c r="HZ110" i="20"/>
  <c r="HZ109" i="20"/>
  <c r="HZ108" i="20"/>
  <c r="ID108" i="20" s="1"/>
  <c r="HZ107" i="20"/>
  <c r="HZ106" i="20"/>
  <c r="HZ105" i="20"/>
  <c r="HZ104" i="20"/>
  <c r="HZ103" i="20"/>
  <c r="HZ102" i="20"/>
  <c r="HZ101" i="20"/>
  <c r="HZ100" i="20"/>
  <c r="HZ99" i="20"/>
  <c r="HZ98" i="20"/>
  <c r="HZ97" i="20"/>
  <c r="ID97" i="20" s="1"/>
  <c r="HZ96" i="20"/>
  <c r="HZ95" i="20"/>
  <c r="ID95" i="20" s="1"/>
  <c r="HZ94" i="20"/>
  <c r="ID94" i="20" s="1"/>
  <c r="HZ93" i="20"/>
  <c r="HZ92" i="20"/>
  <c r="HZ91" i="20"/>
  <c r="HZ90" i="20"/>
  <c r="HZ89" i="20"/>
  <c r="HZ88" i="20"/>
  <c r="HZ87" i="20"/>
  <c r="HZ86" i="20"/>
  <c r="HZ85" i="20"/>
  <c r="HZ84" i="20"/>
  <c r="HZ83" i="20"/>
  <c r="HZ82" i="20"/>
  <c r="HZ81" i="20"/>
  <c r="HZ80" i="20"/>
  <c r="ID80" i="20" s="1"/>
  <c r="HZ79" i="20"/>
  <c r="HZ78" i="20"/>
  <c r="HZ77" i="20"/>
  <c r="HZ76" i="20"/>
  <c r="HZ75" i="20"/>
  <c r="HZ74" i="20"/>
  <c r="HZ73" i="20"/>
  <c r="HZ72" i="20"/>
  <c r="HZ71" i="20"/>
  <c r="HZ70" i="20"/>
  <c r="HZ69" i="20"/>
  <c r="HZ68" i="20"/>
  <c r="HZ67" i="20"/>
  <c r="HZ66" i="20"/>
  <c r="HZ65" i="20"/>
  <c r="HZ64" i="20"/>
  <c r="HZ63" i="20"/>
  <c r="HZ62" i="20"/>
  <c r="HZ61" i="20"/>
  <c r="ID61" i="20" s="1"/>
  <c r="HZ60" i="20"/>
  <c r="ID60" i="20" s="1"/>
  <c r="HZ59" i="20"/>
  <c r="HZ58" i="20"/>
  <c r="HZ57" i="20"/>
  <c r="HZ56" i="20"/>
  <c r="HZ55" i="20"/>
  <c r="HZ54" i="20"/>
  <c r="HZ53" i="20"/>
  <c r="HZ52" i="20"/>
  <c r="HZ51" i="20"/>
  <c r="HZ50" i="20"/>
  <c r="HZ49" i="20"/>
  <c r="HZ48" i="20"/>
  <c r="HZ47" i="20"/>
  <c r="HZ46" i="20"/>
  <c r="HZ45" i="20"/>
  <c r="HZ44" i="20"/>
  <c r="HZ43" i="20"/>
  <c r="HZ42" i="20"/>
  <c r="HZ41" i="20"/>
  <c r="HZ40" i="20"/>
  <c r="HZ39" i="20"/>
  <c r="HZ38" i="20"/>
  <c r="HZ37" i="20"/>
  <c r="HZ36" i="20"/>
  <c r="HZ35" i="20"/>
  <c r="HZ34" i="20"/>
  <c r="HZ33" i="20"/>
  <c r="HZ32" i="20"/>
  <c r="HZ31" i="20"/>
  <c r="HZ30" i="20"/>
  <c r="HZ29" i="20"/>
  <c r="ID29" i="20" s="1"/>
  <c r="HZ28" i="20"/>
  <c r="ID28" i="20" s="1"/>
  <c r="HZ27" i="20"/>
  <c r="HZ26" i="20"/>
  <c r="HZ25" i="20"/>
  <c r="HZ24" i="20"/>
  <c r="HZ23" i="20"/>
  <c r="HZ22" i="20"/>
  <c r="HZ21" i="20"/>
  <c r="HX138" i="20"/>
  <c r="HX137" i="20"/>
  <c r="HX136" i="20"/>
  <c r="HX135" i="20"/>
  <c r="HY135" i="20" s="1"/>
  <c r="IA135" i="20" s="1"/>
  <c r="HX134" i="20"/>
  <c r="HX133" i="20"/>
  <c r="HX132" i="20"/>
  <c r="HX131" i="20"/>
  <c r="HY131" i="20" s="1"/>
  <c r="IA131" i="20" s="1"/>
  <c r="HX130" i="20"/>
  <c r="HX129" i="20"/>
  <c r="HX128" i="20"/>
  <c r="HX127" i="20"/>
  <c r="IC127" i="20" s="1"/>
  <c r="HX126" i="20"/>
  <c r="IC126" i="20" s="1"/>
  <c r="HX125" i="20"/>
  <c r="HX124" i="20"/>
  <c r="IC124" i="20" s="1"/>
  <c r="HX123" i="20"/>
  <c r="HX122" i="20"/>
  <c r="HX121" i="20"/>
  <c r="HX120" i="20"/>
  <c r="HX119" i="20"/>
  <c r="HX118" i="20"/>
  <c r="HX117" i="20"/>
  <c r="HX116" i="20"/>
  <c r="HX115" i="20"/>
  <c r="IC115" i="20" s="1"/>
  <c r="HX114" i="20"/>
  <c r="HX113" i="20"/>
  <c r="HX112" i="20"/>
  <c r="HX111" i="20"/>
  <c r="HX110" i="20"/>
  <c r="HX109" i="20"/>
  <c r="HX108" i="20"/>
  <c r="HX107" i="20"/>
  <c r="HX106" i="20"/>
  <c r="HX105" i="20"/>
  <c r="HX104" i="20"/>
  <c r="HX103" i="20"/>
  <c r="HX102" i="20"/>
  <c r="HX101" i="20"/>
  <c r="HX100" i="20"/>
  <c r="HX99" i="20"/>
  <c r="HX98" i="20"/>
  <c r="HX97" i="20"/>
  <c r="IC97" i="20" s="1"/>
  <c r="HX96" i="20"/>
  <c r="HX95" i="20"/>
  <c r="HY95" i="20" s="1"/>
  <c r="IA95" i="20" s="1"/>
  <c r="HX94" i="20"/>
  <c r="HX93" i="20"/>
  <c r="HX92" i="20"/>
  <c r="HY92" i="20" s="1"/>
  <c r="IA92" i="20" s="1"/>
  <c r="HX91" i="20"/>
  <c r="HX90" i="20"/>
  <c r="HX89" i="20"/>
  <c r="HX88" i="20"/>
  <c r="HX87" i="20"/>
  <c r="HX86" i="20"/>
  <c r="HX85" i="20"/>
  <c r="HX84" i="20"/>
  <c r="HX83" i="20"/>
  <c r="HX82" i="20"/>
  <c r="HX81" i="20"/>
  <c r="IC81" i="20" s="1"/>
  <c r="HX80" i="20"/>
  <c r="HX79" i="20"/>
  <c r="HY79" i="20" s="1"/>
  <c r="IA79" i="20" s="1"/>
  <c r="HX78" i="20"/>
  <c r="HX77" i="20"/>
  <c r="HX76" i="20"/>
  <c r="HY76" i="20" s="1"/>
  <c r="IA76" i="20" s="1"/>
  <c r="HX75" i="20"/>
  <c r="HX74" i="20"/>
  <c r="HX73" i="20"/>
  <c r="HX72" i="20"/>
  <c r="HX71" i="20"/>
  <c r="HX70" i="20"/>
  <c r="HX69" i="20"/>
  <c r="HX68" i="20"/>
  <c r="HX67" i="20"/>
  <c r="HX66" i="20"/>
  <c r="HX65" i="20"/>
  <c r="HX64" i="20"/>
  <c r="HX63" i="20"/>
  <c r="HX62" i="20"/>
  <c r="HX61" i="20"/>
  <c r="HX60" i="20"/>
  <c r="HX59" i="20"/>
  <c r="HX58" i="20"/>
  <c r="HX57" i="20"/>
  <c r="HX56" i="20"/>
  <c r="HX55" i="20"/>
  <c r="HX54" i="20"/>
  <c r="HX53" i="20"/>
  <c r="HX52" i="20"/>
  <c r="HX51" i="20"/>
  <c r="HX50" i="20"/>
  <c r="HX49" i="20"/>
  <c r="HY49" i="20" s="1"/>
  <c r="IA49" i="20" s="1"/>
  <c r="HX48" i="20"/>
  <c r="HX47" i="20"/>
  <c r="IC47" i="20" s="1"/>
  <c r="HX46" i="20"/>
  <c r="HX45" i="20"/>
  <c r="HX44" i="20"/>
  <c r="HX43" i="20"/>
  <c r="HX42" i="20"/>
  <c r="HX41" i="20"/>
  <c r="HX40" i="20"/>
  <c r="HX39" i="20"/>
  <c r="HX38" i="20"/>
  <c r="HX37" i="20"/>
  <c r="HX36" i="20"/>
  <c r="IC36" i="20" s="1"/>
  <c r="HX35" i="20"/>
  <c r="HX34" i="20"/>
  <c r="HX33" i="20"/>
  <c r="HX32" i="20"/>
  <c r="HY32" i="20" s="1"/>
  <c r="IA32" i="20" s="1"/>
  <c r="HX31" i="20"/>
  <c r="IC31" i="20" s="1"/>
  <c r="HX30" i="20"/>
  <c r="HX29" i="20"/>
  <c r="HX28" i="20"/>
  <c r="HY28" i="20" s="1"/>
  <c r="IA28" i="20" s="1"/>
  <c r="HX27" i="20"/>
  <c r="HX26" i="20"/>
  <c r="HX25" i="20"/>
  <c r="HX24" i="20"/>
  <c r="HX23" i="20"/>
  <c r="HX22" i="20"/>
  <c r="HX21" i="20"/>
  <c r="IB17" i="20"/>
  <c r="HZ17" i="20"/>
  <c r="HX17" i="20"/>
  <c r="HW138" i="20"/>
  <c r="HW137" i="20"/>
  <c r="HW136" i="20"/>
  <c r="HW135" i="20"/>
  <c r="HW134" i="20"/>
  <c r="IC134" i="20" s="1"/>
  <c r="HW133" i="20"/>
  <c r="HW132" i="20"/>
  <c r="HW131" i="20"/>
  <c r="IE131" i="20" s="1"/>
  <c r="HW130" i="20"/>
  <c r="IE130" i="20" s="1"/>
  <c r="HW129" i="20"/>
  <c r="HW128" i="20"/>
  <c r="HY128" i="20" s="1"/>
  <c r="IA128" i="20" s="1"/>
  <c r="HW127" i="20"/>
  <c r="ID127" i="20" s="1"/>
  <c r="HW126" i="20"/>
  <c r="ID126" i="20" s="1"/>
  <c r="HW125" i="20"/>
  <c r="ID125" i="20" s="1"/>
  <c r="HW124" i="20"/>
  <c r="HW123" i="20"/>
  <c r="HW122" i="20"/>
  <c r="HW121" i="20"/>
  <c r="HW120" i="20"/>
  <c r="HW119" i="20"/>
  <c r="HW118" i="20"/>
  <c r="HW117" i="20"/>
  <c r="HW116" i="20"/>
  <c r="HW115" i="20"/>
  <c r="HW114" i="20"/>
  <c r="HW113" i="20"/>
  <c r="ID113" i="20" s="1"/>
  <c r="HW112" i="20"/>
  <c r="HW111" i="20"/>
  <c r="HW110" i="20"/>
  <c r="ID110" i="20" s="1"/>
  <c r="HW109" i="20"/>
  <c r="HW108" i="20"/>
  <c r="HW107" i="20"/>
  <c r="HW106" i="20"/>
  <c r="HW105" i="20"/>
  <c r="HW104" i="20"/>
  <c r="HW103" i="20"/>
  <c r="HW102" i="20"/>
  <c r="IE102" i="20" s="1"/>
  <c r="HW101" i="20"/>
  <c r="HW100" i="20"/>
  <c r="IE100" i="20" s="1"/>
  <c r="HW99" i="20"/>
  <c r="IE99" i="20" s="1"/>
  <c r="HW98" i="20"/>
  <c r="HW97" i="20"/>
  <c r="HW96" i="20"/>
  <c r="HY96" i="20" s="1"/>
  <c r="IA96" i="20" s="1"/>
  <c r="HW95" i="20"/>
  <c r="HW94" i="20"/>
  <c r="HW93" i="20"/>
  <c r="ID93" i="20" s="1"/>
  <c r="HW92" i="20"/>
  <c r="HW91" i="20"/>
  <c r="HW90" i="20"/>
  <c r="HW89" i="20"/>
  <c r="HW88" i="20"/>
  <c r="HW87" i="20"/>
  <c r="HW86" i="20"/>
  <c r="HY86" i="20" s="1"/>
  <c r="IA86" i="20" s="1"/>
  <c r="HW85" i="20"/>
  <c r="HW84" i="20"/>
  <c r="HW83" i="20"/>
  <c r="HW82" i="20"/>
  <c r="IE82" i="20" s="1"/>
  <c r="HW81" i="20"/>
  <c r="HW80" i="20"/>
  <c r="HY80" i="20" s="1"/>
  <c r="IA80" i="20" s="1"/>
  <c r="HW79" i="20"/>
  <c r="HW78" i="20"/>
  <c r="ID78" i="20" s="1"/>
  <c r="HW77" i="20"/>
  <c r="ID77" i="20" s="1"/>
  <c r="HW76" i="20"/>
  <c r="HW75" i="20"/>
  <c r="HW74" i="20"/>
  <c r="HW73" i="20"/>
  <c r="HW72" i="20"/>
  <c r="HW71" i="20"/>
  <c r="HW70" i="20"/>
  <c r="HW69" i="20"/>
  <c r="HW68" i="20"/>
  <c r="HW67" i="20"/>
  <c r="HW66" i="20"/>
  <c r="HW65" i="20"/>
  <c r="HW64" i="20"/>
  <c r="HW63" i="20"/>
  <c r="HW62" i="20"/>
  <c r="HW61" i="20"/>
  <c r="HW60" i="20"/>
  <c r="HW59" i="20"/>
  <c r="HW58" i="20"/>
  <c r="HW57" i="20"/>
  <c r="HW56" i="20"/>
  <c r="HW55" i="20"/>
  <c r="HW54" i="20"/>
  <c r="IC54" i="20" s="1"/>
  <c r="HW53" i="20"/>
  <c r="HW52" i="20"/>
  <c r="HW51" i="20"/>
  <c r="HW50" i="20"/>
  <c r="IE50" i="20" s="1"/>
  <c r="HW49" i="20"/>
  <c r="HW48" i="20"/>
  <c r="HY48" i="20" s="1"/>
  <c r="IA48" i="20" s="1"/>
  <c r="HW47" i="20"/>
  <c r="HW46" i="20"/>
  <c r="HW45" i="20"/>
  <c r="HW44" i="20"/>
  <c r="HW43" i="20"/>
  <c r="HW42" i="20"/>
  <c r="HW41" i="20"/>
  <c r="HW40" i="20"/>
  <c r="HW39" i="20"/>
  <c r="HW38" i="20"/>
  <c r="IE38" i="20" s="1"/>
  <c r="HW37" i="20"/>
  <c r="HW36" i="20"/>
  <c r="HW35" i="20"/>
  <c r="IE35" i="20" s="1"/>
  <c r="HW34" i="20"/>
  <c r="HW33" i="20"/>
  <c r="HW32" i="20"/>
  <c r="HW31" i="20"/>
  <c r="HW30" i="20"/>
  <c r="HW29" i="20"/>
  <c r="HW28" i="20"/>
  <c r="HW27" i="20"/>
  <c r="HW26" i="20"/>
  <c r="HW25" i="20"/>
  <c r="HW24" i="20"/>
  <c r="HW23" i="20"/>
  <c r="HW22" i="20"/>
  <c r="HY22" i="20" s="1"/>
  <c r="IA22" i="20" s="1"/>
  <c r="HW21" i="20"/>
  <c r="HW17" i="20"/>
  <c r="IE17" i="20" s="1"/>
  <c r="IC138" i="20"/>
  <c r="IE138" i="20"/>
  <c r="ID138" i="20"/>
  <c r="HY138" i="20"/>
  <c r="IA138" i="20" s="1"/>
  <c r="IC137" i="20"/>
  <c r="IE137" i="20"/>
  <c r="IA137" i="20"/>
  <c r="ID137" i="20"/>
  <c r="HY137" i="20"/>
  <c r="IE136" i="20"/>
  <c r="ID136" i="20"/>
  <c r="IC136" i="20"/>
  <c r="HY136" i="20"/>
  <c r="IA136" i="20" s="1"/>
  <c r="IC135" i="20"/>
  <c r="IE135" i="20"/>
  <c r="IE134" i="20"/>
  <c r="IE133" i="20"/>
  <c r="ID133" i="20"/>
  <c r="IC133" i="20"/>
  <c r="HY133" i="20"/>
  <c r="IA133" i="20" s="1"/>
  <c r="IC132" i="20"/>
  <c r="IE132" i="20"/>
  <c r="HY130" i="20"/>
  <c r="IA130" i="20" s="1"/>
  <c r="IC130" i="20"/>
  <c r="IC129" i="20"/>
  <c r="HY129" i="20"/>
  <c r="IA129" i="20" s="1"/>
  <c r="IC122" i="20"/>
  <c r="IE122" i="20"/>
  <c r="ID122" i="20"/>
  <c r="HY122" i="20"/>
  <c r="IA122" i="20" s="1"/>
  <c r="IC121" i="20"/>
  <c r="IE121" i="20"/>
  <c r="ID121" i="20"/>
  <c r="HY121" i="20"/>
  <c r="IA121" i="20" s="1"/>
  <c r="IE120" i="20"/>
  <c r="ID120" i="20"/>
  <c r="IC120" i="20"/>
  <c r="HY120" i="20"/>
  <c r="IA120" i="20" s="1"/>
  <c r="IC119" i="20"/>
  <c r="IE119" i="20"/>
  <c r="HY119" i="20"/>
  <c r="IA119" i="20" s="1"/>
  <c r="IE118" i="20"/>
  <c r="IC118" i="20"/>
  <c r="ID118" i="20"/>
  <c r="HY118" i="20"/>
  <c r="IA118" i="20" s="1"/>
  <c r="IE117" i="20"/>
  <c r="ID117" i="20"/>
  <c r="IC117" i="20"/>
  <c r="HY117" i="20"/>
  <c r="IA117" i="20" s="1"/>
  <c r="IC116" i="20"/>
  <c r="IE116" i="20"/>
  <c r="IE115" i="20"/>
  <c r="ID115" i="20"/>
  <c r="IE114" i="20"/>
  <c r="HY113" i="20"/>
  <c r="IA113" i="20" s="1"/>
  <c r="IE112" i="20"/>
  <c r="HY112" i="20"/>
  <c r="IA112" i="20" s="1"/>
  <c r="IE111" i="20"/>
  <c r="ID111" i="20"/>
  <c r="ID109" i="20"/>
  <c r="IC106" i="20"/>
  <c r="IE106" i="20"/>
  <c r="ID106" i="20"/>
  <c r="HY106" i="20"/>
  <c r="IA106" i="20" s="1"/>
  <c r="IC105" i="20"/>
  <c r="IE105" i="20"/>
  <c r="ID105" i="20"/>
  <c r="HY105" i="20"/>
  <c r="IA105" i="20" s="1"/>
  <c r="IE104" i="20"/>
  <c r="ID104" i="20"/>
  <c r="IC104" i="20"/>
  <c r="IA104" i="20"/>
  <c r="HY104" i="20"/>
  <c r="IC103" i="20"/>
  <c r="IE103" i="20"/>
  <c r="HY103" i="20"/>
  <c r="IA103" i="20" s="1"/>
  <c r="ID102" i="20"/>
  <c r="IE101" i="20"/>
  <c r="ID101" i="20"/>
  <c r="IC101" i="20"/>
  <c r="HY101" i="20"/>
  <c r="IA101" i="20" s="1"/>
  <c r="ID99" i="20"/>
  <c r="HY99" i="20"/>
  <c r="IA99" i="20" s="1"/>
  <c r="IE98" i="20"/>
  <c r="ID98" i="20"/>
  <c r="HY98" i="20"/>
  <c r="IA98" i="20" s="1"/>
  <c r="IC98" i="20"/>
  <c r="IC95" i="20"/>
  <c r="IC94" i="20"/>
  <c r="IC90" i="20"/>
  <c r="IE90" i="20"/>
  <c r="HY90" i="20"/>
  <c r="IA90" i="20" s="1"/>
  <c r="ID90" i="20"/>
  <c r="IE89" i="20"/>
  <c r="IC89" i="20"/>
  <c r="ID89" i="20"/>
  <c r="HY89" i="20"/>
  <c r="IA89" i="20" s="1"/>
  <c r="IE88" i="20"/>
  <c r="ID88" i="20"/>
  <c r="IC88" i="20"/>
  <c r="HY88" i="20"/>
  <c r="IA88" i="20" s="1"/>
  <c r="IC87" i="20"/>
  <c r="IE87" i="20"/>
  <c r="HY87" i="20"/>
  <c r="IA87" i="20" s="1"/>
  <c r="IE86" i="20"/>
  <c r="IC86" i="20"/>
  <c r="IE85" i="20"/>
  <c r="ID85" i="20"/>
  <c r="IC85" i="20"/>
  <c r="HY85" i="20"/>
  <c r="IA85" i="20" s="1"/>
  <c r="IC84" i="20"/>
  <c r="IE84" i="20"/>
  <c r="IE83" i="20"/>
  <c r="IC82" i="20"/>
  <c r="ID81" i="20"/>
  <c r="IE80" i="20"/>
  <c r="IC79" i="20"/>
  <c r="IC78" i="20"/>
  <c r="IE78" i="20"/>
  <c r="HY78" i="20"/>
  <c r="IA78" i="20" s="1"/>
  <c r="IC74" i="20"/>
  <c r="IE74" i="20"/>
  <c r="HY74" i="20"/>
  <c r="IA74" i="20" s="1"/>
  <c r="ID74" i="20"/>
  <c r="IE73" i="20"/>
  <c r="IC73" i="20"/>
  <c r="ID73" i="20"/>
  <c r="HY73" i="20"/>
  <c r="IA73" i="20" s="1"/>
  <c r="IE72" i="20"/>
  <c r="ID72" i="20"/>
  <c r="IC72" i="20"/>
  <c r="HY72" i="20"/>
  <c r="IA72" i="20" s="1"/>
  <c r="IC71" i="20"/>
  <c r="IE71" i="20"/>
  <c r="HY71" i="20"/>
  <c r="IA71" i="20" s="1"/>
  <c r="IE70" i="20"/>
  <c r="IC70" i="20"/>
  <c r="ID70" i="20"/>
  <c r="HY70" i="20"/>
  <c r="IA70" i="20" s="1"/>
  <c r="IE69" i="20"/>
  <c r="ID69" i="20"/>
  <c r="HY69" i="20"/>
  <c r="IA69" i="20" s="1"/>
  <c r="IC68" i="20"/>
  <c r="IE68" i="20"/>
  <c r="IE67" i="20"/>
  <c r="ID67" i="20"/>
  <c r="IC67" i="20"/>
  <c r="HY67" i="20"/>
  <c r="IA67" i="20" s="1"/>
  <c r="IE66" i="20"/>
  <c r="ID66" i="20"/>
  <c r="IE65" i="20"/>
  <c r="HY65" i="20"/>
  <c r="IA65" i="20" s="1"/>
  <c r="IE64" i="20"/>
  <c r="HY64" i="20"/>
  <c r="IA64" i="20" s="1"/>
  <c r="IE63" i="20"/>
  <c r="ID63" i="20"/>
  <c r="IC58" i="20"/>
  <c r="IE58" i="20"/>
  <c r="HY58" i="20"/>
  <c r="IA58" i="20" s="1"/>
  <c r="ID58" i="20"/>
  <c r="IE57" i="20"/>
  <c r="IC57" i="20"/>
  <c r="ID57" i="20"/>
  <c r="HY57" i="20"/>
  <c r="IA57" i="20" s="1"/>
  <c r="IE56" i="20"/>
  <c r="ID56" i="20"/>
  <c r="IC56" i="20"/>
  <c r="HY56" i="20"/>
  <c r="IA56" i="20" s="1"/>
  <c r="IE55" i="20"/>
  <c r="IC55" i="20"/>
  <c r="HY55" i="20"/>
  <c r="IA55" i="20" s="1"/>
  <c r="IE54" i="20"/>
  <c r="HY54" i="20"/>
  <c r="IA54" i="20" s="1"/>
  <c r="IE53" i="20"/>
  <c r="ID53" i="20"/>
  <c r="HY53" i="20"/>
  <c r="IA53" i="20" s="1"/>
  <c r="IC52" i="20"/>
  <c r="IE52" i="20"/>
  <c r="IE51" i="20"/>
  <c r="IC50" i="20"/>
  <c r="ID49" i="20"/>
  <c r="IC49" i="20"/>
  <c r="IE49" i="20"/>
  <c r="IE48" i="20"/>
  <c r="ID48" i="20"/>
  <c r="HY47" i="20"/>
  <c r="IA47" i="20" s="1"/>
  <c r="IE46" i="20"/>
  <c r="HY46" i="20"/>
  <c r="IA46" i="20" s="1"/>
  <c r="IC42" i="20"/>
  <c r="IE42" i="20"/>
  <c r="HY42" i="20"/>
  <c r="IA42" i="20" s="1"/>
  <c r="ID42" i="20"/>
  <c r="IE41" i="20"/>
  <c r="IC41" i="20"/>
  <c r="ID41" i="20"/>
  <c r="HY41" i="20"/>
  <c r="IA41" i="20" s="1"/>
  <c r="IE40" i="20"/>
  <c r="ID40" i="20"/>
  <c r="IC40" i="20"/>
  <c r="HY40" i="20"/>
  <c r="IA40" i="20" s="1"/>
  <c r="IE39" i="20"/>
  <c r="IC39" i="20"/>
  <c r="HY39" i="20"/>
  <c r="IA39" i="20" s="1"/>
  <c r="ID38" i="20"/>
  <c r="HY38" i="20"/>
  <c r="IA38" i="20" s="1"/>
  <c r="IE37" i="20"/>
  <c r="ID37" i="20"/>
  <c r="IC37" i="20"/>
  <c r="HY37" i="20"/>
  <c r="IA37" i="20" s="1"/>
  <c r="IE36" i="20"/>
  <c r="ID35" i="20"/>
  <c r="IC35" i="20"/>
  <c r="HY35" i="20"/>
  <c r="IA35" i="20" s="1"/>
  <c r="IE34" i="20"/>
  <c r="ID34" i="20"/>
  <c r="HY34" i="20"/>
  <c r="IA34" i="20" s="1"/>
  <c r="IC34" i="20"/>
  <c r="ID33" i="20"/>
  <c r="IE31" i="20"/>
  <c r="ID31" i="20"/>
  <c r="HY31" i="20"/>
  <c r="IA31" i="20" s="1"/>
  <c r="HY30" i="20"/>
  <c r="IA30" i="20" s="1"/>
  <c r="IC26" i="20"/>
  <c r="IE26" i="20"/>
  <c r="HY26" i="20"/>
  <c r="IA26" i="20" s="1"/>
  <c r="ID26" i="20"/>
  <c r="IE25" i="20"/>
  <c r="IC25" i="20"/>
  <c r="ID25" i="20"/>
  <c r="HY25" i="20"/>
  <c r="IA25" i="20" s="1"/>
  <c r="IE24" i="20"/>
  <c r="ID24" i="20"/>
  <c r="IC24" i="20"/>
  <c r="HY24" i="20"/>
  <c r="IA24" i="20" s="1"/>
  <c r="IE23" i="20"/>
  <c r="IC23" i="20"/>
  <c r="HY23" i="20"/>
  <c r="IA23" i="20" s="1"/>
  <c r="IE22" i="20"/>
  <c r="IC22" i="20"/>
  <c r="ID22" i="20"/>
  <c r="IE21" i="20"/>
  <c r="ID21" i="20"/>
  <c r="IC21" i="20"/>
  <c r="HY21" i="20"/>
  <c r="IA21" i="20" s="1"/>
  <c r="IC17" i="20"/>
  <c r="IE27" i="20" l="1"/>
  <c r="IE43" i="20"/>
  <c r="IE59" i="20"/>
  <c r="IE75" i="20"/>
  <c r="IE91" i="20"/>
  <c r="IE107" i="20"/>
  <c r="IE123" i="20"/>
  <c r="IE28" i="20"/>
  <c r="IE44" i="20"/>
  <c r="IE76" i="20"/>
  <c r="IE92" i="20"/>
  <c r="IE124" i="20"/>
  <c r="IE47" i="20"/>
  <c r="IE79" i="20"/>
  <c r="IE95" i="20"/>
  <c r="ID45" i="20"/>
  <c r="ID65" i="20"/>
  <c r="HY60" i="20"/>
  <c r="IA60" i="20" s="1"/>
  <c r="HY108" i="20"/>
  <c r="IA108" i="20" s="1"/>
  <c r="HY126" i="20"/>
  <c r="IA126" i="20" s="1"/>
  <c r="IC30" i="20"/>
  <c r="IC46" i="20"/>
  <c r="IC62" i="20"/>
  <c r="HY94" i="20"/>
  <c r="IA94" i="20" s="1"/>
  <c r="HY81" i="20"/>
  <c r="IA81" i="20" s="1"/>
  <c r="IC92" i="20"/>
  <c r="HY63" i="20"/>
  <c r="IA63" i="20" s="1"/>
  <c r="IC28" i="20"/>
  <c r="HY115" i="20"/>
  <c r="IA115" i="20" s="1"/>
  <c r="IC33" i="20"/>
  <c r="HY97" i="20"/>
  <c r="IA97" i="20" s="1"/>
  <c r="HY66" i="20"/>
  <c r="IA66" i="20" s="1"/>
  <c r="HY114" i="20"/>
  <c r="IA114" i="20" s="1"/>
  <c r="HY51" i="20"/>
  <c r="IA51" i="20" s="1"/>
  <c r="HY83" i="20"/>
  <c r="IA83" i="20" s="1"/>
  <c r="IC123" i="20"/>
  <c r="IC75" i="20"/>
  <c r="IE108" i="20"/>
  <c r="IE126" i="20"/>
  <c r="IC43" i="20"/>
  <c r="ID64" i="20"/>
  <c r="IC76" i="20"/>
  <c r="ID112" i="20"/>
  <c r="ID92" i="20"/>
  <c r="HY124" i="20"/>
  <c r="IA124" i="20" s="1"/>
  <c r="IC44" i="20"/>
  <c r="HY62" i="20"/>
  <c r="IA62" i="20" s="1"/>
  <c r="IE109" i="20"/>
  <c r="ID32" i="20"/>
  <c r="IC38" i="20"/>
  <c r="HY44" i="20"/>
  <c r="IA44" i="20" s="1"/>
  <c r="HY50" i="20"/>
  <c r="IA50" i="20" s="1"/>
  <c r="HY82" i="20"/>
  <c r="IA82" i="20" s="1"/>
  <c r="IE29" i="20"/>
  <c r="IE32" i="20"/>
  <c r="ID50" i="20"/>
  <c r="ID82" i="20"/>
  <c r="IC99" i="20"/>
  <c r="HY102" i="20"/>
  <c r="IA102" i="20" s="1"/>
  <c r="IC107" i="20"/>
  <c r="HY110" i="20"/>
  <c r="IA110" i="20" s="1"/>
  <c r="IC59" i="20"/>
  <c r="IE62" i="20"/>
  <c r="ID76" i="20"/>
  <c r="ID124" i="20"/>
  <c r="HY33" i="20"/>
  <c r="IA33" i="20" s="1"/>
  <c r="ID44" i="20"/>
  <c r="ID47" i="20"/>
  <c r="IC65" i="20"/>
  <c r="ID79" i="20"/>
  <c r="IE93" i="20"/>
  <c r="ID96" i="20"/>
  <c r="IE110" i="20"/>
  <c r="IC113" i="20"/>
  <c r="IC131" i="20"/>
  <c r="HY134" i="20"/>
  <c r="IA134" i="20" s="1"/>
  <c r="ID54" i="20"/>
  <c r="IC63" i="20"/>
  <c r="IE96" i="20"/>
  <c r="IC108" i="20"/>
  <c r="IC110" i="20"/>
  <c r="ID131" i="20"/>
  <c r="ID134" i="20"/>
  <c r="IC27" i="20"/>
  <c r="IE30" i="20"/>
  <c r="IE33" i="20"/>
  <c r="IC51" i="20"/>
  <c r="IC60" i="20"/>
  <c r="IC66" i="20"/>
  <c r="IC83" i="20"/>
  <c r="IC102" i="20"/>
  <c r="IC114" i="20"/>
  <c r="ID128" i="20"/>
  <c r="ID51" i="20"/>
  <c r="ID83" i="20"/>
  <c r="ID86" i="20"/>
  <c r="IC91" i="20"/>
  <c r="IC100" i="20"/>
  <c r="IC111" i="20"/>
  <c r="IE128" i="20"/>
  <c r="IC53" i="20"/>
  <c r="IC69" i="20"/>
  <c r="HY27" i="20"/>
  <c r="IA27" i="20" s="1"/>
  <c r="HY59" i="20"/>
  <c r="IA59" i="20" s="1"/>
  <c r="HY107" i="20"/>
  <c r="IA107" i="20" s="1"/>
  <c r="ID30" i="20"/>
  <c r="HY75" i="20"/>
  <c r="IA75" i="20" s="1"/>
  <c r="HY17" i="20"/>
  <c r="IA17" i="20" s="1"/>
  <c r="ID23" i="20"/>
  <c r="IC32" i="20"/>
  <c r="HY36" i="20"/>
  <c r="IA36" i="20" s="1"/>
  <c r="ID39" i="20"/>
  <c r="IC48" i="20"/>
  <c r="HY52" i="20"/>
  <c r="IA52" i="20" s="1"/>
  <c r="ID55" i="20"/>
  <c r="IC64" i="20"/>
  <c r="HY68" i="20"/>
  <c r="IA68" i="20" s="1"/>
  <c r="ID71" i="20"/>
  <c r="IC80" i="20"/>
  <c r="HY84" i="20"/>
  <c r="IA84" i="20" s="1"/>
  <c r="ID87" i="20"/>
  <c r="IC96" i="20"/>
  <c r="HY100" i="20"/>
  <c r="IA100" i="20" s="1"/>
  <c r="ID103" i="20"/>
  <c r="IC112" i="20"/>
  <c r="HY116" i="20"/>
  <c r="IA116" i="20" s="1"/>
  <c r="ID119" i="20"/>
  <c r="IC128" i="20"/>
  <c r="HY132" i="20"/>
  <c r="IA132" i="20" s="1"/>
  <c r="ID135" i="20"/>
  <c r="HY29" i="20"/>
  <c r="IA29" i="20" s="1"/>
  <c r="HY45" i="20"/>
  <c r="IA45" i="20" s="1"/>
  <c r="HY61" i="20"/>
  <c r="IA61" i="20" s="1"/>
  <c r="HY77" i="20"/>
  <c r="IA77" i="20" s="1"/>
  <c r="HY93" i="20"/>
  <c r="IA93" i="20" s="1"/>
  <c r="HY109" i="20"/>
  <c r="IA109" i="20" s="1"/>
  <c r="HY125" i="20"/>
  <c r="IA125" i="20" s="1"/>
  <c r="HY123" i="20"/>
  <c r="IA123" i="20" s="1"/>
  <c r="HY43" i="20"/>
  <c r="IA43" i="20" s="1"/>
  <c r="HY91" i="20"/>
  <c r="IA91" i="20" s="1"/>
  <c r="HY111" i="20"/>
  <c r="IA111" i="20" s="1"/>
  <c r="HY127" i="20"/>
  <c r="IA127" i="20" s="1"/>
  <c r="ID27" i="20"/>
  <c r="ID43" i="20"/>
  <c r="ID59" i="20"/>
  <c r="ID75" i="20"/>
  <c r="ID91" i="20"/>
  <c r="ID107" i="20"/>
  <c r="ID123" i="20"/>
  <c r="ID46" i="20"/>
  <c r="ID62" i="20"/>
  <c r="ID17" i="20"/>
  <c r="IC29" i="20"/>
  <c r="ID36" i="20"/>
  <c r="IC45" i="20"/>
  <c r="ID52" i="20"/>
  <c r="IC61" i="20"/>
  <c r="ID68" i="20"/>
  <c r="IC77" i="20"/>
  <c r="ID84" i="20"/>
  <c r="IC93" i="20"/>
  <c r="ID100" i="20"/>
  <c r="IC109" i="20"/>
  <c r="ID116" i="20"/>
  <c r="IC125" i="20"/>
  <c r="ID132" i="20"/>
  <c r="HR138" i="20" l="1"/>
  <c r="HP138" i="20"/>
  <c r="HN138" i="20"/>
  <c r="HM138" i="20"/>
  <c r="HR137" i="20"/>
  <c r="HP137" i="20"/>
  <c r="HN137" i="20"/>
  <c r="HM137" i="20"/>
  <c r="HS137" i="20" s="1"/>
  <c r="HR136" i="20"/>
  <c r="HP136" i="20"/>
  <c r="HN136" i="20"/>
  <c r="HM136" i="20"/>
  <c r="HT136" i="20" s="1"/>
  <c r="HR135" i="20"/>
  <c r="HP135" i="20"/>
  <c r="HT135" i="20" s="1"/>
  <c r="HN135" i="20"/>
  <c r="HS135" i="20" s="1"/>
  <c r="HM135" i="20"/>
  <c r="HR134" i="20"/>
  <c r="HP134" i="20"/>
  <c r="HN134" i="20"/>
  <c r="HM134" i="20"/>
  <c r="HR133" i="20"/>
  <c r="HP133" i="20"/>
  <c r="HN133" i="20"/>
  <c r="HM133" i="20"/>
  <c r="HU133" i="20" s="1"/>
  <c r="HR132" i="20"/>
  <c r="HP132" i="20"/>
  <c r="HN132" i="20"/>
  <c r="HM132" i="20"/>
  <c r="HO132" i="20" s="1"/>
  <c r="HQ132" i="20" s="1"/>
  <c r="HR131" i="20"/>
  <c r="HP131" i="20"/>
  <c r="HN131" i="20"/>
  <c r="HM131" i="20"/>
  <c r="HR130" i="20"/>
  <c r="HP130" i="20"/>
  <c r="HN130" i="20"/>
  <c r="HM130" i="20"/>
  <c r="HR129" i="20"/>
  <c r="HP129" i="20"/>
  <c r="HN129" i="20"/>
  <c r="HM129" i="20"/>
  <c r="HR128" i="20"/>
  <c r="HP128" i="20"/>
  <c r="HN128" i="20"/>
  <c r="HM128" i="20"/>
  <c r="HO128" i="20" s="1"/>
  <c r="HQ128" i="20" s="1"/>
  <c r="HR127" i="20"/>
  <c r="HP127" i="20"/>
  <c r="HN127" i="20"/>
  <c r="HM127" i="20"/>
  <c r="HR126" i="20"/>
  <c r="HP126" i="20"/>
  <c r="HN126" i="20"/>
  <c r="HM126" i="20"/>
  <c r="HR125" i="20"/>
  <c r="HP125" i="20"/>
  <c r="HN125" i="20"/>
  <c r="HM125" i="20"/>
  <c r="HR124" i="20"/>
  <c r="HP124" i="20"/>
  <c r="HN124" i="20"/>
  <c r="HM124" i="20"/>
  <c r="HO124" i="20" s="1"/>
  <c r="HQ124" i="20" s="1"/>
  <c r="HR123" i="20"/>
  <c r="HP123" i="20"/>
  <c r="HN123" i="20"/>
  <c r="HM123" i="20"/>
  <c r="HR122" i="20"/>
  <c r="HP122" i="20"/>
  <c r="HN122" i="20"/>
  <c r="HM122" i="20"/>
  <c r="HR121" i="20"/>
  <c r="HP121" i="20"/>
  <c r="HN121" i="20"/>
  <c r="HM121" i="20"/>
  <c r="HR120" i="20"/>
  <c r="HP120" i="20"/>
  <c r="HN120" i="20"/>
  <c r="HM120" i="20"/>
  <c r="HR119" i="20"/>
  <c r="HP119" i="20"/>
  <c r="HN119" i="20"/>
  <c r="HM119" i="20"/>
  <c r="HR118" i="20"/>
  <c r="HP118" i="20"/>
  <c r="HN118" i="20"/>
  <c r="HM118" i="20"/>
  <c r="HR117" i="20"/>
  <c r="HP117" i="20"/>
  <c r="HN117" i="20"/>
  <c r="HM117" i="20"/>
  <c r="HU117" i="20" s="1"/>
  <c r="HR116" i="20"/>
  <c r="HP116" i="20"/>
  <c r="HN116" i="20"/>
  <c r="HM116" i="20"/>
  <c r="HO116" i="20" s="1"/>
  <c r="HQ116" i="20" s="1"/>
  <c r="HR115" i="20"/>
  <c r="HP115" i="20"/>
  <c r="HN115" i="20"/>
  <c r="HM115" i="20"/>
  <c r="HR114" i="20"/>
  <c r="HP114" i="20"/>
  <c r="HN114" i="20"/>
  <c r="HM114" i="20"/>
  <c r="HR113" i="20"/>
  <c r="HP113" i="20"/>
  <c r="HN113" i="20"/>
  <c r="HM113" i="20"/>
  <c r="HR112" i="20"/>
  <c r="HP112" i="20"/>
  <c r="HN112" i="20"/>
  <c r="HM112" i="20"/>
  <c r="HS112" i="20" s="1"/>
  <c r="HR111" i="20"/>
  <c r="HP111" i="20"/>
  <c r="HN111" i="20"/>
  <c r="HM111" i="20"/>
  <c r="HR110" i="20"/>
  <c r="HP110" i="20"/>
  <c r="HN110" i="20"/>
  <c r="HM110" i="20"/>
  <c r="HR109" i="20"/>
  <c r="HP109" i="20"/>
  <c r="HN109" i="20"/>
  <c r="HM109" i="20"/>
  <c r="HR108" i="20"/>
  <c r="HP108" i="20"/>
  <c r="HN108" i="20"/>
  <c r="HM108" i="20"/>
  <c r="HO108" i="20" s="1"/>
  <c r="HQ108" i="20" s="1"/>
  <c r="HR107" i="20"/>
  <c r="HP107" i="20"/>
  <c r="HN107" i="20"/>
  <c r="HS107" i="20" s="1"/>
  <c r="HM107" i="20"/>
  <c r="HR106" i="20"/>
  <c r="HP106" i="20"/>
  <c r="HN106" i="20"/>
  <c r="HM106" i="20"/>
  <c r="HR105" i="20"/>
  <c r="HP105" i="20"/>
  <c r="HN105" i="20"/>
  <c r="HM105" i="20"/>
  <c r="HR104" i="20"/>
  <c r="HP104" i="20"/>
  <c r="HN104" i="20"/>
  <c r="HM104" i="20"/>
  <c r="HR103" i="20"/>
  <c r="HP103" i="20"/>
  <c r="HN103" i="20"/>
  <c r="HM103" i="20"/>
  <c r="HR102" i="20"/>
  <c r="HP102" i="20"/>
  <c r="HN102" i="20"/>
  <c r="HS102" i="20" s="1"/>
  <c r="HM102" i="20"/>
  <c r="HR101" i="20"/>
  <c r="HP101" i="20"/>
  <c r="HN101" i="20"/>
  <c r="HM101" i="20"/>
  <c r="HR100" i="20"/>
  <c r="HP100" i="20"/>
  <c r="HN100" i="20"/>
  <c r="HM100" i="20"/>
  <c r="HO100" i="20" s="1"/>
  <c r="HQ100" i="20" s="1"/>
  <c r="HR99" i="20"/>
  <c r="HP99" i="20"/>
  <c r="HN99" i="20"/>
  <c r="HM99" i="20"/>
  <c r="HR98" i="20"/>
  <c r="HP98" i="20"/>
  <c r="HN98" i="20"/>
  <c r="HM98" i="20"/>
  <c r="HR97" i="20"/>
  <c r="HP97" i="20"/>
  <c r="HN97" i="20"/>
  <c r="HM97" i="20"/>
  <c r="HR96" i="20"/>
  <c r="HP96" i="20"/>
  <c r="HN96" i="20"/>
  <c r="HM96" i="20"/>
  <c r="HR95" i="20"/>
  <c r="HP95" i="20"/>
  <c r="HN95" i="20"/>
  <c r="HM95" i="20"/>
  <c r="HR94" i="20"/>
  <c r="HP94" i="20"/>
  <c r="HN94" i="20"/>
  <c r="HM94" i="20"/>
  <c r="HR93" i="20"/>
  <c r="HP93" i="20"/>
  <c r="HN93" i="20"/>
  <c r="HM93" i="20"/>
  <c r="HR92" i="20"/>
  <c r="HP92" i="20"/>
  <c r="HN92" i="20"/>
  <c r="HM92" i="20"/>
  <c r="HO92" i="20" s="1"/>
  <c r="HQ92" i="20" s="1"/>
  <c r="HR91" i="20"/>
  <c r="HP91" i="20"/>
  <c r="HN91" i="20"/>
  <c r="HM91" i="20"/>
  <c r="HR90" i="20"/>
  <c r="HP90" i="20"/>
  <c r="HN90" i="20"/>
  <c r="HM90" i="20"/>
  <c r="HR89" i="20"/>
  <c r="HP89" i="20"/>
  <c r="HN89" i="20"/>
  <c r="HM89" i="20"/>
  <c r="HR88" i="20"/>
  <c r="HP88" i="20"/>
  <c r="HN88" i="20"/>
  <c r="HM88" i="20"/>
  <c r="HR87" i="20"/>
  <c r="HP87" i="20"/>
  <c r="HN87" i="20"/>
  <c r="HM87" i="20"/>
  <c r="HR86" i="20"/>
  <c r="HP86" i="20"/>
  <c r="HN86" i="20"/>
  <c r="HM86" i="20"/>
  <c r="HR85" i="20"/>
  <c r="HP85" i="20"/>
  <c r="HN85" i="20"/>
  <c r="HM85" i="20"/>
  <c r="HR84" i="20"/>
  <c r="HP84" i="20"/>
  <c r="HN84" i="20"/>
  <c r="HM84" i="20"/>
  <c r="HR83" i="20"/>
  <c r="HP83" i="20"/>
  <c r="HN83" i="20"/>
  <c r="HM83" i="20"/>
  <c r="HR82" i="20"/>
  <c r="HP82" i="20"/>
  <c r="HN82" i="20"/>
  <c r="HM82" i="20"/>
  <c r="HR81" i="20"/>
  <c r="HP81" i="20"/>
  <c r="HN81" i="20"/>
  <c r="HM81" i="20"/>
  <c r="HR80" i="20"/>
  <c r="HP80" i="20"/>
  <c r="HN80" i="20"/>
  <c r="HM80" i="20"/>
  <c r="HR79" i="20"/>
  <c r="HP79" i="20"/>
  <c r="HN79" i="20"/>
  <c r="HM79" i="20"/>
  <c r="HR78" i="20"/>
  <c r="HP78" i="20"/>
  <c r="HN78" i="20"/>
  <c r="HM78" i="20"/>
  <c r="HR77" i="20"/>
  <c r="HP77" i="20"/>
  <c r="HN77" i="20"/>
  <c r="HM77" i="20"/>
  <c r="HR76" i="20"/>
  <c r="HP76" i="20"/>
  <c r="HN76" i="20"/>
  <c r="HM76" i="20"/>
  <c r="HR75" i="20"/>
  <c r="HP75" i="20"/>
  <c r="HN75" i="20"/>
  <c r="HM75" i="20"/>
  <c r="HR74" i="20"/>
  <c r="HP74" i="20"/>
  <c r="HN74" i="20"/>
  <c r="HM74" i="20"/>
  <c r="HR73" i="20"/>
  <c r="HP73" i="20"/>
  <c r="HN73" i="20"/>
  <c r="HM73" i="20"/>
  <c r="HR72" i="20"/>
  <c r="HP72" i="20"/>
  <c r="HN72" i="20"/>
  <c r="HM72" i="20"/>
  <c r="HR71" i="20"/>
  <c r="HP71" i="20"/>
  <c r="HN71" i="20"/>
  <c r="HM71" i="20"/>
  <c r="HR70" i="20"/>
  <c r="HP70" i="20"/>
  <c r="HN70" i="20"/>
  <c r="HM70" i="20"/>
  <c r="HR69" i="20"/>
  <c r="HP69" i="20"/>
  <c r="HN69" i="20"/>
  <c r="HM69" i="20"/>
  <c r="HR68" i="20"/>
  <c r="HP68" i="20"/>
  <c r="HN68" i="20"/>
  <c r="HM68" i="20"/>
  <c r="HR67" i="20"/>
  <c r="HP67" i="20"/>
  <c r="HN67" i="20"/>
  <c r="HM67" i="20"/>
  <c r="HR66" i="20"/>
  <c r="HP66" i="20"/>
  <c r="HN66" i="20"/>
  <c r="HM66" i="20"/>
  <c r="HR65" i="20"/>
  <c r="HP65" i="20"/>
  <c r="HN65" i="20"/>
  <c r="HM65" i="20"/>
  <c r="HR64" i="20"/>
  <c r="HP64" i="20"/>
  <c r="HN64" i="20"/>
  <c r="HM64" i="20"/>
  <c r="HR63" i="20"/>
  <c r="HP63" i="20"/>
  <c r="HN63" i="20"/>
  <c r="HM63" i="20"/>
  <c r="HR62" i="20"/>
  <c r="HP62" i="20"/>
  <c r="HN62" i="20"/>
  <c r="HM62" i="20"/>
  <c r="HR61" i="20"/>
  <c r="HP61" i="20"/>
  <c r="HN61" i="20"/>
  <c r="HM61" i="20"/>
  <c r="HR60" i="20"/>
  <c r="HP60" i="20"/>
  <c r="HN60" i="20"/>
  <c r="HM60" i="20"/>
  <c r="HR59" i="20"/>
  <c r="HP59" i="20"/>
  <c r="HN59" i="20"/>
  <c r="HM59" i="20"/>
  <c r="HR58" i="20"/>
  <c r="HP58" i="20"/>
  <c r="HN58" i="20"/>
  <c r="HM58" i="20"/>
  <c r="HR57" i="20"/>
  <c r="HP57" i="20"/>
  <c r="HN57" i="20"/>
  <c r="HM57" i="20"/>
  <c r="HR56" i="20"/>
  <c r="HP56" i="20"/>
  <c r="HN56" i="20"/>
  <c r="HM56" i="20"/>
  <c r="HR55" i="20"/>
  <c r="HP55" i="20"/>
  <c r="HN55" i="20"/>
  <c r="HM55" i="20"/>
  <c r="HR54" i="20"/>
  <c r="HP54" i="20"/>
  <c r="HN54" i="20"/>
  <c r="HM54" i="20"/>
  <c r="HR53" i="20"/>
  <c r="HP53" i="20"/>
  <c r="HN53" i="20"/>
  <c r="HM53" i="20"/>
  <c r="HR52" i="20"/>
  <c r="HP52" i="20"/>
  <c r="HN52" i="20"/>
  <c r="HM52" i="20"/>
  <c r="HR51" i="20"/>
  <c r="HP51" i="20"/>
  <c r="HN51" i="20"/>
  <c r="HM51" i="20"/>
  <c r="HR50" i="20"/>
  <c r="HP50" i="20"/>
  <c r="HN50" i="20"/>
  <c r="HM50" i="20"/>
  <c r="HR49" i="20"/>
  <c r="HP49" i="20"/>
  <c r="HN49" i="20"/>
  <c r="HM49" i="20"/>
  <c r="HR48" i="20"/>
  <c r="HP48" i="20"/>
  <c r="HN48" i="20"/>
  <c r="HM48" i="20"/>
  <c r="HR47" i="20"/>
  <c r="HP47" i="20"/>
  <c r="HN47" i="20"/>
  <c r="HM47" i="20"/>
  <c r="HR46" i="20"/>
  <c r="HP46" i="20"/>
  <c r="HN46" i="20"/>
  <c r="HM46" i="20"/>
  <c r="HR45" i="20"/>
  <c r="HP45" i="20"/>
  <c r="HN45" i="20"/>
  <c r="HM45" i="20"/>
  <c r="HR44" i="20"/>
  <c r="HP44" i="20"/>
  <c r="HN44" i="20"/>
  <c r="HM44" i="20"/>
  <c r="HR43" i="20"/>
  <c r="HP43" i="20"/>
  <c r="HN43" i="20"/>
  <c r="HS43" i="20" s="1"/>
  <c r="HM43" i="20"/>
  <c r="HR42" i="20"/>
  <c r="HP42" i="20"/>
  <c r="HN42" i="20"/>
  <c r="HM42" i="20"/>
  <c r="HR41" i="20"/>
  <c r="HP41" i="20"/>
  <c r="HN41" i="20"/>
  <c r="HM41" i="20"/>
  <c r="HR40" i="20"/>
  <c r="HP40" i="20"/>
  <c r="HN40" i="20"/>
  <c r="HM40" i="20"/>
  <c r="HR39" i="20"/>
  <c r="HP39" i="20"/>
  <c r="HN39" i="20"/>
  <c r="HM39" i="20"/>
  <c r="HR38" i="20"/>
  <c r="HP38" i="20"/>
  <c r="HN38" i="20"/>
  <c r="HM38" i="20"/>
  <c r="HR37" i="20"/>
  <c r="HP37" i="20"/>
  <c r="HN37" i="20"/>
  <c r="HM37" i="20"/>
  <c r="HR36" i="20"/>
  <c r="HP36" i="20"/>
  <c r="HN36" i="20"/>
  <c r="HM36" i="20"/>
  <c r="HR35" i="20"/>
  <c r="HP35" i="20"/>
  <c r="HN35" i="20"/>
  <c r="HM35" i="20"/>
  <c r="HR34" i="20"/>
  <c r="HP34" i="20"/>
  <c r="HN34" i="20"/>
  <c r="HM34" i="20"/>
  <c r="HR33" i="20"/>
  <c r="HP33" i="20"/>
  <c r="HN33" i="20"/>
  <c r="HM33" i="20"/>
  <c r="HR32" i="20"/>
  <c r="HP32" i="20"/>
  <c r="HN32" i="20"/>
  <c r="HM32" i="20"/>
  <c r="HR31" i="20"/>
  <c r="HP31" i="20"/>
  <c r="HN31" i="20"/>
  <c r="HM31" i="20"/>
  <c r="HR30" i="20"/>
  <c r="HP30" i="20"/>
  <c r="HN30" i="20"/>
  <c r="HM30" i="20"/>
  <c r="HR29" i="20"/>
  <c r="HP29" i="20"/>
  <c r="HN29" i="20"/>
  <c r="HM29" i="20"/>
  <c r="HR28" i="20"/>
  <c r="HP28" i="20"/>
  <c r="HN28" i="20"/>
  <c r="HM28" i="20"/>
  <c r="HR27" i="20"/>
  <c r="HP27" i="20"/>
  <c r="HN27" i="20"/>
  <c r="HM27" i="20"/>
  <c r="HR26" i="20"/>
  <c r="HP26" i="20"/>
  <c r="HN26" i="20"/>
  <c r="HM26" i="20"/>
  <c r="HR25" i="20"/>
  <c r="HP25" i="20"/>
  <c r="HN25" i="20"/>
  <c r="HM25" i="20"/>
  <c r="HR24" i="20"/>
  <c r="HP24" i="20"/>
  <c r="HN24" i="20"/>
  <c r="HM24" i="20"/>
  <c r="HR23" i="20"/>
  <c r="HP23" i="20"/>
  <c r="HN23" i="20"/>
  <c r="HM23" i="20"/>
  <c r="HR22" i="20"/>
  <c r="HP22" i="20"/>
  <c r="HN22" i="20"/>
  <c r="HM22" i="20"/>
  <c r="HR21" i="20"/>
  <c r="HP21" i="20"/>
  <c r="HN21" i="20"/>
  <c r="HM21" i="20"/>
  <c r="HO17" i="20"/>
  <c r="HQ17" i="20" s="1"/>
  <c r="HR17" i="20"/>
  <c r="HU17" i="20" s="1"/>
  <c r="HP17" i="20"/>
  <c r="HT17" i="20" s="1"/>
  <c r="HN17" i="20"/>
  <c r="HS17" i="20" s="1"/>
  <c r="HM17" i="20"/>
  <c r="HH138" i="20"/>
  <c r="HK138" i="20" s="1"/>
  <c r="HF138" i="20"/>
  <c r="HJ138" i="20" s="1"/>
  <c r="HD138" i="20"/>
  <c r="HI138" i="20" s="1"/>
  <c r="HC138" i="20"/>
  <c r="HE138" i="20" s="1"/>
  <c r="HG138" i="20" s="1"/>
  <c r="HI137" i="20"/>
  <c r="HH137" i="20"/>
  <c r="HK137" i="20" s="1"/>
  <c r="HF137" i="20"/>
  <c r="HJ137" i="20" s="1"/>
  <c r="HE137" i="20"/>
  <c r="HG137" i="20" s="1"/>
  <c r="HD137" i="20"/>
  <c r="HC137" i="20"/>
  <c r="HH136" i="20"/>
  <c r="HK136" i="20" s="1"/>
  <c r="HF136" i="20"/>
  <c r="HD136" i="20"/>
  <c r="HI136" i="20" s="1"/>
  <c r="HC136" i="20"/>
  <c r="HJ136" i="20" s="1"/>
  <c r="HJ135" i="20"/>
  <c r="HI135" i="20"/>
  <c r="HH135" i="20"/>
  <c r="HK135" i="20" s="1"/>
  <c r="HF135" i="20"/>
  <c r="HD135" i="20"/>
  <c r="HC135" i="20"/>
  <c r="HE135" i="20" s="1"/>
  <c r="HG135" i="20" s="1"/>
  <c r="HH134" i="20"/>
  <c r="HK134" i="20" s="1"/>
  <c r="HF134" i="20"/>
  <c r="HJ134" i="20" s="1"/>
  <c r="HD134" i="20"/>
  <c r="HI134" i="20" s="1"/>
  <c r="HC134" i="20"/>
  <c r="HE134" i="20" s="1"/>
  <c r="HG134" i="20" s="1"/>
  <c r="HK133" i="20"/>
  <c r="HJ133" i="20"/>
  <c r="HI133" i="20"/>
  <c r="HH133" i="20"/>
  <c r="HF133" i="20"/>
  <c r="HE133" i="20"/>
  <c r="HG133" i="20" s="1"/>
  <c r="HD133" i="20"/>
  <c r="HC133" i="20"/>
  <c r="HH132" i="20"/>
  <c r="HK132" i="20" s="1"/>
  <c r="HF132" i="20"/>
  <c r="HJ132" i="20" s="1"/>
  <c r="HD132" i="20"/>
  <c r="HI132" i="20" s="1"/>
  <c r="HC132" i="20"/>
  <c r="HE132" i="20" s="1"/>
  <c r="HG132" i="20" s="1"/>
  <c r="HK131" i="20"/>
  <c r="HH131" i="20"/>
  <c r="HF131" i="20"/>
  <c r="HJ131" i="20" s="1"/>
  <c r="HD131" i="20"/>
  <c r="HI131" i="20" s="1"/>
  <c r="HC131" i="20"/>
  <c r="HE131" i="20" s="1"/>
  <c r="HG131" i="20" s="1"/>
  <c r="HH130" i="20"/>
  <c r="HK130" i="20" s="1"/>
  <c r="HF130" i="20"/>
  <c r="HJ130" i="20" s="1"/>
  <c r="HD130" i="20"/>
  <c r="HI130" i="20" s="1"/>
  <c r="HC130" i="20"/>
  <c r="HH129" i="20"/>
  <c r="HK129" i="20" s="1"/>
  <c r="HF129" i="20"/>
  <c r="HJ129" i="20" s="1"/>
  <c r="HD129" i="20"/>
  <c r="HC129" i="20"/>
  <c r="HI129" i="20" s="1"/>
  <c r="HI128" i="20"/>
  <c r="HH128" i="20"/>
  <c r="HK128" i="20" s="1"/>
  <c r="HF128" i="20"/>
  <c r="HJ128" i="20" s="1"/>
  <c r="HD128" i="20"/>
  <c r="HC128" i="20"/>
  <c r="HE128" i="20" s="1"/>
  <c r="HG128" i="20" s="1"/>
  <c r="HH127" i="20"/>
  <c r="HF127" i="20"/>
  <c r="HJ127" i="20" s="1"/>
  <c r="HD127" i="20"/>
  <c r="HI127" i="20" s="1"/>
  <c r="HC127" i="20"/>
  <c r="HK127" i="20" s="1"/>
  <c r="HJ126" i="20"/>
  <c r="HI126" i="20"/>
  <c r="HH126" i="20"/>
  <c r="HK126" i="20" s="1"/>
  <c r="HF126" i="20"/>
  <c r="HD126" i="20"/>
  <c r="HC126" i="20"/>
  <c r="HE126" i="20" s="1"/>
  <c r="HG126" i="20" s="1"/>
  <c r="HH125" i="20"/>
  <c r="HK125" i="20" s="1"/>
  <c r="HF125" i="20"/>
  <c r="HJ125" i="20" s="1"/>
  <c r="HD125" i="20"/>
  <c r="HI125" i="20" s="1"/>
  <c r="HC125" i="20"/>
  <c r="HE125" i="20" s="1"/>
  <c r="HG125" i="20" s="1"/>
  <c r="HK124" i="20"/>
  <c r="HJ124" i="20"/>
  <c r="HH124" i="20"/>
  <c r="HF124" i="20"/>
  <c r="HD124" i="20"/>
  <c r="HI124" i="20" s="1"/>
  <c r="HC124" i="20"/>
  <c r="HE124" i="20" s="1"/>
  <c r="HG124" i="20" s="1"/>
  <c r="HH123" i="20"/>
  <c r="HK123" i="20" s="1"/>
  <c r="HF123" i="20"/>
  <c r="HJ123" i="20" s="1"/>
  <c r="HD123" i="20"/>
  <c r="HI123" i="20" s="1"/>
  <c r="HC123" i="20"/>
  <c r="HE123" i="20" s="1"/>
  <c r="HG123" i="20" s="1"/>
  <c r="HH122" i="20"/>
  <c r="HK122" i="20" s="1"/>
  <c r="HF122" i="20"/>
  <c r="HJ122" i="20" s="1"/>
  <c r="HD122" i="20"/>
  <c r="HI122" i="20" s="1"/>
  <c r="HC122" i="20"/>
  <c r="HE122" i="20" s="1"/>
  <c r="HG122" i="20" s="1"/>
  <c r="HI121" i="20"/>
  <c r="HH121" i="20"/>
  <c r="HK121" i="20" s="1"/>
  <c r="HF121" i="20"/>
  <c r="HJ121" i="20" s="1"/>
  <c r="HE121" i="20"/>
  <c r="HG121" i="20" s="1"/>
  <c r="HD121" i="20"/>
  <c r="HC121" i="20"/>
  <c r="HH120" i="20"/>
  <c r="HK120" i="20" s="1"/>
  <c r="HF120" i="20"/>
  <c r="HD120" i="20"/>
  <c r="HI120" i="20" s="1"/>
  <c r="HC120" i="20"/>
  <c r="HJ120" i="20" s="1"/>
  <c r="HJ119" i="20"/>
  <c r="HI119" i="20"/>
  <c r="HH119" i="20"/>
  <c r="HK119" i="20" s="1"/>
  <c r="HF119" i="20"/>
  <c r="HD119" i="20"/>
  <c r="HC119" i="20"/>
  <c r="HE119" i="20" s="1"/>
  <c r="HG119" i="20" s="1"/>
  <c r="HH118" i="20"/>
  <c r="HK118" i="20" s="1"/>
  <c r="HF118" i="20"/>
  <c r="HJ118" i="20" s="1"/>
  <c r="HD118" i="20"/>
  <c r="HI118" i="20" s="1"/>
  <c r="HC118" i="20"/>
  <c r="HE118" i="20" s="1"/>
  <c r="HG118" i="20" s="1"/>
  <c r="HK117" i="20"/>
  <c r="HJ117" i="20"/>
  <c r="HI117" i="20"/>
  <c r="HH117" i="20"/>
  <c r="HF117" i="20"/>
  <c r="HE117" i="20"/>
  <c r="HG117" i="20" s="1"/>
  <c r="HD117" i="20"/>
  <c r="HC117" i="20"/>
  <c r="HH116" i="20"/>
  <c r="HK116" i="20" s="1"/>
  <c r="HF116" i="20"/>
  <c r="HJ116" i="20" s="1"/>
  <c r="HD116" i="20"/>
  <c r="HI116" i="20" s="1"/>
  <c r="HC116" i="20"/>
  <c r="HE116" i="20" s="1"/>
  <c r="HG116" i="20" s="1"/>
  <c r="HK115" i="20"/>
  <c r="HH115" i="20"/>
  <c r="HF115" i="20"/>
  <c r="HD115" i="20"/>
  <c r="HI115" i="20" s="1"/>
  <c r="HC115" i="20"/>
  <c r="HJ115" i="20" s="1"/>
  <c r="HH114" i="20"/>
  <c r="HK114" i="20" s="1"/>
  <c r="HF114" i="20"/>
  <c r="HJ114" i="20" s="1"/>
  <c r="HD114" i="20"/>
  <c r="HI114" i="20" s="1"/>
  <c r="HC114" i="20"/>
  <c r="HH113" i="20"/>
  <c r="HF113" i="20"/>
  <c r="HJ113" i="20" s="1"/>
  <c r="HD113" i="20"/>
  <c r="HC113" i="20"/>
  <c r="HK113" i="20" s="1"/>
  <c r="HI112" i="20"/>
  <c r="HH112" i="20"/>
  <c r="HK112" i="20" s="1"/>
  <c r="HF112" i="20"/>
  <c r="HJ112" i="20" s="1"/>
  <c r="HD112" i="20"/>
  <c r="HE112" i="20" s="1"/>
  <c r="HG112" i="20" s="1"/>
  <c r="HC112" i="20"/>
  <c r="HH111" i="20"/>
  <c r="HF111" i="20"/>
  <c r="HJ111" i="20" s="1"/>
  <c r="HD111" i="20"/>
  <c r="HI111" i="20" s="1"/>
  <c r="HC111" i="20"/>
  <c r="HK111" i="20" s="1"/>
  <c r="HJ110" i="20"/>
  <c r="HI110" i="20"/>
  <c r="HH110" i="20"/>
  <c r="HK110" i="20" s="1"/>
  <c r="HF110" i="20"/>
  <c r="HD110" i="20"/>
  <c r="HE110" i="20" s="1"/>
  <c r="HG110" i="20" s="1"/>
  <c r="HC110" i="20"/>
  <c r="HH109" i="20"/>
  <c r="HK109" i="20" s="1"/>
  <c r="HF109" i="20"/>
  <c r="HJ109" i="20" s="1"/>
  <c r="HD109" i="20"/>
  <c r="HI109" i="20" s="1"/>
  <c r="HC109" i="20"/>
  <c r="HE109" i="20" s="1"/>
  <c r="HG109" i="20" s="1"/>
  <c r="HK108" i="20"/>
  <c r="HJ108" i="20"/>
  <c r="HH108" i="20"/>
  <c r="HF108" i="20"/>
  <c r="HD108" i="20"/>
  <c r="HI108" i="20" s="1"/>
  <c r="HC108" i="20"/>
  <c r="HE108" i="20" s="1"/>
  <c r="HG108" i="20" s="1"/>
  <c r="HH107" i="20"/>
  <c r="HK107" i="20" s="1"/>
  <c r="HF107" i="20"/>
  <c r="HJ107" i="20" s="1"/>
  <c r="HD107" i="20"/>
  <c r="HI107" i="20" s="1"/>
  <c r="HC107" i="20"/>
  <c r="HE107" i="20" s="1"/>
  <c r="HG107" i="20" s="1"/>
  <c r="HH106" i="20"/>
  <c r="HK106" i="20" s="1"/>
  <c r="HF106" i="20"/>
  <c r="HJ106" i="20" s="1"/>
  <c r="HD106" i="20"/>
  <c r="HI106" i="20" s="1"/>
  <c r="HC106" i="20"/>
  <c r="HE106" i="20" s="1"/>
  <c r="HG106" i="20" s="1"/>
  <c r="HI105" i="20"/>
  <c r="HH105" i="20"/>
  <c r="HK105" i="20" s="1"/>
  <c r="HF105" i="20"/>
  <c r="HJ105" i="20" s="1"/>
  <c r="HE105" i="20"/>
  <c r="HG105" i="20" s="1"/>
  <c r="HD105" i="20"/>
  <c r="HC105" i="20"/>
  <c r="HH104" i="20"/>
  <c r="HK104" i="20" s="1"/>
  <c r="HF104" i="20"/>
  <c r="HD104" i="20"/>
  <c r="HI104" i="20" s="1"/>
  <c r="HC104" i="20"/>
  <c r="HJ104" i="20" s="1"/>
  <c r="HJ103" i="20"/>
  <c r="HI103" i="20"/>
  <c r="HH103" i="20"/>
  <c r="HK103" i="20" s="1"/>
  <c r="HF103" i="20"/>
  <c r="HD103" i="20"/>
  <c r="HC103" i="20"/>
  <c r="HE103" i="20" s="1"/>
  <c r="HG103" i="20" s="1"/>
  <c r="HH102" i="20"/>
  <c r="HK102" i="20" s="1"/>
  <c r="HF102" i="20"/>
  <c r="HJ102" i="20" s="1"/>
  <c r="HD102" i="20"/>
  <c r="HI102" i="20" s="1"/>
  <c r="HC102" i="20"/>
  <c r="HE102" i="20" s="1"/>
  <c r="HG102" i="20" s="1"/>
  <c r="HK101" i="20"/>
  <c r="HJ101" i="20"/>
  <c r="HI101" i="20"/>
  <c r="HH101" i="20"/>
  <c r="HF101" i="20"/>
  <c r="HE101" i="20"/>
  <c r="HG101" i="20" s="1"/>
  <c r="HD101" i="20"/>
  <c r="HC101" i="20"/>
  <c r="HH100" i="20"/>
  <c r="HK100" i="20" s="1"/>
  <c r="HF100" i="20"/>
  <c r="HJ100" i="20" s="1"/>
  <c r="HD100" i="20"/>
  <c r="HI100" i="20" s="1"/>
  <c r="HC100" i="20"/>
  <c r="HE100" i="20" s="1"/>
  <c r="HG100" i="20" s="1"/>
  <c r="HK99" i="20"/>
  <c r="HH99" i="20"/>
  <c r="HF99" i="20"/>
  <c r="HJ99" i="20" s="1"/>
  <c r="HD99" i="20"/>
  <c r="HI99" i="20" s="1"/>
  <c r="HC99" i="20"/>
  <c r="HE99" i="20" s="1"/>
  <c r="HG99" i="20" s="1"/>
  <c r="HH98" i="20"/>
  <c r="HK98" i="20" s="1"/>
  <c r="HF98" i="20"/>
  <c r="HJ98" i="20" s="1"/>
  <c r="HD98" i="20"/>
  <c r="HE98" i="20" s="1"/>
  <c r="HG98" i="20" s="1"/>
  <c r="HC98" i="20"/>
  <c r="HH97" i="20"/>
  <c r="HF97" i="20"/>
  <c r="HJ97" i="20" s="1"/>
  <c r="HD97" i="20"/>
  <c r="HC97" i="20"/>
  <c r="HK97" i="20" s="1"/>
  <c r="HI96" i="20"/>
  <c r="HH96" i="20"/>
  <c r="HK96" i="20" s="1"/>
  <c r="HF96" i="20"/>
  <c r="HJ96" i="20" s="1"/>
  <c r="HD96" i="20"/>
  <c r="HC96" i="20"/>
  <c r="HE96" i="20" s="1"/>
  <c r="HG96" i="20" s="1"/>
  <c r="HH95" i="20"/>
  <c r="HF95" i="20"/>
  <c r="HJ95" i="20" s="1"/>
  <c r="HD95" i="20"/>
  <c r="HI95" i="20" s="1"/>
  <c r="HC95" i="20"/>
  <c r="HK95" i="20" s="1"/>
  <c r="HJ94" i="20"/>
  <c r="HI94" i="20"/>
  <c r="HH94" i="20"/>
  <c r="HK94" i="20" s="1"/>
  <c r="HF94" i="20"/>
  <c r="HD94" i="20"/>
  <c r="HE94" i="20" s="1"/>
  <c r="HG94" i="20" s="1"/>
  <c r="HC94" i="20"/>
  <c r="HH93" i="20"/>
  <c r="HK93" i="20" s="1"/>
  <c r="HF93" i="20"/>
  <c r="HJ93" i="20" s="1"/>
  <c r="HD93" i="20"/>
  <c r="HI93" i="20" s="1"/>
  <c r="HC93" i="20"/>
  <c r="HE93" i="20" s="1"/>
  <c r="HG93" i="20" s="1"/>
  <c r="HK92" i="20"/>
  <c r="HJ92" i="20"/>
  <c r="HH92" i="20"/>
  <c r="HF92" i="20"/>
  <c r="HD92" i="20"/>
  <c r="HI92" i="20" s="1"/>
  <c r="HC92" i="20"/>
  <c r="HE92" i="20" s="1"/>
  <c r="HG92" i="20" s="1"/>
  <c r="HH91" i="20"/>
  <c r="HK91" i="20" s="1"/>
  <c r="HF91" i="20"/>
  <c r="HJ91" i="20" s="1"/>
  <c r="HD91" i="20"/>
  <c r="HI91" i="20" s="1"/>
  <c r="HC91" i="20"/>
  <c r="HE91" i="20" s="1"/>
  <c r="HG91" i="20" s="1"/>
  <c r="HH90" i="20"/>
  <c r="HK90" i="20" s="1"/>
  <c r="HF90" i="20"/>
  <c r="HJ90" i="20" s="1"/>
  <c r="HD90" i="20"/>
  <c r="HI90" i="20" s="1"/>
  <c r="HC90" i="20"/>
  <c r="HE90" i="20" s="1"/>
  <c r="HG90" i="20" s="1"/>
  <c r="HI89" i="20"/>
  <c r="HH89" i="20"/>
  <c r="HK89" i="20" s="1"/>
  <c r="HF89" i="20"/>
  <c r="HJ89" i="20" s="1"/>
  <c r="HE89" i="20"/>
  <c r="HG89" i="20" s="1"/>
  <c r="HD89" i="20"/>
  <c r="HC89" i="20"/>
  <c r="HH88" i="20"/>
  <c r="HK88" i="20" s="1"/>
  <c r="HF88" i="20"/>
  <c r="HD88" i="20"/>
  <c r="HI88" i="20" s="1"/>
  <c r="HC88" i="20"/>
  <c r="HJ88" i="20" s="1"/>
  <c r="HJ87" i="20"/>
  <c r="HI87" i="20"/>
  <c r="HH87" i="20"/>
  <c r="HK87" i="20" s="1"/>
  <c r="HF87" i="20"/>
  <c r="HD87" i="20"/>
  <c r="HC87" i="20"/>
  <c r="HE87" i="20" s="1"/>
  <c r="HG87" i="20" s="1"/>
  <c r="HH86" i="20"/>
  <c r="HK86" i="20" s="1"/>
  <c r="HF86" i="20"/>
  <c r="HJ86" i="20" s="1"/>
  <c r="HD86" i="20"/>
  <c r="HI86" i="20" s="1"/>
  <c r="HC86" i="20"/>
  <c r="HE86" i="20" s="1"/>
  <c r="HG86" i="20" s="1"/>
  <c r="HK85" i="20"/>
  <c r="HJ85" i="20"/>
  <c r="HI85" i="20"/>
  <c r="HH85" i="20"/>
  <c r="HF85" i="20"/>
  <c r="HE85" i="20"/>
  <c r="HG85" i="20" s="1"/>
  <c r="HD85" i="20"/>
  <c r="HC85" i="20"/>
  <c r="HH84" i="20"/>
  <c r="HK84" i="20" s="1"/>
  <c r="HF84" i="20"/>
  <c r="HJ84" i="20" s="1"/>
  <c r="HD84" i="20"/>
  <c r="HI84" i="20" s="1"/>
  <c r="HC84" i="20"/>
  <c r="HE84" i="20" s="1"/>
  <c r="HG84" i="20" s="1"/>
  <c r="HK83" i="20"/>
  <c r="HH83" i="20"/>
  <c r="HF83" i="20"/>
  <c r="HJ83" i="20" s="1"/>
  <c r="HD83" i="20"/>
  <c r="HI83" i="20" s="1"/>
  <c r="HC83" i="20"/>
  <c r="HE83" i="20" s="1"/>
  <c r="HG83" i="20" s="1"/>
  <c r="HH82" i="20"/>
  <c r="HK82" i="20" s="1"/>
  <c r="HF82" i="20"/>
  <c r="HJ82" i="20" s="1"/>
  <c r="HD82" i="20"/>
  <c r="HI82" i="20" s="1"/>
  <c r="HC82" i="20"/>
  <c r="HH81" i="20"/>
  <c r="HK81" i="20" s="1"/>
  <c r="HF81" i="20"/>
  <c r="HJ81" i="20" s="1"/>
  <c r="HD81" i="20"/>
  <c r="HC81" i="20"/>
  <c r="HI81" i="20" s="1"/>
  <c r="HI80" i="20"/>
  <c r="HH80" i="20"/>
  <c r="HK80" i="20" s="1"/>
  <c r="HG80" i="20"/>
  <c r="HF80" i="20"/>
  <c r="HJ80" i="20" s="1"/>
  <c r="HE80" i="20"/>
  <c r="HD80" i="20"/>
  <c r="HC80" i="20"/>
  <c r="HH79" i="20"/>
  <c r="HF79" i="20"/>
  <c r="HJ79" i="20" s="1"/>
  <c r="HD79" i="20"/>
  <c r="HI79" i="20" s="1"/>
  <c r="HC79" i="20"/>
  <c r="HK79" i="20" s="1"/>
  <c r="HJ78" i="20"/>
  <c r="HI78" i="20"/>
  <c r="HH78" i="20"/>
  <c r="HK78" i="20" s="1"/>
  <c r="HF78" i="20"/>
  <c r="HD78" i="20"/>
  <c r="HC78" i="20"/>
  <c r="HE78" i="20" s="1"/>
  <c r="HG78" i="20" s="1"/>
  <c r="HH77" i="20"/>
  <c r="HK77" i="20" s="1"/>
  <c r="HF77" i="20"/>
  <c r="HJ77" i="20" s="1"/>
  <c r="HD77" i="20"/>
  <c r="HI77" i="20" s="1"/>
  <c r="HC77" i="20"/>
  <c r="HE77" i="20" s="1"/>
  <c r="HG77" i="20" s="1"/>
  <c r="HK76" i="20"/>
  <c r="HJ76" i="20"/>
  <c r="HH76" i="20"/>
  <c r="HF76" i="20"/>
  <c r="HD76" i="20"/>
  <c r="HI76" i="20" s="1"/>
  <c r="HC76" i="20"/>
  <c r="HE76" i="20" s="1"/>
  <c r="HG76" i="20" s="1"/>
  <c r="HH75" i="20"/>
  <c r="HK75" i="20" s="1"/>
  <c r="HF75" i="20"/>
  <c r="HJ75" i="20" s="1"/>
  <c r="HD75" i="20"/>
  <c r="HI75" i="20" s="1"/>
  <c r="HC75" i="20"/>
  <c r="HE75" i="20" s="1"/>
  <c r="HG75" i="20" s="1"/>
  <c r="HH74" i="20"/>
  <c r="HK74" i="20" s="1"/>
  <c r="HF74" i="20"/>
  <c r="HJ74" i="20" s="1"/>
  <c r="HD74" i="20"/>
  <c r="HI74" i="20" s="1"/>
  <c r="HC74" i="20"/>
  <c r="HE74" i="20" s="1"/>
  <c r="HG74" i="20" s="1"/>
  <c r="HI73" i="20"/>
  <c r="HH73" i="20"/>
  <c r="HK73" i="20" s="1"/>
  <c r="HF73" i="20"/>
  <c r="HJ73" i="20" s="1"/>
  <c r="HE73" i="20"/>
  <c r="HG73" i="20" s="1"/>
  <c r="HD73" i="20"/>
  <c r="HC73" i="20"/>
  <c r="HH72" i="20"/>
  <c r="HK72" i="20" s="1"/>
  <c r="HF72" i="20"/>
  <c r="HD72" i="20"/>
  <c r="HI72" i="20" s="1"/>
  <c r="HC72" i="20"/>
  <c r="HJ72" i="20" s="1"/>
  <c r="HJ71" i="20"/>
  <c r="HI71" i="20"/>
  <c r="HH71" i="20"/>
  <c r="HK71" i="20" s="1"/>
  <c r="HF71" i="20"/>
  <c r="HD71" i="20"/>
  <c r="HC71" i="20"/>
  <c r="HE71" i="20" s="1"/>
  <c r="HG71" i="20" s="1"/>
  <c r="HH70" i="20"/>
  <c r="HK70" i="20" s="1"/>
  <c r="HF70" i="20"/>
  <c r="HJ70" i="20" s="1"/>
  <c r="HD70" i="20"/>
  <c r="HI70" i="20" s="1"/>
  <c r="HC70" i="20"/>
  <c r="HE70" i="20" s="1"/>
  <c r="HG70" i="20" s="1"/>
  <c r="HK69" i="20"/>
  <c r="HJ69" i="20"/>
  <c r="HI69" i="20"/>
  <c r="HH69" i="20"/>
  <c r="HF69" i="20"/>
  <c r="HE69" i="20"/>
  <c r="HG69" i="20" s="1"/>
  <c r="HD69" i="20"/>
  <c r="HC69" i="20"/>
  <c r="HH68" i="20"/>
  <c r="HK68" i="20" s="1"/>
  <c r="HF68" i="20"/>
  <c r="HJ68" i="20" s="1"/>
  <c r="HD68" i="20"/>
  <c r="HI68" i="20" s="1"/>
  <c r="HC68" i="20"/>
  <c r="HE68" i="20" s="1"/>
  <c r="HG68" i="20" s="1"/>
  <c r="HK67" i="20"/>
  <c r="HH67" i="20"/>
  <c r="HF67" i="20"/>
  <c r="HJ67" i="20" s="1"/>
  <c r="HD67" i="20"/>
  <c r="HI67" i="20" s="1"/>
  <c r="HC67" i="20"/>
  <c r="HE67" i="20" s="1"/>
  <c r="HG67" i="20" s="1"/>
  <c r="HH66" i="20"/>
  <c r="HK66" i="20" s="1"/>
  <c r="HF66" i="20"/>
  <c r="HJ66" i="20" s="1"/>
  <c r="HD66" i="20"/>
  <c r="HI66" i="20" s="1"/>
  <c r="HC66" i="20"/>
  <c r="HH65" i="20"/>
  <c r="HK65" i="20" s="1"/>
  <c r="HF65" i="20"/>
  <c r="HJ65" i="20" s="1"/>
  <c r="HD65" i="20"/>
  <c r="HC65" i="20"/>
  <c r="HI65" i="20" s="1"/>
  <c r="HI64" i="20"/>
  <c r="HH64" i="20"/>
  <c r="HK64" i="20" s="1"/>
  <c r="HG64" i="20"/>
  <c r="HF64" i="20"/>
  <c r="HJ64" i="20" s="1"/>
  <c r="HE64" i="20"/>
  <c r="HD64" i="20"/>
  <c r="HC64" i="20"/>
  <c r="HH63" i="20"/>
  <c r="HF63" i="20"/>
  <c r="HJ63" i="20" s="1"/>
  <c r="HD63" i="20"/>
  <c r="HI63" i="20" s="1"/>
  <c r="HC63" i="20"/>
  <c r="HK63" i="20" s="1"/>
  <c r="HJ62" i="20"/>
  <c r="HI62" i="20"/>
  <c r="HH62" i="20"/>
  <c r="HK62" i="20" s="1"/>
  <c r="HF62" i="20"/>
  <c r="HD62" i="20"/>
  <c r="HC62" i="20"/>
  <c r="HE62" i="20" s="1"/>
  <c r="HG62" i="20" s="1"/>
  <c r="HH61" i="20"/>
  <c r="HK61" i="20" s="1"/>
  <c r="HF61" i="20"/>
  <c r="HJ61" i="20" s="1"/>
  <c r="HD61" i="20"/>
  <c r="HI61" i="20" s="1"/>
  <c r="HC61" i="20"/>
  <c r="HE61" i="20" s="1"/>
  <c r="HG61" i="20" s="1"/>
  <c r="HK60" i="20"/>
  <c r="HJ60" i="20"/>
  <c r="HH60" i="20"/>
  <c r="HF60" i="20"/>
  <c r="HD60" i="20"/>
  <c r="HC60" i="20"/>
  <c r="HI60" i="20" s="1"/>
  <c r="HH59" i="20"/>
  <c r="HK59" i="20" s="1"/>
  <c r="HF59" i="20"/>
  <c r="HJ59" i="20" s="1"/>
  <c r="HD59" i="20"/>
  <c r="HI59" i="20" s="1"/>
  <c r="HC59" i="20"/>
  <c r="HE59" i="20" s="1"/>
  <c r="HG59" i="20" s="1"/>
  <c r="HH58" i="20"/>
  <c r="HK58" i="20" s="1"/>
  <c r="HF58" i="20"/>
  <c r="HJ58" i="20" s="1"/>
  <c r="HD58" i="20"/>
  <c r="HI58" i="20" s="1"/>
  <c r="HC58" i="20"/>
  <c r="HE58" i="20" s="1"/>
  <c r="HG58" i="20" s="1"/>
  <c r="HI57" i="20"/>
  <c r="HH57" i="20"/>
  <c r="HK57" i="20" s="1"/>
  <c r="HF57" i="20"/>
  <c r="HJ57" i="20" s="1"/>
  <c r="HE57" i="20"/>
  <c r="HG57" i="20" s="1"/>
  <c r="HD57" i="20"/>
  <c r="HC57" i="20"/>
  <c r="HH56" i="20"/>
  <c r="HK56" i="20" s="1"/>
  <c r="HF56" i="20"/>
  <c r="HD56" i="20"/>
  <c r="HI56" i="20" s="1"/>
  <c r="HC56" i="20"/>
  <c r="HJ56" i="20" s="1"/>
  <c r="HJ55" i="20"/>
  <c r="HI55" i="20"/>
  <c r="HH55" i="20"/>
  <c r="HK55" i="20" s="1"/>
  <c r="HF55" i="20"/>
  <c r="HD55" i="20"/>
  <c r="HC55" i="20"/>
  <c r="HE55" i="20" s="1"/>
  <c r="HG55" i="20" s="1"/>
  <c r="HH54" i="20"/>
  <c r="HK54" i="20" s="1"/>
  <c r="HF54" i="20"/>
  <c r="HJ54" i="20" s="1"/>
  <c r="HD54" i="20"/>
  <c r="HI54" i="20" s="1"/>
  <c r="HC54" i="20"/>
  <c r="HE54" i="20" s="1"/>
  <c r="HG54" i="20" s="1"/>
  <c r="HK53" i="20"/>
  <c r="HJ53" i="20"/>
  <c r="HI53" i="20"/>
  <c r="HH53" i="20"/>
  <c r="HF53" i="20"/>
  <c r="HE53" i="20"/>
  <c r="HG53" i="20" s="1"/>
  <c r="HD53" i="20"/>
  <c r="HC53" i="20"/>
  <c r="HH52" i="20"/>
  <c r="HK52" i="20" s="1"/>
  <c r="HF52" i="20"/>
  <c r="HJ52" i="20" s="1"/>
  <c r="HD52" i="20"/>
  <c r="HI52" i="20" s="1"/>
  <c r="HC52" i="20"/>
  <c r="HE52" i="20" s="1"/>
  <c r="HG52" i="20" s="1"/>
  <c r="HK51" i="20"/>
  <c r="HH51" i="20"/>
  <c r="HF51" i="20"/>
  <c r="HJ51" i="20" s="1"/>
  <c r="HD51" i="20"/>
  <c r="HI51" i="20" s="1"/>
  <c r="HC51" i="20"/>
  <c r="HE51" i="20" s="1"/>
  <c r="HG51" i="20" s="1"/>
  <c r="HH50" i="20"/>
  <c r="HK50" i="20" s="1"/>
  <c r="HF50" i="20"/>
  <c r="HJ50" i="20" s="1"/>
  <c r="HD50" i="20"/>
  <c r="HI50" i="20" s="1"/>
  <c r="HC50" i="20"/>
  <c r="HI49" i="20"/>
  <c r="HH49" i="20"/>
  <c r="HK49" i="20" s="1"/>
  <c r="HF49" i="20"/>
  <c r="HJ49" i="20" s="1"/>
  <c r="HD49" i="20"/>
  <c r="HC49" i="20"/>
  <c r="HE49" i="20" s="1"/>
  <c r="HG49" i="20" s="1"/>
  <c r="HI48" i="20"/>
  <c r="HH48" i="20"/>
  <c r="HK48" i="20" s="1"/>
  <c r="HF48" i="20"/>
  <c r="HJ48" i="20" s="1"/>
  <c r="HD48" i="20"/>
  <c r="HC48" i="20"/>
  <c r="HE48" i="20" s="1"/>
  <c r="HG48" i="20" s="1"/>
  <c r="HH47" i="20"/>
  <c r="HF47" i="20"/>
  <c r="HJ47" i="20" s="1"/>
  <c r="HD47" i="20"/>
  <c r="HI47" i="20" s="1"/>
  <c r="HC47" i="20"/>
  <c r="HK47" i="20" s="1"/>
  <c r="HJ46" i="20"/>
  <c r="HI46" i="20"/>
  <c r="HH46" i="20"/>
  <c r="HK46" i="20" s="1"/>
  <c r="HF46" i="20"/>
  <c r="HD46" i="20"/>
  <c r="HC46" i="20"/>
  <c r="HE46" i="20" s="1"/>
  <c r="HG46" i="20" s="1"/>
  <c r="HH45" i="20"/>
  <c r="HK45" i="20" s="1"/>
  <c r="HF45" i="20"/>
  <c r="HJ45" i="20" s="1"/>
  <c r="HD45" i="20"/>
  <c r="HI45" i="20" s="1"/>
  <c r="HC45" i="20"/>
  <c r="HE45" i="20" s="1"/>
  <c r="HG45" i="20" s="1"/>
  <c r="HK44" i="20"/>
  <c r="HJ44" i="20"/>
  <c r="HH44" i="20"/>
  <c r="HF44" i="20"/>
  <c r="HD44" i="20"/>
  <c r="HI44" i="20" s="1"/>
  <c r="HC44" i="20"/>
  <c r="HE44" i="20" s="1"/>
  <c r="HG44" i="20" s="1"/>
  <c r="HH43" i="20"/>
  <c r="HK43" i="20" s="1"/>
  <c r="HF43" i="20"/>
  <c r="HJ43" i="20" s="1"/>
  <c r="HD43" i="20"/>
  <c r="HI43" i="20" s="1"/>
  <c r="HC43" i="20"/>
  <c r="HE43" i="20" s="1"/>
  <c r="HG43" i="20" s="1"/>
  <c r="HH42" i="20"/>
  <c r="HK42" i="20" s="1"/>
  <c r="HF42" i="20"/>
  <c r="HJ42" i="20" s="1"/>
  <c r="HD42" i="20"/>
  <c r="HI42" i="20" s="1"/>
  <c r="HC42" i="20"/>
  <c r="HE42" i="20" s="1"/>
  <c r="HG42" i="20" s="1"/>
  <c r="HI41" i="20"/>
  <c r="HH41" i="20"/>
  <c r="HK41" i="20" s="1"/>
  <c r="HF41" i="20"/>
  <c r="HJ41" i="20" s="1"/>
  <c r="HE41" i="20"/>
  <c r="HG41" i="20" s="1"/>
  <c r="HD41" i="20"/>
  <c r="HC41" i="20"/>
  <c r="HH40" i="20"/>
  <c r="HK40" i="20" s="1"/>
  <c r="HF40" i="20"/>
  <c r="HD40" i="20"/>
  <c r="HI40" i="20" s="1"/>
  <c r="HC40" i="20"/>
  <c r="HJ40" i="20" s="1"/>
  <c r="HJ39" i="20"/>
  <c r="HI39" i="20"/>
  <c r="HH39" i="20"/>
  <c r="HK39" i="20" s="1"/>
  <c r="HF39" i="20"/>
  <c r="HD39" i="20"/>
  <c r="HC39" i="20"/>
  <c r="HE39" i="20" s="1"/>
  <c r="HG39" i="20" s="1"/>
  <c r="HH38" i="20"/>
  <c r="HK38" i="20" s="1"/>
  <c r="HF38" i="20"/>
  <c r="HJ38" i="20" s="1"/>
  <c r="HD38" i="20"/>
  <c r="HI38" i="20" s="1"/>
  <c r="HC38" i="20"/>
  <c r="HE38" i="20" s="1"/>
  <c r="HG38" i="20" s="1"/>
  <c r="HK37" i="20"/>
  <c r="HJ37" i="20"/>
  <c r="HI37" i="20"/>
  <c r="HH37" i="20"/>
  <c r="HF37" i="20"/>
  <c r="HE37" i="20"/>
  <c r="HG37" i="20" s="1"/>
  <c r="HD37" i="20"/>
  <c r="HC37" i="20"/>
  <c r="HH36" i="20"/>
  <c r="HK36" i="20" s="1"/>
  <c r="HF36" i="20"/>
  <c r="HJ36" i="20" s="1"/>
  <c r="HD36" i="20"/>
  <c r="HI36" i="20" s="1"/>
  <c r="HC36" i="20"/>
  <c r="HE36" i="20" s="1"/>
  <c r="HG36" i="20" s="1"/>
  <c r="HK35" i="20"/>
  <c r="HH35" i="20"/>
  <c r="HF35" i="20"/>
  <c r="HJ35" i="20" s="1"/>
  <c r="HD35" i="20"/>
  <c r="HI35" i="20" s="1"/>
  <c r="HC35" i="20"/>
  <c r="HE35" i="20" s="1"/>
  <c r="HG35" i="20" s="1"/>
  <c r="HH34" i="20"/>
  <c r="HK34" i="20" s="1"/>
  <c r="HF34" i="20"/>
  <c r="HJ34" i="20" s="1"/>
  <c r="HD34" i="20"/>
  <c r="HE34" i="20" s="1"/>
  <c r="HG34" i="20" s="1"/>
  <c r="HC34" i="20"/>
  <c r="HI33" i="20"/>
  <c r="HH33" i="20"/>
  <c r="HK33" i="20" s="1"/>
  <c r="HF33" i="20"/>
  <c r="HJ33" i="20" s="1"/>
  <c r="HD33" i="20"/>
  <c r="HC33" i="20"/>
  <c r="HE33" i="20" s="1"/>
  <c r="HG33" i="20" s="1"/>
  <c r="HI32" i="20"/>
  <c r="HH32" i="20"/>
  <c r="HK32" i="20" s="1"/>
  <c r="HG32" i="20"/>
  <c r="HF32" i="20"/>
  <c r="HJ32" i="20" s="1"/>
  <c r="HE32" i="20"/>
  <c r="HD32" i="20"/>
  <c r="HC32" i="20"/>
  <c r="HH31" i="20"/>
  <c r="HF31" i="20"/>
  <c r="HJ31" i="20" s="1"/>
  <c r="HD31" i="20"/>
  <c r="HI31" i="20" s="1"/>
  <c r="HC31" i="20"/>
  <c r="HK31" i="20" s="1"/>
  <c r="HJ30" i="20"/>
  <c r="HI30" i="20"/>
  <c r="HH30" i="20"/>
  <c r="HK30" i="20" s="1"/>
  <c r="HF30" i="20"/>
  <c r="HD30" i="20"/>
  <c r="HC30" i="20"/>
  <c r="HE30" i="20" s="1"/>
  <c r="HG30" i="20" s="1"/>
  <c r="HH29" i="20"/>
  <c r="HK29" i="20" s="1"/>
  <c r="HF29" i="20"/>
  <c r="HJ29" i="20" s="1"/>
  <c r="HD29" i="20"/>
  <c r="HI29" i="20" s="1"/>
  <c r="HC29" i="20"/>
  <c r="HE29" i="20" s="1"/>
  <c r="HG29" i="20" s="1"/>
  <c r="HK28" i="20"/>
  <c r="HJ28" i="20"/>
  <c r="HH28" i="20"/>
  <c r="HF28" i="20"/>
  <c r="HD28" i="20"/>
  <c r="HC28" i="20"/>
  <c r="HI28" i="20" s="1"/>
  <c r="HH27" i="20"/>
  <c r="HK27" i="20" s="1"/>
  <c r="HF27" i="20"/>
  <c r="HJ27" i="20" s="1"/>
  <c r="HD27" i="20"/>
  <c r="HI27" i="20" s="1"/>
  <c r="HC27" i="20"/>
  <c r="HE27" i="20" s="1"/>
  <c r="HG27" i="20" s="1"/>
  <c r="HH26" i="20"/>
  <c r="HK26" i="20" s="1"/>
  <c r="HF26" i="20"/>
  <c r="HD26" i="20"/>
  <c r="HI26" i="20" s="1"/>
  <c r="HC26" i="20"/>
  <c r="HJ26" i="20" s="1"/>
  <c r="HI25" i="20"/>
  <c r="HH25" i="20"/>
  <c r="HK25" i="20" s="1"/>
  <c r="HF25" i="20"/>
  <c r="HJ25" i="20" s="1"/>
  <c r="HE25" i="20"/>
  <c r="HG25" i="20" s="1"/>
  <c r="HD25" i="20"/>
  <c r="HC25" i="20"/>
  <c r="HH24" i="20"/>
  <c r="HF24" i="20"/>
  <c r="HD24" i="20"/>
  <c r="HI24" i="20" s="1"/>
  <c r="HC24" i="20"/>
  <c r="HK24" i="20" s="1"/>
  <c r="HJ23" i="20"/>
  <c r="HI23" i="20"/>
  <c r="HH23" i="20"/>
  <c r="HK23" i="20" s="1"/>
  <c r="HF23" i="20"/>
  <c r="HD23" i="20"/>
  <c r="HC23" i="20"/>
  <c r="HE23" i="20" s="1"/>
  <c r="HG23" i="20" s="1"/>
  <c r="HH22" i="20"/>
  <c r="HK22" i="20" s="1"/>
  <c r="HF22" i="20"/>
  <c r="HJ22" i="20" s="1"/>
  <c r="HD22" i="20"/>
  <c r="HI22" i="20" s="1"/>
  <c r="HC22" i="20"/>
  <c r="HE22" i="20" s="1"/>
  <c r="HG22" i="20" s="1"/>
  <c r="HK21" i="20"/>
  <c r="HJ21" i="20"/>
  <c r="HI21" i="20"/>
  <c r="HH21" i="20"/>
  <c r="HF21" i="20"/>
  <c r="HE21" i="20"/>
  <c r="HG21" i="20" s="1"/>
  <c r="HD21" i="20"/>
  <c r="HC21" i="20"/>
  <c r="HK17" i="20"/>
  <c r="HJ17" i="20"/>
  <c r="HI17" i="20"/>
  <c r="HG17" i="20"/>
  <c r="HE17" i="20"/>
  <c r="HH17" i="20"/>
  <c r="HF17" i="20"/>
  <c r="HD17" i="20"/>
  <c r="HC17" i="20"/>
  <c r="GX138" i="20"/>
  <c r="HA138" i="20" s="1"/>
  <c r="GV138" i="20"/>
  <c r="GZ138" i="20" s="1"/>
  <c r="GT138" i="20"/>
  <c r="GY138" i="20" s="1"/>
  <c r="GS138" i="20"/>
  <c r="GU138" i="20" s="1"/>
  <c r="GW138" i="20" s="1"/>
  <c r="GY137" i="20"/>
  <c r="GX137" i="20"/>
  <c r="HA137" i="20" s="1"/>
  <c r="GV137" i="20"/>
  <c r="GZ137" i="20" s="1"/>
  <c r="GU137" i="20"/>
  <c r="GW137" i="20" s="1"/>
  <c r="GT137" i="20"/>
  <c r="GS137" i="20"/>
  <c r="GX136" i="20"/>
  <c r="HA136" i="20" s="1"/>
  <c r="GV136" i="20"/>
  <c r="GZ136" i="20" s="1"/>
  <c r="GT136" i="20"/>
  <c r="GS136" i="20"/>
  <c r="GY136" i="20" s="1"/>
  <c r="GZ135" i="20"/>
  <c r="GY135" i="20"/>
  <c r="GX135" i="20"/>
  <c r="HA135" i="20" s="1"/>
  <c r="GV135" i="20"/>
  <c r="GT135" i="20"/>
  <c r="GS135" i="20"/>
  <c r="GU135" i="20" s="1"/>
  <c r="GW135" i="20" s="1"/>
  <c r="GX134" i="20"/>
  <c r="GV134" i="20"/>
  <c r="GZ134" i="20" s="1"/>
  <c r="GT134" i="20"/>
  <c r="GY134" i="20" s="1"/>
  <c r="GS134" i="20"/>
  <c r="HA134" i="20" s="1"/>
  <c r="HA133" i="20"/>
  <c r="GZ133" i="20"/>
  <c r="GY133" i="20"/>
  <c r="GX133" i="20"/>
  <c r="GV133" i="20"/>
  <c r="GT133" i="20"/>
  <c r="GS133" i="20"/>
  <c r="GU133" i="20" s="1"/>
  <c r="GW133" i="20" s="1"/>
  <c r="GX132" i="20"/>
  <c r="HA132" i="20" s="1"/>
  <c r="GV132" i="20"/>
  <c r="GZ132" i="20" s="1"/>
  <c r="GU132" i="20"/>
  <c r="GW132" i="20" s="1"/>
  <c r="GT132" i="20"/>
  <c r="GY132" i="20" s="1"/>
  <c r="GS132" i="20"/>
  <c r="HA131" i="20"/>
  <c r="GX131" i="20"/>
  <c r="GV131" i="20"/>
  <c r="GZ131" i="20" s="1"/>
  <c r="GT131" i="20"/>
  <c r="GY131" i="20" s="1"/>
  <c r="GS131" i="20"/>
  <c r="GU131" i="20" s="1"/>
  <c r="GW131" i="20" s="1"/>
  <c r="GX130" i="20"/>
  <c r="HA130" i="20" s="1"/>
  <c r="GV130" i="20"/>
  <c r="GZ130" i="20" s="1"/>
  <c r="GT130" i="20"/>
  <c r="GY130" i="20" s="1"/>
  <c r="GS130" i="20"/>
  <c r="GX129" i="20"/>
  <c r="HA129" i="20" s="1"/>
  <c r="GV129" i="20"/>
  <c r="GZ129" i="20" s="1"/>
  <c r="GT129" i="20"/>
  <c r="GY129" i="20" s="1"/>
  <c r="GS129" i="20"/>
  <c r="GU129" i="20" s="1"/>
  <c r="GW129" i="20" s="1"/>
  <c r="GY128" i="20"/>
  <c r="GX128" i="20"/>
  <c r="HA128" i="20" s="1"/>
  <c r="GV128" i="20"/>
  <c r="GZ128" i="20" s="1"/>
  <c r="GT128" i="20"/>
  <c r="GS128" i="20"/>
  <c r="GU128" i="20" s="1"/>
  <c r="GW128" i="20" s="1"/>
  <c r="GX127" i="20"/>
  <c r="HA127" i="20" s="1"/>
  <c r="GV127" i="20"/>
  <c r="GT127" i="20"/>
  <c r="GY127" i="20" s="1"/>
  <c r="GS127" i="20"/>
  <c r="GZ127" i="20" s="1"/>
  <c r="GZ126" i="20"/>
  <c r="GY126" i="20"/>
  <c r="GX126" i="20"/>
  <c r="HA126" i="20" s="1"/>
  <c r="GV126" i="20"/>
  <c r="GT126" i="20"/>
  <c r="GS126" i="20"/>
  <c r="GU126" i="20" s="1"/>
  <c r="GW126" i="20" s="1"/>
  <c r="GX125" i="20"/>
  <c r="HA125" i="20" s="1"/>
  <c r="GV125" i="20"/>
  <c r="GZ125" i="20" s="1"/>
  <c r="GT125" i="20"/>
  <c r="GY125" i="20" s="1"/>
  <c r="GS125" i="20"/>
  <c r="GU125" i="20" s="1"/>
  <c r="GW125" i="20" s="1"/>
  <c r="HA124" i="20"/>
  <c r="GZ124" i="20"/>
  <c r="GX124" i="20"/>
  <c r="GV124" i="20"/>
  <c r="GU124" i="20"/>
  <c r="GW124" i="20" s="1"/>
  <c r="GT124" i="20"/>
  <c r="GY124" i="20" s="1"/>
  <c r="GS124" i="20"/>
  <c r="GX123" i="20"/>
  <c r="HA123" i="20" s="1"/>
  <c r="GV123" i="20"/>
  <c r="GZ123" i="20" s="1"/>
  <c r="GT123" i="20"/>
  <c r="GY123" i="20" s="1"/>
  <c r="GS123" i="20"/>
  <c r="GU123" i="20" s="1"/>
  <c r="GW123" i="20" s="1"/>
  <c r="GX122" i="20"/>
  <c r="HA122" i="20" s="1"/>
  <c r="GV122" i="20"/>
  <c r="GZ122" i="20" s="1"/>
  <c r="GT122" i="20"/>
  <c r="GY122" i="20" s="1"/>
  <c r="GS122" i="20"/>
  <c r="GU122" i="20" s="1"/>
  <c r="GW122" i="20" s="1"/>
  <c r="GY121" i="20"/>
  <c r="GX121" i="20"/>
  <c r="HA121" i="20" s="1"/>
  <c r="GV121" i="20"/>
  <c r="GZ121" i="20" s="1"/>
  <c r="GU121" i="20"/>
  <c r="GW121" i="20" s="1"/>
  <c r="GT121" i="20"/>
  <c r="GS121" i="20"/>
  <c r="GY120" i="20"/>
  <c r="GX120" i="20"/>
  <c r="HA120" i="20" s="1"/>
  <c r="GV120" i="20"/>
  <c r="GZ120" i="20" s="1"/>
  <c r="GU120" i="20"/>
  <c r="GW120" i="20" s="1"/>
  <c r="GT120" i="20"/>
  <c r="GS120" i="20"/>
  <c r="GZ119" i="20"/>
  <c r="GY119" i="20"/>
  <c r="GX119" i="20"/>
  <c r="HA119" i="20" s="1"/>
  <c r="GV119" i="20"/>
  <c r="GT119" i="20"/>
  <c r="GS119" i="20"/>
  <c r="GU119" i="20" s="1"/>
  <c r="GW119" i="20" s="1"/>
  <c r="GX118" i="20"/>
  <c r="GV118" i="20"/>
  <c r="GZ118" i="20" s="1"/>
  <c r="GT118" i="20"/>
  <c r="GY118" i="20" s="1"/>
  <c r="GS118" i="20"/>
  <c r="HA118" i="20" s="1"/>
  <c r="HA117" i="20"/>
  <c r="GZ117" i="20"/>
  <c r="GY117" i="20"/>
  <c r="GX117" i="20"/>
  <c r="GV117" i="20"/>
  <c r="GT117" i="20"/>
  <c r="GS117" i="20"/>
  <c r="GU117" i="20" s="1"/>
  <c r="GW117" i="20" s="1"/>
  <c r="GX116" i="20"/>
  <c r="HA116" i="20" s="1"/>
  <c r="GV116" i="20"/>
  <c r="GZ116" i="20" s="1"/>
  <c r="GU116" i="20"/>
  <c r="GW116" i="20" s="1"/>
  <c r="GT116" i="20"/>
  <c r="GY116" i="20" s="1"/>
  <c r="GS116" i="20"/>
  <c r="HA115" i="20"/>
  <c r="GX115" i="20"/>
  <c r="GV115" i="20"/>
  <c r="GZ115" i="20" s="1"/>
  <c r="GT115" i="20"/>
  <c r="GY115" i="20" s="1"/>
  <c r="GS115" i="20"/>
  <c r="GU115" i="20" s="1"/>
  <c r="GW115" i="20" s="1"/>
  <c r="GX114" i="20"/>
  <c r="HA114" i="20" s="1"/>
  <c r="GV114" i="20"/>
  <c r="GZ114" i="20" s="1"/>
  <c r="GT114" i="20"/>
  <c r="GY114" i="20" s="1"/>
  <c r="GS114" i="20"/>
  <c r="GX113" i="20"/>
  <c r="HA113" i="20" s="1"/>
  <c r="GV113" i="20"/>
  <c r="GZ113" i="20" s="1"/>
  <c r="GT113" i="20"/>
  <c r="GY113" i="20" s="1"/>
  <c r="GS113" i="20"/>
  <c r="GU113" i="20" s="1"/>
  <c r="GW113" i="20" s="1"/>
  <c r="GY112" i="20"/>
  <c r="GX112" i="20"/>
  <c r="HA112" i="20" s="1"/>
  <c r="GV112" i="20"/>
  <c r="GZ112" i="20" s="1"/>
  <c r="GT112" i="20"/>
  <c r="GS112" i="20"/>
  <c r="GU112" i="20" s="1"/>
  <c r="GW112" i="20" s="1"/>
  <c r="GX111" i="20"/>
  <c r="HA111" i="20" s="1"/>
  <c r="GV111" i="20"/>
  <c r="GT111" i="20"/>
  <c r="GY111" i="20" s="1"/>
  <c r="GS111" i="20"/>
  <c r="GZ111" i="20" s="1"/>
  <c r="GZ110" i="20"/>
  <c r="GY110" i="20"/>
  <c r="GX110" i="20"/>
  <c r="HA110" i="20" s="1"/>
  <c r="GV110" i="20"/>
  <c r="GT110" i="20"/>
  <c r="GS110" i="20"/>
  <c r="GU110" i="20" s="1"/>
  <c r="GW110" i="20" s="1"/>
  <c r="GX109" i="20"/>
  <c r="HA109" i="20" s="1"/>
  <c r="GV109" i="20"/>
  <c r="GZ109" i="20" s="1"/>
  <c r="GT109" i="20"/>
  <c r="GY109" i="20" s="1"/>
  <c r="GS109" i="20"/>
  <c r="GU109" i="20" s="1"/>
  <c r="GW109" i="20" s="1"/>
  <c r="HA108" i="20"/>
  <c r="GZ108" i="20"/>
  <c r="GX108" i="20"/>
  <c r="GV108" i="20"/>
  <c r="GU108" i="20"/>
  <c r="GW108" i="20" s="1"/>
  <c r="GT108" i="20"/>
  <c r="GY108" i="20" s="1"/>
  <c r="GS108" i="20"/>
  <c r="GX107" i="20"/>
  <c r="HA107" i="20" s="1"/>
  <c r="GV107" i="20"/>
  <c r="GZ107" i="20" s="1"/>
  <c r="GT107" i="20"/>
  <c r="GY107" i="20" s="1"/>
  <c r="GS107" i="20"/>
  <c r="GU107" i="20" s="1"/>
  <c r="GW107" i="20" s="1"/>
  <c r="GX106" i="20"/>
  <c r="HA106" i="20" s="1"/>
  <c r="GV106" i="20"/>
  <c r="GZ106" i="20" s="1"/>
  <c r="GT106" i="20"/>
  <c r="GY106" i="20" s="1"/>
  <c r="GS106" i="20"/>
  <c r="GU106" i="20" s="1"/>
  <c r="GW106" i="20" s="1"/>
  <c r="GY105" i="20"/>
  <c r="GX105" i="20"/>
  <c r="HA105" i="20" s="1"/>
  <c r="GV105" i="20"/>
  <c r="GZ105" i="20" s="1"/>
  <c r="GU105" i="20"/>
  <c r="GW105" i="20" s="1"/>
  <c r="GT105" i="20"/>
  <c r="GS105" i="20"/>
  <c r="GY104" i="20"/>
  <c r="GX104" i="20"/>
  <c r="HA104" i="20" s="1"/>
  <c r="GV104" i="20"/>
  <c r="GZ104" i="20" s="1"/>
  <c r="GU104" i="20"/>
  <c r="GW104" i="20" s="1"/>
  <c r="GT104" i="20"/>
  <c r="GS104" i="20"/>
  <c r="GZ103" i="20"/>
  <c r="GY103" i="20"/>
  <c r="GX103" i="20"/>
  <c r="HA103" i="20" s="1"/>
  <c r="GW103" i="20"/>
  <c r="GV103" i="20"/>
  <c r="GU103" i="20"/>
  <c r="GT103" i="20"/>
  <c r="GS103" i="20"/>
  <c r="GX102" i="20"/>
  <c r="GV102" i="20"/>
  <c r="GZ102" i="20" s="1"/>
  <c r="GT102" i="20"/>
  <c r="GY102" i="20" s="1"/>
  <c r="GS102" i="20"/>
  <c r="HA102" i="20" s="1"/>
  <c r="HA101" i="20"/>
  <c r="GZ101" i="20"/>
  <c r="GY101" i="20"/>
  <c r="GX101" i="20"/>
  <c r="GV101" i="20"/>
  <c r="GT101" i="20"/>
  <c r="GS101" i="20"/>
  <c r="GU101" i="20" s="1"/>
  <c r="GW101" i="20" s="1"/>
  <c r="GX100" i="20"/>
  <c r="HA100" i="20" s="1"/>
  <c r="GV100" i="20"/>
  <c r="GZ100" i="20" s="1"/>
  <c r="GU100" i="20"/>
  <c r="GW100" i="20" s="1"/>
  <c r="GT100" i="20"/>
  <c r="GY100" i="20" s="1"/>
  <c r="GS100" i="20"/>
  <c r="HA99" i="20"/>
  <c r="GX99" i="20"/>
  <c r="GV99" i="20"/>
  <c r="GZ99" i="20" s="1"/>
  <c r="GT99" i="20"/>
  <c r="GY99" i="20" s="1"/>
  <c r="GS99" i="20"/>
  <c r="GU99" i="20" s="1"/>
  <c r="GW99" i="20" s="1"/>
  <c r="GX98" i="20"/>
  <c r="HA98" i="20" s="1"/>
  <c r="GV98" i="20"/>
  <c r="GZ98" i="20" s="1"/>
  <c r="GT98" i="20"/>
  <c r="GY98" i="20" s="1"/>
  <c r="GS98" i="20"/>
  <c r="GX97" i="20"/>
  <c r="HA97" i="20" s="1"/>
  <c r="GV97" i="20"/>
  <c r="GZ97" i="20" s="1"/>
  <c r="GT97" i="20"/>
  <c r="GY97" i="20" s="1"/>
  <c r="GS97" i="20"/>
  <c r="GU97" i="20" s="1"/>
  <c r="GW97" i="20" s="1"/>
  <c r="GY96" i="20"/>
  <c r="GX96" i="20"/>
  <c r="HA96" i="20" s="1"/>
  <c r="GV96" i="20"/>
  <c r="GZ96" i="20" s="1"/>
  <c r="GT96" i="20"/>
  <c r="GS96" i="20"/>
  <c r="GU96" i="20" s="1"/>
  <c r="GW96" i="20" s="1"/>
  <c r="GX95" i="20"/>
  <c r="HA95" i="20" s="1"/>
  <c r="GV95" i="20"/>
  <c r="GT95" i="20"/>
  <c r="GY95" i="20" s="1"/>
  <c r="GS95" i="20"/>
  <c r="GZ95" i="20" s="1"/>
  <c r="GZ94" i="20"/>
  <c r="GY94" i="20"/>
  <c r="GX94" i="20"/>
  <c r="HA94" i="20" s="1"/>
  <c r="GV94" i="20"/>
  <c r="GT94" i="20"/>
  <c r="GS94" i="20"/>
  <c r="GU94" i="20" s="1"/>
  <c r="GW94" i="20" s="1"/>
  <c r="GX93" i="20"/>
  <c r="HA93" i="20" s="1"/>
  <c r="GV93" i="20"/>
  <c r="GZ93" i="20" s="1"/>
  <c r="GT93" i="20"/>
  <c r="GY93" i="20" s="1"/>
  <c r="GS93" i="20"/>
  <c r="GU93" i="20" s="1"/>
  <c r="GW93" i="20" s="1"/>
  <c r="HA92" i="20"/>
  <c r="GZ92" i="20"/>
  <c r="GX92" i="20"/>
  <c r="GV92" i="20"/>
  <c r="GU92" i="20"/>
  <c r="GW92" i="20" s="1"/>
  <c r="GT92" i="20"/>
  <c r="GY92" i="20" s="1"/>
  <c r="GS92" i="20"/>
  <c r="GX91" i="20"/>
  <c r="HA91" i="20" s="1"/>
  <c r="GV91" i="20"/>
  <c r="GZ91" i="20" s="1"/>
  <c r="GT91" i="20"/>
  <c r="GY91" i="20" s="1"/>
  <c r="GS91" i="20"/>
  <c r="GU91" i="20" s="1"/>
  <c r="GW91" i="20" s="1"/>
  <c r="GX90" i="20"/>
  <c r="HA90" i="20" s="1"/>
  <c r="GV90" i="20"/>
  <c r="GZ90" i="20" s="1"/>
  <c r="GT90" i="20"/>
  <c r="GY90" i="20" s="1"/>
  <c r="GS90" i="20"/>
  <c r="GU90" i="20" s="1"/>
  <c r="GW90" i="20" s="1"/>
  <c r="GY89" i="20"/>
  <c r="GX89" i="20"/>
  <c r="HA89" i="20" s="1"/>
  <c r="GV89" i="20"/>
  <c r="GZ89" i="20" s="1"/>
  <c r="GU89" i="20"/>
  <c r="GW89" i="20" s="1"/>
  <c r="GT89" i="20"/>
  <c r="GS89" i="20"/>
  <c r="GY88" i="20"/>
  <c r="GX88" i="20"/>
  <c r="HA88" i="20" s="1"/>
  <c r="GV88" i="20"/>
  <c r="GZ88" i="20" s="1"/>
  <c r="GU88" i="20"/>
  <c r="GW88" i="20" s="1"/>
  <c r="GT88" i="20"/>
  <c r="GS88" i="20"/>
  <c r="GZ87" i="20"/>
  <c r="GY87" i="20"/>
  <c r="GX87" i="20"/>
  <c r="HA87" i="20" s="1"/>
  <c r="GW87" i="20"/>
  <c r="GV87" i="20"/>
  <c r="GU87" i="20"/>
  <c r="GT87" i="20"/>
  <c r="GS87" i="20"/>
  <c r="GX86" i="20"/>
  <c r="GV86" i="20"/>
  <c r="GZ86" i="20" s="1"/>
  <c r="GT86" i="20"/>
  <c r="GY86" i="20" s="1"/>
  <c r="GS86" i="20"/>
  <c r="HA86" i="20" s="1"/>
  <c r="HA85" i="20"/>
  <c r="GZ85" i="20"/>
  <c r="GY85" i="20"/>
  <c r="GX85" i="20"/>
  <c r="GV85" i="20"/>
  <c r="GT85" i="20"/>
  <c r="GS85" i="20"/>
  <c r="GU85" i="20" s="1"/>
  <c r="GW85" i="20" s="1"/>
  <c r="GX84" i="20"/>
  <c r="HA84" i="20" s="1"/>
  <c r="GV84" i="20"/>
  <c r="GZ84" i="20" s="1"/>
  <c r="GT84" i="20"/>
  <c r="GY84" i="20" s="1"/>
  <c r="GS84" i="20"/>
  <c r="GU84" i="20" s="1"/>
  <c r="GW84" i="20" s="1"/>
  <c r="HA83" i="20"/>
  <c r="GX83" i="20"/>
  <c r="GV83" i="20"/>
  <c r="GZ83" i="20" s="1"/>
  <c r="GT83" i="20"/>
  <c r="GY83" i="20" s="1"/>
  <c r="GS83" i="20"/>
  <c r="GU83" i="20" s="1"/>
  <c r="GW83" i="20" s="1"/>
  <c r="GX82" i="20"/>
  <c r="HA82" i="20" s="1"/>
  <c r="GV82" i="20"/>
  <c r="GZ82" i="20" s="1"/>
  <c r="GT82" i="20"/>
  <c r="GY82" i="20" s="1"/>
  <c r="GS82" i="20"/>
  <c r="GX81" i="20"/>
  <c r="HA81" i="20" s="1"/>
  <c r="GV81" i="20"/>
  <c r="GZ81" i="20" s="1"/>
  <c r="GT81" i="20"/>
  <c r="GY81" i="20" s="1"/>
  <c r="GS81" i="20"/>
  <c r="GU81" i="20" s="1"/>
  <c r="GW81" i="20" s="1"/>
  <c r="GY80" i="20"/>
  <c r="GX80" i="20"/>
  <c r="HA80" i="20" s="1"/>
  <c r="GV80" i="20"/>
  <c r="GZ80" i="20" s="1"/>
  <c r="GT80" i="20"/>
  <c r="GS80" i="20"/>
  <c r="GU80" i="20" s="1"/>
  <c r="GW80" i="20" s="1"/>
  <c r="GX79" i="20"/>
  <c r="HA79" i="20" s="1"/>
  <c r="GV79" i="20"/>
  <c r="GT79" i="20"/>
  <c r="GY79" i="20" s="1"/>
  <c r="GS79" i="20"/>
  <c r="GZ79" i="20" s="1"/>
  <c r="GZ78" i="20"/>
  <c r="GY78" i="20"/>
  <c r="GX78" i="20"/>
  <c r="HA78" i="20" s="1"/>
  <c r="GV78" i="20"/>
  <c r="GT78" i="20"/>
  <c r="GS78" i="20"/>
  <c r="GU78" i="20" s="1"/>
  <c r="GW78" i="20" s="1"/>
  <c r="GX77" i="20"/>
  <c r="HA77" i="20" s="1"/>
  <c r="GV77" i="20"/>
  <c r="GZ77" i="20" s="1"/>
  <c r="GT77" i="20"/>
  <c r="GY77" i="20" s="1"/>
  <c r="GS77" i="20"/>
  <c r="GU77" i="20" s="1"/>
  <c r="GW77" i="20" s="1"/>
  <c r="HA76" i="20"/>
  <c r="GZ76" i="20"/>
  <c r="GX76" i="20"/>
  <c r="GV76" i="20"/>
  <c r="GU76" i="20"/>
  <c r="GW76" i="20" s="1"/>
  <c r="GT76" i="20"/>
  <c r="GY76" i="20" s="1"/>
  <c r="GS76" i="20"/>
  <c r="GX75" i="20"/>
  <c r="HA75" i="20" s="1"/>
  <c r="GV75" i="20"/>
  <c r="GZ75" i="20" s="1"/>
  <c r="GT75" i="20"/>
  <c r="GY75" i="20" s="1"/>
  <c r="GS75" i="20"/>
  <c r="GU75" i="20" s="1"/>
  <c r="GW75" i="20" s="1"/>
  <c r="GX74" i="20"/>
  <c r="HA74" i="20" s="1"/>
  <c r="GV74" i="20"/>
  <c r="GZ74" i="20" s="1"/>
  <c r="GT74" i="20"/>
  <c r="GY74" i="20" s="1"/>
  <c r="GS74" i="20"/>
  <c r="GU74" i="20" s="1"/>
  <c r="GW74" i="20" s="1"/>
  <c r="GY73" i="20"/>
  <c r="GX73" i="20"/>
  <c r="HA73" i="20" s="1"/>
  <c r="GV73" i="20"/>
  <c r="GZ73" i="20" s="1"/>
  <c r="GU73" i="20"/>
  <c r="GW73" i="20" s="1"/>
  <c r="GT73" i="20"/>
  <c r="GS73" i="20"/>
  <c r="GY72" i="20"/>
  <c r="GX72" i="20"/>
  <c r="HA72" i="20" s="1"/>
  <c r="GV72" i="20"/>
  <c r="GZ72" i="20" s="1"/>
  <c r="GT72" i="20"/>
  <c r="GS72" i="20"/>
  <c r="GU72" i="20" s="1"/>
  <c r="GW72" i="20" s="1"/>
  <c r="GZ71" i="20"/>
  <c r="GY71" i="20"/>
  <c r="GX71" i="20"/>
  <c r="HA71" i="20" s="1"/>
  <c r="GV71" i="20"/>
  <c r="GT71" i="20"/>
  <c r="GS71" i="20"/>
  <c r="GU71" i="20" s="1"/>
  <c r="GW71" i="20" s="1"/>
  <c r="GX70" i="20"/>
  <c r="GV70" i="20"/>
  <c r="GZ70" i="20" s="1"/>
  <c r="GT70" i="20"/>
  <c r="GY70" i="20" s="1"/>
  <c r="GS70" i="20"/>
  <c r="HA70" i="20" s="1"/>
  <c r="HA69" i="20"/>
  <c r="GZ69" i="20"/>
  <c r="GY69" i="20"/>
  <c r="GX69" i="20"/>
  <c r="GV69" i="20"/>
  <c r="GT69" i="20"/>
  <c r="GS69" i="20"/>
  <c r="GU69" i="20" s="1"/>
  <c r="GW69" i="20" s="1"/>
  <c r="GX68" i="20"/>
  <c r="HA68" i="20" s="1"/>
  <c r="GV68" i="20"/>
  <c r="GZ68" i="20" s="1"/>
  <c r="GT68" i="20"/>
  <c r="GY68" i="20" s="1"/>
  <c r="GS68" i="20"/>
  <c r="GU68" i="20" s="1"/>
  <c r="GW68" i="20" s="1"/>
  <c r="HA67" i="20"/>
  <c r="GX67" i="20"/>
  <c r="GV67" i="20"/>
  <c r="GZ67" i="20" s="1"/>
  <c r="GT67" i="20"/>
  <c r="GY67" i="20" s="1"/>
  <c r="GS67" i="20"/>
  <c r="GU67" i="20" s="1"/>
  <c r="GW67" i="20" s="1"/>
  <c r="GX66" i="20"/>
  <c r="HA66" i="20" s="1"/>
  <c r="GV66" i="20"/>
  <c r="GZ66" i="20" s="1"/>
  <c r="GT66" i="20"/>
  <c r="GY66" i="20" s="1"/>
  <c r="GS66" i="20"/>
  <c r="GX65" i="20"/>
  <c r="HA65" i="20" s="1"/>
  <c r="GV65" i="20"/>
  <c r="GZ65" i="20" s="1"/>
  <c r="GT65" i="20"/>
  <c r="GY65" i="20" s="1"/>
  <c r="GS65" i="20"/>
  <c r="GU65" i="20" s="1"/>
  <c r="GW65" i="20" s="1"/>
  <c r="GY64" i="20"/>
  <c r="GX64" i="20"/>
  <c r="HA64" i="20" s="1"/>
  <c r="GV64" i="20"/>
  <c r="GZ64" i="20" s="1"/>
  <c r="GT64" i="20"/>
  <c r="GS64" i="20"/>
  <c r="GU64" i="20" s="1"/>
  <c r="GW64" i="20" s="1"/>
  <c r="GX63" i="20"/>
  <c r="HA63" i="20" s="1"/>
  <c r="GV63" i="20"/>
  <c r="GT63" i="20"/>
  <c r="GY63" i="20" s="1"/>
  <c r="GS63" i="20"/>
  <c r="GZ63" i="20" s="1"/>
  <c r="GZ62" i="20"/>
  <c r="GY62" i="20"/>
  <c r="GX62" i="20"/>
  <c r="HA62" i="20" s="1"/>
  <c r="GV62" i="20"/>
  <c r="GT62" i="20"/>
  <c r="GS62" i="20"/>
  <c r="GU62" i="20" s="1"/>
  <c r="GW62" i="20" s="1"/>
  <c r="GX61" i="20"/>
  <c r="HA61" i="20" s="1"/>
  <c r="GV61" i="20"/>
  <c r="GZ61" i="20" s="1"/>
  <c r="GT61" i="20"/>
  <c r="GY61" i="20" s="1"/>
  <c r="GS61" i="20"/>
  <c r="GU61" i="20" s="1"/>
  <c r="GW61" i="20" s="1"/>
  <c r="HA60" i="20"/>
  <c r="GZ60" i="20"/>
  <c r="GX60" i="20"/>
  <c r="GV60" i="20"/>
  <c r="GU60" i="20"/>
  <c r="GW60" i="20" s="1"/>
  <c r="GT60" i="20"/>
  <c r="GY60" i="20" s="1"/>
  <c r="GS60" i="20"/>
  <c r="GX59" i="20"/>
  <c r="HA59" i="20" s="1"/>
  <c r="GV59" i="20"/>
  <c r="GZ59" i="20" s="1"/>
  <c r="GT59" i="20"/>
  <c r="GY59" i="20" s="1"/>
  <c r="GS59" i="20"/>
  <c r="GU59" i="20" s="1"/>
  <c r="GW59" i="20" s="1"/>
  <c r="GX58" i="20"/>
  <c r="HA58" i="20" s="1"/>
  <c r="GV58" i="20"/>
  <c r="GT58" i="20"/>
  <c r="GY58" i="20" s="1"/>
  <c r="GS58" i="20"/>
  <c r="GZ58" i="20" s="1"/>
  <c r="GY57" i="20"/>
  <c r="GX57" i="20"/>
  <c r="HA57" i="20" s="1"/>
  <c r="GV57" i="20"/>
  <c r="GZ57" i="20" s="1"/>
  <c r="GU57" i="20"/>
  <c r="GW57" i="20" s="1"/>
  <c r="GT57" i="20"/>
  <c r="GS57" i="20"/>
  <c r="GY56" i="20"/>
  <c r="GX56" i="20"/>
  <c r="HA56" i="20" s="1"/>
  <c r="GV56" i="20"/>
  <c r="GZ56" i="20" s="1"/>
  <c r="GT56" i="20"/>
  <c r="GS56" i="20"/>
  <c r="GU56" i="20" s="1"/>
  <c r="GW56" i="20" s="1"/>
  <c r="GZ55" i="20"/>
  <c r="GY55" i="20"/>
  <c r="GX55" i="20"/>
  <c r="HA55" i="20" s="1"/>
  <c r="GW55" i="20"/>
  <c r="GV55" i="20"/>
  <c r="GU55" i="20"/>
  <c r="GT55" i="20"/>
  <c r="GS55" i="20"/>
  <c r="GX54" i="20"/>
  <c r="GV54" i="20"/>
  <c r="GZ54" i="20" s="1"/>
  <c r="GT54" i="20"/>
  <c r="GY54" i="20" s="1"/>
  <c r="GS54" i="20"/>
  <c r="HA54" i="20" s="1"/>
  <c r="HA53" i="20"/>
  <c r="GZ53" i="20"/>
  <c r="GY53" i="20"/>
  <c r="GX53" i="20"/>
  <c r="GV53" i="20"/>
  <c r="GT53" i="20"/>
  <c r="GS53" i="20"/>
  <c r="GU53" i="20" s="1"/>
  <c r="GW53" i="20" s="1"/>
  <c r="GX52" i="20"/>
  <c r="HA52" i="20" s="1"/>
  <c r="GV52" i="20"/>
  <c r="GZ52" i="20" s="1"/>
  <c r="GT52" i="20"/>
  <c r="GY52" i="20" s="1"/>
  <c r="GS52" i="20"/>
  <c r="GU52" i="20" s="1"/>
  <c r="GW52" i="20" s="1"/>
  <c r="HA51" i="20"/>
  <c r="GX51" i="20"/>
  <c r="GV51" i="20"/>
  <c r="GZ51" i="20" s="1"/>
  <c r="GT51" i="20"/>
  <c r="GY51" i="20" s="1"/>
  <c r="GS51" i="20"/>
  <c r="GU51" i="20" s="1"/>
  <c r="GW51" i="20" s="1"/>
  <c r="GX50" i="20"/>
  <c r="HA50" i="20" s="1"/>
  <c r="GV50" i="20"/>
  <c r="GZ50" i="20" s="1"/>
  <c r="GT50" i="20"/>
  <c r="GY50" i="20" s="1"/>
  <c r="GS50" i="20"/>
  <c r="GX49" i="20"/>
  <c r="HA49" i="20" s="1"/>
  <c r="GV49" i="20"/>
  <c r="GZ49" i="20" s="1"/>
  <c r="GT49" i="20"/>
  <c r="GY49" i="20" s="1"/>
  <c r="GS49" i="20"/>
  <c r="GU49" i="20" s="1"/>
  <c r="GW49" i="20" s="1"/>
  <c r="GY48" i="20"/>
  <c r="GX48" i="20"/>
  <c r="HA48" i="20" s="1"/>
  <c r="GV48" i="20"/>
  <c r="GZ48" i="20" s="1"/>
  <c r="GT48" i="20"/>
  <c r="GS48" i="20"/>
  <c r="GU48" i="20" s="1"/>
  <c r="GW48" i="20" s="1"/>
  <c r="GX47" i="20"/>
  <c r="HA47" i="20" s="1"/>
  <c r="GV47" i="20"/>
  <c r="GT47" i="20"/>
  <c r="GY47" i="20" s="1"/>
  <c r="GS47" i="20"/>
  <c r="GZ47" i="20" s="1"/>
  <c r="GZ46" i="20"/>
  <c r="GY46" i="20"/>
  <c r="GX46" i="20"/>
  <c r="HA46" i="20" s="1"/>
  <c r="GV46" i="20"/>
  <c r="GT46" i="20"/>
  <c r="GS46" i="20"/>
  <c r="GU46" i="20" s="1"/>
  <c r="GW46" i="20" s="1"/>
  <c r="GX45" i="20"/>
  <c r="HA45" i="20" s="1"/>
  <c r="GV45" i="20"/>
  <c r="GZ45" i="20" s="1"/>
  <c r="GT45" i="20"/>
  <c r="GY45" i="20" s="1"/>
  <c r="GS45" i="20"/>
  <c r="GU45" i="20" s="1"/>
  <c r="GW45" i="20" s="1"/>
  <c r="HA44" i="20"/>
  <c r="GZ44" i="20"/>
  <c r="GX44" i="20"/>
  <c r="GV44" i="20"/>
  <c r="GU44" i="20"/>
  <c r="GW44" i="20" s="1"/>
  <c r="GT44" i="20"/>
  <c r="GY44" i="20" s="1"/>
  <c r="GS44" i="20"/>
  <c r="GX43" i="20"/>
  <c r="HA43" i="20" s="1"/>
  <c r="GV43" i="20"/>
  <c r="GZ43" i="20" s="1"/>
  <c r="GT43" i="20"/>
  <c r="GY43" i="20" s="1"/>
  <c r="GS43" i="20"/>
  <c r="GU43" i="20" s="1"/>
  <c r="GW43" i="20" s="1"/>
  <c r="GX42" i="20"/>
  <c r="HA42" i="20" s="1"/>
  <c r="GV42" i="20"/>
  <c r="GZ42" i="20" s="1"/>
  <c r="GT42" i="20"/>
  <c r="GY42" i="20" s="1"/>
  <c r="GS42" i="20"/>
  <c r="GU42" i="20" s="1"/>
  <c r="GW42" i="20" s="1"/>
  <c r="GY41" i="20"/>
  <c r="GX41" i="20"/>
  <c r="HA41" i="20" s="1"/>
  <c r="GV41" i="20"/>
  <c r="GZ41" i="20" s="1"/>
  <c r="GU41" i="20"/>
  <c r="GW41" i="20" s="1"/>
  <c r="GT41" i="20"/>
  <c r="GS41" i="20"/>
  <c r="GY40" i="20"/>
  <c r="GX40" i="20"/>
  <c r="HA40" i="20" s="1"/>
  <c r="GV40" i="20"/>
  <c r="GZ40" i="20" s="1"/>
  <c r="GT40" i="20"/>
  <c r="GS40" i="20"/>
  <c r="GU40" i="20" s="1"/>
  <c r="GW40" i="20" s="1"/>
  <c r="GZ39" i="20"/>
  <c r="GY39" i="20"/>
  <c r="GX39" i="20"/>
  <c r="HA39" i="20" s="1"/>
  <c r="GV39" i="20"/>
  <c r="GT39" i="20"/>
  <c r="GS39" i="20"/>
  <c r="GU39" i="20" s="1"/>
  <c r="GW39" i="20" s="1"/>
  <c r="GX38" i="20"/>
  <c r="GV38" i="20"/>
  <c r="GZ38" i="20" s="1"/>
  <c r="GT38" i="20"/>
  <c r="GY38" i="20" s="1"/>
  <c r="GS38" i="20"/>
  <c r="HA38" i="20" s="1"/>
  <c r="HA37" i="20"/>
  <c r="GZ37" i="20"/>
  <c r="GY37" i="20"/>
  <c r="GX37" i="20"/>
  <c r="GV37" i="20"/>
  <c r="GT37" i="20"/>
  <c r="GU37" i="20" s="1"/>
  <c r="GW37" i="20" s="1"/>
  <c r="GS37" i="20"/>
  <c r="GX36" i="20"/>
  <c r="HA36" i="20" s="1"/>
  <c r="GV36" i="20"/>
  <c r="GZ36" i="20" s="1"/>
  <c r="GT36" i="20"/>
  <c r="GY36" i="20" s="1"/>
  <c r="GS36" i="20"/>
  <c r="GU36" i="20" s="1"/>
  <c r="GW36" i="20" s="1"/>
  <c r="HA35" i="20"/>
  <c r="GX35" i="20"/>
  <c r="GV35" i="20"/>
  <c r="GZ35" i="20" s="1"/>
  <c r="GT35" i="20"/>
  <c r="GY35" i="20" s="1"/>
  <c r="GS35" i="20"/>
  <c r="GU35" i="20" s="1"/>
  <c r="GW35" i="20" s="1"/>
  <c r="GX34" i="20"/>
  <c r="HA34" i="20" s="1"/>
  <c r="GV34" i="20"/>
  <c r="GZ34" i="20" s="1"/>
  <c r="GT34" i="20"/>
  <c r="GY34" i="20" s="1"/>
  <c r="GS34" i="20"/>
  <c r="GX33" i="20"/>
  <c r="HA33" i="20" s="1"/>
  <c r="GV33" i="20"/>
  <c r="GZ33" i="20" s="1"/>
  <c r="GT33" i="20"/>
  <c r="GY33" i="20" s="1"/>
  <c r="GS33" i="20"/>
  <c r="GU33" i="20" s="1"/>
  <c r="GW33" i="20" s="1"/>
  <c r="GY32" i="20"/>
  <c r="GX32" i="20"/>
  <c r="HA32" i="20" s="1"/>
  <c r="GV32" i="20"/>
  <c r="GZ32" i="20" s="1"/>
  <c r="GT32" i="20"/>
  <c r="GS32" i="20"/>
  <c r="GU32" i="20" s="1"/>
  <c r="GW32" i="20" s="1"/>
  <c r="GX31" i="20"/>
  <c r="HA31" i="20" s="1"/>
  <c r="GV31" i="20"/>
  <c r="GT31" i="20"/>
  <c r="GY31" i="20" s="1"/>
  <c r="GS31" i="20"/>
  <c r="GZ31" i="20" s="1"/>
  <c r="GZ30" i="20"/>
  <c r="GY30" i="20"/>
  <c r="GX30" i="20"/>
  <c r="HA30" i="20" s="1"/>
  <c r="GV30" i="20"/>
  <c r="GT30" i="20"/>
  <c r="GS30" i="20"/>
  <c r="GU30" i="20" s="1"/>
  <c r="GW30" i="20" s="1"/>
  <c r="GX29" i="20"/>
  <c r="HA29" i="20" s="1"/>
  <c r="GV29" i="20"/>
  <c r="GZ29" i="20" s="1"/>
  <c r="GT29" i="20"/>
  <c r="GY29" i="20" s="1"/>
  <c r="GS29" i="20"/>
  <c r="GU29" i="20" s="1"/>
  <c r="GW29" i="20" s="1"/>
  <c r="HA28" i="20"/>
  <c r="GZ28" i="20"/>
  <c r="GX28" i="20"/>
  <c r="GV28" i="20"/>
  <c r="GU28" i="20"/>
  <c r="GW28" i="20" s="1"/>
  <c r="GT28" i="20"/>
  <c r="GY28" i="20" s="1"/>
  <c r="GS28" i="20"/>
  <c r="GX27" i="20"/>
  <c r="HA27" i="20" s="1"/>
  <c r="GV27" i="20"/>
  <c r="GZ27" i="20" s="1"/>
  <c r="GT27" i="20"/>
  <c r="GY27" i="20" s="1"/>
  <c r="GS27" i="20"/>
  <c r="GU27" i="20" s="1"/>
  <c r="GW27" i="20" s="1"/>
  <c r="GX26" i="20"/>
  <c r="HA26" i="20" s="1"/>
  <c r="GV26" i="20"/>
  <c r="GZ26" i="20" s="1"/>
  <c r="GT26" i="20"/>
  <c r="GY26" i="20" s="1"/>
  <c r="GS26" i="20"/>
  <c r="GU26" i="20" s="1"/>
  <c r="GW26" i="20" s="1"/>
  <c r="GY25" i="20"/>
  <c r="GX25" i="20"/>
  <c r="HA25" i="20" s="1"/>
  <c r="GV25" i="20"/>
  <c r="GZ25" i="20" s="1"/>
  <c r="GU25" i="20"/>
  <c r="GW25" i="20" s="1"/>
  <c r="GT25" i="20"/>
  <c r="GS25" i="20"/>
  <c r="GY24" i="20"/>
  <c r="GX24" i="20"/>
  <c r="HA24" i="20" s="1"/>
  <c r="GV24" i="20"/>
  <c r="GZ24" i="20" s="1"/>
  <c r="GT24" i="20"/>
  <c r="GS24" i="20"/>
  <c r="GU24" i="20" s="1"/>
  <c r="GW24" i="20" s="1"/>
  <c r="GZ23" i="20"/>
  <c r="GY23" i="20"/>
  <c r="GX23" i="20"/>
  <c r="HA23" i="20" s="1"/>
  <c r="GV23" i="20"/>
  <c r="GT23" i="20"/>
  <c r="GS23" i="20"/>
  <c r="GU23" i="20" s="1"/>
  <c r="GW23" i="20" s="1"/>
  <c r="GX22" i="20"/>
  <c r="GV22" i="20"/>
  <c r="GZ22" i="20" s="1"/>
  <c r="GT22" i="20"/>
  <c r="GY22" i="20" s="1"/>
  <c r="GS22" i="20"/>
  <c r="HA22" i="20" s="1"/>
  <c r="HA21" i="20"/>
  <c r="GZ21" i="20"/>
  <c r="GY21" i="20"/>
  <c r="GX21" i="20"/>
  <c r="GV21" i="20"/>
  <c r="GT21" i="20"/>
  <c r="GS21" i="20"/>
  <c r="GU21" i="20" s="1"/>
  <c r="GW21" i="20" s="1"/>
  <c r="HA17" i="20"/>
  <c r="GZ17" i="20"/>
  <c r="GY17" i="20"/>
  <c r="GW17" i="20"/>
  <c r="GU17" i="20"/>
  <c r="GX17" i="20"/>
  <c r="GV17" i="20"/>
  <c r="GT17" i="20"/>
  <c r="GN138" i="20"/>
  <c r="GQ138" i="20" s="1"/>
  <c r="GL138" i="20"/>
  <c r="GP138" i="20" s="1"/>
  <c r="GJ138" i="20"/>
  <c r="GO138" i="20" s="1"/>
  <c r="GI138" i="20"/>
  <c r="GK138" i="20" s="1"/>
  <c r="GM138" i="20" s="1"/>
  <c r="GO137" i="20"/>
  <c r="GN137" i="20"/>
  <c r="GQ137" i="20" s="1"/>
  <c r="GL137" i="20"/>
  <c r="GP137" i="20" s="1"/>
  <c r="GK137" i="20"/>
  <c r="GM137" i="20" s="1"/>
  <c r="GJ137" i="20"/>
  <c r="GI137" i="20"/>
  <c r="GN136" i="20"/>
  <c r="GQ136" i="20" s="1"/>
  <c r="GL136" i="20"/>
  <c r="GP136" i="20" s="1"/>
  <c r="GJ136" i="20"/>
  <c r="GO136" i="20" s="1"/>
  <c r="GI136" i="20"/>
  <c r="GK136" i="20" s="1"/>
  <c r="GM136" i="20" s="1"/>
  <c r="GP135" i="20"/>
  <c r="GO135" i="20"/>
  <c r="GN135" i="20"/>
  <c r="GQ135" i="20" s="1"/>
  <c r="GL135" i="20"/>
  <c r="GJ135" i="20"/>
  <c r="GI135" i="20"/>
  <c r="GK135" i="20" s="1"/>
  <c r="GM135" i="20" s="1"/>
  <c r="GN134" i="20"/>
  <c r="GQ134" i="20" s="1"/>
  <c r="GL134" i="20"/>
  <c r="GP134" i="20" s="1"/>
  <c r="GJ134" i="20"/>
  <c r="GO134" i="20" s="1"/>
  <c r="GI134" i="20"/>
  <c r="GK134" i="20" s="1"/>
  <c r="GM134" i="20" s="1"/>
  <c r="GQ133" i="20"/>
  <c r="GP133" i="20"/>
  <c r="GO133" i="20"/>
  <c r="GN133" i="20"/>
  <c r="GL133" i="20"/>
  <c r="GJ133" i="20"/>
  <c r="GI133" i="20"/>
  <c r="GK133" i="20" s="1"/>
  <c r="GM133" i="20" s="1"/>
  <c r="GN132" i="20"/>
  <c r="GL132" i="20"/>
  <c r="GP132" i="20" s="1"/>
  <c r="GJ132" i="20"/>
  <c r="GO132" i="20" s="1"/>
  <c r="GI132" i="20"/>
  <c r="GQ132" i="20" s="1"/>
  <c r="GQ131" i="20"/>
  <c r="GN131" i="20"/>
  <c r="GL131" i="20"/>
  <c r="GP131" i="20" s="1"/>
  <c r="GJ131" i="20"/>
  <c r="GO131" i="20" s="1"/>
  <c r="GI131" i="20"/>
  <c r="GK131" i="20" s="1"/>
  <c r="GM131" i="20" s="1"/>
  <c r="GN130" i="20"/>
  <c r="GQ130" i="20" s="1"/>
  <c r="GL130" i="20"/>
  <c r="GP130" i="20" s="1"/>
  <c r="GJ130" i="20"/>
  <c r="GK130" i="20" s="1"/>
  <c r="GM130" i="20" s="1"/>
  <c r="GI130" i="20"/>
  <c r="GN129" i="20"/>
  <c r="GQ129" i="20" s="1"/>
  <c r="GL129" i="20"/>
  <c r="GP129" i="20" s="1"/>
  <c r="GJ129" i="20"/>
  <c r="GO129" i="20" s="1"/>
  <c r="GI129" i="20"/>
  <c r="GK129" i="20" s="1"/>
  <c r="GM129" i="20" s="1"/>
  <c r="GO128" i="20"/>
  <c r="GN128" i="20"/>
  <c r="GQ128" i="20" s="1"/>
  <c r="GL128" i="20"/>
  <c r="GP128" i="20" s="1"/>
  <c r="GJ128" i="20"/>
  <c r="GI128" i="20"/>
  <c r="GK128" i="20" s="1"/>
  <c r="GM128" i="20" s="1"/>
  <c r="GN127" i="20"/>
  <c r="GQ127" i="20" s="1"/>
  <c r="GL127" i="20"/>
  <c r="GP127" i="20" s="1"/>
  <c r="GJ127" i="20"/>
  <c r="GO127" i="20" s="1"/>
  <c r="GI127" i="20"/>
  <c r="GK127" i="20" s="1"/>
  <c r="GM127" i="20" s="1"/>
  <c r="GP126" i="20"/>
  <c r="GO126" i="20"/>
  <c r="GN126" i="20"/>
  <c r="GQ126" i="20" s="1"/>
  <c r="GL126" i="20"/>
  <c r="GJ126" i="20"/>
  <c r="GI126" i="20"/>
  <c r="GK126" i="20" s="1"/>
  <c r="GM126" i="20" s="1"/>
  <c r="GN125" i="20"/>
  <c r="GQ125" i="20" s="1"/>
  <c r="GL125" i="20"/>
  <c r="GP125" i="20" s="1"/>
  <c r="GJ125" i="20"/>
  <c r="GO125" i="20" s="1"/>
  <c r="GI125" i="20"/>
  <c r="GK125" i="20" s="1"/>
  <c r="GM125" i="20" s="1"/>
  <c r="GQ124" i="20"/>
  <c r="GP124" i="20"/>
  <c r="GN124" i="20"/>
  <c r="GL124" i="20"/>
  <c r="GJ124" i="20"/>
  <c r="GO124" i="20" s="1"/>
  <c r="GI124" i="20"/>
  <c r="GK124" i="20" s="1"/>
  <c r="GM124" i="20" s="1"/>
  <c r="GN123" i="20"/>
  <c r="GQ123" i="20" s="1"/>
  <c r="GL123" i="20"/>
  <c r="GP123" i="20" s="1"/>
  <c r="GJ123" i="20"/>
  <c r="GO123" i="20" s="1"/>
  <c r="GI123" i="20"/>
  <c r="GK123" i="20" s="1"/>
  <c r="GM123" i="20" s="1"/>
  <c r="GN122" i="20"/>
  <c r="GQ122" i="20" s="1"/>
  <c r="GL122" i="20"/>
  <c r="GP122" i="20" s="1"/>
  <c r="GJ122" i="20"/>
  <c r="GO122" i="20" s="1"/>
  <c r="GI122" i="20"/>
  <c r="GK122" i="20" s="1"/>
  <c r="GM122" i="20" s="1"/>
  <c r="GO121" i="20"/>
  <c r="GN121" i="20"/>
  <c r="GQ121" i="20" s="1"/>
  <c r="GL121" i="20"/>
  <c r="GP121" i="20" s="1"/>
  <c r="GK121" i="20"/>
  <c r="GM121" i="20" s="1"/>
  <c r="GJ121" i="20"/>
  <c r="GI121" i="20"/>
  <c r="GN120" i="20"/>
  <c r="GQ120" i="20" s="1"/>
  <c r="GL120" i="20"/>
  <c r="GP120" i="20" s="1"/>
  <c r="GK120" i="20"/>
  <c r="GM120" i="20" s="1"/>
  <c r="GJ120" i="20"/>
  <c r="GO120" i="20" s="1"/>
  <c r="GI120" i="20"/>
  <c r="GP119" i="20"/>
  <c r="GO119" i="20"/>
  <c r="GN119" i="20"/>
  <c r="GQ119" i="20" s="1"/>
  <c r="GM119" i="20"/>
  <c r="GL119" i="20"/>
  <c r="GK119" i="20"/>
  <c r="GJ119" i="20"/>
  <c r="GI119" i="20"/>
  <c r="GN118" i="20"/>
  <c r="GQ118" i="20" s="1"/>
  <c r="GL118" i="20"/>
  <c r="GP118" i="20" s="1"/>
  <c r="GJ118" i="20"/>
  <c r="GO118" i="20" s="1"/>
  <c r="GI118" i="20"/>
  <c r="GK118" i="20" s="1"/>
  <c r="GM118" i="20" s="1"/>
  <c r="GQ117" i="20"/>
  <c r="GP117" i="20"/>
  <c r="GO117" i="20"/>
  <c r="GN117" i="20"/>
  <c r="GL117" i="20"/>
  <c r="GJ117" i="20"/>
  <c r="GI117" i="20"/>
  <c r="GK117" i="20" s="1"/>
  <c r="GM117" i="20" s="1"/>
  <c r="GN116" i="20"/>
  <c r="GL116" i="20"/>
  <c r="GP116" i="20" s="1"/>
  <c r="GJ116" i="20"/>
  <c r="GO116" i="20" s="1"/>
  <c r="GI116" i="20"/>
  <c r="GQ116" i="20" s="1"/>
  <c r="GQ115" i="20"/>
  <c r="GN115" i="20"/>
  <c r="GL115" i="20"/>
  <c r="GP115" i="20" s="1"/>
  <c r="GJ115" i="20"/>
  <c r="GO115" i="20" s="1"/>
  <c r="GI115" i="20"/>
  <c r="GK115" i="20" s="1"/>
  <c r="GM115" i="20" s="1"/>
  <c r="GN114" i="20"/>
  <c r="GQ114" i="20" s="1"/>
  <c r="GL114" i="20"/>
  <c r="GP114" i="20" s="1"/>
  <c r="GJ114" i="20"/>
  <c r="GK114" i="20" s="1"/>
  <c r="GM114" i="20" s="1"/>
  <c r="GI114" i="20"/>
  <c r="GN113" i="20"/>
  <c r="GQ113" i="20" s="1"/>
  <c r="GL113" i="20"/>
  <c r="GP113" i="20" s="1"/>
  <c r="GJ113" i="20"/>
  <c r="GO113" i="20" s="1"/>
  <c r="GI113" i="20"/>
  <c r="GK113" i="20" s="1"/>
  <c r="GM113" i="20" s="1"/>
  <c r="GO112" i="20"/>
  <c r="GN112" i="20"/>
  <c r="GQ112" i="20" s="1"/>
  <c r="GL112" i="20"/>
  <c r="GP112" i="20" s="1"/>
  <c r="GJ112" i="20"/>
  <c r="GI112" i="20"/>
  <c r="GK112" i="20" s="1"/>
  <c r="GM112" i="20" s="1"/>
  <c r="GN111" i="20"/>
  <c r="GQ111" i="20" s="1"/>
  <c r="GL111" i="20"/>
  <c r="GP111" i="20" s="1"/>
  <c r="GJ111" i="20"/>
  <c r="GO111" i="20" s="1"/>
  <c r="GI111" i="20"/>
  <c r="GK111" i="20" s="1"/>
  <c r="GM111" i="20" s="1"/>
  <c r="GP110" i="20"/>
  <c r="GO110" i="20"/>
  <c r="GN110" i="20"/>
  <c r="GQ110" i="20" s="1"/>
  <c r="GL110" i="20"/>
  <c r="GJ110" i="20"/>
  <c r="GI110" i="20"/>
  <c r="GK110" i="20" s="1"/>
  <c r="GM110" i="20" s="1"/>
  <c r="GN109" i="20"/>
  <c r="GQ109" i="20" s="1"/>
  <c r="GL109" i="20"/>
  <c r="GP109" i="20" s="1"/>
  <c r="GJ109" i="20"/>
  <c r="GO109" i="20" s="1"/>
  <c r="GI109" i="20"/>
  <c r="GK109" i="20" s="1"/>
  <c r="GM109" i="20" s="1"/>
  <c r="GQ108" i="20"/>
  <c r="GP108" i="20"/>
  <c r="GN108" i="20"/>
  <c r="GL108" i="20"/>
  <c r="GJ108" i="20"/>
  <c r="GO108" i="20" s="1"/>
  <c r="GI108" i="20"/>
  <c r="GK108" i="20" s="1"/>
  <c r="GM108" i="20" s="1"/>
  <c r="GN107" i="20"/>
  <c r="GQ107" i="20" s="1"/>
  <c r="GL107" i="20"/>
  <c r="GP107" i="20" s="1"/>
  <c r="GJ107" i="20"/>
  <c r="GO107" i="20" s="1"/>
  <c r="GI107" i="20"/>
  <c r="GK107" i="20" s="1"/>
  <c r="GM107" i="20" s="1"/>
  <c r="GN106" i="20"/>
  <c r="GQ106" i="20" s="1"/>
  <c r="GL106" i="20"/>
  <c r="GP106" i="20" s="1"/>
  <c r="GJ106" i="20"/>
  <c r="GO106" i="20" s="1"/>
  <c r="GI106" i="20"/>
  <c r="GK106" i="20" s="1"/>
  <c r="GM106" i="20" s="1"/>
  <c r="GO105" i="20"/>
  <c r="GN105" i="20"/>
  <c r="GQ105" i="20" s="1"/>
  <c r="GL105" i="20"/>
  <c r="GP105" i="20" s="1"/>
  <c r="GK105" i="20"/>
  <c r="GM105" i="20" s="1"/>
  <c r="GJ105" i="20"/>
  <c r="GI105" i="20"/>
  <c r="GN104" i="20"/>
  <c r="GQ104" i="20" s="1"/>
  <c r="GL104" i="20"/>
  <c r="GP104" i="20" s="1"/>
  <c r="GK104" i="20"/>
  <c r="GM104" i="20" s="1"/>
  <c r="GJ104" i="20"/>
  <c r="GO104" i="20" s="1"/>
  <c r="GI104" i="20"/>
  <c r="GP103" i="20"/>
  <c r="GO103" i="20"/>
  <c r="GN103" i="20"/>
  <c r="GQ103" i="20" s="1"/>
  <c r="GM103" i="20"/>
  <c r="GL103" i="20"/>
  <c r="GK103" i="20"/>
  <c r="GJ103" i="20"/>
  <c r="GI103" i="20"/>
  <c r="GN102" i="20"/>
  <c r="GQ102" i="20" s="1"/>
  <c r="GL102" i="20"/>
  <c r="GP102" i="20" s="1"/>
  <c r="GJ102" i="20"/>
  <c r="GO102" i="20" s="1"/>
  <c r="GI102" i="20"/>
  <c r="GK102" i="20" s="1"/>
  <c r="GM102" i="20" s="1"/>
  <c r="GQ101" i="20"/>
  <c r="GP101" i="20"/>
  <c r="GO101" i="20"/>
  <c r="GN101" i="20"/>
  <c r="GL101" i="20"/>
  <c r="GJ101" i="20"/>
  <c r="GI101" i="20"/>
  <c r="GK101" i="20" s="1"/>
  <c r="GM101" i="20" s="1"/>
  <c r="GN100" i="20"/>
  <c r="GL100" i="20"/>
  <c r="GP100" i="20" s="1"/>
  <c r="GJ100" i="20"/>
  <c r="GO100" i="20" s="1"/>
  <c r="GI100" i="20"/>
  <c r="GQ100" i="20" s="1"/>
  <c r="GQ99" i="20"/>
  <c r="GN99" i="20"/>
  <c r="GL99" i="20"/>
  <c r="GP99" i="20" s="1"/>
  <c r="GJ99" i="20"/>
  <c r="GO99" i="20" s="1"/>
  <c r="GI99" i="20"/>
  <c r="GK99" i="20" s="1"/>
  <c r="GM99" i="20" s="1"/>
  <c r="GN98" i="20"/>
  <c r="GQ98" i="20" s="1"/>
  <c r="GL98" i="20"/>
  <c r="GP98" i="20" s="1"/>
  <c r="GJ98" i="20"/>
  <c r="GO98" i="20" s="1"/>
  <c r="GI98" i="20"/>
  <c r="GN97" i="20"/>
  <c r="GQ97" i="20" s="1"/>
  <c r="GL97" i="20"/>
  <c r="GP97" i="20" s="1"/>
  <c r="GJ97" i="20"/>
  <c r="GO97" i="20" s="1"/>
  <c r="GI97" i="20"/>
  <c r="GK97" i="20" s="1"/>
  <c r="GM97" i="20" s="1"/>
  <c r="GO96" i="20"/>
  <c r="GN96" i="20"/>
  <c r="GQ96" i="20" s="1"/>
  <c r="GL96" i="20"/>
  <c r="GP96" i="20" s="1"/>
  <c r="GJ96" i="20"/>
  <c r="GI96" i="20"/>
  <c r="GK96" i="20" s="1"/>
  <c r="GM96" i="20" s="1"/>
  <c r="GN95" i="20"/>
  <c r="GQ95" i="20" s="1"/>
  <c r="GL95" i="20"/>
  <c r="GP95" i="20" s="1"/>
  <c r="GJ95" i="20"/>
  <c r="GO95" i="20" s="1"/>
  <c r="GI95" i="20"/>
  <c r="GK95" i="20" s="1"/>
  <c r="GM95" i="20" s="1"/>
  <c r="GP94" i="20"/>
  <c r="GO94" i="20"/>
  <c r="GN94" i="20"/>
  <c r="GQ94" i="20" s="1"/>
  <c r="GL94" i="20"/>
  <c r="GJ94" i="20"/>
  <c r="GI94" i="20"/>
  <c r="GK94" i="20" s="1"/>
  <c r="GM94" i="20" s="1"/>
  <c r="GN93" i="20"/>
  <c r="GQ93" i="20" s="1"/>
  <c r="GL93" i="20"/>
  <c r="GP93" i="20" s="1"/>
  <c r="GJ93" i="20"/>
  <c r="GO93" i="20" s="1"/>
  <c r="GI93" i="20"/>
  <c r="GK93" i="20" s="1"/>
  <c r="GM93" i="20" s="1"/>
  <c r="GQ92" i="20"/>
  <c r="GP92" i="20"/>
  <c r="GN92" i="20"/>
  <c r="GL92" i="20"/>
  <c r="GJ92" i="20"/>
  <c r="GO92" i="20" s="1"/>
  <c r="GI92" i="20"/>
  <c r="GK92" i="20" s="1"/>
  <c r="GM92" i="20" s="1"/>
  <c r="GN91" i="20"/>
  <c r="GQ91" i="20" s="1"/>
  <c r="GL91" i="20"/>
  <c r="GP91" i="20" s="1"/>
  <c r="GJ91" i="20"/>
  <c r="GO91" i="20" s="1"/>
  <c r="GI91" i="20"/>
  <c r="GK91" i="20" s="1"/>
  <c r="GM91" i="20" s="1"/>
  <c r="GN90" i="20"/>
  <c r="GQ90" i="20" s="1"/>
  <c r="GL90" i="20"/>
  <c r="GP90" i="20" s="1"/>
  <c r="GJ90" i="20"/>
  <c r="GO90" i="20" s="1"/>
  <c r="GI90" i="20"/>
  <c r="GK90" i="20" s="1"/>
  <c r="GM90" i="20" s="1"/>
  <c r="GO89" i="20"/>
  <c r="GN89" i="20"/>
  <c r="GQ89" i="20" s="1"/>
  <c r="GL89" i="20"/>
  <c r="GP89" i="20" s="1"/>
  <c r="GK89" i="20"/>
  <c r="GM89" i="20" s="1"/>
  <c r="GJ89" i="20"/>
  <c r="GI89" i="20"/>
  <c r="GN88" i="20"/>
  <c r="GQ88" i="20" s="1"/>
  <c r="GL88" i="20"/>
  <c r="GP88" i="20" s="1"/>
  <c r="GK88" i="20"/>
  <c r="GM88" i="20" s="1"/>
  <c r="GJ88" i="20"/>
  <c r="GO88" i="20" s="1"/>
  <c r="GI88" i="20"/>
  <c r="GP87" i="20"/>
  <c r="GO87" i="20"/>
  <c r="GN87" i="20"/>
  <c r="GQ87" i="20" s="1"/>
  <c r="GL87" i="20"/>
  <c r="GJ87" i="20"/>
  <c r="GI87" i="20"/>
  <c r="GK87" i="20" s="1"/>
  <c r="GM87" i="20" s="1"/>
  <c r="GN86" i="20"/>
  <c r="GQ86" i="20" s="1"/>
  <c r="GL86" i="20"/>
  <c r="GP86" i="20" s="1"/>
  <c r="GJ86" i="20"/>
  <c r="GO86" i="20" s="1"/>
  <c r="GI86" i="20"/>
  <c r="GK86" i="20" s="1"/>
  <c r="GM86" i="20" s="1"/>
  <c r="GQ85" i="20"/>
  <c r="GP85" i="20"/>
  <c r="GO85" i="20"/>
  <c r="GN85" i="20"/>
  <c r="GL85" i="20"/>
  <c r="GJ85" i="20"/>
  <c r="GI85" i="20"/>
  <c r="GK85" i="20" s="1"/>
  <c r="GM85" i="20" s="1"/>
  <c r="GN84" i="20"/>
  <c r="GL84" i="20"/>
  <c r="GP84" i="20" s="1"/>
  <c r="GJ84" i="20"/>
  <c r="GO84" i="20" s="1"/>
  <c r="GI84" i="20"/>
  <c r="GQ84" i="20" s="1"/>
  <c r="GQ83" i="20"/>
  <c r="GN83" i="20"/>
  <c r="GL83" i="20"/>
  <c r="GP83" i="20" s="1"/>
  <c r="GJ83" i="20"/>
  <c r="GO83" i="20" s="1"/>
  <c r="GI83" i="20"/>
  <c r="GK83" i="20" s="1"/>
  <c r="GM83" i="20" s="1"/>
  <c r="GN82" i="20"/>
  <c r="GQ82" i="20" s="1"/>
  <c r="GL82" i="20"/>
  <c r="GP82" i="20" s="1"/>
  <c r="GJ82" i="20"/>
  <c r="GO82" i="20" s="1"/>
  <c r="GI82" i="20"/>
  <c r="GN81" i="20"/>
  <c r="GQ81" i="20" s="1"/>
  <c r="GL81" i="20"/>
  <c r="GP81" i="20" s="1"/>
  <c r="GJ81" i="20"/>
  <c r="GO81" i="20" s="1"/>
  <c r="GI81" i="20"/>
  <c r="GK81" i="20" s="1"/>
  <c r="GM81" i="20" s="1"/>
  <c r="GO80" i="20"/>
  <c r="GN80" i="20"/>
  <c r="GQ80" i="20" s="1"/>
  <c r="GL80" i="20"/>
  <c r="GP80" i="20" s="1"/>
  <c r="GJ80" i="20"/>
  <c r="GI80" i="20"/>
  <c r="GK80" i="20" s="1"/>
  <c r="GM80" i="20" s="1"/>
  <c r="GN79" i="20"/>
  <c r="GQ79" i="20" s="1"/>
  <c r="GL79" i="20"/>
  <c r="GP79" i="20" s="1"/>
  <c r="GJ79" i="20"/>
  <c r="GO79" i="20" s="1"/>
  <c r="GI79" i="20"/>
  <c r="GK79" i="20" s="1"/>
  <c r="GM79" i="20" s="1"/>
  <c r="GP78" i="20"/>
  <c r="GO78" i="20"/>
  <c r="GN78" i="20"/>
  <c r="GQ78" i="20" s="1"/>
  <c r="GL78" i="20"/>
  <c r="GJ78" i="20"/>
  <c r="GI78" i="20"/>
  <c r="GK78" i="20" s="1"/>
  <c r="GM78" i="20" s="1"/>
  <c r="GN77" i="20"/>
  <c r="GQ77" i="20" s="1"/>
  <c r="GL77" i="20"/>
  <c r="GP77" i="20" s="1"/>
  <c r="GJ77" i="20"/>
  <c r="GO77" i="20" s="1"/>
  <c r="GI77" i="20"/>
  <c r="GK77" i="20" s="1"/>
  <c r="GM77" i="20" s="1"/>
  <c r="GQ76" i="20"/>
  <c r="GP76" i="20"/>
  <c r="GN76" i="20"/>
  <c r="GL76" i="20"/>
  <c r="GJ76" i="20"/>
  <c r="GO76" i="20" s="1"/>
  <c r="GI76" i="20"/>
  <c r="GK76" i="20" s="1"/>
  <c r="GM76" i="20" s="1"/>
  <c r="GN75" i="20"/>
  <c r="GQ75" i="20" s="1"/>
  <c r="GL75" i="20"/>
  <c r="GP75" i="20" s="1"/>
  <c r="GJ75" i="20"/>
  <c r="GO75" i="20" s="1"/>
  <c r="GI75" i="20"/>
  <c r="GK75" i="20" s="1"/>
  <c r="GM75" i="20" s="1"/>
  <c r="GN74" i="20"/>
  <c r="GQ74" i="20" s="1"/>
  <c r="GL74" i="20"/>
  <c r="GP74" i="20" s="1"/>
  <c r="GJ74" i="20"/>
  <c r="GO74" i="20" s="1"/>
  <c r="GI74" i="20"/>
  <c r="GK74" i="20" s="1"/>
  <c r="GM74" i="20" s="1"/>
  <c r="GO73" i="20"/>
  <c r="GN73" i="20"/>
  <c r="GQ73" i="20" s="1"/>
  <c r="GL73" i="20"/>
  <c r="GP73" i="20" s="1"/>
  <c r="GK73" i="20"/>
  <c r="GM73" i="20" s="1"/>
  <c r="GJ73" i="20"/>
  <c r="GI73" i="20"/>
  <c r="GN72" i="20"/>
  <c r="GQ72" i="20" s="1"/>
  <c r="GL72" i="20"/>
  <c r="GP72" i="20" s="1"/>
  <c r="GK72" i="20"/>
  <c r="GM72" i="20" s="1"/>
  <c r="GJ72" i="20"/>
  <c r="GO72" i="20" s="1"/>
  <c r="GI72" i="20"/>
  <c r="GP71" i="20"/>
  <c r="GO71" i="20"/>
  <c r="GN71" i="20"/>
  <c r="GQ71" i="20" s="1"/>
  <c r="GL71" i="20"/>
  <c r="GJ71" i="20"/>
  <c r="GI71" i="20"/>
  <c r="GK71" i="20" s="1"/>
  <c r="GM71" i="20" s="1"/>
  <c r="GN70" i="20"/>
  <c r="GQ70" i="20" s="1"/>
  <c r="GL70" i="20"/>
  <c r="GP70" i="20" s="1"/>
  <c r="GJ70" i="20"/>
  <c r="GO70" i="20" s="1"/>
  <c r="GI70" i="20"/>
  <c r="GK70" i="20" s="1"/>
  <c r="GM70" i="20" s="1"/>
  <c r="GQ69" i="20"/>
  <c r="GP69" i="20"/>
  <c r="GO69" i="20"/>
  <c r="GN69" i="20"/>
  <c r="GL69" i="20"/>
  <c r="GJ69" i="20"/>
  <c r="GI69" i="20"/>
  <c r="GK69" i="20" s="1"/>
  <c r="GM69" i="20" s="1"/>
  <c r="GN68" i="20"/>
  <c r="GQ68" i="20" s="1"/>
  <c r="GL68" i="20"/>
  <c r="GP68" i="20" s="1"/>
  <c r="GJ68" i="20"/>
  <c r="GO68" i="20" s="1"/>
  <c r="GI68" i="20"/>
  <c r="GK68" i="20" s="1"/>
  <c r="GM68" i="20" s="1"/>
  <c r="GQ67" i="20"/>
  <c r="GN67" i="20"/>
  <c r="GL67" i="20"/>
  <c r="GP67" i="20" s="1"/>
  <c r="GJ67" i="20"/>
  <c r="GO67" i="20" s="1"/>
  <c r="GI67" i="20"/>
  <c r="GK67" i="20" s="1"/>
  <c r="GM67" i="20" s="1"/>
  <c r="GN66" i="20"/>
  <c r="GQ66" i="20" s="1"/>
  <c r="GL66" i="20"/>
  <c r="GP66" i="20" s="1"/>
  <c r="GJ66" i="20"/>
  <c r="GK66" i="20" s="1"/>
  <c r="GM66" i="20" s="1"/>
  <c r="GI66" i="20"/>
  <c r="GN65" i="20"/>
  <c r="GQ65" i="20" s="1"/>
  <c r="GL65" i="20"/>
  <c r="GP65" i="20" s="1"/>
  <c r="GJ65" i="20"/>
  <c r="GO65" i="20" s="1"/>
  <c r="GI65" i="20"/>
  <c r="GK65" i="20" s="1"/>
  <c r="GM65" i="20" s="1"/>
  <c r="GO64" i="20"/>
  <c r="GN64" i="20"/>
  <c r="GQ64" i="20" s="1"/>
  <c r="GL64" i="20"/>
  <c r="GP64" i="20" s="1"/>
  <c r="GJ64" i="20"/>
  <c r="GI64" i="20"/>
  <c r="GK64" i="20" s="1"/>
  <c r="GM64" i="20" s="1"/>
  <c r="GN63" i="20"/>
  <c r="GQ63" i="20" s="1"/>
  <c r="GL63" i="20"/>
  <c r="GP63" i="20" s="1"/>
  <c r="GJ63" i="20"/>
  <c r="GO63" i="20" s="1"/>
  <c r="GI63" i="20"/>
  <c r="GK63" i="20" s="1"/>
  <c r="GM63" i="20" s="1"/>
  <c r="GP62" i="20"/>
  <c r="GO62" i="20"/>
  <c r="GN62" i="20"/>
  <c r="GQ62" i="20" s="1"/>
  <c r="GL62" i="20"/>
  <c r="GJ62" i="20"/>
  <c r="GI62" i="20"/>
  <c r="GK62" i="20" s="1"/>
  <c r="GM62" i="20" s="1"/>
  <c r="GN61" i="20"/>
  <c r="GQ61" i="20" s="1"/>
  <c r="GL61" i="20"/>
  <c r="GP61" i="20" s="1"/>
  <c r="GJ61" i="20"/>
  <c r="GO61" i="20" s="1"/>
  <c r="GI61" i="20"/>
  <c r="GK61" i="20" s="1"/>
  <c r="GM61" i="20" s="1"/>
  <c r="GQ60" i="20"/>
  <c r="GP60" i="20"/>
  <c r="GN60" i="20"/>
  <c r="GL60" i="20"/>
  <c r="GJ60" i="20"/>
  <c r="GO60" i="20" s="1"/>
  <c r="GI60" i="20"/>
  <c r="GK60" i="20" s="1"/>
  <c r="GM60" i="20" s="1"/>
  <c r="GN59" i="20"/>
  <c r="GQ59" i="20" s="1"/>
  <c r="GL59" i="20"/>
  <c r="GP59" i="20" s="1"/>
  <c r="GJ59" i="20"/>
  <c r="GO59" i="20" s="1"/>
  <c r="GI59" i="20"/>
  <c r="GK59" i="20" s="1"/>
  <c r="GM59" i="20" s="1"/>
  <c r="GN58" i="20"/>
  <c r="GQ58" i="20" s="1"/>
  <c r="GL58" i="20"/>
  <c r="GP58" i="20" s="1"/>
  <c r="GJ58" i="20"/>
  <c r="GO58" i="20" s="1"/>
  <c r="GI58" i="20"/>
  <c r="GK58" i="20" s="1"/>
  <c r="GM58" i="20" s="1"/>
  <c r="GO57" i="20"/>
  <c r="GN57" i="20"/>
  <c r="GQ57" i="20" s="1"/>
  <c r="GL57" i="20"/>
  <c r="GP57" i="20" s="1"/>
  <c r="GK57" i="20"/>
  <c r="GM57" i="20" s="1"/>
  <c r="GJ57" i="20"/>
  <c r="GI57" i="20"/>
  <c r="GN56" i="20"/>
  <c r="GQ56" i="20" s="1"/>
  <c r="GL56" i="20"/>
  <c r="GP56" i="20" s="1"/>
  <c r="GK56" i="20"/>
  <c r="GM56" i="20" s="1"/>
  <c r="GJ56" i="20"/>
  <c r="GO56" i="20" s="1"/>
  <c r="GI56" i="20"/>
  <c r="GP55" i="20"/>
  <c r="GO55" i="20"/>
  <c r="GN55" i="20"/>
  <c r="GQ55" i="20" s="1"/>
  <c r="GL55" i="20"/>
  <c r="GJ55" i="20"/>
  <c r="GI55" i="20"/>
  <c r="GK55" i="20" s="1"/>
  <c r="GM55" i="20" s="1"/>
  <c r="GN54" i="20"/>
  <c r="GQ54" i="20" s="1"/>
  <c r="GL54" i="20"/>
  <c r="GP54" i="20" s="1"/>
  <c r="GJ54" i="20"/>
  <c r="GO54" i="20" s="1"/>
  <c r="GI54" i="20"/>
  <c r="GK54" i="20" s="1"/>
  <c r="GM54" i="20" s="1"/>
  <c r="GQ53" i="20"/>
  <c r="GP53" i="20"/>
  <c r="GO53" i="20"/>
  <c r="GN53" i="20"/>
  <c r="GL53" i="20"/>
  <c r="GJ53" i="20"/>
  <c r="GK53" i="20" s="1"/>
  <c r="GM53" i="20" s="1"/>
  <c r="GI53" i="20"/>
  <c r="GN52" i="20"/>
  <c r="GQ52" i="20" s="1"/>
  <c r="GL52" i="20"/>
  <c r="GP52" i="20" s="1"/>
  <c r="GJ52" i="20"/>
  <c r="GO52" i="20" s="1"/>
  <c r="GI52" i="20"/>
  <c r="GK52" i="20" s="1"/>
  <c r="GM52" i="20" s="1"/>
  <c r="GQ51" i="20"/>
  <c r="GN51" i="20"/>
  <c r="GL51" i="20"/>
  <c r="GP51" i="20" s="1"/>
  <c r="GJ51" i="20"/>
  <c r="GO51" i="20" s="1"/>
  <c r="GI51" i="20"/>
  <c r="GK51" i="20" s="1"/>
  <c r="GM51" i="20" s="1"/>
  <c r="GN50" i="20"/>
  <c r="GQ50" i="20" s="1"/>
  <c r="GL50" i="20"/>
  <c r="GP50" i="20" s="1"/>
  <c r="GJ50" i="20"/>
  <c r="GK50" i="20" s="1"/>
  <c r="GM50" i="20" s="1"/>
  <c r="GI50" i="20"/>
  <c r="GN49" i="20"/>
  <c r="GQ49" i="20" s="1"/>
  <c r="GL49" i="20"/>
  <c r="GP49" i="20" s="1"/>
  <c r="GJ49" i="20"/>
  <c r="GO49" i="20" s="1"/>
  <c r="GI49" i="20"/>
  <c r="GK49" i="20" s="1"/>
  <c r="GM49" i="20" s="1"/>
  <c r="GO48" i="20"/>
  <c r="GN48" i="20"/>
  <c r="GQ48" i="20" s="1"/>
  <c r="GL48" i="20"/>
  <c r="GP48" i="20" s="1"/>
  <c r="GJ48" i="20"/>
  <c r="GI48" i="20"/>
  <c r="GK48" i="20" s="1"/>
  <c r="GM48" i="20" s="1"/>
  <c r="GN47" i="20"/>
  <c r="GQ47" i="20" s="1"/>
  <c r="GL47" i="20"/>
  <c r="GP47" i="20" s="1"/>
  <c r="GJ47" i="20"/>
  <c r="GO47" i="20" s="1"/>
  <c r="GI47" i="20"/>
  <c r="GK47" i="20" s="1"/>
  <c r="GM47" i="20" s="1"/>
  <c r="GP46" i="20"/>
  <c r="GO46" i="20"/>
  <c r="GN46" i="20"/>
  <c r="GQ46" i="20" s="1"/>
  <c r="GL46" i="20"/>
  <c r="GJ46" i="20"/>
  <c r="GI46" i="20"/>
  <c r="GK46" i="20" s="1"/>
  <c r="GM46" i="20" s="1"/>
  <c r="GN45" i="20"/>
  <c r="GQ45" i="20" s="1"/>
  <c r="GL45" i="20"/>
  <c r="GP45" i="20" s="1"/>
  <c r="GJ45" i="20"/>
  <c r="GO45" i="20" s="1"/>
  <c r="GI45" i="20"/>
  <c r="GK45" i="20" s="1"/>
  <c r="GM45" i="20" s="1"/>
  <c r="GQ44" i="20"/>
  <c r="GP44" i="20"/>
  <c r="GN44" i="20"/>
  <c r="GL44" i="20"/>
  <c r="GJ44" i="20"/>
  <c r="GI44" i="20"/>
  <c r="GO44" i="20" s="1"/>
  <c r="GN43" i="20"/>
  <c r="GQ43" i="20" s="1"/>
  <c r="GL43" i="20"/>
  <c r="GP43" i="20" s="1"/>
  <c r="GJ43" i="20"/>
  <c r="GO43" i="20" s="1"/>
  <c r="GI43" i="20"/>
  <c r="GK43" i="20" s="1"/>
  <c r="GM43" i="20" s="1"/>
  <c r="GN42" i="20"/>
  <c r="GQ42" i="20" s="1"/>
  <c r="GL42" i="20"/>
  <c r="GJ42" i="20"/>
  <c r="GI42" i="20"/>
  <c r="GP42" i="20" s="1"/>
  <c r="GO41" i="20"/>
  <c r="GN41" i="20"/>
  <c r="GQ41" i="20" s="1"/>
  <c r="GL41" i="20"/>
  <c r="GP41" i="20" s="1"/>
  <c r="GK41" i="20"/>
  <c r="GM41" i="20" s="1"/>
  <c r="GJ41" i="20"/>
  <c r="GI41" i="20"/>
  <c r="GN40" i="20"/>
  <c r="GQ40" i="20" s="1"/>
  <c r="GL40" i="20"/>
  <c r="GJ40" i="20"/>
  <c r="GO40" i="20" s="1"/>
  <c r="GI40" i="20"/>
  <c r="GP40" i="20" s="1"/>
  <c r="GP39" i="20"/>
  <c r="GO39" i="20"/>
  <c r="GN39" i="20"/>
  <c r="GQ39" i="20" s="1"/>
  <c r="GL39" i="20"/>
  <c r="GJ39" i="20"/>
  <c r="GI39" i="20"/>
  <c r="GK39" i="20" s="1"/>
  <c r="GM39" i="20" s="1"/>
  <c r="GN38" i="20"/>
  <c r="GL38" i="20"/>
  <c r="GP38" i="20" s="1"/>
  <c r="GJ38" i="20"/>
  <c r="GO38" i="20" s="1"/>
  <c r="GI38" i="20"/>
  <c r="GQ38" i="20" s="1"/>
  <c r="GQ37" i="20"/>
  <c r="GP37" i="20"/>
  <c r="GO37" i="20"/>
  <c r="GN37" i="20"/>
  <c r="GL37" i="20"/>
  <c r="GK37" i="20"/>
  <c r="GM37" i="20" s="1"/>
  <c r="GJ37" i="20"/>
  <c r="GI37" i="20"/>
  <c r="GN36" i="20"/>
  <c r="GQ36" i="20" s="1"/>
  <c r="GL36" i="20"/>
  <c r="GP36" i="20" s="1"/>
  <c r="GJ36" i="20"/>
  <c r="GO36" i="20" s="1"/>
  <c r="GI36" i="20"/>
  <c r="GK36" i="20" s="1"/>
  <c r="GM36" i="20" s="1"/>
  <c r="GQ35" i="20"/>
  <c r="GN35" i="20"/>
  <c r="GL35" i="20"/>
  <c r="GP35" i="20" s="1"/>
  <c r="GJ35" i="20"/>
  <c r="GO35" i="20" s="1"/>
  <c r="GI35" i="20"/>
  <c r="GK35" i="20" s="1"/>
  <c r="GM35" i="20" s="1"/>
  <c r="GN34" i="20"/>
  <c r="GQ34" i="20" s="1"/>
  <c r="GL34" i="20"/>
  <c r="GP34" i="20" s="1"/>
  <c r="GJ34" i="20"/>
  <c r="GK34" i="20" s="1"/>
  <c r="GM34" i="20" s="1"/>
  <c r="GI34" i="20"/>
  <c r="GN33" i="20"/>
  <c r="GQ33" i="20" s="1"/>
  <c r="GL33" i="20"/>
  <c r="GP33" i="20" s="1"/>
  <c r="GJ33" i="20"/>
  <c r="GO33" i="20" s="1"/>
  <c r="GI33" i="20"/>
  <c r="GK33" i="20" s="1"/>
  <c r="GM33" i="20" s="1"/>
  <c r="GO32" i="20"/>
  <c r="GN32" i="20"/>
  <c r="GQ32" i="20" s="1"/>
  <c r="GM32" i="20"/>
  <c r="GL32" i="20"/>
  <c r="GP32" i="20" s="1"/>
  <c r="GK32" i="20"/>
  <c r="GJ32" i="20"/>
  <c r="GI32" i="20"/>
  <c r="GN31" i="20"/>
  <c r="GQ31" i="20" s="1"/>
  <c r="GL31" i="20"/>
  <c r="GP31" i="20" s="1"/>
  <c r="GJ31" i="20"/>
  <c r="GO31" i="20" s="1"/>
  <c r="GI31" i="20"/>
  <c r="GK31" i="20" s="1"/>
  <c r="GM31" i="20" s="1"/>
  <c r="GP30" i="20"/>
  <c r="GO30" i="20"/>
  <c r="GN30" i="20"/>
  <c r="GQ30" i="20" s="1"/>
  <c r="GL30" i="20"/>
  <c r="GJ30" i="20"/>
  <c r="GI30" i="20"/>
  <c r="GK30" i="20" s="1"/>
  <c r="GM30" i="20" s="1"/>
  <c r="GN29" i="20"/>
  <c r="GQ29" i="20" s="1"/>
  <c r="GL29" i="20"/>
  <c r="GP29" i="20" s="1"/>
  <c r="GJ29" i="20"/>
  <c r="GO29" i="20" s="1"/>
  <c r="GI29" i="20"/>
  <c r="GK29" i="20" s="1"/>
  <c r="GM29" i="20" s="1"/>
  <c r="GQ28" i="20"/>
  <c r="GP28" i="20"/>
  <c r="GN28" i="20"/>
  <c r="GL28" i="20"/>
  <c r="GJ28" i="20"/>
  <c r="GI28" i="20"/>
  <c r="GO28" i="20" s="1"/>
  <c r="GN27" i="20"/>
  <c r="GQ27" i="20" s="1"/>
  <c r="GL27" i="20"/>
  <c r="GP27" i="20" s="1"/>
  <c r="GJ27" i="20"/>
  <c r="GO27" i="20" s="1"/>
  <c r="GI27" i="20"/>
  <c r="GK27" i="20" s="1"/>
  <c r="GM27" i="20" s="1"/>
  <c r="GN26" i="20"/>
  <c r="GQ26" i="20" s="1"/>
  <c r="GL26" i="20"/>
  <c r="GJ26" i="20"/>
  <c r="GI26" i="20"/>
  <c r="GP26" i="20" s="1"/>
  <c r="GO25" i="20"/>
  <c r="GN25" i="20"/>
  <c r="GQ25" i="20" s="1"/>
  <c r="GL25" i="20"/>
  <c r="GP25" i="20" s="1"/>
  <c r="GK25" i="20"/>
  <c r="GM25" i="20" s="1"/>
  <c r="GJ25" i="20"/>
  <c r="GI25" i="20"/>
  <c r="GN24" i="20"/>
  <c r="GL24" i="20"/>
  <c r="GJ24" i="20"/>
  <c r="GO24" i="20" s="1"/>
  <c r="GI24" i="20"/>
  <c r="GQ24" i="20" s="1"/>
  <c r="GP23" i="20"/>
  <c r="GO23" i="20"/>
  <c r="GN23" i="20"/>
  <c r="GQ23" i="20" s="1"/>
  <c r="GL23" i="20"/>
  <c r="GJ23" i="20"/>
  <c r="GI23" i="20"/>
  <c r="GK23" i="20" s="1"/>
  <c r="GM23" i="20" s="1"/>
  <c r="GN22" i="20"/>
  <c r="GQ22" i="20" s="1"/>
  <c r="GL22" i="20"/>
  <c r="GP22" i="20" s="1"/>
  <c r="GJ22" i="20"/>
  <c r="GO22" i="20" s="1"/>
  <c r="GI22" i="20"/>
  <c r="GK22" i="20" s="1"/>
  <c r="GM22" i="20" s="1"/>
  <c r="GQ21" i="20"/>
  <c r="GP21" i="20"/>
  <c r="GO21" i="20"/>
  <c r="GN21" i="20"/>
  <c r="GL21" i="20"/>
  <c r="GK21" i="20"/>
  <c r="GM21" i="20" s="1"/>
  <c r="GJ21" i="20"/>
  <c r="GI21" i="20"/>
  <c r="GQ17" i="20"/>
  <c r="GP17" i="20"/>
  <c r="GO17" i="20"/>
  <c r="GM17" i="20"/>
  <c r="GK17" i="20"/>
  <c r="GN17" i="20"/>
  <c r="GL17" i="20"/>
  <c r="GJ17" i="20"/>
  <c r="GF138" i="20"/>
  <c r="GD138" i="20"/>
  <c r="GG138" i="20" s="1"/>
  <c r="GB138" i="20"/>
  <c r="FZ138" i="20"/>
  <c r="GE138" i="20" s="1"/>
  <c r="FY138" i="20"/>
  <c r="GA138" i="20" s="1"/>
  <c r="GC138" i="20" s="1"/>
  <c r="GD137" i="20"/>
  <c r="GG137" i="20" s="1"/>
  <c r="GB137" i="20"/>
  <c r="GF137" i="20" s="1"/>
  <c r="GA137" i="20"/>
  <c r="GC137" i="20" s="1"/>
  <c r="FZ137" i="20"/>
  <c r="FY137" i="20"/>
  <c r="GE137" i="20" s="1"/>
  <c r="GD136" i="20"/>
  <c r="GG136" i="20" s="1"/>
  <c r="GB136" i="20"/>
  <c r="GF136" i="20" s="1"/>
  <c r="FZ136" i="20"/>
  <c r="GE136" i="20" s="1"/>
  <c r="FY136" i="20"/>
  <c r="GA136" i="20" s="1"/>
  <c r="GC136" i="20" s="1"/>
  <c r="GF135" i="20"/>
  <c r="GE135" i="20"/>
  <c r="GD135" i="20"/>
  <c r="GG135" i="20" s="1"/>
  <c r="GC135" i="20"/>
  <c r="GB135" i="20"/>
  <c r="GA135" i="20"/>
  <c r="FZ135" i="20"/>
  <c r="FY135" i="20"/>
  <c r="GD134" i="20"/>
  <c r="GG134" i="20" s="1"/>
  <c r="GB134" i="20"/>
  <c r="GF134" i="20" s="1"/>
  <c r="FZ134" i="20"/>
  <c r="GE134" i="20" s="1"/>
  <c r="FY134" i="20"/>
  <c r="GA134" i="20" s="1"/>
  <c r="GC134" i="20" s="1"/>
  <c r="GG133" i="20"/>
  <c r="GF133" i="20"/>
  <c r="GE133" i="20"/>
  <c r="GD133" i="20"/>
  <c r="GB133" i="20"/>
  <c r="FZ133" i="20"/>
  <c r="FY133" i="20"/>
  <c r="GA133" i="20" s="1"/>
  <c r="GC133" i="20" s="1"/>
  <c r="GD132" i="20"/>
  <c r="GG132" i="20" s="1"/>
  <c r="GB132" i="20"/>
  <c r="GF132" i="20" s="1"/>
  <c r="FZ132" i="20"/>
  <c r="GE132" i="20" s="1"/>
  <c r="FY132" i="20"/>
  <c r="GA132" i="20" s="1"/>
  <c r="GC132" i="20" s="1"/>
  <c r="GG131" i="20"/>
  <c r="GE131" i="20"/>
  <c r="GD131" i="20"/>
  <c r="GB131" i="20"/>
  <c r="GF131" i="20" s="1"/>
  <c r="FZ131" i="20"/>
  <c r="FY131" i="20"/>
  <c r="GA131" i="20" s="1"/>
  <c r="GC131" i="20" s="1"/>
  <c r="GD130" i="20"/>
  <c r="GG130" i="20" s="1"/>
  <c r="GB130" i="20"/>
  <c r="GF130" i="20" s="1"/>
  <c r="FZ130" i="20"/>
  <c r="GE130" i="20" s="1"/>
  <c r="FY130" i="20"/>
  <c r="GG129" i="20"/>
  <c r="GD129" i="20"/>
  <c r="GB129" i="20"/>
  <c r="GF129" i="20" s="1"/>
  <c r="FZ129" i="20"/>
  <c r="GE129" i="20" s="1"/>
  <c r="FY129" i="20"/>
  <c r="GA129" i="20" s="1"/>
  <c r="GC129" i="20" s="1"/>
  <c r="GD128" i="20"/>
  <c r="GG128" i="20" s="1"/>
  <c r="GB128" i="20"/>
  <c r="GF128" i="20" s="1"/>
  <c r="FZ128" i="20"/>
  <c r="GE128" i="20" s="1"/>
  <c r="FY128" i="20"/>
  <c r="GA128" i="20" s="1"/>
  <c r="GC128" i="20" s="1"/>
  <c r="GD127" i="20"/>
  <c r="GG127" i="20" s="1"/>
  <c r="GB127" i="20"/>
  <c r="GF127" i="20" s="1"/>
  <c r="FZ127" i="20"/>
  <c r="GE127" i="20" s="1"/>
  <c r="FY127" i="20"/>
  <c r="GA127" i="20" s="1"/>
  <c r="GC127" i="20" s="1"/>
  <c r="GE126" i="20"/>
  <c r="GD126" i="20"/>
  <c r="GG126" i="20" s="1"/>
  <c r="GB126" i="20"/>
  <c r="GF126" i="20" s="1"/>
  <c r="FZ126" i="20"/>
  <c r="FY126" i="20"/>
  <c r="GA126" i="20" s="1"/>
  <c r="GC126" i="20" s="1"/>
  <c r="GD125" i="20"/>
  <c r="GG125" i="20" s="1"/>
  <c r="GB125" i="20"/>
  <c r="GF125" i="20" s="1"/>
  <c r="FZ125" i="20"/>
  <c r="GE125" i="20" s="1"/>
  <c r="FY125" i="20"/>
  <c r="GA125" i="20" s="1"/>
  <c r="GC125" i="20" s="1"/>
  <c r="GF124" i="20"/>
  <c r="GD124" i="20"/>
  <c r="GG124" i="20" s="1"/>
  <c r="GB124" i="20"/>
  <c r="FZ124" i="20"/>
  <c r="GE124" i="20" s="1"/>
  <c r="FY124" i="20"/>
  <c r="GA124" i="20" s="1"/>
  <c r="GC124" i="20" s="1"/>
  <c r="GD123" i="20"/>
  <c r="GG123" i="20" s="1"/>
  <c r="GB123" i="20"/>
  <c r="GF123" i="20" s="1"/>
  <c r="FZ123" i="20"/>
  <c r="GE123" i="20" s="1"/>
  <c r="FY123" i="20"/>
  <c r="GA123" i="20" s="1"/>
  <c r="GC123" i="20" s="1"/>
  <c r="GF122" i="20"/>
  <c r="GD122" i="20"/>
  <c r="GG122" i="20" s="1"/>
  <c r="GB122" i="20"/>
  <c r="GA122" i="20"/>
  <c r="GC122" i="20" s="1"/>
  <c r="FZ122" i="20"/>
  <c r="GE122" i="20" s="1"/>
  <c r="FY122" i="20"/>
  <c r="GD121" i="20"/>
  <c r="GG121" i="20" s="1"/>
  <c r="GB121" i="20"/>
  <c r="GF121" i="20" s="1"/>
  <c r="GA121" i="20"/>
  <c r="GC121" i="20" s="1"/>
  <c r="FZ121" i="20"/>
  <c r="FY121" i="20"/>
  <c r="GE121" i="20" s="1"/>
  <c r="GD120" i="20"/>
  <c r="GG120" i="20" s="1"/>
  <c r="GB120" i="20"/>
  <c r="GF120" i="20" s="1"/>
  <c r="FZ120" i="20"/>
  <c r="GE120" i="20" s="1"/>
  <c r="FY120" i="20"/>
  <c r="GA120" i="20" s="1"/>
  <c r="GC120" i="20" s="1"/>
  <c r="GF119" i="20"/>
  <c r="GE119" i="20"/>
  <c r="GD119" i="20"/>
  <c r="GG119" i="20" s="1"/>
  <c r="GC119" i="20"/>
  <c r="GB119" i="20"/>
  <c r="GA119" i="20"/>
  <c r="FZ119" i="20"/>
  <c r="FY119" i="20"/>
  <c r="GD118" i="20"/>
  <c r="GG118" i="20" s="1"/>
  <c r="GB118" i="20"/>
  <c r="GF118" i="20" s="1"/>
  <c r="FZ118" i="20"/>
  <c r="GE118" i="20" s="1"/>
  <c r="FY118" i="20"/>
  <c r="GA118" i="20" s="1"/>
  <c r="GC118" i="20" s="1"/>
  <c r="GG117" i="20"/>
  <c r="GF117" i="20"/>
  <c r="GE117" i="20"/>
  <c r="GD117" i="20"/>
  <c r="GB117" i="20"/>
  <c r="FZ117" i="20"/>
  <c r="FY117" i="20"/>
  <c r="GA117" i="20" s="1"/>
  <c r="GC117" i="20" s="1"/>
  <c r="GD116" i="20"/>
  <c r="GG116" i="20" s="1"/>
  <c r="GB116" i="20"/>
  <c r="GF116" i="20" s="1"/>
  <c r="FZ116" i="20"/>
  <c r="GE116" i="20" s="1"/>
  <c r="FY116" i="20"/>
  <c r="GA116" i="20" s="1"/>
  <c r="GC116" i="20" s="1"/>
  <c r="GG115" i="20"/>
  <c r="GE115" i="20"/>
  <c r="GD115" i="20"/>
  <c r="GB115" i="20"/>
  <c r="GF115" i="20" s="1"/>
  <c r="FZ115" i="20"/>
  <c r="FY115" i="20"/>
  <c r="GA115" i="20" s="1"/>
  <c r="GC115" i="20" s="1"/>
  <c r="GD114" i="20"/>
  <c r="GG114" i="20" s="1"/>
  <c r="GB114" i="20"/>
  <c r="GF114" i="20" s="1"/>
  <c r="FZ114" i="20"/>
  <c r="GE114" i="20" s="1"/>
  <c r="FY114" i="20"/>
  <c r="GG113" i="20"/>
  <c r="GD113" i="20"/>
  <c r="GB113" i="20"/>
  <c r="GF113" i="20" s="1"/>
  <c r="FZ113" i="20"/>
  <c r="GE113" i="20" s="1"/>
  <c r="FY113" i="20"/>
  <c r="GA113" i="20" s="1"/>
  <c r="GC113" i="20" s="1"/>
  <c r="GD112" i="20"/>
  <c r="GG112" i="20" s="1"/>
  <c r="GB112" i="20"/>
  <c r="GF112" i="20" s="1"/>
  <c r="FZ112" i="20"/>
  <c r="GA112" i="20" s="1"/>
  <c r="GC112" i="20" s="1"/>
  <c r="FY112" i="20"/>
  <c r="GD111" i="20"/>
  <c r="GG111" i="20" s="1"/>
  <c r="GB111" i="20"/>
  <c r="GF111" i="20" s="1"/>
  <c r="FZ111" i="20"/>
  <c r="GE111" i="20" s="1"/>
  <c r="FY111" i="20"/>
  <c r="GA111" i="20" s="1"/>
  <c r="GC111" i="20" s="1"/>
  <c r="GE110" i="20"/>
  <c r="GD110" i="20"/>
  <c r="GG110" i="20" s="1"/>
  <c r="GB110" i="20"/>
  <c r="GF110" i="20" s="1"/>
  <c r="FZ110" i="20"/>
  <c r="FY110" i="20"/>
  <c r="GA110" i="20" s="1"/>
  <c r="GC110" i="20" s="1"/>
  <c r="GD109" i="20"/>
  <c r="GG109" i="20" s="1"/>
  <c r="GB109" i="20"/>
  <c r="GF109" i="20" s="1"/>
  <c r="FZ109" i="20"/>
  <c r="GE109" i="20" s="1"/>
  <c r="FY109" i="20"/>
  <c r="GA109" i="20" s="1"/>
  <c r="GC109" i="20" s="1"/>
  <c r="GF108" i="20"/>
  <c r="GD108" i="20"/>
  <c r="GG108" i="20" s="1"/>
  <c r="GB108" i="20"/>
  <c r="FZ108" i="20"/>
  <c r="GE108" i="20" s="1"/>
  <c r="FY108" i="20"/>
  <c r="GA108" i="20" s="1"/>
  <c r="GC108" i="20" s="1"/>
  <c r="GD107" i="20"/>
  <c r="GG107" i="20" s="1"/>
  <c r="GB107" i="20"/>
  <c r="GF107" i="20" s="1"/>
  <c r="FZ107" i="20"/>
  <c r="GE107" i="20" s="1"/>
  <c r="FY107" i="20"/>
  <c r="GA107" i="20" s="1"/>
  <c r="GC107" i="20" s="1"/>
  <c r="GF106" i="20"/>
  <c r="GD106" i="20"/>
  <c r="GG106" i="20" s="1"/>
  <c r="GB106" i="20"/>
  <c r="GA106" i="20"/>
  <c r="GC106" i="20" s="1"/>
  <c r="FZ106" i="20"/>
  <c r="GE106" i="20" s="1"/>
  <c r="FY106" i="20"/>
  <c r="GD105" i="20"/>
  <c r="GG105" i="20" s="1"/>
  <c r="GB105" i="20"/>
  <c r="GF105" i="20" s="1"/>
  <c r="GA105" i="20"/>
  <c r="GC105" i="20" s="1"/>
  <c r="FZ105" i="20"/>
  <c r="FY105" i="20"/>
  <c r="GE105" i="20" s="1"/>
  <c r="GD104" i="20"/>
  <c r="GG104" i="20" s="1"/>
  <c r="GB104" i="20"/>
  <c r="GF104" i="20" s="1"/>
  <c r="FZ104" i="20"/>
  <c r="GE104" i="20" s="1"/>
  <c r="FY104" i="20"/>
  <c r="GA104" i="20" s="1"/>
  <c r="GC104" i="20" s="1"/>
  <c r="GF103" i="20"/>
  <c r="GE103" i="20"/>
  <c r="GD103" i="20"/>
  <c r="GG103" i="20" s="1"/>
  <c r="GC103" i="20"/>
  <c r="GB103" i="20"/>
  <c r="GA103" i="20"/>
  <c r="FZ103" i="20"/>
  <c r="FY103" i="20"/>
  <c r="GD102" i="20"/>
  <c r="GG102" i="20" s="1"/>
  <c r="GB102" i="20"/>
  <c r="GF102" i="20" s="1"/>
  <c r="FZ102" i="20"/>
  <c r="GE102" i="20" s="1"/>
  <c r="FY102" i="20"/>
  <c r="GA102" i="20" s="1"/>
  <c r="GC102" i="20" s="1"/>
  <c r="GG101" i="20"/>
  <c r="GF101" i="20"/>
  <c r="GE101" i="20"/>
  <c r="GD101" i="20"/>
  <c r="GB101" i="20"/>
  <c r="FZ101" i="20"/>
  <c r="FY101" i="20"/>
  <c r="GA101" i="20" s="1"/>
  <c r="GC101" i="20" s="1"/>
  <c r="GD100" i="20"/>
  <c r="GG100" i="20" s="1"/>
  <c r="GB100" i="20"/>
  <c r="GF100" i="20" s="1"/>
  <c r="FZ100" i="20"/>
  <c r="GE100" i="20" s="1"/>
  <c r="FY100" i="20"/>
  <c r="GA100" i="20" s="1"/>
  <c r="GC100" i="20" s="1"/>
  <c r="GG99" i="20"/>
  <c r="GE99" i="20"/>
  <c r="GD99" i="20"/>
  <c r="GB99" i="20"/>
  <c r="GF99" i="20" s="1"/>
  <c r="FZ99" i="20"/>
  <c r="FY99" i="20"/>
  <c r="GA99" i="20" s="1"/>
  <c r="GC99" i="20" s="1"/>
  <c r="GD98" i="20"/>
  <c r="GG98" i="20" s="1"/>
  <c r="GB98" i="20"/>
  <c r="GF98" i="20" s="1"/>
  <c r="FZ98" i="20"/>
  <c r="GE98" i="20" s="1"/>
  <c r="FY98" i="20"/>
  <c r="GG97" i="20"/>
  <c r="GD97" i="20"/>
  <c r="GB97" i="20"/>
  <c r="GF97" i="20" s="1"/>
  <c r="FZ97" i="20"/>
  <c r="GE97" i="20" s="1"/>
  <c r="FY97" i="20"/>
  <c r="GA97" i="20" s="1"/>
  <c r="GC97" i="20" s="1"/>
  <c r="GD96" i="20"/>
  <c r="GG96" i="20" s="1"/>
  <c r="GB96" i="20"/>
  <c r="GF96" i="20" s="1"/>
  <c r="FZ96" i="20"/>
  <c r="GE96" i="20" s="1"/>
  <c r="FY96" i="20"/>
  <c r="GA96" i="20" s="1"/>
  <c r="GC96" i="20" s="1"/>
  <c r="GD95" i="20"/>
  <c r="GG95" i="20" s="1"/>
  <c r="GB95" i="20"/>
  <c r="GF95" i="20" s="1"/>
  <c r="FZ95" i="20"/>
  <c r="GE95" i="20" s="1"/>
  <c r="FY95" i="20"/>
  <c r="GA95" i="20" s="1"/>
  <c r="GC95" i="20" s="1"/>
  <c r="GE94" i="20"/>
  <c r="GD94" i="20"/>
  <c r="GG94" i="20" s="1"/>
  <c r="GB94" i="20"/>
  <c r="GF94" i="20" s="1"/>
  <c r="FZ94" i="20"/>
  <c r="FY94" i="20"/>
  <c r="GA94" i="20" s="1"/>
  <c r="GC94" i="20" s="1"/>
  <c r="GD93" i="20"/>
  <c r="GG93" i="20" s="1"/>
  <c r="GB93" i="20"/>
  <c r="GF93" i="20" s="1"/>
  <c r="FZ93" i="20"/>
  <c r="GE93" i="20" s="1"/>
  <c r="FY93" i="20"/>
  <c r="GA93" i="20" s="1"/>
  <c r="GC93" i="20" s="1"/>
  <c r="GF92" i="20"/>
  <c r="GD92" i="20"/>
  <c r="GG92" i="20" s="1"/>
  <c r="GB92" i="20"/>
  <c r="FZ92" i="20"/>
  <c r="GE92" i="20" s="1"/>
  <c r="FY92" i="20"/>
  <c r="GA92" i="20" s="1"/>
  <c r="GC92" i="20" s="1"/>
  <c r="GD91" i="20"/>
  <c r="GG91" i="20" s="1"/>
  <c r="GB91" i="20"/>
  <c r="GF91" i="20" s="1"/>
  <c r="FZ91" i="20"/>
  <c r="GE91" i="20" s="1"/>
  <c r="FY91" i="20"/>
  <c r="GA91" i="20" s="1"/>
  <c r="GC91" i="20" s="1"/>
  <c r="GF90" i="20"/>
  <c r="GD90" i="20"/>
  <c r="GG90" i="20" s="1"/>
  <c r="GB90" i="20"/>
  <c r="GA90" i="20"/>
  <c r="GC90" i="20" s="1"/>
  <c r="FZ90" i="20"/>
  <c r="GE90" i="20" s="1"/>
  <c r="FY90" i="20"/>
  <c r="GD89" i="20"/>
  <c r="GG89" i="20" s="1"/>
  <c r="GB89" i="20"/>
  <c r="GF89" i="20" s="1"/>
  <c r="GA89" i="20"/>
  <c r="GC89" i="20" s="1"/>
  <c r="FZ89" i="20"/>
  <c r="FY89" i="20"/>
  <c r="GE89" i="20" s="1"/>
  <c r="GD88" i="20"/>
  <c r="GG88" i="20" s="1"/>
  <c r="GB88" i="20"/>
  <c r="GF88" i="20" s="1"/>
  <c r="FZ88" i="20"/>
  <c r="GE88" i="20" s="1"/>
  <c r="FY88" i="20"/>
  <c r="GA88" i="20" s="1"/>
  <c r="GC88" i="20" s="1"/>
  <c r="GF87" i="20"/>
  <c r="GE87" i="20"/>
  <c r="GD87" i="20"/>
  <c r="GG87" i="20" s="1"/>
  <c r="GC87" i="20"/>
  <c r="GB87" i="20"/>
  <c r="GA87" i="20"/>
  <c r="FZ87" i="20"/>
  <c r="FY87" i="20"/>
  <c r="GD86" i="20"/>
  <c r="GG86" i="20" s="1"/>
  <c r="GB86" i="20"/>
  <c r="GF86" i="20" s="1"/>
  <c r="FZ86" i="20"/>
  <c r="GE86" i="20" s="1"/>
  <c r="FY86" i="20"/>
  <c r="GA86" i="20" s="1"/>
  <c r="GC86" i="20" s="1"/>
  <c r="GG85" i="20"/>
  <c r="GF85" i="20"/>
  <c r="GE85" i="20"/>
  <c r="GD85" i="20"/>
  <c r="GB85" i="20"/>
  <c r="FZ85" i="20"/>
  <c r="FY85" i="20"/>
  <c r="GA85" i="20" s="1"/>
  <c r="GC85" i="20" s="1"/>
  <c r="GD84" i="20"/>
  <c r="GG84" i="20" s="1"/>
  <c r="GB84" i="20"/>
  <c r="GF84" i="20" s="1"/>
  <c r="FZ84" i="20"/>
  <c r="GE84" i="20" s="1"/>
  <c r="FY84" i="20"/>
  <c r="GA84" i="20" s="1"/>
  <c r="GC84" i="20" s="1"/>
  <c r="GG83" i="20"/>
  <c r="GE83" i="20"/>
  <c r="GD83" i="20"/>
  <c r="GB83" i="20"/>
  <c r="GF83" i="20" s="1"/>
  <c r="FZ83" i="20"/>
  <c r="FY83" i="20"/>
  <c r="GA83" i="20" s="1"/>
  <c r="GC83" i="20" s="1"/>
  <c r="GD82" i="20"/>
  <c r="GG82" i="20" s="1"/>
  <c r="GB82" i="20"/>
  <c r="GF82" i="20" s="1"/>
  <c r="FZ82" i="20"/>
  <c r="GE82" i="20" s="1"/>
  <c r="FY82" i="20"/>
  <c r="GG81" i="20"/>
  <c r="GD81" i="20"/>
  <c r="GB81" i="20"/>
  <c r="GF81" i="20" s="1"/>
  <c r="FZ81" i="20"/>
  <c r="GE81" i="20" s="1"/>
  <c r="FY81" i="20"/>
  <c r="GA81" i="20" s="1"/>
  <c r="GC81" i="20" s="1"/>
  <c r="GD80" i="20"/>
  <c r="GG80" i="20" s="1"/>
  <c r="GB80" i="20"/>
  <c r="GF80" i="20" s="1"/>
  <c r="FZ80" i="20"/>
  <c r="GA80" i="20" s="1"/>
  <c r="GC80" i="20" s="1"/>
  <c r="FY80" i="20"/>
  <c r="GD79" i="20"/>
  <c r="GG79" i="20" s="1"/>
  <c r="GB79" i="20"/>
  <c r="GF79" i="20" s="1"/>
  <c r="FZ79" i="20"/>
  <c r="GE79" i="20" s="1"/>
  <c r="FY79" i="20"/>
  <c r="GA79" i="20" s="1"/>
  <c r="GC79" i="20" s="1"/>
  <c r="GE78" i="20"/>
  <c r="GD78" i="20"/>
  <c r="GG78" i="20" s="1"/>
  <c r="GB78" i="20"/>
  <c r="GF78" i="20" s="1"/>
  <c r="FZ78" i="20"/>
  <c r="FY78" i="20"/>
  <c r="GA78" i="20" s="1"/>
  <c r="GC78" i="20" s="1"/>
  <c r="GD77" i="20"/>
  <c r="GG77" i="20" s="1"/>
  <c r="GB77" i="20"/>
  <c r="GF77" i="20" s="1"/>
  <c r="FZ77" i="20"/>
  <c r="GE77" i="20" s="1"/>
  <c r="FY77" i="20"/>
  <c r="GA77" i="20" s="1"/>
  <c r="GC77" i="20" s="1"/>
  <c r="GF76" i="20"/>
  <c r="GD76" i="20"/>
  <c r="GG76" i="20" s="1"/>
  <c r="GB76" i="20"/>
  <c r="FZ76" i="20"/>
  <c r="GE76" i="20" s="1"/>
  <c r="FY76" i="20"/>
  <c r="GA76" i="20" s="1"/>
  <c r="GC76" i="20" s="1"/>
  <c r="GD75" i="20"/>
  <c r="GG75" i="20" s="1"/>
  <c r="GB75" i="20"/>
  <c r="GF75" i="20" s="1"/>
  <c r="FZ75" i="20"/>
  <c r="GE75" i="20" s="1"/>
  <c r="FY75" i="20"/>
  <c r="GA75" i="20" s="1"/>
  <c r="GC75" i="20" s="1"/>
  <c r="GF74" i="20"/>
  <c r="GD74" i="20"/>
  <c r="GG74" i="20" s="1"/>
  <c r="GB74" i="20"/>
  <c r="GA74" i="20"/>
  <c r="GC74" i="20" s="1"/>
  <c r="FZ74" i="20"/>
  <c r="GE74" i="20" s="1"/>
  <c r="FY74" i="20"/>
  <c r="GD73" i="20"/>
  <c r="GG73" i="20" s="1"/>
  <c r="GB73" i="20"/>
  <c r="GF73" i="20" s="1"/>
  <c r="GA73" i="20"/>
  <c r="GC73" i="20" s="1"/>
  <c r="FZ73" i="20"/>
  <c r="FY73" i="20"/>
  <c r="GE73" i="20" s="1"/>
  <c r="GD72" i="20"/>
  <c r="GG72" i="20" s="1"/>
  <c r="GB72" i="20"/>
  <c r="GF72" i="20" s="1"/>
  <c r="FZ72" i="20"/>
  <c r="GE72" i="20" s="1"/>
  <c r="FY72" i="20"/>
  <c r="GA72" i="20" s="1"/>
  <c r="GC72" i="20" s="1"/>
  <c r="GF71" i="20"/>
  <c r="GE71" i="20"/>
  <c r="GD71" i="20"/>
  <c r="GG71" i="20" s="1"/>
  <c r="GC71" i="20"/>
  <c r="GB71" i="20"/>
  <c r="GA71" i="20"/>
  <c r="FZ71" i="20"/>
  <c r="FY71" i="20"/>
  <c r="GD70" i="20"/>
  <c r="GG70" i="20" s="1"/>
  <c r="GB70" i="20"/>
  <c r="GF70" i="20" s="1"/>
  <c r="FZ70" i="20"/>
  <c r="GE70" i="20" s="1"/>
  <c r="FY70" i="20"/>
  <c r="GA70" i="20" s="1"/>
  <c r="GC70" i="20" s="1"/>
  <c r="GG69" i="20"/>
  <c r="GF69" i="20"/>
  <c r="GE69" i="20"/>
  <c r="GD69" i="20"/>
  <c r="GC69" i="20"/>
  <c r="GB69" i="20"/>
  <c r="GA69" i="20"/>
  <c r="FZ69" i="20"/>
  <c r="FY69" i="20"/>
  <c r="GD68" i="20"/>
  <c r="GG68" i="20" s="1"/>
  <c r="GB68" i="20"/>
  <c r="GF68" i="20" s="1"/>
  <c r="FZ68" i="20"/>
  <c r="GE68" i="20" s="1"/>
  <c r="FY68" i="20"/>
  <c r="GA68" i="20" s="1"/>
  <c r="GC68" i="20" s="1"/>
  <c r="GG67" i="20"/>
  <c r="GE67" i="20"/>
  <c r="GD67" i="20"/>
  <c r="GB67" i="20"/>
  <c r="FZ67" i="20"/>
  <c r="FY67" i="20"/>
  <c r="GF67" i="20" s="1"/>
  <c r="GD66" i="20"/>
  <c r="GG66" i="20" s="1"/>
  <c r="GB66" i="20"/>
  <c r="GF66" i="20" s="1"/>
  <c r="FZ66" i="20"/>
  <c r="GE66" i="20" s="1"/>
  <c r="FY66" i="20"/>
  <c r="GG65" i="20"/>
  <c r="GD65" i="20"/>
  <c r="GB65" i="20"/>
  <c r="GF65" i="20" s="1"/>
  <c r="FZ65" i="20"/>
  <c r="GE65" i="20" s="1"/>
  <c r="FY65" i="20"/>
  <c r="GA65" i="20" s="1"/>
  <c r="GC65" i="20" s="1"/>
  <c r="GD64" i="20"/>
  <c r="GG64" i="20" s="1"/>
  <c r="GB64" i="20"/>
  <c r="GF64" i="20" s="1"/>
  <c r="FZ64" i="20"/>
  <c r="GA64" i="20" s="1"/>
  <c r="GC64" i="20" s="1"/>
  <c r="FY64" i="20"/>
  <c r="GD63" i="20"/>
  <c r="GG63" i="20" s="1"/>
  <c r="GB63" i="20"/>
  <c r="GF63" i="20" s="1"/>
  <c r="FZ63" i="20"/>
  <c r="GE63" i="20" s="1"/>
  <c r="FY63" i="20"/>
  <c r="GA63" i="20" s="1"/>
  <c r="GC63" i="20" s="1"/>
  <c r="GE62" i="20"/>
  <c r="GD62" i="20"/>
  <c r="GG62" i="20" s="1"/>
  <c r="GB62" i="20"/>
  <c r="GF62" i="20" s="1"/>
  <c r="FZ62" i="20"/>
  <c r="FY62" i="20"/>
  <c r="GA62" i="20" s="1"/>
  <c r="GC62" i="20" s="1"/>
  <c r="GD61" i="20"/>
  <c r="GG61" i="20" s="1"/>
  <c r="GB61" i="20"/>
  <c r="GF61" i="20" s="1"/>
  <c r="FZ61" i="20"/>
  <c r="GE61" i="20" s="1"/>
  <c r="FY61" i="20"/>
  <c r="GA61" i="20" s="1"/>
  <c r="GC61" i="20" s="1"/>
  <c r="GF60" i="20"/>
  <c r="GD60" i="20"/>
  <c r="GG60" i="20" s="1"/>
  <c r="GB60" i="20"/>
  <c r="FZ60" i="20"/>
  <c r="GE60" i="20" s="1"/>
  <c r="FY60" i="20"/>
  <c r="GA60" i="20" s="1"/>
  <c r="GC60" i="20" s="1"/>
  <c r="GD59" i="20"/>
  <c r="GG59" i="20" s="1"/>
  <c r="GB59" i="20"/>
  <c r="GF59" i="20" s="1"/>
  <c r="FZ59" i="20"/>
  <c r="GE59" i="20" s="1"/>
  <c r="FY59" i="20"/>
  <c r="GA59" i="20" s="1"/>
  <c r="GC59" i="20" s="1"/>
  <c r="GF58" i="20"/>
  <c r="GD58" i="20"/>
  <c r="GG58" i="20" s="1"/>
  <c r="GB58" i="20"/>
  <c r="GA58" i="20"/>
  <c r="GC58" i="20" s="1"/>
  <c r="FZ58" i="20"/>
  <c r="GE58" i="20" s="1"/>
  <c r="FY58" i="20"/>
  <c r="GD57" i="20"/>
  <c r="GG57" i="20" s="1"/>
  <c r="GB57" i="20"/>
  <c r="GF57" i="20" s="1"/>
  <c r="GA57" i="20"/>
  <c r="GC57" i="20" s="1"/>
  <c r="FZ57" i="20"/>
  <c r="FY57" i="20"/>
  <c r="GE57" i="20" s="1"/>
  <c r="GD56" i="20"/>
  <c r="GG56" i="20" s="1"/>
  <c r="GB56" i="20"/>
  <c r="GF56" i="20" s="1"/>
  <c r="FZ56" i="20"/>
  <c r="GE56" i="20" s="1"/>
  <c r="FY56" i="20"/>
  <c r="GA56" i="20" s="1"/>
  <c r="GC56" i="20" s="1"/>
  <c r="GF55" i="20"/>
  <c r="GE55" i="20"/>
  <c r="GD55" i="20"/>
  <c r="GG55" i="20" s="1"/>
  <c r="GC55" i="20"/>
  <c r="GB55" i="20"/>
  <c r="GA55" i="20"/>
  <c r="FZ55" i="20"/>
  <c r="FY55" i="20"/>
  <c r="GD54" i="20"/>
  <c r="GG54" i="20" s="1"/>
  <c r="GB54" i="20"/>
  <c r="GF54" i="20" s="1"/>
  <c r="FZ54" i="20"/>
  <c r="GE54" i="20" s="1"/>
  <c r="FY54" i="20"/>
  <c r="GA54" i="20" s="1"/>
  <c r="GC54" i="20" s="1"/>
  <c r="GG53" i="20"/>
  <c r="GF53" i="20"/>
  <c r="GE53" i="20"/>
  <c r="GD53" i="20"/>
  <c r="GC53" i="20"/>
  <c r="GB53" i="20"/>
  <c r="GA53" i="20"/>
  <c r="FZ53" i="20"/>
  <c r="FY53" i="20"/>
  <c r="GD52" i="20"/>
  <c r="GG52" i="20" s="1"/>
  <c r="GB52" i="20"/>
  <c r="GF52" i="20" s="1"/>
  <c r="FZ52" i="20"/>
  <c r="GE52" i="20" s="1"/>
  <c r="FY52" i="20"/>
  <c r="GA52" i="20" s="1"/>
  <c r="GC52" i="20" s="1"/>
  <c r="GG51" i="20"/>
  <c r="GE51" i="20"/>
  <c r="GD51" i="20"/>
  <c r="GB51" i="20"/>
  <c r="GF51" i="20" s="1"/>
  <c r="FZ51" i="20"/>
  <c r="FY51" i="20"/>
  <c r="GA51" i="20" s="1"/>
  <c r="GC51" i="20" s="1"/>
  <c r="GD50" i="20"/>
  <c r="GG50" i="20" s="1"/>
  <c r="GB50" i="20"/>
  <c r="GF50" i="20" s="1"/>
  <c r="FZ50" i="20"/>
  <c r="GE50" i="20" s="1"/>
  <c r="FY50" i="20"/>
  <c r="GG49" i="20"/>
  <c r="GD49" i="20"/>
  <c r="GB49" i="20"/>
  <c r="GF49" i="20" s="1"/>
  <c r="FZ49" i="20"/>
  <c r="GE49" i="20" s="1"/>
  <c r="FY49" i="20"/>
  <c r="GA49" i="20" s="1"/>
  <c r="GC49" i="20" s="1"/>
  <c r="GD48" i="20"/>
  <c r="GG48" i="20" s="1"/>
  <c r="GB48" i="20"/>
  <c r="GF48" i="20" s="1"/>
  <c r="FZ48" i="20"/>
  <c r="GA48" i="20" s="1"/>
  <c r="GC48" i="20" s="1"/>
  <c r="FY48" i="20"/>
  <c r="GD47" i="20"/>
  <c r="GG47" i="20" s="1"/>
  <c r="GB47" i="20"/>
  <c r="GF47" i="20" s="1"/>
  <c r="FZ47" i="20"/>
  <c r="GE47" i="20" s="1"/>
  <c r="FY47" i="20"/>
  <c r="GA47" i="20" s="1"/>
  <c r="GC47" i="20" s="1"/>
  <c r="GE46" i="20"/>
  <c r="GD46" i="20"/>
  <c r="GG46" i="20" s="1"/>
  <c r="GB46" i="20"/>
  <c r="GF46" i="20" s="1"/>
  <c r="FZ46" i="20"/>
  <c r="FY46" i="20"/>
  <c r="GA46" i="20" s="1"/>
  <c r="GC46" i="20" s="1"/>
  <c r="GD45" i="20"/>
  <c r="GG45" i="20" s="1"/>
  <c r="GB45" i="20"/>
  <c r="GF45" i="20" s="1"/>
  <c r="FZ45" i="20"/>
  <c r="GE45" i="20" s="1"/>
  <c r="FY45" i="20"/>
  <c r="GA45" i="20" s="1"/>
  <c r="GC45" i="20" s="1"/>
  <c r="GF44" i="20"/>
  <c r="GD44" i="20"/>
  <c r="GG44" i="20" s="1"/>
  <c r="GB44" i="20"/>
  <c r="FZ44" i="20"/>
  <c r="GE44" i="20" s="1"/>
  <c r="FY44" i="20"/>
  <c r="GA44" i="20" s="1"/>
  <c r="GC44" i="20" s="1"/>
  <c r="GD43" i="20"/>
  <c r="GG43" i="20" s="1"/>
  <c r="GB43" i="20"/>
  <c r="GF43" i="20" s="1"/>
  <c r="FZ43" i="20"/>
  <c r="GE43" i="20" s="1"/>
  <c r="FY43" i="20"/>
  <c r="GA43" i="20" s="1"/>
  <c r="GC43" i="20" s="1"/>
  <c r="GF42" i="20"/>
  <c r="GD42" i="20"/>
  <c r="GG42" i="20" s="1"/>
  <c r="GB42" i="20"/>
  <c r="GA42" i="20"/>
  <c r="GC42" i="20" s="1"/>
  <c r="FZ42" i="20"/>
  <c r="GE42" i="20" s="1"/>
  <c r="FY42" i="20"/>
  <c r="GD41" i="20"/>
  <c r="GG41" i="20" s="1"/>
  <c r="GB41" i="20"/>
  <c r="GF41" i="20" s="1"/>
  <c r="GA41" i="20"/>
  <c r="GC41" i="20" s="1"/>
  <c r="FZ41" i="20"/>
  <c r="FY41" i="20"/>
  <c r="GE41" i="20" s="1"/>
  <c r="GD40" i="20"/>
  <c r="GG40" i="20" s="1"/>
  <c r="GB40" i="20"/>
  <c r="GF40" i="20" s="1"/>
  <c r="FZ40" i="20"/>
  <c r="GE40" i="20" s="1"/>
  <c r="FY40" i="20"/>
  <c r="GA40" i="20" s="1"/>
  <c r="GC40" i="20" s="1"/>
  <c r="GF39" i="20"/>
  <c r="GE39" i="20"/>
  <c r="GD39" i="20"/>
  <c r="GG39" i="20" s="1"/>
  <c r="GC39" i="20"/>
  <c r="GB39" i="20"/>
  <c r="GA39" i="20"/>
  <c r="FZ39" i="20"/>
  <c r="FY39" i="20"/>
  <c r="GD38" i="20"/>
  <c r="GG38" i="20" s="1"/>
  <c r="GB38" i="20"/>
  <c r="GF38" i="20" s="1"/>
  <c r="FZ38" i="20"/>
  <c r="GE38" i="20" s="1"/>
  <c r="FY38" i="20"/>
  <c r="GA38" i="20" s="1"/>
  <c r="GC38" i="20" s="1"/>
  <c r="GG37" i="20"/>
  <c r="GF37" i="20"/>
  <c r="GE37" i="20"/>
  <c r="GD37" i="20"/>
  <c r="GC37" i="20"/>
  <c r="GB37" i="20"/>
  <c r="GA37" i="20"/>
  <c r="FZ37" i="20"/>
  <c r="FY37" i="20"/>
  <c r="GD36" i="20"/>
  <c r="GG36" i="20" s="1"/>
  <c r="GB36" i="20"/>
  <c r="GF36" i="20" s="1"/>
  <c r="FZ36" i="20"/>
  <c r="GE36" i="20" s="1"/>
  <c r="FY36" i="20"/>
  <c r="GA36" i="20" s="1"/>
  <c r="GC36" i="20" s="1"/>
  <c r="GG35" i="20"/>
  <c r="GE35" i="20"/>
  <c r="GD35" i="20"/>
  <c r="GB35" i="20"/>
  <c r="GF35" i="20" s="1"/>
  <c r="FZ35" i="20"/>
  <c r="FY35" i="20"/>
  <c r="GA35" i="20" s="1"/>
  <c r="GC35" i="20" s="1"/>
  <c r="GD34" i="20"/>
  <c r="GG34" i="20" s="1"/>
  <c r="GB34" i="20"/>
  <c r="GF34" i="20" s="1"/>
  <c r="FZ34" i="20"/>
  <c r="GE34" i="20" s="1"/>
  <c r="FY34" i="20"/>
  <c r="GG33" i="20"/>
  <c r="GD33" i="20"/>
  <c r="GB33" i="20"/>
  <c r="GF33" i="20" s="1"/>
  <c r="FZ33" i="20"/>
  <c r="GE33" i="20" s="1"/>
  <c r="FY33" i="20"/>
  <c r="GA33" i="20" s="1"/>
  <c r="GC33" i="20" s="1"/>
  <c r="GD32" i="20"/>
  <c r="GG32" i="20" s="1"/>
  <c r="GB32" i="20"/>
  <c r="GF32" i="20" s="1"/>
  <c r="FZ32" i="20"/>
  <c r="GA32" i="20" s="1"/>
  <c r="GC32" i="20" s="1"/>
  <c r="FY32" i="20"/>
  <c r="GD31" i="20"/>
  <c r="GG31" i="20" s="1"/>
  <c r="GB31" i="20"/>
  <c r="GF31" i="20" s="1"/>
  <c r="FZ31" i="20"/>
  <c r="GE31" i="20" s="1"/>
  <c r="FY31" i="20"/>
  <c r="GA31" i="20" s="1"/>
  <c r="GC31" i="20" s="1"/>
  <c r="GE30" i="20"/>
  <c r="GD30" i="20"/>
  <c r="GG30" i="20" s="1"/>
  <c r="GB30" i="20"/>
  <c r="GF30" i="20" s="1"/>
  <c r="FZ30" i="20"/>
  <c r="FY30" i="20"/>
  <c r="GA30" i="20" s="1"/>
  <c r="GC30" i="20" s="1"/>
  <c r="GD29" i="20"/>
  <c r="GG29" i="20" s="1"/>
  <c r="GB29" i="20"/>
  <c r="GF29" i="20" s="1"/>
  <c r="FZ29" i="20"/>
  <c r="GE29" i="20" s="1"/>
  <c r="FY29" i="20"/>
  <c r="GA29" i="20" s="1"/>
  <c r="GC29" i="20" s="1"/>
  <c r="GF28" i="20"/>
  <c r="GD28" i="20"/>
  <c r="GG28" i="20" s="1"/>
  <c r="GB28" i="20"/>
  <c r="FZ28" i="20"/>
  <c r="GE28" i="20" s="1"/>
  <c r="FY28" i="20"/>
  <c r="GA28" i="20" s="1"/>
  <c r="GC28" i="20" s="1"/>
  <c r="GD27" i="20"/>
  <c r="GG27" i="20" s="1"/>
  <c r="GB27" i="20"/>
  <c r="GF27" i="20" s="1"/>
  <c r="FZ27" i="20"/>
  <c r="GE27" i="20" s="1"/>
  <c r="FY27" i="20"/>
  <c r="GA27" i="20" s="1"/>
  <c r="GC27" i="20" s="1"/>
  <c r="GF26" i="20"/>
  <c r="GD26" i="20"/>
  <c r="GG26" i="20" s="1"/>
  <c r="GB26" i="20"/>
  <c r="GA26" i="20"/>
  <c r="GC26" i="20" s="1"/>
  <c r="FZ26" i="20"/>
  <c r="GE26" i="20" s="1"/>
  <c r="FY26" i="20"/>
  <c r="GD25" i="20"/>
  <c r="GG25" i="20" s="1"/>
  <c r="GB25" i="20"/>
  <c r="GF25" i="20" s="1"/>
  <c r="GA25" i="20"/>
  <c r="GC25" i="20" s="1"/>
  <c r="FZ25" i="20"/>
  <c r="FY25" i="20"/>
  <c r="GE25" i="20" s="1"/>
  <c r="GD24" i="20"/>
  <c r="GG24" i="20" s="1"/>
  <c r="GB24" i="20"/>
  <c r="GF24" i="20" s="1"/>
  <c r="FZ24" i="20"/>
  <c r="GE24" i="20" s="1"/>
  <c r="FY24" i="20"/>
  <c r="GA24" i="20" s="1"/>
  <c r="GC24" i="20" s="1"/>
  <c r="GF23" i="20"/>
  <c r="GE23" i="20"/>
  <c r="GD23" i="20"/>
  <c r="GG23" i="20" s="1"/>
  <c r="GC23" i="20"/>
  <c r="GB23" i="20"/>
  <c r="GA23" i="20"/>
  <c r="FZ23" i="20"/>
  <c r="FY23" i="20"/>
  <c r="GD22" i="20"/>
  <c r="GG22" i="20" s="1"/>
  <c r="GB22" i="20"/>
  <c r="GF22" i="20" s="1"/>
  <c r="FZ22" i="20"/>
  <c r="GE22" i="20" s="1"/>
  <c r="FY22" i="20"/>
  <c r="GA22" i="20" s="1"/>
  <c r="GC22" i="20" s="1"/>
  <c r="GG21" i="20"/>
  <c r="GF21" i="20"/>
  <c r="GE21" i="20"/>
  <c r="GD21" i="20"/>
  <c r="GB21" i="20"/>
  <c r="FZ21" i="20"/>
  <c r="FY21" i="20"/>
  <c r="GA21" i="20" s="1"/>
  <c r="GC21" i="20" s="1"/>
  <c r="GG17" i="20"/>
  <c r="GF17" i="20"/>
  <c r="GE17" i="20"/>
  <c r="GC17" i="20"/>
  <c r="GA17" i="20"/>
  <c r="GD17" i="20"/>
  <c r="GB17" i="20"/>
  <c r="FZ17" i="20"/>
  <c r="FW138" i="20"/>
  <c r="FV138" i="20"/>
  <c r="FU138" i="20"/>
  <c r="FQ138" i="20"/>
  <c r="FS138" i="20" s="1"/>
  <c r="FU137" i="20"/>
  <c r="FW137" i="20"/>
  <c r="FV137" i="20"/>
  <c r="FQ137" i="20"/>
  <c r="FS137" i="20" s="1"/>
  <c r="FW136" i="20"/>
  <c r="FV136" i="20"/>
  <c r="FU136" i="20"/>
  <c r="FQ136" i="20"/>
  <c r="FS136" i="20" s="1"/>
  <c r="FV135" i="20"/>
  <c r="FU135" i="20"/>
  <c r="FW135" i="20"/>
  <c r="FQ135" i="20"/>
  <c r="FS135" i="20" s="1"/>
  <c r="FW134" i="20"/>
  <c r="FV134" i="20"/>
  <c r="FU134" i="20"/>
  <c r="FQ134" i="20"/>
  <c r="FS134" i="20" s="1"/>
  <c r="FW133" i="20"/>
  <c r="FV133" i="20"/>
  <c r="FU133" i="20"/>
  <c r="FQ133" i="20"/>
  <c r="FS133" i="20" s="1"/>
  <c r="FW132" i="20"/>
  <c r="FV132" i="20"/>
  <c r="FU132" i="20"/>
  <c r="FQ132" i="20"/>
  <c r="FS132" i="20" s="1"/>
  <c r="FW131" i="20"/>
  <c r="FV131" i="20"/>
  <c r="FU131" i="20"/>
  <c r="FQ131" i="20"/>
  <c r="FS131" i="20" s="1"/>
  <c r="FW130" i="20"/>
  <c r="FV130" i="20"/>
  <c r="FU130" i="20"/>
  <c r="FW129" i="20"/>
  <c r="FV129" i="20"/>
  <c r="FU129" i="20"/>
  <c r="FQ129" i="20"/>
  <c r="FS129" i="20" s="1"/>
  <c r="FU128" i="20"/>
  <c r="FW128" i="20"/>
  <c r="FV128" i="20"/>
  <c r="FQ128" i="20"/>
  <c r="FS128" i="20" s="1"/>
  <c r="FW127" i="20"/>
  <c r="FV127" i="20"/>
  <c r="FU127" i="20"/>
  <c r="FQ127" i="20"/>
  <c r="FS127" i="20" s="1"/>
  <c r="FV126" i="20"/>
  <c r="FU126" i="20"/>
  <c r="FW126" i="20"/>
  <c r="FQ126" i="20"/>
  <c r="FS126" i="20" s="1"/>
  <c r="FW125" i="20"/>
  <c r="FV125" i="20"/>
  <c r="FU125" i="20"/>
  <c r="FQ125" i="20"/>
  <c r="FS125" i="20" s="1"/>
  <c r="FW124" i="20"/>
  <c r="FV124" i="20"/>
  <c r="FU124" i="20"/>
  <c r="FQ124" i="20"/>
  <c r="FS124" i="20" s="1"/>
  <c r="FW123" i="20"/>
  <c r="FV123" i="20"/>
  <c r="FU123" i="20"/>
  <c r="FQ123" i="20"/>
  <c r="FS123" i="20" s="1"/>
  <c r="FW122" i="20"/>
  <c r="FV122" i="20"/>
  <c r="FU122" i="20"/>
  <c r="FQ122" i="20"/>
  <c r="FS122" i="20" s="1"/>
  <c r="FU121" i="20"/>
  <c r="FW121" i="20"/>
  <c r="FV121" i="20"/>
  <c r="FQ121" i="20"/>
  <c r="FS121" i="20" s="1"/>
  <c r="FW120" i="20"/>
  <c r="FV120" i="20"/>
  <c r="FU120" i="20"/>
  <c r="FQ120" i="20"/>
  <c r="FS120" i="20" s="1"/>
  <c r="FV119" i="20"/>
  <c r="FU119" i="20"/>
  <c r="FW119" i="20"/>
  <c r="FQ119" i="20"/>
  <c r="FS119" i="20" s="1"/>
  <c r="FW118" i="20"/>
  <c r="FV118" i="20"/>
  <c r="FU118" i="20"/>
  <c r="FQ118" i="20"/>
  <c r="FS118" i="20" s="1"/>
  <c r="FW117" i="20"/>
  <c r="FV117" i="20"/>
  <c r="FU117" i="20"/>
  <c r="FQ117" i="20"/>
  <c r="FS117" i="20" s="1"/>
  <c r="FW116" i="20"/>
  <c r="FV116" i="20"/>
  <c r="FU116" i="20"/>
  <c r="FQ116" i="20"/>
  <c r="FS116" i="20" s="1"/>
  <c r="FW115" i="20"/>
  <c r="FV115" i="20"/>
  <c r="FU115" i="20"/>
  <c r="FQ115" i="20"/>
  <c r="FS115" i="20" s="1"/>
  <c r="FW114" i="20"/>
  <c r="FV114" i="20"/>
  <c r="FU114" i="20"/>
  <c r="FW113" i="20"/>
  <c r="FV113" i="20"/>
  <c r="FU113" i="20"/>
  <c r="FQ113" i="20"/>
  <c r="FS113" i="20" s="1"/>
  <c r="FU112" i="20"/>
  <c r="FW112" i="20"/>
  <c r="FV112" i="20"/>
  <c r="FQ112" i="20"/>
  <c r="FS112" i="20" s="1"/>
  <c r="FW111" i="20"/>
  <c r="FV111" i="20"/>
  <c r="FU111" i="20"/>
  <c r="FQ111" i="20"/>
  <c r="FS111" i="20" s="1"/>
  <c r="FV110" i="20"/>
  <c r="FU110" i="20"/>
  <c r="FW110" i="20"/>
  <c r="FQ110" i="20"/>
  <c r="FS110" i="20" s="1"/>
  <c r="FW109" i="20"/>
  <c r="FV109" i="20"/>
  <c r="FU109" i="20"/>
  <c r="FQ109" i="20"/>
  <c r="FS109" i="20" s="1"/>
  <c r="FW108" i="20"/>
  <c r="FV108" i="20"/>
  <c r="FU108" i="20"/>
  <c r="FQ108" i="20"/>
  <c r="FS108" i="20" s="1"/>
  <c r="FW107" i="20"/>
  <c r="FV107" i="20"/>
  <c r="FU107" i="20"/>
  <c r="FQ107" i="20"/>
  <c r="FS107" i="20" s="1"/>
  <c r="FW106" i="20"/>
  <c r="FV106" i="20"/>
  <c r="FU106" i="20"/>
  <c r="FQ106" i="20"/>
  <c r="FS106" i="20" s="1"/>
  <c r="FU105" i="20"/>
  <c r="FW105" i="20"/>
  <c r="FV105" i="20"/>
  <c r="FQ105" i="20"/>
  <c r="FS105" i="20" s="1"/>
  <c r="FW104" i="20"/>
  <c r="FV104" i="20"/>
  <c r="FU104" i="20"/>
  <c r="FQ104" i="20"/>
  <c r="FS104" i="20" s="1"/>
  <c r="FV103" i="20"/>
  <c r="FU103" i="20"/>
  <c r="FW103" i="20"/>
  <c r="FQ103" i="20"/>
  <c r="FS103" i="20" s="1"/>
  <c r="FW102" i="20"/>
  <c r="FV102" i="20"/>
  <c r="FU102" i="20"/>
  <c r="FQ102" i="20"/>
  <c r="FS102" i="20" s="1"/>
  <c r="FW101" i="20"/>
  <c r="FV101" i="20"/>
  <c r="FU101" i="20"/>
  <c r="FQ101" i="20"/>
  <c r="FS101" i="20" s="1"/>
  <c r="FW100" i="20"/>
  <c r="FV100" i="20"/>
  <c r="FU100" i="20"/>
  <c r="FQ100" i="20"/>
  <c r="FS100" i="20" s="1"/>
  <c r="FW99" i="20"/>
  <c r="FV99" i="20"/>
  <c r="FU99" i="20"/>
  <c r="FQ99" i="20"/>
  <c r="FS99" i="20" s="1"/>
  <c r="FW98" i="20"/>
  <c r="FV98" i="20"/>
  <c r="FU98" i="20"/>
  <c r="FW97" i="20"/>
  <c r="FV97" i="20"/>
  <c r="FU97" i="20"/>
  <c r="FQ97" i="20"/>
  <c r="FS97" i="20" s="1"/>
  <c r="FU96" i="20"/>
  <c r="FW96" i="20"/>
  <c r="FV96" i="20"/>
  <c r="FQ96" i="20"/>
  <c r="FS96" i="20" s="1"/>
  <c r="FW95" i="20"/>
  <c r="FV95" i="20"/>
  <c r="FU95" i="20"/>
  <c r="FQ95" i="20"/>
  <c r="FS95" i="20" s="1"/>
  <c r="FV94" i="20"/>
  <c r="FU94" i="20"/>
  <c r="FW94" i="20"/>
  <c r="FQ94" i="20"/>
  <c r="FS94" i="20" s="1"/>
  <c r="FW93" i="20"/>
  <c r="FV93" i="20"/>
  <c r="FU93" i="20"/>
  <c r="FQ93" i="20"/>
  <c r="FS93" i="20" s="1"/>
  <c r="FW92" i="20"/>
  <c r="FV92" i="20"/>
  <c r="FU92" i="20"/>
  <c r="FQ92" i="20"/>
  <c r="FS92" i="20" s="1"/>
  <c r="FW91" i="20"/>
  <c r="FV91" i="20"/>
  <c r="FU91" i="20"/>
  <c r="FQ91" i="20"/>
  <c r="FS91" i="20" s="1"/>
  <c r="FW90" i="20"/>
  <c r="FV90" i="20"/>
  <c r="FU90" i="20"/>
  <c r="FQ90" i="20"/>
  <c r="FS90" i="20" s="1"/>
  <c r="FU89" i="20"/>
  <c r="FW89" i="20"/>
  <c r="FV89" i="20"/>
  <c r="FQ89" i="20"/>
  <c r="FS89" i="20" s="1"/>
  <c r="FW88" i="20"/>
  <c r="FV88" i="20"/>
  <c r="FU88" i="20"/>
  <c r="FQ88" i="20"/>
  <c r="FS88" i="20" s="1"/>
  <c r="FV87" i="20"/>
  <c r="FU87" i="20"/>
  <c r="FW87" i="20"/>
  <c r="FQ87" i="20"/>
  <c r="FS87" i="20" s="1"/>
  <c r="FW86" i="20"/>
  <c r="FV86" i="20"/>
  <c r="FU86" i="20"/>
  <c r="FQ86" i="20"/>
  <c r="FS86" i="20" s="1"/>
  <c r="FW85" i="20"/>
  <c r="FV85" i="20"/>
  <c r="FU85" i="20"/>
  <c r="FQ85" i="20"/>
  <c r="FS85" i="20" s="1"/>
  <c r="FW84" i="20"/>
  <c r="FV84" i="20"/>
  <c r="FU84" i="20"/>
  <c r="FQ84" i="20"/>
  <c r="FS84" i="20" s="1"/>
  <c r="FW83" i="20"/>
  <c r="FV83" i="20"/>
  <c r="FU83" i="20"/>
  <c r="FQ83" i="20"/>
  <c r="FS83" i="20" s="1"/>
  <c r="FW82" i="20"/>
  <c r="FV82" i="20"/>
  <c r="FU82" i="20"/>
  <c r="FW81" i="20"/>
  <c r="FV81" i="20"/>
  <c r="FU81" i="20"/>
  <c r="FQ81" i="20"/>
  <c r="FS81" i="20" s="1"/>
  <c r="FU80" i="20"/>
  <c r="FW80" i="20"/>
  <c r="FV80" i="20"/>
  <c r="FQ80" i="20"/>
  <c r="FS80" i="20" s="1"/>
  <c r="FW79" i="20"/>
  <c r="FV79" i="20"/>
  <c r="FU79" i="20"/>
  <c r="FQ79" i="20"/>
  <c r="FS79" i="20" s="1"/>
  <c r="FV78" i="20"/>
  <c r="FU78" i="20"/>
  <c r="FW78" i="20"/>
  <c r="FQ78" i="20"/>
  <c r="FS78" i="20" s="1"/>
  <c r="FW77" i="20"/>
  <c r="FV77" i="20"/>
  <c r="FU77" i="20"/>
  <c r="FQ77" i="20"/>
  <c r="FS77" i="20" s="1"/>
  <c r="FW76" i="20"/>
  <c r="FV76" i="20"/>
  <c r="FU76" i="20"/>
  <c r="FQ76" i="20"/>
  <c r="FS76" i="20" s="1"/>
  <c r="FW75" i="20"/>
  <c r="FV75" i="20"/>
  <c r="FU75" i="20"/>
  <c r="FQ75" i="20"/>
  <c r="FS75" i="20" s="1"/>
  <c r="FW74" i="20"/>
  <c r="FV74" i="20"/>
  <c r="FU74" i="20"/>
  <c r="FQ74" i="20"/>
  <c r="FS74" i="20" s="1"/>
  <c r="FU73" i="20"/>
  <c r="FW73" i="20"/>
  <c r="FV73" i="20"/>
  <c r="FQ73" i="20"/>
  <c r="FS73" i="20" s="1"/>
  <c r="FW72" i="20"/>
  <c r="FV72" i="20"/>
  <c r="FU72" i="20"/>
  <c r="FQ72" i="20"/>
  <c r="FS72" i="20" s="1"/>
  <c r="FV71" i="20"/>
  <c r="FU71" i="20"/>
  <c r="FW71" i="20"/>
  <c r="FQ71" i="20"/>
  <c r="FS71" i="20" s="1"/>
  <c r="FW70" i="20"/>
  <c r="FV70" i="20"/>
  <c r="FU70" i="20"/>
  <c r="FQ70" i="20"/>
  <c r="FS70" i="20" s="1"/>
  <c r="FW69" i="20"/>
  <c r="FV69" i="20"/>
  <c r="FU69" i="20"/>
  <c r="FQ69" i="20"/>
  <c r="FS69" i="20" s="1"/>
  <c r="FW68" i="20"/>
  <c r="FV68" i="20"/>
  <c r="FU68" i="20"/>
  <c r="FQ68" i="20"/>
  <c r="FS68" i="20" s="1"/>
  <c r="FW67" i="20"/>
  <c r="FV67" i="20"/>
  <c r="FU67" i="20"/>
  <c r="FQ67" i="20"/>
  <c r="FS67" i="20" s="1"/>
  <c r="FW66" i="20"/>
  <c r="FV66" i="20"/>
  <c r="FU66" i="20"/>
  <c r="FW65" i="20"/>
  <c r="FV65" i="20"/>
  <c r="FU65" i="20"/>
  <c r="FQ65" i="20"/>
  <c r="FS65" i="20" s="1"/>
  <c r="FU64" i="20"/>
  <c r="FW64" i="20"/>
  <c r="FV64" i="20"/>
  <c r="FQ64" i="20"/>
  <c r="FS64" i="20" s="1"/>
  <c r="FW63" i="20"/>
  <c r="FV63" i="20"/>
  <c r="FU63" i="20"/>
  <c r="FQ63" i="20"/>
  <c r="FS63" i="20" s="1"/>
  <c r="FV62" i="20"/>
  <c r="FU62" i="20"/>
  <c r="FW62" i="20"/>
  <c r="FQ62" i="20"/>
  <c r="FS62" i="20" s="1"/>
  <c r="FW61" i="20"/>
  <c r="FV61" i="20"/>
  <c r="FU61" i="20"/>
  <c r="FQ61" i="20"/>
  <c r="FS61" i="20" s="1"/>
  <c r="FW60" i="20"/>
  <c r="FV60" i="20"/>
  <c r="FU60" i="20"/>
  <c r="FQ60" i="20"/>
  <c r="FS60" i="20" s="1"/>
  <c r="FW59" i="20"/>
  <c r="FV59" i="20"/>
  <c r="FU59" i="20"/>
  <c r="FQ59" i="20"/>
  <c r="FS59" i="20" s="1"/>
  <c r="FW58" i="20"/>
  <c r="FV58" i="20"/>
  <c r="FU58" i="20"/>
  <c r="FQ58" i="20"/>
  <c r="FS58" i="20" s="1"/>
  <c r="FU57" i="20"/>
  <c r="FW57" i="20"/>
  <c r="FV57" i="20"/>
  <c r="FQ57" i="20"/>
  <c r="FS57" i="20" s="1"/>
  <c r="FW56" i="20"/>
  <c r="FV56" i="20"/>
  <c r="FU56" i="20"/>
  <c r="FQ56" i="20"/>
  <c r="FS56" i="20" s="1"/>
  <c r="FV55" i="20"/>
  <c r="FU55" i="20"/>
  <c r="FW55" i="20"/>
  <c r="FQ55" i="20"/>
  <c r="FS55" i="20" s="1"/>
  <c r="FW54" i="20"/>
  <c r="FV54" i="20"/>
  <c r="FU54" i="20"/>
  <c r="FQ54" i="20"/>
  <c r="FS54" i="20" s="1"/>
  <c r="FW53" i="20"/>
  <c r="FV53" i="20"/>
  <c r="FU53" i="20"/>
  <c r="FQ53" i="20"/>
  <c r="FS53" i="20" s="1"/>
  <c r="FW52" i="20"/>
  <c r="FV52" i="20"/>
  <c r="FU52" i="20"/>
  <c r="FQ52" i="20"/>
  <c r="FS52" i="20" s="1"/>
  <c r="FW51" i="20"/>
  <c r="FV51" i="20"/>
  <c r="FU51" i="20"/>
  <c r="FQ51" i="20"/>
  <c r="FS51" i="20" s="1"/>
  <c r="FW50" i="20"/>
  <c r="FV50" i="20"/>
  <c r="FU50" i="20"/>
  <c r="FW49" i="20"/>
  <c r="FV49" i="20"/>
  <c r="FU49" i="20"/>
  <c r="FQ49" i="20"/>
  <c r="FS49" i="20" s="1"/>
  <c r="FU48" i="20"/>
  <c r="FW48" i="20"/>
  <c r="FV48" i="20"/>
  <c r="FQ48" i="20"/>
  <c r="FS48" i="20" s="1"/>
  <c r="FW47" i="20"/>
  <c r="FV47" i="20"/>
  <c r="FU47" i="20"/>
  <c r="FQ47" i="20"/>
  <c r="FS47" i="20" s="1"/>
  <c r="FV46" i="20"/>
  <c r="FU46" i="20"/>
  <c r="FW46" i="20"/>
  <c r="FQ46" i="20"/>
  <c r="FS46" i="20" s="1"/>
  <c r="FW45" i="20"/>
  <c r="FV45" i="20"/>
  <c r="FU45" i="20"/>
  <c r="FQ45" i="20"/>
  <c r="FS45" i="20" s="1"/>
  <c r="FW44" i="20"/>
  <c r="FV44" i="20"/>
  <c r="FU44" i="20"/>
  <c r="FQ44" i="20"/>
  <c r="FS44" i="20" s="1"/>
  <c r="FW43" i="20"/>
  <c r="FV43" i="20"/>
  <c r="FU43" i="20"/>
  <c r="FQ43" i="20"/>
  <c r="FS43" i="20" s="1"/>
  <c r="FW42" i="20"/>
  <c r="FV42" i="20"/>
  <c r="FU42" i="20"/>
  <c r="FQ42" i="20"/>
  <c r="FS42" i="20" s="1"/>
  <c r="FU41" i="20"/>
  <c r="FW41" i="20"/>
  <c r="FV41" i="20"/>
  <c r="FQ41" i="20"/>
  <c r="FS41" i="20" s="1"/>
  <c r="FW40" i="20"/>
  <c r="FV40" i="20"/>
  <c r="FU40" i="20"/>
  <c r="FQ40" i="20"/>
  <c r="FS40" i="20" s="1"/>
  <c r="FV39" i="20"/>
  <c r="FU39" i="20"/>
  <c r="FW39" i="20"/>
  <c r="FQ39" i="20"/>
  <c r="FS39" i="20" s="1"/>
  <c r="FW38" i="20"/>
  <c r="FV38" i="20"/>
  <c r="FU38" i="20"/>
  <c r="FQ38" i="20"/>
  <c r="FS38" i="20" s="1"/>
  <c r="FW37" i="20"/>
  <c r="FV37" i="20"/>
  <c r="FU37" i="20"/>
  <c r="FQ37" i="20"/>
  <c r="FS37" i="20" s="1"/>
  <c r="FW36" i="20"/>
  <c r="FV36" i="20"/>
  <c r="FU36" i="20"/>
  <c r="FQ36" i="20"/>
  <c r="FS36" i="20" s="1"/>
  <c r="FW35" i="20"/>
  <c r="FV35" i="20"/>
  <c r="FU35" i="20"/>
  <c r="FQ35" i="20"/>
  <c r="FS35" i="20" s="1"/>
  <c r="FW34" i="20"/>
  <c r="FV34" i="20"/>
  <c r="FU34" i="20"/>
  <c r="FW33" i="20"/>
  <c r="FV33" i="20"/>
  <c r="FU33" i="20"/>
  <c r="FQ33" i="20"/>
  <c r="FS33" i="20" s="1"/>
  <c r="FU32" i="20"/>
  <c r="FW32" i="20"/>
  <c r="FV32" i="20"/>
  <c r="FQ32" i="20"/>
  <c r="FS32" i="20" s="1"/>
  <c r="FW31" i="20"/>
  <c r="FV31" i="20"/>
  <c r="FU31" i="20"/>
  <c r="FQ31" i="20"/>
  <c r="FS31" i="20" s="1"/>
  <c r="FV30" i="20"/>
  <c r="FU30" i="20"/>
  <c r="FW30" i="20"/>
  <c r="FQ30" i="20"/>
  <c r="FS30" i="20" s="1"/>
  <c r="FW29" i="20"/>
  <c r="FV29" i="20"/>
  <c r="FU29" i="20"/>
  <c r="FQ29" i="20"/>
  <c r="FS29" i="20" s="1"/>
  <c r="FW28" i="20"/>
  <c r="FV28" i="20"/>
  <c r="FQ28" i="20"/>
  <c r="FS28" i="20" s="1"/>
  <c r="FU28" i="20"/>
  <c r="FW27" i="20"/>
  <c r="FV27" i="20"/>
  <c r="FU27" i="20"/>
  <c r="FQ27" i="20"/>
  <c r="FS27" i="20" s="1"/>
  <c r="FW26" i="20"/>
  <c r="FV26" i="20"/>
  <c r="FU25" i="20"/>
  <c r="FW25" i="20"/>
  <c r="FV25" i="20"/>
  <c r="FQ25" i="20"/>
  <c r="FS25" i="20" s="1"/>
  <c r="FP24" i="20"/>
  <c r="FU24" i="20" s="1"/>
  <c r="FW24" i="20"/>
  <c r="FV23" i="20"/>
  <c r="FU23" i="20"/>
  <c r="FW23" i="20"/>
  <c r="FP23" i="20"/>
  <c r="FQ23" i="20"/>
  <c r="FS23" i="20" s="1"/>
  <c r="FW22" i="20"/>
  <c r="FV22" i="20"/>
  <c r="FP22" i="20"/>
  <c r="FU22" i="20" s="1"/>
  <c r="FQ22" i="20"/>
  <c r="FS22" i="20" s="1"/>
  <c r="FW21" i="20"/>
  <c r="FV21" i="20"/>
  <c r="FU21" i="20"/>
  <c r="FQ21" i="20"/>
  <c r="FS21" i="20" s="1"/>
  <c r="FS17" i="20"/>
  <c r="FV17" i="20"/>
  <c r="FU17" i="20"/>
  <c r="FJ138" i="20"/>
  <c r="FM138" i="20" s="1"/>
  <c r="FH138" i="20"/>
  <c r="FL138" i="20" s="1"/>
  <c r="FF138" i="20"/>
  <c r="FK138" i="20" s="1"/>
  <c r="FE138" i="20"/>
  <c r="FG138" i="20" s="1"/>
  <c r="FI138" i="20" s="1"/>
  <c r="FK137" i="20"/>
  <c r="FJ137" i="20"/>
  <c r="FM137" i="20" s="1"/>
  <c r="FH137" i="20"/>
  <c r="FL137" i="20" s="1"/>
  <c r="FG137" i="20"/>
  <c r="FI137" i="20" s="1"/>
  <c r="FF137" i="20"/>
  <c r="FE137" i="20"/>
  <c r="FJ136" i="20"/>
  <c r="FM136" i="20" s="1"/>
  <c r="FH136" i="20"/>
  <c r="FL136" i="20" s="1"/>
  <c r="FF136" i="20"/>
  <c r="FK136" i="20" s="1"/>
  <c r="FE136" i="20"/>
  <c r="FG136" i="20" s="1"/>
  <c r="FI136" i="20" s="1"/>
  <c r="FL135" i="20"/>
  <c r="FK135" i="20"/>
  <c r="FJ135" i="20"/>
  <c r="FM135" i="20" s="1"/>
  <c r="FH135" i="20"/>
  <c r="FF135" i="20"/>
  <c r="FE135" i="20"/>
  <c r="FG135" i="20" s="1"/>
  <c r="FI135" i="20" s="1"/>
  <c r="FJ134" i="20"/>
  <c r="FM134" i="20" s="1"/>
  <c r="FH134" i="20"/>
  <c r="FL134" i="20" s="1"/>
  <c r="FF134" i="20"/>
  <c r="FK134" i="20" s="1"/>
  <c r="FE134" i="20"/>
  <c r="FG134" i="20" s="1"/>
  <c r="FI134" i="20" s="1"/>
  <c r="FM133" i="20"/>
  <c r="FL133" i="20"/>
  <c r="FK133" i="20"/>
  <c r="FJ133" i="20"/>
  <c r="FH133" i="20"/>
  <c r="FF133" i="20"/>
  <c r="FE133" i="20"/>
  <c r="FG133" i="20" s="1"/>
  <c r="FI133" i="20" s="1"/>
  <c r="FJ132" i="20"/>
  <c r="FM132" i="20" s="1"/>
  <c r="FH132" i="20"/>
  <c r="FL132" i="20" s="1"/>
  <c r="FF132" i="20"/>
  <c r="FK132" i="20" s="1"/>
  <c r="FE132" i="20"/>
  <c r="FG132" i="20" s="1"/>
  <c r="FI132" i="20" s="1"/>
  <c r="FM131" i="20"/>
  <c r="FJ131" i="20"/>
  <c r="FH131" i="20"/>
  <c r="FL131" i="20" s="1"/>
  <c r="FF131" i="20"/>
  <c r="FK131" i="20" s="1"/>
  <c r="FE131" i="20"/>
  <c r="FG131" i="20" s="1"/>
  <c r="FI131" i="20" s="1"/>
  <c r="FJ130" i="20"/>
  <c r="FM130" i="20" s="1"/>
  <c r="FH130" i="20"/>
  <c r="FL130" i="20" s="1"/>
  <c r="FF130" i="20"/>
  <c r="FK130" i="20" s="1"/>
  <c r="FE130" i="20"/>
  <c r="FJ129" i="20"/>
  <c r="FM129" i="20" s="1"/>
  <c r="FH129" i="20"/>
  <c r="FF129" i="20"/>
  <c r="FK129" i="20" s="1"/>
  <c r="FE129" i="20"/>
  <c r="FL129" i="20" s="1"/>
  <c r="FK128" i="20"/>
  <c r="FJ128" i="20"/>
  <c r="FM128" i="20" s="1"/>
  <c r="FH128" i="20"/>
  <c r="FL128" i="20" s="1"/>
  <c r="FF128" i="20"/>
  <c r="FE128" i="20"/>
  <c r="FG128" i="20" s="1"/>
  <c r="FI128" i="20" s="1"/>
  <c r="FJ127" i="20"/>
  <c r="FM127" i="20" s="1"/>
  <c r="FH127" i="20"/>
  <c r="FL127" i="20" s="1"/>
  <c r="FG127" i="20"/>
  <c r="FI127" i="20" s="1"/>
  <c r="FF127" i="20"/>
  <c r="FK127" i="20" s="1"/>
  <c r="FE127" i="20"/>
  <c r="FL126" i="20"/>
  <c r="FK126" i="20"/>
  <c r="FJ126" i="20"/>
  <c r="FM126" i="20" s="1"/>
  <c r="FH126" i="20"/>
  <c r="FG126" i="20"/>
  <c r="FI126" i="20" s="1"/>
  <c r="FF126" i="20"/>
  <c r="FE126" i="20"/>
  <c r="FJ125" i="20"/>
  <c r="FM125" i="20" s="1"/>
  <c r="FH125" i="20"/>
  <c r="FL125" i="20" s="1"/>
  <c r="FF125" i="20"/>
  <c r="FK125" i="20" s="1"/>
  <c r="FE125" i="20"/>
  <c r="FG125" i="20" s="1"/>
  <c r="FI125" i="20" s="1"/>
  <c r="FM124" i="20"/>
  <c r="FL124" i="20"/>
  <c r="FJ124" i="20"/>
  <c r="FH124" i="20"/>
  <c r="FF124" i="20"/>
  <c r="FK124" i="20" s="1"/>
  <c r="FE124" i="20"/>
  <c r="FG124" i="20" s="1"/>
  <c r="FI124" i="20" s="1"/>
  <c r="FJ123" i="20"/>
  <c r="FM123" i="20" s="1"/>
  <c r="FH123" i="20"/>
  <c r="FL123" i="20" s="1"/>
  <c r="FF123" i="20"/>
  <c r="FK123" i="20" s="1"/>
  <c r="FE123" i="20"/>
  <c r="FG123" i="20" s="1"/>
  <c r="FI123" i="20" s="1"/>
  <c r="FJ122" i="20"/>
  <c r="FM122" i="20" s="1"/>
  <c r="FH122" i="20"/>
  <c r="FL122" i="20" s="1"/>
  <c r="FF122" i="20"/>
  <c r="FE122" i="20"/>
  <c r="FK122" i="20" s="1"/>
  <c r="FK121" i="20"/>
  <c r="FJ121" i="20"/>
  <c r="FM121" i="20" s="1"/>
  <c r="FH121" i="20"/>
  <c r="FL121" i="20" s="1"/>
  <c r="FG121" i="20"/>
  <c r="FI121" i="20" s="1"/>
  <c r="FF121" i="20"/>
  <c r="FE121" i="20"/>
  <c r="FJ120" i="20"/>
  <c r="FH120" i="20"/>
  <c r="FL120" i="20" s="1"/>
  <c r="FF120" i="20"/>
  <c r="FK120" i="20" s="1"/>
  <c r="FE120" i="20"/>
  <c r="FM120" i="20" s="1"/>
  <c r="FL119" i="20"/>
  <c r="FK119" i="20"/>
  <c r="FJ119" i="20"/>
  <c r="FM119" i="20" s="1"/>
  <c r="FH119" i="20"/>
  <c r="FF119" i="20"/>
  <c r="FE119" i="20"/>
  <c r="FG119" i="20" s="1"/>
  <c r="FI119" i="20" s="1"/>
  <c r="FJ118" i="20"/>
  <c r="FM118" i="20" s="1"/>
  <c r="FH118" i="20"/>
  <c r="FL118" i="20" s="1"/>
  <c r="FF118" i="20"/>
  <c r="FK118" i="20" s="1"/>
  <c r="FE118" i="20"/>
  <c r="FG118" i="20" s="1"/>
  <c r="FI118" i="20" s="1"/>
  <c r="FM117" i="20"/>
  <c r="FL117" i="20"/>
  <c r="FK117" i="20"/>
  <c r="FJ117" i="20"/>
  <c r="FH117" i="20"/>
  <c r="FF117" i="20"/>
  <c r="FE117" i="20"/>
  <c r="FG117" i="20" s="1"/>
  <c r="FI117" i="20" s="1"/>
  <c r="FJ116" i="20"/>
  <c r="FM116" i="20" s="1"/>
  <c r="FH116" i="20"/>
  <c r="FL116" i="20" s="1"/>
  <c r="FF116" i="20"/>
  <c r="FK116" i="20" s="1"/>
  <c r="FE116" i="20"/>
  <c r="FG116" i="20" s="1"/>
  <c r="FI116" i="20" s="1"/>
  <c r="FM115" i="20"/>
  <c r="FJ115" i="20"/>
  <c r="FH115" i="20"/>
  <c r="FL115" i="20" s="1"/>
  <c r="FF115" i="20"/>
  <c r="FK115" i="20" s="1"/>
  <c r="FE115" i="20"/>
  <c r="FG115" i="20" s="1"/>
  <c r="FI115" i="20" s="1"/>
  <c r="FJ114" i="20"/>
  <c r="FM114" i="20" s="1"/>
  <c r="FH114" i="20"/>
  <c r="FL114" i="20" s="1"/>
  <c r="FF114" i="20"/>
  <c r="FG114" i="20" s="1"/>
  <c r="FI114" i="20" s="1"/>
  <c r="FE114" i="20"/>
  <c r="FJ113" i="20"/>
  <c r="FM113" i="20" s="1"/>
  <c r="FH113" i="20"/>
  <c r="FF113" i="20"/>
  <c r="FK113" i="20" s="1"/>
  <c r="FE113" i="20"/>
  <c r="FL113" i="20" s="1"/>
  <c r="FK112" i="20"/>
  <c r="FJ112" i="20"/>
  <c r="FM112" i="20" s="1"/>
  <c r="FH112" i="20"/>
  <c r="FL112" i="20" s="1"/>
  <c r="FF112" i="20"/>
  <c r="FE112" i="20"/>
  <c r="FG112" i="20" s="1"/>
  <c r="FI112" i="20" s="1"/>
  <c r="FJ111" i="20"/>
  <c r="FM111" i="20" s="1"/>
  <c r="FH111" i="20"/>
  <c r="FL111" i="20" s="1"/>
  <c r="FG111" i="20"/>
  <c r="FI111" i="20" s="1"/>
  <c r="FF111" i="20"/>
  <c r="FK111" i="20" s="1"/>
  <c r="FE111" i="20"/>
  <c r="FL110" i="20"/>
  <c r="FK110" i="20"/>
  <c r="FJ110" i="20"/>
  <c r="FM110" i="20" s="1"/>
  <c r="FH110" i="20"/>
  <c r="FG110" i="20"/>
  <c r="FI110" i="20" s="1"/>
  <c r="FF110" i="20"/>
  <c r="FE110" i="20"/>
  <c r="FJ109" i="20"/>
  <c r="FM109" i="20" s="1"/>
  <c r="FH109" i="20"/>
  <c r="FL109" i="20" s="1"/>
  <c r="FF109" i="20"/>
  <c r="FK109" i="20" s="1"/>
  <c r="FE109" i="20"/>
  <c r="FG109" i="20" s="1"/>
  <c r="FI109" i="20" s="1"/>
  <c r="FM108" i="20"/>
  <c r="FL108" i="20"/>
  <c r="FJ108" i="20"/>
  <c r="FH108" i="20"/>
  <c r="FF108" i="20"/>
  <c r="FK108" i="20" s="1"/>
  <c r="FE108" i="20"/>
  <c r="FG108" i="20" s="1"/>
  <c r="FI108" i="20" s="1"/>
  <c r="FJ107" i="20"/>
  <c r="FM107" i="20" s="1"/>
  <c r="FH107" i="20"/>
  <c r="FL107" i="20" s="1"/>
  <c r="FF107" i="20"/>
  <c r="FK107" i="20" s="1"/>
  <c r="FE107" i="20"/>
  <c r="FG107" i="20" s="1"/>
  <c r="FI107" i="20" s="1"/>
  <c r="FJ106" i="20"/>
  <c r="FM106" i="20" s="1"/>
  <c r="FH106" i="20"/>
  <c r="FL106" i="20" s="1"/>
  <c r="FF106" i="20"/>
  <c r="FE106" i="20"/>
  <c r="FK106" i="20" s="1"/>
  <c r="FK105" i="20"/>
  <c r="FJ105" i="20"/>
  <c r="FM105" i="20" s="1"/>
  <c r="FH105" i="20"/>
  <c r="FL105" i="20" s="1"/>
  <c r="FG105" i="20"/>
  <c r="FI105" i="20" s="1"/>
  <c r="FF105" i="20"/>
  <c r="FE105" i="20"/>
  <c r="FJ104" i="20"/>
  <c r="FH104" i="20"/>
  <c r="FL104" i="20" s="1"/>
  <c r="FF104" i="20"/>
  <c r="FK104" i="20" s="1"/>
  <c r="FE104" i="20"/>
  <c r="FM104" i="20" s="1"/>
  <c r="FL103" i="20"/>
  <c r="FK103" i="20"/>
  <c r="FJ103" i="20"/>
  <c r="FM103" i="20" s="1"/>
  <c r="FH103" i="20"/>
  <c r="FF103" i="20"/>
  <c r="FG103" i="20" s="1"/>
  <c r="FI103" i="20" s="1"/>
  <c r="FE103" i="20"/>
  <c r="FJ102" i="20"/>
  <c r="FM102" i="20" s="1"/>
  <c r="FH102" i="20"/>
  <c r="FL102" i="20" s="1"/>
  <c r="FF102" i="20"/>
  <c r="FK102" i="20" s="1"/>
  <c r="FE102" i="20"/>
  <c r="FG102" i="20" s="1"/>
  <c r="FI102" i="20" s="1"/>
  <c r="FM101" i="20"/>
  <c r="FL101" i="20"/>
  <c r="FK101" i="20"/>
  <c r="FJ101" i="20"/>
  <c r="FH101" i="20"/>
  <c r="FF101" i="20"/>
  <c r="FE101" i="20"/>
  <c r="FG101" i="20" s="1"/>
  <c r="FI101" i="20" s="1"/>
  <c r="FJ100" i="20"/>
  <c r="FM100" i="20" s="1"/>
  <c r="FH100" i="20"/>
  <c r="FL100" i="20" s="1"/>
  <c r="FF100" i="20"/>
  <c r="FK100" i="20" s="1"/>
  <c r="FE100" i="20"/>
  <c r="FG100" i="20" s="1"/>
  <c r="FI100" i="20" s="1"/>
  <c r="FM99" i="20"/>
  <c r="FJ99" i="20"/>
  <c r="FH99" i="20"/>
  <c r="FL99" i="20" s="1"/>
  <c r="FF99" i="20"/>
  <c r="FK99" i="20" s="1"/>
  <c r="FE99" i="20"/>
  <c r="FG99" i="20" s="1"/>
  <c r="FI99" i="20" s="1"/>
  <c r="FJ98" i="20"/>
  <c r="FM98" i="20" s="1"/>
  <c r="FH98" i="20"/>
  <c r="FL98" i="20" s="1"/>
  <c r="FF98" i="20"/>
  <c r="FG98" i="20" s="1"/>
  <c r="FI98" i="20" s="1"/>
  <c r="FE98" i="20"/>
  <c r="FJ97" i="20"/>
  <c r="FM97" i="20" s="1"/>
  <c r="FH97" i="20"/>
  <c r="FF97" i="20"/>
  <c r="FK97" i="20" s="1"/>
  <c r="FE97" i="20"/>
  <c r="FL97" i="20" s="1"/>
  <c r="FK96" i="20"/>
  <c r="FJ96" i="20"/>
  <c r="FM96" i="20" s="1"/>
  <c r="FH96" i="20"/>
  <c r="FL96" i="20" s="1"/>
  <c r="FF96" i="20"/>
  <c r="FE96" i="20"/>
  <c r="FG96" i="20" s="1"/>
  <c r="FI96" i="20" s="1"/>
  <c r="FJ95" i="20"/>
  <c r="FM95" i="20" s="1"/>
  <c r="FH95" i="20"/>
  <c r="FL95" i="20" s="1"/>
  <c r="FG95" i="20"/>
  <c r="FI95" i="20" s="1"/>
  <c r="FF95" i="20"/>
  <c r="FK95" i="20" s="1"/>
  <c r="FE95" i="20"/>
  <c r="FL94" i="20"/>
  <c r="FK94" i="20"/>
  <c r="FJ94" i="20"/>
  <c r="FM94" i="20" s="1"/>
  <c r="FH94" i="20"/>
  <c r="FG94" i="20"/>
  <c r="FI94" i="20" s="1"/>
  <c r="FF94" i="20"/>
  <c r="FE94" i="20"/>
  <c r="FJ93" i="20"/>
  <c r="FM93" i="20" s="1"/>
  <c r="FH93" i="20"/>
  <c r="FL93" i="20" s="1"/>
  <c r="FF93" i="20"/>
  <c r="FK93" i="20" s="1"/>
  <c r="FE93" i="20"/>
  <c r="FG93" i="20" s="1"/>
  <c r="FI93" i="20" s="1"/>
  <c r="FM92" i="20"/>
  <c r="FL92" i="20"/>
  <c r="FJ92" i="20"/>
  <c r="FH92" i="20"/>
  <c r="FF92" i="20"/>
  <c r="FK92" i="20" s="1"/>
  <c r="FE92" i="20"/>
  <c r="FG92" i="20" s="1"/>
  <c r="FI92" i="20" s="1"/>
  <c r="FJ91" i="20"/>
  <c r="FM91" i="20" s="1"/>
  <c r="FH91" i="20"/>
  <c r="FL91" i="20" s="1"/>
  <c r="FF91" i="20"/>
  <c r="FK91" i="20" s="1"/>
  <c r="FE91" i="20"/>
  <c r="FG91" i="20" s="1"/>
  <c r="FI91" i="20" s="1"/>
  <c r="FJ90" i="20"/>
  <c r="FM90" i="20" s="1"/>
  <c r="FH90" i="20"/>
  <c r="FL90" i="20" s="1"/>
  <c r="FF90" i="20"/>
  <c r="FE90" i="20"/>
  <c r="FK90" i="20" s="1"/>
  <c r="FK89" i="20"/>
  <c r="FJ89" i="20"/>
  <c r="FM89" i="20" s="1"/>
  <c r="FH89" i="20"/>
  <c r="FL89" i="20" s="1"/>
  <c r="FG89" i="20"/>
  <c r="FI89" i="20" s="1"/>
  <c r="FF89" i="20"/>
  <c r="FE89" i="20"/>
  <c r="FJ88" i="20"/>
  <c r="FH88" i="20"/>
  <c r="FL88" i="20" s="1"/>
  <c r="FF88" i="20"/>
  <c r="FK88" i="20" s="1"/>
  <c r="FE88" i="20"/>
  <c r="FM88" i="20" s="1"/>
  <c r="FL87" i="20"/>
  <c r="FK87" i="20"/>
  <c r="FJ87" i="20"/>
  <c r="FM87" i="20" s="1"/>
  <c r="FH87" i="20"/>
  <c r="FF87" i="20"/>
  <c r="FE87" i="20"/>
  <c r="FG87" i="20" s="1"/>
  <c r="FI87" i="20" s="1"/>
  <c r="FJ86" i="20"/>
  <c r="FM86" i="20" s="1"/>
  <c r="FH86" i="20"/>
  <c r="FL86" i="20" s="1"/>
  <c r="FF86" i="20"/>
  <c r="FK86" i="20" s="1"/>
  <c r="FE86" i="20"/>
  <c r="FG86" i="20" s="1"/>
  <c r="FI86" i="20" s="1"/>
  <c r="FM85" i="20"/>
  <c r="FL85" i="20"/>
  <c r="FK85" i="20"/>
  <c r="FJ85" i="20"/>
  <c r="FH85" i="20"/>
  <c r="FF85" i="20"/>
  <c r="FE85" i="20"/>
  <c r="FG85" i="20" s="1"/>
  <c r="FI85" i="20" s="1"/>
  <c r="FJ84" i="20"/>
  <c r="FM84" i="20" s="1"/>
  <c r="FH84" i="20"/>
  <c r="FL84" i="20" s="1"/>
  <c r="FF84" i="20"/>
  <c r="FK84" i="20" s="1"/>
  <c r="FE84" i="20"/>
  <c r="FG84" i="20" s="1"/>
  <c r="FI84" i="20" s="1"/>
  <c r="FM83" i="20"/>
  <c r="FJ83" i="20"/>
  <c r="FH83" i="20"/>
  <c r="FL83" i="20" s="1"/>
  <c r="FF83" i="20"/>
  <c r="FK83" i="20" s="1"/>
  <c r="FE83" i="20"/>
  <c r="FG83" i="20" s="1"/>
  <c r="FI83" i="20" s="1"/>
  <c r="FL82" i="20"/>
  <c r="FJ82" i="20"/>
  <c r="FM82" i="20" s="1"/>
  <c r="FH82" i="20"/>
  <c r="FF82" i="20"/>
  <c r="FG82" i="20" s="1"/>
  <c r="FI82" i="20" s="1"/>
  <c r="FE82" i="20"/>
  <c r="FJ81" i="20"/>
  <c r="FM81" i="20" s="1"/>
  <c r="FH81" i="20"/>
  <c r="FF81" i="20"/>
  <c r="FK81" i="20" s="1"/>
  <c r="FE81" i="20"/>
  <c r="FL81" i="20" s="1"/>
  <c r="FK80" i="20"/>
  <c r="FJ80" i="20"/>
  <c r="FM80" i="20" s="1"/>
  <c r="FH80" i="20"/>
  <c r="FL80" i="20" s="1"/>
  <c r="FF80" i="20"/>
  <c r="FE80" i="20"/>
  <c r="FG80" i="20" s="1"/>
  <c r="FI80" i="20" s="1"/>
  <c r="FJ79" i="20"/>
  <c r="FM79" i="20" s="1"/>
  <c r="FH79" i="20"/>
  <c r="FL79" i="20" s="1"/>
  <c r="FG79" i="20"/>
  <c r="FI79" i="20" s="1"/>
  <c r="FF79" i="20"/>
  <c r="FK79" i="20" s="1"/>
  <c r="FE79" i="20"/>
  <c r="FL78" i="20"/>
  <c r="FK78" i="20"/>
  <c r="FJ78" i="20"/>
  <c r="FM78" i="20" s="1"/>
  <c r="FH78" i="20"/>
  <c r="FG78" i="20"/>
  <c r="FI78" i="20" s="1"/>
  <c r="FF78" i="20"/>
  <c r="FE78" i="20"/>
  <c r="FJ77" i="20"/>
  <c r="FM77" i="20" s="1"/>
  <c r="FH77" i="20"/>
  <c r="FL77" i="20" s="1"/>
  <c r="FF77" i="20"/>
  <c r="FK77" i="20" s="1"/>
  <c r="FE77" i="20"/>
  <c r="FG77" i="20" s="1"/>
  <c r="FI77" i="20" s="1"/>
  <c r="FM76" i="20"/>
  <c r="FL76" i="20"/>
  <c r="FJ76" i="20"/>
  <c r="FH76" i="20"/>
  <c r="FF76" i="20"/>
  <c r="FK76" i="20" s="1"/>
  <c r="FE76" i="20"/>
  <c r="FG76" i="20" s="1"/>
  <c r="FI76" i="20" s="1"/>
  <c r="FJ75" i="20"/>
  <c r="FM75" i="20" s="1"/>
  <c r="FH75" i="20"/>
  <c r="FL75" i="20" s="1"/>
  <c r="FF75" i="20"/>
  <c r="FK75" i="20" s="1"/>
  <c r="FE75" i="20"/>
  <c r="FG75" i="20" s="1"/>
  <c r="FI75" i="20" s="1"/>
  <c r="FJ74" i="20"/>
  <c r="FM74" i="20" s="1"/>
  <c r="FH74" i="20"/>
  <c r="FL74" i="20" s="1"/>
  <c r="FF74" i="20"/>
  <c r="FE74" i="20"/>
  <c r="FK74" i="20" s="1"/>
  <c r="FK73" i="20"/>
  <c r="FJ73" i="20"/>
  <c r="FM73" i="20" s="1"/>
  <c r="FH73" i="20"/>
  <c r="FL73" i="20" s="1"/>
  <c r="FG73" i="20"/>
  <c r="FI73" i="20" s="1"/>
  <c r="FF73" i="20"/>
  <c r="FE73" i="20"/>
  <c r="FJ72" i="20"/>
  <c r="FH72" i="20"/>
  <c r="FL72" i="20" s="1"/>
  <c r="FF72" i="20"/>
  <c r="FK72" i="20" s="1"/>
  <c r="FE72" i="20"/>
  <c r="FM72" i="20" s="1"/>
  <c r="FL71" i="20"/>
  <c r="FK71" i="20"/>
  <c r="FJ71" i="20"/>
  <c r="FM71" i="20" s="1"/>
  <c r="FH71" i="20"/>
  <c r="FF71" i="20"/>
  <c r="FE71" i="20"/>
  <c r="FG71" i="20" s="1"/>
  <c r="FI71" i="20" s="1"/>
  <c r="FJ70" i="20"/>
  <c r="FM70" i="20" s="1"/>
  <c r="FH70" i="20"/>
  <c r="FL70" i="20" s="1"/>
  <c r="FF70" i="20"/>
  <c r="FK70" i="20" s="1"/>
  <c r="FE70" i="20"/>
  <c r="FG70" i="20" s="1"/>
  <c r="FI70" i="20" s="1"/>
  <c r="FM69" i="20"/>
  <c r="FL69" i="20"/>
  <c r="FK69" i="20"/>
  <c r="FJ69" i="20"/>
  <c r="FH69" i="20"/>
  <c r="FF69" i="20"/>
  <c r="FE69" i="20"/>
  <c r="FG69" i="20" s="1"/>
  <c r="FI69" i="20" s="1"/>
  <c r="FJ68" i="20"/>
  <c r="FM68" i="20" s="1"/>
  <c r="FH68" i="20"/>
  <c r="FL68" i="20" s="1"/>
  <c r="FF68" i="20"/>
  <c r="FK68" i="20" s="1"/>
  <c r="FE68" i="20"/>
  <c r="FG68" i="20" s="1"/>
  <c r="FI68" i="20" s="1"/>
  <c r="FM67" i="20"/>
  <c r="FJ67" i="20"/>
  <c r="FH67" i="20"/>
  <c r="FL67" i="20" s="1"/>
  <c r="FF67" i="20"/>
  <c r="FK67" i="20" s="1"/>
  <c r="FE67" i="20"/>
  <c r="FG67" i="20" s="1"/>
  <c r="FI67" i="20" s="1"/>
  <c r="FJ66" i="20"/>
  <c r="FM66" i="20" s="1"/>
  <c r="FH66" i="20"/>
  <c r="FL66" i="20" s="1"/>
  <c r="FF66" i="20"/>
  <c r="FK66" i="20" s="1"/>
  <c r="FE66" i="20"/>
  <c r="FJ65" i="20"/>
  <c r="FM65" i="20" s="1"/>
  <c r="FH65" i="20"/>
  <c r="FF65" i="20"/>
  <c r="FK65" i="20" s="1"/>
  <c r="FE65" i="20"/>
  <c r="FL65" i="20" s="1"/>
  <c r="FK64" i="20"/>
  <c r="FJ64" i="20"/>
  <c r="FM64" i="20" s="1"/>
  <c r="FH64" i="20"/>
  <c r="FL64" i="20" s="1"/>
  <c r="FF64" i="20"/>
  <c r="FE64" i="20"/>
  <c r="FG64" i="20" s="1"/>
  <c r="FI64" i="20" s="1"/>
  <c r="FJ63" i="20"/>
  <c r="FM63" i="20" s="1"/>
  <c r="FH63" i="20"/>
  <c r="FL63" i="20" s="1"/>
  <c r="FG63" i="20"/>
  <c r="FI63" i="20" s="1"/>
  <c r="FF63" i="20"/>
  <c r="FK63" i="20" s="1"/>
  <c r="FE63" i="20"/>
  <c r="FL62" i="20"/>
  <c r="FK62" i="20"/>
  <c r="FJ62" i="20"/>
  <c r="FM62" i="20" s="1"/>
  <c r="FH62" i="20"/>
  <c r="FG62" i="20"/>
  <c r="FI62" i="20" s="1"/>
  <c r="FF62" i="20"/>
  <c r="FE62" i="20"/>
  <c r="FJ61" i="20"/>
  <c r="FM61" i="20" s="1"/>
  <c r="FH61" i="20"/>
  <c r="FL61" i="20" s="1"/>
  <c r="FF61" i="20"/>
  <c r="FK61" i="20" s="1"/>
  <c r="FE61" i="20"/>
  <c r="FG61" i="20" s="1"/>
  <c r="FI61" i="20" s="1"/>
  <c r="FM60" i="20"/>
  <c r="FL60" i="20"/>
  <c r="FJ60" i="20"/>
  <c r="FH60" i="20"/>
  <c r="FF60" i="20"/>
  <c r="FK60" i="20" s="1"/>
  <c r="FE60" i="20"/>
  <c r="FG60" i="20" s="1"/>
  <c r="FI60" i="20" s="1"/>
  <c r="FJ59" i="20"/>
  <c r="FM59" i="20" s="1"/>
  <c r="FH59" i="20"/>
  <c r="FL59" i="20" s="1"/>
  <c r="FF59" i="20"/>
  <c r="FK59" i="20" s="1"/>
  <c r="FE59" i="20"/>
  <c r="FG59" i="20" s="1"/>
  <c r="FI59" i="20" s="1"/>
  <c r="FJ58" i="20"/>
  <c r="FM58" i="20" s="1"/>
  <c r="FH58" i="20"/>
  <c r="FL58" i="20" s="1"/>
  <c r="FF58" i="20"/>
  <c r="FE58" i="20"/>
  <c r="FK58" i="20" s="1"/>
  <c r="FK57" i="20"/>
  <c r="FJ57" i="20"/>
  <c r="FM57" i="20" s="1"/>
  <c r="FH57" i="20"/>
  <c r="FL57" i="20" s="1"/>
  <c r="FG57" i="20"/>
  <c r="FI57" i="20" s="1"/>
  <c r="FF57" i="20"/>
  <c r="FE57" i="20"/>
  <c r="FJ56" i="20"/>
  <c r="FH56" i="20"/>
  <c r="FL56" i="20" s="1"/>
  <c r="FF56" i="20"/>
  <c r="FK56" i="20" s="1"/>
  <c r="FE56" i="20"/>
  <c r="FM56" i="20" s="1"/>
  <c r="FL55" i="20"/>
  <c r="FK55" i="20"/>
  <c r="FJ55" i="20"/>
  <c r="FM55" i="20" s="1"/>
  <c r="FH55" i="20"/>
  <c r="FF55" i="20"/>
  <c r="FE55" i="20"/>
  <c r="FG55" i="20" s="1"/>
  <c r="FI55" i="20" s="1"/>
  <c r="FJ54" i="20"/>
  <c r="FM54" i="20" s="1"/>
  <c r="FH54" i="20"/>
  <c r="FL54" i="20" s="1"/>
  <c r="FF54" i="20"/>
  <c r="FK54" i="20" s="1"/>
  <c r="FE54" i="20"/>
  <c r="FG54" i="20" s="1"/>
  <c r="FI54" i="20" s="1"/>
  <c r="FM53" i="20"/>
  <c r="FL53" i="20"/>
  <c r="FK53" i="20"/>
  <c r="FJ53" i="20"/>
  <c r="FH53" i="20"/>
  <c r="FF53" i="20"/>
  <c r="FE53" i="20"/>
  <c r="FG53" i="20" s="1"/>
  <c r="FI53" i="20" s="1"/>
  <c r="FJ52" i="20"/>
  <c r="FM52" i="20" s="1"/>
  <c r="FH52" i="20"/>
  <c r="FL52" i="20" s="1"/>
  <c r="FF52" i="20"/>
  <c r="FK52" i="20" s="1"/>
  <c r="FE52" i="20"/>
  <c r="FG52" i="20" s="1"/>
  <c r="FI52" i="20" s="1"/>
  <c r="FM51" i="20"/>
  <c r="FJ51" i="20"/>
  <c r="FH51" i="20"/>
  <c r="FL51" i="20" s="1"/>
  <c r="FF51" i="20"/>
  <c r="FK51" i="20" s="1"/>
  <c r="FE51" i="20"/>
  <c r="FG51" i="20" s="1"/>
  <c r="FI51" i="20" s="1"/>
  <c r="FJ50" i="20"/>
  <c r="FM50" i="20" s="1"/>
  <c r="FH50" i="20"/>
  <c r="FL50" i="20" s="1"/>
  <c r="FF50" i="20"/>
  <c r="FG50" i="20" s="1"/>
  <c r="FI50" i="20" s="1"/>
  <c r="FE50" i="20"/>
  <c r="FJ49" i="20"/>
  <c r="FM49" i="20" s="1"/>
  <c r="FH49" i="20"/>
  <c r="FF49" i="20"/>
  <c r="FK49" i="20" s="1"/>
  <c r="FE49" i="20"/>
  <c r="FL49" i="20" s="1"/>
  <c r="FK48" i="20"/>
  <c r="FJ48" i="20"/>
  <c r="FM48" i="20" s="1"/>
  <c r="FH48" i="20"/>
  <c r="FL48" i="20" s="1"/>
  <c r="FF48" i="20"/>
  <c r="FE48" i="20"/>
  <c r="FG48" i="20" s="1"/>
  <c r="FI48" i="20" s="1"/>
  <c r="FJ47" i="20"/>
  <c r="FM47" i="20" s="1"/>
  <c r="FH47" i="20"/>
  <c r="FL47" i="20" s="1"/>
  <c r="FF47" i="20"/>
  <c r="FK47" i="20" s="1"/>
  <c r="FE47" i="20"/>
  <c r="FG47" i="20" s="1"/>
  <c r="FI47" i="20" s="1"/>
  <c r="FL46" i="20"/>
  <c r="FK46" i="20"/>
  <c r="FJ46" i="20"/>
  <c r="FM46" i="20" s="1"/>
  <c r="FH46" i="20"/>
  <c r="FG46" i="20"/>
  <c r="FI46" i="20" s="1"/>
  <c r="FF46" i="20"/>
  <c r="FE46" i="20"/>
  <c r="FJ45" i="20"/>
  <c r="FM45" i="20" s="1"/>
  <c r="FH45" i="20"/>
  <c r="FL45" i="20" s="1"/>
  <c r="FF45" i="20"/>
  <c r="FK45" i="20" s="1"/>
  <c r="FE45" i="20"/>
  <c r="FG45" i="20" s="1"/>
  <c r="FI45" i="20" s="1"/>
  <c r="FM44" i="20"/>
  <c r="FL44" i="20"/>
  <c r="FJ44" i="20"/>
  <c r="FH44" i="20"/>
  <c r="FF44" i="20"/>
  <c r="FK44" i="20" s="1"/>
  <c r="FE44" i="20"/>
  <c r="FG44" i="20" s="1"/>
  <c r="FI44" i="20" s="1"/>
  <c r="FJ43" i="20"/>
  <c r="FM43" i="20" s="1"/>
  <c r="FH43" i="20"/>
  <c r="FL43" i="20" s="1"/>
  <c r="FF43" i="20"/>
  <c r="FK43" i="20" s="1"/>
  <c r="FE43" i="20"/>
  <c r="FG43" i="20" s="1"/>
  <c r="FI43" i="20" s="1"/>
  <c r="FJ42" i="20"/>
  <c r="FM42" i="20" s="1"/>
  <c r="FH42" i="20"/>
  <c r="FL42" i="20" s="1"/>
  <c r="FF42" i="20"/>
  <c r="FE42" i="20"/>
  <c r="FK42" i="20" s="1"/>
  <c r="FK41" i="20"/>
  <c r="FJ41" i="20"/>
  <c r="FM41" i="20" s="1"/>
  <c r="FH41" i="20"/>
  <c r="FL41" i="20" s="1"/>
  <c r="FG41" i="20"/>
  <c r="FI41" i="20" s="1"/>
  <c r="FF41" i="20"/>
  <c r="FE41" i="20"/>
  <c r="FJ40" i="20"/>
  <c r="FH40" i="20"/>
  <c r="FL40" i="20" s="1"/>
  <c r="FF40" i="20"/>
  <c r="FK40" i="20" s="1"/>
  <c r="FE40" i="20"/>
  <c r="FM40" i="20" s="1"/>
  <c r="FL39" i="20"/>
  <c r="FK39" i="20"/>
  <c r="FJ39" i="20"/>
  <c r="FM39" i="20" s="1"/>
  <c r="FH39" i="20"/>
  <c r="FF39" i="20"/>
  <c r="FE39" i="20"/>
  <c r="FG39" i="20" s="1"/>
  <c r="FI39" i="20" s="1"/>
  <c r="FJ38" i="20"/>
  <c r="FM38" i="20" s="1"/>
  <c r="FH38" i="20"/>
  <c r="FL38" i="20" s="1"/>
  <c r="FF38" i="20"/>
  <c r="FK38" i="20" s="1"/>
  <c r="FE38" i="20"/>
  <c r="FG38" i="20" s="1"/>
  <c r="FI38" i="20" s="1"/>
  <c r="FM37" i="20"/>
  <c r="FL37" i="20"/>
  <c r="FK37" i="20"/>
  <c r="FJ37" i="20"/>
  <c r="FH37" i="20"/>
  <c r="FF37" i="20"/>
  <c r="FE37" i="20"/>
  <c r="FG37" i="20" s="1"/>
  <c r="FI37" i="20" s="1"/>
  <c r="FJ36" i="20"/>
  <c r="FM36" i="20" s="1"/>
  <c r="FH36" i="20"/>
  <c r="FL36" i="20" s="1"/>
  <c r="FF36" i="20"/>
  <c r="FK36" i="20" s="1"/>
  <c r="FE36" i="20"/>
  <c r="FG36" i="20" s="1"/>
  <c r="FI36" i="20" s="1"/>
  <c r="FM35" i="20"/>
  <c r="FJ35" i="20"/>
  <c r="FH35" i="20"/>
  <c r="FL35" i="20" s="1"/>
  <c r="FF35" i="20"/>
  <c r="FK35" i="20" s="1"/>
  <c r="FE35" i="20"/>
  <c r="FG35" i="20" s="1"/>
  <c r="FI35" i="20" s="1"/>
  <c r="FJ34" i="20"/>
  <c r="FM34" i="20" s="1"/>
  <c r="FH34" i="20"/>
  <c r="FL34" i="20" s="1"/>
  <c r="FF34" i="20"/>
  <c r="FG34" i="20" s="1"/>
  <c r="FI34" i="20" s="1"/>
  <c r="FE34" i="20"/>
  <c r="FJ33" i="20"/>
  <c r="FM33" i="20" s="1"/>
  <c r="FH33" i="20"/>
  <c r="FF33" i="20"/>
  <c r="FK33" i="20" s="1"/>
  <c r="FE33" i="20"/>
  <c r="FL33" i="20" s="1"/>
  <c r="FK32" i="20"/>
  <c r="FJ32" i="20"/>
  <c r="FM32" i="20" s="1"/>
  <c r="FH32" i="20"/>
  <c r="FL32" i="20" s="1"/>
  <c r="FF32" i="20"/>
  <c r="FE32" i="20"/>
  <c r="FG32" i="20" s="1"/>
  <c r="FI32" i="20" s="1"/>
  <c r="FJ31" i="20"/>
  <c r="FM31" i="20" s="1"/>
  <c r="FH31" i="20"/>
  <c r="FL31" i="20" s="1"/>
  <c r="FF31" i="20"/>
  <c r="FK31" i="20" s="1"/>
  <c r="FE31" i="20"/>
  <c r="FG31" i="20" s="1"/>
  <c r="FI31" i="20" s="1"/>
  <c r="FL30" i="20"/>
  <c r="FK30" i="20"/>
  <c r="FJ30" i="20"/>
  <c r="FM30" i="20" s="1"/>
  <c r="FH30" i="20"/>
  <c r="FG30" i="20"/>
  <c r="FI30" i="20" s="1"/>
  <c r="FF30" i="20"/>
  <c r="FE30" i="20"/>
  <c r="FJ29" i="20"/>
  <c r="FM29" i="20" s="1"/>
  <c r="FH29" i="20"/>
  <c r="FL29" i="20" s="1"/>
  <c r="FF29" i="20"/>
  <c r="FK29" i="20" s="1"/>
  <c r="FE29" i="20"/>
  <c r="FG29" i="20" s="1"/>
  <c r="FI29" i="20" s="1"/>
  <c r="FM28" i="20"/>
  <c r="FL28" i="20"/>
  <c r="FJ28" i="20"/>
  <c r="FH28" i="20"/>
  <c r="FF28" i="20"/>
  <c r="FK28" i="20" s="1"/>
  <c r="FE28" i="20"/>
  <c r="FG28" i="20" s="1"/>
  <c r="FI28" i="20" s="1"/>
  <c r="FJ27" i="20"/>
  <c r="FM27" i="20" s="1"/>
  <c r="FH27" i="20"/>
  <c r="FL27" i="20" s="1"/>
  <c r="FF27" i="20"/>
  <c r="FK27" i="20" s="1"/>
  <c r="FE27" i="20"/>
  <c r="FG27" i="20" s="1"/>
  <c r="FI27" i="20" s="1"/>
  <c r="FJ26" i="20"/>
  <c r="FM26" i="20" s="1"/>
  <c r="FH26" i="20"/>
  <c r="FL26" i="20" s="1"/>
  <c r="FF26" i="20"/>
  <c r="FE26" i="20"/>
  <c r="FK26" i="20" s="1"/>
  <c r="FK25" i="20"/>
  <c r="FJ25" i="20"/>
  <c r="FM25" i="20" s="1"/>
  <c r="FH25" i="20"/>
  <c r="FL25" i="20" s="1"/>
  <c r="FG25" i="20"/>
  <c r="FI25" i="20" s="1"/>
  <c r="FF25" i="20"/>
  <c r="FE25" i="20"/>
  <c r="FJ24" i="20"/>
  <c r="FH24" i="20"/>
  <c r="FL24" i="20" s="1"/>
  <c r="FF24" i="20"/>
  <c r="FK24" i="20" s="1"/>
  <c r="FE24" i="20"/>
  <c r="FM24" i="20" s="1"/>
  <c r="FL23" i="20"/>
  <c r="FK23" i="20"/>
  <c r="FJ23" i="20"/>
  <c r="FM23" i="20" s="1"/>
  <c r="FH23" i="20"/>
  <c r="FF23" i="20"/>
  <c r="FE23" i="20"/>
  <c r="FG23" i="20" s="1"/>
  <c r="FI23" i="20" s="1"/>
  <c r="FJ22" i="20"/>
  <c r="FM22" i="20" s="1"/>
  <c r="FH22" i="20"/>
  <c r="FL22" i="20" s="1"/>
  <c r="FF22" i="20"/>
  <c r="FK22" i="20" s="1"/>
  <c r="FE22" i="20"/>
  <c r="FG22" i="20" s="1"/>
  <c r="FI22" i="20" s="1"/>
  <c r="FM21" i="20"/>
  <c r="FL21" i="20"/>
  <c r="FK21" i="20"/>
  <c r="FJ21" i="20"/>
  <c r="FH21" i="20"/>
  <c r="FF21" i="20"/>
  <c r="FE21" i="20"/>
  <c r="FG21" i="20" s="1"/>
  <c r="FI21" i="20" s="1"/>
  <c r="FM17" i="20"/>
  <c r="FL17" i="20"/>
  <c r="FK17" i="20"/>
  <c r="FI17" i="20"/>
  <c r="FG17" i="20"/>
  <c r="FJ17" i="20"/>
  <c r="FH17" i="20"/>
  <c r="FF17" i="20"/>
  <c r="FE17" i="20"/>
  <c r="HU85" i="20" l="1"/>
  <c r="HU101" i="20"/>
  <c r="HT104" i="20"/>
  <c r="HT120" i="20"/>
  <c r="HO24" i="20"/>
  <c r="HQ24" i="20" s="1"/>
  <c r="HO109" i="20"/>
  <c r="HQ109" i="20" s="1"/>
  <c r="HS113" i="20"/>
  <c r="HS121" i="20"/>
  <c r="HO125" i="20"/>
  <c r="HQ125" i="20" s="1"/>
  <c r="HS129" i="20"/>
  <c r="HO22" i="20"/>
  <c r="HQ22" i="20" s="1"/>
  <c r="HO138" i="20"/>
  <c r="HQ138" i="20" s="1"/>
  <c r="HO23" i="20"/>
  <c r="HQ23" i="20" s="1"/>
  <c r="HO115" i="20"/>
  <c r="HQ115" i="20" s="1"/>
  <c r="HO119" i="20"/>
  <c r="HQ119" i="20" s="1"/>
  <c r="HO131" i="20"/>
  <c r="HQ131" i="20" s="1"/>
  <c r="HO135" i="20"/>
  <c r="HQ135" i="20" s="1"/>
  <c r="HU21" i="20"/>
  <c r="HU53" i="20"/>
  <c r="HU69" i="20"/>
  <c r="HU31" i="20"/>
  <c r="HU47" i="20"/>
  <c r="HU63" i="20"/>
  <c r="HU79" i="20"/>
  <c r="HU95" i="20"/>
  <c r="HU111" i="20"/>
  <c r="HU127" i="20"/>
  <c r="HT40" i="20"/>
  <c r="HT56" i="20"/>
  <c r="HT72" i="20"/>
  <c r="HT88" i="20"/>
  <c r="HO28" i="20"/>
  <c r="HQ28" i="20" s="1"/>
  <c r="HO32" i="20"/>
  <c r="HQ32" i="20" s="1"/>
  <c r="HO36" i="20"/>
  <c r="HQ36" i="20" s="1"/>
  <c r="HO44" i="20"/>
  <c r="HQ44" i="20" s="1"/>
  <c r="HS48" i="20"/>
  <c r="HO52" i="20"/>
  <c r="HQ52" i="20" s="1"/>
  <c r="HO60" i="20"/>
  <c r="HQ60" i="20" s="1"/>
  <c r="HO64" i="20"/>
  <c r="HQ64" i="20" s="1"/>
  <c r="HO68" i="20"/>
  <c r="HQ68" i="20" s="1"/>
  <c r="HO76" i="20"/>
  <c r="HQ76" i="20" s="1"/>
  <c r="HS80" i="20"/>
  <c r="HO84" i="20"/>
  <c r="HQ84" i="20" s="1"/>
  <c r="HS96" i="20"/>
  <c r="HO25" i="20"/>
  <c r="HQ25" i="20" s="1"/>
  <c r="HO29" i="20"/>
  <c r="HQ29" i="20" s="1"/>
  <c r="HS33" i="20"/>
  <c r="HS37" i="20"/>
  <c r="HS41" i="20"/>
  <c r="HO45" i="20"/>
  <c r="HQ45" i="20" s="1"/>
  <c r="HS49" i="20"/>
  <c r="HS57" i="20"/>
  <c r="HO61" i="20"/>
  <c r="HQ61" i="20" s="1"/>
  <c r="HS65" i="20"/>
  <c r="HS73" i="20"/>
  <c r="HO77" i="20"/>
  <c r="HQ77" i="20" s="1"/>
  <c r="HS81" i="20"/>
  <c r="HS89" i="20"/>
  <c r="HO93" i="20"/>
  <c r="HQ93" i="20" s="1"/>
  <c r="HS97" i="20"/>
  <c r="HS105" i="20"/>
  <c r="HO26" i="20"/>
  <c r="HQ26" i="20" s="1"/>
  <c r="HO30" i="20"/>
  <c r="HQ30" i="20" s="1"/>
  <c r="HO38" i="20"/>
  <c r="HQ38" i="20" s="1"/>
  <c r="HO42" i="20"/>
  <c r="HQ42" i="20" s="1"/>
  <c r="HO46" i="20"/>
  <c r="HQ46" i="20" s="1"/>
  <c r="HO54" i="20"/>
  <c r="HQ54" i="20" s="1"/>
  <c r="HO58" i="20"/>
  <c r="HQ58" i="20" s="1"/>
  <c r="HO62" i="20"/>
  <c r="HQ62" i="20" s="1"/>
  <c r="HO70" i="20"/>
  <c r="HQ70" i="20" s="1"/>
  <c r="HO74" i="20"/>
  <c r="HQ74" i="20" s="1"/>
  <c r="HO78" i="20"/>
  <c r="HQ78" i="20" s="1"/>
  <c r="HO86" i="20"/>
  <c r="HQ86" i="20" s="1"/>
  <c r="HO90" i="20"/>
  <c r="HQ90" i="20" s="1"/>
  <c r="HO94" i="20"/>
  <c r="HQ94" i="20" s="1"/>
  <c r="HO102" i="20"/>
  <c r="HQ102" i="20" s="1"/>
  <c r="HO106" i="20"/>
  <c r="HQ106" i="20" s="1"/>
  <c r="HO110" i="20"/>
  <c r="HQ110" i="20" s="1"/>
  <c r="HO118" i="20"/>
  <c r="HQ118" i="20" s="1"/>
  <c r="HO122" i="20"/>
  <c r="HQ122" i="20" s="1"/>
  <c r="HO126" i="20"/>
  <c r="HQ126" i="20" s="1"/>
  <c r="HO134" i="20"/>
  <c r="HQ134" i="20" s="1"/>
  <c r="HO27" i="20"/>
  <c r="HQ27" i="20" s="1"/>
  <c r="HO35" i="20"/>
  <c r="HQ35" i="20" s="1"/>
  <c r="HO39" i="20"/>
  <c r="HQ39" i="20" s="1"/>
  <c r="HO43" i="20"/>
  <c r="HQ43" i="20" s="1"/>
  <c r="HO51" i="20"/>
  <c r="HQ51" i="20" s="1"/>
  <c r="HO55" i="20"/>
  <c r="HQ55" i="20" s="1"/>
  <c r="HO59" i="20"/>
  <c r="HQ59" i="20" s="1"/>
  <c r="HO67" i="20"/>
  <c r="HQ67" i="20" s="1"/>
  <c r="HO71" i="20"/>
  <c r="HQ71" i="20" s="1"/>
  <c r="HO75" i="20"/>
  <c r="HQ75" i="20" s="1"/>
  <c r="HO83" i="20"/>
  <c r="HQ83" i="20" s="1"/>
  <c r="HO87" i="20"/>
  <c r="HQ87" i="20" s="1"/>
  <c r="HO91" i="20"/>
  <c r="HQ91" i="20" s="1"/>
  <c r="HO99" i="20"/>
  <c r="HQ99" i="20" s="1"/>
  <c r="HO103" i="20"/>
  <c r="HQ103" i="20" s="1"/>
  <c r="HO107" i="20"/>
  <c r="HQ107" i="20" s="1"/>
  <c r="HO123" i="20"/>
  <c r="HQ123" i="20" s="1"/>
  <c r="HT81" i="20"/>
  <c r="HO85" i="20"/>
  <c r="HQ85" i="20" s="1"/>
  <c r="HU116" i="20"/>
  <c r="HU46" i="20"/>
  <c r="HT50" i="20"/>
  <c r="HS46" i="20"/>
  <c r="HU50" i="20"/>
  <c r="HU97" i="20"/>
  <c r="HT109" i="20"/>
  <c r="HT43" i="20"/>
  <c r="HU94" i="20"/>
  <c r="HU43" i="20"/>
  <c r="HS79" i="20"/>
  <c r="HS83" i="20"/>
  <c r="HS94" i="20"/>
  <c r="HT75" i="20"/>
  <c r="HT79" i="20"/>
  <c r="HT94" i="20"/>
  <c r="HS28" i="20"/>
  <c r="HS36" i="20"/>
  <c r="HT71" i="20"/>
  <c r="HU75" i="20"/>
  <c r="HT32" i="20"/>
  <c r="HT107" i="20"/>
  <c r="HT65" i="20"/>
  <c r="HO69" i="20"/>
  <c r="HQ69" i="20" s="1"/>
  <c r="HT98" i="20"/>
  <c r="HO21" i="20"/>
  <c r="HQ21" i="20" s="1"/>
  <c r="HS47" i="20"/>
  <c r="HS51" i="20"/>
  <c r="HU65" i="20"/>
  <c r="HS91" i="20"/>
  <c r="HU98" i="20"/>
  <c r="HT128" i="20"/>
  <c r="HU32" i="20"/>
  <c r="HT39" i="20"/>
  <c r="HT47" i="20"/>
  <c r="HS87" i="20"/>
  <c r="HT91" i="20"/>
  <c r="HS106" i="20"/>
  <c r="HT113" i="20"/>
  <c r="HU62" i="20"/>
  <c r="HS69" i="20"/>
  <c r="HT87" i="20"/>
  <c r="HS95" i="20"/>
  <c r="HS99" i="20"/>
  <c r="HS125" i="20"/>
  <c r="HT21" i="20"/>
  <c r="HS29" i="20"/>
  <c r="HS59" i="20"/>
  <c r="HS62" i="20"/>
  <c r="HT69" i="20"/>
  <c r="HT95" i="20"/>
  <c r="HT99" i="20"/>
  <c r="HU25" i="20"/>
  <c r="HT33" i="20"/>
  <c r="HO37" i="20"/>
  <c r="HQ37" i="20" s="1"/>
  <c r="HS55" i="20"/>
  <c r="HT59" i="20"/>
  <c r="HT62" i="20"/>
  <c r="HT77" i="20"/>
  <c r="HS92" i="20"/>
  <c r="HU110" i="20"/>
  <c r="HO114" i="20"/>
  <c r="HQ114" i="20" s="1"/>
  <c r="HT125" i="20"/>
  <c r="HT129" i="20"/>
  <c r="HO133" i="20"/>
  <c r="HQ133" i="20" s="1"/>
  <c r="HS25" i="20"/>
  <c r="HU33" i="20"/>
  <c r="HT55" i="20"/>
  <c r="HS110" i="20"/>
  <c r="HT114" i="20"/>
  <c r="HU129" i="20"/>
  <c r="HS63" i="20"/>
  <c r="HS103" i="20"/>
  <c r="HT110" i="20"/>
  <c r="HU22" i="20"/>
  <c r="HT37" i="20"/>
  <c r="HS60" i="20"/>
  <c r="HS74" i="20"/>
  <c r="HU81" i="20"/>
  <c r="HT103" i="20"/>
  <c r="HU37" i="20"/>
  <c r="HT45" i="20"/>
  <c r="HS111" i="20"/>
  <c r="HS115" i="20"/>
  <c r="HU122" i="20"/>
  <c r="HU26" i="20"/>
  <c r="HU30" i="20"/>
  <c r="HT49" i="20"/>
  <c r="HO53" i="20"/>
  <c r="HQ53" i="20" s="1"/>
  <c r="HU74" i="20"/>
  <c r="HU78" i="20"/>
  <c r="HT93" i="20"/>
  <c r="HS108" i="20"/>
  <c r="HU49" i="20"/>
  <c r="HS68" i="20"/>
  <c r="HS78" i="20"/>
  <c r="HT82" i="20"/>
  <c r="HU93" i="20"/>
  <c r="HU119" i="20"/>
  <c r="HS123" i="20"/>
  <c r="HS31" i="20"/>
  <c r="HS42" i="20"/>
  <c r="HS61" i="20"/>
  <c r="HT64" i="20"/>
  <c r="HS75" i="20"/>
  <c r="HT78" i="20"/>
  <c r="HU82" i="20"/>
  <c r="HT97" i="20"/>
  <c r="HO101" i="20"/>
  <c r="HQ101" i="20" s="1"/>
  <c r="HS119" i="20"/>
  <c r="HS131" i="20"/>
  <c r="HT23" i="20"/>
  <c r="HU64" i="20"/>
  <c r="HT119" i="20"/>
  <c r="HS23" i="20"/>
  <c r="HS27" i="20"/>
  <c r="HS24" i="20"/>
  <c r="HT27" i="20"/>
  <c r="HS30" i="20"/>
  <c r="HO34" i="20"/>
  <c r="HQ34" i="20" s="1"/>
  <c r="HT46" i="20"/>
  <c r="HS56" i="20"/>
  <c r="HU59" i="20"/>
  <c r="HO66" i="20"/>
  <c r="HQ66" i="20" s="1"/>
  <c r="HS88" i="20"/>
  <c r="HU91" i="20"/>
  <c r="HS104" i="20"/>
  <c r="HU107" i="20"/>
  <c r="HU113" i="20"/>
  <c r="HO117" i="20"/>
  <c r="HQ117" i="20" s="1"/>
  <c r="HT123" i="20"/>
  <c r="HU126" i="20"/>
  <c r="HS136" i="20"/>
  <c r="HS40" i="20"/>
  <c r="HU27" i="20"/>
  <c r="HT30" i="20"/>
  <c r="HT34" i="20"/>
  <c r="HU40" i="20"/>
  <c r="HS44" i="20"/>
  <c r="HO50" i="20"/>
  <c r="HQ50" i="20" s="1"/>
  <c r="HT66" i="20"/>
  <c r="HU72" i="20"/>
  <c r="HS76" i="20"/>
  <c r="HO82" i="20"/>
  <c r="HQ82" i="20" s="1"/>
  <c r="HO98" i="20"/>
  <c r="HQ98" i="20" s="1"/>
  <c r="HS120" i="20"/>
  <c r="HU123" i="20"/>
  <c r="HS126" i="20"/>
  <c r="HO130" i="20"/>
  <c r="HQ130" i="20" s="1"/>
  <c r="HS21" i="20"/>
  <c r="HU24" i="20"/>
  <c r="HU34" i="20"/>
  <c r="HS53" i="20"/>
  <c r="HU56" i="20"/>
  <c r="HU66" i="20"/>
  <c r="HS85" i="20"/>
  <c r="HU88" i="20"/>
  <c r="HS101" i="20"/>
  <c r="HU104" i="20"/>
  <c r="HT126" i="20"/>
  <c r="HT130" i="20"/>
  <c r="HS133" i="20"/>
  <c r="HU136" i="20"/>
  <c r="HT24" i="20"/>
  <c r="HT53" i="20"/>
  <c r="HT85" i="20"/>
  <c r="HT101" i="20"/>
  <c r="HS117" i="20"/>
  <c r="HU120" i="20"/>
  <c r="HS124" i="20"/>
  <c r="HU130" i="20"/>
  <c r="HT133" i="20"/>
  <c r="HT31" i="20"/>
  <c r="HS35" i="20"/>
  <c r="HO41" i="20"/>
  <c r="HQ41" i="20" s="1"/>
  <c r="HT44" i="20"/>
  <c r="HT63" i="20"/>
  <c r="HS67" i="20"/>
  <c r="HO73" i="20"/>
  <c r="HQ73" i="20" s="1"/>
  <c r="HT76" i="20"/>
  <c r="HT111" i="20"/>
  <c r="HU114" i="20"/>
  <c r="HT117" i="20"/>
  <c r="HS127" i="20"/>
  <c r="HT35" i="20"/>
  <c r="HS38" i="20"/>
  <c r="HT41" i="20"/>
  <c r="HU44" i="20"/>
  <c r="HO57" i="20"/>
  <c r="HQ57" i="20" s="1"/>
  <c r="HT60" i="20"/>
  <c r="HT67" i="20"/>
  <c r="HS70" i="20"/>
  <c r="HT73" i="20"/>
  <c r="HU76" i="20"/>
  <c r="HO89" i="20"/>
  <c r="HQ89" i="20" s="1"/>
  <c r="HT92" i="20"/>
  <c r="HO105" i="20"/>
  <c r="HQ105" i="20" s="1"/>
  <c r="HT108" i="20"/>
  <c r="HT127" i="20"/>
  <c r="HO137" i="20"/>
  <c r="HQ137" i="20" s="1"/>
  <c r="HS22" i="20"/>
  <c r="HT28" i="20"/>
  <c r="HT38" i="20"/>
  <c r="HU41" i="20"/>
  <c r="HT51" i="20"/>
  <c r="HS54" i="20"/>
  <c r="HT57" i="20"/>
  <c r="HU60" i="20"/>
  <c r="HT70" i="20"/>
  <c r="HU73" i="20"/>
  <c r="HT83" i="20"/>
  <c r="HS86" i="20"/>
  <c r="HT89" i="20"/>
  <c r="HU92" i="20"/>
  <c r="HT105" i="20"/>
  <c r="HU108" i="20"/>
  <c r="HO121" i="20"/>
  <c r="HQ121" i="20" s="1"/>
  <c r="HT124" i="20"/>
  <c r="HT131" i="20"/>
  <c r="HS134" i="20"/>
  <c r="HT137" i="20"/>
  <c r="HT22" i="20"/>
  <c r="HT25" i="20"/>
  <c r="HU28" i="20"/>
  <c r="HU35" i="20"/>
  <c r="HU38" i="20"/>
  <c r="HS45" i="20"/>
  <c r="HO48" i="20"/>
  <c r="HQ48" i="20" s="1"/>
  <c r="HT54" i="20"/>
  <c r="HU57" i="20"/>
  <c r="HU67" i="20"/>
  <c r="HU70" i="20"/>
  <c r="HS77" i="20"/>
  <c r="HO80" i="20"/>
  <c r="HQ80" i="20" s="1"/>
  <c r="HT86" i="20"/>
  <c r="HU89" i="20"/>
  <c r="HO96" i="20"/>
  <c r="HQ96" i="20" s="1"/>
  <c r="HT102" i="20"/>
  <c r="HU105" i="20"/>
  <c r="HT115" i="20"/>
  <c r="HS118" i="20"/>
  <c r="HT121" i="20"/>
  <c r="HU124" i="20"/>
  <c r="HT134" i="20"/>
  <c r="HU137" i="20"/>
  <c r="HS72" i="20"/>
  <c r="HT48" i="20"/>
  <c r="HU51" i="20"/>
  <c r="HU54" i="20"/>
  <c r="HT80" i="20"/>
  <c r="HU83" i="20"/>
  <c r="HU86" i="20"/>
  <c r="HS93" i="20"/>
  <c r="HT96" i="20"/>
  <c r="HU99" i="20"/>
  <c r="HU102" i="20"/>
  <c r="HS109" i="20"/>
  <c r="HO112" i="20"/>
  <c r="HQ112" i="20" s="1"/>
  <c r="HT118" i="20"/>
  <c r="HU121" i="20"/>
  <c r="HU131" i="20"/>
  <c r="HU134" i="20"/>
  <c r="HT112" i="20"/>
  <c r="HU115" i="20"/>
  <c r="HU118" i="20"/>
  <c r="HT29" i="20"/>
  <c r="HS32" i="20"/>
  <c r="HT36" i="20"/>
  <c r="HT42" i="20"/>
  <c r="HU45" i="20"/>
  <c r="HU48" i="20"/>
  <c r="HS52" i="20"/>
  <c r="HS58" i="20"/>
  <c r="HT61" i="20"/>
  <c r="HS64" i="20"/>
  <c r="HT68" i="20"/>
  <c r="HT74" i="20"/>
  <c r="HU77" i="20"/>
  <c r="HU80" i="20"/>
  <c r="HS84" i="20"/>
  <c r="HS90" i="20"/>
  <c r="HU96" i="20"/>
  <c r="HS100" i="20"/>
  <c r="HU128" i="20"/>
  <c r="HS132" i="20"/>
  <c r="HS138" i="20"/>
  <c r="HS26" i="20"/>
  <c r="HU29" i="20"/>
  <c r="HU36" i="20"/>
  <c r="HU39" i="20"/>
  <c r="HU42" i="20"/>
  <c r="HT52" i="20"/>
  <c r="HT58" i="20"/>
  <c r="HU61" i="20"/>
  <c r="HU68" i="20"/>
  <c r="HU71" i="20"/>
  <c r="HT84" i="20"/>
  <c r="HT90" i="20"/>
  <c r="HT100" i="20"/>
  <c r="HT106" i="20"/>
  <c r="HU109" i="20"/>
  <c r="HU112" i="20"/>
  <c r="HS116" i="20"/>
  <c r="HS122" i="20"/>
  <c r="HS128" i="20"/>
  <c r="HT132" i="20"/>
  <c r="HT138" i="20"/>
  <c r="HU23" i="20"/>
  <c r="HT26" i="20"/>
  <c r="HS39" i="20"/>
  <c r="HU52" i="20"/>
  <c r="HU55" i="20"/>
  <c r="HU58" i="20"/>
  <c r="HS71" i="20"/>
  <c r="HU84" i="20"/>
  <c r="HU87" i="20"/>
  <c r="HU90" i="20"/>
  <c r="HU100" i="20"/>
  <c r="HU103" i="20"/>
  <c r="HU106" i="20"/>
  <c r="HT116" i="20"/>
  <c r="HT122" i="20"/>
  <c r="HU125" i="20"/>
  <c r="HU132" i="20"/>
  <c r="HU135" i="20"/>
  <c r="HU138" i="20"/>
  <c r="HS34" i="20"/>
  <c r="HS50" i="20"/>
  <c r="HS66" i="20"/>
  <c r="HS82" i="20"/>
  <c r="HS98" i="20"/>
  <c r="HS114" i="20"/>
  <c r="HS130" i="20"/>
  <c r="HO31" i="20"/>
  <c r="HQ31" i="20" s="1"/>
  <c r="HO47" i="20"/>
  <c r="HQ47" i="20" s="1"/>
  <c r="HO63" i="20"/>
  <c r="HQ63" i="20" s="1"/>
  <c r="HO79" i="20"/>
  <c r="HQ79" i="20" s="1"/>
  <c r="HO95" i="20"/>
  <c r="HQ95" i="20" s="1"/>
  <c r="HO111" i="20"/>
  <c r="HQ111" i="20" s="1"/>
  <c r="HO127" i="20"/>
  <c r="HQ127" i="20" s="1"/>
  <c r="HO40" i="20"/>
  <c r="HQ40" i="20" s="1"/>
  <c r="HO56" i="20"/>
  <c r="HQ56" i="20" s="1"/>
  <c r="HO72" i="20"/>
  <c r="HQ72" i="20" s="1"/>
  <c r="HO88" i="20"/>
  <c r="HQ88" i="20" s="1"/>
  <c r="HO104" i="20"/>
  <c r="HQ104" i="20" s="1"/>
  <c r="HO120" i="20"/>
  <c r="HQ120" i="20" s="1"/>
  <c r="HO136" i="20"/>
  <c r="HQ136" i="20" s="1"/>
  <c r="HO33" i="20"/>
  <c r="HQ33" i="20" s="1"/>
  <c r="HO49" i="20"/>
  <c r="HQ49" i="20" s="1"/>
  <c r="HO65" i="20"/>
  <c r="HQ65" i="20" s="1"/>
  <c r="HO81" i="20"/>
  <c r="HQ81" i="20" s="1"/>
  <c r="HO97" i="20"/>
  <c r="HQ97" i="20" s="1"/>
  <c r="HO113" i="20"/>
  <c r="HQ113" i="20" s="1"/>
  <c r="HO129" i="20"/>
  <c r="HQ129" i="20" s="1"/>
  <c r="HE66" i="20"/>
  <c r="HG66" i="20" s="1"/>
  <c r="HE82" i="20"/>
  <c r="HG82" i="20" s="1"/>
  <c r="HE114" i="20"/>
  <c r="HG114" i="20" s="1"/>
  <c r="HE50" i="20"/>
  <c r="HG50" i="20" s="1"/>
  <c r="HE130" i="20"/>
  <c r="HG130" i="20" s="1"/>
  <c r="HI34" i="20"/>
  <c r="HI98" i="20"/>
  <c r="HE31" i="20"/>
  <c r="HG31" i="20" s="1"/>
  <c r="HE47" i="20"/>
  <c r="HG47" i="20" s="1"/>
  <c r="HE63" i="20"/>
  <c r="HG63" i="20" s="1"/>
  <c r="HE79" i="20"/>
  <c r="HG79" i="20" s="1"/>
  <c r="HE95" i="20"/>
  <c r="HG95" i="20" s="1"/>
  <c r="HE111" i="20"/>
  <c r="HG111" i="20" s="1"/>
  <c r="HE127" i="20"/>
  <c r="HG127" i="20" s="1"/>
  <c r="HE24" i="20"/>
  <c r="HG24" i="20" s="1"/>
  <c r="HE40" i="20"/>
  <c r="HG40" i="20" s="1"/>
  <c r="HE56" i="20"/>
  <c r="HG56" i="20" s="1"/>
  <c r="HE72" i="20"/>
  <c r="HG72" i="20" s="1"/>
  <c r="HE88" i="20"/>
  <c r="HG88" i="20" s="1"/>
  <c r="HE104" i="20"/>
  <c r="HG104" i="20" s="1"/>
  <c r="HE120" i="20"/>
  <c r="HG120" i="20" s="1"/>
  <c r="HE136" i="20"/>
  <c r="HG136" i="20" s="1"/>
  <c r="HE65" i="20"/>
  <c r="HG65" i="20" s="1"/>
  <c r="HE81" i="20"/>
  <c r="HG81" i="20" s="1"/>
  <c r="HE97" i="20"/>
  <c r="HG97" i="20" s="1"/>
  <c r="HE113" i="20"/>
  <c r="HG113" i="20" s="1"/>
  <c r="HE129" i="20"/>
  <c r="HG129" i="20" s="1"/>
  <c r="HE26" i="20"/>
  <c r="HG26" i="20" s="1"/>
  <c r="HE115" i="20"/>
  <c r="HG115" i="20" s="1"/>
  <c r="HE28" i="20"/>
  <c r="HG28" i="20" s="1"/>
  <c r="HE60" i="20"/>
  <c r="HG60" i="20" s="1"/>
  <c r="HJ24" i="20"/>
  <c r="HI97" i="20"/>
  <c r="HI113" i="20"/>
  <c r="GU34" i="20"/>
  <c r="GW34" i="20" s="1"/>
  <c r="GU50" i="20"/>
  <c r="GW50" i="20" s="1"/>
  <c r="GU66" i="20"/>
  <c r="GW66" i="20" s="1"/>
  <c r="GU82" i="20"/>
  <c r="GW82" i="20" s="1"/>
  <c r="GU98" i="20"/>
  <c r="GW98" i="20" s="1"/>
  <c r="GU114" i="20"/>
  <c r="GW114" i="20" s="1"/>
  <c r="GU130" i="20"/>
  <c r="GW130" i="20" s="1"/>
  <c r="GU22" i="20"/>
  <c r="GW22" i="20" s="1"/>
  <c r="GU38" i="20"/>
  <c r="GW38" i="20" s="1"/>
  <c r="GU54" i="20"/>
  <c r="GW54" i="20" s="1"/>
  <c r="GU70" i="20"/>
  <c r="GW70" i="20" s="1"/>
  <c r="GU86" i="20"/>
  <c r="GW86" i="20" s="1"/>
  <c r="GU102" i="20"/>
  <c r="GW102" i="20" s="1"/>
  <c r="GU118" i="20"/>
  <c r="GW118" i="20" s="1"/>
  <c r="GU134" i="20"/>
  <c r="GW134" i="20" s="1"/>
  <c r="GU31" i="20"/>
  <c r="GW31" i="20" s="1"/>
  <c r="GU47" i="20"/>
  <c r="GW47" i="20" s="1"/>
  <c r="GU63" i="20"/>
  <c r="GW63" i="20" s="1"/>
  <c r="GU79" i="20"/>
  <c r="GW79" i="20" s="1"/>
  <c r="GU95" i="20"/>
  <c r="GW95" i="20" s="1"/>
  <c r="GU111" i="20"/>
  <c r="GW111" i="20" s="1"/>
  <c r="GU127" i="20"/>
  <c r="GW127" i="20" s="1"/>
  <c r="GU136" i="20"/>
  <c r="GW136" i="20" s="1"/>
  <c r="GU58" i="20"/>
  <c r="GW58" i="20" s="1"/>
  <c r="GK82" i="20"/>
  <c r="GM82" i="20" s="1"/>
  <c r="GK84" i="20"/>
  <c r="GM84" i="20" s="1"/>
  <c r="GK100" i="20"/>
  <c r="GM100" i="20" s="1"/>
  <c r="GK116" i="20"/>
  <c r="GM116" i="20" s="1"/>
  <c r="GK132" i="20"/>
  <c r="GM132" i="20" s="1"/>
  <c r="GK98" i="20"/>
  <c r="GM98" i="20" s="1"/>
  <c r="GO34" i="20"/>
  <c r="GK38" i="20"/>
  <c r="GM38" i="20" s="1"/>
  <c r="GO50" i="20"/>
  <c r="GO66" i="20"/>
  <c r="GO114" i="20"/>
  <c r="GO130" i="20"/>
  <c r="GK24" i="20"/>
  <c r="GM24" i="20" s="1"/>
  <c r="GK40" i="20"/>
  <c r="GM40" i="20" s="1"/>
  <c r="GK26" i="20"/>
  <c r="GM26" i="20" s="1"/>
  <c r="GK42" i="20"/>
  <c r="GM42" i="20" s="1"/>
  <c r="GK28" i="20"/>
  <c r="GM28" i="20" s="1"/>
  <c r="GK44" i="20"/>
  <c r="GM44" i="20" s="1"/>
  <c r="GP24" i="20"/>
  <c r="GO26" i="20"/>
  <c r="GO42" i="20"/>
  <c r="GA34" i="20"/>
  <c r="GC34" i="20" s="1"/>
  <c r="GA50" i="20"/>
  <c r="GC50" i="20" s="1"/>
  <c r="GA66" i="20"/>
  <c r="GC66" i="20" s="1"/>
  <c r="GA82" i="20"/>
  <c r="GC82" i="20" s="1"/>
  <c r="GA98" i="20"/>
  <c r="GC98" i="20" s="1"/>
  <c r="GA114" i="20"/>
  <c r="GC114" i="20" s="1"/>
  <c r="GA130" i="20"/>
  <c r="GC130" i="20" s="1"/>
  <c r="GE32" i="20"/>
  <c r="GE48" i="20"/>
  <c r="GE64" i="20"/>
  <c r="GE80" i="20"/>
  <c r="GE112" i="20"/>
  <c r="GA67" i="20"/>
  <c r="GC67" i="20" s="1"/>
  <c r="FQ34" i="20"/>
  <c r="FS34" i="20" s="1"/>
  <c r="FQ50" i="20"/>
  <c r="FS50" i="20" s="1"/>
  <c r="FQ66" i="20"/>
  <c r="FS66" i="20" s="1"/>
  <c r="FQ82" i="20"/>
  <c r="FS82" i="20" s="1"/>
  <c r="FQ98" i="20"/>
  <c r="FS98" i="20" s="1"/>
  <c r="FQ114" i="20"/>
  <c r="FS114" i="20" s="1"/>
  <c r="FQ130" i="20"/>
  <c r="FS130" i="20" s="1"/>
  <c r="FQ24" i="20"/>
  <c r="FS24" i="20" s="1"/>
  <c r="FQ26" i="20"/>
  <c r="FS26" i="20" s="1"/>
  <c r="FV24" i="20"/>
  <c r="FU26" i="20"/>
  <c r="FG130" i="20"/>
  <c r="FI130" i="20" s="1"/>
  <c r="FG66" i="20"/>
  <c r="FI66" i="20" s="1"/>
  <c r="FK34" i="20"/>
  <c r="FK50" i="20"/>
  <c r="FK82" i="20"/>
  <c r="FK98" i="20"/>
  <c r="FK114" i="20"/>
  <c r="FG56" i="20"/>
  <c r="FI56" i="20" s="1"/>
  <c r="FG72" i="20"/>
  <c r="FI72" i="20" s="1"/>
  <c r="FG88" i="20"/>
  <c r="FI88" i="20" s="1"/>
  <c r="FG104" i="20"/>
  <c r="FI104" i="20" s="1"/>
  <c r="FG120" i="20"/>
  <c r="FI120" i="20" s="1"/>
  <c r="FG24" i="20"/>
  <c r="FI24" i="20" s="1"/>
  <c r="FG33" i="20"/>
  <c r="FI33" i="20" s="1"/>
  <c r="FG49" i="20"/>
  <c r="FI49" i="20" s="1"/>
  <c r="FG65" i="20"/>
  <c r="FI65" i="20" s="1"/>
  <c r="FG81" i="20"/>
  <c r="FI81" i="20" s="1"/>
  <c r="FG97" i="20"/>
  <c r="FI97" i="20" s="1"/>
  <c r="FG113" i="20"/>
  <c r="FI113" i="20" s="1"/>
  <c r="FG129" i="20"/>
  <c r="FI129" i="20" s="1"/>
  <c r="FG40" i="20"/>
  <c r="FI40" i="20" s="1"/>
  <c r="FG26" i="20"/>
  <c r="FI26" i="20" s="1"/>
  <c r="FG42" i="20"/>
  <c r="FI42" i="20" s="1"/>
  <c r="FG58" i="20"/>
  <c r="FI58" i="20" s="1"/>
  <c r="FG74" i="20"/>
  <c r="FI74" i="20" s="1"/>
  <c r="FG90" i="20"/>
  <c r="FI90" i="20" s="1"/>
  <c r="FG106" i="20"/>
  <c r="FI106" i="20" s="1"/>
  <c r="FG122" i="20"/>
  <c r="FI122" i="20" s="1"/>
  <c r="J290" i="52"/>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5" i="53" l="1"/>
  <c r="J6" i="53"/>
  <c r="J7" i="53"/>
  <c r="J8" i="53"/>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70" i="53"/>
  <c r="J71" i="53"/>
  <c r="J72" i="53"/>
  <c r="J73" i="53"/>
  <c r="J74" i="53"/>
  <c r="J75" i="53"/>
  <c r="J76" i="53"/>
  <c r="J77" i="53"/>
  <c r="J78" i="53"/>
  <c r="J79" i="53"/>
  <c r="J80" i="53"/>
  <c r="J81" i="53"/>
  <c r="J82" i="53"/>
  <c r="J83" i="53"/>
  <c r="J84" i="53"/>
  <c r="J85" i="53"/>
  <c r="J86" i="53"/>
  <c r="J87" i="53"/>
  <c r="J88" i="53"/>
  <c r="J89" i="53"/>
  <c r="J90" i="53"/>
  <c r="J91" i="53"/>
  <c r="J92" i="53"/>
  <c r="J93" i="53"/>
  <c r="J94" i="53"/>
  <c r="J95" i="53"/>
  <c r="J96" i="53"/>
  <c r="J97" i="53"/>
  <c r="J98" i="53"/>
  <c r="J99" i="53"/>
  <c r="J100" i="53"/>
  <c r="J101" i="53"/>
  <c r="J102" i="53"/>
  <c r="J103" i="53"/>
  <c r="J104" i="53"/>
  <c r="J105" i="53"/>
  <c r="J106" i="53"/>
  <c r="J107" i="53"/>
  <c r="J108" i="53"/>
  <c r="J109" i="53"/>
  <c r="J110" i="53"/>
  <c r="J111" i="53"/>
  <c r="J112" i="53"/>
  <c r="J113" i="53"/>
  <c r="J114" i="53"/>
  <c r="J115" i="53"/>
  <c r="J116" i="53"/>
  <c r="J117" i="53"/>
  <c r="J118" i="53"/>
  <c r="J119" i="53"/>
  <c r="J120" i="53"/>
  <c r="J121" i="53"/>
  <c r="J122" i="53"/>
  <c r="J123" i="53"/>
  <c r="J124" i="53"/>
  <c r="J125" i="53"/>
  <c r="J126" i="53"/>
  <c r="J127" i="53"/>
  <c r="J128" i="53"/>
  <c r="J129" i="53"/>
  <c r="J130" i="53"/>
  <c r="J131" i="53"/>
  <c r="J132" i="53"/>
  <c r="J133" i="53"/>
  <c r="J134" i="53"/>
  <c r="J135" i="53"/>
  <c r="J136" i="53"/>
  <c r="J137" i="53"/>
  <c r="J138" i="53"/>
  <c r="J139" i="53"/>
  <c r="J140" i="53"/>
  <c r="J141" i="53"/>
  <c r="J142" i="53"/>
  <c r="J143" i="53"/>
  <c r="J144" i="53"/>
  <c r="J145" i="53"/>
  <c r="J146" i="53"/>
  <c r="J147" i="53"/>
  <c r="J148" i="53"/>
  <c r="J149" i="53"/>
  <c r="J150" i="53"/>
  <c r="J151" i="53"/>
  <c r="J152" i="53"/>
  <c r="J153"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J179" i="53"/>
  <c r="J180" i="53"/>
  <c r="J181" i="53"/>
  <c r="J182" i="53"/>
  <c r="J183" i="53"/>
  <c r="J184" i="53"/>
  <c r="J185" i="53"/>
  <c r="J186" i="53"/>
  <c r="J187" i="53"/>
  <c r="J188" i="53"/>
  <c r="J189" i="53"/>
  <c r="J190" i="53"/>
  <c r="J191" i="53"/>
  <c r="J192" i="53"/>
  <c r="J193" i="53"/>
  <c r="J194" i="53"/>
  <c r="J195" i="53"/>
  <c r="J196" i="53"/>
  <c r="J197" i="53"/>
  <c r="J198" i="53"/>
  <c r="J199" i="53"/>
  <c r="J200" i="53"/>
  <c r="J201" i="53"/>
  <c r="J202" i="53"/>
  <c r="J203" i="53"/>
  <c r="J204" i="53"/>
  <c r="J205" i="53"/>
  <c r="J206" i="53"/>
  <c r="J207" i="53"/>
  <c r="J208" i="53"/>
  <c r="J209" i="53"/>
  <c r="J210" i="53"/>
  <c r="J211" i="53"/>
  <c r="J212" i="53"/>
  <c r="J213" i="53"/>
  <c r="J214" i="53"/>
  <c r="J215" i="53"/>
  <c r="J216" i="53"/>
  <c r="J217" i="53"/>
  <c r="J218" i="53"/>
  <c r="J219" i="53"/>
  <c r="J220" i="53"/>
  <c r="J221" i="53"/>
  <c r="J222" i="53"/>
  <c r="J223" i="53"/>
  <c r="J224" i="53"/>
  <c r="J225" i="53"/>
  <c r="J226" i="53"/>
  <c r="J227" i="53"/>
  <c r="J228" i="53"/>
  <c r="J229" i="53"/>
  <c r="J230" i="53"/>
  <c r="J231" i="53"/>
  <c r="J232" i="53"/>
  <c r="J233" i="53"/>
  <c r="J234" i="53"/>
  <c r="J235" i="53"/>
  <c r="J236" i="53"/>
  <c r="J237" i="53"/>
  <c r="J238" i="53"/>
  <c r="J239" i="53"/>
  <c r="J240" i="53"/>
  <c r="J241" i="53"/>
  <c r="J242" i="53"/>
  <c r="J243" i="53"/>
  <c r="J244" i="53"/>
  <c r="J245" i="53"/>
  <c r="J246" i="53"/>
  <c r="J247" i="53"/>
  <c r="J248" i="53"/>
  <c r="J249" i="53"/>
  <c r="J250" i="53"/>
  <c r="J251" i="53"/>
  <c r="J252" i="53"/>
  <c r="J253" i="53"/>
  <c r="J254" i="53"/>
  <c r="J255" i="53"/>
  <c r="J256" i="53"/>
  <c r="J257" i="53"/>
  <c r="J258" i="53"/>
  <c r="J259" i="53"/>
  <c r="J260" i="53"/>
  <c r="J261" i="53"/>
  <c r="J262" i="53"/>
  <c r="J263" i="53"/>
  <c r="J264" i="53"/>
  <c r="J265" i="53"/>
  <c r="J266" i="53"/>
  <c r="J267" i="53"/>
  <c r="J268" i="53"/>
  <c r="J269" i="53"/>
  <c r="J270" i="53"/>
  <c r="J271" i="53"/>
  <c r="J272" i="53"/>
  <c r="J273" i="53"/>
  <c r="J274" i="53"/>
  <c r="J275" i="53"/>
  <c r="J276" i="53"/>
  <c r="J277" i="53"/>
  <c r="J278" i="53"/>
  <c r="J279" i="53"/>
  <c r="J280" i="53"/>
  <c r="J281" i="53"/>
  <c r="J282" i="53"/>
  <c r="J283" i="53"/>
  <c r="J284" i="53"/>
  <c r="J285" i="53"/>
  <c r="J286" i="53"/>
  <c r="J287" i="53"/>
  <c r="J288" i="53"/>
  <c r="J289" i="53"/>
  <c r="J290" i="53"/>
  <c r="J291" i="53"/>
  <c r="J292" i="53"/>
  <c r="J293" i="53"/>
  <c r="J294" i="53"/>
  <c r="J295" i="53"/>
  <c r="J296" i="53"/>
  <c r="J297" i="53"/>
  <c r="J298" i="53"/>
  <c r="J299" i="53"/>
  <c r="J300" i="53"/>
  <c r="J301" i="53"/>
  <c r="J302" i="53"/>
  <c r="J303" i="53"/>
  <c r="J304" i="53"/>
  <c r="J305" i="53"/>
  <c r="J306" i="53"/>
  <c r="J307" i="53"/>
  <c r="J308" i="53"/>
  <c r="J309" i="53"/>
  <c r="J310" i="53"/>
  <c r="J311" i="53"/>
  <c r="J312" i="53"/>
  <c r="J313" i="53"/>
  <c r="J314" i="53"/>
  <c r="J315" i="53"/>
  <c r="J316" i="53"/>
  <c r="J317" i="53"/>
  <c r="J318" i="53"/>
  <c r="J319" i="53"/>
  <c r="J320" i="53"/>
  <c r="J321" i="53"/>
  <c r="J322" i="53"/>
  <c r="J323" i="53"/>
  <c r="J324" i="53"/>
  <c r="J325" i="53"/>
  <c r="J326" i="53"/>
  <c r="J327" i="53"/>
  <c r="J328" i="53"/>
  <c r="J329" i="53"/>
  <c r="J330" i="53"/>
  <c r="J331" i="53"/>
  <c r="J332" i="53"/>
  <c r="J333" i="53"/>
  <c r="J334" i="53"/>
  <c r="J335" i="53"/>
  <c r="J336" i="53"/>
  <c r="J337" i="53"/>
  <c r="J338" i="53"/>
  <c r="J339" i="53"/>
  <c r="J340" i="53"/>
  <c r="J341" i="53"/>
  <c r="J342" i="53"/>
  <c r="J343" i="53"/>
  <c r="J344" i="53"/>
  <c r="J345" i="53"/>
  <c r="J346" i="53"/>
  <c r="J347" i="53"/>
  <c r="J348" i="53"/>
  <c r="J349" i="53"/>
  <c r="J350" i="53"/>
  <c r="J351" i="53"/>
  <c r="J352" i="53"/>
  <c r="J353" i="53"/>
  <c r="J354" i="53"/>
  <c r="J355" i="53"/>
  <c r="J356" i="53"/>
  <c r="J357" i="53"/>
  <c r="J358" i="53"/>
  <c r="J359" i="53"/>
  <c r="J360" i="53"/>
  <c r="J361" i="53"/>
  <c r="J362" i="53"/>
  <c r="J363" i="53"/>
  <c r="J364" i="53"/>
  <c r="J365" i="53"/>
  <c r="J366" i="53"/>
  <c r="J367" i="53"/>
  <c r="J368" i="53"/>
  <c r="J369" i="53"/>
  <c r="J370" i="53"/>
  <c r="J371" i="53"/>
  <c r="J372" i="53"/>
  <c r="J373" i="53"/>
  <c r="J374" i="53"/>
  <c r="J375" i="53"/>
  <c r="J376" i="53"/>
  <c r="J377" i="53"/>
  <c r="J378" i="53"/>
  <c r="J379" i="53"/>
  <c r="J380" i="53"/>
  <c r="J381" i="53"/>
  <c r="J382" i="53"/>
  <c r="J383" i="53"/>
  <c r="J384" i="53"/>
  <c r="J385" i="53"/>
  <c r="J386" i="53"/>
  <c r="J387" i="53"/>
  <c r="J388" i="53"/>
  <c r="J389" i="53"/>
  <c r="J390" i="53"/>
  <c r="J391" i="53"/>
  <c r="J392" i="53"/>
  <c r="J393" i="53"/>
  <c r="J394" i="53"/>
  <c r="J395" i="53"/>
  <c r="J396" i="53"/>
  <c r="J397" i="53"/>
  <c r="J398" i="53"/>
  <c r="J399" i="53"/>
  <c r="J400" i="53"/>
  <c r="J401" i="53"/>
  <c r="J402" i="53"/>
  <c r="J403" i="53"/>
  <c r="J404" i="53"/>
  <c r="J405" i="53"/>
  <c r="J406" i="53"/>
  <c r="J407" i="53"/>
  <c r="J408" i="53"/>
  <c r="J409" i="53"/>
  <c r="J410" i="53"/>
  <c r="J411" i="53"/>
  <c r="J412" i="53"/>
  <c r="J413" i="53"/>
  <c r="J414" i="53"/>
  <c r="J415" i="53"/>
  <c r="J416" i="53"/>
  <c r="J417" i="53"/>
  <c r="J418" i="53"/>
  <c r="J419" i="53"/>
  <c r="J420" i="53"/>
  <c r="J421" i="53"/>
  <c r="J422" i="53"/>
  <c r="J423" i="53"/>
  <c r="J424" i="53"/>
  <c r="J425" i="53"/>
  <c r="J426" i="53"/>
  <c r="J427" i="53"/>
  <c r="J428" i="53"/>
  <c r="J429" i="53"/>
  <c r="J430" i="53"/>
  <c r="J431" i="53"/>
  <c r="J432" i="53"/>
  <c r="J433" i="53"/>
  <c r="J434" i="53"/>
  <c r="J435" i="53"/>
  <c r="J436" i="53"/>
  <c r="J437" i="53"/>
  <c r="J438" i="53"/>
  <c r="J439" i="53"/>
  <c r="J440" i="53"/>
  <c r="J441" i="53"/>
  <c r="J442" i="53"/>
  <c r="J443" i="53"/>
  <c r="J444" i="53"/>
  <c r="J445" i="53"/>
  <c r="J446" i="53"/>
  <c r="J447" i="53"/>
  <c r="J448" i="53"/>
  <c r="J449" i="53"/>
  <c r="J450" i="53"/>
  <c r="J451" i="53"/>
  <c r="J452" i="53"/>
  <c r="J453" i="53"/>
  <c r="J454" i="53"/>
  <c r="J455" i="53"/>
  <c r="J456" i="53"/>
  <c r="J457" i="53"/>
  <c r="J458" i="53"/>
  <c r="J459" i="53"/>
  <c r="J460" i="53"/>
  <c r="J461" i="53"/>
  <c r="J462" i="53"/>
  <c r="J463" i="53"/>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ET143" i="20" l="1"/>
  <c r="EU143" i="20" s="1"/>
  <c r="EW143" i="20" s="1"/>
  <c r="ET142" i="20"/>
  <c r="EX142" i="20" s="1"/>
  <c r="EY142" i="20" s="1"/>
  <c r="EZ142" i="20" s="1"/>
  <c r="ET141" i="20"/>
  <c r="EU141" i="20" s="1"/>
  <c r="EW141" i="20" s="1"/>
  <c r="ET140" i="20"/>
  <c r="EU140" i="20" s="1"/>
  <c r="EW140" i="20" s="1"/>
  <c r="ET139" i="20"/>
  <c r="EU139" i="20" s="1"/>
  <c r="EW139" i="20" s="1"/>
  <c r="ET138" i="20"/>
  <c r="EU138" i="20" s="1"/>
  <c r="EW138" i="20" s="1"/>
  <c r="ET137" i="20"/>
  <c r="EX137" i="20" s="1"/>
  <c r="ET136" i="20"/>
  <c r="EX136" i="20" s="1"/>
  <c r="ET135" i="20"/>
  <c r="EX135" i="20" s="1"/>
  <c r="ET134" i="20"/>
  <c r="EX134" i="20" s="1"/>
  <c r="ET133" i="20"/>
  <c r="EX133" i="20" s="1"/>
  <c r="ET132" i="20"/>
  <c r="EX132" i="20" s="1"/>
  <c r="ET131" i="20"/>
  <c r="EX131" i="20" s="1"/>
  <c r="ET130" i="20"/>
  <c r="EU130" i="20" s="1"/>
  <c r="EW130" i="20" s="1"/>
  <c r="ET129" i="20"/>
  <c r="EU129" i="20" s="1"/>
  <c r="EW129" i="20" s="1"/>
  <c r="ET128" i="20"/>
  <c r="EU128" i="20" s="1"/>
  <c r="EW128" i="20" s="1"/>
  <c r="ET127" i="20"/>
  <c r="EU127" i="20" s="1"/>
  <c r="EW127" i="20" s="1"/>
  <c r="ET126" i="20"/>
  <c r="EX126" i="20" s="1"/>
  <c r="ET125" i="20"/>
  <c r="EU125" i="20" s="1"/>
  <c r="EW125" i="20" s="1"/>
  <c r="ET124" i="20"/>
  <c r="EX124" i="20" s="1"/>
  <c r="ET123" i="20"/>
  <c r="EX123" i="20" s="1"/>
  <c r="ET122" i="20"/>
  <c r="EX122" i="20" s="1"/>
  <c r="ET121" i="20"/>
  <c r="EU121" i="20" s="1"/>
  <c r="EW121" i="20" s="1"/>
  <c r="ET120" i="20"/>
  <c r="EX120" i="20" s="1"/>
  <c r="ET119" i="20"/>
  <c r="EX119" i="20" s="1"/>
  <c r="ET118" i="20"/>
  <c r="EX118" i="20" s="1"/>
  <c r="ET117" i="20"/>
  <c r="EX117" i="20" s="1"/>
  <c r="ET116" i="20"/>
  <c r="EX116" i="20" s="1"/>
  <c r="ET115" i="20"/>
  <c r="EU115" i="20" s="1"/>
  <c r="EW115" i="20" s="1"/>
  <c r="ET114" i="20"/>
  <c r="EU114" i="20" s="1"/>
  <c r="EW114" i="20" s="1"/>
  <c r="ET113" i="20"/>
  <c r="EU113" i="20" s="1"/>
  <c r="EW113" i="20" s="1"/>
  <c r="ET112" i="20"/>
  <c r="EX112" i="20" s="1"/>
  <c r="ET111" i="20"/>
  <c r="EX111" i="20" s="1"/>
  <c r="ET110" i="20"/>
  <c r="EX110" i="20" s="1"/>
  <c r="ET109" i="20"/>
  <c r="EX109" i="20" s="1"/>
  <c r="ET108" i="20"/>
  <c r="EU108" i="20" s="1"/>
  <c r="EW108" i="20" s="1"/>
  <c r="ET107" i="20"/>
  <c r="EX107" i="20" s="1"/>
  <c r="ET106" i="20"/>
  <c r="EX106" i="20" s="1"/>
  <c r="ET105" i="20"/>
  <c r="EX105" i="20" s="1"/>
  <c r="ET104" i="20"/>
  <c r="EX104" i="20" s="1"/>
  <c r="ET103" i="20"/>
  <c r="EU103" i="20" s="1"/>
  <c r="EW103" i="20" s="1"/>
  <c r="ET102" i="20"/>
  <c r="EX102" i="20" s="1"/>
  <c r="ET101" i="20"/>
  <c r="EU101" i="20" s="1"/>
  <c r="EW101" i="20" s="1"/>
  <c r="ET100" i="20"/>
  <c r="EU100" i="20" s="1"/>
  <c r="EW100" i="20" s="1"/>
  <c r="ET99" i="20"/>
  <c r="EU99" i="20" s="1"/>
  <c r="EW99" i="20" s="1"/>
  <c r="ET98" i="20"/>
  <c r="EX98" i="20" s="1"/>
  <c r="ET97" i="20"/>
  <c r="EX97" i="20" s="1"/>
  <c r="ET96" i="20"/>
  <c r="EX96" i="20" s="1"/>
  <c r="ET95" i="20"/>
  <c r="EU95" i="20" s="1"/>
  <c r="EW95" i="20" s="1"/>
  <c r="ET94" i="20"/>
  <c r="EX94" i="20" s="1"/>
  <c r="ET93" i="20"/>
  <c r="EX93" i="20" s="1"/>
  <c r="ET92" i="20"/>
  <c r="EX92" i="20" s="1"/>
  <c r="ET91" i="20"/>
  <c r="EX91" i="20" s="1"/>
  <c r="ET90" i="20"/>
  <c r="EX90" i="20" s="1"/>
  <c r="ET89" i="20"/>
  <c r="EU89" i="20" s="1"/>
  <c r="EW89" i="20" s="1"/>
  <c r="ET88" i="20"/>
  <c r="EU88" i="20" s="1"/>
  <c r="EW88" i="20" s="1"/>
  <c r="ET87" i="20"/>
  <c r="EX87" i="20" s="1"/>
  <c r="ET86" i="20"/>
  <c r="EX86" i="20" s="1"/>
  <c r="ET85" i="20"/>
  <c r="EX85" i="20" s="1"/>
  <c r="ET84" i="20"/>
  <c r="EX84" i="20" s="1"/>
  <c r="ET83" i="20"/>
  <c r="EX83" i="20" s="1"/>
  <c r="ET82" i="20"/>
  <c r="EU82" i="20" s="1"/>
  <c r="EW82" i="20" s="1"/>
  <c r="ET81" i="20"/>
  <c r="EU81" i="20" s="1"/>
  <c r="EW81" i="20" s="1"/>
  <c r="ET80" i="20"/>
  <c r="EX80" i="20" s="1"/>
  <c r="ET79" i="20"/>
  <c r="EX79" i="20" s="1"/>
  <c r="ET78" i="20"/>
  <c r="EX78" i="20" s="1"/>
  <c r="ET77" i="20"/>
  <c r="EU77" i="20" s="1"/>
  <c r="EW77" i="20" s="1"/>
  <c r="ET76" i="20"/>
  <c r="EU76" i="20" s="1"/>
  <c r="EW76" i="20" s="1"/>
  <c r="ET75" i="20"/>
  <c r="EX75" i="20" s="1"/>
  <c r="ET74" i="20"/>
  <c r="EU74" i="20" s="1"/>
  <c r="EW74" i="20" s="1"/>
  <c r="ET73" i="20"/>
  <c r="EU73" i="20" s="1"/>
  <c r="EW73" i="20" s="1"/>
  <c r="ET72" i="20"/>
  <c r="EX72" i="20" s="1"/>
  <c r="ET71" i="20"/>
  <c r="EX71" i="20" s="1"/>
  <c r="ET70" i="20"/>
  <c r="EX70" i="20" s="1"/>
  <c r="ET69" i="20"/>
  <c r="EX69" i="20" s="1"/>
  <c r="ET68" i="20"/>
  <c r="EX68" i="20" s="1"/>
  <c r="ET67" i="20"/>
  <c r="EX67" i="20" s="1"/>
  <c r="ET66" i="20"/>
  <c r="EX66" i="20" s="1"/>
  <c r="ET65" i="20"/>
  <c r="EU65" i="20" s="1"/>
  <c r="EW65" i="20" s="1"/>
  <c r="ET64" i="20"/>
  <c r="EX64" i="20" s="1"/>
  <c r="ET63" i="20"/>
  <c r="EU63" i="20" s="1"/>
  <c r="EW63" i="20" s="1"/>
  <c r="ET62" i="20"/>
  <c r="EX62" i="20" s="1"/>
  <c r="ET61" i="20"/>
  <c r="EU61" i="20" s="1"/>
  <c r="EW61" i="20" s="1"/>
  <c r="ET60" i="20"/>
  <c r="EX60" i="20" s="1"/>
  <c r="ET59" i="20"/>
  <c r="EX59" i="20" s="1"/>
  <c r="ET58" i="20"/>
  <c r="EX58" i="20" s="1"/>
  <c r="ET57" i="20"/>
  <c r="EX57" i="20" s="1"/>
  <c r="ET56" i="20"/>
  <c r="EU56" i="20" s="1"/>
  <c r="EW56" i="20" s="1"/>
  <c r="ET55" i="20"/>
  <c r="EX55" i="20" s="1"/>
  <c r="ET54" i="20"/>
  <c r="EX54" i="20" s="1"/>
  <c r="ET53" i="20"/>
  <c r="EX53" i="20" s="1"/>
  <c r="ET52" i="20"/>
  <c r="EX52" i="20" s="1"/>
  <c r="ET51" i="20"/>
  <c r="EU51" i="20" s="1"/>
  <c r="EW51" i="20" s="1"/>
  <c r="ET50" i="20"/>
  <c r="EU50" i="20" s="1"/>
  <c r="EW50" i="20" s="1"/>
  <c r="ET49" i="20"/>
  <c r="EU49" i="20" s="1"/>
  <c r="EW49" i="20" s="1"/>
  <c r="ET48" i="20"/>
  <c r="EU48" i="20" s="1"/>
  <c r="EW48" i="20" s="1"/>
  <c r="ET47" i="20"/>
  <c r="EX47" i="20" s="1"/>
  <c r="ET46" i="20"/>
  <c r="EX46" i="20" s="1"/>
  <c r="ET45" i="20"/>
  <c r="EX45" i="20" s="1"/>
  <c r="ET44" i="20"/>
  <c r="EX44" i="20" s="1"/>
  <c r="ET43" i="20"/>
  <c r="EX43" i="20" s="1"/>
  <c r="ET42" i="20"/>
  <c r="EX42" i="20" s="1"/>
  <c r="ET41" i="20"/>
  <c r="EX41" i="20" s="1"/>
  <c r="ET40" i="20"/>
  <c r="EX40" i="20" s="1"/>
  <c r="ET39" i="20"/>
  <c r="EU39" i="20" s="1"/>
  <c r="EW39" i="20" s="1"/>
  <c r="ET38" i="20"/>
  <c r="EX38" i="20" s="1"/>
  <c r="ET37" i="20"/>
  <c r="EU37" i="20" s="1"/>
  <c r="EW37" i="20" s="1"/>
  <c r="ET36" i="20"/>
  <c r="EX36" i="20" s="1"/>
  <c r="ET35" i="20"/>
  <c r="EU35" i="20" s="1"/>
  <c r="EW35" i="20" s="1"/>
  <c r="ET34" i="20"/>
  <c r="EU34" i="20" s="1"/>
  <c r="EW34" i="20" s="1"/>
  <c r="ET33" i="20"/>
  <c r="EX33" i="20" s="1"/>
  <c r="ET32" i="20"/>
  <c r="EX32" i="20" s="1"/>
  <c r="ET31" i="20"/>
  <c r="EX31" i="20" s="1"/>
  <c r="ET30" i="20"/>
  <c r="EX30" i="20" s="1"/>
  <c r="ET29" i="20"/>
  <c r="EU29" i="20" s="1"/>
  <c r="EW29" i="20" s="1"/>
  <c r="ET28" i="20"/>
  <c r="EX28" i="20" s="1"/>
  <c r="ET27" i="20"/>
  <c r="EU27" i="20" s="1"/>
  <c r="EW27" i="20" s="1"/>
  <c r="ET26" i="20"/>
  <c r="EU26" i="20" s="1"/>
  <c r="EW26" i="20" s="1"/>
  <c r="ET25" i="20"/>
  <c r="EU25" i="20" s="1"/>
  <c r="EW25" i="20" s="1"/>
  <c r="ET24" i="20"/>
  <c r="EU24" i="20" s="1"/>
  <c r="EW24" i="20" s="1"/>
  <c r="ET23" i="20"/>
  <c r="EU23" i="20" s="1"/>
  <c r="EW23" i="20" s="1"/>
  <c r="ET22" i="20"/>
  <c r="EX22" i="20" s="1"/>
  <c r="ET21" i="20"/>
  <c r="EX21" i="20" s="1"/>
  <c r="ET20" i="20"/>
  <c r="EX20" i="20" s="1"/>
  <c r="EY20" i="20" s="1"/>
  <c r="EZ20" i="20" s="1"/>
  <c r="ET19" i="20"/>
  <c r="EX19" i="20" s="1"/>
  <c r="EY19" i="20" s="1"/>
  <c r="EZ19" i="20" s="1"/>
  <c r="ET18" i="20"/>
  <c r="EX18" i="20" s="1"/>
  <c r="EY18" i="20" s="1"/>
  <c r="EZ18" i="20" s="1"/>
  <c r="ET17" i="20"/>
  <c r="EX17" i="20" s="1"/>
  <c r="ET16" i="20"/>
  <c r="EX16" i="20" s="1"/>
  <c r="EY16" i="20" s="1"/>
  <c r="EZ16" i="20" s="1"/>
  <c r="ET15" i="20"/>
  <c r="EX15" i="20" s="1"/>
  <c r="EY15" i="20" s="1"/>
  <c r="EZ15" i="20" s="1"/>
  <c r="ET14" i="20"/>
  <c r="EX14" i="20" s="1"/>
  <c r="EY14" i="20" s="1"/>
  <c r="EZ14" i="20" s="1"/>
  <c r="ET13" i="20"/>
  <c r="EX13" i="20" s="1"/>
  <c r="EY13" i="20" s="1"/>
  <c r="EZ13" i="20" s="1"/>
  <c r="ET12" i="20"/>
  <c r="EU12" i="20" s="1"/>
  <c r="EW12" i="20" s="1"/>
  <c r="ET11" i="20"/>
  <c r="EU11" i="20" s="1"/>
  <c r="EW11" i="20" s="1"/>
  <c r="ET10" i="20"/>
  <c r="EU10" i="20" s="1"/>
  <c r="EW10" i="20" s="1"/>
  <c r="D32" i="51"/>
  <c r="C32" i="51"/>
  <c r="D31" i="51"/>
  <c r="C31" i="51"/>
  <c r="D30" i="51"/>
  <c r="C30" i="51"/>
  <c r="D29" i="51"/>
  <c r="C29" i="51"/>
  <c r="D28" i="51"/>
  <c r="C28" i="51"/>
  <c r="D27" i="51"/>
  <c r="C27" i="51"/>
  <c r="D26" i="51"/>
  <c r="D25" i="51"/>
  <c r="C25" i="51"/>
  <c r="D24" i="51"/>
  <c r="C24" i="51"/>
  <c r="D23" i="51"/>
  <c r="C23" i="51"/>
  <c r="D19" i="51"/>
  <c r="C19" i="51"/>
  <c r="D18" i="51"/>
  <c r="C18" i="51"/>
  <c r="D17" i="51"/>
  <c r="C17" i="51"/>
  <c r="D16" i="51"/>
  <c r="C16" i="51"/>
  <c r="D15" i="51"/>
  <c r="C15" i="51"/>
  <c r="D14" i="51"/>
  <c r="C14" i="51"/>
  <c r="D13" i="51"/>
  <c r="C13" i="51"/>
  <c r="D12" i="51"/>
  <c r="C12" i="51"/>
  <c r="D11" i="51"/>
  <c r="C11" i="51"/>
  <c r="D10" i="51"/>
  <c r="C10" i="51"/>
  <c r="D32" i="50"/>
  <c r="C32" i="50"/>
  <c r="D31" i="50"/>
  <c r="C31" i="50"/>
  <c r="D30" i="50"/>
  <c r="C30" i="50"/>
  <c r="D29" i="50"/>
  <c r="C29" i="50"/>
  <c r="D28" i="50"/>
  <c r="C28" i="50"/>
  <c r="D27" i="50"/>
  <c r="C27" i="50"/>
  <c r="D26" i="50"/>
  <c r="D25" i="50"/>
  <c r="C25" i="50"/>
  <c r="D24" i="50"/>
  <c r="C24" i="50"/>
  <c r="D23" i="50"/>
  <c r="C23" i="50"/>
  <c r="D19" i="50"/>
  <c r="C19" i="50"/>
  <c r="D18" i="50"/>
  <c r="C18" i="50"/>
  <c r="D17" i="50"/>
  <c r="C17" i="50"/>
  <c r="D16" i="50"/>
  <c r="C16" i="50"/>
  <c r="D15" i="50"/>
  <c r="C15" i="50"/>
  <c r="D14" i="50"/>
  <c r="C14" i="50"/>
  <c r="D13" i="50"/>
  <c r="C13" i="50"/>
  <c r="D12" i="50"/>
  <c r="C12" i="50"/>
  <c r="D11" i="50"/>
  <c r="C11" i="50"/>
  <c r="D10" i="50"/>
  <c r="C10" i="50"/>
  <c r="I60" i="49"/>
  <c r="H60" i="49"/>
  <c r="G60" i="49"/>
  <c r="F60" i="49"/>
  <c r="E60" i="49"/>
  <c r="D60" i="49"/>
  <c r="C60" i="49"/>
  <c r="B60" i="49"/>
  <c r="I59" i="49"/>
  <c r="H59" i="49"/>
  <c r="G59" i="49"/>
  <c r="F59" i="49"/>
  <c r="E59" i="49"/>
  <c r="D59" i="49"/>
  <c r="C59" i="49"/>
  <c r="B59" i="49"/>
  <c r="I58" i="49"/>
  <c r="H58" i="49"/>
  <c r="G58" i="49"/>
  <c r="F58" i="49"/>
  <c r="E58" i="49"/>
  <c r="D58" i="49"/>
  <c r="C58" i="49"/>
  <c r="B58" i="49"/>
  <c r="I57" i="49"/>
  <c r="H57" i="49"/>
  <c r="G57" i="49"/>
  <c r="F57" i="49"/>
  <c r="E57" i="49"/>
  <c r="D57" i="49"/>
  <c r="C57" i="49"/>
  <c r="B57" i="49"/>
  <c r="I56" i="49"/>
  <c r="H56" i="49"/>
  <c r="G56" i="49"/>
  <c r="F56" i="49"/>
  <c r="E56" i="49"/>
  <c r="D56" i="49"/>
  <c r="C56" i="49"/>
  <c r="B56" i="49"/>
  <c r="I55" i="49"/>
  <c r="H55" i="49"/>
  <c r="G55" i="49"/>
  <c r="F55" i="49"/>
  <c r="E55" i="49"/>
  <c r="D55" i="49"/>
  <c r="C55" i="49"/>
  <c r="B55" i="49"/>
  <c r="I54" i="49"/>
  <c r="H54" i="49"/>
  <c r="G54" i="49"/>
  <c r="F54" i="49"/>
  <c r="E54" i="49"/>
  <c r="D54" i="49"/>
  <c r="C54" i="49"/>
  <c r="B54" i="49"/>
  <c r="I53" i="49"/>
  <c r="H53" i="49"/>
  <c r="G53" i="49"/>
  <c r="F53" i="49"/>
  <c r="E53" i="49"/>
  <c r="D53" i="49"/>
  <c r="C53" i="49"/>
  <c r="B53" i="49"/>
  <c r="I52" i="49"/>
  <c r="H52" i="49"/>
  <c r="G52" i="49"/>
  <c r="F52" i="49"/>
  <c r="E52" i="49"/>
  <c r="D52" i="49"/>
  <c r="C52" i="49"/>
  <c r="B52" i="49"/>
  <c r="I51" i="49"/>
  <c r="H51" i="49"/>
  <c r="G51" i="49"/>
  <c r="F51" i="49"/>
  <c r="E51" i="49"/>
  <c r="D51" i="49"/>
  <c r="C51" i="49"/>
  <c r="B51" i="49"/>
  <c r="I50" i="49"/>
  <c r="H50" i="49"/>
  <c r="G50" i="49"/>
  <c r="F50" i="49"/>
  <c r="E50" i="49"/>
  <c r="D50" i="49"/>
  <c r="C50" i="49"/>
  <c r="B50" i="49"/>
  <c r="I49" i="49"/>
  <c r="H49" i="49"/>
  <c r="G49" i="49"/>
  <c r="F49" i="49"/>
  <c r="E49" i="49"/>
  <c r="D49" i="49"/>
  <c r="C49" i="49"/>
  <c r="B49" i="49"/>
  <c r="I48" i="49"/>
  <c r="H48" i="49"/>
  <c r="G48" i="49"/>
  <c r="F48" i="49"/>
  <c r="E48" i="49"/>
  <c r="D48" i="49"/>
  <c r="C48" i="49"/>
  <c r="B48" i="49"/>
  <c r="I47" i="49"/>
  <c r="H47" i="49"/>
  <c r="G47" i="49"/>
  <c r="F47" i="49"/>
  <c r="E47" i="49"/>
  <c r="D47" i="49"/>
  <c r="C47" i="49"/>
  <c r="B47" i="49"/>
  <c r="I46" i="49"/>
  <c r="H46" i="49"/>
  <c r="G46" i="49"/>
  <c r="F46" i="49"/>
  <c r="E46" i="49"/>
  <c r="D46" i="49"/>
  <c r="C46" i="49"/>
  <c r="B46" i="49"/>
  <c r="I45" i="49"/>
  <c r="H45" i="49"/>
  <c r="G45" i="49"/>
  <c r="F45" i="49"/>
  <c r="E45" i="49"/>
  <c r="D45" i="49"/>
  <c r="C45" i="49"/>
  <c r="B45" i="49"/>
  <c r="I44" i="49"/>
  <c r="H44" i="49"/>
  <c r="G44" i="49"/>
  <c r="F44" i="49"/>
  <c r="E44" i="49"/>
  <c r="D44" i="49"/>
  <c r="C44" i="49"/>
  <c r="B44" i="49"/>
  <c r="I43" i="49"/>
  <c r="H43" i="49"/>
  <c r="G43" i="49"/>
  <c r="F43" i="49"/>
  <c r="E43" i="49"/>
  <c r="D43" i="49"/>
  <c r="C43" i="49"/>
  <c r="B43" i="49"/>
  <c r="I42" i="49"/>
  <c r="H42" i="49"/>
  <c r="G42" i="49"/>
  <c r="F42" i="49"/>
  <c r="E42" i="49"/>
  <c r="D42" i="49"/>
  <c r="C42" i="49"/>
  <c r="B42" i="49"/>
  <c r="I41" i="49"/>
  <c r="H41" i="49"/>
  <c r="G41" i="49"/>
  <c r="F41" i="49"/>
  <c r="E41" i="49"/>
  <c r="D41" i="49"/>
  <c r="C41" i="49"/>
  <c r="B41" i="49"/>
  <c r="I40" i="49"/>
  <c r="H40" i="49"/>
  <c r="G40" i="49"/>
  <c r="F40" i="49"/>
  <c r="E40" i="49"/>
  <c r="D40" i="49"/>
  <c r="C40" i="49"/>
  <c r="B40" i="49"/>
  <c r="I39" i="49"/>
  <c r="H39" i="49"/>
  <c r="G39" i="49"/>
  <c r="F39" i="49"/>
  <c r="E39" i="49"/>
  <c r="D39" i="49"/>
  <c r="C39" i="49"/>
  <c r="B39" i="49"/>
  <c r="I38" i="49"/>
  <c r="H38" i="49"/>
  <c r="G38" i="49"/>
  <c r="F38" i="49"/>
  <c r="E38" i="49"/>
  <c r="D38" i="49"/>
  <c r="C38" i="49"/>
  <c r="B38" i="49"/>
  <c r="I37" i="49"/>
  <c r="H37" i="49"/>
  <c r="G37" i="49"/>
  <c r="F37" i="49"/>
  <c r="E37" i="49"/>
  <c r="D37" i="49"/>
  <c r="C37" i="49"/>
  <c r="B37" i="49"/>
  <c r="I36" i="49"/>
  <c r="H36" i="49"/>
  <c r="G36" i="49"/>
  <c r="F36" i="49"/>
  <c r="E36" i="49"/>
  <c r="D36" i="49"/>
  <c r="C36" i="49"/>
  <c r="B36" i="49"/>
  <c r="I35" i="49"/>
  <c r="H35" i="49"/>
  <c r="G35" i="49"/>
  <c r="F35" i="49"/>
  <c r="E35" i="49"/>
  <c r="D35" i="49"/>
  <c r="C35" i="49"/>
  <c r="B35" i="49"/>
  <c r="I34" i="49"/>
  <c r="H34" i="49"/>
  <c r="G34" i="49"/>
  <c r="F34" i="49"/>
  <c r="E34" i="49"/>
  <c r="D34" i="49"/>
  <c r="C34" i="49"/>
  <c r="B34" i="49"/>
  <c r="I33" i="49"/>
  <c r="H33" i="49"/>
  <c r="G33" i="49"/>
  <c r="F33" i="49"/>
  <c r="E33" i="49"/>
  <c r="D33" i="49"/>
  <c r="C33" i="49"/>
  <c r="B33" i="49"/>
  <c r="I32" i="49"/>
  <c r="H32" i="49"/>
  <c r="G32" i="49"/>
  <c r="F32" i="49"/>
  <c r="E32" i="49"/>
  <c r="D32" i="49"/>
  <c r="C32" i="49"/>
  <c r="B32" i="49"/>
  <c r="I31" i="49"/>
  <c r="H31" i="49"/>
  <c r="G31" i="49"/>
  <c r="F31" i="49"/>
  <c r="E31" i="49"/>
  <c r="D31" i="49"/>
  <c r="C31" i="49"/>
  <c r="B31" i="49"/>
  <c r="I30" i="49"/>
  <c r="H30" i="49"/>
  <c r="G30" i="49"/>
  <c r="F30" i="49"/>
  <c r="E30" i="49"/>
  <c r="D30" i="49"/>
  <c r="C30" i="49"/>
  <c r="B30" i="49"/>
  <c r="I29" i="49"/>
  <c r="H29" i="49"/>
  <c r="G29" i="49"/>
  <c r="F29" i="49"/>
  <c r="E29" i="49"/>
  <c r="D29" i="49"/>
  <c r="C29" i="49"/>
  <c r="B29" i="49"/>
  <c r="I28" i="49"/>
  <c r="H28" i="49"/>
  <c r="G28" i="49"/>
  <c r="F28" i="49"/>
  <c r="E28" i="49"/>
  <c r="D28" i="49"/>
  <c r="C28" i="49"/>
  <c r="B28" i="49"/>
  <c r="I27" i="49"/>
  <c r="H27" i="49"/>
  <c r="G27" i="49"/>
  <c r="F27" i="49"/>
  <c r="E27" i="49"/>
  <c r="D27" i="49"/>
  <c r="C27" i="49"/>
  <c r="B27" i="49"/>
  <c r="I26" i="49"/>
  <c r="H26" i="49"/>
  <c r="G26" i="49"/>
  <c r="F26" i="49"/>
  <c r="E26" i="49"/>
  <c r="D26" i="49"/>
  <c r="C26" i="49"/>
  <c r="B26" i="49"/>
  <c r="I25" i="49"/>
  <c r="H25" i="49"/>
  <c r="G25" i="49"/>
  <c r="F25" i="49"/>
  <c r="E25" i="49"/>
  <c r="D25" i="49"/>
  <c r="C25" i="49"/>
  <c r="B25" i="49"/>
  <c r="I24" i="49"/>
  <c r="H24" i="49"/>
  <c r="G24" i="49"/>
  <c r="F24" i="49"/>
  <c r="E24" i="49"/>
  <c r="D24" i="49"/>
  <c r="C24" i="49"/>
  <c r="B24" i="49"/>
  <c r="I23" i="49"/>
  <c r="H23" i="49"/>
  <c r="G23" i="49"/>
  <c r="F23" i="49"/>
  <c r="E23" i="49"/>
  <c r="D23" i="49"/>
  <c r="C23" i="49"/>
  <c r="B23" i="49"/>
  <c r="I22" i="49"/>
  <c r="H22" i="49"/>
  <c r="G22" i="49"/>
  <c r="F22" i="49"/>
  <c r="E22" i="49"/>
  <c r="D22" i="49"/>
  <c r="C22" i="49"/>
  <c r="B22" i="49"/>
  <c r="I21" i="49"/>
  <c r="H21" i="49"/>
  <c r="G21" i="49"/>
  <c r="F21" i="49"/>
  <c r="E21" i="49"/>
  <c r="D21" i="49"/>
  <c r="C21" i="49"/>
  <c r="B21" i="49"/>
  <c r="I20" i="49"/>
  <c r="H20" i="49"/>
  <c r="G20" i="49"/>
  <c r="F20" i="49"/>
  <c r="E20" i="49"/>
  <c r="D20" i="49"/>
  <c r="C20" i="49"/>
  <c r="B20" i="49"/>
  <c r="I19" i="49"/>
  <c r="H19" i="49"/>
  <c r="G19" i="49"/>
  <c r="F19" i="49"/>
  <c r="E19" i="49"/>
  <c r="D19" i="49"/>
  <c r="C19" i="49"/>
  <c r="B19" i="49"/>
  <c r="I18" i="49"/>
  <c r="H18" i="49"/>
  <c r="G18" i="49"/>
  <c r="F18" i="49"/>
  <c r="E18" i="49"/>
  <c r="D18" i="49"/>
  <c r="C18" i="49"/>
  <c r="B18" i="49"/>
  <c r="I17" i="49"/>
  <c r="H17" i="49"/>
  <c r="G17" i="49"/>
  <c r="F17" i="49"/>
  <c r="E17" i="49"/>
  <c r="D17" i="49"/>
  <c r="C17" i="49"/>
  <c r="B17" i="49"/>
  <c r="I16" i="49"/>
  <c r="H16" i="49"/>
  <c r="G16" i="49"/>
  <c r="F16" i="49"/>
  <c r="E16" i="49"/>
  <c r="D16" i="49"/>
  <c r="C16" i="49"/>
  <c r="B16" i="49"/>
  <c r="I15" i="49"/>
  <c r="H15" i="49"/>
  <c r="G15" i="49"/>
  <c r="F15" i="49"/>
  <c r="E15" i="49"/>
  <c r="D15" i="49"/>
  <c r="C15" i="49"/>
  <c r="B15" i="49"/>
  <c r="I14" i="49"/>
  <c r="H14" i="49"/>
  <c r="G14" i="49"/>
  <c r="F14" i="49"/>
  <c r="E14" i="49"/>
  <c r="D14" i="49"/>
  <c r="C14" i="49"/>
  <c r="B14" i="49"/>
  <c r="I13" i="49"/>
  <c r="H13" i="49"/>
  <c r="G13" i="49"/>
  <c r="F13" i="49"/>
  <c r="E13" i="49"/>
  <c r="D13" i="49"/>
  <c r="C13" i="49"/>
  <c r="B13" i="49"/>
  <c r="I12" i="49"/>
  <c r="H12" i="49"/>
  <c r="G12" i="49"/>
  <c r="F12" i="49"/>
  <c r="E12" i="49"/>
  <c r="D12" i="49"/>
  <c r="C12" i="49"/>
  <c r="B12" i="49"/>
  <c r="I11" i="49"/>
  <c r="H11" i="49"/>
  <c r="G11" i="49"/>
  <c r="F11" i="49"/>
  <c r="E11" i="49"/>
  <c r="D11" i="49"/>
  <c r="C11" i="49"/>
  <c r="B11" i="49"/>
  <c r="I10" i="49"/>
  <c r="H10" i="49"/>
  <c r="G10" i="49"/>
  <c r="F10" i="49"/>
  <c r="E10" i="49"/>
  <c r="D10" i="49"/>
  <c r="C10" i="49"/>
  <c r="B10" i="49"/>
  <c r="I9" i="49"/>
  <c r="H9" i="49"/>
  <c r="G9" i="49"/>
  <c r="F9" i="49"/>
  <c r="E9" i="49"/>
  <c r="D9" i="49"/>
  <c r="C9" i="49"/>
  <c r="B9" i="49"/>
  <c r="I60" i="48"/>
  <c r="H60" i="48"/>
  <c r="G60" i="48"/>
  <c r="F60" i="48"/>
  <c r="E60" i="48"/>
  <c r="D60" i="48"/>
  <c r="C60" i="48"/>
  <c r="B60" i="48"/>
  <c r="I59" i="48"/>
  <c r="H59" i="48"/>
  <c r="G59" i="48"/>
  <c r="F59" i="48"/>
  <c r="E59" i="48"/>
  <c r="D59" i="48"/>
  <c r="C59" i="48"/>
  <c r="B59" i="48"/>
  <c r="I58" i="48"/>
  <c r="H58" i="48"/>
  <c r="G58" i="48"/>
  <c r="F58" i="48"/>
  <c r="E58" i="48"/>
  <c r="D58" i="48"/>
  <c r="C58" i="48"/>
  <c r="B58" i="48"/>
  <c r="I57" i="48"/>
  <c r="H57" i="48"/>
  <c r="G57" i="48"/>
  <c r="F57" i="48"/>
  <c r="E57" i="48"/>
  <c r="D57" i="48"/>
  <c r="C57" i="48"/>
  <c r="B57" i="48"/>
  <c r="I56" i="48"/>
  <c r="H56" i="48"/>
  <c r="G56" i="48"/>
  <c r="F56" i="48"/>
  <c r="E56" i="48"/>
  <c r="D56" i="48"/>
  <c r="C56" i="48"/>
  <c r="B56" i="48"/>
  <c r="I55" i="48"/>
  <c r="H55" i="48"/>
  <c r="G55" i="48"/>
  <c r="F55" i="48"/>
  <c r="E55" i="48"/>
  <c r="D55" i="48"/>
  <c r="C55" i="48"/>
  <c r="B55" i="48"/>
  <c r="I54" i="48"/>
  <c r="H54" i="48"/>
  <c r="G54" i="48"/>
  <c r="F54" i="48"/>
  <c r="E54" i="48"/>
  <c r="D54" i="48"/>
  <c r="C54" i="48"/>
  <c r="B54" i="48"/>
  <c r="I53" i="48"/>
  <c r="H53" i="48"/>
  <c r="G53" i="48"/>
  <c r="F53" i="48"/>
  <c r="E53" i="48"/>
  <c r="D53" i="48"/>
  <c r="C53" i="48"/>
  <c r="B53" i="48"/>
  <c r="I52" i="48"/>
  <c r="H52" i="48"/>
  <c r="G52" i="48"/>
  <c r="F52" i="48"/>
  <c r="E52" i="48"/>
  <c r="D52" i="48"/>
  <c r="C52" i="48"/>
  <c r="B52" i="48"/>
  <c r="I51" i="48"/>
  <c r="H51" i="48"/>
  <c r="G51" i="48"/>
  <c r="F51" i="48"/>
  <c r="E51" i="48"/>
  <c r="D51" i="48"/>
  <c r="C51" i="48"/>
  <c r="B51" i="48"/>
  <c r="I50" i="48"/>
  <c r="H50" i="48"/>
  <c r="G50" i="48"/>
  <c r="F50" i="48"/>
  <c r="E50" i="48"/>
  <c r="D50" i="48"/>
  <c r="C50" i="48"/>
  <c r="B50" i="48"/>
  <c r="I49" i="48"/>
  <c r="H49" i="48"/>
  <c r="G49" i="48"/>
  <c r="F49" i="48"/>
  <c r="E49" i="48"/>
  <c r="D49" i="48"/>
  <c r="C49" i="48"/>
  <c r="B49" i="48"/>
  <c r="I48" i="48"/>
  <c r="H48" i="48"/>
  <c r="G48" i="48"/>
  <c r="F48" i="48"/>
  <c r="E48" i="48"/>
  <c r="D48" i="48"/>
  <c r="C48" i="48"/>
  <c r="B48" i="48"/>
  <c r="I47" i="48"/>
  <c r="H47" i="48"/>
  <c r="G47" i="48"/>
  <c r="F47" i="48"/>
  <c r="E47" i="48"/>
  <c r="D47" i="48"/>
  <c r="C47" i="48"/>
  <c r="B47" i="48"/>
  <c r="I46" i="48"/>
  <c r="H46" i="48"/>
  <c r="G46" i="48"/>
  <c r="F46" i="48"/>
  <c r="E46" i="48"/>
  <c r="D46" i="48"/>
  <c r="C46" i="48"/>
  <c r="B46" i="48"/>
  <c r="I45" i="48"/>
  <c r="H45" i="48"/>
  <c r="G45" i="48"/>
  <c r="F45" i="48"/>
  <c r="E45" i="48"/>
  <c r="D45" i="48"/>
  <c r="C45" i="48"/>
  <c r="B45" i="48"/>
  <c r="I44" i="48"/>
  <c r="H44" i="48"/>
  <c r="G44" i="48"/>
  <c r="F44" i="48"/>
  <c r="E44" i="48"/>
  <c r="D44" i="48"/>
  <c r="C44" i="48"/>
  <c r="B44" i="48"/>
  <c r="I43" i="48"/>
  <c r="H43" i="48"/>
  <c r="G43" i="48"/>
  <c r="F43" i="48"/>
  <c r="E43" i="48"/>
  <c r="D43" i="48"/>
  <c r="C43" i="48"/>
  <c r="B43" i="48"/>
  <c r="I42" i="48"/>
  <c r="H42" i="48"/>
  <c r="G42" i="48"/>
  <c r="F42" i="48"/>
  <c r="E42" i="48"/>
  <c r="D42" i="48"/>
  <c r="C42" i="48"/>
  <c r="B42" i="48"/>
  <c r="I41" i="48"/>
  <c r="H41" i="48"/>
  <c r="G41" i="48"/>
  <c r="F41" i="48"/>
  <c r="E41" i="48"/>
  <c r="D41" i="48"/>
  <c r="C41" i="48"/>
  <c r="B41" i="48"/>
  <c r="I40" i="48"/>
  <c r="H40" i="48"/>
  <c r="G40" i="48"/>
  <c r="F40" i="48"/>
  <c r="E40" i="48"/>
  <c r="D40" i="48"/>
  <c r="C40" i="48"/>
  <c r="B40" i="48"/>
  <c r="I39" i="48"/>
  <c r="H39" i="48"/>
  <c r="G39" i="48"/>
  <c r="F39" i="48"/>
  <c r="E39" i="48"/>
  <c r="D39" i="48"/>
  <c r="C39" i="48"/>
  <c r="B39" i="48"/>
  <c r="I38" i="48"/>
  <c r="H38" i="48"/>
  <c r="G38" i="48"/>
  <c r="F38" i="48"/>
  <c r="E38" i="48"/>
  <c r="D38" i="48"/>
  <c r="C38" i="48"/>
  <c r="B38" i="48"/>
  <c r="I37" i="48"/>
  <c r="H37" i="48"/>
  <c r="G37" i="48"/>
  <c r="F37" i="48"/>
  <c r="E37" i="48"/>
  <c r="D37" i="48"/>
  <c r="C37" i="48"/>
  <c r="B37" i="48"/>
  <c r="I36" i="48"/>
  <c r="H36" i="48"/>
  <c r="G36" i="48"/>
  <c r="F36" i="48"/>
  <c r="E36" i="48"/>
  <c r="D36" i="48"/>
  <c r="C36" i="48"/>
  <c r="B36" i="48"/>
  <c r="I35" i="48"/>
  <c r="H35" i="48"/>
  <c r="G35" i="48"/>
  <c r="F35" i="48"/>
  <c r="E35" i="48"/>
  <c r="D35" i="48"/>
  <c r="C35" i="48"/>
  <c r="B35" i="48"/>
  <c r="I34" i="48"/>
  <c r="H34" i="48"/>
  <c r="G34" i="48"/>
  <c r="F34" i="48"/>
  <c r="E34" i="48"/>
  <c r="D34" i="48"/>
  <c r="C34" i="48"/>
  <c r="B34" i="48"/>
  <c r="I33" i="48"/>
  <c r="H33" i="48"/>
  <c r="G33" i="48"/>
  <c r="F33" i="48"/>
  <c r="E33" i="48"/>
  <c r="D33" i="48"/>
  <c r="C33" i="48"/>
  <c r="B33" i="48"/>
  <c r="I32" i="48"/>
  <c r="H32" i="48"/>
  <c r="G32" i="48"/>
  <c r="F32" i="48"/>
  <c r="E32" i="48"/>
  <c r="D32" i="48"/>
  <c r="C32" i="48"/>
  <c r="B32" i="48"/>
  <c r="I31" i="48"/>
  <c r="H31" i="48"/>
  <c r="G31" i="48"/>
  <c r="F31" i="48"/>
  <c r="E31" i="48"/>
  <c r="D31" i="48"/>
  <c r="C31" i="48"/>
  <c r="B31" i="48"/>
  <c r="I30" i="48"/>
  <c r="H30" i="48"/>
  <c r="G30" i="48"/>
  <c r="F30" i="48"/>
  <c r="E30" i="48"/>
  <c r="D30" i="48"/>
  <c r="C30" i="48"/>
  <c r="B30" i="48"/>
  <c r="I29" i="48"/>
  <c r="H29" i="48"/>
  <c r="G29" i="48"/>
  <c r="F29" i="48"/>
  <c r="E29" i="48"/>
  <c r="D29" i="48"/>
  <c r="C29" i="48"/>
  <c r="B29" i="48"/>
  <c r="I28" i="48"/>
  <c r="H28" i="48"/>
  <c r="G28" i="48"/>
  <c r="F28" i="48"/>
  <c r="E28" i="48"/>
  <c r="D28" i="48"/>
  <c r="C28" i="48"/>
  <c r="B28" i="48"/>
  <c r="I27" i="48"/>
  <c r="H27" i="48"/>
  <c r="G27" i="48"/>
  <c r="F27" i="48"/>
  <c r="E27" i="48"/>
  <c r="D27" i="48"/>
  <c r="C27" i="48"/>
  <c r="B27" i="48"/>
  <c r="I26" i="48"/>
  <c r="H26" i="48"/>
  <c r="G26" i="48"/>
  <c r="F26" i="48"/>
  <c r="E26" i="48"/>
  <c r="D26" i="48"/>
  <c r="C26" i="48"/>
  <c r="B26" i="48"/>
  <c r="I25" i="48"/>
  <c r="H25" i="48"/>
  <c r="G25" i="48"/>
  <c r="F25" i="48"/>
  <c r="E25" i="48"/>
  <c r="D25" i="48"/>
  <c r="C25" i="48"/>
  <c r="B25" i="48"/>
  <c r="I24" i="48"/>
  <c r="H24" i="48"/>
  <c r="G24" i="48"/>
  <c r="F24" i="48"/>
  <c r="E24" i="48"/>
  <c r="D24" i="48"/>
  <c r="C24" i="48"/>
  <c r="B24" i="48"/>
  <c r="I23" i="48"/>
  <c r="H23" i="48"/>
  <c r="G23" i="48"/>
  <c r="F23" i="48"/>
  <c r="E23" i="48"/>
  <c r="D23" i="48"/>
  <c r="C23" i="48"/>
  <c r="B23" i="48"/>
  <c r="I22" i="48"/>
  <c r="H22" i="48"/>
  <c r="G22" i="48"/>
  <c r="F22" i="48"/>
  <c r="E22" i="48"/>
  <c r="D22" i="48"/>
  <c r="C22" i="48"/>
  <c r="B22" i="48"/>
  <c r="I21" i="48"/>
  <c r="H21" i="48"/>
  <c r="G21" i="48"/>
  <c r="F21" i="48"/>
  <c r="E21" i="48"/>
  <c r="D21" i="48"/>
  <c r="C21" i="48"/>
  <c r="B21" i="48"/>
  <c r="I20" i="48"/>
  <c r="H20" i="48"/>
  <c r="G20" i="48"/>
  <c r="F20" i="48"/>
  <c r="E20" i="48"/>
  <c r="D20" i="48"/>
  <c r="C20" i="48"/>
  <c r="B20" i="48"/>
  <c r="I19" i="48"/>
  <c r="H19" i="48"/>
  <c r="G19" i="48"/>
  <c r="F19" i="48"/>
  <c r="E19" i="48"/>
  <c r="D19" i="48"/>
  <c r="C19" i="48"/>
  <c r="B19" i="48"/>
  <c r="I18" i="48"/>
  <c r="H18" i="48"/>
  <c r="G18" i="48"/>
  <c r="F18" i="48"/>
  <c r="E18" i="48"/>
  <c r="D18" i="48"/>
  <c r="C18" i="48"/>
  <c r="B18" i="48"/>
  <c r="I17" i="48"/>
  <c r="H17" i="48"/>
  <c r="G17" i="48"/>
  <c r="F17" i="48"/>
  <c r="E17" i="48"/>
  <c r="D17" i="48"/>
  <c r="C17" i="48"/>
  <c r="B17" i="48"/>
  <c r="I16" i="48"/>
  <c r="H16" i="48"/>
  <c r="G16" i="48"/>
  <c r="F16" i="48"/>
  <c r="E16" i="48"/>
  <c r="D16" i="48"/>
  <c r="C16" i="48"/>
  <c r="B16" i="48"/>
  <c r="I15" i="48"/>
  <c r="H15" i="48"/>
  <c r="G15" i="48"/>
  <c r="F15" i="48"/>
  <c r="E15" i="48"/>
  <c r="D15" i="48"/>
  <c r="C15" i="48"/>
  <c r="B15" i="48"/>
  <c r="I14" i="48"/>
  <c r="H14" i="48"/>
  <c r="G14" i="48"/>
  <c r="F14" i="48"/>
  <c r="E14" i="48"/>
  <c r="D14" i="48"/>
  <c r="C14" i="48"/>
  <c r="B14" i="48"/>
  <c r="I13" i="48"/>
  <c r="H13" i="48"/>
  <c r="G13" i="48"/>
  <c r="F13" i="48"/>
  <c r="E13" i="48"/>
  <c r="D13" i="48"/>
  <c r="C13" i="48"/>
  <c r="B13" i="48"/>
  <c r="I12" i="48"/>
  <c r="H12" i="48"/>
  <c r="G12" i="48"/>
  <c r="F12" i="48"/>
  <c r="E12" i="48"/>
  <c r="D12" i="48"/>
  <c r="C12" i="48"/>
  <c r="B12" i="48"/>
  <c r="I11" i="48"/>
  <c r="H11" i="48"/>
  <c r="G11" i="48"/>
  <c r="F11" i="48"/>
  <c r="E11" i="48"/>
  <c r="D11" i="48"/>
  <c r="C11" i="48"/>
  <c r="B11" i="48"/>
  <c r="I10" i="48"/>
  <c r="H10" i="48"/>
  <c r="G10" i="48"/>
  <c r="F10" i="48"/>
  <c r="E10" i="48"/>
  <c r="D10" i="48"/>
  <c r="C10" i="48"/>
  <c r="B10" i="48"/>
  <c r="I9" i="48"/>
  <c r="H9" i="48"/>
  <c r="G9" i="48"/>
  <c r="F9" i="48"/>
  <c r="E9" i="48"/>
  <c r="D9" i="48"/>
  <c r="C9" i="48"/>
  <c r="B9" i="48"/>
  <c r="D20" i="4"/>
  <c r="C20" i="4"/>
  <c r="D19" i="4"/>
  <c r="C19" i="4"/>
  <c r="D18" i="4"/>
  <c r="C18" i="4"/>
  <c r="D17" i="4"/>
  <c r="C17" i="4"/>
  <c r="D16" i="4"/>
  <c r="C16" i="4"/>
  <c r="D15" i="4"/>
  <c r="C15" i="4"/>
  <c r="D14" i="4"/>
  <c r="C14" i="4"/>
  <c r="D13" i="4"/>
  <c r="C13" i="4"/>
  <c r="D12" i="4"/>
  <c r="C12" i="4"/>
  <c r="D11" i="4"/>
  <c r="C11" i="4"/>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C38" i="3"/>
  <c r="F37" i="3"/>
  <c r="E37" i="3"/>
  <c r="D37" i="3"/>
  <c r="C37" i="3"/>
  <c r="F36" i="3"/>
  <c r="E36" i="3"/>
  <c r="D36" i="3"/>
  <c r="C36" i="3"/>
  <c r="F35" i="3"/>
  <c r="E35" i="3"/>
  <c r="D35" i="3"/>
  <c r="C35" i="3"/>
  <c r="F34" i="3"/>
  <c r="E34" i="3"/>
  <c r="D34" i="3"/>
  <c r="C34" i="3"/>
  <c r="F33" i="3"/>
  <c r="E33" i="3"/>
  <c r="D33" i="3"/>
  <c r="C33" i="3"/>
  <c r="F32" i="3"/>
  <c r="E32" i="3"/>
  <c r="D32" i="3"/>
  <c r="C32" i="3"/>
  <c r="F31" i="3"/>
  <c r="E31" i="3"/>
  <c r="D31" i="3"/>
  <c r="C31" i="3"/>
  <c r="F30" i="3"/>
  <c r="E30" i="3"/>
  <c r="D30" i="3"/>
  <c r="C30" i="3"/>
  <c r="F29" i="3"/>
  <c r="E29" i="3"/>
  <c r="D29" i="3"/>
  <c r="C29" i="3"/>
  <c r="F28" i="3"/>
  <c r="E28" i="3"/>
  <c r="D28" i="3"/>
  <c r="C28" i="3"/>
  <c r="F27" i="3"/>
  <c r="E27" i="3"/>
  <c r="D27" i="3"/>
  <c r="C27" i="3"/>
  <c r="F26" i="3"/>
  <c r="E26" i="3"/>
  <c r="D26" i="3"/>
  <c r="C26" i="3"/>
  <c r="F25" i="3"/>
  <c r="E25" i="3"/>
  <c r="D25" i="3"/>
  <c r="C25" i="3"/>
  <c r="F24" i="3"/>
  <c r="E24" i="3"/>
  <c r="D24" i="3"/>
  <c r="C24" i="3"/>
  <c r="F23" i="3"/>
  <c r="E23" i="3"/>
  <c r="D23" i="3"/>
  <c r="C23" i="3"/>
  <c r="F22" i="3"/>
  <c r="E22" i="3"/>
  <c r="D22" i="3"/>
  <c r="C22" i="3"/>
  <c r="F21" i="3"/>
  <c r="E21" i="3"/>
  <c r="D21" i="3"/>
  <c r="C21" i="3"/>
  <c r="F20" i="3"/>
  <c r="E20" i="3"/>
  <c r="D20" i="3"/>
  <c r="C20" i="3"/>
  <c r="F19" i="3"/>
  <c r="E19" i="3"/>
  <c r="D19" i="3"/>
  <c r="C19" i="3"/>
  <c r="F18" i="3"/>
  <c r="E18" i="3"/>
  <c r="D18" i="3"/>
  <c r="C18" i="3"/>
  <c r="F17" i="3"/>
  <c r="E17" i="3"/>
  <c r="D17" i="3"/>
  <c r="C17" i="3"/>
  <c r="F16" i="3"/>
  <c r="E16" i="3"/>
  <c r="D16" i="3"/>
  <c r="C16" i="3"/>
  <c r="F15" i="3"/>
  <c r="E15" i="3"/>
  <c r="D15" i="3"/>
  <c r="C15" i="3"/>
  <c r="F14" i="3"/>
  <c r="E14" i="3"/>
  <c r="D14" i="3"/>
  <c r="C14" i="3"/>
  <c r="F13" i="3"/>
  <c r="E13" i="3"/>
  <c r="D13" i="3"/>
  <c r="C13" i="3"/>
  <c r="F12" i="3"/>
  <c r="E12" i="3"/>
  <c r="D12" i="3"/>
  <c r="C12" i="3"/>
  <c r="F11" i="3"/>
  <c r="E11" i="3"/>
  <c r="D11" i="3"/>
  <c r="C11" i="3"/>
  <c r="F10" i="3"/>
  <c r="E10" i="3"/>
  <c r="D10" i="3"/>
  <c r="C10" i="3"/>
  <c r="F9" i="3"/>
  <c r="E9" i="3"/>
  <c r="D9" i="3"/>
  <c r="C9" i="3"/>
  <c r="F5" i="52"/>
  <c r="F6" i="52" s="1"/>
  <c r="F7" i="52" s="1"/>
  <c r="F8" i="52" s="1"/>
  <c r="F9" i="52" s="1"/>
  <c r="F10" i="52" s="1"/>
  <c r="F11" i="52" s="1"/>
  <c r="F12" i="52" s="1"/>
  <c r="F13" i="52" s="1"/>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F34" i="52" s="1"/>
  <c r="F35" i="52" s="1"/>
  <c r="F36" i="52" s="1"/>
  <c r="F37" i="52" s="1"/>
  <c r="F38" i="52" s="1"/>
  <c r="F39" i="52" s="1"/>
  <c r="F40" i="52" s="1"/>
  <c r="F41" i="52" s="1"/>
  <c r="F42" i="52" s="1"/>
  <c r="F43" i="52" s="1"/>
  <c r="F44" i="52" s="1"/>
  <c r="F45" i="52" s="1"/>
  <c r="F46" i="52" s="1"/>
  <c r="F47" i="52" s="1"/>
  <c r="F48" i="52" s="1"/>
  <c r="F49" i="52" s="1"/>
  <c r="F50" i="52" s="1"/>
  <c r="F51" i="52" s="1"/>
  <c r="F52" i="52" s="1"/>
  <c r="F53" i="52" s="1"/>
  <c r="F54" i="52" s="1"/>
  <c r="F55" i="52" s="1"/>
  <c r="F56" i="52" s="1"/>
  <c r="F57" i="52" s="1"/>
  <c r="F58" i="52" s="1"/>
  <c r="F59" i="52" s="1"/>
  <c r="F60" i="52" s="1"/>
  <c r="F61" i="52" s="1"/>
  <c r="F62" i="52" s="1"/>
  <c r="F63" i="52" s="1"/>
  <c r="F64" i="52" s="1"/>
  <c r="F65" i="52" s="1"/>
  <c r="F66" i="52" s="1"/>
  <c r="F67" i="52" s="1"/>
  <c r="F68" i="52" s="1"/>
  <c r="F69" i="52" s="1"/>
  <c r="F70" i="52" s="1"/>
  <c r="F71" i="52" s="1"/>
  <c r="F72" i="52" s="1"/>
  <c r="F73" i="52" s="1"/>
  <c r="F74" i="52" s="1"/>
  <c r="F75" i="52" s="1"/>
  <c r="F76" i="52" s="1"/>
  <c r="F77" i="52" s="1"/>
  <c r="F78" i="52" s="1"/>
  <c r="F79" i="52" s="1"/>
  <c r="F80" i="52" s="1"/>
  <c r="F81" i="52" s="1"/>
  <c r="F82" i="52" s="1"/>
  <c r="F83" i="52" s="1"/>
  <c r="F84" i="52" s="1"/>
  <c r="F85" i="52" s="1"/>
  <c r="F86" i="52" s="1"/>
  <c r="F87" i="52" s="1"/>
  <c r="F88" i="52" s="1"/>
  <c r="F89" i="52" s="1"/>
  <c r="F90" i="52" s="1"/>
  <c r="F91" i="52" s="1"/>
  <c r="F92" i="52" s="1"/>
  <c r="F93" i="52" s="1"/>
  <c r="F94" i="52" s="1"/>
  <c r="F95" i="52" s="1"/>
  <c r="F96" i="52" s="1"/>
  <c r="F97" i="52" s="1"/>
  <c r="F98" i="52" s="1"/>
  <c r="F99" i="52" s="1"/>
  <c r="F100" i="52" s="1"/>
  <c r="F101" i="52" s="1"/>
  <c r="F102" i="52" s="1"/>
  <c r="F103" i="52" s="1"/>
  <c r="F104" i="52" s="1"/>
  <c r="F105" i="52" s="1"/>
  <c r="F106" i="52" s="1"/>
  <c r="F107" i="52" s="1"/>
  <c r="F108" i="52" s="1"/>
  <c r="F109" i="52" s="1"/>
  <c r="F110" i="52" s="1"/>
  <c r="F111" i="52" s="1"/>
  <c r="F112" i="52" s="1"/>
  <c r="F113" i="52" s="1"/>
  <c r="F114" i="52" s="1"/>
  <c r="F115" i="52" s="1"/>
  <c r="F116" i="52" s="1"/>
  <c r="F117" i="52" s="1"/>
  <c r="F118" i="52" s="1"/>
  <c r="F119" i="52" s="1"/>
  <c r="F120" i="52" s="1"/>
  <c r="F121" i="52" s="1"/>
  <c r="F122" i="52" s="1"/>
  <c r="F123" i="52" s="1"/>
  <c r="F124" i="52" s="1"/>
  <c r="F125" i="52" s="1"/>
  <c r="F126" i="52" s="1"/>
  <c r="F127" i="52" s="1"/>
  <c r="F128" i="52" s="1"/>
  <c r="F129" i="52" s="1"/>
  <c r="F130" i="52" s="1"/>
  <c r="F131" i="52" s="1"/>
  <c r="F132" i="52" s="1"/>
  <c r="F133" i="52" s="1"/>
  <c r="F134" i="52" s="1"/>
  <c r="F135" i="52" s="1"/>
  <c r="F136" i="52" s="1"/>
  <c r="F137" i="52" s="1"/>
  <c r="F138" i="52" s="1"/>
  <c r="F139" i="52" s="1"/>
  <c r="F140" i="52" s="1"/>
  <c r="F141" i="52" s="1"/>
  <c r="F142" i="52" s="1"/>
  <c r="F143" i="52" s="1"/>
  <c r="F144" i="52" s="1"/>
  <c r="F145" i="52" s="1"/>
  <c r="F146" i="52" s="1"/>
  <c r="F147" i="52" s="1"/>
  <c r="F148" i="52" s="1"/>
  <c r="F149" i="52" s="1"/>
  <c r="F150" i="52" s="1"/>
  <c r="F151" i="52" s="1"/>
  <c r="F152" i="52" s="1"/>
  <c r="F153" i="52" s="1"/>
  <c r="F154" i="52" s="1"/>
  <c r="F155" i="52" s="1"/>
  <c r="F156" i="52" s="1"/>
  <c r="F157" i="52" s="1"/>
  <c r="F158" i="52" s="1"/>
  <c r="F159" i="52" s="1"/>
  <c r="F160" i="52" s="1"/>
  <c r="F161" i="52" s="1"/>
  <c r="F162" i="52" s="1"/>
  <c r="F163" i="52" s="1"/>
  <c r="F164" i="52" s="1"/>
  <c r="F165" i="52" s="1"/>
  <c r="F166" i="52" s="1"/>
  <c r="F167" i="52" s="1"/>
  <c r="F168" i="52" s="1"/>
  <c r="F169" i="52" s="1"/>
  <c r="F170" i="52" s="1"/>
  <c r="F171" i="52" s="1"/>
  <c r="F172" i="52" s="1"/>
  <c r="F173" i="52" s="1"/>
  <c r="F174" i="52" s="1"/>
  <c r="F175" i="52" s="1"/>
  <c r="F176" i="52" s="1"/>
  <c r="F177" i="52" s="1"/>
  <c r="F178" i="52" s="1"/>
  <c r="F179" i="52" s="1"/>
  <c r="F180" i="52" s="1"/>
  <c r="F181" i="52" s="1"/>
  <c r="F182" i="52" s="1"/>
  <c r="F183" i="52" s="1"/>
  <c r="F184" i="52" s="1"/>
  <c r="F185" i="52" s="1"/>
  <c r="F186" i="52" s="1"/>
  <c r="F187" i="52" s="1"/>
  <c r="F188" i="52" s="1"/>
  <c r="F189" i="52" s="1"/>
  <c r="F190" i="52" s="1"/>
  <c r="F191" i="52" s="1"/>
  <c r="F192" i="52" s="1"/>
  <c r="F193" i="52" s="1"/>
  <c r="F194" i="52" s="1"/>
  <c r="F195" i="52" s="1"/>
  <c r="F196" i="52" s="1"/>
  <c r="F197" i="52" s="1"/>
  <c r="F198" i="52" s="1"/>
  <c r="F199" i="52" s="1"/>
  <c r="F200" i="52" s="1"/>
  <c r="F201" i="52" s="1"/>
  <c r="F202" i="52" s="1"/>
  <c r="F203" i="52" s="1"/>
  <c r="F204" i="52" s="1"/>
  <c r="F205" i="52" s="1"/>
  <c r="F206" i="52" s="1"/>
  <c r="F207" i="52" s="1"/>
  <c r="F208" i="52" s="1"/>
  <c r="F209" i="52" s="1"/>
  <c r="F210" i="52" s="1"/>
  <c r="F211" i="52" s="1"/>
  <c r="F212" i="52" s="1"/>
  <c r="F213" i="52" s="1"/>
  <c r="F214" i="52" s="1"/>
  <c r="F215" i="52" s="1"/>
  <c r="F216" i="52" s="1"/>
  <c r="F217" i="52" s="1"/>
  <c r="F218" i="52" s="1"/>
  <c r="F219" i="52" s="1"/>
  <c r="F220" i="52" s="1"/>
  <c r="F221" i="52" s="1"/>
  <c r="F222" i="52" s="1"/>
  <c r="F223" i="52" s="1"/>
  <c r="F224" i="52" s="1"/>
  <c r="F225" i="52" s="1"/>
  <c r="F226" i="52" s="1"/>
  <c r="F227" i="52" s="1"/>
  <c r="F228" i="52" s="1"/>
  <c r="F229" i="52" s="1"/>
  <c r="F230" i="52" s="1"/>
  <c r="F231" i="52" s="1"/>
  <c r="F232" i="52" s="1"/>
  <c r="F233" i="52" s="1"/>
  <c r="F234" i="52" s="1"/>
  <c r="F235" i="52" s="1"/>
  <c r="F236" i="52" s="1"/>
  <c r="F237" i="52" s="1"/>
  <c r="F238" i="52" s="1"/>
  <c r="F239" i="52" s="1"/>
  <c r="F240" i="52" s="1"/>
  <c r="F241" i="52" s="1"/>
  <c r="F242" i="52" s="1"/>
  <c r="F243" i="52" s="1"/>
  <c r="F244" i="52" s="1"/>
  <c r="F245" i="52" s="1"/>
  <c r="F246" i="52" s="1"/>
  <c r="F247" i="52" s="1"/>
  <c r="F248" i="52" s="1"/>
  <c r="F249" i="52" s="1"/>
  <c r="F250" i="52" s="1"/>
  <c r="F251" i="52" s="1"/>
  <c r="F252" i="52" s="1"/>
  <c r="F253" i="52" s="1"/>
  <c r="F254" i="52" s="1"/>
  <c r="F255" i="52" s="1"/>
  <c r="F256" i="52" s="1"/>
  <c r="F257" i="52" s="1"/>
  <c r="F258" i="52" s="1"/>
  <c r="F259" i="52" s="1"/>
  <c r="F260" i="52" s="1"/>
  <c r="F261" i="52" s="1"/>
  <c r="F262" i="52" s="1"/>
  <c r="F263" i="52" s="1"/>
  <c r="F264" i="52" s="1"/>
  <c r="F266" i="52"/>
  <c r="F267" i="52" s="1"/>
  <c r="F268" i="52" s="1"/>
  <c r="F269" i="52" s="1"/>
  <c r="F270" i="52" s="1"/>
  <c r="F271" i="52" s="1"/>
  <c r="F272" i="52" s="1"/>
  <c r="F273" i="52" s="1"/>
  <c r="F274" i="52" s="1"/>
  <c r="F275" i="52" s="1"/>
  <c r="F276" i="52" s="1"/>
  <c r="F277" i="52" s="1"/>
  <c r="F278" i="52" s="1"/>
  <c r="F279" i="52" s="1"/>
  <c r="F280" i="52" s="1"/>
  <c r="F281" i="52" s="1"/>
  <c r="F282" i="52" s="1"/>
  <c r="F283" i="52" s="1"/>
  <c r="F284" i="52" s="1"/>
  <c r="F285" i="52" s="1"/>
  <c r="F286" i="52" s="1"/>
  <c r="F287" i="52" s="1"/>
  <c r="F288" i="52" s="1"/>
  <c r="F289" i="52" s="1"/>
  <c r="F290" i="52" s="1"/>
  <c r="F291" i="52" s="1"/>
  <c r="F292" i="52" s="1"/>
  <c r="F293" i="52" s="1"/>
  <c r="F294" i="52" s="1"/>
  <c r="F295" i="52" s="1"/>
  <c r="F296" i="52" s="1"/>
  <c r="F297" i="52" s="1"/>
  <c r="F298" i="52" s="1"/>
  <c r="F299" i="52" s="1"/>
  <c r="F300" i="52" s="1"/>
  <c r="F301" i="52" s="1"/>
  <c r="F302" i="52" s="1"/>
  <c r="F303" i="52" s="1"/>
  <c r="F304" i="52" s="1"/>
  <c r="F305" i="52" s="1"/>
  <c r="F306" i="52" s="1"/>
  <c r="F307" i="52" s="1"/>
  <c r="F308" i="52" s="1"/>
  <c r="F309" i="52" s="1"/>
  <c r="F310" i="52" s="1"/>
  <c r="F311" i="52" s="1"/>
  <c r="F312" i="52" s="1"/>
  <c r="F313" i="52" s="1"/>
  <c r="F314" i="52" s="1"/>
  <c r="F315" i="52" s="1"/>
  <c r="F316" i="52" s="1"/>
  <c r="F317" i="52" s="1"/>
  <c r="F318" i="52" s="1"/>
  <c r="F319" i="52" s="1"/>
  <c r="F320" i="52" s="1"/>
  <c r="F321" i="52" s="1"/>
  <c r="F322" i="52" s="1"/>
  <c r="F323" i="52" s="1"/>
  <c r="F324" i="52" s="1"/>
  <c r="F325" i="52" s="1"/>
  <c r="F326" i="52" s="1"/>
  <c r="F327" i="52" s="1"/>
  <c r="F328" i="52" s="1"/>
  <c r="F329" i="52" s="1"/>
  <c r="F330" i="52" s="1"/>
  <c r="F331" i="52" s="1"/>
  <c r="F332" i="52" s="1"/>
  <c r="F333" i="52" s="1"/>
  <c r="F334" i="52" s="1"/>
  <c r="F335" i="52" s="1"/>
  <c r="F336" i="52" s="1"/>
  <c r="F337" i="52" s="1"/>
  <c r="F338" i="52" s="1"/>
  <c r="F339" i="52" s="1"/>
  <c r="F340" i="52" s="1"/>
  <c r="F341" i="52" s="1"/>
  <c r="F342" i="52" s="1"/>
  <c r="F343" i="52" s="1"/>
  <c r="F344" i="52" s="1"/>
  <c r="F345" i="52" s="1"/>
  <c r="F346" i="52" s="1"/>
  <c r="F347" i="52" s="1"/>
  <c r="F348" i="52" s="1"/>
  <c r="F349" i="52" s="1"/>
  <c r="F350" i="52" s="1"/>
  <c r="F351" i="52" s="1"/>
  <c r="F352" i="52" s="1"/>
  <c r="F353" i="52" s="1"/>
  <c r="F354" i="52" s="1"/>
  <c r="F355" i="52" s="1"/>
  <c r="F356" i="52" s="1"/>
  <c r="F357" i="52" s="1"/>
  <c r="F358" i="52" s="1"/>
  <c r="F359" i="52" s="1"/>
  <c r="F360" i="52" s="1"/>
  <c r="F361" i="52" s="1"/>
  <c r="F362" i="52" s="1"/>
  <c r="F363" i="52" s="1"/>
  <c r="F364" i="52" s="1"/>
  <c r="F365" i="52" s="1"/>
  <c r="F366" i="52" s="1"/>
  <c r="F367" i="52" s="1"/>
  <c r="F368" i="52" s="1"/>
  <c r="F369" i="52" s="1"/>
  <c r="F370" i="52" s="1"/>
  <c r="F371" i="52" s="1"/>
  <c r="F372" i="52" s="1"/>
  <c r="F373" i="52" s="1"/>
  <c r="F374" i="52" s="1"/>
  <c r="F375" i="52" s="1"/>
  <c r="F376" i="52" s="1"/>
  <c r="F377" i="52" s="1"/>
  <c r="F378" i="52" s="1"/>
  <c r="F379" i="52" s="1"/>
  <c r="F380" i="52" s="1"/>
  <c r="F381" i="52" s="1"/>
  <c r="F382" i="52" s="1"/>
  <c r="F383" i="52" s="1"/>
  <c r="F384" i="52" s="1"/>
  <c r="F385" i="52" s="1"/>
  <c r="F386" i="52" s="1"/>
  <c r="F387" i="52" s="1"/>
  <c r="F388" i="52" s="1"/>
  <c r="F389" i="52" s="1"/>
  <c r="F390" i="52" s="1"/>
  <c r="F391" i="52" s="1"/>
  <c r="F392" i="52" s="1"/>
  <c r="F393" i="52" s="1"/>
  <c r="F394" i="52" s="1"/>
  <c r="F395" i="52" s="1"/>
  <c r="F396" i="52" s="1"/>
  <c r="F397" i="52" s="1"/>
  <c r="F398" i="52" s="1"/>
  <c r="F399" i="52" s="1"/>
  <c r="F400" i="52" s="1"/>
  <c r="F401" i="52" s="1"/>
  <c r="F402" i="52" s="1"/>
  <c r="F403" i="52" s="1"/>
  <c r="F404" i="52" s="1"/>
  <c r="F405" i="52" s="1"/>
  <c r="F406" i="52" s="1"/>
  <c r="F407" i="52" s="1"/>
  <c r="F408" i="52" s="1"/>
  <c r="F409" i="52" s="1"/>
  <c r="F410" i="52" s="1"/>
  <c r="F411" i="52" s="1"/>
  <c r="F412" i="52" s="1"/>
  <c r="F413" i="52" s="1"/>
  <c r="F414" i="52" s="1"/>
  <c r="F415" i="52" s="1"/>
  <c r="F416" i="52" s="1"/>
  <c r="F417" i="52" s="1"/>
  <c r="F418" i="52" s="1"/>
  <c r="F419" i="52" s="1"/>
  <c r="F420" i="52" s="1"/>
  <c r="F421" i="52" s="1"/>
  <c r="F422" i="52" s="1"/>
  <c r="F423" i="52" s="1"/>
  <c r="F424" i="52" s="1"/>
  <c r="F425" i="52" s="1"/>
  <c r="F426" i="52" s="1"/>
  <c r="F427" i="52" s="1"/>
  <c r="F428" i="52" s="1"/>
  <c r="F429" i="52" s="1"/>
  <c r="F430" i="52" s="1"/>
  <c r="F431" i="52" s="1"/>
  <c r="F432" i="52" s="1"/>
  <c r="F433" i="52" s="1"/>
  <c r="F434" i="52" s="1"/>
  <c r="F435" i="52" s="1"/>
  <c r="F436" i="52" s="1"/>
  <c r="F437" i="52" s="1"/>
  <c r="F438" i="52" s="1"/>
  <c r="F439" i="52" s="1"/>
  <c r="F440" i="52" s="1"/>
  <c r="F441" i="52" s="1"/>
  <c r="F442" i="52" s="1"/>
  <c r="F443" i="52" s="1"/>
  <c r="F444" i="52" s="1"/>
  <c r="F445" i="52" s="1"/>
  <c r="F446" i="52" s="1"/>
  <c r="F447" i="52" s="1"/>
  <c r="F448" i="52" s="1"/>
  <c r="F449" i="52" s="1"/>
  <c r="F450" i="52" s="1"/>
  <c r="F451" i="52" s="1"/>
  <c r="F452" i="52" s="1"/>
  <c r="F453" i="52" s="1"/>
  <c r="F454" i="52" s="1"/>
  <c r="F455" i="52" s="1"/>
  <c r="F456" i="52" s="1"/>
  <c r="F457" i="52" s="1"/>
  <c r="F458" i="52" s="1"/>
  <c r="F459" i="52" s="1"/>
  <c r="F460" i="52" s="1"/>
  <c r="F461" i="52" s="1"/>
  <c r="F462" i="52" s="1"/>
  <c r="F463" i="52" s="1"/>
  <c r="F464" i="52" s="1"/>
  <c r="F465" i="52" s="1"/>
  <c r="F466" i="52" s="1"/>
  <c r="F467" i="52" s="1"/>
  <c r="F468" i="52" s="1"/>
  <c r="F469" i="52" s="1"/>
  <c r="F470" i="52" s="1"/>
  <c r="F471" i="52" s="1"/>
  <c r="F472" i="52" s="1"/>
  <c r="F473" i="52" s="1"/>
  <c r="F474" i="52" s="1"/>
  <c r="F475" i="52" s="1"/>
  <c r="F476" i="52" s="1"/>
  <c r="F477" i="52" s="1"/>
  <c r="F478" i="52" s="1"/>
  <c r="F479" i="52" s="1"/>
  <c r="F480" i="52" s="1"/>
  <c r="F481" i="52" s="1"/>
  <c r="F482" i="52" s="1"/>
  <c r="F483" i="52" s="1"/>
  <c r="F484" i="52" s="1"/>
  <c r="F485" i="52" s="1"/>
  <c r="F486" i="52" s="1"/>
  <c r="F487" i="52" s="1"/>
  <c r="F488" i="52" s="1"/>
  <c r="F489" i="52" s="1"/>
  <c r="F490" i="52" s="1"/>
  <c r="F491" i="52" s="1"/>
  <c r="F492" i="52" s="1"/>
  <c r="F493" i="52" s="1"/>
  <c r="F494" i="52" s="1"/>
  <c r="F495" i="52" s="1"/>
  <c r="F496" i="52" s="1"/>
  <c r="F497" i="52" s="1"/>
  <c r="F498" i="52" s="1"/>
  <c r="F499" i="52" s="1"/>
  <c r="F500" i="52" s="1"/>
  <c r="F501" i="52" s="1"/>
  <c r="F502" i="52" s="1"/>
  <c r="F503" i="52" s="1"/>
  <c r="F504" i="52" s="1"/>
  <c r="F505" i="52" s="1"/>
  <c r="F506" i="52" s="1"/>
  <c r="F507" i="52" s="1"/>
  <c r="F508" i="52" s="1"/>
  <c r="F509" i="52" s="1"/>
  <c r="F510" i="52" s="1"/>
  <c r="F511" i="52" s="1"/>
  <c r="F512" i="52" s="1"/>
  <c r="F513" i="52" s="1"/>
  <c r="F514" i="52" s="1"/>
  <c r="F515" i="52" s="1"/>
  <c r="F516" i="52" s="1"/>
  <c r="F517" i="52" s="1"/>
  <c r="F518" i="52" s="1"/>
  <c r="F519" i="52" s="1"/>
  <c r="F520" i="52" s="1"/>
  <c r="F521" i="52" s="1"/>
  <c r="F522" i="52" s="1"/>
  <c r="F523" i="52" s="1"/>
  <c r="F524" i="52" s="1"/>
  <c r="F525" i="52" s="1"/>
  <c r="F526" i="52" s="1"/>
  <c r="F527" i="52" s="1"/>
  <c r="F528" i="52" s="1"/>
  <c r="F529" i="52" s="1"/>
  <c r="F530" i="52" s="1"/>
  <c r="F531" i="52" s="1"/>
  <c r="F532" i="52" s="1"/>
  <c r="F533" i="52" s="1"/>
  <c r="F534" i="52" s="1"/>
  <c r="F535" i="52" s="1"/>
  <c r="F536" i="52" s="1"/>
  <c r="F537" i="52" s="1"/>
  <c r="F538" i="52" s="1"/>
  <c r="F539" i="52" s="1"/>
  <c r="F540" i="52" s="1"/>
  <c r="F541" i="52" s="1"/>
  <c r="F542" i="52" s="1"/>
  <c r="F543" i="52" s="1"/>
  <c r="F544" i="52" s="1"/>
  <c r="F545" i="52" s="1"/>
  <c r="F546" i="52" s="1"/>
  <c r="F547" i="52" s="1"/>
  <c r="F548" i="52" s="1"/>
  <c r="F549" i="52" s="1"/>
  <c r="F550" i="52" s="1"/>
  <c r="F551" i="52" s="1"/>
  <c r="F552" i="52" s="1"/>
  <c r="F553" i="52" s="1"/>
  <c r="F554" i="52" s="1"/>
  <c r="F555" i="52" s="1"/>
  <c r="F556" i="52" s="1"/>
  <c r="F557" i="52" s="1"/>
  <c r="F558" i="52" s="1"/>
  <c r="F559" i="52" s="1"/>
  <c r="F560" i="52" s="1"/>
  <c r="F561" i="52" s="1"/>
  <c r="F562" i="52" s="1"/>
  <c r="F563" i="52" s="1"/>
  <c r="F564" i="52" s="1"/>
  <c r="F565" i="52" s="1"/>
  <c r="F566" i="52" s="1"/>
  <c r="F567" i="52" s="1"/>
  <c r="F568" i="52" s="1"/>
  <c r="F569" i="52" s="1"/>
  <c r="F570" i="52" s="1"/>
  <c r="F571" i="52" s="1"/>
  <c r="F572" i="52" s="1"/>
  <c r="F573" i="52" s="1"/>
  <c r="F574" i="52" s="1"/>
  <c r="F575" i="52" s="1"/>
  <c r="F576" i="52" s="1"/>
  <c r="F577" i="52" s="1"/>
  <c r="F578" i="52" s="1"/>
  <c r="F579" i="52" s="1"/>
  <c r="F580" i="52" s="1"/>
  <c r="F581" i="52" s="1"/>
  <c r="F582" i="52" s="1"/>
  <c r="F583" i="52" s="1"/>
  <c r="F584" i="52" s="1"/>
  <c r="F585" i="52" s="1"/>
  <c r="F586" i="52" s="1"/>
  <c r="F587" i="52" s="1"/>
  <c r="F588" i="52" s="1"/>
  <c r="F589" i="52" s="1"/>
  <c r="F590" i="52" s="1"/>
  <c r="F591" i="52" s="1"/>
  <c r="F592" i="52" s="1"/>
  <c r="F593" i="52" s="1"/>
  <c r="F594" i="52" s="1"/>
  <c r="F595" i="52" s="1"/>
  <c r="F596" i="52" s="1"/>
  <c r="F597" i="52" s="1"/>
  <c r="F598" i="52" s="1"/>
  <c r="F599" i="52" s="1"/>
  <c r="F600" i="52" s="1"/>
  <c r="F601" i="52" s="1"/>
  <c r="F602" i="52" s="1"/>
  <c r="F603" i="52" s="1"/>
  <c r="F604" i="52" s="1"/>
  <c r="F605" i="52" s="1"/>
  <c r="F606" i="52" s="1"/>
  <c r="F607" i="52" s="1"/>
  <c r="F608" i="52" s="1"/>
  <c r="F609" i="52" s="1"/>
  <c r="F610" i="52" s="1"/>
  <c r="F611" i="52" s="1"/>
  <c r="F612" i="52" s="1"/>
  <c r="F613" i="52" s="1"/>
  <c r="F614" i="52" s="1"/>
  <c r="F615" i="52" s="1"/>
  <c r="F616" i="52" s="1"/>
  <c r="F617" i="52" s="1"/>
  <c r="F618" i="52" s="1"/>
  <c r="F619" i="52" s="1"/>
  <c r="F620" i="52" s="1"/>
  <c r="F621" i="52" s="1"/>
  <c r="F622" i="52" s="1"/>
  <c r="F623" i="52" s="1"/>
  <c r="F624" i="52" s="1"/>
  <c r="F625" i="52" s="1"/>
  <c r="F626" i="52" s="1"/>
  <c r="F627" i="52" s="1"/>
  <c r="F628" i="52" s="1"/>
  <c r="F629" i="52" s="1"/>
  <c r="F630" i="52" s="1"/>
  <c r="F631" i="52" s="1"/>
  <c r="F632" i="52" s="1"/>
  <c r="F633" i="52" s="1"/>
  <c r="F634" i="52" s="1"/>
  <c r="F635" i="52" s="1"/>
  <c r="F636" i="52" s="1"/>
  <c r="F637" i="52" s="1"/>
  <c r="F638" i="52" s="1"/>
  <c r="F639" i="52" s="1"/>
  <c r="F640" i="52" s="1"/>
  <c r="F641" i="52" s="1"/>
  <c r="F642" i="52" s="1"/>
  <c r="F643" i="52" s="1"/>
  <c r="F644" i="52" s="1"/>
  <c r="F645" i="52" s="1"/>
  <c r="F646" i="52" s="1"/>
  <c r="F647" i="52" s="1"/>
  <c r="F648" i="52" s="1"/>
  <c r="F649" i="52" s="1"/>
  <c r="F650" i="52" s="1"/>
  <c r="F651" i="52" s="1"/>
  <c r="F652" i="52" s="1"/>
  <c r="F653" i="52" s="1"/>
  <c r="F654" i="52" s="1"/>
  <c r="F655" i="52" s="1"/>
  <c r="F656" i="52" s="1"/>
  <c r="F657" i="52" s="1"/>
  <c r="F658" i="52" s="1"/>
  <c r="F659" i="52" s="1"/>
  <c r="F660" i="52" s="1"/>
  <c r="F661" i="52" s="1"/>
  <c r="F662" i="52" s="1"/>
  <c r="F663" i="52" s="1"/>
  <c r="F664" i="52" s="1"/>
  <c r="F665" i="52" s="1"/>
  <c r="F666" i="52" s="1"/>
  <c r="F667" i="52" s="1"/>
  <c r="F668" i="52" s="1"/>
  <c r="F669" i="52" s="1"/>
  <c r="F670" i="52" s="1"/>
  <c r="F671" i="52" s="1"/>
  <c r="F672" i="52" s="1"/>
  <c r="F673" i="52" s="1"/>
  <c r="F674" i="52" s="1"/>
  <c r="F675" i="52" s="1"/>
  <c r="F676" i="52" s="1"/>
  <c r="F677" i="52" s="1"/>
  <c r="F678" i="52" s="1"/>
  <c r="F679" i="52" s="1"/>
  <c r="F680" i="52" s="1"/>
  <c r="F681" i="52" s="1"/>
  <c r="F682" i="52" s="1"/>
  <c r="F683" i="52" s="1"/>
  <c r="F684" i="52" s="1"/>
  <c r="F685" i="52" s="1"/>
  <c r="F686" i="52" s="1"/>
  <c r="F687" i="52" s="1"/>
  <c r="F688" i="52" s="1"/>
  <c r="F689" i="52" s="1"/>
  <c r="F690" i="52" s="1"/>
  <c r="F691" i="52" s="1"/>
  <c r="F692" i="52" s="1"/>
  <c r="F693" i="52" s="1"/>
  <c r="F694" i="52" s="1"/>
  <c r="F695" i="52" s="1"/>
  <c r="F696" i="52" s="1"/>
  <c r="F697" i="52" s="1"/>
  <c r="F698" i="52" s="1"/>
  <c r="F699" i="52" s="1"/>
  <c r="F700" i="52" s="1"/>
  <c r="F701" i="52" s="1"/>
  <c r="F702" i="52" s="1"/>
  <c r="F703" i="52" s="1"/>
  <c r="F704" i="52" s="1"/>
  <c r="F705" i="52" s="1"/>
  <c r="F706" i="52" s="1"/>
  <c r="F707" i="52" s="1"/>
  <c r="F708" i="52" s="1"/>
  <c r="F709" i="52" s="1"/>
  <c r="F710" i="52" s="1"/>
  <c r="F711" i="52" s="1"/>
  <c r="F712" i="52" s="1"/>
  <c r="F713" i="52" s="1"/>
  <c r="F714" i="52" s="1"/>
  <c r="F715" i="52" s="1"/>
  <c r="F716" i="52" s="1"/>
  <c r="F717" i="52" s="1"/>
  <c r="F718" i="52" s="1"/>
  <c r="F719" i="52" s="1"/>
  <c r="F720" i="52" s="1"/>
  <c r="F721" i="52" s="1"/>
  <c r="F722" i="52" s="1"/>
  <c r="F723" i="52" s="1"/>
  <c r="F724" i="52" s="1"/>
  <c r="F725" i="52" s="1"/>
  <c r="F726" i="52" s="1"/>
  <c r="F727" i="52" s="1"/>
  <c r="F728" i="52" s="1"/>
  <c r="F729" i="52" s="1"/>
  <c r="F730" i="52" s="1"/>
  <c r="F731" i="52" s="1"/>
  <c r="F732" i="52" s="1"/>
  <c r="F733" i="52" s="1"/>
  <c r="F734" i="52" s="1"/>
  <c r="F735" i="52" s="1"/>
  <c r="F736" i="52" s="1"/>
  <c r="F737" i="52" s="1"/>
  <c r="F738" i="52" s="1"/>
  <c r="F739" i="52" s="1"/>
  <c r="F740" i="52" s="1"/>
  <c r="F741" i="52" s="1"/>
  <c r="F742" i="52" s="1"/>
  <c r="F743" i="52" s="1"/>
  <c r="F744" i="52" s="1"/>
  <c r="F745" i="52" s="1"/>
  <c r="F746" i="52" s="1"/>
  <c r="F747" i="52" s="1"/>
  <c r="F748" i="52" s="1"/>
  <c r="F749" i="52" s="1"/>
  <c r="F750" i="52" s="1"/>
  <c r="F751" i="52" s="1"/>
  <c r="F752" i="52" s="1"/>
  <c r="F753" i="52" s="1"/>
  <c r="F754" i="52" s="1"/>
  <c r="F755" i="52" s="1"/>
  <c r="F756" i="52" s="1"/>
  <c r="F757" i="52" s="1"/>
  <c r="F758" i="52" s="1"/>
  <c r="F759" i="52" s="1"/>
  <c r="F760" i="52" s="1"/>
  <c r="F761" i="52" s="1"/>
  <c r="F762" i="52" s="1"/>
  <c r="F763" i="52" s="1"/>
  <c r="F764" i="52" s="1"/>
  <c r="F765" i="52" s="1"/>
  <c r="F766" i="52" s="1"/>
  <c r="F767" i="52" s="1"/>
  <c r="F768" i="52" s="1"/>
  <c r="F769" i="52" s="1"/>
  <c r="F770" i="52" s="1"/>
  <c r="F771" i="52" s="1"/>
  <c r="F772" i="52" s="1"/>
  <c r="F773" i="52" s="1"/>
  <c r="F774" i="52" s="1"/>
  <c r="F775" i="52" s="1"/>
  <c r="F776" i="52" s="1"/>
  <c r="F777" i="52" s="1"/>
  <c r="F778" i="52" s="1"/>
  <c r="F779" i="52" s="1"/>
  <c r="F780" i="52" s="1"/>
  <c r="F781" i="52" s="1"/>
  <c r="F782" i="52" s="1"/>
  <c r="F783" i="52" s="1"/>
  <c r="F784" i="52" s="1"/>
  <c r="F785" i="52" s="1"/>
  <c r="F786" i="52" s="1"/>
  <c r="F787" i="52" s="1"/>
  <c r="F788" i="52" s="1"/>
  <c r="F789" i="52" s="1"/>
  <c r="F790" i="52" s="1"/>
  <c r="F791" i="52" s="1"/>
  <c r="F792" i="52" s="1"/>
  <c r="F793" i="52" s="1"/>
  <c r="F794" i="52" s="1"/>
  <c r="F795" i="52" s="1"/>
  <c r="F796" i="52" s="1"/>
  <c r="F797" i="52" s="1"/>
  <c r="F798" i="52" s="1"/>
  <c r="F799" i="52" s="1"/>
  <c r="F800" i="52" s="1"/>
  <c r="F801" i="52" s="1"/>
  <c r="F802" i="52" s="1"/>
  <c r="F803" i="52" s="1"/>
  <c r="F804" i="52" s="1"/>
  <c r="F805" i="52" s="1"/>
  <c r="F806" i="52" s="1"/>
  <c r="F807" i="52" s="1"/>
  <c r="F808" i="52" s="1"/>
  <c r="F809" i="52" s="1"/>
  <c r="F810" i="52" s="1"/>
  <c r="F811" i="52" s="1"/>
  <c r="F812" i="52" s="1"/>
  <c r="F813" i="52" s="1"/>
  <c r="F814" i="52" s="1"/>
  <c r="F815" i="52" s="1"/>
  <c r="F816" i="52" s="1"/>
  <c r="F817" i="52" s="1"/>
  <c r="F818" i="52" s="1"/>
  <c r="F819" i="52" s="1"/>
  <c r="F820" i="52" s="1"/>
  <c r="F821" i="52" s="1"/>
  <c r="F822" i="52" s="1"/>
  <c r="F823" i="52" s="1"/>
  <c r="F824" i="52" s="1"/>
  <c r="F825" i="52" s="1"/>
  <c r="F826" i="52" s="1"/>
  <c r="F827" i="52" s="1"/>
  <c r="F828" i="52" s="1"/>
  <c r="F829" i="52" s="1"/>
  <c r="F830" i="52" s="1"/>
  <c r="F831" i="52" s="1"/>
  <c r="F832" i="52" s="1"/>
  <c r="F833" i="52" s="1"/>
  <c r="F834" i="52" s="1"/>
  <c r="F835" i="52" s="1"/>
  <c r="F836" i="52" s="1"/>
  <c r="F837" i="52" s="1"/>
  <c r="F838" i="52" s="1"/>
  <c r="F839" i="52" s="1"/>
  <c r="F840" i="52" s="1"/>
  <c r="F841" i="52" s="1"/>
  <c r="F842" i="52" s="1"/>
  <c r="F843" i="52" s="1"/>
  <c r="F844" i="52" s="1"/>
  <c r="F845" i="52" s="1"/>
  <c r="F846" i="52" s="1"/>
  <c r="F847" i="52" s="1"/>
  <c r="F848" i="52" s="1"/>
  <c r="F849" i="52" s="1"/>
  <c r="F850" i="52" s="1"/>
  <c r="F851" i="52" s="1"/>
  <c r="F852" i="52" s="1"/>
  <c r="F853" i="52" s="1"/>
  <c r="F854" i="52" s="1"/>
  <c r="F855" i="52" s="1"/>
  <c r="F856" i="52" s="1"/>
  <c r="F857" i="52" s="1"/>
  <c r="F858" i="52" s="1"/>
  <c r="F859" i="52" s="1"/>
  <c r="F860" i="52" s="1"/>
  <c r="F861" i="52" s="1"/>
  <c r="F862" i="52" s="1"/>
  <c r="F5" i="53"/>
  <c r="F6" i="53" s="1"/>
  <c r="F7" i="53" s="1"/>
  <c r="F8" i="53" s="1"/>
  <c r="F9" i="53" s="1"/>
  <c r="F10" i="53" s="1"/>
  <c r="F11" i="53" s="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F44" i="53" s="1"/>
  <c r="F45" i="53" s="1"/>
  <c r="F46" i="53" s="1"/>
  <c r="F47" i="53" s="1"/>
  <c r="F48" i="53" s="1"/>
  <c r="F49" i="53" s="1"/>
  <c r="F50" i="53" s="1"/>
  <c r="F51" i="53" s="1"/>
  <c r="F52" i="53" s="1"/>
  <c r="F53" i="53" s="1"/>
  <c r="F54" i="53" s="1"/>
  <c r="F55" i="53" s="1"/>
  <c r="F56" i="53" s="1"/>
  <c r="F57" i="53" s="1"/>
  <c r="F58" i="53" s="1"/>
  <c r="F59" i="53" s="1"/>
  <c r="F60" i="53" s="1"/>
  <c r="F61" i="53" s="1"/>
  <c r="F62" i="53" s="1"/>
  <c r="F63" i="53" s="1"/>
  <c r="F64" i="53" s="1"/>
  <c r="F65" i="53" s="1"/>
  <c r="F66" i="53" s="1"/>
  <c r="F67" i="53" s="1"/>
  <c r="F68" i="53" s="1"/>
  <c r="F69" i="53" s="1"/>
  <c r="F70" i="53" s="1"/>
  <c r="F71" i="53" s="1"/>
  <c r="F72" i="53" s="1"/>
  <c r="F73" i="53" s="1"/>
  <c r="F74" i="53" s="1"/>
  <c r="F75" i="53" s="1"/>
  <c r="F76" i="53" s="1"/>
  <c r="F77" i="53" s="1"/>
  <c r="F78" i="53" s="1"/>
  <c r="F79" i="53" s="1"/>
  <c r="F80" i="53" s="1"/>
  <c r="F81" i="53" s="1"/>
  <c r="F82" i="53" s="1"/>
  <c r="F83" i="53" s="1"/>
  <c r="F84" i="53" s="1"/>
  <c r="F85" i="53" s="1"/>
  <c r="F86" i="53" s="1"/>
  <c r="F87" i="53" s="1"/>
  <c r="F88" i="53" s="1"/>
  <c r="F89" i="53" s="1"/>
  <c r="F90" i="53" s="1"/>
  <c r="F91" i="53" s="1"/>
  <c r="F92" i="53" s="1"/>
  <c r="F93" i="53" s="1"/>
  <c r="F94" i="53" s="1"/>
  <c r="F95" i="53" s="1"/>
  <c r="F96" i="53" s="1"/>
  <c r="F97" i="53" s="1"/>
  <c r="F98" i="53" s="1"/>
  <c r="F99" i="53" s="1"/>
  <c r="F100" i="53" s="1"/>
  <c r="F101" i="53" s="1"/>
  <c r="F102" i="53" s="1"/>
  <c r="F103" i="53" s="1"/>
  <c r="F104" i="53" s="1"/>
  <c r="F105" i="53" s="1"/>
  <c r="F106" i="53" s="1"/>
  <c r="F107" i="53" s="1"/>
  <c r="F108" i="53" s="1"/>
  <c r="F109" i="53" s="1"/>
  <c r="F110" i="53" s="1"/>
  <c r="F111" i="53" s="1"/>
  <c r="F112" i="53" s="1"/>
  <c r="F113" i="53" s="1"/>
  <c r="F114" i="53" s="1"/>
  <c r="F115" i="53" s="1"/>
  <c r="F116" i="53" s="1"/>
  <c r="F117" i="53" s="1"/>
  <c r="F118" i="53" s="1"/>
  <c r="F119" i="53" s="1"/>
  <c r="F120" i="53" s="1"/>
  <c r="F121" i="53" s="1"/>
  <c r="F122" i="53" s="1"/>
  <c r="F123" i="53" s="1"/>
  <c r="F124" i="53" s="1"/>
  <c r="F125" i="53" s="1"/>
  <c r="F126" i="53" s="1"/>
  <c r="F127" i="53" s="1"/>
  <c r="F128" i="53" s="1"/>
  <c r="F129" i="53" s="1"/>
  <c r="F130" i="53" s="1"/>
  <c r="F131" i="53" s="1"/>
  <c r="F132" i="53" s="1"/>
  <c r="F133" i="53" s="1"/>
  <c r="F134" i="53" s="1"/>
  <c r="F135" i="53" s="1"/>
  <c r="F136" i="53" s="1"/>
  <c r="F137" i="53" s="1"/>
  <c r="F138" i="53" s="1"/>
  <c r="F139" i="53" s="1"/>
  <c r="F140" i="53" s="1"/>
  <c r="F142" i="53"/>
  <c r="F143" i="53"/>
  <c r="F144" i="53" s="1"/>
  <c r="F145" i="53" s="1"/>
  <c r="F146" i="53" s="1"/>
  <c r="F147" i="53" s="1"/>
  <c r="F148" i="53" s="1"/>
  <c r="F149" i="53" s="1"/>
  <c r="F150" i="53" s="1"/>
  <c r="F151" i="53" s="1"/>
  <c r="F152" i="53" s="1"/>
  <c r="F153" i="53" s="1"/>
  <c r="F154" i="53" s="1"/>
  <c r="F155" i="53" s="1"/>
  <c r="F156" i="53" s="1"/>
  <c r="F157" i="53" s="1"/>
  <c r="F158" i="53" s="1"/>
  <c r="F159" i="53" s="1"/>
  <c r="F160" i="53" s="1"/>
  <c r="F161" i="53" s="1"/>
  <c r="F162" i="53" s="1"/>
  <c r="F163" i="53" s="1"/>
  <c r="F164" i="53" s="1"/>
  <c r="F165" i="53" s="1"/>
  <c r="F166" i="53" s="1"/>
  <c r="F167" i="53" s="1"/>
  <c r="F168" i="53" s="1"/>
  <c r="F169" i="53" s="1"/>
  <c r="F170" i="53" s="1"/>
  <c r="F171" i="53" s="1"/>
  <c r="F172" i="53" s="1"/>
  <c r="F173" i="53" s="1"/>
  <c r="F174" i="53" s="1"/>
  <c r="F175" i="53" s="1"/>
  <c r="F176" i="53" s="1"/>
  <c r="F177" i="53" s="1"/>
  <c r="F178" i="53" s="1"/>
  <c r="F179" i="53" s="1"/>
  <c r="F180" i="53" s="1"/>
  <c r="F181" i="53" s="1"/>
  <c r="F182" i="53" s="1"/>
  <c r="F183" i="53" s="1"/>
  <c r="F184" i="53" s="1"/>
  <c r="F185" i="53" s="1"/>
  <c r="F186" i="53" s="1"/>
  <c r="F187" i="53" s="1"/>
  <c r="F188" i="53" s="1"/>
  <c r="F189" i="53" s="1"/>
  <c r="F190" i="53" s="1"/>
  <c r="F191" i="53" s="1"/>
  <c r="F192" i="53" s="1"/>
  <c r="F193" i="53" s="1"/>
  <c r="F194" i="53" s="1"/>
  <c r="F195" i="53" s="1"/>
  <c r="F196" i="53" s="1"/>
  <c r="F197" i="53" s="1"/>
  <c r="F198" i="53" s="1"/>
  <c r="F199" i="53" s="1"/>
  <c r="F200" i="53" s="1"/>
  <c r="F201" i="53" s="1"/>
  <c r="F202" i="53" s="1"/>
  <c r="F203" i="53" s="1"/>
  <c r="F204" i="53" s="1"/>
  <c r="F205" i="53" s="1"/>
  <c r="F206" i="53" s="1"/>
  <c r="F207" i="53" s="1"/>
  <c r="F208" i="53" s="1"/>
  <c r="F209" i="53" s="1"/>
  <c r="F210" i="53" s="1"/>
  <c r="F211" i="53" s="1"/>
  <c r="F212" i="53" s="1"/>
  <c r="F213" i="53" s="1"/>
  <c r="F214" i="53" s="1"/>
  <c r="F215" i="53" s="1"/>
  <c r="F216" i="53" s="1"/>
  <c r="F217" i="53" s="1"/>
  <c r="F218" i="53" s="1"/>
  <c r="F219" i="53" s="1"/>
  <c r="F220" i="53" s="1"/>
  <c r="F221" i="53" s="1"/>
  <c r="F222" i="53" s="1"/>
  <c r="F223" i="53" s="1"/>
  <c r="F224" i="53" s="1"/>
  <c r="F225" i="53" s="1"/>
  <c r="F226" i="53" s="1"/>
  <c r="F227" i="53" s="1"/>
  <c r="F228" i="53" s="1"/>
  <c r="F229" i="53" s="1"/>
  <c r="F230" i="53" s="1"/>
  <c r="F231" i="53" s="1"/>
  <c r="F232" i="53" s="1"/>
  <c r="F233" i="53" s="1"/>
  <c r="F234" i="53" s="1"/>
  <c r="F235" i="53" s="1"/>
  <c r="F236" i="53" s="1"/>
  <c r="F237" i="53" s="1"/>
  <c r="F238" i="53" s="1"/>
  <c r="F239" i="53" s="1"/>
  <c r="F240" i="53" s="1"/>
  <c r="F241" i="53" s="1"/>
  <c r="F242" i="53" s="1"/>
  <c r="F243" i="53" s="1"/>
  <c r="F244" i="53" s="1"/>
  <c r="F245" i="53" s="1"/>
  <c r="F246" i="53" s="1"/>
  <c r="F247" i="53" s="1"/>
  <c r="F248" i="53" s="1"/>
  <c r="F249" i="53" s="1"/>
  <c r="F250" i="53" s="1"/>
  <c r="F251" i="53" s="1"/>
  <c r="F252" i="53" s="1"/>
  <c r="F253" i="53" s="1"/>
  <c r="F254" i="53" s="1"/>
  <c r="F255" i="53" s="1"/>
  <c r="F256" i="53" s="1"/>
  <c r="F257" i="53" s="1"/>
  <c r="F258" i="53" s="1"/>
  <c r="F259" i="53" s="1"/>
  <c r="F260" i="53" s="1"/>
  <c r="F261" i="53" s="1"/>
  <c r="F262" i="53" s="1"/>
  <c r="F263" i="53" s="1"/>
  <c r="F264" i="53" s="1"/>
  <c r="F265" i="53" s="1"/>
  <c r="F266" i="53" s="1"/>
  <c r="F267" i="53" s="1"/>
  <c r="F268" i="53" s="1"/>
  <c r="F269" i="53" s="1"/>
  <c r="F270" i="53" s="1"/>
  <c r="F271" i="53" s="1"/>
  <c r="F272" i="53" s="1"/>
  <c r="F273" i="53" s="1"/>
  <c r="F274" i="53" s="1"/>
  <c r="F275" i="53" s="1"/>
  <c r="F276" i="53" s="1"/>
  <c r="F277" i="53" s="1"/>
  <c r="F278" i="53" s="1"/>
  <c r="F279" i="53" s="1"/>
  <c r="F280" i="53" s="1"/>
  <c r="F281" i="53" s="1"/>
  <c r="F282" i="53" s="1"/>
  <c r="F283" i="53" s="1"/>
  <c r="F284" i="53" s="1"/>
  <c r="F285" i="53" s="1"/>
  <c r="F286" i="53" s="1"/>
  <c r="F287" i="53" s="1"/>
  <c r="F288" i="53" s="1"/>
  <c r="F289" i="53" s="1"/>
  <c r="F290" i="53" s="1"/>
  <c r="F291" i="53" s="1"/>
  <c r="F292" i="53" s="1"/>
  <c r="F293" i="53" s="1"/>
  <c r="F294" i="53" s="1"/>
  <c r="F295" i="53" s="1"/>
  <c r="F296" i="53" s="1"/>
  <c r="F297" i="53" s="1"/>
  <c r="F298" i="53" s="1"/>
  <c r="F299" i="53" s="1"/>
  <c r="F300" i="53" s="1"/>
  <c r="F301" i="53" s="1"/>
  <c r="F302" i="53" s="1"/>
  <c r="F303" i="53" s="1"/>
  <c r="F304" i="53" s="1"/>
  <c r="F305" i="53" s="1"/>
  <c r="F306" i="53" s="1"/>
  <c r="F307" i="53" s="1"/>
  <c r="F308" i="53" s="1"/>
  <c r="F309" i="53" s="1"/>
  <c r="F310" i="53" s="1"/>
  <c r="F311" i="53" s="1"/>
  <c r="F312" i="53" s="1"/>
  <c r="F313" i="53" s="1"/>
  <c r="F314" i="53" s="1"/>
  <c r="F315" i="53" s="1"/>
  <c r="F316" i="53" s="1"/>
  <c r="F317" i="53" s="1"/>
  <c r="F318" i="53" s="1"/>
  <c r="F319" i="53" s="1"/>
  <c r="F320" i="53" s="1"/>
  <c r="F321" i="53" s="1"/>
  <c r="F322" i="53" s="1"/>
  <c r="F323" i="53" s="1"/>
  <c r="F324" i="53" s="1"/>
  <c r="F325" i="53" s="1"/>
  <c r="F326" i="53" s="1"/>
  <c r="F327" i="53" s="1"/>
  <c r="F328" i="53" s="1"/>
  <c r="F329" i="53" s="1"/>
  <c r="F330" i="53" s="1"/>
  <c r="F331" i="53" s="1"/>
  <c r="F332" i="53" s="1"/>
  <c r="F333" i="53" s="1"/>
  <c r="F334" i="53" s="1"/>
  <c r="F335" i="53" s="1"/>
  <c r="F336" i="53" s="1"/>
  <c r="F337" i="53" s="1"/>
  <c r="F338" i="53" s="1"/>
  <c r="F339" i="53" s="1"/>
  <c r="F340" i="53" s="1"/>
  <c r="F341" i="53" s="1"/>
  <c r="F342" i="53" s="1"/>
  <c r="F343" i="53" s="1"/>
  <c r="F344" i="53" s="1"/>
  <c r="F345" i="53" s="1"/>
  <c r="F346" i="53" s="1"/>
  <c r="F347" i="53" s="1"/>
  <c r="F348" i="53" s="1"/>
  <c r="F349" i="53" s="1"/>
  <c r="F350" i="53" s="1"/>
  <c r="F351" i="53" s="1"/>
  <c r="F352" i="53" s="1"/>
  <c r="F353" i="53" s="1"/>
  <c r="F354" i="53" s="1"/>
  <c r="F355" i="53" s="1"/>
  <c r="F356" i="53" s="1"/>
  <c r="F357" i="53" s="1"/>
  <c r="F358" i="53" s="1"/>
  <c r="F359" i="53" s="1"/>
  <c r="F360" i="53" s="1"/>
  <c r="F361" i="53" s="1"/>
  <c r="F362" i="53" s="1"/>
  <c r="F363" i="53" s="1"/>
  <c r="F364" i="53" s="1"/>
  <c r="F365" i="53" s="1"/>
  <c r="F366" i="53" s="1"/>
  <c r="F367" i="53" s="1"/>
  <c r="F368" i="53" s="1"/>
  <c r="F369" i="53" s="1"/>
  <c r="F370" i="53" s="1"/>
  <c r="F371" i="53" s="1"/>
  <c r="F372" i="53" s="1"/>
  <c r="F373" i="53" s="1"/>
  <c r="F374" i="53" s="1"/>
  <c r="F375" i="53" s="1"/>
  <c r="F376" i="53" s="1"/>
  <c r="F377" i="53" s="1"/>
  <c r="F378" i="53" s="1"/>
  <c r="F379" i="53" s="1"/>
  <c r="F380" i="53" s="1"/>
  <c r="F381" i="53" s="1"/>
  <c r="F382" i="53" s="1"/>
  <c r="F383" i="53" s="1"/>
  <c r="F384" i="53" s="1"/>
  <c r="F385" i="53" s="1"/>
  <c r="F386" i="53" s="1"/>
  <c r="F387" i="53" s="1"/>
  <c r="F388" i="53" s="1"/>
  <c r="F389" i="53" s="1"/>
  <c r="F390" i="53" s="1"/>
  <c r="F391" i="53" s="1"/>
  <c r="F392" i="53" s="1"/>
  <c r="F393" i="53" s="1"/>
  <c r="F394" i="53" s="1"/>
  <c r="F395" i="53" s="1"/>
  <c r="F396" i="53" s="1"/>
  <c r="F397" i="53" s="1"/>
  <c r="F398" i="53" s="1"/>
  <c r="F399" i="53" s="1"/>
  <c r="F400" i="53" s="1"/>
  <c r="F401" i="53" s="1"/>
  <c r="F402" i="53" s="1"/>
  <c r="F403" i="53" s="1"/>
  <c r="F404" i="53" s="1"/>
  <c r="F405" i="53" s="1"/>
  <c r="F406" i="53" s="1"/>
  <c r="F407" i="53" s="1"/>
  <c r="F408" i="53" s="1"/>
  <c r="F409" i="53" s="1"/>
  <c r="F410" i="53" s="1"/>
  <c r="F411" i="53" s="1"/>
  <c r="F412" i="53" s="1"/>
  <c r="F413" i="53" s="1"/>
  <c r="F414" i="53" s="1"/>
  <c r="F415" i="53" s="1"/>
  <c r="F416" i="53" s="1"/>
  <c r="F417" i="53" s="1"/>
  <c r="F418" i="53" s="1"/>
  <c r="F419" i="53" s="1"/>
  <c r="F420" i="53" s="1"/>
  <c r="F421" i="53" s="1"/>
  <c r="F422" i="53" s="1"/>
  <c r="F423" i="53" s="1"/>
  <c r="F424" i="53" s="1"/>
  <c r="F425" i="53" s="1"/>
  <c r="F426" i="53" s="1"/>
  <c r="F427" i="53" s="1"/>
  <c r="F428" i="53" s="1"/>
  <c r="F429" i="53" s="1"/>
  <c r="F430" i="53" s="1"/>
  <c r="F431" i="53" s="1"/>
  <c r="F432" i="53" s="1"/>
  <c r="F433" i="53" s="1"/>
  <c r="F434" i="53" s="1"/>
  <c r="F435" i="53" s="1"/>
  <c r="F436" i="53" s="1"/>
  <c r="F437" i="53" s="1"/>
  <c r="F438" i="53" s="1"/>
  <c r="F439" i="53" s="1"/>
  <c r="F440" i="53" s="1"/>
  <c r="F441" i="53" s="1"/>
  <c r="F442" i="53" s="1"/>
  <c r="F443" i="53" s="1"/>
  <c r="F444" i="53" s="1"/>
  <c r="F445" i="53" s="1"/>
  <c r="F446" i="53" s="1"/>
  <c r="F447" i="53" s="1"/>
  <c r="F448" i="53" s="1"/>
  <c r="F449" i="53" s="1"/>
  <c r="F450" i="53" s="1"/>
  <c r="F451" i="53" s="1"/>
  <c r="F452" i="53" s="1"/>
  <c r="F453" i="53" s="1"/>
  <c r="F454" i="53" s="1"/>
  <c r="F455" i="53" s="1"/>
  <c r="F456" i="53" s="1"/>
  <c r="F457" i="53" s="1"/>
  <c r="F458" i="53" s="1"/>
  <c r="F459" i="53" s="1"/>
  <c r="F460" i="53" s="1"/>
  <c r="F461" i="53" s="1"/>
  <c r="F462" i="53" s="1"/>
  <c r="F463" i="53" s="1"/>
  <c r="EX95" i="20" l="1"/>
  <c r="EY36" i="20"/>
  <c r="EZ36" i="20" s="1"/>
  <c r="FA36" i="20" s="1"/>
  <c r="FC36" i="20"/>
  <c r="FB36" i="20"/>
  <c r="EY52" i="20"/>
  <c r="EZ52" i="20" s="1"/>
  <c r="FA52" i="20" s="1"/>
  <c r="FB52" i="20"/>
  <c r="FC52" i="20"/>
  <c r="EY68" i="20"/>
  <c r="EZ68" i="20" s="1"/>
  <c r="FA68" i="20" s="1"/>
  <c r="FB68" i="20"/>
  <c r="FC68" i="20"/>
  <c r="EY84" i="20"/>
  <c r="EZ84" i="20" s="1"/>
  <c r="FA84" i="20" s="1"/>
  <c r="FB84" i="20"/>
  <c r="FC84" i="20"/>
  <c r="EY131" i="20"/>
  <c r="EZ131" i="20" s="1"/>
  <c r="FA131" i="20" s="1"/>
  <c r="FB131" i="20"/>
  <c r="FC131" i="20"/>
  <c r="EY21" i="20"/>
  <c r="EZ21" i="20" s="1"/>
  <c r="FA21" i="20" s="1"/>
  <c r="FC21" i="20"/>
  <c r="FB21" i="20"/>
  <c r="EY53" i="20"/>
  <c r="EZ53" i="20" s="1"/>
  <c r="FA53" i="20" s="1"/>
  <c r="FB53" i="20"/>
  <c r="FC53" i="20"/>
  <c r="EY69" i="20"/>
  <c r="EZ69" i="20" s="1"/>
  <c r="FA69" i="20" s="1"/>
  <c r="FB69" i="20"/>
  <c r="FC69" i="20"/>
  <c r="EY85" i="20"/>
  <c r="EZ85" i="20" s="1"/>
  <c r="FA85" i="20" s="1"/>
  <c r="FB85" i="20"/>
  <c r="FC85" i="20"/>
  <c r="EY116" i="20"/>
  <c r="EZ116" i="20" s="1"/>
  <c r="FA116" i="20" s="1"/>
  <c r="FB116" i="20"/>
  <c r="FC116" i="20"/>
  <c r="EY132" i="20"/>
  <c r="EZ132" i="20" s="1"/>
  <c r="FA132" i="20" s="1"/>
  <c r="FB132" i="20"/>
  <c r="FC132" i="20"/>
  <c r="EY22" i="20"/>
  <c r="EZ22" i="20" s="1"/>
  <c r="FA22" i="20" s="1"/>
  <c r="FC22" i="20"/>
  <c r="FB22" i="20"/>
  <c r="EY38" i="20"/>
  <c r="EZ38" i="20" s="1"/>
  <c r="FA38" i="20" s="1"/>
  <c r="FC38" i="20"/>
  <c r="FB38" i="20"/>
  <c r="EY54" i="20"/>
  <c r="EZ54" i="20" s="1"/>
  <c r="FA54" i="20" s="1"/>
  <c r="FB54" i="20"/>
  <c r="FC54" i="20"/>
  <c r="EY70" i="20"/>
  <c r="EZ70" i="20" s="1"/>
  <c r="FA70" i="20" s="1"/>
  <c r="FB70" i="20"/>
  <c r="FC70" i="20"/>
  <c r="EY86" i="20"/>
  <c r="EZ86" i="20" s="1"/>
  <c r="FA86" i="20" s="1"/>
  <c r="FB86" i="20"/>
  <c r="FC86" i="20"/>
  <c r="EY117" i="20"/>
  <c r="EZ117" i="20" s="1"/>
  <c r="FA117" i="20" s="1"/>
  <c r="FB117" i="20"/>
  <c r="FC117" i="20"/>
  <c r="EY133" i="20"/>
  <c r="EZ133" i="20" s="1"/>
  <c r="FA133" i="20" s="1"/>
  <c r="FB133" i="20"/>
  <c r="FC133" i="20"/>
  <c r="EY67" i="20"/>
  <c r="EZ67" i="20" s="1"/>
  <c r="FA67" i="20" s="1"/>
  <c r="FB67" i="20"/>
  <c r="FC67" i="20"/>
  <c r="EY55" i="20"/>
  <c r="EZ55" i="20" s="1"/>
  <c r="FA55" i="20" s="1"/>
  <c r="FB55" i="20"/>
  <c r="FC55" i="20"/>
  <c r="EY71" i="20"/>
  <c r="EZ71" i="20" s="1"/>
  <c r="FA71" i="20" s="1"/>
  <c r="FB71" i="20"/>
  <c r="FC71" i="20"/>
  <c r="EY87" i="20"/>
  <c r="EZ87" i="20" s="1"/>
  <c r="FA87" i="20" s="1"/>
  <c r="FB87" i="20"/>
  <c r="FC87" i="20"/>
  <c r="EY102" i="20"/>
  <c r="EZ102" i="20" s="1"/>
  <c r="FA102" i="20" s="1"/>
  <c r="FB102" i="20"/>
  <c r="FC102" i="20"/>
  <c r="EY118" i="20"/>
  <c r="EZ118" i="20" s="1"/>
  <c r="FA118" i="20" s="1"/>
  <c r="FB118" i="20"/>
  <c r="FC118" i="20"/>
  <c r="EY134" i="20"/>
  <c r="EZ134" i="20" s="1"/>
  <c r="FA134" i="20" s="1"/>
  <c r="FB134" i="20"/>
  <c r="FC134" i="20"/>
  <c r="EY40" i="20"/>
  <c r="EZ40" i="20" s="1"/>
  <c r="FA40" i="20" s="1"/>
  <c r="FB40" i="20"/>
  <c r="FC40" i="20"/>
  <c r="EY72" i="20"/>
  <c r="EZ72" i="20" s="1"/>
  <c r="FA72" i="20" s="1"/>
  <c r="FB72" i="20"/>
  <c r="FC72" i="20"/>
  <c r="EY119" i="20"/>
  <c r="EZ119" i="20" s="1"/>
  <c r="FA119" i="20" s="1"/>
  <c r="FB119" i="20"/>
  <c r="FC119" i="20"/>
  <c r="EY135" i="20"/>
  <c r="EZ135" i="20" s="1"/>
  <c r="FA135" i="20" s="1"/>
  <c r="FB135" i="20"/>
  <c r="FC135" i="20"/>
  <c r="EY98" i="20"/>
  <c r="EZ98" i="20" s="1"/>
  <c r="FA98" i="20" s="1"/>
  <c r="FB98" i="20"/>
  <c r="FC98" i="20"/>
  <c r="EY41" i="20"/>
  <c r="EZ41" i="20" s="1"/>
  <c r="FA41" i="20" s="1"/>
  <c r="FB41" i="20"/>
  <c r="FC41" i="20"/>
  <c r="EY57" i="20"/>
  <c r="EZ57" i="20" s="1"/>
  <c r="FA57" i="20" s="1"/>
  <c r="FB57" i="20"/>
  <c r="FC57" i="20"/>
  <c r="EY104" i="20"/>
  <c r="EZ104" i="20" s="1"/>
  <c r="FA104" i="20" s="1"/>
  <c r="FB104" i="20"/>
  <c r="FC104" i="20"/>
  <c r="EY120" i="20"/>
  <c r="EZ120" i="20" s="1"/>
  <c r="FA120" i="20" s="1"/>
  <c r="FB120" i="20"/>
  <c r="FC120" i="20"/>
  <c r="EY136" i="20"/>
  <c r="EZ136" i="20" s="1"/>
  <c r="FA136" i="20" s="1"/>
  <c r="FB136" i="20"/>
  <c r="FC136" i="20"/>
  <c r="EY83" i="20"/>
  <c r="EZ83" i="20" s="1"/>
  <c r="FA83" i="20" s="1"/>
  <c r="FB83" i="20"/>
  <c r="FC83" i="20"/>
  <c r="EY42" i="20"/>
  <c r="EZ42" i="20" s="1"/>
  <c r="FA42" i="20" s="1"/>
  <c r="FB42" i="20"/>
  <c r="FC42" i="20"/>
  <c r="EY58" i="20"/>
  <c r="EZ58" i="20" s="1"/>
  <c r="FA58" i="20" s="1"/>
  <c r="FB58" i="20"/>
  <c r="FC58" i="20"/>
  <c r="EY90" i="20"/>
  <c r="EZ90" i="20" s="1"/>
  <c r="FA90" i="20" s="1"/>
  <c r="FB90" i="20"/>
  <c r="FC90" i="20"/>
  <c r="EY105" i="20"/>
  <c r="EZ105" i="20" s="1"/>
  <c r="FA105" i="20" s="1"/>
  <c r="FB105" i="20"/>
  <c r="FC105" i="20"/>
  <c r="EY137" i="20"/>
  <c r="EZ137" i="20" s="1"/>
  <c r="FA137" i="20" s="1"/>
  <c r="FB137" i="20"/>
  <c r="FC137" i="20"/>
  <c r="EY43" i="20"/>
  <c r="EZ43" i="20" s="1"/>
  <c r="FA43" i="20" s="1"/>
  <c r="FB43" i="20"/>
  <c r="FC43" i="20"/>
  <c r="EY59" i="20"/>
  <c r="EZ59" i="20" s="1"/>
  <c r="FA59" i="20" s="1"/>
  <c r="FB59" i="20"/>
  <c r="FC59" i="20"/>
  <c r="EY75" i="20"/>
  <c r="EZ75" i="20" s="1"/>
  <c r="FA75" i="20" s="1"/>
  <c r="FB75" i="20"/>
  <c r="FC75" i="20"/>
  <c r="EY91" i="20"/>
  <c r="EZ91" i="20" s="1"/>
  <c r="FA91" i="20" s="1"/>
  <c r="FB91" i="20"/>
  <c r="FC91" i="20"/>
  <c r="EY106" i="20"/>
  <c r="EZ106" i="20" s="1"/>
  <c r="FA106" i="20" s="1"/>
  <c r="FB106" i="20"/>
  <c r="FC106" i="20"/>
  <c r="EY122" i="20"/>
  <c r="EZ122" i="20" s="1"/>
  <c r="FA122" i="20" s="1"/>
  <c r="FB122" i="20"/>
  <c r="FC122" i="20"/>
  <c r="EY28" i="20"/>
  <c r="EZ28" i="20" s="1"/>
  <c r="FA28" i="20" s="1"/>
  <c r="FC28" i="20"/>
  <c r="FB28" i="20"/>
  <c r="EY44" i="20"/>
  <c r="EZ44" i="20" s="1"/>
  <c r="FA44" i="20" s="1"/>
  <c r="FC44" i="20"/>
  <c r="FB44" i="20"/>
  <c r="EY60" i="20"/>
  <c r="EZ60" i="20" s="1"/>
  <c r="FA60" i="20" s="1"/>
  <c r="FB60" i="20"/>
  <c r="FC60" i="20"/>
  <c r="EY92" i="20"/>
  <c r="EZ92" i="20" s="1"/>
  <c r="FA92" i="20" s="1"/>
  <c r="FB92" i="20"/>
  <c r="FC92" i="20"/>
  <c r="EY107" i="20"/>
  <c r="EZ107" i="20" s="1"/>
  <c r="FA107" i="20" s="1"/>
  <c r="FB107" i="20"/>
  <c r="FC107" i="20"/>
  <c r="EY123" i="20"/>
  <c r="EZ123" i="20" s="1"/>
  <c r="FA123" i="20" s="1"/>
  <c r="FB123" i="20"/>
  <c r="FC123" i="20"/>
  <c r="EY45" i="20"/>
  <c r="EZ45" i="20" s="1"/>
  <c r="FA45" i="20" s="1"/>
  <c r="FC45" i="20"/>
  <c r="FB45" i="20"/>
  <c r="EY93" i="20"/>
  <c r="EZ93" i="20" s="1"/>
  <c r="FA93" i="20" s="1"/>
  <c r="FB93" i="20"/>
  <c r="FC93" i="20"/>
  <c r="EY124" i="20"/>
  <c r="EZ124" i="20" s="1"/>
  <c r="FA124" i="20" s="1"/>
  <c r="FB124" i="20"/>
  <c r="FC124" i="20"/>
  <c r="EY30" i="20"/>
  <c r="EZ30" i="20" s="1"/>
  <c r="FA30" i="20" s="1"/>
  <c r="FC30" i="20"/>
  <c r="FB30" i="20"/>
  <c r="EY46" i="20"/>
  <c r="EZ46" i="20" s="1"/>
  <c r="FA46" i="20" s="1"/>
  <c r="FB46" i="20"/>
  <c r="FC46" i="20"/>
  <c r="EY62" i="20"/>
  <c r="EZ62" i="20" s="1"/>
  <c r="FA62" i="20" s="1"/>
  <c r="FB62" i="20"/>
  <c r="FC62" i="20"/>
  <c r="EY78" i="20"/>
  <c r="EZ78" i="20" s="1"/>
  <c r="FA78" i="20" s="1"/>
  <c r="FB78" i="20"/>
  <c r="FC78" i="20"/>
  <c r="EY94" i="20"/>
  <c r="EZ94" i="20" s="1"/>
  <c r="FA94" i="20" s="1"/>
  <c r="FB94" i="20"/>
  <c r="FC94" i="20"/>
  <c r="EY109" i="20"/>
  <c r="EZ109" i="20" s="1"/>
  <c r="FA109" i="20" s="1"/>
  <c r="FB109" i="20"/>
  <c r="FC109" i="20"/>
  <c r="EY31" i="20"/>
  <c r="EZ31" i="20" s="1"/>
  <c r="FA31" i="20" s="1"/>
  <c r="FB31" i="20"/>
  <c r="FC31" i="20"/>
  <c r="EY47" i="20"/>
  <c r="EZ47" i="20" s="1"/>
  <c r="FA47" i="20" s="1"/>
  <c r="FB47" i="20"/>
  <c r="FC47" i="20"/>
  <c r="EY79" i="20"/>
  <c r="EZ79" i="20" s="1"/>
  <c r="FA79" i="20" s="1"/>
  <c r="FB79" i="20"/>
  <c r="FC79" i="20"/>
  <c r="EY110" i="20"/>
  <c r="EZ110" i="20" s="1"/>
  <c r="FA110" i="20" s="1"/>
  <c r="FB110" i="20"/>
  <c r="FC110" i="20"/>
  <c r="EY126" i="20"/>
  <c r="EZ126" i="20" s="1"/>
  <c r="FA126" i="20" s="1"/>
  <c r="FB126" i="20"/>
  <c r="FC126" i="20"/>
  <c r="EY32" i="20"/>
  <c r="EZ32" i="20" s="1"/>
  <c r="FA32" i="20" s="1"/>
  <c r="FB32" i="20"/>
  <c r="FC32" i="20"/>
  <c r="EY64" i="20"/>
  <c r="EZ64" i="20" s="1"/>
  <c r="FA64" i="20" s="1"/>
  <c r="FB64" i="20"/>
  <c r="FC64" i="20"/>
  <c r="EY80" i="20"/>
  <c r="EZ80" i="20" s="1"/>
  <c r="FA80" i="20" s="1"/>
  <c r="FB80" i="20"/>
  <c r="FC80" i="20"/>
  <c r="EY95" i="20"/>
  <c r="EZ95" i="20" s="1"/>
  <c r="FA95" i="20" s="1"/>
  <c r="FB95" i="20"/>
  <c r="FC95" i="20"/>
  <c r="EY111" i="20"/>
  <c r="EZ111" i="20" s="1"/>
  <c r="FA111" i="20" s="1"/>
  <c r="FB111" i="20"/>
  <c r="FC111" i="20"/>
  <c r="EY17" i="20"/>
  <c r="EZ17" i="20" s="1"/>
  <c r="FA17" i="20" s="1"/>
  <c r="FC17" i="20"/>
  <c r="FB17" i="20"/>
  <c r="EY33" i="20"/>
  <c r="EZ33" i="20" s="1"/>
  <c r="FA33" i="20" s="1"/>
  <c r="FB33" i="20"/>
  <c r="FC33" i="20"/>
  <c r="EY96" i="20"/>
  <c r="EZ96" i="20" s="1"/>
  <c r="FA96" i="20" s="1"/>
  <c r="FB96" i="20"/>
  <c r="FC96" i="20"/>
  <c r="EY112" i="20"/>
  <c r="EZ112" i="20" s="1"/>
  <c r="FA112" i="20" s="1"/>
  <c r="FB112" i="20"/>
  <c r="FC112" i="20"/>
  <c r="EU60" i="20"/>
  <c r="EW60" i="20" s="1"/>
  <c r="EY66" i="20"/>
  <c r="EZ66" i="20" s="1"/>
  <c r="FA66" i="20" s="1"/>
  <c r="FB66" i="20"/>
  <c r="FC66" i="20"/>
  <c r="EY97" i="20"/>
  <c r="EZ97" i="20" s="1"/>
  <c r="FA97" i="20" s="1"/>
  <c r="FB97" i="20"/>
  <c r="FC97" i="20"/>
  <c r="EU87" i="20"/>
  <c r="EW87" i="20" s="1"/>
  <c r="EU68" i="20"/>
  <c r="EW68" i="20" s="1"/>
  <c r="EX89" i="20"/>
  <c r="EU69" i="20"/>
  <c r="EW69" i="20" s="1"/>
  <c r="EU92" i="20"/>
  <c r="EW92" i="20" s="1"/>
  <c r="EX121" i="20"/>
  <c r="EU94" i="20"/>
  <c r="EW94" i="20" s="1"/>
  <c r="EX34" i="20"/>
  <c r="EX108" i="20"/>
  <c r="EX138" i="20"/>
  <c r="EU117" i="20"/>
  <c r="EW117" i="20" s="1"/>
  <c r="EX65" i="20"/>
  <c r="EU118" i="20"/>
  <c r="EW118" i="20" s="1"/>
  <c r="EU119" i="20"/>
  <c r="EW119" i="20" s="1"/>
  <c r="EU120" i="20"/>
  <c r="EW120" i="20" s="1"/>
  <c r="EU124" i="20"/>
  <c r="EW124" i="20" s="1"/>
  <c r="EU43" i="20"/>
  <c r="EW43" i="20" s="1"/>
  <c r="EU44" i="20"/>
  <c r="EW44" i="20" s="1"/>
  <c r="EU112" i="20"/>
  <c r="EW112" i="20" s="1"/>
  <c r="EX48" i="20"/>
  <c r="EX73" i="20"/>
  <c r="EX99" i="20"/>
  <c r="EX125" i="20"/>
  <c r="EU36" i="20"/>
  <c r="EW36" i="20" s="1"/>
  <c r="EU64" i="20"/>
  <c r="EW64" i="20" s="1"/>
  <c r="EU90" i="20"/>
  <c r="EW90" i="20" s="1"/>
  <c r="EU116" i="20"/>
  <c r="EW116" i="20" s="1"/>
  <c r="EU38" i="20"/>
  <c r="EW38" i="20" s="1"/>
  <c r="EU67" i="20"/>
  <c r="EW67" i="20" s="1"/>
  <c r="EU42" i="20"/>
  <c r="EW42" i="20" s="1"/>
  <c r="EU93" i="20"/>
  <c r="EW93" i="20" s="1"/>
  <c r="EX51" i="20"/>
  <c r="EU70" i="20"/>
  <c r="EW70" i="20" s="1"/>
  <c r="EX25" i="20"/>
  <c r="EX77" i="20"/>
  <c r="EX103" i="20"/>
  <c r="EX129" i="20"/>
  <c r="EU17" i="20"/>
  <c r="EW17" i="20" s="1"/>
  <c r="EU45" i="20"/>
  <c r="EW45" i="20" s="1"/>
  <c r="EU71" i="20"/>
  <c r="EW71" i="20" s="1"/>
  <c r="EU96" i="20"/>
  <c r="EW96" i="20" s="1"/>
  <c r="EU18" i="20"/>
  <c r="EW18" i="20" s="1"/>
  <c r="EU46" i="20"/>
  <c r="EW46" i="20" s="1"/>
  <c r="EU97" i="20"/>
  <c r="EW97" i="20" s="1"/>
  <c r="EU122" i="20"/>
  <c r="EW122" i="20" s="1"/>
  <c r="EU19" i="20"/>
  <c r="EW19" i="20" s="1"/>
  <c r="EU47" i="20"/>
  <c r="EW47" i="20" s="1"/>
  <c r="EU123" i="20"/>
  <c r="EW123" i="20" s="1"/>
  <c r="EU20" i="20"/>
  <c r="EW20" i="20" s="1"/>
  <c r="EU78" i="20"/>
  <c r="EW78" i="20" s="1"/>
  <c r="EX29" i="20"/>
  <c r="EU21" i="20"/>
  <c r="EW21" i="20" s="1"/>
  <c r="EU53" i="20"/>
  <c r="EW53" i="20" s="1"/>
  <c r="EU79" i="20"/>
  <c r="EW79" i="20" s="1"/>
  <c r="EU104" i="20"/>
  <c r="EW104" i="20" s="1"/>
  <c r="EX56" i="20"/>
  <c r="EX81" i="20"/>
  <c r="EU54" i="20"/>
  <c r="EW54" i="20" s="1"/>
  <c r="EU107" i="20"/>
  <c r="EW107" i="20" s="1"/>
  <c r="EU83" i="20"/>
  <c r="EW83" i="20" s="1"/>
  <c r="EU31" i="20"/>
  <c r="EW31" i="20" s="1"/>
  <c r="EU57" i="20"/>
  <c r="EW57" i="20" s="1"/>
  <c r="EU84" i="20"/>
  <c r="EW84" i="20" s="1"/>
  <c r="EU109" i="20"/>
  <c r="EW109" i="20" s="1"/>
  <c r="EU134" i="20"/>
  <c r="EW134" i="20" s="1"/>
  <c r="EU32" i="20"/>
  <c r="EW32" i="20" s="1"/>
  <c r="EU58" i="20"/>
  <c r="EW58" i="20" s="1"/>
  <c r="EU85" i="20"/>
  <c r="EW85" i="20" s="1"/>
  <c r="EU110" i="20"/>
  <c r="EW110" i="20" s="1"/>
  <c r="EU33" i="20"/>
  <c r="EW33" i="20" s="1"/>
  <c r="EU59" i="20"/>
  <c r="EW59" i="20" s="1"/>
  <c r="EU86" i="20"/>
  <c r="EW86" i="20" s="1"/>
  <c r="EU111" i="20"/>
  <c r="EW111" i="20" s="1"/>
  <c r="EU133" i="20"/>
  <c r="EW133" i="20" s="1"/>
  <c r="EU136" i="20"/>
  <c r="EW136" i="20" s="1"/>
  <c r="EU142" i="20"/>
  <c r="EW142" i="20" s="1"/>
  <c r="EX139" i="20"/>
  <c r="EY139" i="20" s="1"/>
  <c r="EZ139" i="20" s="1"/>
  <c r="EX143" i="20"/>
  <c r="EY143" i="20" s="1"/>
  <c r="EZ143" i="20" s="1"/>
  <c r="EX140" i="20"/>
  <c r="EY140" i="20" s="1"/>
  <c r="EZ140" i="20" s="1"/>
  <c r="EX141" i="20"/>
  <c r="EY141" i="20" s="1"/>
  <c r="EZ141" i="20" s="1"/>
  <c r="EU135" i="20"/>
  <c r="EW135" i="20" s="1"/>
  <c r="EU137" i="20"/>
  <c r="EW137" i="20" s="1"/>
  <c r="EX130" i="20"/>
  <c r="EU131" i="20"/>
  <c r="EW131" i="20" s="1"/>
  <c r="EU132" i="20"/>
  <c r="EW132" i="20" s="1"/>
  <c r="EX127" i="20"/>
  <c r="EX128" i="20"/>
  <c r="EU126" i="20"/>
  <c r="EW126" i="20" s="1"/>
  <c r="EX113" i="20"/>
  <c r="EX114" i="20"/>
  <c r="EX115" i="20"/>
  <c r="EU105" i="20"/>
  <c r="EW105" i="20" s="1"/>
  <c r="EU106" i="20"/>
  <c r="EW106" i="20" s="1"/>
  <c r="EX100" i="20"/>
  <c r="EX101" i="20"/>
  <c r="EU102" i="20"/>
  <c r="EW102" i="20" s="1"/>
  <c r="EU98" i="20"/>
  <c r="EW98" i="20" s="1"/>
  <c r="EU91" i="20"/>
  <c r="EW91" i="20" s="1"/>
  <c r="EX88" i="20"/>
  <c r="EX82" i="20"/>
  <c r="EU80" i="20"/>
  <c r="EW80" i="20" s="1"/>
  <c r="EX74" i="20"/>
  <c r="EX76" i="20"/>
  <c r="EU75" i="20"/>
  <c r="EW75" i="20" s="1"/>
  <c r="EU72" i="20"/>
  <c r="EW72" i="20" s="1"/>
  <c r="EU66" i="20"/>
  <c r="EW66" i="20" s="1"/>
  <c r="EX61" i="20"/>
  <c r="EX63" i="20"/>
  <c r="EU62" i="20"/>
  <c r="EW62" i="20" s="1"/>
  <c r="EU52" i="20"/>
  <c r="EW52" i="20" s="1"/>
  <c r="EU55" i="20"/>
  <c r="EW55" i="20" s="1"/>
  <c r="EX49" i="20"/>
  <c r="EX50" i="20"/>
  <c r="EX39" i="20"/>
  <c r="EU40" i="20"/>
  <c r="EW40" i="20" s="1"/>
  <c r="EU41" i="20"/>
  <c r="EW41" i="20" s="1"/>
  <c r="EX35" i="20"/>
  <c r="EX37" i="20"/>
  <c r="EU30" i="20"/>
  <c r="EW30" i="20" s="1"/>
  <c r="EX26" i="20"/>
  <c r="EX27" i="20"/>
  <c r="EU28" i="20"/>
  <c r="EW28" i="20" s="1"/>
  <c r="EX23" i="20"/>
  <c r="EX24" i="20"/>
  <c r="EU22" i="20"/>
  <c r="EW22" i="20" s="1"/>
  <c r="EU15" i="20"/>
  <c r="EW15" i="20" s="1"/>
  <c r="EU16" i="20"/>
  <c r="EW16" i="20" s="1"/>
  <c r="EX10" i="20"/>
  <c r="EY10" i="20" s="1"/>
  <c r="EZ10" i="20" s="1"/>
  <c r="EX11" i="20"/>
  <c r="EY11" i="20" s="1"/>
  <c r="EZ11" i="20" s="1"/>
  <c r="EX12" i="20"/>
  <c r="EY12" i="20" s="1"/>
  <c r="EZ12" i="20" s="1"/>
  <c r="EU13" i="20"/>
  <c r="EW13" i="20" s="1"/>
  <c r="EU14" i="20"/>
  <c r="EW14" i="20" s="1"/>
  <c r="EY73" i="20" l="1"/>
  <c r="EZ73" i="20" s="1"/>
  <c r="FA73" i="20" s="1"/>
  <c r="FB73" i="20"/>
  <c r="FC73" i="20"/>
  <c r="EY103" i="20"/>
  <c r="EZ103" i="20" s="1"/>
  <c r="FA103" i="20" s="1"/>
  <c r="FB103" i="20"/>
  <c r="FC103" i="20"/>
  <c r="EY48" i="20"/>
  <c r="EZ48" i="20" s="1"/>
  <c r="FA48" i="20" s="1"/>
  <c r="FB48" i="20"/>
  <c r="FC48" i="20"/>
  <c r="EY88" i="20"/>
  <c r="EZ88" i="20" s="1"/>
  <c r="FA88" i="20" s="1"/>
  <c r="FB88" i="20"/>
  <c r="FC88" i="20"/>
  <c r="EY130" i="20"/>
  <c r="EZ130" i="20" s="1"/>
  <c r="FA130" i="20" s="1"/>
  <c r="FB130" i="20"/>
  <c r="FC130" i="20"/>
  <c r="EY29" i="20"/>
  <c r="EZ29" i="20" s="1"/>
  <c r="FA29" i="20" s="1"/>
  <c r="FC29" i="20"/>
  <c r="FB29" i="20"/>
  <c r="EY77" i="20"/>
  <c r="EZ77" i="20" s="1"/>
  <c r="FA77" i="20" s="1"/>
  <c r="FB77" i="20"/>
  <c r="FC77" i="20"/>
  <c r="EY89" i="20"/>
  <c r="EZ89" i="20" s="1"/>
  <c r="FA89" i="20" s="1"/>
  <c r="FB89" i="20"/>
  <c r="FC89" i="20"/>
  <c r="EY25" i="20"/>
  <c r="EZ25" i="20" s="1"/>
  <c r="FA25" i="20" s="1"/>
  <c r="FB25" i="20"/>
  <c r="FC25" i="20"/>
  <c r="EY51" i="20"/>
  <c r="EZ51" i="20" s="1"/>
  <c r="FA51" i="20" s="1"/>
  <c r="FB51" i="20"/>
  <c r="FC51" i="20"/>
  <c r="EY82" i="20"/>
  <c r="EZ82" i="20" s="1"/>
  <c r="FA82" i="20" s="1"/>
  <c r="FB82" i="20"/>
  <c r="FC82" i="20"/>
  <c r="EY49" i="20"/>
  <c r="EZ49" i="20" s="1"/>
  <c r="FA49" i="20" s="1"/>
  <c r="FB49" i="20"/>
  <c r="FC49" i="20"/>
  <c r="EY39" i="20"/>
  <c r="EZ39" i="20" s="1"/>
  <c r="FA39" i="20" s="1"/>
  <c r="FC39" i="20"/>
  <c r="FB39" i="20"/>
  <c r="EY50" i="20"/>
  <c r="EZ50" i="20" s="1"/>
  <c r="FA50" i="20" s="1"/>
  <c r="FB50" i="20"/>
  <c r="FC50" i="20"/>
  <c r="EY24" i="20"/>
  <c r="EZ24" i="20" s="1"/>
  <c r="FA24" i="20" s="1"/>
  <c r="FB24" i="20"/>
  <c r="FC24" i="20"/>
  <c r="EY63" i="20"/>
  <c r="EZ63" i="20" s="1"/>
  <c r="FA63" i="20" s="1"/>
  <c r="FB63" i="20"/>
  <c r="FC63" i="20"/>
  <c r="EY65" i="20"/>
  <c r="EZ65" i="20" s="1"/>
  <c r="FA65" i="20" s="1"/>
  <c r="FB65" i="20"/>
  <c r="FC65" i="20"/>
  <c r="EY100" i="20"/>
  <c r="EZ100" i="20" s="1"/>
  <c r="FA100" i="20" s="1"/>
  <c r="FB100" i="20"/>
  <c r="FC100" i="20"/>
  <c r="EY23" i="20"/>
  <c r="EZ23" i="20" s="1"/>
  <c r="FA23" i="20" s="1"/>
  <c r="FC23" i="20"/>
  <c r="FB23" i="20"/>
  <c r="EY61" i="20"/>
  <c r="EZ61" i="20" s="1"/>
  <c r="FA61" i="20" s="1"/>
  <c r="FB61" i="20"/>
  <c r="FC61" i="20"/>
  <c r="EY115" i="20"/>
  <c r="EZ115" i="20" s="1"/>
  <c r="FA115" i="20" s="1"/>
  <c r="FB115" i="20"/>
  <c r="FC115" i="20"/>
  <c r="EY129" i="20"/>
  <c r="EZ129" i="20" s="1"/>
  <c r="FA129" i="20" s="1"/>
  <c r="FB129" i="20"/>
  <c r="FC129" i="20"/>
  <c r="EY138" i="20"/>
  <c r="EZ138" i="20" s="1"/>
  <c r="FA138" i="20" s="1"/>
  <c r="FB138" i="20"/>
  <c r="FC138" i="20"/>
  <c r="EY101" i="20"/>
  <c r="EZ101" i="20" s="1"/>
  <c r="FA101" i="20" s="1"/>
  <c r="FB101" i="20"/>
  <c r="FC101" i="20"/>
  <c r="EY114" i="20"/>
  <c r="EZ114" i="20" s="1"/>
  <c r="FA114" i="20" s="1"/>
  <c r="FB114" i="20"/>
  <c r="FC114" i="20"/>
  <c r="EY27" i="20"/>
  <c r="EZ27" i="20" s="1"/>
  <c r="FA27" i="20" s="1"/>
  <c r="FB27" i="20"/>
  <c r="FC27" i="20"/>
  <c r="EY113" i="20"/>
  <c r="EZ113" i="20" s="1"/>
  <c r="FA113" i="20" s="1"/>
  <c r="FB113" i="20"/>
  <c r="FC113" i="20"/>
  <c r="EY81" i="20"/>
  <c r="EZ81" i="20" s="1"/>
  <c r="FA81" i="20" s="1"/>
  <c r="FB81" i="20"/>
  <c r="FC81" i="20"/>
  <c r="EY108" i="20"/>
  <c r="EZ108" i="20" s="1"/>
  <c r="FA108" i="20" s="1"/>
  <c r="FB108" i="20"/>
  <c r="FC108" i="20"/>
  <c r="EY56" i="20"/>
  <c r="EZ56" i="20" s="1"/>
  <c r="FA56" i="20" s="1"/>
  <c r="FB56" i="20"/>
  <c r="FC56" i="20"/>
  <c r="EY34" i="20"/>
  <c r="EZ34" i="20" s="1"/>
  <c r="FA34" i="20" s="1"/>
  <c r="FB34" i="20"/>
  <c r="FC34" i="20"/>
  <c r="EY35" i="20"/>
  <c r="EZ35" i="20" s="1"/>
  <c r="FA35" i="20" s="1"/>
  <c r="FB35" i="20"/>
  <c r="FC35" i="20"/>
  <c r="EY125" i="20"/>
  <c r="EZ125" i="20" s="1"/>
  <c r="FA125" i="20" s="1"/>
  <c r="FB125" i="20"/>
  <c r="FC125" i="20"/>
  <c r="EY26" i="20"/>
  <c r="EZ26" i="20" s="1"/>
  <c r="FA26" i="20" s="1"/>
  <c r="FB26" i="20"/>
  <c r="FC26" i="20"/>
  <c r="EY76" i="20"/>
  <c r="EZ76" i="20" s="1"/>
  <c r="FA76" i="20" s="1"/>
  <c r="FB76" i="20"/>
  <c r="FC76" i="20"/>
  <c r="EY128" i="20"/>
  <c r="EZ128" i="20" s="1"/>
  <c r="FA128" i="20" s="1"/>
  <c r="FB128" i="20"/>
  <c r="FC128" i="20"/>
  <c r="EY37" i="20"/>
  <c r="EZ37" i="20" s="1"/>
  <c r="FA37" i="20" s="1"/>
  <c r="FC37" i="20"/>
  <c r="FB37" i="20"/>
  <c r="EY74" i="20"/>
  <c r="EZ74" i="20" s="1"/>
  <c r="FA74" i="20" s="1"/>
  <c r="FB74" i="20"/>
  <c r="FC74" i="20"/>
  <c r="EY127" i="20"/>
  <c r="EZ127" i="20" s="1"/>
  <c r="FA127" i="20" s="1"/>
  <c r="FB127" i="20"/>
  <c r="FC127" i="20"/>
  <c r="EY99" i="20"/>
  <c r="EZ99" i="20" s="1"/>
  <c r="FA99" i="20" s="1"/>
  <c r="FB99" i="20"/>
  <c r="FC99" i="20"/>
  <c r="EY121" i="20"/>
  <c r="EZ121" i="20" s="1"/>
  <c r="FA121" i="20" s="1"/>
  <c r="FB121" i="20"/>
  <c r="FC121" i="20"/>
</calcChain>
</file>

<file path=xl/sharedStrings.xml><?xml version="1.0" encoding="utf-8"?>
<sst xmlns="http://schemas.openxmlformats.org/spreadsheetml/2006/main" count="7896" uniqueCount="1139">
  <si>
    <t>UKHSA Forthnightly National Influenza and COVID-19 Report</t>
  </si>
  <si>
    <t>6 July 2023 – Week 27 report (up to week 26 data)</t>
  </si>
  <si>
    <t>What this file contains</t>
  </si>
  <si>
    <t>Caveats:</t>
  </si>
  <si>
    <t xml:space="preserve">1. Weekly changes can represent changes to data collection/processing/sampling - further details on weekly changes are available in the weekly report </t>
  </si>
  <si>
    <t xml:space="preserve">2. All data is updated every two weeks therefore the numbers presented for one week in this file may not be the same as the numbers for the exact week in another file </t>
  </si>
  <si>
    <t>Tabs:</t>
  </si>
  <si>
    <t>Figure 1. Pillar 1 epicurve</t>
  </si>
  <si>
    <t xml:space="preserve"> Overall seven-day rolling average PCR positivity (%) of confirmed COVID-19 episodes tested under Pillar 1 </t>
  </si>
  <si>
    <r>
      <t>This data correlates to</t>
    </r>
    <r>
      <rPr>
        <b/>
        <sz val="12"/>
        <color rgb="FF000000"/>
        <rFont val="Arial"/>
        <family val="2"/>
      </rPr>
      <t xml:space="preserve"> Figure 1</t>
    </r>
    <r>
      <rPr>
        <sz val="12"/>
        <color rgb="FF000000"/>
        <rFont val="Arial"/>
        <family val="2"/>
      </rPr>
      <t xml:space="preserve"> within the report</t>
    </r>
  </si>
  <si>
    <t>Figure 2. Positivity by agegrp</t>
  </si>
  <si>
    <t>Seven-day rolling average PCR positivity (%) of confirmed COVID-19 cases tested under Pillar 1  by age group</t>
  </si>
  <si>
    <t>Age groups: 0-4; 5-9;10-19;20-29;30-39;40-49;50-59;60-69;70-79;80+</t>
  </si>
  <si>
    <r>
      <t xml:space="preserve">This data correlates to </t>
    </r>
    <r>
      <rPr>
        <b/>
        <sz val="12"/>
        <color rgb="FF000000"/>
        <rFont val="Arial"/>
        <family val="2"/>
      </rPr>
      <t>Figure 2</t>
    </r>
    <r>
      <rPr>
        <sz val="12"/>
        <color rgb="FF000000"/>
        <rFont val="Arial"/>
        <family val="2"/>
      </rPr>
      <t xml:space="preserve"> within the report</t>
    </r>
  </si>
  <si>
    <t>Figure 3. Positivity by UKHSA centres</t>
  </si>
  <si>
    <t>Seven-day rolling average PCR positivity (%) of confirmed COVID-19 cases tested under Pillar 1  by UKHSA centres</t>
  </si>
  <si>
    <t>UKHSA Centres: East Midlands; East of England; London; North East; North West; South East; South West; West Midlands; Yorkshire and Humber</t>
  </si>
  <si>
    <r>
      <t xml:space="preserve">This data correlates to </t>
    </r>
    <r>
      <rPr>
        <b/>
        <sz val="12"/>
        <color rgb="FF000000"/>
        <rFont val="Arial"/>
        <family val="2"/>
      </rPr>
      <t>Figure 3</t>
    </r>
    <r>
      <rPr>
        <sz val="12"/>
        <color rgb="FF000000"/>
        <rFont val="Arial"/>
        <family val="2"/>
      </rPr>
      <t xml:space="preserve"> within the report</t>
    </r>
  </si>
  <si>
    <t>Figure 4. Datamart - flu</t>
  </si>
  <si>
    <t>DataMart samples positive for influenza and weekly positivity (%) for influenza, England</t>
  </si>
  <si>
    <r>
      <t xml:space="preserve">This data correlates to </t>
    </r>
    <r>
      <rPr>
        <b/>
        <sz val="12"/>
        <color rgb="FF000000"/>
        <rFont val="Arial"/>
        <family val="2"/>
      </rPr>
      <t>Figure 4</t>
    </r>
    <r>
      <rPr>
        <sz val="12"/>
        <color rgb="FF000000"/>
        <rFont val="Arial"/>
        <family val="2"/>
      </rPr>
      <t xml:space="preserve"> within the weekly report</t>
    </r>
  </si>
  <si>
    <t>Figure 5. - otherresp</t>
  </si>
  <si>
    <t>Weekly DataMart % positive for other respiratory viruses, England</t>
  </si>
  <si>
    <r>
      <t xml:space="preserve">This data correlates to </t>
    </r>
    <r>
      <rPr>
        <b/>
        <sz val="12"/>
        <color rgb="FF000000"/>
        <rFont val="Arial"/>
        <family val="2"/>
      </rPr>
      <t>Figure 5</t>
    </r>
    <r>
      <rPr>
        <sz val="12"/>
        <color rgb="FF000000"/>
        <rFont val="Arial"/>
        <family val="2"/>
      </rPr>
      <t xml:space="preserve"> within the weekly report</t>
    </r>
  </si>
  <si>
    <t>Figure 6. ARI incidents England</t>
  </si>
  <si>
    <t>Weekly number of ARI incidents by setting in England</t>
  </si>
  <si>
    <t>Institutions: Care Home; Hospital; Educational settings; Workplace settings; Prison; Food outlet/restaurant; Other</t>
  </si>
  <si>
    <r>
      <t xml:space="preserve">This data correlates to </t>
    </r>
    <r>
      <rPr>
        <b/>
        <sz val="12"/>
        <color rgb="FF000000"/>
        <rFont val="Arial"/>
        <family val="2"/>
      </rPr>
      <t xml:space="preserve">Figure 6 </t>
    </r>
    <r>
      <rPr>
        <sz val="12"/>
        <color rgb="FF000000"/>
        <rFont val="Arial"/>
        <family val="2"/>
      </rPr>
      <t>within the weekly report</t>
    </r>
  </si>
  <si>
    <t>Figure 7. All ARI incidents by viruses England</t>
  </si>
  <si>
    <t>Number of acute respiratory infection incidents, England</t>
  </si>
  <si>
    <r>
      <t xml:space="preserve">This data correlates to </t>
    </r>
    <r>
      <rPr>
        <b/>
        <sz val="12"/>
        <color rgb="FF000000"/>
        <rFont val="Arial"/>
        <family val="2"/>
      </rPr>
      <t>Figure 7</t>
    </r>
    <r>
      <rPr>
        <sz val="12"/>
        <color rgb="FF000000"/>
        <rFont val="Arial"/>
        <family val="2"/>
      </rPr>
      <t xml:space="preserve"> within the weekly report</t>
    </r>
  </si>
  <si>
    <t>Figure 8.  Primary care</t>
  </si>
  <si>
    <t>Weekly influenza-like illness, lower respiratory tract infection and COVID-19 indicator GP consultation rates per 100,000 population, England</t>
  </si>
  <si>
    <t xml:space="preserve">Data is collected in collaboration with the the Royal College of General Practitioners Research and Surveillance Centre (RCGP RSC) </t>
  </si>
  <si>
    <r>
      <t xml:space="preserve">This data correlates to </t>
    </r>
    <r>
      <rPr>
        <b/>
        <sz val="12"/>
        <color rgb="FF000000"/>
        <rFont val="Arial"/>
        <family val="2"/>
      </rPr>
      <t>Figure 8</t>
    </r>
    <r>
      <rPr>
        <sz val="12"/>
        <color rgb="FF000000"/>
        <rFont val="Arial"/>
        <family val="2"/>
      </rPr>
      <t xml:space="preserve"> within the weekly report</t>
    </r>
  </si>
  <si>
    <t>Figure 11. Primary care swab</t>
  </si>
  <si>
    <t>Number of positive samples and weekly positivity (%) for COVID-19, influenza and RSV, GP sentinel swabbine scheme, England</t>
  </si>
  <si>
    <r>
      <t xml:space="preserve">This data correlates to </t>
    </r>
    <r>
      <rPr>
        <b/>
        <sz val="12"/>
        <color rgb="FF000000"/>
        <rFont val="Arial"/>
        <family val="2"/>
      </rPr>
      <t>Figure 11</t>
    </r>
    <r>
      <rPr>
        <sz val="12"/>
        <color rgb="FF000000"/>
        <rFont val="Arial"/>
        <family val="2"/>
      </rPr>
      <t xml:space="preserve"> within the weekly report</t>
    </r>
  </si>
  <si>
    <t>Figure 12. SARI Watch-hosp</t>
  </si>
  <si>
    <t>Hospital admission rates for COVID-19 and influenza by week, England</t>
  </si>
  <si>
    <t>Data is collected through the SARI Watch system</t>
  </si>
  <si>
    <r>
      <t xml:space="preserve">This data correlates to </t>
    </r>
    <r>
      <rPr>
        <b/>
        <sz val="12"/>
        <color rgb="FF000000"/>
        <rFont val="Arial"/>
        <family val="2"/>
      </rPr>
      <t xml:space="preserve">Figure 12 </t>
    </r>
    <r>
      <rPr>
        <sz val="12"/>
        <color rgb="FF000000"/>
        <rFont val="Arial"/>
        <family val="2"/>
      </rPr>
      <t xml:space="preserve">within the weekly report </t>
    </r>
  </si>
  <si>
    <t>Figure 13. SARIWatch-hospagegrp</t>
  </si>
  <si>
    <t>Hospital admission rates for COVID-19 and influenza by age group</t>
  </si>
  <si>
    <r>
      <t xml:space="preserve">This data correlates to </t>
    </r>
    <r>
      <rPr>
        <b/>
        <sz val="12"/>
        <color rgb="FF000000"/>
        <rFont val="Arial"/>
        <family val="2"/>
      </rPr>
      <t>Figure 13</t>
    </r>
    <r>
      <rPr>
        <sz val="12"/>
        <color rgb="FF000000"/>
        <rFont val="Arial"/>
        <family val="2"/>
      </rPr>
      <t xml:space="preserve"> within the weekly report </t>
    </r>
  </si>
  <si>
    <t>Figure 14. SARI Watch-ICUHDU</t>
  </si>
  <si>
    <t>Weekly influenza ICU or HDU with seasonal comparison, England</t>
  </si>
  <si>
    <r>
      <t xml:space="preserve">This data correlates to </t>
    </r>
    <r>
      <rPr>
        <b/>
        <sz val="12"/>
        <color rgb="FF000000"/>
        <rFont val="Arial"/>
        <family val="2"/>
      </rPr>
      <t xml:space="preserve">Figure 14 </t>
    </r>
    <r>
      <rPr>
        <sz val="12"/>
        <color rgb="FF000000"/>
        <rFont val="Arial"/>
        <family val="2"/>
      </rPr>
      <t xml:space="preserve">within the weekly report </t>
    </r>
  </si>
  <si>
    <t>Figure 15. Weekly overall fluIC</t>
  </si>
  <si>
    <t>Weekly overall influenza hospital ICU HDU rates per 100,000 trust catchment population with MEM thresholds, SARI Watch, England</t>
  </si>
  <si>
    <r>
      <t xml:space="preserve">This data correlates to </t>
    </r>
    <r>
      <rPr>
        <b/>
        <sz val="12"/>
        <color rgb="FF000000"/>
        <rFont val="Arial"/>
        <family val="2"/>
      </rPr>
      <t>Figure 15</t>
    </r>
    <r>
      <rPr>
        <sz val="12"/>
        <color rgb="FF000000"/>
        <rFont val="Arial"/>
        <family val="2"/>
      </rPr>
      <t xml:space="preserve"> within the weekly report</t>
    </r>
  </si>
  <si>
    <t>Figure 16. SARIWatch-ICUHDUflu</t>
  </si>
  <si>
    <t xml:space="preserve">Weekly influenza ICU/HDU admissions by influenza type, SARI Watch, England </t>
  </si>
  <si>
    <r>
      <t xml:space="preserve">This data correlates to </t>
    </r>
    <r>
      <rPr>
        <b/>
        <sz val="12"/>
        <color rgb="FF000000"/>
        <rFont val="Arial"/>
        <family val="2"/>
      </rPr>
      <t>Figure 16</t>
    </r>
    <r>
      <rPr>
        <sz val="12"/>
        <color rgb="FF000000"/>
        <rFont val="Arial"/>
        <family val="2"/>
      </rPr>
      <t xml:space="preserve"> within the weekly report</t>
    </r>
  </si>
  <si>
    <t>Figure 17. SARIWatch-RSV-agegrp</t>
  </si>
  <si>
    <t>Weekly hospitalisation (all levels care) admission rates by age group for new RSV cases reported through SARI Watch, England</t>
  </si>
  <si>
    <r>
      <t xml:space="preserve">This data correlates to </t>
    </r>
    <r>
      <rPr>
        <b/>
        <sz val="12"/>
        <color rgb="FF000000"/>
        <rFont val="Arial"/>
        <family val="2"/>
      </rPr>
      <t>Figure 17</t>
    </r>
    <r>
      <rPr>
        <sz val="12"/>
        <color rgb="FF000000"/>
        <rFont val="Arial"/>
        <family val="2"/>
      </rPr>
      <t xml:space="preserve"> within the weekly report</t>
    </r>
  </si>
  <si>
    <t>Figure 18. All Data Sequenced</t>
  </si>
  <si>
    <t xml:space="preserve"> Prevalence of SARS-CoV-2 variants amongst available sequences episodes for England </t>
  </si>
  <si>
    <r>
      <t xml:space="preserve">This data correlates to </t>
    </r>
    <r>
      <rPr>
        <b/>
        <sz val="12"/>
        <color rgb="FF000000"/>
        <rFont val="Arial"/>
        <family val="2"/>
      </rPr>
      <t>Figure 18</t>
    </r>
    <r>
      <rPr>
        <sz val="12"/>
        <color rgb="FF000000"/>
        <rFont val="Arial"/>
        <family val="2"/>
      </rPr>
      <t xml:space="preserve"> within the weekly report</t>
    </r>
  </si>
  <si>
    <t>Figure 19. COVID Vac Uptake</t>
  </si>
  <si>
    <t xml:space="preserve">Figure 19. Cumulative weekly COVID-19 Vaccine Uptake </t>
  </si>
  <si>
    <r>
      <t xml:space="preserve">This data correlates to </t>
    </r>
    <r>
      <rPr>
        <b/>
        <sz val="12"/>
        <color rgb="FF000000"/>
        <rFont val="Arial"/>
        <family val="2"/>
      </rPr>
      <t>Figure 19</t>
    </r>
    <r>
      <rPr>
        <sz val="12"/>
        <color rgb="FF000000"/>
        <rFont val="Arial"/>
        <family val="2"/>
      </rPr>
      <t xml:space="preserve"> within the weekly report</t>
    </r>
  </si>
  <si>
    <t xml:space="preserve">Supplem 5. Case positivity </t>
  </si>
  <si>
    <t xml:space="preserve">Weekly COVID-19 case positivity (%) overall and by sex </t>
  </si>
  <si>
    <t>Sex: Male; Female</t>
  </si>
  <si>
    <t>This data correlates to a graph seen in the surveillance weekly graph slideset</t>
  </si>
  <si>
    <t xml:space="preserve">Supplem 6. Cases rates by region </t>
  </si>
  <si>
    <t>Weekly COVID-19 case rates per 100,000 population   by UKHSA Centre</t>
  </si>
  <si>
    <t>Supplem 7. Incidence by ethnicity</t>
  </si>
  <si>
    <t>Weekly COVID-19 incidence per 100,000 population by ethnicity, England</t>
  </si>
  <si>
    <t>Supplem 8. Incidence-age region Pillar 1</t>
  </si>
  <si>
    <t>Weekly incidence per 100,000 population by region and age group, England</t>
  </si>
  <si>
    <t>Supplem 9.  Incidence-eth region Pillar 1</t>
  </si>
  <si>
    <t>Weekly incidence per 100,000 population by region and ethinicity, England</t>
  </si>
  <si>
    <t>Supplem 10.  IMD Cases Pillar 1</t>
  </si>
  <si>
    <t>Weekly COVID-19 rate per 100,000 population by IMD quintile 1 being the most deprived and 5 being the least deprived)</t>
  </si>
  <si>
    <t>This data correlates to a graph in the surveillance weekly graph slideset</t>
  </si>
  <si>
    <t>Supplem 12. Datamart - Flu Age %</t>
  </si>
  <si>
    <t>Weekly positivity (%) for influenza by age, England</t>
  </si>
  <si>
    <t>Supplem 13. Datamart - Flu by region %</t>
  </si>
  <si>
    <t>Weekly positivity (%) for influenza by regions, England</t>
  </si>
  <si>
    <t>Supplem 14. Datamart - RSV by week %</t>
  </si>
  <si>
    <t xml:space="preserve"> Weekly positivity (%) for RSV </t>
  </si>
  <si>
    <t>Supplem 15. Datamart - RSV by age %</t>
  </si>
  <si>
    <t>Weekly positivity (%) for RSV by age, England</t>
  </si>
  <si>
    <t>Supplem 16. Datamart - RSV by region</t>
  </si>
  <si>
    <t>Weekly positivity (%) for RSV by regions, England</t>
  </si>
  <si>
    <t>Supplem 18. Google COVID-19</t>
  </si>
  <si>
    <t>Google search score for COVID-19 symptoms, England</t>
  </si>
  <si>
    <t>Supplem 20. Flu detector</t>
  </si>
  <si>
    <t>Daily estimated ILI Google search query rates per 100,000 population, England</t>
  </si>
  <si>
    <t>Supplem 22. SARIWatch-hosp Region</t>
  </si>
  <si>
    <t>Weekly hospital admission rate by UKHSA Centre, SARI-Watch</t>
  </si>
  <si>
    <t>Supplem 23&amp;24. SARIWatch-ICU Region</t>
  </si>
  <si>
    <t xml:space="preserve">Weekly ICU/HDU admission rate by UKHSA Centre </t>
  </si>
  <si>
    <t>Supplem 25&amp;26. SARIWatch-ICU age</t>
  </si>
  <si>
    <t xml:space="preserve">Weekly ICU/HDU admission rate by age group </t>
  </si>
  <si>
    <t>Supplem 27. SARIwatch-hosp age &amp; region</t>
  </si>
  <si>
    <t xml:space="preserve"> COVID-19 hosp admission per 100,000 population by age group and region</t>
  </si>
  <si>
    <t>Supplem 28. SARIWatch-hospethnic</t>
  </si>
  <si>
    <t>Weekly COVID-19 hospital admission rate (excluding ICU/HDU) by ethnicity per 100,000 trust catchment population</t>
  </si>
  <si>
    <t>Supplem 29. SARIWatch-ICUethnic</t>
  </si>
  <si>
    <t>Weekly COVID-19 rate of admission to ICU/HDU by ethnicity, per 100,000 trust catchment population</t>
  </si>
  <si>
    <t>Supplem 31. SARIWatch-ECMO</t>
  </si>
  <si>
    <t xml:space="preserve">Weekly laboratory confirmed ECMO admissions, UK </t>
  </si>
  <si>
    <t>Supplem 33. Sequence Coverage</t>
  </si>
  <si>
    <t xml:space="preserve">Coverage of sequencing with a valid result and genotyping over time </t>
  </si>
  <si>
    <t>Supplem 41. COVID Vac Eth 75+</t>
  </si>
  <si>
    <t xml:space="preserve"> Cumulative weekly COVID-19 vaccine uptake 75+</t>
  </si>
  <si>
    <t xml:space="preserve">Figure 1. COVID-19 episodes tested under Pillar 1
</t>
  </si>
  <si>
    <t xml:space="preserve">Date </t>
  </si>
  <si>
    <t>Pillar 1 episodes</t>
  </si>
  <si>
    <t>Pillar 1 - positivity (%)</t>
  </si>
  <si>
    <t>2022-07-05</t>
  </si>
  <si>
    <t>2022-07-06</t>
  </si>
  <si>
    <t>2022-07-07</t>
  </si>
  <si>
    <t>2022-07-08</t>
  </si>
  <si>
    <t>2022-07-09</t>
  </si>
  <si>
    <t>2022-07-10</t>
  </si>
  <si>
    <t>2022-07-11</t>
  </si>
  <si>
    <t>2022-07-12</t>
  </si>
  <si>
    <t>2022-07-13</t>
  </si>
  <si>
    <t>2022-07-14</t>
  </si>
  <si>
    <t>2022-07-15</t>
  </si>
  <si>
    <t>2022-07-16</t>
  </si>
  <si>
    <t>2022-07-17</t>
  </si>
  <si>
    <t>2022-07-18</t>
  </si>
  <si>
    <t>2022-07-19</t>
  </si>
  <si>
    <t>2022-07-20</t>
  </si>
  <si>
    <t>2022-07-21</t>
  </si>
  <si>
    <t>2022-07-22</t>
  </si>
  <si>
    <t>2022-07-23</t>
  </si>
  <si>
    <t>2022-07-24</t>
  </si>
  <si>
    <t>2022-07-25</t>
  </si>
  <si>
    <t>2022-07-26</t>
  </si>
  <si>
    <t>2022-07-27</t>
  </si>
  <si>
    <t>2022-07-28</t>
  </si>
  <si>
    <t>2022-07-29</t>
  </si>
  <si>
    <t>2022-07-30</t>
  </si>
  <si>
    <t>2022-07-31</t>
  </si>
  <si>
    <t>2022-08-01</t>
  </si>
  <si>
    <t>2022-08-02</t>
  </si>
  <si>
    <t>2022-08-03</t>
  </si>
  <si>
    <t>2022-08-04</t>
  </si>
  <si>
    <t>2022-08-05</t>
  </si>
  <si>
    <t>2022-08-06</t>
  </si>
  <si>
    <t>2022-08-07</t>
  </si>
  <si>
    <t>2022-08-08</t>
  </si>
  <si>
    <t>2022-08-09</t>
  </si>
  <si>
    <t>2022-08-10</t>
  </si>
  <si>
    <t>2022-08-11</t>
  </si>
  <si>
    <t>2022-08-12</t>
  </si>
  <si>
    <t>2022-08-13</t>
  </si>
  <si>
    <t>2022-08-14</t>
  </si>
  <si>
    <t>2022-08-15</t>
  </si>
  <si>
    <t>2022-08-16</t>
  </si>
  <si>
    <t>2022-08-17</t>
  </si>
  <si>
    <t>2022-08-18</t>
  </si>
  <si>
    <t>2022-08-19</t>
  </si>
  <si>
    <t>2022-08-20</t>
  </si>
  <si>
    <t>2022-08-21</t>
  </si>
  <si>
    <t>2022-08-22</t>
  </si>
  <si>
    <t>2022-08-23</t>
  </si>
  <si>
    <t>2022-08-24</t>
  </si>
  <si>
    <t>2022-08-25</t>
  </si>
  <si>
    <t>2022-08-26</t>
  </si>
  <si>
    <t>2022-08-27</t>
  </si>
  <si>
    <t>2022-08-28</t>
  </si>
  <si>
    <t>2022-08-29</t>
  </si>
  <si>
    <t>2022-08-30</t>
  </si>
  <si>
    <t>2022-08-31</t>
  </si>
  <si>
    <t>2022-09-01</t>
  </si>
  <si>
    <t>2022-09-02</t>
  </si>
  <si>
    <t>2022-09-03</t>
  </si>
  <si>
    <t>2022-09-04</t>
  </si>
  <si>
    <t>2022-09-05</t>
  </si>
  <si>
    <t>2022-09-06</t>
  </si>
  <si>
    <t>2022-09-07</t>
  </si>
  <si>
    <t>2022-09-08</t>
  </si>
  <si>
    <t>2022-09-09</t>
  </si>
  <si>
    <t>2022-09-10</t>
  </si>
  <si>
    <t>2022-09-11</t>
  </si>
  <si>
    <t>2022-09-12</t>
  </si>
  <si>
    <t>2022-09-13</t>
  </si>
  <si>
    <t>2022-09-14</t>
  </si>
  <si>
    <t>2022-09-15</t>
  </si>
  <si>
    <t>2022-09-16</t>
  </si>
  <si>
    <t>2022-09-17</t>
  </si>
  <si>
    <t>2022-09-18</t>
  </si>
  <si>
    <t>2022-09-19</t>
  </si>
  <si>
    <t>2022-09-20</t>
  </si>
  <si>
    <t>2022-09-21</t>
  </si>
  <si>
    <t>2022-09-22</t>
  </si>
  <si>
    <t>2022-09-23</t>
  </si>
  <si>
    <t>2022-09-24</t>
  </si>
  <si>
    <t>2022-09-25</t>
  </si>
  <si>
    <t>2022-09-26</t>
  </si>
  <si>
    <t>2022-09-27</t>
  </si>
  <si>
    <t>2022-09-28</t>
  </si>
  <si>
    <t>2022-09-29</t>
  </si>
  <si>
    <t>2022-09-30</t>
  </si>
  <si>
    <t>2022-10-01</t>
  </si>
  <si>
    <t>2022-10-02</t>
  </si>
  <si>
    <t>2022-10-03</t>
  </si>
  <si>
    <t>2022-10-04</t>
  </si>
  <si>
    <t>2022-10-05</t>
  </si>
  <si>
    <t>2022-10-06</t>
  </si>
  <si>
    <t>2022-10-07</t>
  </si>
  <si>
    <t>2022-10-08</t>
  </si>
  <si>
    <t>2022-10-09</t>
  </si>
  <si>
    <t>2022-10-10</t>
  </si>
  <si>
    <t>2022-10-11</t>
  </si>
  <si>
    <t>2022-10-12</t>
  </si>
  <si>
    <t>2022-10-13</t>
  </si>
  <si>
    <t>2022-10-14</t>
  </si>
  <si>
    <t>2022-10-15</t>
  </si>
  <si>
    <t>2022-10-16</t>
  </si>
  <si>
    <t>2022-10-17</t>
  </si>
  <si>
    <t>2022-10-18</t>
  </si>
  <si>
    <t>2022-10-19</t>
  </si>
  <si>
    <t>2022-10-20</t>
  </si>
  <si>
    <t>2022-10-21</t>
  </si>
  <si>
    <t>2022-10-22</t>
  </si>
  <si>
    <t>2022-10-23</t>
  </si>
  <si>
    <t>2022-10-24</t>
  </si>
  <si>
    <t>2022-10-25</t>
  </si>
  <si>
    <t>2022-10-26</t>
  </si>
  <si>
    <t>2022-10-27</t>
  </si>
  <si>
    <t>2022-10-28</t>
  </si>
  <si>
    <t>2022-10-29</t>
  </si>
  <si>
    <t>2022-10-30</t>
  </si>
  <si>
    <t>2022-10-31</t>
  </si>
  <si>
    <t>2022-11-01</t>
  </si>
  <si>
    <t>2022-11-02</t>
  </si>
  <si>
    <t>2022-11-03</t>
  </si>
  <si>
    <t>2022-11-04</t>
  </si>
  <si>
    <t>2022-11-05</t>
  </si>
  <si>
    <t>2022-11-06</t>
  </si>
  <si>
    <t>2022-11-07</t>
  </si>
  <si>
    <t>2022-11-08</t>
  </si>
  <si>
    <t>2022-11-09</t>
  </si>
  <si>
    <t>2022-11-10</t>
  </si>
  <si>
    <t>2022-11-11</t>
  </si>
  <si>
    <t>2022-11-12</t>
  </si>
  <si>
    <t>2022-11-13</t>
  </si>
  <si>
    <t>2022-11-14</t>
  </si>
  <si>
    <t>2022-11-15</t>
  </si>
  <si>
    <t>2022-11-16</t>
  </si>
  <si>
    <t>2022-11-17</t>
  </si>
  <si>
    <t>2022-11-18</t>
  </si>
  <si>
    <t>2022-11-19</t>
  </si>
  <si>
    <t>2022-11-20</t>
  </si>
  <si>
    <t>2022-11-21</t>
  </si>
  <si>
    <t>2022-11-22</t>
  </si>
  <si>
    <t>2022-11-23</t>
  </si>
  <si>
    <t>2022-11-24</t>
  </si>
  <si>
    <t>2022-11-25</t>
  </si>
  <si>
    <t>2022-11-26</t>
  </si>
  <si>
    <t>2022-11-27</t>
  </si>
  <si>
    <t>2022-11-28</t>
  </si>
  <si>
    <t>2022-11-29</t>
  </si>
  <si>
    <t>2022-11-30</t>
  </si>
  <si>
    <t>2022-12-01</t>
  </si>
  <si>
    <t>2022-12-02</t>
  </si>
  <si>
    <t>2022-12-03</t>
  </si>
  <si>
    <t>2022-12-04</t>
  </si>
  <si>
    <t>2022-12-05</t>
  </si>
  <si>
    <t>2022-12-06</t>
  </si>
  <si>
    <t>2022-12-07</t>
  </si>
  <si>
    <t>2022-12-08</t>
  </si>
  <si>
    <t>2022-12-09</t>
  </si>
  <si>
    <t>2022-12-10</t>
  </si>
  <si>
    <t>2022-12-11</t>
  </si>
  <si>
    <t>2022-12-12</t>
  </si>
  <si>
    <t>2022-12-13</t>
  </si>
  <si>
    <t>2022-12-14</t>
  </si>
  <si>
    <t>2022-12-15</t>
  </si>
  <si>
    <t>2022-12-16</t>
  </si>
  <si>
    <t>2022-12-17</t>
  </si>
  <si>
    <t>2022-12-18</t>
  </si>
  <si>
    <t>2022-12-19</t>
  </si>
  <si>
    <t>2022-12-20</t>
  </si>
  <si>
    <t>2022-12-21</t>
  </si>
  <si>
    <t>2022-12-22</t>
  </si>
  <si>
    <t>2022-12-23</t>
  </si>
  <si>
    <t>2022-12-24</t>
  </si>
  <si>
    <t>2022-12-25</t>
  </si>
  <si>
    <t>2022-12-26</t>
  </si>
  <si>
    <t>2022-12-27</t>
  </si>
  <si>
    <t>2022-12-28</t>
  </si>
  <si>
    <t>2022-12-29</t>
  </si>
  <si>
    <t>2022-12-30</t>
  </si>
  <si>
    <t>2022-12-31</t>
  </si>
  <si>
    <t>2023-01-01</t>
  </si>
  <si>
    <t>2023-01-02</t>
  </si>
  <si>
    <t>2023-01-03</t>
  </si>
  <si>
    <t>2023-01-04</t>
  </si>
  <si>
    <t>2023-01-05</t>
  </si>
  <si>
    <t>2023-01-06</t>
  </si>
  <si>
    <t>2023-01-07</t>
  </si>
  <si>
    <t>2023-01-08</t>
  </si>
  <si>
    <t>2023-01-09</t>
  </si>
  <si>
    <t>2023-01-10</t>
  </si>
  <si>
    <t>2023-01-11</t>
  </si>
  <si>
    <t>2023-01-12</t>
  </si>
  <si>
    <t>2023-01-13</t>
  </si>
  <si>
    <t>2023-01-14</t>
  </si>
  <si>
    <t>2023-01-15</t>
  </si>
  <si>
    <t>2023-01-16</t>
  </si>
  <si>
    <t>2023-01-17</t>
  </si>
  <si>
    <t>2023-01-18</t>
  </si>
  <si>
    <t>2023-01-19</t>
  </si>
  <si>
    <t>2023-01-20</t>
  </si>
  <si>
    <t>2023-01-21</t>
  </si>
  <si>
    <t>2023-01-22</t>
  </si>
  <si>
    <t>2023-01-23</t>
  </si>
  <si>
    <t>2023-01-24</t>
  </si>
  <si>
    <t>2023-01-25</t>
  </si>
  <si>
    <t>2023-01-26</t>
  </si>
  <si>
    <t>2023-01-27</t>
  </si>
  <si>
    <t>2023-01-28</t>
  </si>
  <si>
    <t>2023-01-29</t>
  </si>
  <si>
    <t>2023-01-30</t>
  </si>
  <si>
    <t>2023-01-31</t>
  </si>
  <si>
    <t>2023-02-01</t>
  </si>
  <si>
    <t>2023-02-02</t>
  </si>
  <si>
    <t>2023-02-03</t>
  </si>
  <si>
    <t>2023-02-04</t>
  </si>
  <si>
    <t>2023-02-05</t>
  </si>
  <si>
    <t>2023-02-06</t>
  </si>
  <si>
    <t>2023-02-07</t>
  </si>
  <si>
    <t>2023-02-08</t>
  </si>
  <si>
    <t>2023-02-09</t>
  </si>
  <si>
    <t>2023-02-10</t>
  </si>
  <si>
    <t>2023-02-11</t>
  </si>
  <si>
    <t>2023-02-12</t>
  </si>
  <si>
    <t>2023-02-13</t>
  </si>
  <si>
    <t>2023-02-14</t>
  </si>
  <si>
    <t>2023-02-15</t>
  </si>
  <si>
    <t>2023-02-16</t>
  </si>
  <si>
    <t>2023-02-17</t>
  </si>
  <si>
    <t>2023-02-18</t>
  </si>
  <si>
    <t>2023-02-19</t>
  </si>
  <si>
    <t>2023-02-20</t>
  </si>
  <si>
    <t>2023-02-21</t>
  </si>
  <si>
    <t>2023-02-22</t>
  </si>
  <si>
    <t>2023-02-23</t>
  </si>
  <si>
    <t>2023-02-24</t>
  </si>
  <si>
    <t>2023-02-25</t>
  </si>
  <si>
    <t>2023-02-26</t>
  </si>
  <si>
    <t>2023-02-27</t>
  </si>
  <si>
    <t>2023-02-28</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</si>
  <si>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</si>
  <si>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</si>
  <si>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</si>
  <si>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</si>
  <si>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</si>
  <si>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</si>
  <si>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</si>
  <si>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</si>
  <si>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</si>
  <si>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</si>
  <si>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</si>
  <si>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</si>
  <si>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</si>
  <si>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</si>
  <si>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</si>
  <si>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</si>
  <si>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</si>
  <si>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</si>
  <si>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</si>
  <si>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</si>
  <si>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2023-03-21</t>
  </si>
  <si>
    <t>2023-03-22</t>
  </si>
  <si>
    <t>2023-03-23</t>
  </si>
  <si>
    <t>2023-03-24</t>
  </si>
  <si>
    <t>2023-03-25</t>
  </si>
  <si>
    <t>2023-03-26</t>
  </si>
  <si>
    <t>2023-03-27</t>
  </si>
  <si>
    <t>2023-03-28</t>
  </si>
  <si>
    <t>2023-03-29</t>
  </si>
  <si>
    <t>2023-03-30</t>
  </si>
  <si>
    <t>2023-03-31</t>
  </si>
  <si>
    <t>2023-04-01</t>
  </si>
  <si>
    <t>2023-04-02</t>
  </si>
  <si>
    <t>2023-04-03</t>
  </si>
  <si>
    <t>2023-04-04</t>
  </si>
  <si>
    <t>2023-04-05</t>
  </si>
  <si>
    <t>2023-04-06</t>
  </si>
  <si>
    <t>2023-04-07</t>
  </si>
  <si>
    <t>2023-04-08</t>
  </si>
  <si>
    <t>2023-04-09</t>
  </si>
  <si>
    <t>2023-04-10</t>
  </si>
  <si>
    <t>2023-04-11</t>
  </si>
  <si>
    <t>2023-04-12</t>
  </si>
  <si>
    <t>2023-04-13</t>
  </si>
  <si>
    <t>2023-04-14</t>
  </si>
  <si>
    <t>2023-04-15</t>
  </si>
  <si>
    <t>2023-04-16</t>
  </si>
  <si>
    <t>2023-04-17</t>
  </si>
  <si>
    <t>2023-04-18</t>
  </si>
  <si>
    <t>2023-04-19</t>
  </si>
  <si>
    <t>2023-04-20</t>
  </si>
  <si>
    <t>2023-04-21</t>
  </si>
  <si>
    <t>2023-04-22</t>
  </si>
  <si>
    <t>2023-04-23</t>
  </si>
  <si>
    <t>2023-04-24</t>
  </si>
  <si>
    <t>2023-04-25</t>
  </si>
  <si>
    <t>2023-04-26</t>
  </si>
  <si>
    <t>2023-04-27</t>
  </si>
  <si>
    <t>2023-04-28</t>
  </si>
  <si>
    <t>2023-04-29</t>
  </si>
  <si>
    <t>2023-04-30</t>
  </si>
  <si>
    <t>2023-05-01</t>
  </si>
  <si>
    <t>2023-05-02</t>
  </si>
  <si>
    <t>2023-05-03</t>
  </si>
  <si>
    <t>2023-05-04</t>
  </si>
  <si>
    <t>2023-05-05</t>
  </si>
  <si>
    <t>2023-05-06</t>
  </si>
  <si>
    <t>2023-05-07</t>
  </si>
  <si>
    <t>2023-05-08</t>
  </si>
  <si>
    <t>2023-05-09</t>
  </si>
  <si>
    <t>2023-05-10</t>
  </si>
  <si>
    <t>2023-05-11</t>
  </si>
  <si>
    <t>2023-05-12</t>
  </si>
  <si>
    <t>2023-05-13</t>
  </si>
  <si>
    <t>2023-05-14</t>
  </si>
  <si>
    <t>2023-05-15</t>
  </si>
  <si>
    <t>2023-05-16</t>
  </si>
  <si>
    <t>2023-05-17</t>
  </si>
  <si>
    <t>2023-05-18</t>
  </si>
  <si>
    <t>2023-05-19</t>
  </si>
  <si>
    <t>2023-05-20</t>
  </si>
  <si>
    <t>2023-05-21</t>
  </si>
  <si>
    <t>2023-05-22</t>
  </si>
  <si>
    <t>2023-05-23</t>
  </si>
  <si>
    <t>2023-05-24</t>
  </si>
  <si>
    <t>2023-05-25</t>
  </si>
  <si>
    <t>2023-05-26</t>
  </si>
  <si>
    <t>2023-05-27</t>
  </si>
  <si>
    <t>2023-05-28</t>
  </si>
  <si>
    <t>2023-05-29</t>
  </si>
  <si>
    <t>2023-05-30</t>
  </si>
  <si>
    <t>2023-05-31</t>
  </si>
  <si>
    <t>2023-06-01</t>
  </si>
  <si>
    <t>2023-06-02</t>
  </si>
  <si>
    <t>2023-06-03</t>
  </si>
  <si>
    <t>2023-06-04</t>
  </si>
  <si>
    <t>2023-06-05</t>
  </si>
  <si>
    <t>2023-06-06</t>
  </si>
  <si>
    <t>2023-06-07</t>
  </si>
  <si>
    <t>2023-06-08</t>
  </si>
  <si>
    <t>2023-06-09</t>
  </si>
  <si>
    <t>2023-06-10</t>
  </si>
  <si>
    <t>2023-06-11</t>
  </si>
  <si>
    <t>2023-06-12</t>
  </si>
  <si>
    <t>2023-06-13</t>
  </si>
  <si>
    <t>2023-06-14</t>
  </si>
  <si>
    <t>2023-06-15</t>
  </si>
  <si>
    <t>2023-06-16</t>
  </si>
  <si>
    <t>2023-06-17</t>
  </si>
  <si>
    <t>2023-06-18</t>
  </si>
  <si>
    <t>2023-06-19</t>
  </si>
  <si>
    <t>2023-06-20</t>
  </si>
  <si>
    <t>2023-06-21</t>
  </si>
  <si>
    <t>2023-06-22</t>
  </si>
  <si>
    <t>2023-06-23</t>
  </si>
  <si>
    <t>2023-06-24</t>
  </si>
  <si>
    <t>2023-06-25</t>
  </si>
  <si>
    <t>2023-06-26</t>
  </si>
  <si>
    <t>2023-06-27</t>
  </si>
  <si>
    <t>2023-06-28</t>
  </si>
  <si>
    <t>Figure 2: Weekly positivity (%) of COVID-19 and number of individuals</t>
  </si>
  <si>
    <t>7 April 2022 – Week 14 report (up to week 13 data)</t>
  </si>
  <si>
    <t xml:space="preserve">Week number </t>
  </si>
  <si>
    <t>PCR tests</t>
  </si>
  <si>
    <t>LFD tests</t>
  </si>
  <si>
    <t>PCR positivity (%)</t>
  </si>
  <si>
    <t>LFD Positivity (%)</t>
  </si>
  <si>
    <t>Figure 3a: Age/sex pyramid for COVID-19 cases tested under</t>
  </si>
  <si>
    <t>Pillar 1 and 2 - cases</t>
  </si>
  <si>
    <t>Male</t>
  </si>
  <si>
    <t>Female</t>
  </si>
  <si>
    <t>&lt;5 years</t>
  </si>
  <si>
    <t>5-9 years</t>
  </si>
  <si>
    <t>10-19 years</t>
  </si>
  <si>
    <t>20-29 years</t>
  </si>
  <si>
    <t>30-39 years</t>
  </si>
  <si>
    <t>40-49 years</t>
  </si>
  <si>
    <t>50-59 years</t>
  </si>
  <si>
    <t>60-69 years</t>
  </si>
  <si>
    <t>70-79 years</t>
  </si>
  <si>
    <t>80+ years</t>
  </si>
  <si>
    <t>Figure 2: Positivity (%) of COVID-19 cases tested under Pillar 1 by age</t>
  </si>
  <si>
    <t>Date</t>
  </si>
  <si>
    <t>(a) Pillar 1 - positivity (%) by age group</t>
  </si>
  <si>
    <t>0_4</t>
  </si>
  <si>
    <t>5_9</t>
  </si>
  <si>
    <t>10_19</t>
  </si>
  <si>
    <t>20_29</t>
  </si>
  <si>
    <t>30_39</t>
  </si>
  <si>
    <t>40_49</t>
  </si>
  <si>
    <t>50_59</t>
  </si>
  <si>
    <t>60_69</t>
  </si>
  <si>
    <t>70_79</t>
  </si>
  <si>
    <t>80+</t>
  </si>
  <si>
    <t>Figure 3: Positivity (%) of COVID-19 cases tested under Pillar 1 by UKHSA centres</t>
  </si>
  <si>
    <t>(a) Pillar 1 (%) positivity</t>
  </si>
  <si>
    <t>East Midlands</t>
  </si>
  <si>
    <t>East of England</t>
  </si>
  <si>
    <t>London</t>
  </si>
  <si>
    <t>North East</t>
  </si>
  <si>
    <t>North West</t>
  </si>
  <si>
    <t>South East</t>
  </si>
  <si>
    <t>South West</t>
  </si>
  <si>
    <t>West Midlands</t>
  </si>
  <si>
    <t>Yorkshire and Humber</t>
  </si>
  <si>
    <t>Figure 4: DataMart samples positive for influenza and positivity (%)</t>
  </si>
  <si>
    <t>Week no</t>
  </si>
  <si>
    <t>Influenza A(H3N2) (n)</t>
  </si>
  <si>
    <t>Influenza A(H1N1)pdm09 (n)</t>
  </si>
  <si>
    <t>Influenza A(not subtyped) (n)</t>
  </si>
  <si>
    <t>Influenza B (n)</t>
  </si>
  <si>
    <t>Influenza 2022-2023 (%)</t>
  </si>
  <si>
    <t>Influenza 2021-2022 (%)</t>
  </si>
  <si>
    <t>Influenza 2020-2021 (%)</t>
  </si>
  <si>
    <t>Influenza 2019-2020 (%)</t>
  </si>
  <si>
    <t>Influenza 2018-2019 (%)</t>
  </si>
  <si>
    <t>Influenza 2017-2018 (%)</t>
  </si>
  <si>
    <t>Figure 5: DataMart % positive for other respiratory viruses, England</t>
  </si>
  <si>
    <t>Adenovirus %</t>
  </si>
  <si>
    <t>hMPV %</t>
  </si>
  <si>
    <t>Parainfluenza %</t>
  </si>
  <si>
    <t>Rhinovirus %</t>
  </si>
  <si>
    <t>RSV %</t>
  </si>
  <si>
    <t>SARS-COV-2 %</t>
  </si>
  <si>
    <t xml:space="preserve">Figure 6. Number of acute respiratory infection incidents, England
</t>
  </si>
  <si>
    <t>Care home</t>
  </si>
  <si>
    <t>Hospital</t>
  </si>
  <si>
    <t>Educational settings</t>
  </si>
  <si>
    <t>Prison</t>
  </si>
  <si>
    <t>Other</t>
  </si>
  <si>
    <t>Total outbreaks</t>
  </si>
  <si>
    <t xml:space="preserve">Figure 7. Number of acute respiratory infection incidents, England
</t>
  </si>
  <si>
    <t>Influenza A</t>
  </si>
  <si>
    <t>Influenza B</t>
  </si>
  <si>
    <t>Influenza (untyped)</t>
  </si>
  <si>
    <t>SARS-COV-2</t>
  </si>
  <si>
    <t>Rhinovirus</t>
  </si>
  <si>
    <t>RSV</t>
  </si>
  <si>
    <t>Other Respiratory Viruses</t>
  </si>
  <si>
    <t>No Organism Reported</t>
  </si>
  <si>
    <t>Figure 8. RCGP ILI, England</t>
  </si>
  <si>
    <t>2022/23</t>
  </si>
  <si>
    <t>2021/22</t>
  </si>
  <si>
    <t>2020/21</t>
  </si>
  <si>
    <t>2019/20</t>
  </si>
  <si>
    <t>2018/19</t>
  </si>
  <si>
    <t>2017/18</t>
  </si>
  <si>
    <t>2010/11</t>
  </si>
  <si>
    <t>Figure 11. RCGP Sentinel swabbing scheme, England</t>
  </si>
  <si>
    <t>(a) Number of positive samples and weekly positivity (%) for COVID-19</t>
  </si>
  <si>
    <t>SARS-CoV-2 positive</t>
  </si>
  <si>
    <t>Total SARS-CoV-2 tested</t>
  </si>
  <si>
    <t>SARS-CoV-2 positivity (%)</t>
  </si>
  <si>
    <t>(b) Number of positive samples and weekly positivity (%) for Influenza</t>
  </si>
  <si>
    <t>Influenza positive</t>
  </si>
  <si>
    <t>Total Influenza tested</t>
  </si>
  <si>
    <t>Influenza positivity (%)</t>
  </si>
  <si>
    <t>(c) Number of positive samples and weekly positivity (%) for RSV</t>
  </si>
  <si>
    <t>RSV positive</t>
  </si>
  <si>
    <t>Total RSV tested</t>
  </si>
  <si>
    <t>RSV positivity (%)</t>
  </si>
  <si>
    <t>Figure 12: Weekly overall COVID-19 hospital admission rates per 100,000 trust catchment population, SARI Watch, England</t>
  </si>
  <si>
    <t>Week number</t>
  </si>
  <si>
    <t xml:space="preserve"> </t>
  </si>
  <si>
    <t xml:space="preserve">Figure 13.  Weekly hospital admission rate by age group
</t>
  </si>
  <si>
    <t xml:space="preserve">(a) COVID-19 </t>
  </si>
  <si>
    <t>0 to 4</t>
  </si>
  <si>
    <t>5 to 14</t>
  </si>
  <si>
    <t>15 to 24</t>
  </si>
  <si>
    <t>25 to 44</t>
  </si>
  <si>
    <t>45 to 54</t>
  </si>
  <si>
    <t>55 to 64</t>
  </si>
  <si>
    <t>65 to 74</t>
  </si>
  <si>
    <t>75 to 84</t>
  </si>
  <si>
    <t>85+</t>
  </si>
  <si>
    <t>Figure 14: Weekly overall COVID-19 ICU or HDU admission rates per 100,000 trust catchment population, SARI Watch, England</t>
  </si>
  <si>
    <t>Figure 15: Weekly overall influenza hospital ICU HDU rates per 100,000 trust catchment population with MEM thresholds, SARI Watch, England</t>
  </si>
  <si>
    <t xml:space="preserve">Figure 16.  Weekly influenza ICU/HDU admissions by influenza type, SARI Watch, England </t>
  </si>
  <si>
    <t>6 July 2023 – Week 25 report (up to week 24 data)</t>
  </si>
  <si>
    <t>Influenza A(H1N1)pdm09</t>
  </si>
  <si>
    <t>Influenza A(H3N2)</t>
  </si>
  <si>
    <t>Influenza A(unsubtyped)</t>
  </si>
  <si>
    <t>Figure 17: Weekly hospitalisation (all levels care) admission rates by age group for new RSV cases reported through SARI Watch, England</t>
  </si>
  <si>
    <t>2022/2023</t>
  </si>
  <si>
    <t>Under 5</t>
  </si>
  <si>
    <t>5 to 14 years</t>
  </si>
  <si>
    <t>15 to 44 years</t>
  </si>
  <si>
    <t>45 to 54 years</t>
  </si>
  <si>
    <t>55 to 64 years</t>
  </si>
  <si>
    <t>65 to 74 years</t>
  </si>
  <si>
    <t>75 to 84 years</t>
  </si>
  <si>
    <t>85 and over</t>
  </si>
  <si>
    <t xml:space="preserve">Figure 18: Prevalence of SARS-CoV-2 variants amongst available sequences episodes for England 
</t>
  </si>
  <si>
    <t>week_ending</t>
  </si>
  <si>
    <t>B.1.617.2 (VOC-21APR-02)</t>
  </si>
  <si>
    <t>BA.1 (VOC-21NOV-01)</t>
  </si>
  <si>
    <t>BA.2 (V-22JAN-01)</t>
  </si>
  <si>
    <t>XE (V-22APR-02)</t>
  </si>
  <si>
    <t>BA.4 (V-22APR-03)</t>
  </si>
  <si>
    <t>BA.5 (V-22APR-04)</t>
  </si>
  <si>
    <t>BA.4.6 (V-22SEP-01)</t>
  </si>
  <si>
    <t>CH.1.1 (V-22DEC-01)</t>
  </si>
  <si>
    <t>BA.2.75 (V-22JUL-01)</t>
  </si>
  <si>
    <t>BQ.1 (V-22OCT-01)</t>
  </si>
  <si>
    <t>XBB (V-22OCT-02)</t>
  </si>
  <si>
    <t>XBB.1.5 (V-23JAN-01)</t>
  </si>
  <si>
    <t xml:space="preserve"> . represents no cases reported </t>
  </si>
  <si>
    <t xml:space="preserve">Figure 19. Cumulative weekly COVID-19 Vaccine Uptake 
</t>
  </si>
  <si>
    <t>Week Ending</t>
  </si>
  <si>
    <t>Over 80</t>
  </si>
  <si>
    <t>75 to under 80</t>
  </si>
  <si>
    <t>70 to under 75</t>
  </si>
  <si>
    <t>65 to under 70</t>
  </si>
  <si>
    <t>60 to under 65</t>
  </si>
  <si>
    <t>55 to under 60</t>
  </si>
  <si>
    <t>50 to under 55</t>
  </si>
  <si>
    <t>45 to under 50</t>
  </si>
  <si>
    <t>40 to under 45</t>
  </si>
  <si>
    <t>35 to under 40</t>
  </si>
  <si>
    <t>30 to under 35</t>
  </si>
  <si>
    <t>25 to under 30</t>
  </si>
  <si>
    <t>20 to under 25</t>
  </si>
  <si>
    <t xml:space="preserve">18 to under 20 </t>
  </si>
  <si>
    <t xml:space="preserve">16 to under 18 </t>
  </si>
  <si>
    <t>12 to under 16</t>
  </si>
  <si>
    <t>5 to under 12</t>
  </si>
  <si>
    <t>Immunosupressed</t>
  </si>
  <si>
    <t>Programme week</t>
  </si>
  <si>
    <t>People In NIMS Cohort</t>
  </si>
  <si>
    <t>Number Vaccinated (at least 1 dose)</t>
  </si>
  <si>
    <t>% Vaccine Uptake with at least Dose 1</t>
  </si>
  <si>
    <t>Number Vaccinated (at least 2 Doses)</t>
  </si>
  <si>
    <t>% Vaccine Uptake with at least Dose 2</t>
  </si>
  <si>
    <t>Number Vaccinated (at least 3 Doses)</t>
  </si>
  <si>
    <t>% Vaccine Uptake with at least Dose 3</t>
  </si>
  <si>
    <t>Number Vaccinated (Spring22 booster)</t>
  </si>
  <si>
    <t>% Vaccine Uptake with a Spring22 booster</t>
  </si>
  <si>
    <t>Number Vaccinated (Autumn22 booster)</t>
  </si>
  <si>
    <t>% Vaccine Uptake with a Autumn22 booster</t>
  </si>
  <si>
    <t>Number Vaccinated (Spring23 campaign)</t>
  </si>
  <si>
    <t>% Vaccine Uptake with a Spring23 campaign</t>
  </si>
  <si>
    <t>Number Vaccinated (Spring booster)</t>
  </si>
  <si>
    <t>% Vaccine Uptake with a Spring booster</t>
  </si>
  <si>
    <t>2020-50</t>
  </si>
  <si>
    <t>2020-51</t>
  </si>
  <si>
    <t>2020-52</t>
  </si>
  <si>
    <t>2020-53</t>
  </si>
  <si>
    <t>2021-01</t>
  </si>
  <si>
    <t>2021-02</t>
  </si>
  <si>
    <t>2021-03</t>
  </si>
  <si>
    <t>2021-04</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</si>
  <si>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</si>
  <si>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</si>
  <si>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</si>
  <si>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</si>
  <si>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</si>
  <si>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</si>
  <si>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</si>
  <si>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</si>
  <si>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</si>
  <si>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</si>
  <si>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</si>
  <si>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</si>
  <si>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</si>
  <si>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</si>
  <si>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</si>
  <si>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</si>
  <si>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</si>
  <si>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</si>
  <si>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</si>
  <si>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</si>
  <si>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</si>
  <si>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</si>
  <si>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</si>
  <si>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</si>
  <si>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</si>
  <si>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</si>
  <si>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</si>
  <si>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</si>
  <si>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</si>
  <si>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</si>
  <si>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</si>
  <si>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</si>
  <si>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</si>
  <si>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</si>
  <si>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</si>
  <si>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</si>
  <si>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</si>
  <si>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</si>
  <si>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</si>
  <si>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</si>
  <si>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</si>
  <si>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</si>
  <si>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</si>
  <si>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</si>
  <si>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</si>
  <si>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</si>
  <si>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</si>
  <si>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</si>
  <si>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2022-01</t>
  </si>
  <si>
    <t>2022-02</t>
  </si>
  <si>
    <t>2022-03</t>
  </si>
  <si>
    <t>2022-04</t>
  </si>
  <si>
    <t>2022-05</t>
  </si>
  <si>
    <t>2022-06</t>
  </si>
  <si>
    <t>2022-07</t>
  </si>
  <si>
    <t>2022-08</t>
  </si>
  <si>
    <t>2022-09</t>
  </si>
  <si>
    <t>2022-10</t>
  </si>
  <si>
    <t>2022-11</t>
  </si>
  <si>
    <t>2022-12</t>
  </si>
  <si>
    <t>2022-13</t>
  </si>
  <si>
    <t>2022-14</t>
  </si>
  <si>
    <t>2022-15</t>
  </si>
  <si>
    <t>2022-16</t>
  </si>
  <si>
    <t>2022-17</t>
  </si>
  <si>
    <t>2022-18</t>
  </si>
  <si>
    <t>2022-19</t>
  </si>
  <si>
    <t>2022-20</t>
  </si>
  <si>
    <t>2022-21</t>
  </si>
  <si>
    <t>2022-22</t>
  </si>
  <si>
    <t>2022-23</t>
  </si>
  <si>
    <t>2022-24</t>
  </si>
  <si>
    <t>2022-25</t>
  </si>
  <si>
    <t>2022-26</t>
  </si>
  <si>
    <t>2022-27</t>
  </si>
  <si>
    <t>2022-28</t>
  </si>
  <si>
    <t>2022-29</t>
  </si>
  <si>
    <t>2022-30</t>
  </si>
  <si>
    <t>2022-31</t>
  </si>
  <si>
    <t>2022-32</t>
  </si>
  <si>
    <t>2022-33</t>
  </si>
  <si>
    <t>2022-34</t>
  </si>
  <si>
    <t>2022-35</t>
  </si>
  <si>
    <t>2022-36</t>
  </si>
  <si>
    <t>2022-37</t>
  </si>
  <si>
    <t>2022-38</t>
  </si>
  <si>
    <t>2022-39</t>
  </si>
  <si>
    <t>2022-40</t>
  </si>
  <si>
    <t>2022-41</t>
  </si>
  <si>
    <t>2022-42</t>
  </si>
  <si>
    <t>2022-43</t>
  </si>
  <si>
    <t>2022-44</t>
  </si>
  <si>
    <t>2022-45</t>
  </si>
  <si>
    <t>2022-46</t>
  </si>
  <si>
    <t>2022-47</t>
  </si>
  <si>
    <t>2022-48</t>
  </si>
  <si>
    <t>2022-49</t>
  </si>
  <si>
    <t>2022-50</t>
  </si>
  <si>
    <t>2022-51</t>
  </si>
  <si>
    <t>2022-52</t>
  </si>
  <si>
    <t>2023-01</t>
  </si>
  <si>
    <t>2023-02</t>
  </si>
  <si>
    <t>2023-03</t>
  </si>
  <si>
    <t>2023-04</t>
  </si>
  <si>
    <t>2023-05</t>
  </si>
  <si>
    <t>2023-06</t>
  </si>
  <si>
    <t>2023-07</t>
  </si>
  <si>
    <t>2023-08</t>
  </si>
  <si>
    <t>2023-09</t>
  </si>
  <si>
    <t>2023-10</t>
  </si>
  <si>
    <t>2023-11</t>
  </si>
  <si>
    <t>2023-12</t>
  </si>
  <si>
    <t>2023-13</t>
  </si>
  <si>
    <t>2023-14</t>
  </si>
  <si>
    <t>2023-15</t>
  </si>
  <si>
    <t>2023-16</t>
  </si>
  <si>
    <t>2023-17</t>
  </si>
  <si>
    <t>2023-18</t>
  </si>
  <si>
    <t>2023-19</t>
  </si>
  <si>
    <t>2023-20</t>
  </si>
  <si>
    <t>2023-21</t>
  </si>
  <si>
    <t>2023-22</t>
  </si>
  <si>
    <t>2023-23</t>
  </si>
  <si>
    <t>2023-24</t>
  </si>
  <si>
    <t>2023-25</t>
  </si>
  <si>
    <t>2023-26</t>
  </si>
  <si>
    <t>Age/Sex pyramid for COVID-19 vaccine uptake in those who are living and resident in England</t>
  </si>
  <si>
    <t>(a) Cumulative vaccine uptake data up to week 24 (week ending 18 June 2023)</t>
  </si>
  <si>
    <t>DOSE 1</t>
  </si>
  <si>
    <t>DOSE 2</t>
  </si>
  <si>
    <t>AGE</t>
  </si>
  <si>
    <t>MALE</t>
  </si>
  <si>
    <t>FEMALE</t>
  </si>
  <si>
    <t>People in NIMS Cohort</t>
  </si>
  <si>
    <t>Number Vaccinated</t>
  </si>
  <si>
    <t>% Vaccine Uptake</t>
  </si>
  <si>
    <t>16 to under 18</t>
  </si>
  <si>
    <t>18 to under 20</t>
  </si>
  <si>
    <t>Total</t>
  </si>
  <si>
    <t xml:space="preserve">Cumulative weekly COVID-19 vaccine uptake in those who are living and resident in England aged 75 and over by ethnicity
</t>
  </si>
  <si>
    <t>75+</t>
  </si>
  <si>
    <t>Denominator</t>
  </si>
  <si>
    <t>At least 1 dose</t>
  </si>
  <si>
    <t>% At least 1 dose</t>
  </si>
  <si>
    <t>At least 2 doses</t>
  </si>
  <si>
    <t>% At least 2 doses</t>
  </si>
  <si>
    <t>At least 3 doses</t>
  </si>
  <si>
    <t>% At least 3 doses</t>
  </si>
  <si>
    <t>White - British</t>
  </si>
  <si>
    <t>White - Irish</t>
  </si>
  <si>
    <t>White - Other</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</si>
  <si>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</si>
  <si>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</si>
  <si>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</si>
  <si>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</si>
  <si>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</si>
  <si>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</si>
  <si>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</si>
  <si>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</si>
  <si>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</si>
  <si>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</si>
  <si>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</si>
  <si>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Chinese</t>
  </si>
  <si>
    <t>Other ethnic groups - Any other ethnic group</t>
  </si>
  <si>
    <t>Not Stated/Unknown</t>
  </si>
  <si>
    <t>Dose 1</t>
  </si>
  <si>
    <t>Dose 1 %</t>
  </si>
  <si>
    <t>Dose 2</t>
  </si>
  <si>
    <t>Dose 2 %</t>
  </si>
  <si>
    <t>Dose 3</t>
  </si>
  <si>
    <t>Dose 3 %</t>
  </si>
  <si>
    <t>Black/African/Caribbean/Black British</t>
  </si>
  <si>
    <t>Indian (Asian or Asian British)</t>
  </si>
  <si>
    <t>Mixed / Multiple ethnic groups</t>
  </si>
  <si>
    <t>Other Asian / Asian British</t>
  </si>
  <si>
    <t>Other ethnic group</t>
  </si>
  <si>
    <t>Pakistani (Asian or Asian British)</t>
  </si>
  <si>
    <t>Unknown</t>
  </si>
  <si>
    <t>White</t>
  </si>
  <si>
    <t>Figure 60.  Recency data by region and age in those who are living and resident in England</t>
  </si>
  <si>
    <t>Region</t>
  </si>
  <si>
    <t>Age band</t>
  </si>
  <si>
    <t>Vaccinated 6 months ago 
(169 or more days)</t>
  </si>
  <si>
    <t>Vaccinated 6 months ago 
(169 or more days) percentage vaccinated</t>
  </si>
  <si>
    <t>Vaccinated 3 to 6 months ago (85 to 168 days)</t>
  </si>
  <si>
    <t>Vaccinated 3 to 6 months ago (85 to 168 days) percentage vaccinated</t>
  </si>
  <si>
    <t>Vaccinated in the last 3 months (84 days)</t>
  </si>
  <si>
    <t>Vaccinated in the last 3 months (84 days) percentage vaccinated</t>
  </si>
  <si>
    <t>Number not vaccinated</t>
  </si>
  <si>
    <t>Percentage not vaccinated</t>
  </si>
  <si>
    <t>People in NIMS cohort</t>
  </si>
  <si>
    <t>75 - 79</t>
  </si>
  <si>
    <t>70 - 74</t>
  </si>
  <si>
    <t>65 - 69</t>
  </si>
  <si>
    <t>60 - 64</t>
  </si>
  <si>
    <t>55 - 59</t>
  </si>
  <si>
    <t>50 - 54</t>
  </si>
  <si>
    <t>45 - 49</t>
  </si>
  <si>
    <t>40 - 44</t>
  </si>
  <si>
    <t>35 - 39</t>
  </si>
  <si>
    <t>30 - 34</t>
  </si>
  <si>
    <t>25 - 29</t>
  </si>
  <si>
    <t>20 - 24</t>
  </si>
  <si>
    <t>18 - 19</t>
  </si>
  <si>
    <t>16 - 17</t>
  </si>
  <si>
    <t>12 - 15</t>
  </si>
  <si>
    <t>05 - 11</t>
  </si>
  <si>
    <t xml:space="preserve">Figure 61.  Recency by ethnicity and Age in those who are living and resident in England
</t>
  </si>
  <si>
    <t>Ethnic group</t>
  </si>
  <si>
    <t xml:space="preserve">Figure 62.  Recency by IMD and Age in those who are living and resident in England
</t>
  </si>
  <si>
    <t>IMD decile</t>
  </si>
  <si>
    <t>Supplementary 5. Seven day rolling average positivity (%) of COVID-19 cases by sex, Pillar 1</t>
  </si>
  <si>
    <t>(a) Pillar 1 - positivity (%) overall and by sex</t>
  </si>
  <si>
    <t>Supplementary 6: Weekly COVID-19 case rates by episodes, per 100,000 population by region, Pillar 1</t>
  </si>
  <si>
    <t>Pillar 1 - case rates</t>
  </si>
  <si>
    <t>Supplementary 7: Weekly incidence per 100,000 population, by ethnicity Pillar 1</t>
  </si>
  <si>
    <t>Black / African / Caribbean / Black British</t>
  </si>
  <si>
    <t>Supplementary 8.  Weekly COVID-19 incidence per 100,000 population by age group and region Pillar 1</t>
  </si>
  <si>
    <t>Region/ Week number</t>
  </si>
  <si>
    <t>Age group</t>
  </si>
  <si>
    <t>0-9</t>
  </si>
  <si>
    <t>10-19</t>
  </si>
  <si>
    <t>20-29</t>
  </si>
  <si>
    <t>30-39</t>
  </si>
  <si>
    <t>40-49</t>
  </si>
  <si>
    <t>50-59</t>
  </si>
  <si>
    <t>60-69</t>
  </si>
  <si>
    <t>70-79</t>
  </si>
  <si>
    <t>Supplementary 9.  Weekly COVID-19 incidence per 100,000 population by ethnicity and region Pillar 1</t>
  </si>
  <si>
    <t>Ethnicity</t>
  </si>
  <si>
    <t>Indian (Asian or British)</t>
  </si>
  <si>
    <t>Mixed/Multiple Ethnic Groups</t>
  </si>
  <si>
    <t>Other Asian/Asian British</t>
  </si>
  <si>
    <t>Pakistani (Asian or British)</t>
  </si>
  <si>
    <t>Supplementary 10. Weekly COVID-19 rate per 100,000 population by IMD quintile Pillar 1</t>
  </si>
  <si>
    <t>IMD Q1</t>
  </si>
  <si>
    <t>IMD Q2</t>
  </si>
  <si>
    <t>IMD Q3</t>
  </si>
  <si>
    <t xml:space="preserve">IMD Q4 </t>
  </si>
  <si>
    <t>IMDQ5</t>
  </si>
  <si>
    <t>Supplementary 12. Weekly positivity (%) for influenza by age, England</t>
  </si>
  <si>
    <t>0 to 4 years</t>
  </si>
  <si>
    <t>45 to 64 years</t>
  </si>
  <si>
    <t>65+ years</t>
  </si>
  <si>
    <t>Supplementary 13. Weekly positivity (%) for influenza by regions, England</t>
  </si>
  <si>
    <t>Midlands and East of England</t>
  </si>
  <si>
    <t>North of England</t>
  </si>
  <si>
    <t>South of England</t>
  </si>
  <si>
    <t>Supplementary 14. Weekly positivity (%) for RSV by regions, England</t>
  </si>
  <si>
    <t>Positive samples</t>
  </si>
  <si>
    <t>% 2022/23</t>
  </si>
  <si>
    <t>% 2021/22</t>
  </si>
  <si>
    <t>% 2020/21</t>
  </si>
  <si>
    <t>% 2019/20</t>
  </si>
  <si>
    <t>% 2018/19</t>
  </si>
  <si>
    <t>Supplementary 15. Weekly positivity (%) for RSV by age, England</t>
  </si>
  <si>
    <t>Supplementary 16. Weekly positivity (%) for RSV by regions, England</t>
  </si>
  <si>
    <t>Supplementary 18.  Google search score for COVID-19 symptoms, England</t>
  </si>
  <si>
    <t>Weighted and news debiasing score</t>
  </si>
  <si>
    <t>Weighted score</t>
  </si>
  <si>
    <t>Historical trend (2011-2019)</t>
  </si>
  <si>
    <t>Confidence intervals</t>
  </si>
  <si>
    <t>hist. trend upper</t>
  </si>
  <si>
    <t>Figure 20.  Daily estimated ILI Google search query rates per 100,000 population, England</t>
  </si>
  <si>
    <t>Supplementary 22.  Weekly hospital admission rate by UKHSA Centre, SARI-Watch</t>
  </si>
  <si>
    <t xml:space="preserve">Supplementary 23 &amp; 24.  Weekly ICU/HDU admission rate by UKHSA Centre 
</t>
  </si>
  <si>
    <t>(b) Influenza</t>
  </si>
  <si>
    <t xml:space="preserve">Supplementary 25&amp;26.  Weekly ICU/HDU admission rate by age group  
</t>
  </si>
  <si>
    <t>15 to 44</t>
  </si>
  <si>
    <t xml:space="preserve">85+ </t>
  </si>
  <si>
    <t>Supplementary 27. COVID-19 hosp admission per 100,000 population by age group and region</t>
  </si>
  <si>
    <t xml:space="preserve">Supplementary 28. Monthly COVID-19 Hospital admission rate to all levels of care (sentinel surveilance data) </t>
  </si>
  <si>
    <t>Asian</t>
  </si>
  <si>
    <t>Black</t>
  </si>
  <si>
    <t>Mixed</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</si>
  <si>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</si>
  <si>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</si>
  <si>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</si>
  <si>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</si>
  <si>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</si>
  <si>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</si>
  <si>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</si>
  <si>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</si>
  <si>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</si>
  <si>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</si>
  <si>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</si>
  <si>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</si>
  <si>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</si>
  <si>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</si>
  <si>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</si>
  <si>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</si>
  <si>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</si>
  <si>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</si>
  <si>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</si>
  <si>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</si>
  <si>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</si>
  <si>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</si>
  <si>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</si>
  <si>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</si>
  <si>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</si>
  <si>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</si>
  <si>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</si>
  <si>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</si>
  <si>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</si>
  <si>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</si>
  <si>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</si>
  <si>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</si>
  <si>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</si>
  <si>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</si>
  <si>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</si>
  <si>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</si>
  <si>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</si>
  <si>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</si>
  <si>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</si>
  <si>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Supplementary 29. Monthly COVID-19 rate of admission to ICU/HDU</t>
  </si>
  <si>
    <t xml:space="preserve"> #</t>
  </si>
  <si>
    <t xml:space="preserve">Supplementary 31.  Weekly laboratory confirmed ECMO admissions, UK </t>
  </si>
  <si>
    <t>All cause</t>
  </si>
  <si>
    <t>COVID-19 confirmed admissions</t>
  </si>
  <si>
    <t>Influenza confirmed admissions</t>
  </si>
  <si>
    <t>Other admissions</t>
  </si>
  <si>
    <t xml:space="preserve">Supplementary 33. Coverage of sequencing with a valid result and genotyping over time </t>
  </si>
  <si>
    <t>specimen_date</t>
  </si>
  <si>
    <t>seven_day_sequenced_percentage</t>
  </si>
  <si>
    <t>count_not_sequenced</t>
  </si>
  <si>
    <t>count_sequenced</t>
  </si>
  <si>
    <t>NA</t>
  </si>
  <si>
    <t xml:space="preserve">Supplementary 41.  Cumulative weekly COVID-19 vaccine uptake 75+
</t>
  </si>
  <si>
    <t>Not Vaccinated</t>
  </si>
  <si>
    <t>Number of people in NIMS cohort</t>
  </si>
  <si>
    <t xml:space="preserve">Figure 23.  Number of acute respiratory infection 
</t>
  </si>
  <si>
    <t>1 December  2022 – Week 48 report (up to week 47 data)</t>
  </si>
  <si>
    <t xml:space="preserve">Figure 24.  Number of acute respiratory infection 
</t>
  </si>
  <si>
    <t xml:space="preserve">Supplementary 15. Age/sex pyramid of hospitalisations (all levels of care) </t>
  </si>
  <si>
    <t>24 November  2022 – Week 47 report (up to week 46 data)</t>
  </si>
  <si>
    <t xml:space="preserve">(a) Peak of 2nd wave (week 53 2020 to week 3 2021) </t>
  </si>
  <si>
    <t>&lt;5y</t>
  </si>
  <si>
    <t>5-9y</t>
  </si>
  <si>
    <t>10-19y</t>
  </si>
  <si>
    <t>20-29y</t>
  </si>
  <si>
    <t>30-39y</t>
  </si>
  <si>
    <t>40-49y</t>
  </si>
  <si>
    <t>50-59y</t>
  </si>
  <si>
    <t>60-69y</t>
  </si>
  <si>
    <t>70-79y</t>
  </si>
  <si>
    <t>80+ y</t>
  </si>
  <si>
    <t xml:space="preserve">(b) Most recent 4 weeks (week 42 2022 to 45 2022) </t>
  </si>
  <si>
    <t>Supplementary 16. Age/sex pyramid for admissions to ICU/HDU for COVID-19</t>
  </si>
  <si>
    <t>Total Cohort</t>
  </si>
  <si>
    <t>18 and Above Cohort</t>
  </si>
  <si>
    <t>Unvaccinated</t>
  </si>
  <si>
    <t>Unvaccinated
Percentage</t>
  </si>
  <si>
    <t>Unvaccinated
Total</t>
  </si>
  <si>
    <t>18 and Above
Unvaccinated
Total</t>
  </si>
  <si>
    <t>Monthly age-standardised mortality rates by vaccination status for all cause deaths, deaths involving COVID-19 and deaths not involving COVID-19, per 100,000 person-years, England, deaths occurring between 1 April 2021 and 31 May  2023</t>
  </si>
  <si>
    <t>This worksheet contains 1 table.</t>
  </si>
  <si>
    <t>Source: Office for National Statistics, National Immunisation Management Service.</t>
  </si>
  <si>
    <t>Cause of Death</t>
  </si>
  <si>
    <t>Year</t>
  </si>
  <si>
    <t>Month</t>
  </si>
  <si>
    <t>Vaccination status</t>
  </si>
  <si>
    <t>Count of deaths</t>
  </si>
  <si>
    <t>All causes</t>
  </si>
  <si>
    <t>April</t>
  </si>
  <si>
    <t>First dose, less than 21 days ago</t>
  </si>
  <si>
    <t>First dose, at least 21 days ago</t>
  </si>
  <si>
    <t>Second dose, less than 21 days ago</t>
  </si>
  <si>
    <t>Second dose, between 21 days and 6 months ago</t>
  </si>
  <si>
    <t>Second dose, at least 6 months ago</t>
  </si>
  <si>
    <t>Third dose or booster, less than 21 days ago</t>
  </si>
  <si>
    <t>Third dose or booster, at least 21 days ago</t>
  </si>
  <si>
    <t>Fourth dose or extra booster, less than 21 days ago</t>
  </si>
  <si>
    <t>Fourth dose or extra booster, at least 21 days ago</t>
  </si>
  <si>
    <t>Ever vaccinated</t>
  </si>
  <si>
    <t>May</t>
  </si>
  <si>
    <t>June</t>
  </si>
  <si>
    <t>July</t>
  </si>
  <si>
    <t>August</t>
  </si>
  <si>
    <t>September</t>
  </si>
  <si>
    <t>October</t>
  </si>
  <si>
    <t>November</t>
  </si>
  <si>
    <t>December</t>
  </si>
  <si>
    <t>January</t>
  </si>
  <si>
    <t>February</t>
  </si>
  <si>
    <t>March</t>
  </si>
  <si>
    <t>Deaths involving COVID-19</t>
  </si>
  <si>
    <t>Non-COVID-19 deaths</t>
  </si>
  <si>
    <t>From: https://www.ons.gov.uk/peoplepopulationandcommunity/birthsdeathsandmarriages/deaths/datasets/deathsbyvaccinationstatusengland</t>
  </si>
  <si>
    <t>Deaths occurring between 1 April 2021 and 31 May 2023 edition of this dataset</t>
  </si>
  <si>
    <t>Table 1</t>
  </si>
  <si>
    <t>Column1</t>
  </si>
  <si>
    <t>Column2</t>
  </si>
  <si>
    <t>Column4</t>
  </si>
  <si>
    <t>Ever Vaccinated deaths</t>
  </si>
  <si>
    <t>Unvaccinated
All Cause Deaths</t>
  </si>
  <si>
    <t>Ever vaccinated
All Cause Deaths</t>
  </si>
  <si>
    <t>Three Doses or More
All Cause Deaths</t>
  </si>
  <si>
    <t>Monthly age-standardised mortality rates by vaccination status for all cause deaths, deaths involving COVID-19 and deaths not involving COVID-19, per 100,000 person-years, England, deaths occurring between 1 January 2021 and 31 May 2022</t>
  </si>
  <si>
    <t>Source: Source: Office for National Statistics, National Immunisation Management Service.</t>
  </si>
  <si>
    <t>File name referencetable06072022accessible.xlsx</t>
  </si>
  <si>
    <t xml:space="preserve">Percentage
18 and Above Unvaccinated
</t>
  </si>
  <si>
    <t xml:space="preserve">Percentage
18 and Above 
1 Dose or More
</t>
  </si>
  <si>
    <t xml:space="preserve">Percentage
18 and Above 
3 Doses or More
</t>
  </si>
  <si>
    <t xml:space="preserve">Percentage
18 and Above 
2 Doses or More
</t>
  </si>
  <si>
    <t>18-39
Unvaccinated
Total</t>
  </si>
  <si>
    <t xml:space="preserve">Percentage
18-39 Unvaccinated
</t>
  </si>
  <si>
    <t xml:space="preserve">Percentage
18-39 
1 Dose or More
</t>
  </si>
  <si>
    <t xml:space="preserve">Percentage
18-39
2 Doses or More
</t>
  </si>
  <si>
    <t xml:space="preserve">Percentage
18-39
3 Doses or More
</t>
  </si>
  <si>
    <t>18-39 Cohort</t>
  </si>
  <si>
    <t>40-49 Cohort</t>
  </si>
  <si>
    <t>40-49
Unvaccinated
Total</t>
  </si>
  <si>
    <t xml:space="preserve">Percentage
40-49 Unvaccinated
</t>
  </si>
  <si>
    <t xml:space="preserve">Percentage
40-49
1 Dose or More
</t>
  </si>
  <si>
    <t xml:space="preserve">Percentage
40-49
2 Doses or More
</t>
  </si>
  <si>
    <t xml:space="preserve">Percentage
40-49
3 Doses or More
</t>
  </si>
  <si>
    <t>50-59 Cohort</t>
  </si>
  <si>
    <t>50-59 
Unvaccinated
Total</t>
  </si>
  <si>
    <t xml:space="preserve">Percentage
50-59  Unvaccinated
</t>
  </si>
  <si>
    <t xml:space="preserve">Percentage
50-59  
1 Dose or More
</t>
  </si>
  <si>
    <t xml:space="preserve">Percentage
50-59 
2 Doses or More
</t>
  </si>
  <si>
    <t xml:space="preserve">Percentage
50-59 
3 Doses or More
</t>
  </si>
  <si>
    <t>60-69 Cohort</t>
  </si>
  <si>
    <t>60-69
Unvaccinated
Total</t>
  </si>
  <si>
    <t xml:space="preserve">Percentage
60-69 Unvaccinated
</t>
  </si>
  <si>
    <t xml:space="preserve">Percentage
60-69
1 Dose or More
</t>
  </si>
  <si>
    <t xml:space="preserve">Percentage
60-69
2 Doses or More
</t>
  </si>
  <si>
    <t xml:space="preserve">Percentage
60-69
3 Doses or More
</t>
  </si>
  <si>
    <t>70-79 Cohort</t>
  </si>
  <si>
    <t>70-79 
Unvaccinated
Total</t>
  </si>
  <si>
    <t xml:space="preserve">Percentage
70-79  Unvaccinated
</t>
  </si>
  <si>
    <t xml:space="preserve">Percentage
70-79  
1 Dose or More
</t>
  </si>
  <si>
    <t xml:space="preserve">Percentage
70-79
2 Doses or More
</t>
  </si>
  <si>
    <t xml:space="preserve">Percentage
70-79
3 Doses or More
</t>
  </si>
  <si>
    <t>80+ Cohort</t>
  </si>
  <si>
    <t>80+
Unvaccinated
Total</t>
  </si>
  <si>
    <t xml:space="preserve">Percentage
80+ Unvaccinated
</t>
  </si>
  <si>
    <t xml:space="preserve">Percentage
80+
1 Dose or More
</t>
  </si>
  <si>
    <t xml:space="preserve">Percentage
80+
2 Doses or More
</t>
  </si>
  <si>
    <t xml:space="preserve">Percentage
80+
3 Doses or More
</t>
  </si>
  <si>
    <t>18-39 
At least 1 Dose</t>
  </si>
  <si>
    <t>18-39 
At least 2 Dose</t>
  </si>
  <si>
    <t>40-49 
At least 1 Dose</t>
  </si>
  <si>
    <t>40-49 
At least 2 Dose</t>
  </si>
  <si>
    <t>40-49 
At least 3 Dose</t>
  </si>
  <si>
    <t>50-59 
At least 1 Dose</t>
  </si>
  <si>
    <t>50-59 
At least 2 Dose</t>
  </si>
  <si>
    <t>50-59 
At least 3 Dose</t>
  </si>
  <si>
    <t>60-69 
At least 1 Dose</t>
  </si>
  <si>
    <t>60-69 
At least 3 Dose</t>
  </si>
  <si>
    <t>60-69 
At least 2 Dose</t>
  </si>
  <si>
    <t>70-79 
At least 3 Dose</t>
  </si>
  <si>
    <t>70-79 
At least 1 Dose</t>
  </si>
  <si>
    <t>70-79 
At least 2 Dose</t>
  </si>
  <si>
    <t>80+ 
At least 3 Dose</t>
  </si>
  <si>
    <t>80+ 
At least 2 Dose</t>
  </si>
  <si>
    <t>80+ 
At least 1 Dose</t>
  </si>
  <si>
    <t>40+ Cohort</t>
  </si>
  <si>
    <t>40+ 
At least 1 Dose</t>
  </si>
  <si>
    <t>40+
Unvaccinated
Total</t>
  </si>
  <si>
    <t>40+ 
At least 2 Dose</t>
  </si>
  <si>
    <t>40+ 
At least 3 Dose</t>
  </si>
  <si>
    <t xml:space="preserve">Percentage
40+
1 Dose or More
</t>
  </si>
  <si>
    <t xml:space="preserve">Percentage
40+
2 Doses or More
</t>
  </si>
  <si>
    <t xml:space="preserve">Percentage
40+
3 Doses or More
</t>
  </si>
  <si>
    <t xml:space="preserve">Percentage
40+ Unvaccinated
</t>
  </si>
  <si>
    <t>60+ Cohort</t>
  </si>
  <si>
    <t>60+ 
At least 1 Dose</t>
  </si>
  <si>
    <t>60+
Unvaccinated
Total</t>
  </si>
  <si>
    <t>60+ 
At least 2 Dose</t>
  </si>
  <si>
    <t xml:space="preserve">Percentage
60+ Unvaccinated
</t>
  </si>
  <si>
    <t>60+ 
At least 3 Dose</t>
  </si>
  <si>
    <t xml:space="preserve">Percentage
60+
1 Dose or More
</t>
  </si>
  <si>
    <t xml:space="preserve">Percentage
60+
2 Doses or More
</t>
  </si>
  <si>
    <t xml:space="preserve">Percentage
60+
3 Doses or More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</si>
</sst>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quot; &quot;;&quot;-&quot;#,##0&quot; &quot;"/>
    <numFmt numFmtId="166" formatCode="dd/mm/yyyy"/>
    <numFmt numFmtId="167" formatCode="0.0%"/>
    <numFmt numFmtId="168" formatCode="&quot; &quot;#,##0&quot; &quot;;&quot;-&quot;#,##0&quot; &quot;;&quot; &quot;&quot;-&quot;#&quot; &quot;;&quot; &quot;@&quot; &quot;"/>
    <numFmt numFmtId="169" formatCode="0.000000000"/>
    <numFmt numFmtId="170" formatCode="dd\-mmm"/>
    <numFmt numFmtId="171" formatCode="0.0000000"/>
    <numFmt numFmtId="172" formatCode="0.000000"/>
    <numFmt numFmtId="173" formatCode="&quot; &quot;#,##0.00&quot; &quot;;&quot;-&quot;#,##0.00&quot; &quot;;&quot; &quot;&quot;-&quot;#&quot; &quot;;&quot; &quot;@&quot; &quot;"/>
    <numFmt numFmtId="174" formatCode="&quot; &quot;#,##0.00&quot; &quot;;&quot;-&quot;#,##0.00&quot; &quot;;&quot; -&quot;00&quot; &quot;;&quot; &quot;@&quot; &quot;"/>
    <numFmt numFmtId="175" formatCode="&quot; &quot;#,##0.00&quot; &quot;;&quot; (&quot;#,##0.00&quot;)&quot;;&quot; -&quot;00&quot; &quot;;&quot; &quot;@&quot; &quot;"/>
    <numFmt numFmtId="176" formatCode="&quot; &quot;General"/>
    <numFmt numFmtId="177" formatCode="#,##0.0000"/>
  </numFmts>
  <fonts count="73" x14ac:knownFonts="1">
    <font>
      <sz val="11"/>
      <color rgb="FF000000"/>
      <name val="Calibri"/>
      <family val="2"/>
    </font>
    <font>
      <sz val="11"/>
      <color theme="1"/>
      <name val="Calibri"/>
      <family val="2"/>
      <scheme val="minor"/>
    </font>
    <font>
      <sz val="11"/>
      <color rgb="FF000000"/>
      <name val="Calibri"/>
      <family val="2"/>
    </font>
    <font>
      <sz val="11"/>
      <color rgb="FFFFFFFF"/>
      <name val="Calibri"/>
      <family val="2"/>
    </font>
    <font>
      <sz val="11"/>
      <color rgb="FF9C0006"/>
      <name val="Calibri"/>
      <family val="2"/>
    </font>
    <font>
      <sz val="11"/>
      <color rgb="FF800080"/>
      <name val="Calibri"/>
      <family val="2"/>
    </font>
    <font>
      <b/>
      <sz val="11"/>
      <color rgb="FFFA7D00"/>
      <name val="Calibri"/>
      <family val="2"/>
    </font>
    <font>
      <b/>
      <sz val="11"/>
      <color rgb="FFFF9900"/>
      <name val="Calibri"/>
      <family val="2"/>
    </font>
    <font>
      <b/>
      <sz val="11"/>
      <color rgb="FFFFFFFF"/>
      <name val="Calibri"/>
      <family val="2"/>
    </font>
    <font>
      <sz val="10"/>
      <color rgb="FF000000"/>
      <name val="Arial"/>
      <family val="2"/>
    </font>
    <font>
      <i/>
      <sz val="11"/>
      <color rgb="FF7F7F7F"/>
      <name val="Calibri"/>
      <family val="2"/>
    </font>
    <font>
      <i/>
      <sz val="11"/>
      <color rgb="FF808080"/>
      <name val="Calibri"/>
      <family val="2"/>
    </font>
    <font>
      <sz val="11"/>
      <color rgb="FF006100"/>
      <name val="Calibri"/>
      <family val="2"/>
    </font>
    <font>
      <sz val="11"/>
      <color rgb="FF008000"/>
      <name val="Calibri"/>
      <family val="2"/>
    </font>
    <font>
      <b/>
      <sz val="15"/>
      <color rgb="FF44546A"/>
      <name val="Calibri"/>
      <family val="2"/>
    </font>
    <font>
      <b/>
      <sz val="15"/>
      <color rgb="FF1F497D"/>
      <name val="Calibri"/>
      <family val="2"/>
    </font>
    <font>
      <b/>
      <sz val="15"/>
      <color rgb="FF003366"/>
      <name val="Calibri"/>
      <family val="2"/>
    </font>
    <font>
      <b/>
      <sz val="13"/>
      <color rgb="FF44546A"/>
      <name val="Calibri"/>
      <family val="2"/>
    </font>
    <font>
      <b/>
      <sz val="13"/>
      <color rgb="FF1F497D"/>
      <name val="Calibri"/>
      <family val="2"/>
    </font>
    <font>
      <b/>
      <sz val="13"/>
      <color rgb="FF003366"/>
      <name val="Calibri"/>
      <family val="2"/>
    </font>
    <font>
      <b/>
      <sz val="11"/>
      <color rgb="FF44546A"/>
      <name val="Calibri"/>
      <family val="2"/>
    </font>
    <font>
      <b/>
      <sz val="11"/>
      <color rgb="FF1F497D"/>
      <name val="Calibri"/>
      <family val="2"/>
    </font>
    <font>
      <b/>
      <sz val="11"/>
      <color rgb="FF003366"/>
      <name val="Calibri"/>
      <family val="2"/>
    </font>
    <font>
      <u/>
      <sz val="11"/>
      <color rgb="FF0000FF"/>
      <name val="Calibri"/>
      <family val="2"/>
    </font>
    <font>
      <u/>
      <sz val="7"/>
      <color rgb="FF0000FF"/>
      <name val="Helv"/>
    </font>
    <font>
      <u/>
      <sz val="10"/>
      <color rgb="FF0000FF"/>
      <name val="Arial"/>
      <family val="2"/>
    </font>
    <font>
      <u/>
      <sz val="9"/>
      <color rgb="FF0000FF"/>
      <name val="Arial"/>
      <family val="2"/>
    </font>
    <font>
      <u/>
      <sz val="11"/>
      <color rgb="FF0563C1"/>
      <name val="Calibri"/>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9C5700"/>
      <name val="Calibri"/>
      <family val="2"/>
    </font>
    <font>
      <sz val="11"/>
      <color rgb="FF993300"/>
      <name val="Calibri"/>
      <family val="2"/>
    </font>
    <font>
      <sz val="11"/>
      <color rgb="FF000000"/>
      <name val="Arial"/>
      <family val="2"/>
    </font>
    <font>
      <sz val="10"/>
      <color rgb="FF000000"/>
      <name val="MS Sans Serif"/>
    </font>
    <font>
      <sz val="10"/>
      <color rgb="FF000000"/>
      <name val="Helv"/>
    </font>
    <font>
      <sz val="10"/>
      <color rgb="FF000000"/>
      <name val="Calibri"/>
      <family val="2"/>
    </font>
    <font>
      <b/>
      <sz val="11"/>
      <color rgb="FF3F3F3F"/>
      <name val="Calibri"/>
      <family val="2"/>
    </font>
    <font>
      <b/>
      <sz val="11"/>
      <color rgb="FF333333"/>
      <name val="Calibri"/>
      <family val="2"/>
    </font>
    <font>
      <sz val="18"/>
      <color rgb="FF44546A"/>
      <name val="Calibri Light"/>
      <family val="2"/>
    </font>
    <font>
      <b/>
      <sz val="18"/>
      <color rgb="FF1F497D"/>
      <name val="Cambria"/>
      <family val="1"/>
    </font>
    <font>
      <sz val="18"/>
      <color rgb="FF1F497D"/>
      <name val="Cambria"/>
      <family val="1"/>
    </font>
    <font>
      <b/>
      <sz val="18"/>
      <color rgb="FF003366"/>
      <name val="Cambria"/>
      <family val="1"/>
    </font>
    <font>
      <b/>
      <sz val="11"/>
      <color rgb="FF000000"/>
      <name val="Calibri"/>
      <family val="2"/>
    </font>
    <font>
      <sz val="11"/>
      <color rgb="FFFF0000"/>
      <name val="Calibri"/>
      <family val="2"/>
    </font>
    <font>
      <b/>
      <sz val="26"/>
      <color rgb="FFFFFFFF"/>
      <name val="Arial"/>
      <family val="2"/>
    </font>
    <font>
      <sz val="11"/>
      <color rgb="FFFFFFFF"/>
      <name val="Arial"/>
      <family val="2"/>
    </font>
    <font>
      <sz val="18"/>
      <color rgb="FFFFFFFF"/>
      <name val="Arial"/>
      <family val="2"/>
    </font>
    <font>
      <b/>
      <u/>
      <sz val="14"/>
      <color rgb="FF007C91"/>
      <name val="Arial"/>
      <family val="2"/>
    </font>
    <font>
      <b/>
      <u/>
      <sz val="14"/>
      <color rgb="FF00B092"/>
      <name val="Arial"/>
      <family val="2"/>
    </font>
    <font>
      <b/>
      <u/>
      <sz val="11"/>
      <color rgb="FF000000"/>
      <name val="Arial"/>
      <family val="2"/>
    </font>
    <font>
      <u/>
      <sz val="14"/>
      <color rgb="FF000000"/>
      <name val="Arial"/>
      <family val="2"/>
    </font>
    <font>
      <sz val="12"/>
      <color rgb="FF000000"/>
      <name val="Arial"/>
      <family val="2"/>
    </font>
    <font>
      <b/>
      <sz val="12"/>
      <color rgb="FF000000"/>
      <name val="Arial"/>
      <family val="2"/>
    </font>
    <font>
      <b/>
      <sz val="11"/>
      <color rgb="FF000000"/>
      <name val="Arial"/>
      <family val="2"/>
    </font>
    <font>
      <b/>
      <u/>
      <sz val="11"/>
      <color rgb="FF0000FF"/>
      <name val="Arial"/>
      <family val="2"/>
    </font>
    <font>
      <b/>
      <sz val="18"/>
      <color rgb="FFFFFFFF"/>
      <name val="Arial"/>
      <family val="2"/>
    </font>
    <font>
      <b/>
      <sz val="14"/>
      <color rgb="FFFFFFFF"/>
      <name val="Arial"/>
      <family val="2"/>
    </font>
    <font>
      <sz val="11"/>
      <color rgb="FFFF0000"/>
      <name val="Arial"/>
      <family val="2"/>
    </font>
    <font>
      <sz val="14"/>
      <color rgb="FF000000"/>
      <name val="Arial"/>
      <family val="2"/>
    </font>
    <font>
      <b/>
      <sz val="16"/>
      <color rgb="FFFFFFFF"/>
      <name val="Arial"/>
      <family val="2"/>
    </font>
    <font>
      <b/>
      <sz val="14"/>
      <color rgb="FFFFFFFF"/>
      <name val="Calibri"/>
      <family val="2"/>
    </font>
    <font>
      <b/>
      <sz val="20"/>
      <color rgb="FFFFFFFF"/>
      <name val="Arial"/>
      <family val="2"/>
    </font>
    <font>
      <b/>
      <sz val="14"/>
      <color rgb="FF000000"/>
      <name val="Arial"/>
      <family val="2"/>
    </font>
    <font>
      <b/>
      <sz val="16"/>
      <color rgb="FF000000"/>
      <name val="Arial"/>
      <family val="2"/>
    </font>
    <font>
      <sz val="14"/>
      <color rgb="FFFFFFFF"/>
      <name val="Arial"/>
      <family val="2"/>
    </font>
    <font>
      <b/>
      <sz val="15"/>
      <name val="Arial"/>
      <family val="2"/>
    </font>
    <font>
      <b/>
      <sz val="11"/>
      <color theme="3"/>
      <name val="Arial"/>
      <family val="2"/>
    </font>
    <font>
      <u/>
      <sz val="12"/>
      <color theme="10"/>
      <name val="Arial"/>
      <family val="2"/>
    </font>
    <font>
      <b/>
      <sz val="13"/>
      <name val="Arial"/>
      <family val="2"/>
    </font>
    <font>
      <b/>
      <sz val="14"/>
      <name val="Arial"/>
      <family val="2"/>
    </font>
    <font>
      <sz val="11"/>
      <name val="Calibri"/>
      <family val="2"/>
    </font>
  </fonts>
  <fills count="84">
    <fill>
      <patternFill patternType="none"/>
    </fill>
    <fill>
      <patternFill patternType="gray125"/>
    </fill>
    <fill>
      <patternFill patternType="solid">
        <fgColor rgb="FFD9E1F2"/>
        <bgColor rgb="FFD9E1F2"/>
      </patternFill>
    </fill>
    <fill>
      <patternFill patternType="solid">
        <fgColor rgb="FFDCE6F1"/>
        <bgColor rgb="FFDCE6F1"/>
      </patternFill>
    </fill>
    <fill>
      <patternFill patternType="solid">
        <fgColor rgb="FFCCCCFF"/>
        <bgColor rgb="FFCCCCFF"/>
      </patternFill>
    </fill>
    <fill>
      <patternFill patternType="solid">
        <fgColor rgb="FFFCE4D6"/>
        <bgColor rgb="FFFCE4D6"/>
      </patternFill>
    </fill>
    <fill>
      <patternFill patternType="solid">
        <fgColor rgb="FFF2DCDB"/>
        <bgColor rgb="FFF2DCDB"/>
      </patternFill>
    </fill>
    <fill>
      <patternFill patternType="solid">
        <fgColor rgb="FFFF99CC"/>
        <bgColor rgb="FFFF99CC"/>
      </patternFill>
    </fill>
    <fill>
      <patternFill patternType="solid">
        <fgColor rgb="FFEDEDED"/>
        <bgColor rgb="FFEDEDED"/>
      </patternFill>
    </fill>
    <fill>
      <patternFill patternType="solid">
        <fgColor rgb="FFEBF1DE"/>
        <bgColor rgb="FFEBF1DE"/>
      </patternFill>
    </fill>
    <fill>
      <patternFill patternType="solid">
        <fgColor rgb="FFCCFFCC"/>
        <bgColor rgb="FFCCFFCC"/>
      </patternFill>
    </fill>
    <fill>
      <patternFill patternType="solid">
        <fgColor rgb="FFFFF2CC"/>
        <bgColor rgb="FFFFF2CC"/>
      </patternFill>
    </fill>
    <fill>
      <patternFill patternType="solid">
        <fgColor rgb="FFE4DFEC"/>
        <bgColor rgb="FFE4DFEC"/>
      </patternFill>
    </fill>
    <fill>
      <patternFill patternType="solid">
        <fgColor rgb="FFCC99FF"/>
        <bgColor rgb="FFCC99FF"/>
      </patternFill>
    </fill>
    <fill>
      <patternFill patternType="solid">
        <fgColor rgb="FFDDEBF7"/>
        <bgColor rgb="FFDDEBF7"/>
      </patternFill>
    </fill>
    <fill>
      <patternFill patternType="solid">
        <fgColor rgb="FFDAEEF3"/>
        <bgColor rgb="FFDAEEF3"/>
      </patternFill>
    </fill>
    <fill>
      <patternFill patternType="solid">
        <fgColor rgb="FFCCFFFF"/>
        <bgColor rgb="FFCCFFFF"/>
      </patternFill>
    </fill>
    <fill>
      <patternFill patternType="solid">
        <fgColor rgb="FFE2EFDA"/>
        <bgColor rgb="FFE2EFDA"/>
      </patternFill>
    </fill>
    <fill>
      <patternFill patternType="solid">
        <fgColor rgb="FFFDE9D9"/>
        <bgColor rgb="FFFDE9D9"/>
      </patternFill>
    </fill>
    <fill>
      <patternFill patternType="solid">
        <fgColor rgb="FFFFCC99"/>
        <bgColor rgb="FFFFCC99"/>
      </patternFill>
    </fill>
    <fill>
      <patternFill patternType="solid">
        <fgColor rgb="FFB4C6E7"/>
        <bgColor rgb="FFB4C6E7"/>
      </patternFill>
    </fill>
    <fill>
      <patternFill patternType="solid">
        <fgColor rgb="FFB8CCE4"/>
        <bgColor rgb="FFB8CCE4"/>
      </patternFill>
    </fill>
    <fill>
      <patternFill patternType="solid">
        <fgColor rgb="FF99CCFF"/>
        <bgColor rgb="FF99CCFF"/>
      </patternFill>
    </fill>
    <fill>
      <patternFill patternType="solid">
        <fgColor rgb="FFF8CBAD"/>
        <bgColor rgb="FFF8CBAD"/>
      </patternFill>
    </fill>
    <fill>
      <patternFill patternType="solid">
        <fgColor rgb="FFE6B8B7"/>
        <bgColor rgb="FFE6B8B7"/>
      </patternFill>
    </fill>
    <fill>
      <patternFill patternType="solid">
        <fgColor rgb="FFFF8080"/>
        <bgColor rgb="FFFF8080"/>
      </patternFill>
    </fill>
    <fill>
      <patternFill patternType="solid">
        <fgColor rgb="FFDBDBDB"/>
        <bgColor rgb="FFDBDBDB"/>
      </patternFill>
    </fill>
    <fill>
      <patternFill patternType="solid">
        <fgColor rgb="FFD8E4BC"/>
        <bgColor rgb="FFD8E4BC"/>
      </patternFill>
    </fill>
    <fill>
      <patternFill patternType="solid">
        <fgColor rgb="FF00FF00"/>
        <bgColor rgb="FF00FF00"/>
      </patternFill>
    </fill>
    <fill>
      <patternFill patternType="solid">
        <fgColor rgb="FFFFE699"/>
        <bgColor rgb="FFFFE699"/>
      </patternFill>
    </fill>
    <fill>
      <patternFill patternType="solid">
        <fgColor rgb="FFCCC0DA"/>
        <bgColor rgb="FFCCC0DA"/>
      </patternFill>
    </fill>
    <fill>
      <patternFill patternType="solid">
        <fgColor rgb="FFBDD7EE"/>
        <bgColor rgb="FFBDD7EE"/>
      </patternFill>
    </fill>
    <fill>
      <patternFill patternType="solid">
        <fgColor rgb="FFB7DEE8"/>
        <bgColor rgb="FFB7DEE8"/>
      </patternFill>
    </fill>
    <fill>
      <patternFill patternType="solid">
        <fgColor rgb="FFC6E0B4"/>
        <bgColor rgb="FFC6E0B4"/>
      </patternFill>
    </fill>
    <fill>
      <patternFill patternType="solid">
        <fgColor rgb="FFFCD5B4"/>
        <bgColor rgb="FFFCD5B4"/>
      </patternFill>
    </fill>
    <fill>
      <patternFill patternType="solid">
        <fgColor rgb="FFFFCC00"/>
        <bgColor rgb="FFFFCC00"/>
      </patternFill>
    </fill>
    <fill>
      <patternFill patternType="solid">
        <fgColor rgb="FF8EA9DB"/>
        <bgColor rgb="FF8EA9DB"/>
      </patternFill>
    </fill>
    <fill>
      <patternFill patternType="solid">
        <fgColor rgb="FF0066CC"/>
        <bgColor rgb="FF0066CC"/>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800080"/>
        <bgColor rgb="FF800080"/>
      </patternFill>
    </fill>
    <fill>
      <patternFill patternType="solid">
        <fgColor rgb="FF9BC2E6"/>
        <bgColor rgb="FF9BC2E6"/>
      </patternFill>
    </fill>
    <fill>
      <patternFill patternType="solid">
        <fgColor rgb="FF33CCCC"/>
        <bgColor rgb="FF33CCCC"/>
      </patternFill>
    </fill>
    <fill>
      <patternFill patternType="solid">
        <fgColor rgb="FFA9D08E"/>
        <bgColor rgb="FFA9D08E"/>
      </patternFill>
    </fill>
    <fill>
      <patternFill patternType="solid">
        <fgColor rgb="FFFF9900"/>
        <bgColor rgb="FFFF9900"/>
      </patternFill>
    </fill>
    <fill>
      <patternFill patternType="solid">
        <fgColor rgb="FF4472C4"/>
        <bgColor rgb="FF4472C4"/>
      </patternFill>
    </fill>
    <fill>
      <patternFill patternType="solid">
        <fgColor rgb="FF333399"/>
        <bgColor rgb="FF333399"/>
      </patternFill>
    </fill>
    <fill>
      <patternFill patternType="solid">
        <fgColor rgb="FFED7D31"/>
        <bgColor rgb="FFED7D31"/>
      </patternFill>
    </fill>
    <fill>
      <patternFill patternType="solid">
        <fgColor rgb="FFFF0000"/>
        <bgColor rgb="FFFF0000"/>
      </patternFill>
    </fill>
    <fill>
      <patternFill patternType="solid">
        <fgColor rgb="FFA5A5A5"/>
        <bgColor rgb="FFA5A5A5"/>
      </patternFill>
    </fill>
    <fill>
      <patternFill patternType="solid">
        <fgColor rgb="FF339966"/>
        <bgColor rgb="FF339966"/>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6600"/>
        <bgColor rgb="FFFF6600"/>
      </patternFill>
    </fill>
    <fill>
      <patternFill patternType="solid">
        <fgColor rgb="FFFFC7CE"/>
        <bgColor rgb="FFFFC7CE"/>
      </patternFill>
    </fill>
    <fill>
      <patternFill patternType="solid">
        <fgColor rgb="FFF2F2F2"/>
        <bgColor rgb="FFF2F2F2"/>
      </patternFill>
    </fill>
    <fill>
      <patternFill patternType="solid">
        <fgColor rgb="FFC0C0C0"/>
        <bgColor rgb="FFC0C0C0"/>
      </patternFill>
    </fill>
    <fill>
      <patternFill patternType="solid">
        <fgColor rgb="FF969696"/>
        <bgColor rgb="FF969696"/>
      </patternFill>
    </fill>
    <fill>
      <patternFill patternType="solid">
        <fgColor rgb="FFC6EFCE"/>
        <bgColor rgb="FFC6EFCE"/>
      </patternFill>
    </fill>
    <fill>
      <patternFill patternType="solid">
        <fgColor rgb="FFFFEB9C"/>
        <bgColor rgb="FFFFEB9C"/>
      </patternFill>
    </fill>
    <fill>
      <patternFill patternType="solid">
        <fgColor rgb="FFFFFF99"/>
        <bgColor rgb="FFFFFF99"/>
      </patternFill>
    </fill>
    <fill>
      <patternFill patternType="solid">
        <fgColor rgb="FFFFFFCC"/>
        <bgColor rgb="FFFFFFCC"/>
      </patternFill>
    </fill>
    <fill>
      <patternFill patternType="solid">
        <fgColor rgb="FF007C91"/>
        <bgColor rgb="FF007C91"/>
      </patternFill>
    </fill>
    <fill>
      <patternFill patternType="solid">
        <fgColor rgb="FFFFFFFF"/>
        <bgColor rgb="FFFFFFFF"/>
      </patternFill>
    </fill>
    <fill>
      <patternFill patternType="solid">
        <fgColor rgb="FFFFFF00"/>
        <bgColor rgb="FFFFFF00"/>
      </patternFill>
    </fill>
    <fill>
      <patternFill patternType="solid">
        <fgColor rgb="FFA6A6A6"/>
        <bgColor rgb="FFA6A6A6"/>
      </patternFill>
    </fill>
    <fill>
      <patternFill patternType="solid">
        <fgColor rgb="FFFFFF00"/>
        <bgColor indexed="64"/>
      </patternFill>
    </fill>
    <fill>
      <patternFill patternType="solid">
        <fgColor rgb="FFFF0066"/>
        <bgColor indexed="64"/>
      </patternFill>
    </fill>
    <fill>
      <patternFill patternType="solid">
        <fgColor rgb="FFFF33CC"/>
        <bgColor indexed="64"/>
      </patternFill>
    </fill>
    <fill>
      <patternFill patternType="solid">
        <fgColor rgb="FF92D050"/>
        <bgColor indexed="64"/>
      </patternFill>
    </fill>
    <fill>
      <patternFill patternType="solid">
        <fgColor rgb="FFFF7C80"/>
        <bgColor indexed="64"/>
      </patternFill>
    </fill>
    <fill>
      <patternFill patternType="solid">
        <fgColor rgb="FFFF9933"/>
        <bgColor indexed="64"/>
      </patternFill>
    </fill>
    <fill>
      <patternFill patternType="solid">
        <fgColor theme="0" tint="-0.249977111117893"/>
        <bgColor indexed="64"/>
      </patternFill>
    </fill>
    <fill>
      <patternFill patternType="solid">
        <fgColor rgb="FF92D050"/>
        <bgColor rgb="FFFFFF00"/>
      </patternFill>
    </fill>
    <fill>
      <patternFill patternType="solid">
        <fgColor rgb="FF0070C0"/>
        <bgColor indexed="64"/>
      </patternFill>
    </fill>
    <fill>
      <patternFill patternType="solid">
        <fgColor theme="7" tint="-0.249977111117893"/>
        <bgColor indexed="64"/>
      </patternFill>
    </fill>
    <fill>
      <patternFill patternType="solid">
        <fgColor rgb="FFBF8F00"/>
        <bgColor indexed="64"/>
      </patternFill>
    </fill>
    <fill>
      <patternFill patternType="solid">
        <fgColor rgb="FFBF8F00"/>
        <bgColor rgb="FFFFFF00"/>
      </patternFill>
    </fill>
    <fill>
      <patternFill patternType="solid">
        <fgColor rgb="FF0070C0"/>
        <bgColor rgb="FFFFFF00"/>
      </patternFill>
    </fill>
    <fill>
      <patternFill patternType="solid">
        <fgColor rgb="FFFF33CC"/>
        <bgColor rgb="FFFFFF00"/>
      </patternFill>
    </fill>
    <fill>
      <patternFill patternType="solid">
        <fgColor rgb="FFFF0000"/>
        <bgColor indexed="64"/>
      </patternFill>
    </fill>
    <fill>
      <patternFill patternType="solid">
        <fgColor theme="5" tint="-0.249977111117893"/>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472C4"/>
      </bottom>
      <diagonal/>
    </border>
    <border>
      <left/>
      <right/>
      <top/>
      <bottom style="thick">
        <color rgb="FF4F81BD"/>
      </bottom>
      <diagonal/>
    </border>
    <border>
      <left/>
      <right/>
      <top/>
      <bottom style="thick">
        <color rgb="FF333399"/>
      </bottom>
      <diagonal/>
    </border>
    <border>
      <left/>
      <right/>
      <top/>
      <bottom style="thick">
        <color rgb="FFA2B8E1"/>
      </bottom>
      <diagonal/>
    </border>
    <border>
      <left/>
      <right/>
      <top/>
      <bottom style="thick">
        <color rgb="FFA7BFDE"/>
      </bottom>
      <diagonal/>
    </border>
    <border>
      <left/>
      <right/>
      <top/>
      <bottom style="thick">
        <color rgb="FFC0C0C0"/>
      </bottom>
      <diagonal/>
    </border>
    <border>
      <left/>
      <right/>
      <top/>
      <bottom style="medium">
        <color rgb="FF8EA9DB"/>
      </bottom>
      <diagonal/>
    </border>
    <border>
      <left/>
      <right/>
      <top/>
      <bottom style="medium">
        <color rgb="FF95B3D7"/>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472C4"/>
      </top>
      <bottom style="double">
        <color rgb="FF4472C4"/>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s>
  <cellStyleXfs count="32606">
    <xf numFmtId="0" fontId="0" fillId="0" borderId="0"/>
    <xf numFmtId="173" fontId="2" fillId="0" borderId="0" applyFont="0" applyFill="0" applyBorder="0" applyAlignment="0" applyProtection="0"/>
    <xf numFmtId="9" fontId="2" fillId="0" borderId="0" applyFont="0" applyFill="0" applyBorder="0" applyAlignment="0" applyProtection="0"/>
    <xf numFmtId="0" fontId="40" fillId="0" borderId="0" applyNumberFormat="0" applyFill="0" applyBorder="0" applyAlignment="0" applyProtection="0"/>
    <xf numFmtId="0" fontId="14" fillId="0" borderId="11" applyNumberFormat="0" applyFill="0" applyAlignment="0" applyProtection="0"/>
    <xf numFmtId="0" fontId="17" fillId="0" borderId="14" applyNumberFormat="0" applyFill="0" applyAlignment="0" applyProtection="0"/>
    <xf numFmtId="0" fontId="20" fillId="0" borderId="17" applyNumberFormat="0" applyFill="0" applyAlignment="0" applyProtection="0"/>
    <xf numFmtId="0" fontId="20" fillId="0" borderId="0" applyNumberFormat="0" applyFill="0" applyBorder="0" applyAlignment="0" applyProtection="0"/>
    <xf numFmtId="0" fontId="12" fillId="60" borderId="0" applyNumberFormat="0" applyBorder="0" applyAlignment="0" applyProtection="0"/>
    <xf numFmtId="0" fontId="4" fillId="56" borderId="0" applyNumberFormat="0" applyBorder="0" applyAlignment="0" applyProtection="0"/>
    <xf numFmtId="0" fontId="32" fillId="61" borderId="0" applyNumberFormat="0" applyBorder="0" applyAlignment="0" applyProtection="0"/>
    <xf numFmtId="0" fontId="28" fillId="19" borderId="4" applyNumberFormat="0" applyAlignment="0" applyProtection="0"/>
    <xf numFmtId="0" fontId="38" fillId="57" borderId="5" applyNumberFormat="0" applyAlignment="0" applyProtection="0"/>
    <xf numFmtId="0" fontId="6" fillId="57" borderId="4" applyNumberFormat="0" applyAlignment="0" applyProtection="0"/>
    <xf numFmtId="0" fontId="30" fillId="0" borderId="6" applyNumberFormat="0" applyFill="0" applyAlignment="0" applyProtection="0"/>
    <xf numFmtId="0" fontId="8" fillId="50" borderId="7" applyNumberFormat="0" applyAlignment="0" applyProtection="0"/>
    <xf numFmtId="0" fontId="45" fillId="0" borderId="0" applyNumberFormat="0" applyFill="0" applyBorder="0" applyAlignment="0" applyProtection="0"/>
    <xf numFmtId="0" fontId="10" fillId="0" borderId="0" applyNumberFormat="0" applyFill="0" applyBorder="0" applyAlignment="0" applyProtection="0"/>
    <xf numFmtId="0" fontId="44" fillId="0" borderId="23" applyNumberFormat="0" applyFill="0" applyAlignment="0" applyProtection="0"/>
    <xf numFmtId="0" fontId="3" fillId="46" borderId="0" applyNumberFormat="0" applyBorder="0" applyAlignment="0" applyProtection="0"/>
    <xf numFmtId="0" fontId="2" fillId="2" borderId="0" applyNumberFormat="0" applyFont="0" applyBorder="0" applyAlignment="0" applyProtection="0"/>
    <xf numFmtId="0" fontId="2" fillId="20" borderId="0" applyNumberFormat="0" applyFont="0" applyBorder="0" applyAlignment="0" applyProtection="0"/>
    <xf numFmtId="0" fontId="2" fillId="36" borderId="0" applyNumberFormat="0" applyFont="0" applyBorder="0" applyAlignment="0" applyProtection="0"/>
    <xf numFmtId="0" fontId="3" fillId="48" borderId="0" applyNumberFormat="0" applyBorder="0" applyAlignment="0" applyProtection="0"/>
    <xf numFmtId="0" fontId="2" fillId="5" borderId="0" applyNumberFormat="0" applyFont="0" applyBorder="0" applyAlignment="0" applyProtection="0"/>
    <xf numFmtId="0" fontId="2" fillId="23" borderId="0" applyNumberFormat="0" applyFont="0" applyBorder="0" applyAlignment="0" applyProtection="0"/>
    <xf numFmtId="0" fontId="2" fillId="38" borderId="0" applyNumberFormat="0" applyFont="0" applyBorder="0" applyAlignment="0" applyProtection="0"/>
    <xf numFmtId="0" fontId="3" fillId="50" borderId="0" applyNumberFormat="0" applyBorder="0" applyAlignment="0" applyProtection="0"/>
    <xf numFmtId="0" fontId="2" fillId="8" borderId="0" applyNumberFormat="0" applyFont="0" applyBorder="0" applyAlignment="0" applyProtection="0"/>
    <xf numFmtId="0" fontId="2" fillId="26" borderId="0" applyNumberFormat="0" applyFont="0" applyBorder="0" applyAlignment="0" applyProtection="0"/>
    <xf numFmtId="0" fontId="2" fillId="39" borderId="0" applyNumberFormat="0" applyFont="0" applyBorder="0" applyAlignment="0" applyProtection="0"/>
    <xf numFmtId="0" fontId="3" fillId="52" borderId="0" applyNumberFormat="0" applyBorder="0" applyAlignment="0" applyProtection="0"/>
    <xf numFmtId="0" fontId="2" fillId="11" borderId="0" applyNumberFormat="0" applyFont="0" applyBorder="0" applyAlignment="0" applyProtection="0"/>
    <xf numFmtId="0" fontId="2" fillId="29" borderId="0" applyNumberFormat="0" applyFont="0" applyBorder="0" applyAlignment="0" applyProtection="0"/>
    <xf numFmtId="0" fontId="2" fillId="40" borderId="0" applyNumberFormat="0" applyFont="0" applyBorder="0" applyAlignment="0" applyProtection="0"/>
    <xf numFmtId="0" fontId="3" fillId="53" borderId="0" applyNumberFormat="0" applyBorder="0" applyAlignment="0" applyProtection="0"/>
    <xf numFmtId="0" fontId="2" fillId="14" borderId="0" applyNumberFormat="0" applyFont="0" applyBorder="0" applyAlignment="0" applyProtection="0"/>
    <xf numFmtId="0" fontId="2" fillId="31" borderId="0" applyNumberFormat="0" applyFont="0" applyBorder="0" applyAlignment="0" applyProtection="0"/>
    <xf numFmtId="0" fontId="2" fillId="42" borderId="0" applyNumberFormat="0" applyFont="0" applyBorder="0" applyAlignment="0" applyProtection="0"/>
    <xf numFmtId="0" fontId="3" fillId="54" borderId="0" applyNumberFormat="0" applyBorder="0" applyAlignment="0" applyProtection="0"/>
    <xf numFmtId="0" fontId="2" fillId="17" borderId="0" applyNumberFormat="0" applyFont="0" applyBorder="0" applyAlignment="0" applyProtection="0"/>
    <xf numFmtId="0" fontId="2" fillId="33" borderId="0" applyNumberFormat="0" applyFont="0" applyBorder="0" applyAlignment="0" applyProtection="0"/>
    <xf numFmtId="0" fontId="2" fillId="44"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4"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7"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0"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3"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6"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2"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5"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8"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13"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2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5"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3" fillId="37" borderId="0" applyNumberFormat="0" applyBorder="0" applyAlignment="0" applyProtection="0"/>
    <xf numFmtId="0" fontId="2" fillId="36" borderId="0" applyNumberFormat="0" applyFont="0" applyBorder="0" applyAlignment="0" applyProtection="0"/>
    <xf numFmtId="0" fontId="2" fillId="36" borderId="0" applyNumberFormat="0" applyFont="0" applyBorder="0" applyAlignment="0" applyProtection="0"/>
    <xf numFmtId="0" fontId="3" fillId="25" borderId="0" applyNumberFormat="0" applyBorder="0" applyAlignment="0" applyProtection="0"/>
    <xf numFmtId="0" fontId="2" fillId="38" borderId="0" applyNumberFormat="0" applyFont="0" applyBorder="0" applyAlignment="0" applyProtection="0"/>
    <xf numFmtId="0" fontId="2" fillId="38" borderId="0" applyNumberFormat="0" applyFont="0" applyBorder="0" applyAlignment="0" applyProtection="0"/>
    <xf numFmtId="0" fontId="3" fillId="28" borderId="0" applyNumberFormat="0" applyBorder="0" applyAlignment="0" applyProtection="0"/>
    <xf numFmtId="0" fontId="2" fillId="39" borderId="0" applyNumberFormat="0" applyFont="0" applyBorder="0" applyAlignment="0" applyProtection="0"/>
    <xf numFmtId="0" fontId="2" fillId="39" borderId="0" applyNumberFormat="0" applyFont="0" applyBorder="0" applyAlignment="0" applyProtection="0"/>
    <xf numFmtId="0" fontId="3" fillId="41" borderId="0" applyNumberForma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3" fillId="43" borderId="0" applyNumberFormat="0" applyBorder="0" applyAlignment="0" applyProtection="0"/>
    <xf numFmtId="0" fontId="2" fillId="42" borderId="0" applyNumberFormat="0" applyFont="0" applyBorder="0" applyAlignment="0" applyProtection="0"/>
    <xf numFmtId="0" fontId="2" fillId="42" borderId="0" applyNumberFormat="0" applyFont="0" applyBorder="0" applyAlignment="0" applyProtection="0"/>
    <xf numFmtId="0" fontId="3" fillId="45" borderId="0" applyNumberFormat="0" applyBorder="0" applyAlignment="0" applyProtection="0"/>
    <xf numFmtId="0" fontId="2" fillId="44" borderId="0" applyNumberFormat="0" applyFont="0" applyBorder="0" applyAlignment="0" applyProtection="0"/>
    <xf numFmtId="0" fontId="2" fillId="44" borderId="0" applyNumberFormat="0" applyFon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0" borderId="0" applyNumberFormat="0" applyBorder="0" applyAlignment="0" applyProtection="0"/>
    <xf numFmtId="0" fontId="3" fillId="41" borderId="0" applyNumberFormat="0" applyBorder="0" applyAlignment="0" applyProtection="0"/>
    <xf numFmtId="0" fontId="3" fillId="52" borderId="0" applyNumberFormat="0" applyBorder="0" applyAlignment="0" applyProtection="0"/>
    <xf numFmtId="0" fontId="3" fillId="43" borderId="0" applyNumberFormat="0" applyBorder="0" applyAlignment="0" applyProtection="0"/>
    <xf numFmtId="0" fontId="3" fillId="53" borderId="0" applyNumberFormat="0" applyBorder="0" applyAlignment="0" applyProtection="0"/>
    <xf numFmtId="0" fontId="3" fillId="55" borderId="0" applyNumberFormat="0" applyBorder="0" applyAlignment="0" applyProtection="0"/>
    <xf numFmtId="0" fontId="3" fillId="54" borderId="0" applyNumberFormat="0" applyBorder="0" applyAlignment="0" applyProtection="0"/>
    <xf numFmtId="0" fontId="5" fillId="7" borderId="0" applyNumberFormat="0" applyBorder="0" applyAlignment="0" applyProtection="0"/>
    <xf numFmtId="0" fontId="4" fillId="56" borderId="0" applyNumberFormat="0" applyBorder="0" applyAlignment="0" applyProtection="0"/>
    <xf numFmtId="0" fontId="7" fillId="58" borderId="9" applyNumberFormat="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59" borderId="10" applyNumberFormat="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9" fillId="0" borderId="0" applyNumberForma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3" fillId="10" borderId="0" applyNumberFormat="0" applyBorder="0" applyAlignment="0" applyProtection="0"/>
    <xf numFmtId="0" fontId="12" fillId="60" borderId="0" applyNumberFormat="0" applyBorder="0" applyAlignment="0" applyProtection="0"/>
    <xf numFmtId="0" fontId="15" fillId="0" borderId="12"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8" fillId="0" borderId="15" applyNumberFormat="0" applyFill="0" applyAlignment="0" applyProtection="0"/>
    <xf numFmtId="0" fontId="18" fillId="0" borderId="15"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0" fontId="27" fillId="0" borderId="0" applyNumberFormat="0" applyFill="0" applyBorder="0" applyAlignment="0" applyProtection="0"/>
    <xf numFmtId="0" fontId="29" fillId="19" borderId="9"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3" fillId="62" borderId="0" applyNumberFormat="0" applyBorder="0" applyAlignment="0" applyProtection="0"/>
    <xf numFmtId="0" fontId="32" fillId="61" borderId="0" applyNumberFormat="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vertical="top"/>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21"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39" fillId="58" borderId="2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24" applyNumberFormat="0" applyFill="0" applyAlignment="0" applyProtection="0"/>
    <xf numFmtId="0" fontId="44" fillId="0" borderId="24"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3" fillId="0" borderId="0"/>
    <xf numFmtId="0" fontId="67" fillId="0" borderId="1" applyNumberFormat="0" applyFill="0" applyAlignment="0" applyProtection="0"/>
    <xf numFmtId="0" fontId="70" fillId="0" borderId="2" applyNumberFormat="0" applyFill="0" applyAlignment="0" applyProtection="0"/>
    <xf numFmtId="0" fontId="68" fillId="0" borderId="3" applyNumberFormat="0" applyFill="0" applyAlignment="0" applyProtection="0"/>
    <xf numFmtId="0" fontId="69" fillId="0" borderId="0" applyNumberFormat="0" applyFill="0" applyBorder="0" applyAlignment="0" applyProtection="0"/>
    <xf numFmtId="0" fontId="53" fillId="0" borderId="0"/>
    <xf numFmtId="9" fontId="53" fillId="0" borderId="0" applyFont="0" applyFill="0" applyBorder="0" applyAlignment="0" applyProtection="0"/>
    <xf numFmtId="0" fontId="1" fillId="0" borderId="0"/>
    <xf numFmtId="9" fontId="1" fillId="0" borderId="0" applyFont="0" applyFill="0" applyBorder="0" applyAlignment="0" applyProtection="0"/>
  </cellStyleXfs>
  <cellXfs count="338">
    <xf numFmtId="0" fontId="0" fillId="0" borderId="0" xfId="0"/>
    <xf numFmtId="0" fontId="34" fillId="64" borderId="0" xfId="0" applyFont="1" applyFill="1"/>
    <xf numFmtId="0" fontId="46" fillId="64" borderId="0" xfId="0" applyFont="1" applyFill="1"/>
    <xf numFmtId="0" fontId="47" fillId="64" borderId="0" xfId="0" applyFont="1" applyFill="1"/>
    <xf numFmtId="0" fontId="48" fillId="64" borderId="0" xfId="0" applyFont="1" applyFill="1"/>
    <xf numFmtId="0" fontId="34" fillId="65" borderId="0" xfId="0" applyFont="1" applyFill="1"/>
    <xf numFmtId="0" fontId="49" fillId="65" borderId="0" xfId="0" applyFont="1" applyFill="1"/>
    <xf numFmtId="0" fontId="50" fillId="65" borderId="0" xfId="0" applyFont="1" applyFill="1"/>
    <xf numFmtId="0" fontId="51" fillId="65" borderId="0" xfId="0" applyFont="1" applyFill="1"/>
    <xf numFmtId="0" fontId="52" fillId="65" borderId="0" xfId="0" applyFont="1" applyFill="1"/>
    <xf numFmtId="0" fontId="53" fillId="65" borderId="0" xfId="0" applyFont="1" applyFill="1"/>
    <xf numFmtId="0" fontId="54" fillId="65" borderId="0" xfId="0" applyFont="1" applyFill="1" applyAlignment="1">
      <alignment horizontal="left"/>
    </xf>
    <xf numFmtId="0" fontId="54" fillId="65" borderId="0" xfId="0" applyFont="1" applyFill="1" applyAlignment="1">
      <alignment horizontal="center"/>
    </xf>
    <xf numFmtId="0" fontId="54" fillId="65" borderId="0" xfId="0" applyFont="1" applyFill="1"/>
    <xf numFmtId="0" fontId="53" fillId="0" borderId="0" xfId="0" applyFont="1"/>
    <xf numFmtId="0" fontId="34" fillId="0" borderId="0" xfId="0" applyFont="1"/>
    <xf numFmtId="0" fontId="54" fillId="0" borderId="0" xfId="0" applyFont="1"/>
    <xf numFmtId="0" fontId="55" fillId="65" borderId="0" xfId="0" applyFont="1" applyFill="1"/>
    <xf numFmtId="0" fontId="54" fillId="0" borderId="0" xfId="0" applyFont="1" applyAlignment="1">
      <alignment horizontal="left"/>
    </xf>
    <xf numFmtId="0" fontId="56" fillId="65" borderId="0" xfId="2239" applyFont="1" applyFill="1"/>
    <xf numFmtId="0" fontId="0" fillId="64" borderId="0" xfId="0" applyFill="1"/>
    <xf numFmtId="0" fontId="57" fillId="64" borderId="0" xfId="0" applyFont="1" applyFill="1" applyAlignment="1">
      <alignment horizontal="left" wrapText="1"/>
    </xf>
    <xf numFmtId="0" fontId="57" fillId="64" borderId="0" xfId="0" applyFont="1" applyFill="1"/>
    <xf numFmtId="0" fontId="0" fillId="65" borderId="0" xfId="0" applyFill="1"/>
    <xf numFmtId="0" fontId="58" fillId="64" borderId="26" xfId="0" applyFont="1" applyFill="1" applyBorder="1" applyAlignment="1">
      <alignment horizontal="center" vertical="center"/>
    </xf>
    <xf numFmtId="0" fontId="58" fillId="64" borderId="27" xfId="0" applyFont="1" applyFill="1" applyBorder="1" applyAlignment="1">
      <alignment horizontal="center" vertical="center"/>
    </xf>
    <xf numFmtId="0" fontId="58" fillId="64" borderId="26" xfId="0" applyFont="1" applyFill="1" applyBorder="1" applyAlignment="1">
      <alignment horizontal="center" vertical="center" wrapText="1"/>
    </xf>
    <xf numFmtId="166" fontId="53" fillId="65" borderId="28" xfId="0" applyNumberFormat="1" applyFont="1" applyFill="1" applyBorder="1" applyAlignment="1">
      <alignment horizontal="center"/>
    </xf>
    <xf numFmtId="0" fontId="53" fillId="65" borderId="28" xfId="0" applyFont="1" applyFill="1" applyBorder="1" applyAlignment="1">
      <alignment horizontal="center"/>
    </xf>
    <xf numFmtId="164" fontId="53" fillId="65" borderId="29" xfId="0" applyNumberFormat="1" applyFont="1" applyFill="1" applyBorder="1" applyAlignment="1">
      <alignment horizontal="center"/>
    </xf>
    <xf numFmtId="0" fontId="59" fillId="65" borderId="0" xfId="0" applyFont="1" applyFill="1"/>
    <xf numFmtId="166" fontId="53" fillId="65" borderId="30" xfId="0" applyNumberFormat="1" applyFont="1" applyFill="1" applyBorder="1" applyAlignment="1">
      <alignment horizontal="center"/>
    </xf>
    <xf numFmtId="0" fontId="53" fillId="65" borderId="30" xfId="0" applyFont="1" applyFill="1" applyBorder="1" applyAlignment="1">
      <alignment horizontal="center"/>
    </xf>
    <xf numFmtId="164" fontId="53" fillId="65" borderId="31" xfId="0" applyNumberFormat="1" applyFont="1" applyFill="1" applyBorder="1" applyAlignment="1">
      <alignment horizontal="center"/>
    </xf>
    <xf numFmtId="1" fontId="53" fillId="65" borderId="28" xfId="0" applyNumberFormat="1" applyFont="1" applyFill="1" applyBorder="1" applyAlignment="1">
      <alignment horizontal="center"/>
    </xf>
    <xf numFmtId="164" fontId="53" fillId="65" borderId="28" xfId="0" applyNumberFormat="1" applyFont="1" applyFill="1" applyBorder="1" applyAlignment="1">
      <alignment horizontal="center"/>
    </xf>
    <xf numFmtId="0" fontId="53" fillId="65" borderId="29" xfId="0" applyFont="1" applyFill="1" applyBorder="1" applyAlignment="1">
      <alignment horizontal="center"/>
    </xf>
    <xf numFmtId="1" fontId="53" fillId="65" borderId="30" xfId="0" applyNumberFormat="1" applyFont="1" applyFill="1" applyBorder="1" applyAlignment="1">
      <alignment horizontal="center"/>
    </xf>
    <xf numFmtId="0" fontId="60" fillId="65" borderId="0" xfId="0" applyFont="1" applyFill="1"/>
    <xf numFmtId="0" fontId="53" fillId="65" borderId="32" xfId="0" applyFont="1" applyFill="1" applyBorder="1" applyAlignment="1">
      <alignment horizontal="center"/>
    </xf>
    <xf numFmtId="1" fontId="53" fillId="65" borderId="32" xfId="1" applyNumberFormat="1" applyFont="1" applyFill="1" applyBorder="1" applyAlignment="1">
      <alignment horizontal="center" vertical="center"/>
    </xf>
    <xf numFmtId="1" fontId="53" fillId="65" borderId="29" xfId="1" applyNumberFormat="1" applyFont="1" applyFill="1" applyBorder="1" applyAlignment="1">
      <alignment horizontal="center" vertical="center"/>
    </xf>
    <xf numFmtId="0" fontId="53" fillId="65" borderId="31" xfId="0" applyFont="1" applyFill="1" applyBorder="1" applyAlignment="1">
      <alignment horizontal="center"/>
    </xf>
    <xf numFmtId="1" fontId="53" fillId="65" borderId="31" xfId="1" applyNumberFormat="1" applyFont="1" applyFill="1" applyBorder="1" applyAlignment="1">
      <alignment horizontal="center" vertical="center"/>
    </xf>
    <xf numFmtId="0" fontId="0" fillId="65" borderId="0" xfId="0" applyFill="1" applyAlignment="1">
      <alignment horizontal="center"/>
    </xf>
    <xf numFmtId="0" fontId="58" fillId="64" borderId="29" xfId="0" applyFont="1" applyFill="1" applyBorder="1" applyAlignment="1">
      <alignment horizontal="center" vertical="center"/>
    </xf>
    <xf numFmtId="0" fontId="58" fillId="64" borderId="33" xfId="0" applyFont="1" applyFill="1" applyBorder="1" applyAlignment="1">
      <alignment horizontal="center" vertical="center"/>
    </xf>
    <xf numFmtId="0" fontId="58" fillId="64" borderId="28" xfId="0" applyFont="1" applyFill="1" applyBorder="1" applyAlignment="1">
      <alignment horizontal="center" vertical="center"/>
    </xf>
    <xf numFmtId="166" fontId="53" fillId="65" borderId="32" xfId="1" applyNumberFormat="1" applyFont="1" applyFill="1" applyBorder="1" applyAlignment="1">
      <alignment horizontal="center" vertical="center"/>
    </xf>
    <xf numFmtId="164" fontId="53" fillId="65" borderId="34" xfId="1" applyNumberFormat="1" applyFont="1" applyFill="1" applyBorder="1" applyAlignment="1">
      <alignment horizontal="center" vertical="center"/>
    </xf>
    <xf numFmtId="164" fontId="53" fillId="65" borderId="32" xfId="1" applyNumberFormat="1" applyFont="1" applyFill="1" applyBorder="1" applyAlignment="1">
      <alignment horizontal="center" vertical="center"/>
    </xf>
    <xf numFmtId="166" fontId="53" fillId="65" borderId="29" xfId="1" applyNumberFormat="1" applyFont="1" applyFill="1" applyBorder="1" applyAlignment="1">
      <alignment horizontal="center" vertical="center"/>
    </xf>
    <xf numFmtId="164" fontId="53" fillId="65" borderId="28" xfId="1" applyNumberFormat="1" applyFont="1" applyFill="1" applyBorder="1" applyAlignment="1">
      <alignment horizontal="center" vertical="center"/>
    </xf>
    <xf numFmtId="164" fontId="53" fillId="65" borderId="29" xfId="1" applyNumberFormat="1" applyFont="1" applyFill="1" applyBorder="1" applyAlignment="1">
      <alignment horizontal="center" vertical="center"/>
    </xf>
    <xf numFmtId="166" fontId="53" fillId="65" borderId="31" xfId="1" applyNumberFormat="1" applyFont="1" applyFill="1" applyBorder="1" applyAlignment="1">
      <alignment horizontal="center" vertical="center"/>
    </xf>
    <xf numFmtId="164" fontId="53" fillId="65" borderId="30" xfId="1" applyNumberFormat="1" applyFont="1" applyFill="1" applyBorder="1" applyAlignment="1">
      <alignment horizontal="center" vertical="center"/>
    </xf>
    <xf numFmtId="164" fontId="53" fillId="65" borderId="31" xfId="1" applyNumberFormat="1" applyFont="1" applyFill="1" applyBorder="1" applyAlignment="1">
      <alignment horizontal="center" vertical="center"/>
    </xf>
    <xf numFmtId="0" fontId="58" fillId="64" borderId="35" xfId="0" applyFont="1" applyFill="1" applyBorder="1" applyAlignment="1">
      <alignment horizontal="center" vertical="center"/>
    </xf>
    <xf numFmtId="0" fontId="57" fillId="64" borderId="0" xfId="0" applyFont="1" applyFill="1" applyAlignment="1">
      <alignment wrapText="1"/>
    </xf>
    <xf numFmtId="0" fontId="58" fillId="64" borderId="32" xfId="0" applyFont="1" applyFill="1" applyBorder="1" applyAlignment="1">
      <alignment horizontal="center" vertical="center"/>
    </xf>
    <xf numFmtId="0" fontId="58" fillId="64" borderId="35" xfId="0" applyFont="1" applyFill="1" applyBorder="1" applyAlignment="1">
      <alignment horizontal="center" vertical="center" wrapText="1"/>
    </xf>
    <xf numFmtId="164" fontId="0" fillId="65" borderId="29" xfId="0" applyNumberFormat="1" applyFill="1" applyBorder="1" applyAlignment="1">
      <alignment horizontal="center"/>
    </xf>
    <xf numFmtId="164" fontId="0" fillId="65" borderId="31" xfId="0" applyNumberFormat="1" applyFill="1" applyBorder="1" applyAlignment="1">
      <alignment horizontal="center"/>
    </xf>
    <xf numFmtId="0" fontId="0" fillId="65" borderId="0" xfId="0" applyFill="1" applyAlignment="1">
      <alignment wrapText="1"/>
    </xf>
    <xf numFmtId="0" fontId="58" fillId="64" borderId="32" xfId="0" applyFont="1" applyFill="1" applyBorder="1" applyAlignment="1">
      <alignment horizontal="center" vertical="center" wrapText="1"/>
    </xf>
    <xf numFmtId="0" fontId="58" fillId="64" borderId="34" xfId="0" applyFont="1" applyFill="1" applyBorder="1" applyAlignment="1">
      <alignment horizontal="center" vertical="center" wrapText="1"/>
    </xf>
    <xf numFmtId="0" fontId="53" fillId="65" borderId="34" xfId="0" applyFont="1" applyFill="1" applyBorder="1" applyAlignment="1">
      <alignment horizontal="center"/>
    </xf>
    <xf numFmtId="0" fontId="0" fillId="64" borderId="0" xfId="15339" applyFont="1" applyFill="1"/>
    <xf numFmtId="0" fontId="57" fillId="64" borderId="0" xfId="15339" applyFont="1" applyFill="1"/>
    <xf numFmtId="0" fontId="0" fillId="0" borderId="0" xfId="15339" applyFont="1"/>
    <xf numFmtId="0" fontId="59" fillId="0" borderId="0" xfId="15339" applyFont="1"/>
    <xf numFmtId="1" fontId="53" fillId="65" borderId="29" xfId="0" applyNumberFormat="1" applyFont="1" applyFill="1" applyBorder="1" applyAlignment="1">
      <alignment horizontal="center"/>
    </xf>
    <xf numFmtId="1" fontId="53" fillId="65" borderId="31" xfId="0" applyNumberFormat="1" applyFont="1" applyFill="1" applyBorder="1" applyAlignment="1">
      <alignment horizontal="center"/>
    </xf>
    <xf numFmtId="164" fontId="53" fillId="65" borderId="0" xfId="0" applyNumberFormat="1" applyFont="1" applyFill="1" applyAlignment="1">
      <alignment horizontal="center"/>
    </xf>
    <xf numFmtId="1" fontId="58" fillId="64" borderId="31" xfId="0" applyNumberFormat="1" applyFont="1" applyFill="1" applyBorder="1" applyAlignment="1">
      <alignment horizontal="center" vertical="center"/>
    </xf>
    <xf numFmtId="164" fontId="53" fillId="65" borderId="32" xfId="0" applyNumberFormat="1" applyFont="1" applyFill="1" applyBorder="1" applyAlignment="1">
      <alignment horizontal="center"/>
    </xf>
    <xf numFmtId="1" fontId="53" fillId="65" borderId="0" xfId="0" applyNumberFormat="1" applyFont="1" applyFill="1" applyAlignment="1">
      <alignment horizontal="center"/>
    </xf>
    <xf numFmtId="0" fontId="57" fillId="64" borderId="0" xfId="15339" applyFont="1" applyFill="1" applyAlignment="1">
      <alignment horizontal="left" vertical="top" wrapText="1"/>
    </xf>
    <xf numFmtId="0" fontId="57" fillId="64" borderId="0" xfId="15339" applyFont="1" applyFill="1" applyAlignment="1">
      <alignment horizontal="left" wrapText="1"/>
    </xf>
    <xf numFmtId="0" fontId="0" fillId="65" borderId="0" xfId="15339" applyFont="1" applyFill="1"/>
    <xf numFmtId="0" fontId="58" fillId="64" borderId="26" xfId="15339" applyFont="1" applyFill="1" applyBorder="1" applyAlignment="1">
      <alignment horizontal="center" vertical="center" wrapText="1"/>
    </xf>
    <xf numFmtId="1" fontId="53" fillId="65" borderId="32" xfId="0" applyNumberFormat="1" applyFont="1" applyFill="1" applyBorder="1" applyAlignment="1">
      <alignment horizontal="center"/>
    </xf>
    <xf numFmtId="0" fontId="59" fillId="65" borderId="0" xfId="15339" applyFont="1" applyFill="1"/>
    <xf numFmtId="0" fontId="34" fillId="65" borderId="0" xfId="15339" applyFont="1" applyFill="1"/>
    <xf numFmtId="2" fontId="53" fillId="65" borderId="28" xfId="1" applyNumberFormat="1" applyFont="1" applyFill="1" applyBorder="1" applyAlignment="1">
      <alignment horizontal="center" vertical="center"/>
    </xf>
    <xf numFmtId="2" fontId="53" fillId="65" borderId="29" xfId="1" applyNumberFormat="1" applyFont="1" applyFill="1" applyBorder="1" applyAlignment="1">
      <alignment horizontal="center" vertical="center"/>
    </xf>
    <xf numFmtId="2" fontId="53" fillId="65" borderId="30" xfId="1" applyNumberFormat="1" applyFont="1" applyFill="1" applyBorder="1" applyAlignment="1">
      <alignment horizontal="center" vertical="center"/>
    </xf>
    <xf numFmtId="2" fontId="53" fillId="65" borderId="31" xfId="1" applyNumberFormat="1" applyFont="1" applyFill="1" applyBorder="1" applyAlignment="1">
      <alignment horizontal="center" vertical="center"/>
    </xf>
    <xf numFmtId="1" fontId="53" fillId="65" borderId="32" xfId="15339" applyNumberFormat="1" applyFont="1" applyFill="1" applyBorder="1" applyAlignment="1">
      <alignment horizontal="center"/>
    </xf>
    <xf numFmtId="2" fontId="53" fillId="65" borderId="32" xfId="15339" applyNumberFormat="1" applyFont="1" applyFill="1" applyBorder="1" applyAlignment="1">
      <alignment horizontal="center"/>
    </xf>
    <xf numFmtId="1" fontId="53" fillId="65" borderId="29" xfId="15339" applyNumberFormat="1" applyFont="1" applyFill="1" applyBorder="1" applyAlignment="1">
      <alignment horizontal="center"/>
    </xf>
    <xf numFmtId="2" fontId="53" fillId="65" borderId="29" xfId="15339" applyNumberFormat="1" applyFont="1" applyFill="1" applyBorder="1" applyAlignment="1">
      <alignment horizontal="center"/>
    </xf>
    <xf numFmtId="1" fontId="53" fillId="65" borderId="31" xfId="15339" applyNumberFormat="1" applyFont="1" applyFill="1" applyBorder="1" applyAlignment="1">
      <alignment horizontal="center"/>
    </xf>
    <xf numFmtId="2" fontId="53" fillId="65" borderId="31" xfId="15339" applyNumberFormat="1" applyFont="1" applyFill="1" applyBorder="1" applyAlignment="1">
      <alignment horizontal="center"/>
    </xf>
    <xf numFmtId="0" fontId="0" fillId="65" borderId="34" xfId="15339" applyFont="1" applyFill="1" applyBorder="1"/>
    <xf numFmtId="0" fontId="0" fillId="65" borderId="28" xfId="15339" applyFont="1" applyFill="1" applyBorder="1"/>
    <xf numFmtId="0" fontId="0" fillId="65" borderId="30" xfId="15339" applyFont="1" applyFill="1" applyBorder="1"/>
    <xf numFmtId="1" fontId="53" fillId="65" borderId="34" xfId="1" applyNumberFormat="1" applyFont="1" applyFill="1" applyBorder="1" applyAlignment="1">
      <alignment horizontal="center" vertical="center"/>
    </xf>
    <xf numFmtId="1" fontId="53" fillId="65" borderId="28" xfId="1" applyNumberFormat="1" applyFont="1" applyFill="1" applyBorder="1" applyAlignment="1">
      <alignment horizontal="center" vertical="center"/>
    </xf>
    <xf numFmtId="1" fontId="53" fillId="65" borderId="30" xfId="1" applyNumberFormat="1" applyFont="1" applyFill="1" applyBorder="1" applyAlignment="1">
      <alignment horizontal="center" vertical="center"/>
    </xf>
    <xf numFmtId="0" fontId="53" fillId="65" borderId="0" xfId="0" applyFont="1" applyFill="1" applyAlignment="1">
      <alignment horizontal="center"/>
    </xf>
    <xf numFmtId="2" fontId="53" fillId="65" borderId="0" xfId="1" applyNumberFormat="1" applyFont="1" applyFill="1" applyAlignment="1">
      <alignment horizontal="center" vertical="center"/>
    </xf>
    <xf numFmtId="1" fontId="53" fillId="65" borderId="28" xfId="2193" applyNumberFormat="1" applyFont="1" applyFill="1" applyBorder="1" applyAlignment="1">
      <alignment horizontal="center" vertical="center"/>
    </xf>
    <xf numFmtId="2" fontId="53" fillId="65" borderId="28" xfId="2193" applyNumberFormat="1" applyFont="1" applyFill="1" applyBorder="1" applyAlignment="1">
      <alignment horizontal="center" vertical="center"/>
    </xf>
    <xf numFmtId="2" fontId="53" fillId="65" borderId="29" xfId="2193" applyNumberFormat="1" applyFont="1" applyFill="1" applyBorder="1" applyAlignment="1">
      <alignment horizontal="center" vertical="center"/>
    </xf>
    <xf numFmtId="1" fontId="53" fillId="65" borderId="38" xfId="2193" applyNumberFormat="1" applyFont="1" applyFill="1" applyBorder="1" applyAlignment="1">
      <alignment horizontal="center" vertical="center"/>
    </xf>
    <xf numFmtId="2" fontId="53" fillId="65" borderId="38" xfId="2193" applyNumberFormat="1" applyFont="1" applyFill="1" applyBorder="1" applyAlignment="1">
      <alignment horizontal="center" vertical="center"/>
    </xf>
    <xf numFmtId="2" fontId="53" fillId="65" borderId="39" xfId="2193" applyNumberFormat="1" applyFont="1" applyFill="1" applyBorder="1" applyAlignment="1">
      <alignment horizontal="center" vertical="center"/>
    </xf>
    <xf numFmtId="0" fontId="58" fillId="64" borderId="40" xfId="0" applyFont="1" applyFill="1" applyBorder="1" applyAlignment="1">
      <alignment horizontal="center" vertical="center"/>
    </xf>
    <xf numFmtId="166" fontId="53" fillId="65" borderId="32" xfId="0" applyNumberFormat="1" applyFont="1" applyFill="1" applyBorder="1" applyAlignment="1">
      <alignment horizontal="center"/>
    </xf>
    <xf numFmtId="10" fontId="53" fillId="65" borderId="32" xfId="2" applyNumberFormat="1" applyFont="1" applyFill="1" applyBorder="1" applyAlignment="1">
      <alignment horizontal="left" vertical="center"/>
    </xf>
    <xf numFmtId="10" fontId="34" fillId="65" borderId="32" xfId="2" applyNumberFormat="1" applyFont="1" applyFill="1" applyBorder="1" applyAlignment="1">
      <alignment horizontal="center" vertical="center"/>
    </xf>
    <xf numFmtId="166" fontId="53" fillId="65" borderId="29" xfId="0" applyNumberFormat="1" applyFont="1" applyFill="1" applyBorder="1" applyAlignment="1">
      <alignment horizontal="center"/>
    </xf>
    <xf numFmtId="10" fontId="53" fillId="65" borderId="29" xfId="2" applyNumberFormat="1" applyFont="1" applyFill="1" applyBorder="1" applyAlignment="1">
      <alignment horizontal="left" vertical="center"/>
    </xf>
    <xf numFmtId="10" fontId="34" fillId="65" borderId="29" xfId="2" applyNumberFormat="1" applyFont="1" applyFill="1" applyBorder="1" applyAlignment="1">
      <alignment horizontal="center" vertical="center"/>
    </xf>
    <xf numFmtId="10" fontId="53" fillId="65" borderId="29" xfId="2" applyNumberFormat="1" applyFont="1" applyFill="1" applyBorder="1" applyAlignment="1">
      <alignment horizontal="left"/>
    </xf>
    <xf numFmtId="10" fontId="34" fillId="65" borderId="29" xfId="2" applyNumberFormat="1" applyFont="1" applyFill="1" applyBorder="1" applyAlignment="1">
      <alignment horizontal="center"/>
    </xf>
    <xf numFmtId="166" fontId="53" fillId="65" borderId="31" xfId="0" applyNumberFormat="1" applyFont="1" applyFill="1" applyBorder="1" applyAlignment="1">
      <alignment horizontal="center"/>
    </xf>
    <xf numFmtId="10" fontId="53" fillId="65" borderId="31" xfId="2" applyNumberFormat="1" applyFont="1" applyFill="1" applyBorder="1" applyAlignment="1">
      <alignment horizontal="left"/>
    </xf>
    <xf numFmtId="10" fontId="34" fillId="65" borderId="31" xfId="2" applyNumberFormat="1" applyFont="1" applyFill="1" applyBorder="1" applyAlignment="1">
      <alignment horizontal="center"/>
    </xf>
    <xf numFmtId="10" fontId="34" fillId="65" borderId="31" xfId="2" applyNumberFormat="1" applyFont="1" applyFill="1" applyBorder="1" applyAlignment="1">
      <alignment horizontal="center" vertical="center"/>
    </xf>
    <xf numFmtId="0" fontId="63" fillId="64" borderId="0" xfId="0" applyFont="1" applyFill="1"/>
    <xf numFmtId="0" fontId="0" fillId="64" borderId="41" xfId="0" applyFill="1" applyBorder="1"/>
    <xf numFmtId="0" fontId="58" fillId="64" borderId="31" xfId="0" applyFont="1" applyFill="1" applyBorder="1" applyAlignment="1">
      <alignment horizontal="center" vertical="center" wrapText="1"/>
    </xf>
    <xf numFmtId="0" fontId="58" fillId="64" borderId="42" xfId="0" applyFont="1" applyFill="1" applyBorder="1" applyAlignment="1">
      <alignment horizontal="center" vertical="center" wrapText="1"/>
    </xf>
    <xf numFmtId="0" fontId="58" fillId="64" borderId="43" xfId="0" applyFont="1" applyFill="1" applyBorder="1" applyAlignment="1">
      <alignment horizontal="center" vertical="center" wrapText="1"/>
    </xf>
    <xf numFmtId="0" fontId="58" fillId="64" borderId="27" xfId="0" applyFont="1" applyFill="1" applyBorder="1" applyAlignment="1">
      <alignment horizontal="center" vertical="center" wrapText="1"/>
    </xf>
    <xf numFmtId="0" fontId="64" fillId="66" borderId="43" xfId="0" applyFont="1" applyFill="1" applyBorder="1" applyAlignment="1">
      <alignment horizontal="center" vertical="center" wrapText="1"/>
    </xf>
    <xf numFmtId="3" fontId="58" fillId="64" borderId="43" xfId="0" applyNumberFormat="1" applyFont="1" applyFill="1" applyBorder="1" applyAlignment="1">
      <alignment horizontal="center" vertical="center" wrapText="1"/>
    </xf>
    <xf numFmtId="0" fontId="64" fillId="66" borderId="42" xfId="0" applyFont="1" applyFill="1" applyBorder="1" applyAlignment="1">
      <alignment horizontal="center" vertical="center" wrapText="1"/>
    </xf>
    <xf numFmtId="0" fontId="64" fillId="66" borderId="27" xfId="0" applyFont="1" applyFill="1" applyBorder="1" applyAlignment="1">
      <alignment horizontal="center" vertical="center" wrapText="1"/>
    </xf>
    <xf numFmtId="0" fontId="53" fillId="0" borderId="29" xfId="0" applyFont="1" applyBorder="1" applyAlignment="1">
      <alignment horizontal="center" vertical="center"/>
    </xf>
    <xf numFmtId="166" fontId="53" fillId="0" borderId="32" xfId="0" applyNumberFormat="1" applyFont="1" applyBorder="1" applyAlignment="1">
      <alignment horizontal="center" vertical="center"/>
    </xf>
    <xf numFmtId="165" fontId="53" fillId="0" borderId="32" xfId="2185" applyNumberFormat="1" applyFont="1" applyBorder="1" applyAlignment="1">
      <alignment horizontal="center" vertical="center"/>
    </xf>
    <xf numFmtId="164" fontId="53" fillId="0" borderId="32" xfId="0" applyNumberFormat="1" applyFont="1" applyBorder="1" applyAlignment="1">
      <alignment horizontal="center" vertical="center"/>
    </xf>
    <xf numFmtId="3" fontId="53" fillId="0" borderId="32" xfId="2185" applyNumberFormat="1" applyFont="1" applyBorder="1" applyAlignment="1">
      <alignment horizontal="center" vertical="center"/>
    </xf>
    <xf numFmtId="165" fontId="53" fillId="0" borderId="29" xfId="2185" applyNumberFormat="1" applyFont="1" applyBorder="1" applyAlignment="1">
      <alignment horizontal="center" vertical="center"/>
    </xf>
    <xf numFmtId="164" fontId="53" fillId="0" borderId="29" xfId="0" applyNumberFormat="1" applyFont="1" applyBorder="1" applyAlignment="1">
      <alignment horizontal="center" vertical="center"/>
    </xf>
    <xf numFmtId="3" fontId="53" fillId="0" borderId="29" xfId="2185" applyNumberFormat="1" applyFont="1" applyBorder="1" applyAlignment="1">
      <alignment horizontal="center" vertical="center"/>
    </xf>
    <xf numFmtId="166" fontId="53" fillId="0" borderId="29" xfId="0" applyNumberFormat="1" applyFont="1" applyBorder="1" applyAlignment="1">
      <alignment horizontal="center" vertical="center"/>
    </xf>
    <xf numFmtId="0" fontId="53" fillId="0" borderId="31" xfId="0" applyFont="1" applyBorder="1" applyAlignment="1">
      <alignment horizontal="center" vertical="center"/>
    </xf>
    <xf numFmtId="166" fontId="53" fillId="0" borderId="31" xfId="0" applyNumberFormat="1" applyFont="1" applyBorder="1" applyAlignment="1">
      <alignment horizontal="center" vertical="center"/>
    </xf>
    <xf numFmtId="165" fontId="53" fillId="0" borderId="31" xfId="2185" applyNumberFormat="1" applyFont="1" applyBorder="1" applyAlignment="1">
      <alignment horizontal="center" vertical="center"/>
    </xf>
    <xf numFmtId="164" fontId="53" fillId="0" borderId="31" xfId="0" applyNumberFormat="1" applyFont="1" applyBorder="1" applyAlignment="1">
      <alignment horizontal="center" vertical="center"/>
    </xf>
    <xf numFmtId="3" fontId="53" fillId="0" borderId="31" xfId="2185" applyNumberFormat="1" applyFont="1" applyBorder="1" applyAlignment="1">
      <alignment horizontal="center" vertical="center"/>
    </xf>
    <xf numFmtId="0" fontId="65" fillId="0" borderId="0" xfId="23468" applyFont="1"/>
    <xf numFmtId="0" fontId="0" fillId="0" borderId="0" xfId="23468" applyFont="1"/>
    <xf numFmtId="0" fontId="58" fillId="64" borderId="30" xfId="0" applyFont="1" applyFill="1" applyBorder="1" applyAlignment="1">
      <alignment horizontal="center" vertical="center" wrapText="1"/>
    </xf>
    <xf numFmtId="0" fontId="58" fillId="64" borderId="44" xfId="0" applyFont="1" applyFill="1" applyBorder="1" applyAlignment="1">
      <alignment horizontal="center" vertical="center" wrapText="1"/>
    </xf>
    <xf numFmtId="0" fontId="58" fillId="64" borderId="45" xfId="0" applyFont="1" applyFill="1" applyBorder="1" applyAlignment="1">
      <alignment horizontal="center" vertical="center" wrapText="1"/>
    </xf>
    <xf numFmtId="0" fontId="53" fillId="0" borderId="29" xfId="0" applyFont="1" applyBorder="1" applyAlignment="1">
      <alignment vertical="center"/>
    </xf>
    <xf numFmtId="3" fontId="53" fillId="0" borderId="29" xfId="0" applyNumberFormat="1" applyFont="1" applyBorder="1" applyAlignment="1">
      <alignment horizontal="center" vertical="center"/>
    </xf>
    <xf numFmtId="3" fontId="53" fillId="0" borderId="28" xfId="2185" applyNumberFormat="1" applyFont="1" applyBorder="1" applyAlignment="1">
      <alignment horizontal="center" vertical="center"/>
    </xf>
    <xf numFmtId="164" fontId="53" fillId="0" borderId="28" xfId="2185" applyNumberFormat="1" applyFont="1" applyBorder="1" applyAlignment="1">
      <alignment horizontal="center" vertical="center"/>
    </xf>
    <xf numFmtId="164" fontId="53" fillId="0" borderId="32" xfId="2185" applyNumberFormat="1" applyFont="1" applyBorder="1" applyAlignment="1">
      <alignment horizontal="center" vertical="center"/>
    </xf>
    <xf numFmtId="164" fontId="53" fillId="0" borderId="29" xfId="2185" applyNumberFormat="1" applyFont="1" applyBorder="1" applyAlignment="1">
      <alignment horizontal="center" vertical="center"/>
    </xf>
    <xf numFmtId="0" fontId="53" fillId="0" borderId="26" xfId="0" applyFont="1" applyBorder="1" applyAlignment="1">
      <alignment vertical="center"/>
    </xf>
    <xf numFmtId="3" fontId="53" fillId="0" borderId="26" xfId="0" applyNumberFormat="1" applyFont="1" applyBorder="1" applyAlignment="1">
      <alignment horizontal="center" vertical="center"/>
    </xf>
    <xf numFmtId="164" fontId="53" fillId="0" borderId="26" xfId="0" applyNumberFormat="1" applyFont="1" applyBorder="1" applyAlignment="1">
      <alignment horizontal="center" vertical="center"/>
    </xf>
    <xf numFmtId="3" fontId="53" fillId="0" borderId="26" xfId="2185" applyNumberFormat="1" applyFont="1" applyBorder="1" applyAlignment="1">
      <alignment horizontal="center" vertical="center"/>
    </xf>
    <xf numFmtId="164" fontId="53" fillId="0" borderId="26" xfId="2185" applyNumberFormat="1" applyFont="1" applyBorder="1" applyAlignment="1">
      <alignment horizontal="center" vertical="center"/>
    </xf>
    <xf numFmtId="0" fontId="63" fillId="64" borderId="0" xfId="0" applyFont="1" applyFill="1" applyAlignment="1">
      <alignment vertical="top"/>
    </xf>
    <xf numFmtId="0" fontId="63" fillId="64" borderId="0" xfId="0" applyFont="1" applyFill="1" applyAlignment="1">
      <alignment vertical="top" wrapText="1"/>
    </xf>
    <xf numFmtId="0" fontId="63" fillId="64" borderId="0" xfId="0" applyFont="1" applyFill="1" applyAlignment="1">
      <alignment vertical="center" wrapText="1"/>
    </xf>
    <xf numFmtId="0" fontId="0" fillId="64" borderId="0" xfId="0" applyFill="1" applyAlignment="1">
      <alignment vertical="center"/>
    </xf>
    <xf numFmtId="0" fontId="66" fillId="64" borderId="35" xfId="0" applyFont="1" applyFill="1" applyBorder="1" applyAlignment="1">
      <alignment wrapText="1"/>
    </xf>
    <xf numFmtId="0" fontId="66" fillId="64" borderId="46" xfId="0" applyFont="1" applyFill="1" applyBorder="1" applyAlignment="1">
      <alignment wrapText="1"/>
    </xf>
    <xf numFmtId="0" fontId="53" fillId="65" borderId="29" xfId="0" applyFont="1" applyFill="1" applyBorder="1"/>
    <xf numFmtId="3" fontId="53" fillId="65" borderId="28" xfId="0" applyNumberFormat="1" applyFont="1" applyFill="1" applyBorder="1" applyAlignment="1">
      <alignment horizontal="center" vertical="center"/>
    </xf>
    <xf numFmtId="3" fontId="53" fillId="65" borderId="0" xfId="0" applyNumberFormat="1" applyFont="1" applyFill="1" applyAlignment="1">
      <alignment horizontal="center" vertical="center"/>
    </xf>
    <xf numFmtId="167" fontId="53" fillId="65" borderId="0" xfId="0" applyNumberFormat="1" applyFont="1" applyFill="1" applyAlignment="1">
      <alignment horizontal="center" vertical="center"/>
    </xf>
    <xf numFmtId="167" fontId="53" fillId="65" borderId="33" xfId="0" applyNumberFormat="1" applyFont="1" applyFill="1" applyBorder="1" applyAlignment="1">
      <alignment horizontal="center" vertical="center"/>
    </xf>
    <xf numFmtId="0" fontId="53" fillId="65" borderId="26" xfId="0" applyFont="1" applyFill="1" applyBorder="1" applyAlignment="1">
      <alignment horizontal="right"/>
    </xf>
    <xf numFmtId="3" fontId="53" fillId="65" borderId="35" xfId="0" applyNumberFormat="1" applyFont="1" applyFill="1" applyBorder="1" applyAlignment="1">
      <alignment horizontal="center" vertical="center"/>
    </xf>
    <xf numFmtId="3" fontId="53" fillId="65" borderId="46" xfId="0" applyNumberFormat="1" applyFont="1" applyFill="1" applyBorder="1" applyAlignment="1">
      <alignment horizontal="center" vertical="center"/>
    </xf>
    <xf numFmtId="167" fontId="53" fillId="65" borderId="46" xfId="0" applyNumberFormat="1" applyFont="1" applyFill="1" applyBorder="1" applyAlignment="1">
      <alignment horizontal="center" vertical="center"/>
    </xf>
    <xf numFmtId="167" fontId="53" fillId="65" borderId="27" xfId="0" applyNumberFormat="1" applyFont="1" applyFill="1" applyBorder="1" applyAlignment="1">
      <alignment horizontal="center" vertical="center"/>
    </xf>
    <xf numFmtId="0" fontId="66" fillId="64" borderId="35" xfId="0" applyFont="1" applyFill="1" applyBorder="1"/>
    <xf numFmtId="0" fontId="66" fillId="64" borderId="46" xfId="0" applyFont="1" applyFill="1" applyBorder="1"/>
    <xf numFmtId="0" fontId="66" fillId="64" borderId="27" xfId="0" applyFont="1" applyFill="1" applyBorder="1"/>
    <xf numFmtId="0" fontId="53" fillId="65" borderId="29" xfId="0" applyFont="1" applyFill="1" applyBorder="1" applyAlignment="1">
      <alignment horizontal="center" vertical="center"/>
    </xf>
    <xf numFmtId="3" fontId="53" fillId="65" borderId="29" xfId="0" applyNumberFormat="1" applyFont="1" applyFill="1" applyBorder="1" applyAlignment="1">
      <alignment horizontal="center" vertical="center"/>
    </xf>
    <xf numFmtId="167" fontId="53" fillId="65" borderId="29" xfId="2" applyNumberFormat="1" applyFont="1" applyFill="1" applyBorder="1" applyAlignment="1">
      <alignment horizontal="center" vertical="center"/>
    </xf>
    <xf numFmtId="168" fontId="0" fillId="0" borderId="0" xfId="2185" applyNumberFormat="1" applyFont="1"/>
    <xf numFmtId="0" fontId="53" fillId="65" borderId="32" xfId="0" applyFont="1" applyFill="1" applyBorder="1" applyAlignment="1">
      <alignment horizontal="center" vertical="center"/>
    </xf>
    <xf numFmtId="3" fontId="53" fillId="65" borderId="32" xfId="0" applyNumberFormat="1" applyFont="1" applyFill="1" applyBorder="1" applyAlignment="1">
      <alignment horizontal="center" vertical="center"/>
    </xf>
    <xf numFmtId="167" fontId="53" fillId="65" borderId="32" xfId="2" applyNumberFormat="1" applyFont="1" applyFill="1" applyBorder="1" applyAlignment="1">
      <alignment horizontal="center" vertical="center"/>
    </xf>
    <xf numFmtId="0" fontId="53" fillId="65" borderId="31" xfId="0" applyFont="1" applyFill="1" applyBorder="1" applyAlignment="1">
      <alignment horizontal="center" vertical="center"/>
    </xf>
    <xf numFmtId="3" fontId="53" fillId="65" borderId="31" xfId="0" applyNumberFormat="1" applyFont="1" applyFill="1" applyBorder="1" applyAlignment="1">
      <alignment horizontal="center" vertical="center"/>
    </xf>
    <xf numFmtId="167" fontId="53" fillId="65" borderId="31" xfId="2" applyNumberFormat="1" applyFont="1" applyFill="1" applyBorder="1" applyAlignment="1">
      <alignment horizontal="center" vertical="center"/>
    </xf>
    <xf numFmtId="0" fontId="53" fillId="65" borderId="29" xfId="0" applyFont="1" applyFill="1" applyBorder="1" applyAlignment="1">
      <alignment horizontal="left"/>
    </xf>
    <xf numFmtId="3" fontId="53" fillId="65" borderId="29" xfId="0" applyNumberFormat="1" applyFont="1" applyFill="1" applyBorder="1" applyAlignment="1">
      <alignment horizontal="center"/>
    </xf>
    <xf numFmtId="167" fontId="53" fillId="65" borderId="29" xfId="2" applyNumberFormat="1" applyFont="1" applyFill="1" applyBorder="1" applyAlignment="1">
      <alignment horizontal="center"/>
    </xf>
    <xf numFmtId="0" fontId="53" fillId="65" borderId="39" xfId="0" applyFont="1" applyFill="1" applyBorder="1" applyAlignment="1">
      <alignment horizontal="left"/>
    </xf>
    <xf numFmtId="0" fontId="53" fillId="65" borderId="39" xfId="0" applyFont="1" applyFill="1" applyBorder="1" applyAlignment="1">
      <alignment horizontal="center"/>
    </xf>
    <xf numFmtId="3" fontId="53" fillId="65" borderId="39" xfId="0" applyNumberFormat="1" applyFont="1" applyFill="1" applyBorder="1" applyAlignment="1">
      <alignment horizontal="center"/>
    </xf>
    <xf numFmtId="167" fontId="53" fillId="65" borderId="39" xfId="2" applyNumberFormat="1" applyFont="1" applyFill="1" applyBorder="1" applyAlignment="1">
      <alignment horizontal="center"/>
    </xf>
    <xf numFmtId="0" fontId="53" fillId="65" borderId="31" xfId="0" applyFont="1" applyFill="1" applyBorder="1" applyAlignment="1">
      <alignment horizontal="left"/>
    </xf>
    <xf numFmtId="3" fontId="53" fillId="65" borderId="31" xfId="0" applyNumberFormat="1" applyFont="1" applyFill="1" applyBorder="1" applyAlignment="1">
      <alignment horizontal="center"/>
    </xf>
    <xf numFmtId="167" fontId="53" fillId="65" borderId="31" xfId="2" applyNumberFormat="1" applyFont="1" applyFill="1" applyBorder="1" applyAlignment="1">
      <alignment horizontal="center"/>
    </xf>
    <xf numFmtId="1" fontId="53" fillId="65" borderId="29" xfId="0" applyNumberFormat="1" applyFont="1" applyFill="1" applyBorder="1" applyAlignment="1">
      <alignment horizontal="center" vertical="center"/>
    </xf>
    <xf numFmtId="1" fontId="53" fillId="65" borderId="31" xfId="0" applyNumberFormat="1" applyFont="1" applyFill="1" applyBorder="1" applyAlignment="1">
      <alignment horizontal="center" vertical="center"/>
    </xf>
    <xf numFmtId="166" fontId="53" fillId="65" borderId="28" xfId="1" applyNumberFormat="1" applyFont="1" applyFill="1" applyBorder="1" applyAlignment="1">
      <alignment horizontal="center" vertical="center"/>
    </xf>
    <xf numFmtId="166" fontId="53" fillId="65" borderId="30" xfId="1" applyNumberFormat="1" applyFont="1" applyFill="1" applyBorder="1" applyAlignment="1">
      <alignment horizontal="center" vertical="center"/>
    </xf>
    <xf numFmtId="0" fontId="57" fillId="64" borderId="0" xfId="0" applyFont="1" applyFill="1" applyAlignment="1">
      <alignment vertical="top"/>
    </xf>
    <xf numFmtId="0" fontId="57" fillId="64" borderId="0" xfId="0" applyFont="1" applyFill="1" applyAlignment="1">
      <alignment vertical="top" wrapText="1"/>
    </xf>
    <xf numFmtId="0" fontId="58" fillId="64" borderId="40" xfId="0" applyFont="1" applyFill="1" applyBorder="1" applyAlignment="1">
      <alignment horizontal="center" vertical="center" wrapText="1"/>
    </xf>
    <xf numFmtId="2" fontId="53" fillId="65" borderId="28" xfId="0" applyNumberFormat="1" applyFont="1" applyFill="1" applyBorder="1" applyAlignment="1">
      <alignment horizontal="center"/>
    </xf>
    <xf numFmtId="2" fontId="53" fillId="65" borderId="29" xfId="0" applyNumberFormat="1" applyFont="1" applyFill="1" applyBorder="1" applyAlignment="1">
      <alignment horizontal="center"/>
    </xf>
    <xf numFmtId="0" fontId="59" fillId="0" borderId="0" xfId="0" applyFont="1"/>
    <xf numFmtId="0" fontId="0" fillId="0" borderId="28" xfId="0" applyBorder="1"/>
    <xf numFmtId="2" fontId="53" fillId="65" borderId="30" xfId="0" applyNumberFormat="1" applyFont="1" applyFill="1" applyBorder="1" applyAlignment="1">
      <alignment horizontal="center"/>
    </xf>
    <xf numFmtId="2" fontId="53" fillId="65" borderId="31" xfId="0" applyNumberFormat="1" applyFont="1" applyFill="1" applyBorder="1" applyAlignment="1">
      <alignment horizontal="center"/>
    </xf>
    <xf numFmtId="169" fontId="53" fillId="65" borderId="34" xfId="0" applyNumberFormat="1" applyFont="1" applyFill="1" applyBorder="1" applyAlignment="1">
      <alignment horizontal="center"/>
    </xf>
    <xf numFmtId="169" fontId="53" fillId="65" borderId="32" xfId="0" applyNumberFormat="1" applyFont="1" applyFill="1" applyBorder="1" applyAlignment="1">
      <alignment horizontal="center"/>
    </xf>
    <xf numFmtId="169" fontId="53" fillId="65" borderId="28" xfId="0" applyNumberFormat="1" applyFont="1" applyFill="1" applyBorder="1" applyAlignment="1">
      <alignment horizontal="center"/>
    </xf>
    <xf numFmtId="169" fontId="53" fillId="65" borderId="29" xfId="0" applyNumberFormat="1" applyFont="1" applyFill="1" applyBorder="1" applyAlignment="1">
      <alignment horizontal="center"/>
    </xf>
    <xf numFmtId="169" fontId="53" fillId="65" borderId="30" xfId="0" applyNumberFormat="1" applyFont="1" applyFill="1" applyBorder="1" applyAlignment="1">
      <alignment horizontal="center"/>
    </xf>
    <xf numFmtId="169" fontId="53" fillId="65" borderId="31" xfId="0" applyNumberFormat="1" applyFont="1" applyFill="1" applyBorder="1" applyAlignment="1">
      <alignment horizontal="center"/>
    </xf>
    <xf numFmtId="171" fontId="53" fillId="65" borderId="32" xfId="0" applyNumberFormat="1" applyFont="1" applyFill="1" applyBorder="1" applyAlignment="1">
      <alignment horizontal="center"/>
    </xf>
    <xf numFmtId="172" fontId="53" fillId="65" borderId="32" xfId="0" applyNumberFormat="1" applyFont="1" applyFill="1" applyBorder="1" applyAlignment="1">
      <alignment horizontal="center"/>
    </xf>
    <xf numFmtId="171" fontId="53" fillId="65" borderId="29" xfId="0" applyNumberFormat="1" applyFont="1" applyFill="1" applyBorder="1" applyAlignment="1">
      <alignment horizontal="center"/>
    </xf>
    <xf numFmtId="172" fontId="53" fillId="65" borderId="29" xfId="0" applyNumberFormat="1" applyFont="1" applyFill="1" applyBorder="1" applyAlignment="1">
      <alignment horizontal="center"/>
    </xf>
    <xf numFmtId="0" fontId="0" fillId="65" borderId="26" xfId="0" applyFill="1" applyBorder="1"/>
    <xf numFmtId="0" fontId="0" fillId="65" borderId="29" xfId="0" applyFill="1" applyBorder="1"/>
    <xf numFmtId="171" fontId="53" fillId="65" borderId="31" xfId="0" applyNumberFormat="1" applyFont="1" applyFill="1" applyBorder="1" applyAlignment="1">
      <alignment horizontal="center"/>
    </xf>
    <xf numFmtId="172" fontId="53" fillId="65" borderId="31" xfId="0" applyNumberFormat="1" applyFont="1" applyFill="1" applyBorder="1" applyAlignment="1">
      <alignment horizontal="center"/>
    </xf>
    <xf numFmtId="0" fontId="0" fillId="65" borderId="31" xfId="0" applyFill="1" applyBorder="1"/>
    <xf numFmtId="2" fontId="53" fillId="65" borderId="34" xfId="1" applyNumberFormat="1" applyFont="1" applyFill="1" applyBorder="1" applyAlignment="1">
      <alignment horizontal="center" vertical="center"/>
    </xf>
    <xf numFmtId="2" fontId="53" fillId="65" borderId="32" xfId="1" applyNumberFormat="1" applyFont="1" applyFill="1" applyBorder="1" applyAlignment="1">
      <alignment horizontal="center" vertical="center"/>
    </xf>
    <xf numFmtId="164" fontId="53" fillId="65" borderId="34" xfId="0" applyNumberFormat="1" applyFont="1" applyFill="1" applyBorder="1" applyAlignment="1">
      <alignment horizontal="center"/>
    </xf>
    <xf numFmtId="164" fontId="53" fillId="65" borderId="30" xfId="0" applyNumberFormat="1" applyFont="1" applyFill="1" applyBorder="1" applyAlignment="1">
      <alignment horizontal="center"/>
    </xf>
    <xf numFmtId="2" fontId="53" fillId="65" borderId="34" xfId="0" applyNumberFormat="1" applyFont="1" applyFill="1" applyBorder="1" applyAlignment="1">
      <alignment horizontal="center"/>
    </xf>
    <xf numFmtId="2" fontId="53" fillId="65" borderId="32" xfId="0" applyNumberFormat="1" applyFont="1" applyFill="1" applyBorder="1" applyAlignment="1">
      <alignment horizontal="center"/>
    </xf>
    <xf numFmtId="166" fontId="53" fillId="0" borderId="28" xfId="0" applyNumberFormat="1" applyFont="1" applyBorder="1"/>
    <xf numFmtId="166" fontId="53" fillId="0" borderId="30" xfId="0" applyNumberFormat="1" applyFont="1" applyBorder="1"/>
    <xf numFmtId="0" fontId="66" fillId="64" borderId="34" xfId="0" applyFont="1" applyFill="1" applyBorder="1" applyAlignment="1">
      <alignment horizontal="center" vertical="center" wrapText="1"/>
    </xf>
    <xf numFmtId="0" fontId="44" fillId="65" borderId="0" xfId="0" applyFont="1" applyFill="1"/>
    <xf numFmtId="0" fontId="64" fillId="66" borderId="0" xfId="0" applyFont="1" applyFill="1" applyAlignment="1">
      <alignment horizontal="center" vertical="center" wrapText="1"/>
    </xf>
    <xf numFmtId="165" fontId="0" fillId="0" borderId="0" xfId="0" applyNumberFormat="1"/>
    <xf numFmtId="167" fontId="0" fillId="0" borderId="0" xfId="2" applyNumberFormat="1" applyFont="1"/>
    <xf numFmtId="0" fontId="54" fillId="0" borderId="0" xfId="0" applyFont="1" applyAlignment="1">
      <alignment horizontal="left" wrapText="1"/>
    </xf>
    <xf numFmtId="17" fontId="53" fillId="0" borderId="0" xfId="0" applyNumberFormat="1" applyFont="1"/>
    <xf numFmtId="0" fontId="14" fillId="0" borderId="0" xfId="4" applyBorder="1"/>
    <xf numFmtId="3" fontId="0" fillId="0" borderId="0" xfId="0" applyNumberFormat="1"/>
    <xf numFmtId="164" fontId="0" fillId="0" borderId="0" xfId="0" applyNumberFormat="1"/>
    <xf numFmtId="3" fontId="54" fillId="0" borderId="0" xfId="0" applyNumberFormat="1" applyFont="1" applyAlignment="1">
      <alignment horizontal="left" wrapText="1"/>
    </xf>
    <xf numFmtId="164" fontId="54" fillId="0" borderId="0" xfId="0" applyNumberFormat="1" applyFont="1" applyAlignment="1">
      <alignment horizontal="left" wrapText="1"/>
    </xf>
    <xf numFmtId="0" fontId="0" fillId="0" borderId="0" xfId="0" applyAlignment="1">
      <alignment horizontal="left" wrapText="1"/>
    </xf>
    <xf numFmtId="164" fontId="0" fillId="0" borderId="0" xfId="0" applyNumberFormat="1" applyAlignment="1">
      <alignment horizontal="right"/>
    </xf>
    <xf numFmtId="0" fontId="0" fillId="68" borderId="0" xfId="0" applyFill="1"/>
    <xf numFmtId="3" fontId="0" fillId="68" borderId="0" xfId="0" applyNumberFormat="1" applyFill="1"/>
    <xf numFmtId="164" fontId="0" fillId="68" borderId="0" xfId="0" applyNumberFormat="1" applyFill="1" applyAlignment="1">
      <alignment horizontal="right"/>
    </xf>
    <xf numFmtId="177" fontId="0" fillId="0" borderId="0" xfId="0" applyNumberFormat="1"/>
    <xf numFmtId="0" fontId="23" fillId="0" borderId="0" xfId="2239"/>
    <xf numFmtId="0" fontId="0" fillId="69" borderId="0" xfId="0" applyFill="1"/>
    <xf numFmtId="3" fontId="0" fillId="69" borderId="0" xfId="0" applyNumberFormat="1" applyFill="1"/>
    <xf numFmtId="0" fontId="0" fillId="70" borderId="0" xfId="0" applyFill="1"/>
    <xf numFmtId="3" fontId="0" fillId="70" borderId="0" xfId="0" applyNumberFormat="1" applyFill="1"/>
    <xf numFmtId="0" fontId="0" fillId="71" borderId="0" xfId="0" applyFill="1"/>
    <xf numFmtId="3" fontId="0" fillId="71" borderId="0" xfId="0" applyNumberFormat="1" applyFill="1"/>
    <xf numFmtId="164" fontId="0" fillId="0" borderId="0" xfId="0" applyNumberFormat="1" applyAlignment="1">
      <alignment horizontal="right" wrapText="1"/>
    </xf>
    <xf numFmtId="164" fontId="0" fillId="68" borderId="0" xfId="0" applyNumberFormat="1" applyFill="1" applyAlignment="1">
      <alignment horizontal="right" wrapText="1"/>
    </xf>
    <xf numFmtId="0" fontId="0" fillId="72" borderId="0" xfId="0" applyFill="1"/>
    <xf numFmtId="3" fontId="0" fillId="72" borderId="0" xfId="0" applyNumberFormat="1" applyFill="1"/>
    <xf numFmtId="0" fontId="0" fillId="72" borderId="0" xfId="0" applyFill="1" applyAlignment="1">
      <alignment horizontal="left" wrapText="1"/>
    </xf>
    <xf numFmtId="0" fontId="0" fillId="73" borderId="0" xfId="0" applyFill="1"/>
    <xf numFmtId="3" fontId="0" fillId="73" borderId="0" xfId="0" applyNumberFormat="1" applyFill="1"/>
    <xf numFmtId="0" fontId="0" fillId="73" borderId="0" xfId="0" applyFill="1" applyAlignment="1">
      <alignment horizontal="left" wrapText="1"/>
    </xf>
    <xf numFmtId="0" fontId="0" fillId="68" borderId="0" xfId="0" applyFill="1" applyAlignment="1">
      <alignment horizontal="left" wrapText="1"/>
    </xf>
    <xf numFmtId="0" fontId="0" fillId="69" borderId="0" xfId="0" applyFill="1" applyAlignment="1">
      <alignment horizontal="left" wrapText="1"/>
    </xf>
    <xf numFmtId="0" fontId="44" fillId="70" borderId="0" xfId="0" applyFont="1" applyFill="1" applyAlignment="1">
      <alignment horizontal="center" wrapText="1"/>
    </xf>
    <xf numFmtId="0" fontId="44" fillId="74" borderId="0" xfId="0" applyFont="1" applyFill="1" applyAlignment="1">
      <alignment horizontal="center" wrapText="1"/>
    </xf>
    <xf numFmtId="0" fontId="44" fillId="71" borderId="0" xfId="0" applyFont="1" applyFill="1" applyAlignment="1">
      <alignment horizontal="center" wrapText="1"/>
    </xf>
    <xf numFmtId="3" fontId="0" fillId="70" borderId="0" xfId="0" applyNumberFormat="1" applyFill="1" applyAlignment="1">
      <alignment horizontal="right"/>
    </xf>
    <xf numFmtId="3" fontId="0" fillId="74" borderId="0" xfId="0" applyNumberFormat="1" applyFill="1" applyAlignment="1">
      <alignment horizontal="right" wrapText="1"/>
    </xf>
    <xf numFmtId="0" fontId="14" fillId="0" borderId="11" xfId="4"/>
    <xf numFmtId="0" fontId="54" fillId="0" borderId="0" xfId="0" applyFont="1" applyAlignment="1">
      <alignment wrapText="1"/>
    </xf>
    <xf numFmtId="0" fontId="54" fillId="0" borderId="0" xfId="0" applyFont="1" applyAlignment="1">
      <alignment horizontal="right" wrapText="1"/>
    </xf>
    <xf numFmtId="0" fontId="0" fillId="0" borderId="0" xfId="0" applyAlignment="1">
      <alignment wrapText="1"/>
    </xf>
    <xf numFmtId="0" fontId="0" fillId="0" borderId="0" xfId="0" applyAlignment="1">
      <alignment horizontal="right" wrapText="1"/>
    </xf>
    <xf numFmtId="0" fontId="0" fillId="71" borderId="0" xfId="0" applyFill="1" applyAlignment="1">
      <alignment wrapText="1"/>
    </xf>
    <xf numFmtId="3" fontId="0" fillId="0" borderId="0" xfId="0" applyNumberFormat="1" applyAlignment="1">
      <alignment horizontal="right" wrapText="1"/>
    </xf>
    <xf numFmtId="0" fontId="64" fillId="75" borderId="0" xfId="0" applyFont="1" applyFill="1" applyAlignment="1">
      <alignment horizontal="center" vertical="center" wrapText="1"/>
    </xf>
    <xf numFmtId="165" fontId="0" fillId="71" borderId="0" xfId="0" applyNumberFormat="1" applyFill="1"/>
    <xf numFmtId="167" fontId="0" fillId="71" borderId="0" xfId="2" applyNumberFormat="1" applyFont="1" applyFill="1"/>
    <xf numFmtId="10" fontId="0" fillId="71" borderId="0" xfId="2" applyNumberFormat="1" applyFont="1" applyFill="1"/>
    <xf numFmtId="167" fontId="0" fillId="0" borderId="0" xfId="2" applyNumberFormat="1" applyFont="1" applyFill="1"/>
    <xf numFmtId="167" fontId="0" fillId="70" borderId="0" xfId="0" applyNumberFormat="1" applyFill="1"/>
    <xf numFmtId="0" fontId="64" fillId="68" borderId="0" xfId="0" applyFont="1" applyFill="1" applyAlignment="1">
      <alignment horizontal="center" vertical="center" wrapText="1"/>
    </xf>
    <xf numFmtId="0" fontId="44" fillId="76" borderId="0" xfId="0" applyFont="1" applyFill="1" applyAlignment="1">
      <alignment horizontal="center" wrapText="1"/>
    </xf>
    <xf numFmtId="167" fontId="0" fillId="76" borderId="0" xfId="0" applyNumberFormat="1" applyFill="1"/>
    <xf numFmtId="0" fontId="0" fillId="76" borderId="0" xfId="0" applyFill="1"/>
    <xf numFmtId="0" fontId="44" fillId="77" borderId="0" xfId="0" applyFont="1" applyFill="1" applyAlignment="1">
      <alignment horizontal="center" wrapText="1"/>
    </xf>
    <xf numFmtId="167" fontId="0" fillId="77" borderId="0" xfId="2" applyNumberFormat="1" applyFont="1" applyFill="1"/>
    <xf numFmtId="0" fontId="0" fillId="77" borderId="0" xfId="0" applyFill="1"/>
    <xf numFmtId="0" fontId="44" fillId="78" borderId="0" xfId="0" applyFont="1" applyFill="1" applyAlignment="1">
      <alignment horizontal="center" wrapText="1"/>
    </xf>
    <xf numFmtId="167" fontId="0" fillId="78" borderId="0" xfId="2" applyNumberFormat="1" applyFont="1" applyFill="1"/>
    <xf numFmtId="0" fontId="0" fillId="78" borderId="0" xfId="0" applyFill="1"/>
    <xf numFmtId="167" fontId="0" fillId="76" borderId="0" xfId="2" applyNumberFormat="1" applyFont="1" applyFill="1"/>
    <xf numFmtId="167" fontId="0" fillId="70" borderId="0" xfId="2" applyNumberFormat="1" applyFont="1" applyFill="1"/>
    <xf numFmtId="0" fontId="64" fillId="79" borderId="0" xfId="0" applyFont="1" applyFill="1" applyAlignment="1">
      <alignment horizontal="center" vertical="center" wrapText="1"/>
    </xf>
    <xf numFmtId="165" fontId="0" fillId="78" borderId="0" xfId="0" applyNumberFormat="1" applyFill="1"/>
    <xf numFmtId="0" fontId="64" fillId="80" borderId="0" xfId="0" applyFont="1" applyFill="1" applyAlignment="1">
      <alignment horizontal="center" vertical="center" wrapText="1"/>
    </xf>
    <xf numFmtId="165" fontId="0" fillId="76" borderId="0" xfId="0" applyNumberFormat="1" applyFill="1"/>
    <xf numFmtId="0" fontId="71" fillId="75" borderId="0" xfId="0" applyFont="1" applyFill="1" applyAlignment="1">
      <alignment horizontal="center" vertical="center" wrapText="1"/>
    </xf>
    <xf numFmtId="0" fontId="72" fillId="71" borderId="0" xfId="0" applyFont="1" applyFill="1"/>
    <xf numFmtId="165" fontId="72" fillId="71" borderId="0" xfId="0" applyNumberFormat="1" applyFont="1" applyFill="1"/>
    <xf numFmtId="0" fontId="64" fillId="81" borderId="0" xfId="0" applyFont="1" applyFill="1" applyAlignment="1">
      <alignment horizontal="center" vertical="center" wrapText="1"/>
    </xf>
    <xf numFmtId="165" fontId="0" fillId="70" borderId="0" xfId="0" applyNumberFormat="1" applyFill="1"/>
    <xf numFmtId="165" fontId="0" fillId="82" borderId="0" xfId="0" applyNumberFormat="1" applyFill="1"/>
    <xf numFmtId="3" fontId="0" fillId="82" borderId="0" xfId="0" applyNumberFormat="1" applyFill="1"/>
    <xf numFmtId="165" fontId="0" fillId="83" borderId="0" xfId="0" applyNumberFormat="1" applyFill="1"/>
    <xf numFmtId="0" fontId="57" fillId="64" borderId="0" xfId="0" applyFont="1" applyFill="1" applyAlignment="1">
      <alignment horizontal="left" wrapText="1"/>
    </xf>
    <xf numFmtId="0" fontId="0" fillId="64" borderId="0" xfId="0" applyFill="1"/>
    <xf numFmtId="0" fontId="58" fillId="64" borderId="26" xfId="0" applyFont="1" applyFill="1" applyBorder="1" applyAlignment="1">
      <alignment horizontal="center" vertical="center"/>
    </xf>
    <xf numFmtId="0" fontId="61" fillId="64" borderId="0" xfId="0" applyFont="1" applyFill="1" applyAlignment="1">
      <alignment horizontal="left" wrapText="1"/>
    </xf>
    <xf numFmtId="0" fontId="58" fillId="64" borderId="26" xfId="0" applyFont="1" applyFill="1" applyBorder="1" applyAlignment="1">
      <alignment horizontal="left" vertical="center"/>
    </xf>
    <xf numFmtId="1" fontId="62" fillId="64" borderId="36" xfId="0" applyNumberFormat="1" applyFont="1" applyFill="1" applyBorder="1" applyAlignment="1">
      <alignment horizontal="center" vertical="center"/>
    </xf>
    <xf numFmtId="0" fontId="62" fillId="64" borderId="26" xfId="0" applyFont="1" applyFill="1" applyBorder="1" applyAlignment="1">
      <alignment horizontal="center" vertical="center"/>
    </xf>
    <xf numFmtId="0" fontId="62" fillId="64" borderId="37" xfId="0" applyFont="1" applyFill="1" applyBorder="1" applyAlignment="1">
      <alignment horizontal="center" vertical="center"/>
    </xf>
    <xf numFmtId="0" fontId="57" fillId="64" borderId="0" xfId="15339" applyFont="1" applyFill="1" applyAlignment="1">
      <alignment horizontal="left" vertical="top" wrapText="1"/>
    </xf>
    <xf numFmtId="0" fontId="58" fillId="64" borderId="26" xfId="0" applyFont="1" applyFill="1" applyBorder="1" applyAlignment="1">
      <alignment horizontal="center" vertical="center" wrapText="1"/>
    </xf>
    <xf numFmtId="0" fontId="63" fillId="64" borderId="0" xfId="0" applyFont="1" applyFill="1" applyAlignment="1">
      <alignment horizontal="left" wrapText="1"/>
    </xf>
    <xf numFmtId="0" fontId="64" fillId="66" borderId="26" xfId="0" applyFont="1" applyFill="1" applyBorder="1" applyAlignment="1">
      <alignment horizontal="center" vertical="center" wrapText="1"/>
    </xf>
    <xf numFmtId="0" fontId="63" fillId="64" borderId="0" xfId="0" applyFont="1" applyFill="1" applyAlignment="1">
      <alignment horizontal="left"/>
    </xf>
    <xf numFmtId="0" fontId="66" fillId="64" borderId="26" xfId="0" applyFont="1" applyFill="1" applyBorder="1" applyAlignment="1">
      <alignment horizontal="center"/>
    </xf>
    <xf numFmtId="0" fontId="63" fillId="64" borderId="0" xfId="0" applyFont="1" applyFill="1" applyAlignment="1">
      <alignment horizontal="left" vertical="top" wrapText="1"/>
    </xf>
    <xf numFmtId="0" fontId="66" fillId="64" borderId="26" xfId="0" applyFont="1" applyFill="1" applyBorder="1" applyAlignment="1">
      <alignment horizontal="center" vertical="center" wrapText="1"/>
    </xf>
    <xf numFmtId="0" fontId="66" fillId="67" borderId="26" xfId="0" applyFont="1" applyFill="1" applyBorder="1" applyAlignment="1">
      <alignment horizontal="left" vertical="center" wrapText="1"/>
    </xf>
    <xf numFmtId="0" fontId="57" fillId="64" borderId="0" xfId="0" applyFont="1" applyFill="1" applyAlignment="1">
      <alignment horizontal="left" vertical="top" wrapText="1"/>
    </xf>
    <xf numFmtId="0" fontId="66" fillId="67" borderId="35" xfId="0" applyFont="1" applyFill="1" applyBorder="1" applyAlignment="1">
      <alignment horizontal="left" vertical="center" wrapText="1"/>
    </xf>
    <xf numFmtId="0" fontId="58" fillId="64" borderId="35" xfId="0" applyFont="1" applyFill="1" applyBorder="1" applyAlignment="1">
      <alignment horizontal="center" vertical="center" wrapText="1"/>
    </xf>
    <xf numFmtId="0" fontId="0" fillId="0" borderId="29" xfId="0" applyBorder="1"/>
    <xf numFmtId="0" fontId="57" fillId="64" borderId="0" xfId="0" applyFont="1" applyFill="1" applyAlignment="1">
      <alignment horizontal="left"/>
    </xf>
    <xf numFmtId="170" fontId="58" fillId="64" borderId="26" xfId="0" applyNumberFormat="1" applyFont="1" applyFill="1" applyBorder="1" applyAlignment="1">
      <alignment horizontal="center" vertical="center" wrapText="1"/>
    </xf>
    <xf numFmtId="0" fontId="58" fillId="64" borderId="32" xfId="0" applyFont="1" applyFill="1" applyBorder="1" applyAlignment="1">
      <alignment horizontal="center" vertical="center" wrapText="1"/>
    </xf>
    <xf numFmtId="0" fontId="57" fillId="64" borderId="0" xfId="15339" applyFont="1" applyFill="1" applyAlignment="1">
      <alignment horizontal="left" wrapText="1"/>
    </xf>
  </cellXfs>
  <cellStyles count="32606">
    <cellStyle name="20% - Accent1" xfId="20" builtinId="30" customBuiltin="1"/>
    <cellStyle name="20% - Accent1 10" xfId="43" xr:uid="{00000000-0005-0000-0000-000001000000}"/>
    <cellStyle name="20% - Accent1 10 2" xfId="44" xr:uid="{00000000-0005-0000-0000-000002000000}"/>
    <cellStyle name="20% - Accent1 11" xfId="45" xr:uid="{00000000-0005-0000-0000-000003000000}"/>
    <cellStyle name="20% - Accent1 11 2" xfId="46" xr:uid="{00000000-0005-0000-0000-000004000000}"/>
    <cellStyle name="20% - Accent1 12" xfId="47" xr:uid="{00000000-0005-0000-0000-000005000000}"/>
    <cellStyle name="20% - Accent1 12 2" xfId="48" xr:uid="{00000000-0005-0000-0000-000006000000}"/>
    <cellStyle name="20% - Accent1 13" xfId="49" xr:uid="{00000000-0005-0000-0000-000007000000}"/>
    <cellStyle name="20% - Accent1 13 2" xfId="50" xr:uid="{00000000-0005-0000-0000-000008000000}"/>
    <cellStyle name="20% - Accent1 14" xfId="51" xr:uid="{00000000-0005-0000-0000-000009000000}"/>
    <cellStyle name="20% - Accent1 14 2" xfId="52" xr:uid="{00000000-0005-0000-0000-00000A000000}"/>
    <cellStyle name="20% - Accent1 15" xfId="53" xr:uid="{00000000-0005-0000-0000-00000B000000}"/>
    <cellStyle name="20% - Accent1 15 2" xfId="54" xr:uid="{00000000-0005-0000-0000-00000C000000}"/>
    <cellStyle name="20% - Accent1 16" xfId="55" xr:uid="{00000000-0005-0000-0000-00000D000000}"/>
    <cellStyle name="20% - Accent1 16 2" xfId="56" xr:uid="{00000000-0005-0000-0000-00000E000000}"/>
    <cellStyle name="20% - Accent1 17" xfId="57" xr:uid="{00000000-0005-0000-0000-00000F000000}"/>
    <cellStyle name="20% - Accent1 17 2" xfId="58" xr:uid="{00000000-0005-0000-0000-000010000000}"/>
    <cellStyle name="20% - Accent1 18" xfId="59" xr:uid="{00000000-0005-0000-0000-000011000000}"/>
    <cellStyle name="20% - Accent1 19" xfId="60" xr:uid="{00000000-0005-0000-0000-000012000000}"/>
    <cellStyle name="20% - Accent1 2" xfId="61" xr:uid="{00000000-0005-0000-0000-000013000000}"/>
    <cellStyle name="20% - Accent1 2 2" xfId="62" xr:uid="{00000000-0005-0000-0000-000014000000}"/>
    <cellStyle name="20% - Accent1 2 2 2" xfId="63" xr:uid="{00000000-0005-0000-0000-000015000000}"/>
    <cellStyle name="20% - Accent1 2 2 2 2" xfId="64" xr:uid="{00000000-0005-0000-0000-000016000000}"/>
    <cellStyle name="20% - Accent1 2 2 2 2 2" xfId="65" xr:uid="{00000000-0005-0000-0000-000017000000}"/>
    <cellStyle name="20% - Accent1 2 2 2 3" xfId="66" xr:uid="{00000000-0005-0000-0000-000018000000}"/>
    <cellStyle name="20% - Accent1 2 2 2 4" xfId="67" xr:uid="{00000000-0005-0000-0000-000019000000}"/>
    <cellStyle name="20% - Accent1 2 2 2 5" xfId="68" xr:uid="{00000000-0005-0000-0000-00001A000000}"/>
    <cellStyle name="20% - Accent1 2 2 3" xfId="69" xr:uid="{00000000-0005-0000-0000-00001B000000}"/>
    <cellStyle name="20% - Accent1 2 2 3 2" xfId="70" xr:uid="{00000000-0005-0000-0000-00001C000000}"/>
    <cellStyle name="20% - Accent1 2 2 4" xfId="71" xr:uid="{00000000-0005-0000-0000-00001D000000}"/>
    <cellStyle name="20% - Accent1 2 2 5" xfId="72" xr:uid="{00000000-0005-0000-0000-00001E000000}"/>
    <cellStyle name="20% - Accent1 2 2 6" xfId="73" xr:uid="{00000000-0005-0000-0000-00001F000000}"/>
    <cellStyle name="20% - Accent1 2 3" xfId="74" xr:uid="{00000000-0005-0000-0000-000020000000}"/>
    <cellStyle name="20% - Accent1 2 3 2" xfId="75" xr:uid="{00000000-0005-0000-0000-000021000000}"/>
    <cellStyle name="20% - Accent1 2 3 2 2" xfId="76" xr:uid="{00000000-0005-0000-0000-000022000000}"/>
    <cellStyle name="20% - Accent1 2 3 3" xfId="77" xr:uid="{00000000-0005-0000-0000-000023000000}"/>
    <cellStyle name="20% - Accent1 2 3 4" xfId="78" xr:uid="{00000000-0005-0000-0000-000024000000}"/>
    <cellStyle name="20% - Accent1 2 3 5" xfId="79" xr:uid="{00000000-0005-0000-0000-000025000000}"/>
    <cellStyle name="20% - Accent1 2 4" xfId="80" xr:uid="{00000000-0005-0000-0000-000026000000}"/>
    <cellStyle name="20% - Accent1 2 4 2" xfId="81" xr:uid="{00000000-0005-0000-0000-000027000000}"/>
    <cellStyle name="20% - Accent1 2 5" xfId="82" xr:uid="{00000000-0005-0000-0000-000028000000}"/>
    <cellStyle name="20% - Accent1 2 6" xfId="83" xr:uid="{00000000-0005-0000-0000-000029000000}"/>
    <cellStyle name="20% - Accent1 2 7" xfId="84" xr:uid="{00000000-0005-0000-0000-00002A000000}"/>
    <cellStyle name="20% - Accent1 2 8" xfId="85" xr:uid="{00000000-0005-0000-0000-00002B000000}"/>
    <cellStyle name="20% - Accent1 2 9" xfId="86" xr:uid="{00000000-0005-0000-0000-00002C000000}"/>
    <cellStyle name="20% - Accent1 20" xfId="87" xr:uid="{00000000-0005-0000-0000-00002D000000}"/>
    <cellStyle name="20% - Accent1 21" xfId="88" xr:uid="{00000000-0005-0000-0000-00002E000000}"/>
    <cellStyle name="20% - Accent1 22" xfId="89" xr:uid="{00000000-0005-0000-0000-00002F000000}"/>
    <cellStyle name="20% - Accent1 23" xfId="90" xr:uid="{00000000-0005-0000-0000-000030000000}"/>
    <cellStyle name="20% - Accent1 24" xfId="91" xr:uid="{00000000-0005-0000-0000-000031000000}"/>
    <cellStyle name="20% - Accent1 25" xfId="92" xr:uid="{00000000-0005-0000-0000-000032000000}"/>
    <cellStyle name="20% - Accent1 26" xfId="93" xr:uid="{00000000-0005-0000-0000-000033000000}"/>
    <cellStyle name="20% - Accent1 27" xfId="94" xr:uid="{00000000-0005-0000-0000-000034000000}"/>
    <cellStyle name="20% - Accent1 28" xfId="95" xr:uid="{00000000-0005-0000-0000-000035000000}"/>
    <cellStyle name="20% - Accent1 29" xfId="96" xr:uid="{00000000-0005-0000-0000-000036000000}"/>
    <cellStyle name="20% - Accent1 3" xfId="97" xr:uid="{00000000-0005-0000-0000-000037000000}"/>
    <cellStyle name="20% - Accent1 3 2" xfId="98" xr:uid="{00000000-0005-0000-0000-000038000000}"/>
    <cellStyle name="20% - Accent1 3 2 2" xfId="99" xr:uid="{00000000-0005-0000-0000-000039000000}"/>
    <cellStyle name="20% - Accent1 3 2 2 2" xfId="100" xr:uid="{00000000-0005-0000-0000-00003A000000}"/>
    <cellStyle name="20% - Accent1 3 2 2 2 2" xfId="101" xr:uid="{00000000-0005-0000-0000-00003B000000}"/>
    <cellStyle name="20% - Accent1 3 2 2 3" xfId="102" xr:uid="{00000000-0005-0000-0000-00003C000000}"/>
    <cellStyle name="20% - Accent1 3 2 2 4" xfId="103" xr:uid="{00000000-0005-0000-0000-00003D000000}"/>
    <cellStyle name="20% - Accent1 3 2 2 5" xfId="104" xr:uid="{00000000-0005-0000-0000-00003E000000}"/>
    <cellStyle name="20% - Accent1 3 2 3" xfId="105" xr:uid="{00000000-0005-0000-0000-00003F000000}"/>
    <cellStyle name="20% - Accent1 3 2 3 2" xfId="106" xr:uid="{00000000-0005-0000-0000-000040000000}"/>
    <cellStyle name="20% - Accent1 3 2 4" xfId="107" xr:uid="{00000000-0005-0000-0000-000041000000}"/>
    <cellStyle name="20% - Accent1 3 2 5" xfId="108" xr:uid="{00000000-0005-0000-0000-000042000000}"/>
    <cellStyle name="20% - Accent1 3 2 6" xfId="109" xr:uid="{00000000-0005-0000-0000-000043000000}"/>
    <cellStyle name="20% - Accent1 3 3" xfId="110" xr:uid="{00000000-0005-0000-0000-000044000000}"/>
    <cellStyle name="20% - Accent1 3 3 2" xfId="111" xr:uid="{00000000-0005-0000-0000-000045000000}"/>
    <cellStyle name="20% - Accent1 3 3 2 2" xfId="112" xr:uid="{00000000-0005-0000-0000-000046000000}"/>
    <cellStyle name="20% - Accent1 3 3 3" xfId="113" xr:uid="{00000000-0005-0000-0000-000047000000}"/>
    <cellStyle name="20% - Accent1 3 3 4" xfId="114" xr:uid="{00000000-0005-0000-0000-000048000000}"/>
    <cellStyle name="20% - Accent1 3 3 5" xfId="115" xr:uid="{00000000-0005-0000-0000-000049000000}"/>
    <cellStyle name="20% - Accent1 3 4" xfId="116" xr:uid="{00000000-0005-0000-0000-00004A000000}"/>
    <cellStyle name="20% - Accent1 3 4 2" xfId="117" xr:uid="{00000000-0005-0000-0000-00004B000000}"/>
    <cellStyle name="20% - Accent1 3 5" xfId="118" xr:uid="{00000000-0005-0000-0000-00004C000000}"/>
    <cellStyle name="20% - Accent1 3 6" xfId="119" xr:uid="{00000000-0005-0000-0000-00004D000000}"/>
    <cellStyle name="20% - Accent1 3 7" xfId="120" xr:uid="{00000000-0005-0000-0000-00004E000000}"/>
    <cellStyle name="20% - Accent1 3 8" xfId="121" xr:uid="{00000000-0005-0000-0000-00004F000000}"/>
    <cellStyle name="20% - Accent1 30" xfId="122" xr:uid="{00000000-0005-0000-0000-000050000000}"/>
    <cellStyle name="20% - Accent1 31" xfId="123" xr:uid="{00000000-0005-0000-0000-000051000000}"/>
    <cellStyle name="20% - Accent1 32" xfId="124" xr:uid="{00000000-0005-0000-0000-000052000000}"/>
    <cellStyle name="20% - Accent1 33" xfId="125" xr:uid="{00000000-0005-0000-0000-000053000000}"/>
    <cellStyle name="20% - Accent1 34" xfId="126" xr:uid="{00000000-0005-0000-0000-000054000000}"/>
    <cellStyle name="20% - Accent1 35" xfId="127" xr:uid="{00000000-0005-0000-0000-000055000000}"/>
    <cellStyle name="20% - Accent1 36" xfId="128" xr:uid="{00000000-0005-0000-0000-000056000000}"/>
    <cellStyle name="20% - Accent1 37" xfId="129" xr:uid="{00000000-0005-0000-0000-000057000000}"/>
    <cellStyle name="20% - Accent1 38" xfId="130" xr:uid="{00000000-0005-0000-0000-000058000000}"/>
    <cellStyle name="20% - Accent1 39" xfId="131" xr:uid="{00000000-0005-0000-0000-000059000000}"/>
    <cellStyle name="20% - Accent1 4" xfId="132" xr:uid="{00000000-0005-0000-0000-00005A000000}"/>
    <cellStyle name="20% - Accent1 4 2" xfId="133" xr:uid="{00000000-0005-0000-0000-00005B000000}"/>
    <cellStyle name="20% - Accent1 4 2 2" xfId="134" xr:uid="{00000000-0005-0000-0000-00005C000000}"/>
    <cellStyle name="20% - Accent1 4 2 2 2" xfId="135" xr:uid="{00000000-0005-0000-0000-00005D000000}"/>
    <cellStyle name="20% - Accent1 4 2 2 2 2" xfId="136" xr:uid="{00000000-0005-0000-0000-00005E000000}"/>
    <cellStyle name="20% - Accent1 4 2 2 3" xfId="137" xr:uid="{00000000-0005-0000-0000-00005F000000}"/>
    <cellStyle name="20% - Accent1 4 2 2 4" xfId="138" xr:uid="{00000000-0005-0000-0000-000060000000}"/>
    <cellStyle name="20% - Accent1 4 2 2 5" xfId="139" xr:uid="{00000000-0005-0000-0000-000061000000}"/>
    <cellStyle name="20% - Accent1 4 2 3" xfId="140" xr:uid="{00000000-0005-0000-0000-000062000000}"/>
    <cellStyle name="20% - Accent1 4 2 3 2" xfId="141" xr:uid="{00000000-0005-0000-0000-000063000000}"/>
    <cellStyle name="20% - Accent1 4 2 4" xfId="142" xr:uid="{00000000-0005-0000-0000-000064000000}"/>
    <cellStyle name="20% - Accent1 4 2 5" xfId="143" xr:uid="{00000000-0005-0000-0000-000065000000}"/>
    <cellStyle name="20% - Accent1 4 2 6" xfId="144" xr:uid="{00000000-0005-0000-0000-000066000000}"/>
    <cellStyle name="20% - Accent1 4 3" xfId="145" xr:uid="{00000000-0005-0000-0000-000067000000}"/>
    <cellStyle name="20% - Accent1 4 3 2" xfId="146" xr:uid="{00000000-0005-0000-0000-000068000000}"/>
    <cellStyle name="20% - Accent1 4 3 2 2" xfId="147" xr:uid="{00000000-0005-0000-0000-000069000000}"/>
    <cellStyle name="20% - Accent1 4 3 3" xfId="148" xr:uid="{00000000-0005-0000-0000-00006A000000}"/>
    <cellStyle name="20% - Accent1 4 3 4" xfId="149" xr:uid="{00000000-0005-0000-0000-00006B000000}"/>
    <cellStyle name="20% - Accent1 4 3 5" xfId="150" xr:uid="{00000000-0005-0000-0000-00006C000000}"/>
    <cellStyle name="20% - Accent1 4 4" xfId="151" xr:uid="{00000000-0005-0000-0000-00006D000000}"/>
    <cellStyle name="20% - Accent1 4 4 2" xfId="152" xr:uid="{00000000-0005-0000-0000-00006E000000}"/>
    <cellStyle name="20% - Accent1 4 5" xfId="153" xr:uid="{00000000-0005-0000-0000-00006F000000}"/>
    <cellStyle name="20% - Accent1 4 6" xfId="154" xr:uid="{00000000-0005-0000-0000-000070000000}"/>
    <cellStyle name="20% - Accent1 4 7" xfId="155" xr:uid="{00000000-0005-0000-0000-000071000000}"/>
    <cellStyle name="20% - Accent1 40" xfId="156" xr:uid="{00000000-0005-0000-0000-000072000000}"/>
    <cellStyle name="20% - Accent1 41" xfId="157" xr:uid="{00000000-0005-0000-0000-000073000000}"/>
    <cellStyle name="20% - Accent1 42" xfId="158" xr:uid="{00000000-0005-0000-0000-000074000000}"/>
    <cellStyle name="20% - Accent1 43" xfId="159" xr:uid="{00000000-0005-0000-0000-000075000000}"/>
    <cellStyle name="20% - Accent1 44" xfId="160" xr:uid="{00000000-0005-0000-0000-000076000000}"/>
    <cellStyle name="20% - Accent1 45" xfId="161" xr:uid="{00000000-0005-0000-0000-000077000000}"/>
    <cellStyle name="20% - Accent1 46" xfId="162" xr:uid="{00000000-0005-0000-0000-000078000000}"/>
    <cellStyle name="20% - Accent1 47" xfId="163" xr:uid="{00000000-0005-0000-0000-000079000000}"/>
    <cellStyle name="20% - Accent1 48" xfId="164" xr:uid="{00000000-0005-0000-0000-00007A000000}"/>
    <cellStyle name="20% - Accent1 49" xfId="165" xr:uid="{00000000-0005-0000-0000-00007B000000}"/>
    <cellStyle name="20% - Accent1 5" xfId="166" xr:uid="{00000000-0005-0000-0000-00007C000000}"/>
    <cellStyle name="20% - Accent1 5 2" xfId="167" xr:uid="{00000000-0005-0000-0000-00007D000000}"/>
    <cellStyle name="20% - Accent1 5 2 2" xfId="168" xr:uid="{00000000-0005-0000-0000-00007E000000}"/>
    <cellStyle name="20% - Accent1 5 2 2 2" xfId="169" xr:uid="{00000000-0005-0000-0000-00007F000000}"/>
    <cellStyle name="20% - Accent1 5 2 2 2 2" xfId="170" xr:uid="{00000000-0005-0000-0000-000080000000}"/>
    <cellStyle name="20% - Accent1 5 2 2 3" xfId="171" xr:uid="{00000000-0005-0000-0000-000081000000}"/>
    <cellStyle name="20% - Accent1 5 2 2 4" xfId="172" xr:uid="{00000000-0005-0000-0000-000082000000}"/>
    <cellStyle name="20% - Accent1 5 2 3" xfId="173" xr:uid="{00000000-0005-0000-0000-000083000000}"/>
    <cellStyle name="20% - Accent1 5 2 3 2" xfId="174" xr:uid="{00000000-0005-0000-0000-000084000000}"/>
    <cellStyle name="20% - Accent1 5 2 4" xfId="175" xr:uid="{00000000-0005-0000-0000-000085000000}"/>
    <cellStyle name="20% - Accent1 5 2 5" xfId="176" xr:uid="{00000000-0005-0000-0000-000086000000}"/>
    <cellStyle name="20% - Accent1 5 3" xfId="177" xr:uid="{00000000-0005-0000-0000-000087000000}"/>
    <cellStyle name="20% - Accent1 5 3 2" xfId="178" xr:uid="{00000000-0005-0000-0000-000088000000}"/>
    <cellStyle name="20% - Accent1 5 3 2 2" xfId="179" xr:uid="{00000000-0005-0000-0000-000089000000}"/>
    <cellStyle name="20% - Accent1 5 3 3" xfId="180" xr:uid="{00000000-0005-0000-0000-00008A000000}"/>
    <cellStyle name="20% - Accent1 5 3 4" xfId="181" xr:uid="{00000000-0005-0000-0000-00008B000000}"/>
    <cellStyle name="20% - Accent1 5 3 5" xfId="182" xr:uid="{00000000-0005-0000-0000-00008C000000}"/>
    <cellStyle name="20% - Accent1 5 4" xfId="183" xr:uid="{00000000-0005-0000-0000-00008D000000}"/>
    <cellStyle name="20% - Accent1 5 4 2" xfId="184" xr:uid="{00000000-0005-0000-0000-00008E000000}"/>
    <cellStyle name="20% - Accent1 5 5" xfId="185" xr:uid="{00000000-0005-0000-0000-00008F000000}"/>
    <cellStyle name="20% - Accent1 5 6" xfId="186" xr:uid="{00000000-0005-0000-0000-000090000000}"/>
    <cellStyle name="20% - Accent1 5 7" xfId="187" xr:uid="{00000000-0005-0000-0000-000091000000}"/>
    <cellStyle name="20% - Accent1 50" xfId="188" xr:uid="{00000000-0005-0000-0000-000092000000}"/>
    <cellStyle name="20% - Accent1 51" xfId="189" xr:uid="{00000000-0005-0000-0000-000093000000}"/>
    <cellStyle name="20% - Accent1 52" xfId="190" xr:uid="{00000000-0005-0000-0000-000094000000}"/>
    <cellStyle name="20% - Accent1 53" xfId="191" xr:uid="{00000000-0005-0000-0000-000095000000}"/>
    <cellStyle name="20% - Accent1 54" xfId="192" xr:uid="{00000000-0005-0000-0000-000096000000}"/>
    <cellStyle name="20% - Accent1 55" xfId="193" xr:uid="{00000000-0005-0000-0000-000097000000}"/>
    <cellStyle name="20% - Accent1 56" xfId="194" xr:uid="{00000000-0005-0000-0000-000098000000}"/>
    <cellStyle name="20% - Accent1 6" xfId="195" xr:uid="{00000000-0005-0000-0000-000099000000}"/>
    <cellStyle name="20% - Accent1 6 2" xfId="196" xr:uid="{00000000-0005-0000-0000-00009A000000}"/>
    <cellStyle name="20% - Accent1 6 2 2" xfId="197" xr:uid="{00000000-0005-0000-0000-00009B000000}"/>
    <cellStyle name="20% - Accent1 6 2 2 2" xfId="198" xr:uid="{00000000-0005-0000-0000-00009C000000}"/>
    <cellStyle name="20% - Accent1 6 2 3" xfId="199" xr:uid="{00000000-0005-0000-0000-00009D000000}"/>
    <cellStyle name="20% - Accent1 6 2 4" xfId="200" xr:uid="{00000000-0005-0000-0000-00009E000000}"/>
    <cellStyle name="20% - Accent1 6 2 5" xfId="201" xr:uid="{00000000-0005-0000-0000-00009F000000}"/>
    <cellStyle name="20% - Accent1 6 3" xfId="202" xr:uid="{00000000-0005-0000-0000-0000A0000000}"/>
    <cellStyle name="20% - Accent1 6 3 2" xfId="203" xr:uid="{00000000-0005-0000-0000-0000A1000000}"/>
    <cellStyle name="20% - Accent1 6 4" xfId="204" xr:uid="{00000000-0005-0000-0000-0000A2000000}"/>
    <cellStyle name="20% - Accent1 6 5" xfId="205" xr:uid="{00000000-0005-0000-0000-0000A3000000}"/>
    <cellStyle name="20% - Accent1 6 6" xfId="206" xr:uid="{00000000-0005-0000-0000-0000A4000000}"/>
    <cellStyle name="20% - Accent1 7" xfId="207" xr:uid="{00000000-0005-0000-0000-0000A5000000}"/>
    <cellStyle name="20% - Accent1 7 2" xfId="208" xr:uid="{00000000-0005-0000-0000-0000A6000000}"/>
    <cellStyle name="20% - Accent1 7 2 2" xfId="209" xr:uid="{00000000-0005-0000-0000-0000A7000000}"/>
    <cellStyle name="20% - Accent1 7 3" xfId="210" xr:uid="{00000000-0005-0000-0000-0000A8000000}"/>
    <cellStyle name="20% - Accent1 7 4" xfId="211" xr:uid="{00000000-0005-0000-0000-0000A9000000}"/>
    <cellStyle name="20% - Accent1 7 5" xfId="212" xr:uid="{00000000-0005-0000-0000-0000AA000000}"/>
    <cellStyle name="20% - Accent1 8" xfId="213" xr:uid="{00000000-0005-0000-0000-0000AB000000}"/>
    <cellStyle name="20% - Accent1 8 2" xfId="214" xr:uid="{00000000-0005-0000-0000-0000AC000000}"/>
    <cellStyle name="20% - Accent1 8 3" xfId="215" xr:uid="{00000000-0005-0000-0000-0000AD000000}"/>
    <cellStyle name="20% - Accent1 9" xfId="216" xr:uid="{00000000-0005-0000-0000-0000AE000000}"/>
    <cellStyle name="20% - Accent1 9 2" xfId="217" xr:uid="{00000000-0005-0000-0000-0000AF000000}"/>
    <cellStyle name="20% - Accent2" xfId="24" builtinId="34" customBuiltin="1"/>
    <cellStyle name="20% - Accent2 10" xfId="218" xr:uid="{00000000-0005-0000-0000-0000B1000000}"/>
    <cellStyle name="20% - Accent2 10 2" xfId="219" xr:uid="{00000000-0005-0000-0000-0000B2000000}"/>
    <cellStyle name="20% - Accent2 11" xfId="220" xr:uid="{00000000-0005-0000-0000-0000B3000000}"/>
    <cellStyle name="20% - Accent2 11 2" xfId="221" xr:uid="{00000000-0005-0000-0000-0000B4000000}"/>
    <cellStyle name="20% - Accent2 12" xfId="222" xr:uid="{00000000-0005-0000-0000-0000B5000000}"/>
    <cellStyle name="20% - Accent2 12 2" xfId="223" xr:uid="{00000000-0005-0000-0000-0000B6000000}"/>
    <cellStyle name="20% - Accent2 13" xfId="224" xr:uid="{00000000-0005-0000-0000-0000B7000000}"/>
    <cellStyle name="20% - Accent2 13 2" xfId="225" xr:uid="{00000000-0005-0000-0000-0000B8000000}"/>
    <cellStyle name="20% - Accent2 14" xfId="226" xr:uid="{00000000-0005-0000-0000-0000B9000000}"/>
    <cellStyle name="20% - Accent2 14 2" xfId="227" xr:uid="{00000000-0005-0000-0000-0000BA000000}"/>
    <cellStyle name="20% - Accent2 15" xfId="228" xr:uid="{00000000-0005-0000-0000-0000BB000000}"/>
    <cellStyle name="20% - Accent2 15 2" xfId="229" xr:uid="{00000000-0005-0000-0000-0000BC000000}"/>
    <cellStyle name="20% - Accent2 16" xfId="230" xr:uid="{00000000-0005-0000-0000-0000BD000000}"/>
    <cellStyle name="20% - Accent2 16 2" xfId="231" xr:uid="{00000000-0005-0000-0000-0000BE000000}"/>
    <cellStyle name="20% - Accent2 17" xfId="232" xr:uid="{00000000-0005-0000-0000-0000BF000000}"/>
    <cellStyle name="20% - Accent2 17 2" xfId="233" xr:uid="{00000000-0005-0000-0000-0000C0000000}"/>
    <cellStyle name="20% - Accent2 18" xfId="234" xr:uid="{00000000-0005-0000-0000-0000C1000000}"/>
    <cellStyle name="20% - Accent2 19" xfId="235" xr:uid="{00000000-0005-0000-0000-0000C2000000}"/>
    <cellStyle name="20% - Accent2 2" xfId="236" xr:uid="{00000000-0005-0000-0000-0000C3000000}"/>
    <cellStyle name="20% - Accent2 2 2" xfId="237" xr:uid="{00000000-0005-0000-0000-0000C4000000}"/>
    <cellStyle name="20% - Accent2 2 2 2" xfId="238" xr:uid="{00000000-0005-0000-0000-0000C5000000}"/>
    <cellStyle name="20% - Accent2 2 2 2 2" xfId="239" xr:uid="{00000000-0005-0000-0000-0000C6000000}"/>
    <cellStyle name="20% - Accent2 2 2 2 2 2" xfId="240" xr:uid="{00000000-0005-0000-0000-0000C7000000}"/>
    <cellStyle name="20% - Accent2 2 2 2 3" xfId="241" xr:uid="{00000000-0005-0000-0000-0000C8000000}"/>
    <cellStyle name="20% - Accent2 2 2 2 4" xfId="242" xr:uid="{00000000-0005-0000-0000-0000C9000000}"/>
    <cellStyle name="20% - Accent2 2 2 2 5" xfId="243" xr:uid="{00000000-0005-0000-0000-0000CA000000}"/>
    <cellStyle name="20% - Accent2 2 2 3" xfId="244" xr:uid="{00000000-0005-0000-0000-0000CB000000}"/>
    <cellStyle name="20% - Accent2 2 2 3 2" xfId="245" xr:uid="{00000000-0005-0000-0000-0000CC000000}"/>
    <cellStyle name="20% - Accent2 2 2 4" xfId="246" xr:uid="{00000000-0005-0000-0000-0000CD000000}"/>
    <cellStyle name="20% - Accent2 2 2 5" xfId="247" xr:uid="{00000000-0005-0000-0000-0000CE000000}"/>
    <cellStyle name="20% - Accent2 2 2 6" xfId="248" xr:uid="{00000000-0005-0000-0000-0000CF000000}"/>
    <cellStyle name="20% - Accent2 2 3" xfId="249" xr:uid="{00000000-0005-0000-0000-0000D0000000}"/>
    <cellStyle name="20% - Accent2 2 3 2" xfId="250" xr:uid="{00000000-0005-0000-0000-0000D1000000}"/>
    <cellStyle name="20% - Accent2 2 3 2 2" xfId="251" xr:uid="{00000000-0005-0000-0000-0000D2000000}"/>
    <cellStyle name="20% - Accent2 2 3 3" xfId="252" xr:uid="{00000000-0005-0000-0000-0000D3000000}"/>
    <cellStyle name="20% - Accent2 2 3 4" xfId="253" xr:uid="{00000000-0005-0000-0000-0000D4000000}"/>
    <cellStyle name="20% - Accent2 2 3 5" xfId="254" xr:uid="{00000000-0005-0000-0000-0000D5000000}"/>
    <cellStyle name="20% - Accent2 2 4" xfId="255" xr:uid="{00000000-0005-0000-0000-0000D6000000}"/>
    <cellStyle name="20% - Accent2 2 4 2" xfId="256" xr:uid="{00000000-0005-0000-0000-0000D7000000}"/>
    <cellStyle name="20% - Accent2 2 5" xfId="257" xr:uid="{00000000-0005-0000-0000-0000D8000000}"/>
    <cellStyle name="20% - Accent2 2 6" xfId="258" xr:uid="{00000000-0005-0000-0000-0000D9000000}"/>
    <cellStyle name="20% - Accent2 2 7" xfId="259" xr:uid="{00000000-0005-0000-0000-0000DA000000}"/>
    <cellStyle name="20% - Accent2 2 8" xfId="260" xr:uid="{00000000-0005-0000-0000-0000DB000000}"/>
    <cellStyle name="20% - Accent2 2 9" xfId="261" xr:uid="{00000000-0005-0000-0000-0000DC000000}"/>
    <cellStyle name="20% - Accent2 20" xfId="262" xr:uid="{00000000-0005-0000-0000-0000DD000000}"/>
    <cellStyle name="20% - Accent2 21" xfId="263" xr:uid="{00000000-0005-0000-0000-0000DE000000}"/>
    <cellStyle name="20% - Accent2 22" xfId="264" xr:uid="{00000000-0005-0000-0000-0000DF000000}"/>
    <cellStyle name="20% - Accent2 23" xfId="265" xr:uid="{00000000-0005-0000-0000-0000E0000000}"/>
    <cellStyle name="20% - Accent2 24" xfId="266" xr:uid="{00000000-0005-0000-0000-0000E1000000}"/>
    <cellStyle name="20% - Accent2 25" xfId="267" xr:uid="{00000000-0005-0000-0000-0000E2000000}"/>
    <cellStyle name="20% - Accent2 26" xfId="268" xr:uid="{00000000-0005-0000-0000-0000E3000000}"/>
    <cellStyle name="20% - Accent2 27" xfId="269" xr:uid="{00000000-0005-0000-0000-0000E4000000}"/>
    <cellStyle name="20% - Accent2 28" xfId="270" xr:uid="{00000000-0005-0000-0000-0000E5000000}"/>
    <cellStyle name="20% - Accent2 29" xfId="271" xr:uid="{00000000-0005-0000-0000-0000E6000000}"/>
    <cellStyle name="20% - Accent2 3" xfId="272" xr:uid="{00000000-0005-0000-0000-0000E7000000}"/>
    <cellStyle name="20% - Accent2 3 2" xfId="273" xr:uid="{00000000-0005-0000-0000-0000E8000000}"/>
    <cellStyle name="20% - Accent2 3 2 2" xfId="274" xr:uid="{00000000-0005-0000-0000-0000E9000000}"/>
    <cellStyle name="20% - Accent2 3 2 2 2" xfId="275" xr:uid="{00000000-0005-0000-0000-0000EA000000}"/>
    <cellStyle name="20% - Accent2 3 2 2 2 2" xfId="276" xr:uid="{00000000-0005-0000-0000-0000EB000000}"/>
    <cellStyle name="20% - Accent2 3 2 2 3" xfId="277" xr:uid="{00000000-0005-0000-0000-0000EC000000}"/>
    <cellStyle name="20% - Accent2 3 2 2 4" xfId="278" xr:uid="{00000000-0005-0000-0000-0000ED000000}"/>
    <cellStyle name="20% - Accent2 3 2 2 5" xfId="279" xr:uid="{00000000-0005-0000-0000-0000EE000000}"/>
    <cellStyle name="20% - Accent2 3 2 3" xfId="280" xr:uid="{00000000-0005-0000-0000-0000EF000000}"/>
    <cellStyle name="20% - Accent2 3 2 3 2" xfId="281" xr:uid="{00000000-0005-0000-0000-0000F0000000}"/>
    <cellStyle name="20% - Accent2 3 2 4" xfId="282" xr:uid="{00000000-0005-0000-0000-0000F1000000}"/>
    <cellStyle name="20% - Accent2 3 2 5" xfId="283" xr:uid="{00000000-0005-0000-0000-0000F2000000}"/>
    <cellStyle name="20% - Accent2 3 2 6" xfId="284" xr:uid="{00000000-0005-0000-0000-0000F3000000}"/>
    <cellStyle name="20% - Accent2 3 3" xfId="285" xr:uid="{00000000-0005-0000-0000-0000F4000000}"/>
    <cellStyle name="20% - Accent2 3 3 2" xfId="286" xr:uid="{00000000-0005-0000-0000-0000F5000000}"/>
    <cellStyle name="20% - Accent2 3 3 2 2" xfId="287" xr:uid="{00000000-0005-0000-0000-0000F6000000}"/>
    <cellStyle name="20% - Accent2 3 3 3" xfId="288" xr:uid="{00000000-0005-0000-0000-0000F7000000}"/>
    <cellStyle name="20% - Accent2 3 3 4" xfId="289" xr:uid="{00000000-0005-0000-0000-0000F8000000}"/>
    <cellStyle name="20% - Accent2 3 3 5" xfId="290" xr:uid="{00000000-0005-0000-0000-0000F9000000}"/>
    <cellStyle name="20% - Accent2 3 4" xfId="291" xr:uid="{00000000-0005-0000-0000-0000FA000000}"/>
    <cellStyle name="20% - Accent2 3 4 2" xfId="292" xr:uid="{00000000-0005-0000-0000-0000FB000000}"/>
    <cellStyle name="20% - Accent2 3 5" xfId="293" xr:uid="{00000000-0005-0000-0000-0000FC000000}"/>
    <cellStyle name="20% - Accent2 3 6" xfId="294" xr:uid="{00000000-0005-0000-0000-0000FD000000}"/>
    <cellStyle name="20% - Accent2 3 7" xfId="295" xr:uid="{00000000-0005-0000-0000-0000FE000000}"/>
    <cellStyle name="20% - Accent2 3 8" xfId="296" xr:uid="{00000000-0005-0000-0000-0000FF000000}"/>
    <cellStyle name="20% - Accent2 30" xfId="297" xr:uid="{00000000-0005-0000-0000-000000010000}"/>
    <cellStyle name="20% - Accent2 31" xfId="298" xr:uid="{00000000-0005-0000-0000-000001010000}"/>
    <cellStyle name="20% - Accent2 32" xfId="299" xr:uid="{00000000-0005-0000-0000-000002010000}"/>
    <cellStyle name="20% - Accent2 33" xfId="300" xr:uid="{00000000-0005-0000-0000-000003010000}"/>
    <cellStyle name="20% - Accent2 34" xfId="301" xr:uid="{00000000-0005-0000-0000-000004010000}"/>
    <cellStyle name="20% - Accent2 35" xfId="302" xr:uid="{00000000-0005-0000-0000-000005010000}"/>
    <cellStyle name="20% - Accent2 36" xfId="303" xr:uid="{00000000-0005-0000-0000-000006010000}"/>
    <cellStyle name="20% - Accent2 37" xfId="304" xr:uid="{00000000-0005-0000-0000-000007010000}"/>
    <cellStyle name="20% - Accent2 38" xfId="305" xr:uid="{00000000-0005-0000-0000-000008010000}"/>
    <cellStyle name="20% - Accent2 39" xfId="306" xr:uid="{00000000-0005-0000-0000-000009010000}"/>
    <cellStyle name="20% - Accent2 4" xfId="307" xr:uid="{00000000-0005-0000-0000-00000A010000}"/>
    <cellStyle name="20% - Accent2 4 2" xfId="308" xr:uid="{00000000-0005-0000-0000-00000B010000}"/>
    <cellStyle name="20% - Accent2 4 2 2" xfId="309" xr:uid="{00000000-0005-0000-0000-00000C010000}"/>
    <cellStyle name="20% - Accent2 4 2 2 2" xfId="310" xr:uid="{00000000-0005-0000-0000-00000D010000}"/>
    <cellStyle name="20% - Accent2 4 2 2 2 2" xfId="311" xr:uid="{00000000-0005-0000-0000-00000E010000}"/>
    <cellStyle name="20% - Accent2 4 2 2 3" xfId="312" xr:uid="{00000000-0005-0000-0000-00000F010000}"/>
    <cellStyle name="20% - Accent2 4 2 2 4" xfId="313" xr:uid="{00000000-0005-0000-0000-000010010000}"/>
    <cellStyle name="20% - Accent2 4 2 2 5" xfId="314" xr:uid="{00000000-0005-0000-0000-000011010000}"/>
    <cellStyle name="20% - Accent2 4 2 3" xfId="315" xr:uid="{00000000-0005-0000-0000-000012010000}"/>
    <cellStyle name="20% - Accent2 4 2 3 2" xfId="316" xr:uid="{00000000-0005-0000-0000-000013010000}"/>
    <cellStyle name="20% - Accent2 4 2 4" xfId="317" xr:uid="{00000000-0005-0000-0000-000014010000}"/>
    <cellStyle name="20% - Accent2 4 2 5" xfId="318" xr:uid="{00000000-0005-0000-0000-000015010000}"/>
    <cellStyle name="20% - Accent2 4 2 6" xfId="319" xr:uid="{00000000-0005-0000-0000-000016010000}"/>
    <cellStyle name="20% - Accent2 4 3" xfId="320" xr:uid="{00000000-0005-0000-0000-000017010000}"/>
    <cellStyle name="20% - Accent2 4 3 2" xfId="321" xr:uid="{00000000-0005-0000-0000-000018010000}"/>
    <cellStyle name="20% - Accent2 4 3 2 2" xfId="322" xr:uid="{00000000-0005-0000-0000-000019010000}"/>
    <cellStyle name="20% - Accent2 4 3 3" xfId="323" xr:uid="{00000000-0005-0000-0000-00001A010000}"/>
    <cellStyle name="20% - Accent2 4 3 4" xfId="324" xr:uid="{00000000-0005-0000-0000-00001B010000}"/>
    <cellStyle name="20% - Accent2 4 3 5" xfId="325" xr:uid="{00000000-0005-0000-0000-00001C010000}"/>
    <cellStyle name="20% - Accent2 4 4" xfId="326" xr:uid="{00000000-0005-0000-0000-00001D010000}"/>
    <cellStyle name="20% - Accent2 4 4 2" xfId="327" xr:uid="{00000000-0005-0000-0000-00001E010000}"/>
    <cellStyle name="20% - Accent2 4 5" xfId="328" xr:uid="{00000000-0005-0000-0000-00001F010000}"/>
    <cellStyle name="20% - Accent2 4 6" xfId="329" xr:uid="{00000000-0005-0000-0000-000020010000}"/>
    <cellStyle name="20% - Accent2 4 7" xfId="330" xr:uid="{00000000-0005-0000-0000-000021010000}"/>
    <cellStyle name="20% - Accent2 40" xfId="331" xr:uid="{00000000-0005-0000-0000-000022010000}"/>
    <cellStyle name="20% - Accent2 41" xfId="332" xr:uid="{00000000-0005-0000-0000-000023010000}"/>
    <cellStyle name="20% - Accent2 42" xfId="333" xr:uid="{00000000-0005-0000-0000-000024010000}"/>
    <cellStyle name="20% - Accent2 43" xfId="334" xr:uid="{00000000-0005-0000-0000-000025010000}"/>
    <cellStyle name="20% - Accent2 44" xfId="335" xr:uid="{00000000-0005-0000-0000-000026010000}"/>
    <cellStyle name="20% - Accent2 45" xfId="336" xr:uid="{00000000-0005-0000-0000-000027010000}"/>
    <cellStyle name="20% - Accent2 46" xfId="337" xr:uid="{00000000-0005-0000-0000-000028010000}"/>
    <cellStyle name="20% - Accent2 47" xfId="338" xr:uid="{00000000-0005-0000-0000-000029010000}"/>
    <cellStyle name="20% - Accent2 48" xfId="339" xr:uid="{00000000-0005-0000-0000-00002A010000}"/>
    <cellStyle name="20% - Accent2 49" xfId="340" xr:uid="{00000000-0005-0000-0000-00002B010000}"/>
    <cellStyle name="20% - Accent2 5" xfId="341" xr:uid="{00000000-0005-0000-0000-00002C010000}"/>
    <cellStyle name="20% - Accent2 5 2" xfId="342" xr:uid="{00000000-0005-0000-0000-00002D010000}"/>
    <cellStyle name="20% - Accent2 5 2 2" xfId="343" xr:uid="{00000000-0005-0000-0000-00002E010000}"/>
    <cellStyle name="20% - Accent2 5 2 2 2" xfId="344" xr:uid="{00000000-0005-0000-0000-00002F010000}"/>
    <cellStyle name="20% - Accent2 5 2 2 2 2" xfId="345" xr:uid="{00000000-0005-0000-0000-000030010000}"/>
    <cellStyle name="20% - Accent2 5 2 2 3" xfId="346" xr:uid="{00000000-0005-0000-0000-000031010000}"/>
    <cellStyle name="20% - Accent2 5 2 2 4" xfId="347" xr:uid="{00000000-0005-0000-0000-000032010000}"/>
    <cellStyle name="20% - Accent2 5 2 3" xfId="348" xr:uid="{00000000-0005-0000-0000-000033010000}"/>
    <cellStyle name="20% - Accent2 5 2 3 2" xfId="349" xr:uid="{00000000-0005-0000-0000-000034010000}"/>
    <cellStyle name="20% - Accent2 5 2 4" xfId="350" xr:uid="{00000000-0005-0000-0000-000035010000}"/>
    <cellStyle name="20% - Accent2 5 2 5" xfId="351" xr:uid="{00000000-0005-0000-0000-000036010000}"/>
    <cellStyle name="20% - Accent2 5 3" xfId="352" xr:uid="{00000000-0005-0000-0000-000037010000}"/>
    <cellStyle name="20% - Accent2 5 3 2" xfId="353" xr:uid="{00000000-0005-0000-0000-000038010000}"/>
    <cellStyle name="20% - Accent2 5 3 2 2" xfId="354" xr:uid="{00000000-0005-0000-0000-000039010000}"/>
    <cellStyle name="20% - Accent2 5 3 3" xfId="355" xr:uid="{00000000-0005-0000-0000-00003A010000}"/>
    <cellStyle name="20% - Accent2 5 3 4" xfId="356" xr:uid="{00000000-0005-0000-0000-00003B010000}"/>
    <cellStyle name="20% - Accent2 5 3 5" xfId="357" xr:uid="{00000000-0005-0000-0000-00003C010000}"/>
    <cellStyle name="20% - Accent2 5 4" xfId="358" xr:uid="{00000000-0005-0000-0000-00003D010000}"/>
    <cellStyle name="20% - Accent2 5 4 2" xfId="359" xr:uid="{00000000-0005-0000-0000-00003E010000}"/>
    <cellStyle name="20% - Accent2 5 5" xfId="360" xr:uid="{00000000-0005-0000-0000-00003F010000}"/>
    <cellStyle name="20% - Accent2 5 6" xfId="361" xr:uid="{00000000-0005-0000-0000-000040010000}"/>
    <cellStyle name="20% - Accent2 5 7" xfId="362" xr:uid="{00000000-0005-0000-0000-000041010000}"/>
    <cellStyle name="20% - Accent2 50" xfId="363" xr:uid="{00000000-0005-0000-0000-000042010000}"/>
    <cellStyle name="20% - Accent2 51" xfId="364" xr:uid="{00000000-0005-0000-0000-000043010000}"/>
    <cellStyle name="20% - Accent2 52" xfId="365" xr:uid="{00000000-0005-0000-0000-000044010000}"/>
    <cellStyle name="20% - Accent2 53" xfId="366" xr:uid="{00000000-0005-0000-0000-000045010000}"/>
    <cellStyle name="20% - Accent2 54" xfId="367" xr:uid="{00000000-0005-0000-0000-000046010000}"/>
    <cellStyle name="20% - Accent2 55" xfId="368" xr:uid="{00000000-0005-0000-0000-000047010000}"/>
    <cellStyle name="20% - Accent2 56" xfId="369" xr:uid="{00000000-0005-0000-0000-000048010000}"/>
    <cellStyle name="20% - Accent2 6" xfId="370" xr:uid="{00000000-0005-0000-0000-000049010000}"/>
    <cellStyle name="20% - Accent2 6 2" xfId="371" xr:uid="{00000000-0005-0000-0000-00004A010000}"/>
    <cellStyle name="20% - Accent2 6 2 2" xfId="372" xr:uid="{00000000-0005-0000-0000-00004B010000}"/>
    <cellStyle name="20% - Accent2 6 2 2 2" xfId="373" xr:uid="{00000000-0005-0000-0000-00004C010000}"/>
    <cellStyle name="20% - Accent2 6 2 3" xfId="374" xr:uid="{00000000-0005-0000-0000-00004D010000}"/>
    <cellStyle name="20% - Accent2 6 2 4" xfId="375" xr:uid="{00000000-0005-0000-0000-00004E010000}"/>
    <cellStyle name="20% - Accent2 6 2 5" xfId="376" xr:uid="{00000000-0005-0000-0000-00004F010000}"/>
    <cellStyle name="20% - Accent2 6 3" xfId="377" xr:uid="{00000000-0005-0000-0000-000050010000}"/>
    <cellStyle name="20% - Accent2 6 3 2" xfId="378" xr:uid="{00000000-0005-0000-0000-000051010000}"/>
    <cellStyle name="20% - Accent2 6 4" xfId="379" xr:uid="{00000000-0005-0000-0000-000052010000}"/>
    <cellStyle name="20% - Accent2 6 5" xfId="380" xr:uid="{00000000-0005-0000-0000-000053010000}"/>
    <cellStyle name="20% - Accent2 6 6" xfId="381" xr:uid="{00000000-0005-0000-0000-000054010000}"/>
    <cellStyle name="20% - Accent2 7" xfId="382" xr:uid="{00000000-0005-0000-0000-000055010000}"/>
    <cellStyle name="20% - Accent2 7 2" xfId="383" xr:uid="{00000000-0005-0000-0000-000056010000}"/>
    <cellStyle name="20% - Accent2 7 2 2" xfId="384" xr:uid="{00000000-0005-0000-0000-000057010000}"/>
    <cellStyle name="20% - Accent2 7 3" xfId="385" xr:uid="{00000000-0005-0000-0000-000058010000}"/>
    <cellStyle name="20% - Accent2 7 4" xfId="386" xr:uid="{00000000-0005-0000-0000-000059010000}"/>
    <cellStyle name="20% - Accent2 7 5" xfId="387" xr:uid="{00000000-0005-0000-0000-00005A010000}"/>
    <cellStyle name="20% - Accent2 8" xfId="388" xr:uid="{00000000-0005-0000-0000-00005B010000}"/>
    <cellStyle name="20% - Accent2 8 2" xfId="389" xr:uid="{00000000-0005-0000-0000-00005C010000}"/>
    <cellStyle name="20% - Accent2 8 3" xfId="390" xr:uid="{00000000-0005-0000-0000-00005D010000}"/>
    <cellStyle name="20% - Accent2 9" xfId="391" xr:uid="{00000000-0005-0000-0000-00005E010000}"/>
    <cellStyle name="20% - Accent2 9 2" xfId="392" xr:uid="{00000000-0005-0000-0000-00005F010000}"/>
    <cellStyle name="20% - Accent3" xfId="28" builtinId="38" customBuiltin="1"/>
    <cellStyle name="20% - Accent3 10" xfId="393" xr:uid="{00000000-0005-0000-0000-000061010000}"/>
    <cellStyle name="20% - Accent3 10 2" xfId="394" xr:uid="{00000000-0005-0000-0000-000062010000}"/>
    <cellStyle name="20% - Accent3 11" xfId="395" xr:uid="{00000000-0005-0000-0000-000063010000}"/>
    <cellStyle name="20% - Accent3 11 2" xfId="396" xr:uid="{00000000-0005-0000-0000-000064010000}"/>
    <cellStyle name="20% - Accent3 12" xfId="397" xr:uid="{00000000-0005-0000-0000-000065010000}"/>
    <cellStyle name="20% - Accent3 12 2" xfId="398" xr:uid="{00000000-0005-0000-0000-000066010000}"/>
    <cellStyle name="20% - Accent3 13" xfId="399" xr:uid="{00000000-0005-0000-0000-000067010000}"/>
    <cellStyle name="20% - Accent3 13 2" xfId="400" xr:uid="{00000000-0005-0000-0000-000068010000}"/>
    <cellStyle name="20% - Accent3 14" xfId="401" xr:uid="{00000000-0005-0000-0000-000069010000}"/>
    <cellStyle name="20% - Accent3 14 2" xfId="402" xr:uid="{00000000-0005-0000-0000-00006A010000}"/>
    <cellStyle name="20% - Accent3 15" xfId="403" xr:uid="{00000000-0005-0000-0000-00006B010000}"/>
    <cellStyle name="20% - Accent3 15 2" xfId="404" xr:uid="{00000000-0005-0000-0000-00006C010000}"/>
    <cellStyle name="20% - Accent3 16" xfId="405" xr:uid="{00000000-0005-0000-0000-00006D010000}"/>
    <cellStyle name="20% - Accent3 16 2" xfId="406" xr:uid="{00000000-0005-0000-0000-00006E010000}"/>
    <cellStyle name="20% - Accent3 17" xfId="407" xr:uid="{00000000-0005-0000-0000-00006F010000}"/>
    <cellStyle name="20% - Accent3 17 2" xfId="408" xr:uid="{00000000-0005-0000-0000-000070010000}"/>
    <cellStyle name="20% - Accent3 18" xfId="409" xr:uid="{00000000-0005-0000-0000-000071010000}"/>
    <cellStyle name="20% - Accent3 19" xfId="410" xr:uid="{00000000-0005-0000-0000-000072010000}"/>
    <cellStyle name="20% - Accent3 2" xfId="411" xr:uid="{00000000-0005-0000-0000-000073010000}"/>
    <cellStyle name="20% - Accent3 2 2" xfId="412" xr:uid="{00000000-0005-0000-0000-000074010000}"/>
    <cellStyle name="20% - Accent3 2 2 2" xfId="413" xr:uid="{00000000-0005-0000-0000-000075010000}"/>
    <cellStyle name="20% - Accent3 2 2 2 2" xfId="414" xr:uid="{00000000-0005-0000-0000-000076010000}"/>
    <cellStyle name="20% - Accent3 2 2 2 2 2" xfId="415" xr:uid="{00000000-0005-0000-0000-000077010000}"/>
    <cellStyle name="20% - Accent3 2 2 2 3" xfId="416" xr:uid="{00000000-0005-0000-0000-000078010000}"/>
    <cellStyle name="20% - Accent3 2 2 2 4" xfId="417" xr:uid="{00000000-0005-0000-0000-000079010000}"/>
    <cellStyle name="20% - Accent3 2 2 2 5" xfId="418" xr:uid="{00000000-0005-0000-0000-00007A010000}"/>
    <cellStyle name="20% - Accent3 2 2 3" xfId="419" xr:uid="{00000000-0005-0000-0000-00007B010000}"/>
    <cellStyle name="20% - Accent3 2 2 3 2" xfId="420" xr:uid="{00000000-0005-0000-0000-00007C010000}"/>
    <cellStyle name="20% - Accent3 2 2 4" xfId="421" xr:uid="{00000000-0005-0000-0000-00007D010000}"/>
    <cellStyle name="20% - Accent3 2 2 5" xfId="422" xr:uid="{00000000-0005-0000-0000-00007E010000}"/>
    <cellStyle name="20% - Accent3 2 2 6" xfId="423" xr:uid="{00000000-0005-0000-0000-00007F010000}"/>
    <cellStyle name="20% - Accent3 2 3" xfId="424" xr:uid="{00000000-0005-0000-0000-000080010000}"/>
    <cellStyle name="20% - Accent3 2 3 2" xfId="425" xr:uid="{00000000-0005-0000-0000-000081010000}"/>
    <cellStyle name="20% - Accent3 2 3 2 2" xfId="426" xr:uid="{00000000-0005-0000-0000-000082010000}"/>
    <cellStyle name="20% - Accent3 2 3 3" xfId="427" xr:uid="{00000000-0005-0000-0000-000083010000}"/>
    <cellStyle name="20% - Accent3 2 3 4" xfId="428" xr:uid="{00000000-0005-0000-0000-000084010000}"/>
    <cellStyle name="20% - Accent3 2 3 5" xfId="429" xr:uid="{00000000-0005-0000-0000-000085010000}"/>
    <cellStyle name="20% - Accent3 2 4" xfId="430" xr:uid="{00000000-0005-0000-0000-000086010000}"/>
    <cellStyle name="20% - Accent3 2 4 2" xfId="431" xr:uid="{00000000-0005-0000-0000-000087010000}"/>
    <cellStyle name="20% - Accent3 2 5" xfId="432" xr:uid="{00000000-0005-0000-0000-000088010000}"/>
    <cellStyle name="20% - Accent3 2 6" xfId="433" xr:uid="{00000000-0005-0000-0000-000089010000}"/>
    <cellStyle name="20% - Accent3 2 7" xfId="434" xr:uid="{00000000-0005-0000-0000-00008A010000}"/>
    <cellStyle name="20% - Accent3 2 8" xfId="435" xr:uid="{00000000-0005-0000-0000-00008B010000}"/>
    <cellStyle name="20% - Accent3 2 9" xfId="436" xr:uid="{00000000-0005-0000-0000-00008C010000}"/>
    <cellStyle name="20% - Accent3 20" xfId="437" xr:uid="{00000000-0005-0000-0000-00008D010000}"/>
    <cellStyle name="20% - Accent3 21" xfId="438" xr:uid="{00000000-0005-0000-0000-00008E010000}"/>
    <cellStyle name="20% - Accent3 22" xfId="439" xr:uid="{00000000-0005-0000-0000-00008F010000}"/>
    <cellStyle name="20% - Accent3 23" xfId="440" xr:uid="{00000000-0005-0000-0000-000090010000}"/>
    <cellStyle name="20% - Accent3 24" xfId="441" xr:uid="{00000000-0005-0000-0000-000091010000}"/>
    <cellStyle name="20% - Accent3 25" xfId="442" xr:uid="{00000000-0005-0000-0000-000092010000}"/>
    <cellStyle name="20% - Accent3 26" xfId="443" xr:uid="{00000000-0005-0000-0000-000093010000}"/>
    <cellStyle name="20% - Accent3 27" xfId="444" xr:uid="{00000000-0005-0000-0000-000094010000}"/>
    <cellStyle name="20% - Accent3 28" xfId="445" xr:uid="{00000000-0005-0000-0000-000095010000}"/>
    <cellStyle name="20% - Accent3 29" xfId="446" xr:uid="{00000000-0005-0000-0000-000096010000}"/>
    <cellStyle name="20% - Accent3 3" xfId="447" xr:uid="{00000000-0005-0000-0000-000097010000}"/>
    <cellStyle name="20% - Accent3 3 2" xfId="448" xr:uid="{00000000-0005-0000-0000-000098010000}"/>
    <cellStyle name="20% - Accent3 3 2 2" xfId="449" xr:uid="{00000000-0005-0000-0000-000099010000}"/>
    <cellStyle name="20% - Accent3 3 2 2 2" xfId="450" xr:uid="{00000000-0005-0000-0000-00009A010000}"/>
    <cellStyle name="20% - Accent3 3 2 2 2 2" xfId="451" xr:uid="{00000000-0005-0000-0000-00009B010000}"/>
    <cellStyle name="20% - Accent3 3 2 2 3" xfId="452" xr:uid="{00000000-0005-0000-0000-00009C010000}"/>
    <cellStyle name="20% - Accent3 3 2 2 4" xfId="453" xr:uid="{00000000-0005-0000-0000-00009D010000}"/>
    <cellStyle name="20% - Accent3 3 2 2 5" xfId="454" xr:uid="{00000000-0005-0000-0000-00009E010000}"/>
    <cellStyle name="20% - Accent3 3 2 3" xfId="455" xr:uid="{00000000-0005-0000-0000-00009F010000}"/>
    <cellStyle name="20% - Accent3 3 2 3 2" xfId="456" xr:uid="{00000000-0005-0000-0000-0000A0010000}"/>
    <cellStyle name="20% - Accent3 3 2 4" xfId="457" xr:uid="{00000000-0005-0000-0000-0000A1010000}"/>
    <cellStyle name="20% - Accent3 3 2 5" xfId="458" xr:uid="{00000000-0005-0000-0000-0000A2010000}"/>
    <cellStyle name="20% - Accent3 3 2 6" xfId="459" xr:uid="{00000000-0005-0000-0000-0000A3010000}"/>
    <cellStyle name="20% - Accent3 3 3" xfId="460" xr:uid="{00000000-0005-0000-0000-0000A4010000}"/>
    <cellStyle name="20% - Accent3 3 3 2" xfId="461" xr:uid="{00000000-0005-0000-0000-0000A5010000}"/>
    <cellStyle name="20% - Accent3 3 3 2 2" xfId="462" xr:uid="{00000000-0005-0000-0000-0000A6010000}"/>
    <cellStyle name="20% - Accent3 3 3 3" xfId="463" xr:uid="{00000000-0005-0000-0000-0000A7010000}"/>
    <cellStyle name="20% - Accent3 3 3 4" xfId="464" xr:uid="{00000000-0005-0000-0000-0000A8010000}"/>
    <cellStyle name="20% - Accent3 3 3 5" xfId="465" xr:uid="{00000000-0005-0000-0000-0000A9010000}"/>
    <cellStyle name="20% - Accent3 3 4" xfId="466" xr:uid="{00000000-0005-0000-0000-0000AA010000}"/>
    <cellStyle name="20% - Accent3 3 4 2" xfId="467" xr:uid="{00000000-0005-0000-0000-0000AB010000}"/>
    <cellStyle name="20% - Accent3 3 5" xfId="468" xr:uid="{00000000-0005-0000-0000-0000AC010000}"/>
    <cellStyle name="20% - Accent3 3 6" xfId="469" xr:uid="{00000000-0005-0000-0000-0000AD010000}"/>
    <cellStyle name="20% - Accent3 3 7" xfId="470" xr:uid="{00000000-0005-0000-0000-0000AE010000}"/>
    <cellStyle name="20% - Accent3 3 8" xfId="471" xr:uid="{00000000-0005-0000-0000-0000AF010000}"/>
    <cellStyle name="20% - Accent3 30" xfId="472" xr:uid="{00000000-0005-0000-0000-0000B0010000}"/>
    <cellStyle name="20% - Accent3 31" xfId="473" xr:uid="{00000000-0005-0000-0000-0000B1010000}"/>
    <cellStyle name="20% - Accent3 32" xfId="474" xr:uid="{00000000-0005-0000-0000-0000B2010000}"/>
    <cellStyle name="20% - Accent3 33" xfId="475" xr:uid="{00000000-0005-0000-0000-0000B3010000}"/>
    <cellStyle name="20% - Accent3 34" xfId="476" xr:uid="{00000000-0005-0000-0000-0000B4010000}"/>
    <cellStyle name="20% - Accent3 35" xfId="477" xr:uid="{00000000-0005-0000-0000-0000B5010000}"/>
    <cellStyle name="20% - Accent3 36" xfId="478" xr:uid="{00000000-0005-0000-0000-0000B6010000}"/>
    <cellStyle name="20% - Accent3 37" xfId="479" xr:uid="{00000000-0005-0000-0000-0000B7010000}"/>
    <cellStyle name="20% - Accent3 38" xfId="480" xr:uid="{00000000-0005-0000-0000-0000B8010000}"/>
    <cellStyle name="20% - Accent3 39" xfId="481" xr:uid="{00000000-0005-0000-0000-0000B9010000}"/>
    <cellStyle name="20% - Accent3 4" xfId="482" xr:uid="{00000000-0005-0000-0000-0000BA010000}"/>
    <cellStyle name="20% - Accent3 4 2" xfId="483" xr:uid="{00000000-0005-0000-0000-0000BB010000}"/>
    <cellStyle name="20% - Accent3 4 2 2" xfId="484" xr:uid="{00000000-0005-0000-0000-0000BC010000}"/>
    <cellStyle name="20% - Accent3 4 2 2 2" xfId="485" xr:uid="{00000000-0005-0000-0000-0000BD010000}"/>
    <cellStyle name="20% - Accent3 4 2 2 2 2" xfId="486" xr:uid="{00000000-0005-0000-0000-0000BE010000}"/>
    <cellStyle name="20% - Accent3 4 2 2 3" xfId="487" xr:uid="{00000000-0005-0000-0000-0000BF010000}"/>
    <cellStyle name="20% - Accent3 4 2 2 4" xfId="488" xr:uid="{00000000-0005-0000-0000-0000C0010000}"/>
    <cellStyle name="20% - Accent3 4 2 2 5" xfId="489" xr:uid="{00000000-0005-0000-0000-0000C1010000}"/>
    <cellStyle name="20% - Accent3 4 2 3" xfId="490" xr:uid="{00000000-0005-0000-0000-0000C2010000}"/>
    <cellStyle name="20% - Accent3 4 2 3 2" xfId="491" xr:uid="{00000000-0005-0000-0000-0000C3010000}"/>
    <cellStyle name="20% - Accent3 4 2 4" xfId="492" xr:uid="{00000000-0005-0000-0000-0000C4010000}"/>
    <cellStyle name="20% - Accent3 4 2 5" xfId="493" xr:uid="{00000000-0005-0000-0000-0000C5010000}"/>
    <cellStyle name="20% - Accent3 4 2 6" xfId="494" xr:uid="{00000000-0005-0000-0000-0000C6010000}"/>
    <cellStyle name="20% - Accent3 4 3" xfId="495" xr:uid="{00000000-0005-0000-0000-0000C7010000}"/>
    <cellStyle name="20% - Accent3 4 3 2" xfId="496" xr:uid="{00000000-0005-0000-0000-0000C8010000}"/>
    <cellStyle name="20% - Accent3 4 3 2 2" xfId="497" xr:uid="{00000000-0005-0000-0000-0000C9010000}"/>
    <cellStyle name="20% - Accent3 4 3 3" xfId="498" xr:uid="{00000000-0005-0000-0000-0000CA010000}"/>
    <cellStyle name="20% - Accent3 4 3 4" xfId="499" xr:uid="{00000000-0005-0000-0000-0000CB010000}"/>
    <cellStyle name="20% - Accent3 4 3 5" xfId="500" xr:uid="{00000000-0005-0000-0000-0000CC010000}"/>
    <cellStyle name="20% - Accent3 4 4" xfId="501" xr:uid="{00000000-0005-0000-0000-0000CD010000}"/>
    <cellStyle name="20% - Accent3 4 4 2" xfId="502" xr:uid="{00000000-0005-0000-0000-0000CE010000}"/>
    <cellStyle name="20% - Accent3 4 5" xfId="503" xr:uid="{00000000-0005-0000-0000-0000CF010000}"/>
    <cellStyle name="20% - Accent3 4 6" xfId="504" xr:uid="{00000000-0005-0000-0000-0000D0010000}"/>
    <cellStyle name="20% - Accent3 4 7" xfId="505" xr:uid="{00000000-0005-0000-0000-0000D1010000}"/>
    <cellStyle name="20% - Accent3 40" xfId="506" xr:uid="{00000000-0005-0000-0000-0000D2010000}"/>
    <cellStyle name="20% - Accent3 41" xfId="507" xr:uid="{00000000-0005-0000-0000-0000D3010000}"/>
    <cellStyle name="20% - Accent3 42" xfId="508" xr:uid="{00000000-0005-0000-0000-0000D4010000}"/>
    <cellStyle name="20% - Accent3 43" xfId="509" xr:uid="{00000000-0005-0000-0000-0000D5010000}"/>
    <cellStyle name="20% - Accent3 44" xfId="510" xr:uid="{00000000-0005-0000-0000-0000D6010000}"/>
    <cellStyle name="20% - Accent3 45" xfId="511" xr:uid="{00000000-0005-0000-0000-0000D7010000}"/>
    <cellStyle name="20% - Accent3 46" xfId="512" xr:uid="{00000000-0005-0000-0000-0000D8010000}"/>
    <cellStyle name="20% - Accent3 47" xfId="513" xr:uid="{00000000-0005-0000-0000-0000D9010000}"/>
    <cellStyle name="20% - Accent3 48" xfId="514" xr:uid="{00000000-0005-0000-0000-0000DA010000}"/>
    <cellStyle name="20% - Accent3 49" xfId="515" xr:uid="{00000000-0005-0000-0000-0000DB010000}"/>
    <cellStyle name="20% - Accent3 5" xfId="516" xr:uid="{00000000-0005-0000-0000-0000DC010000}"/>
    <cellStyle name="20% - Accent3 5 2" xfId="517" xr:uid="{00000000-0005-0000-0000-0000DD010000}"/>
    <cellStyle name="20% - Accent3 5 2 2" xfId="518" xr:uid="{00000000-0005-0000-0000-0000DE010000}"/>
    <cellStyle name="20% - Accent3 5 2 2 2" xfId="519" xr:uid="{00000000-0005-0000-0000-0000DF010000}"/>
    <cellStyle name="20% - Accent3 5 2 2 2 2" xfId="520" xr:uid="{00000000-0005-0000-0000-0000E0010000}"/>
    <cellStyle name="20% - Accent3 5 2 2 3" xfId="521" xr:uid="{00000000-0005-0000-0000-0000E1010000}"/>
    <cellStyle name="20% - Accent3 5 2 2 4" xfId="522" xr:uid="{00000000-0005-0000-0000-0000E2010000}"/>
    <cellStyle name="20% - Accent3 5 2 3" xfId="523" xr:uid="{00000000-0005-0000-0000-0000E3010000}"/>
    <cellStyle name="20% - Accent3 5 2 3 2" xfId="524" xr:uid="{00000000-0005-0000-0000-0000E4010000}"/>
    <cellStyle name="20% - Accent3 5 2 4" xfId="525" xr:uid="{00000000-0005-0000-0000-0000E5010000}"/>
    <cellStyle name="20% - Accent3 5 2 5" xfId="526" xr:uid="{00000000-0005-0000-0000-0000E6010000}"/>
    <cellStyle name="20% - Accent3 5 3" xfId="527" xr:uid="{00000000-0005-0000-0000-0000E7010000}"/>
    <cellStyle name="20% - Accent3 5 3 2" xfId="528" xr:uid="{00000000-0005-0000-0000-0000E8010000}"/>
    <cellStyle name="20% - Accent3 5 3 2 2" xfId="529" xr:uid="{00000000-0005-0000-0000-0000E9010000}"/>
    <cellStyle name="20% - Accent3 5 3 3" xfId="530" xr:uid="{00000000-0005-0000-0000-0000EA010000}"/>
    <cellStyle name="20% - Accent3 5 3 4" xfId="531" xr:uid="{00000000-0005-0000-0000-0000EB010000}"/>
    <cellStyle name="20% - Accent3 5 3 5" xfId="532" xr:uid="{00000000-0005-0000-0000-0000EC010000}"/>
    <cellStyle name="20% - Accent3 5 4" xfId="533" xr:uid="{00000000-0005-0000-0000-0000ED010000}"/>
    <cellStyle name="20% - Accent3 5 4 2" xfId="534" xr:uid="{00000000-0005-0000-0000-0000EE010000}"/>
    <cellStyle name="20% - Accent3 5 5" xfId="535" xr:uid="{00000000-0005-0000-0000-0000EF010000}"/>
    <cellStyle name="20% - Accent3 5 6" xfId="536" xr:uid="{00000000-0005-0000-0000-0000F0010000}"/>
    <cellStyle name="20% - Accent3 5 7" xfId="537" xr:uid="{00000000-0005-0000-0000-0000F1010000}"/>
    <cellStyle name="20% - Accent3 50" xfId="538" xr:uid="{00000000-0005-0000-0000-0000F2010000}"/>
    <cellStyle name="20% - Accent3 51" xfId="539" xr:uid="{00000000-0005-0000-0000-0000F3010000}"/>
    <cellStyle name="20% - Accent3 52" xfId="540" xr:uid="{00000000-0005-0000-0000-0000F4010000}"/>
    <cellStyle name="20% - Accent3 53" xfId="541" xr:uid="{00000000-0005-0000-0000-0000F5010000}"/>
    <cellStyle name="20% - Accent3 54" xfId="542" xr:uid="{00000000-0005-0000-0000-0000F6010000}"/>
    <cellStyle name="20% - Accent3 55" xfId="543" xr:uid="{00000000-0005-0000-0000-0000F7010000}"/>
    <cellStyle name="20% - Accent3 56" xfId="544" xr:uid="{00000000-0005-0000-0000-0000F8010000}"/>
    <cellStyle name="20% - Accent3 6" xfId="545" xr:uid="{00000000-0005-0000-0000-0000F9010000}"/>
    <cellStyle name="20% - Accent3 6 2" xfId="546" xr:uid="{00000000-0005-0000-0000-0000FA010000}"/>
    <cellStyle name="20% - Accent3 6 2 2" xfId="547" xr:uid="{00000000-0005-0000-0000-0000FB010000}"/>
    <cellStyle name="20% - Accent3 6 2 2 2" xfId="548" xr:uid="{00000000-0005-0000-0000-0000FC010000}"/>
    <cellStyle name="20% - Accent3 6 2 3" xfId="549" xr:uid="{00000000-0005-0000-0000-0000FD010000}"/>
    <cellStyle name="20% - Accent3 6 2 4" xfId="550" xr:uid="{00000000-0005-0000-0000-0000FE010000}"/>
    <cellStyle name="20% - Accent3 6 2 5" xfId="551" xr:uid="{00000000-0005-0000-0000-0000FF010000}"/>
    <cellStyle name="20% - Accent3 6 3" xfId="552" xr:uid="{00000000-0005-0000-0000-000000020000}"/>
    <cellStyle name="20% - Accent3 6 3 2" xfId="553" xr:uid="{00000000-0005-0000-0000-000001020000}"/>
    <cellStyle name="20% - Accent3 6 4" xfId="554" xr:uid="{00000000-0005-0000-0000-000002020000}"/>
    <cellStyle name="20% - Accent3 6 5" xfId="555" xr:uid="{00000000-0005-0000-0000-000003020000}"/>
    <cellStyle name="20% - Accent3 6 6" xfId="556" xr:uid="{00000000-0005-0000-0000-000004020000}"/>
    <cellStyle name="20% - Accent3 7" xfId="557" xr:uid="{00000000-0005-0000-0000-000005020000}"/>
    <cellStyle name="20% - Accent3 7 2" xfId="558" xr:uid="{00000000-0005-0000-0000-000006020000}"/>
    <cellStyle name="20% - Accent3 7 2 2" xfId="559" xr:uid="{00000000-0005-0000-0000-000007020000}"/>
    <cellStyle name="20% - Accent3 7 3" xfId="560" xr:uid="{00000000-0005-0000-0000-000008020000}"/>
    <cellStyle name="20% - Accent3 7 4" xfId="561" xr:uid="{00000000-0005-0000-0000-000009020000}"/>
    <cellStyle name="20% - Accent3 7 5" xfId="562" xr:uid="{00000000-0005-0000-0000-00000A020000}"/>
    <cellStyle name="20% - Accent3 8" xfId="563" xr:uid="{00000000-0005-0000-0000-00000B020000}"/>
    <cellStyle name="20% - Accent3 8 2" xfId="564" xr:uid="{00000000-0005-0000-0000-00000C020000}"/>
    <cellStyle name="20% - Accent3 8 3" xfId="565" xr:uid="{00000000-0005-0000-0000-00000D020000}"/>
    <cellStyle name="20% - Accent3 9" xfId="566" xr:uid="{00000000-0005-0000-0000-00000E020000}"/>
    <cellStyle name="20% - Accent3 9 2" xfId="567" xr:uid="{00000000-0005-0000-0000-00000F020000}"/>
    <cellStyle name="20% - Accent4" xfId="32" builtinId="42" customBuiltin="1"/>
    <cellStyle name="20% - Accent4 10" xfId="568" xr:uid="{00000000-0005-0000-0000-000011020000}"/>
    <cellStyle name="20% - Accent4 10 2" xfId="569" xr:uid="{00000000-0005-0000-0000-000012020000}"/>
    <cellStyle name="20% - Accent4 11" xfId="570" xr:uid="{00000000-0005-0000-0000-000013020000}"/>
    <cellStyle name="20% - Accent4 11 2" xfId="571" xr:uid="{00000000-0005-0000-0000-000014020000}"/>
    <cellStyle name="20% - Accent4 12" xfId="572" xr:uid="{00000000-0005-0000-0000-000015020000}"/>
    <cellStyle name="20% - Accent4 12 2" xfId="573" xr:uid="{00000000-0005-0000-0000-000016020000}"/>
    <cellStyle name="20% - Accent4 13" xfId="574" xr:uid="{00000000-0005-0000-0000-000017020000}"/>
    <cellStyle name="20% - Accent4 13 2" xfId="575" xr:uid="{00000000-0005-0000-0000-000018020000}"/>
    <cellStyle name="20% - Accent4 14" xfId="576" xr:uid="{00000000-0005-0000-0000-000019020000}"/>
    <cellStyle name="20% - Accent4 14 2" xfId="577" xr:uid="{00000000-0005-0000-0000-00001A020000}"/>
    <cellStyle name="20% - Accent4 15" xfId="578" xr:uid="{00000000-0005-0000-0000-00001B020000}"/>
    <cellStyle name="20% - Accent4 15 2" xfId="579" xr:uid="{00000000-0005-0000-0000-00001C020000}"/>
    <cellStyle name="20% - Accent4 16" xfId="580" xr:uid="{00000000-0005-0000-0000-00001D020000}"/>
    <cellStyle name="20% - Accent4 16 2" xfId="581" xr:uid="{00000000-0005-0000-0000-00001E020000}"/>
    <cellStyle name="20% - Accent4 17" xfId="582" xr:uid="{00000000-0005-0000-0000-00001F020000}"/>
    <cellStyle name="20% - Accent4 17 2" xfId="583" xr:uid="{00000000-0005-0000-0000-000020020000}"/>
    <cellStyle name="20% - Accent4 18" xfId="584" xr:uid="{00000000-0005-0000-0000-000021020000}"/>
    <cellStyle name="20% - Accent4 19" xfId="585" xr:uid="{00000000-0005-0000-0000-000022020000}"/>
    <cellStyle name="20% - Accent4 2" xfId="586" xr:uid="{00000000-0005-0000-0000-000023020000}"/>
    <cellStyle name="20% - Accent4 2 2" xfId="587" xr:uid="{00000000-0005-0000-0000-000024020000}"/>
    <cellStyle name="20% - Accent4 2 2 2" xfId="588" xr:uid="{00000000-0005-0000-0000-000025020000}"/>
    <cellStyle name="20% - Accent4 2 2 2 2" xfId="589" xr:uid="{00000000-0005-0000-0000-000026020000}"/>
    <cellStyle name="20% - Accent4 2 2 2 2 2" xfId="590" xr:uid="{00000000-0005-0000-0000-000027020000}"/>
    <cellStyle name="20% - Accent4 2 2 2 3" xfId="591" xr:uid="{00000000-0005-0000-0000-000028020000}"/>
    <cellStyle name="20% - Accent4 2 2 2 4" xfId="592" xr:uid="{00000000-0005-0000-0000-000029020000}"/>
    <cellStyle name="20% - Accent4 2 2 2 5" xfId="593" xr:uid="{00000000-0005-0000-0000-00002A020000}"/>
    <cellStyle name="20% - Accent4 2 2 3" xfId="594" xr:uid="{00000000-0005-0000-0000-00002B020000}"/>
    <cellStyle name="20% - Accent4 2 2 3 2" xfId="595" xr:uid="{00000000-0005-0000-0000-00002C020000}"/>
    <cellStyle name="20% - Accent4 2 2 4" xfId="596" xr:uid="{00000000-0005-0000-0000-00002D020000}"/>
    <cellStyle name="20% - Accent4 2 2 5" xfId="597" xr:uid="{00000000-0005-0000-0000-00002E020000}"/>
    <cellStyle name="20% - Accent4 2 2 6" xfId="598" xr:uid="{00000000-0005-0000-0000-00002F020000}"/>
    <cellStyle name="20% - Accent4 2 3" xfId="599" xr:uid="{00000000-0005-0000-0000-000030020000}"/>
    <cellStyle name="20% - Accent4 2 3 2" xfId="600" xr:uid="{00000000-0005-0000-0000-000031020000}"/>
    <cellStyle name="20% - Accent4 2 3 2 2" xfId="601" xr:uid="{00000000-0005-0000-0000-000032020000}"/>
    <cellStyle name="20% - Accent4 2 3 3" xfId="602" xr:uid="{00000000-0005-0000-0000-000033020000}"/>
    <cellStyle name="20% - Accent4 2 3 4" xfId="603" xr:uid="{00000000-0005-0000-0000-000034020000}"/>
    <cellStyle name="20% - Accent4 2 3 5" xfId="604" xr:uid="{00000000-0005-0000-0000-000035020000}"/>
    <cellStyle name="20% - Accent4 2 4" xfId="605" xr:uid="{00000000-0005-0000-0000-000036020000}"/>
    <cellStyle name="20% - Accent4 2 4 2" xfId="606" xr:uid="{00000000-0005-0000-0000-000037020000}"/>
    <cellStyle name="20% - Accent4 2 5" xfId="607" xr:uid="{00000000-0005-0000-0000-000038020000}"/>
    <cellStyle name="20% - Accent4 2 6" xfId="608" xr:uid="{00000000-0005-0000-0000-000039020000}"/>
    <cellStyle name="20% - Accent4 2 7" xfId="609" xr:uid="{00000000-0005-0000-0000-00003A020000}"/>
    <cellStyle name="20% - Accent4 2 8" xfId="610" xr:uid="{00000000-0005-0000-0000-00003B020000}"/>
    <cellStyle name="20% - Accent4 2 9" xfId="611" xr:uid="{00000000-0005-0000-0000-00003C020000}"/>
    <cellStyle name="20% - Accent4 20" xfId="612" xr:uid="{00000000-0005-0000-0000-00003D020000}"/>
    <cellStyle name="20% - Accent4 21" xfId="613" xr:uid="{00000000-0005-0000-0000-00003E020000}"/>
    <cellStyle name="20% - Accent4 22" xfId="614" xr:uid="{00000000-0005-0000-0000-00003F020000}"/>
    <cellStyle name="20% - Accent4 23" xfId="615" xr:uid="{00000000-0005-0000-0000-000040020000}"/>
    <cellStyle name="20% - Accent4 24" xfId="616" xr:uid="{00000000-0005-0000-0000-000041020000}"/>
    <cellStyle name="20% - Accent4 25" xfId="617" xr:uid="{00000000-0005-0000-0000-000042020000}"/>
    <cellStyle name="20% - Accent4 26" xfId="618" xr:uid="{00000000-0005-0000-0000-000043020000}"/>
    <cellStyle name="20% - Accent4 27" xfId="619" xr:uid="{00000000-0005-0000-0000-000044020000}"/>
    <cellStyle name="20% - Accent4 28" xfId="620" xr:uid="{00000000-0005-0000-0000-000045020000}"/>
    <cellStyle name="20% - Accent4 29" xfId="621" xr:uid="{00000000-0005-0000-0000-000046020000}"/>
    <cellStyle name="20% - Accent4 3" xfId="622" xr:uid="{00000000-0005-0000-0000-000047020000}"/>
    <cellStyle name="20% - Accent4 3 2" xfId="623" xr:uid="{00000000-0005-0000-0000-000048020000}"/>
    <cellStyle name="20% - Accent4 3 2 2" xfId="624" xr:uid="{00000000-0005-0000-0000-000049020000}"/>
    <cellStyle name="20% - Accent4 3 2 2 2" xfId="625" xr:uid="{00000000-0005-0000-0000-00004A020000}"/>
    <cellStyle name="20% - Accent4 3 2 2 2 2" xfId="626" xr:uid="{00000000-0005-0000-0000-00004B020000}"/>
    <cellStyle name="20% - Accent4 3 2 2 3" xfId="627" xr:uid="{00000000-0005-0000-0000-00004C020000}"/>
    <cellStyle name="20% - Accent4 3 2 2 4" xfId="628" xr:uid="{00000000-0005-0000-0000-00004D020000}"/>
    <cellStyle name="20% - Accent4 3 2 2 5" xfId="629" xr:uid="{00000000-0005-0000-0000-00004E020000}"/>
    <cellStyle name="20% - Accent4 3 2 3" xfId="630" xr:uid="{00000000-0005-0000-0000-00004F020000}"/>
    <cellStyle name="20% - Accent4 3 2 3 2" xfId="631" xr:uid="{00000000-0005-0000-0000-000050020000}"/>
    <cellStyle name="20% - Accent4 3 2 4" xfId="632" xr:uid="{00000000-0005-0000-0000-000051020000}"/>
    <cellStyle name="20% - Accent4 3 2 5" xfId="633" xr:uid="{00000000-0005-0000-0000-000052020000}"/>
    <cellStyle name="20% - Accent4 3 2 6" xfId="634" xr:uid="{00000000-0005-0000-0000-000053020000}"/>
    <cellStyle name="20% - Accent4 3 3" xfId="635" xr:uid="{00000000-0005-0000-0000-000054020000}"/>
    <cellStyle name="20% - Accent4 3 3 2" xfId="636" xr:uid="{00000000-0005-0000-0000-000055020000}"/>
    <cellStyle name="20% - Accent4 3 3 2 2" xfId="637" xr:uid="{00000000-0005-0000-0000-000056020000}"/>
    <cellStyle name="20% - Accent4 3 3 3" xfId="638" xr:uid="{00000000-0005-0000-0000-000057020000}"/>
    <cellStyle name="20% - Accent4 3 3 4" xfId="639" xr:uid="{00000000-0005-0000-0000-000058020000}"/>
    <cellStyle name="20% - Accent4 3 3 5" xfId="640" xr:uid="{00000000-0005-0000-0000-000059020000}"/>
    <cellStyle name="20% - Accent4 3 4" xfId="641" xr:uid="{00000000-0005-0000-0000-00005A020000}"/>
    <cellStyle name="20% - Accent4 3 4 2" xfId="642" xr:uid="{00000000-0005-0000-0000-00005B020000}"/>
    <cellStyle name="20% - Accent4 3 5" xfId="643" xr:uid="{00000000-0005-0000-0000-00005C020000}"/>
    <cellStyle name="20% - Accent4 3 6" xfId="644" xr:uid="{00000000-0005-0000-0000-00005D020000}"/>
    <cellStyle name="20% - Accent4 3 7" xfId="645" xr:uid="{00000000-0005-0000-0000-00005E020000}"/>
    <cellStyle name="20% - Accent4 3 8" xfId="646" xr:uid="{00000000-0005-0000-0000-00005F020000}"/>
    <cellStyle name="20% - Accent4 30" xfId="647" xr:uid="{00000000-0005-0000-0000-000060020000}"/>
    <cellStyle name="20% - Accent4 31" xfId="648" xr:uid="{00000000-0005-0000-0000-000061020000}"/>
    <cellStyle name="20% - Accent4 32" xfId="649" xr:uid="{00000000-0005-0000-0000-000062020000}"/>
    <cellStyle name="20% - Accent4 33" xfId="650" xr:uid="{00000000-0005-0000-0000-000063020000}"/>
    <cellStyle name="20% - Accent4 34" xfId="651" xr:uid="{00000000-0005-0000-0000-000064020000}"/>
    <cellStyle name="20% - Accent4 35" xfId="652" xr:uid="{00000000-0005-0000-0000-000065020000}"/>
    <cellStyle name="20% - Accent4 36" xfId="653" xr:uid="{00000000-0005-0000-0000-000066020000}"/>
    <cellStyle name="20% - Accent4 37" xfId="654" xr:uid="{00000000-0005-0000-0000-000067020000}"/>
    <cellStyle name="20% - Accent4 38" xfId="655" xr:uid="{00000000-0005-0000-0000-000068020000}"/>
    <cellStyle name="20% - Accent4 39" xfId="656" xr:uid="{00000000-0005-0000-0000-000069020000}"/>
    <cellStyle name="20% - Accent4 4" xfId="657" xr:uid="{00000000-0005-0000-0000-00006A020000}"/>
    <cellStyle name="20% - Accent4 4 2" xfId="658" xr:uid="{00000000-0005-0000-0000-00006B020000}"/>
    <cellStyle name="20% - Accent4 4 2 2" xfId="659" xr:uid="{00000000-0005-0000-0000-00006C020000}"/>
    <cellStyle name="20% - Accent4 4 2 2 2" xfId="660" xr:uid="{00000000-0005-0000-0000-00006D020000}"/>
    <cellStyle name="20% - Accent4 4 2 2 2 2" xfId="661" xr:uid="{00000000-0005-0000-0000-00006E020000}"/>
    <cellStyle name="20% - Accent4 4 2 2 3" xfId="662" xr:uid="{00000000-0005-0000-0000-00006F020000}"/>
    <cellStyle name="20% - Accent4 4 2 2 4" xfId="663" xr:uid="{00000000-0005-0000-0000-000070020000}"/>
    <cellStyle name="20% - Accent4 4 2 2 5" xfId="664" xr:uid="{00000000-0005-0000-0000-000071020000}"/>
    <cellStyle name="20% - Accent4 4 2 3" xfId="665" xr:uid="{00000000-0005-0000-0000-000072020000}"/>
    <cellStyle name="20% - Accent4 4 2 3 2" xfId="666" xr:uid="{00000000-0005-0000-0000-000073020000}"/>
    <cellStyle name="20% - Accent4 4 2 4" xfId="667" xr:uid="{00000000-0005-0000-0000-000074020000}"/>
    <cellStyle name="20% - Accent4 4 2 5" xfId="668" xr:uid="{00000000-0005-0000-0000-000075020000}"/>
    <cellStyle name="20% - Accent4 4 2 6" xfId="669" xr:uid="{00000000-0005-0000-0000-000076020000}"/>
    <cellStyle name="20% - Accent4 4 3" xfId="670" xr:uid="{00000000-0005-0000-0000-000077020000}"/>
    <cellStyle name="20% - Accent4 4 3 2" xfId="671" xr:uid="{00000000-0005-0000-0000-000078020000}"/>
    <cellStyle name="20% - Accent4 4 3 2 2" xfId="672" xr:uid="{00000000-0005-0000-0000-000079020000}"/>
    <cellStyle name="20% - Accent4 4 3 3" xfId="673" xr:uid="{00000000-0005-0000-0000-00007A020000}"/>
    <cellStyle name="20% - Accent4 4 3 4" xfId="674" xr:uid="{00000000-0005-0000-0000-00007B020000}"/>
    <cellStyle name="20% - Accent4 4 3 5" xfId="675" xr:uid="{00000000-0005-0000-0000-00007C020000}"/>
    <cellStyle name="20% - Accent4 4 4" xfId="676" xr:uid="{00000000-0005-0000-0000-00007D020000}"/>
    <cellStyle name="20% - Accent4 4 4 2" xfId="677" xr:uid="{00000000-0005-0000-0000-00007E020000}"/>
    <cellStyle name="20% - Accent4 4 5" xfId="678" xr:uid="{00000000-0005-0000-0000-00007F020000}"/>
    <cellStyle name="20% - Accent4 4 6" xfId="679" xr:uid="{00000000-0005-0000-0000-000080020000}"/>
    <cellStyle name="20% - Accent4 4 7" xfId="680" xr:uid="{00000000-0005-0000-0000-000081020000}"/>
    <cellStyle name="20% - Accent4 40" xfId="681" xr:uid="{00000000-0005-0000-0000-000082020000}"/>
    <cellStyle name="20% - Accent4 41" xfId="682" xr:uid="{00000000-0005-0000-0000-000083020000}"/>
    <cellStyle name="20% - Accent4 42" xfId="683" xr:uid="{00000000-0005-0000-0000-000084020000}"/>
    <cellStyle name="20% - Accent4 43" xfId="684" xr:uid="{00000000-0005-0000-0000-000085020000}"/>
    <cellStyle name="20% - Accent4 44" xfId="685" xr:uid="{00000000-0005-0000-0000-000086020000}"/>
    <cellStyle name="20% - Accent4 45" xfId="686" xr:uid="{00000000-0005-0000-0000-000087020000}"/>
    <cellStyle name="20% - Accent4 46" xfId="687" xr:uid="{00000000-0005-0000-0000-000088020000}"/>
    <cellStyle name="20% - Accent4 47" xfId="688" xr:uid="{00000000-0005-0000-0000-000089020000}"/>
    <cellStyle name="20% - Accent4 48" xfId="689" xr:uid="{00000000-0005-0000-0000-00008A020000}"/>
    <cellStyle name="20% - Accent4 49" xfId="690" xr:uid="{00000000-0005-0000-0000-00008B020000}"/>
    <cellStyle name="20% - Accent4 5" xfId="691" xr:uid="{00000000-0005-0000-0000-00008C020000}"/>
    <cellStyle name="20% - Accent4 5 2" xfId="692" xr:uid="{00000000-0005-0000-0000-00008D020000}"/>
    <cellStyle name="20% - Accent4 5 2 2" xfId="693" xr:uid="{00000000-0005-0000-0000-00008E020000}"/>
    <cellStyle name="20% - Accent4 5 2 2 2" xfId="694" xr:uid="{00000000-0005-0000-0000-00008F020000}"/>
    <cellStyle name="20% - Accent4 5 2 2 2 2" xfId="695" xr:uid="{00000000-0005-0000-0000-000090020000}"/>
    <cellStyle name="20% - Accent4 5 2 2 3" xfId="696" xr:uid="{00000000-0005-0000-0000-000091020000}"/>
    <cellStyle name="20% - Accent4 5 2 2 4" xfId="697" xr:uid="{00000000-0005-0000-0000-000092020000}"/>
    <cellStyle name="20% - Accent4 5 2 3" xfId="698" xr:uid="{00000000-0005-0000-0000-000093020000}"/>
    <cellStyle name="20% - Accent4 5 2 3 2" xfId="699" xr:uid="{00000000-0005-0000-0000-000094020000}"/>
    <cellStyle name="20% - Accent4 5 2 4" xfId="700" xr:uid="{00000000-0005-0000-0000-000095020000}"/>
    <cellStyle name="20% - Accent4 5 2 5" xfId="701" xr:uid="{00000000-0005-0000-0000-000096020000}"/>
    <cellStyle name="20% - Accent4 5 3" xfId="702" xr:uid="{00000000-0005-0000-0000-000097020000}"/>
    <cellStyle name="20% - Accent4 5 3 2" xfId="703" xr:uid="{00000000-0005-0000-0000-000098020000}"/>
    <cellStyle name="20% - Accent4 5 3 2 2" xfId="704" xr:uid="{00000000-0005-0000-0000-000099020000}"/>
    <cellStyle name="20% - Accent4 5 3 3" xfId="705" xr:uid="{00000000-0005-0000-0000-00009A020000}"/>
    <cellStyle name="20% - Accent4 5 3 4" xfId="706" xr:uid="{00000000-0005-0000-0000-00009B020000}"/>
    <cellStyle name="20% - Accent4 5 3 5" xfId="707" xr:uid="{00000000-0005-0000-0000-00009C020000}"/>
    <cellStyle name="20% - Accent4 5 4" xfId="708" xr:uid="{00000000-0005-0000-0000-00009D020000}"/>
    <cellStyle name="20% - Accent4 5 4 2" xfId="709" xr:uid="{00000000-0005-0000-0000-00009E020000}"/>
    <cellStyle name="20% - Accent4 5 5" xfId="710" xr:uid="{00000000-0005-0000-0000-00009F020000}"/>
    <cellStyle name="20% - Accent4 5 6" xfId="711" xr:uid="{00000000-0005-0000-0000-0000A0020000}"/>
    <cellStyle name="20% - Accent4 5 7" xfId="712" xr:uid="{00000000-0005-0000-0000-0000A1020000}"/>
    <cellStyle name="20% - Accent4 50" xfId="713" xr:uid="{00000000-0005-0000-0000-0000A2020000}"/>
    <cellStyle name="20% - Accent4 51" xfId="714" xr:uid="{00000000-0005-0000-0000-0000A3020000}"/>
    <cellStyle name="20% - Accent4 52" xfId="715" xr:uid="{00000000-0005-0000-0000-0000A4020000}"/>
    <cellStyle name="20% - Accent4 53" xfId="716" xr:uid="{00000000-0005-0000-0000-0000A5020000}"/>
    <cellStyle name="20% - Accent4 54" xfId="717" xr:uid="{00000000-0005-0000-0000-0000A6020000}"/>
    <cellStyle name="20% - Accent4 55" xfId="718" xr:uid="{00000000-0005-0000-0000-0000A7020000}"/>
    <cellStyle name="20% - Accent4 56" xfId="719" xr:uid="{00000000-0005-0000-0000-0000A8020000}"/>
    <cellStyle name="20% - Accent4 6" xfId="720" xr:uid="{00000000-0005-0000-0000-0000A9020000}"/>
    <cellStyle name="20% - Accent4 6 2" xfId="721" xr:uid="{00000000-0005-0000-0000-0000AA020000}"/>
    <cellStyle name="20% - Accent4 6 2 2" xfId="722" xr:uid="{00000000-0005-0000-0000-0000AB020000}"/>
    <cellStyle name="20% - Accent4 6 2 2 2" xfId="723" xr:uid="{00000000-0005-0000-0000-0000AC020000}"/>
    <cellStyle name="20% - Accent4 6 2 3" xfId="724" xr:uid="{00000000-0005-0000-0000-0000AD020000}"/>
    <cellStyle name="20% - Accent4 6 2 4" xfId="725" xr:uid="{00000000-0005-0000-0000-0000AE020000}"/>
    <cellStyle name="20% - Accent4 6 2 5" xfId="726" xr:uid="{00000000-0005-0000-0000-0000AF020000}"/>
    <cellStyle name="20% - Accent4 6 3" xfId="727" xr:uid="{00000000-0005-0000-0000-0000B0020000}"/>
    <cellStyle name="20% - Accent4 6 3 2" xfId="728" xr:uid="{00000000-0005-0000-0000-0000B1020000}"/>
    <cellStyle name="20% - Accent4 6 4" xfId="729" xr:uid="{00000000-0005-0000-0000-0000B2020000}"/>
    <cellStyle name="20% - Accent4 6 5" xfId="730" xr:uid="{00000000-0005-0000-0000-0000B3020000}"/>
    <cellStyle name="20% - Accent4 6 6" xfId="731" xr:uid="{00000000-0005-0000-0000-0000B4020000}"/>
    <cellStyle name="20% - Accent4 7" xfId="732" xr:uid="{00000000-0005-0000-0000-0000B5020000}"/>
    <cellStyle name="20% - Accent4 7 2" xfId="733" xr:uid="{00000000-0005-0000-0000-0000B6020000}"/>
    <cellStyle name="20% - Accent4 7 2 2" xfId="734" xr:uid="{00000000-0005-0000-0000-0000B7020000}"/>
    <cellStyle name="20% - Accent4 7 3" xfId="735" xr:uid="{00000000-0005-0000-0000-0000B8020000}"/>
    <cellStyle name="20% - Accent4 7 4" xfId="736" xr:uid="{00000000-0005-0000-0000-0000B9020000}"/>
    <cellStyle name="20% - Accent4 7 5" xfId="737" xr:uid="{00000000-0005-0000-0000-0000BA020000}"/>
    <cellStyle name="20% - Accent4 8" xfId="738" xr:uid="{00000000-0005-0000-0000-0000BB020000}"/>
    <cellStyle name="20% - Accent4 8 2" xfId="739" xr:uid="{00000000-0005-0000-0000-0000BC020000}"/>
    <cellStyle name="20% - Accent4 8 3" xfId="740" xr:uid="{00000000-0005-0000-0000-0000BD020000}"/>
    <cellStyle name="20% - Accent4 9" xfId="741" xr:uid="{00000000-0005-0000-0000-0000BE020000}"/>
    <cellStyle name="20% - Accent4 9 2" xfId="742" xr:uid="{00000000-0005-0000-0000-0000BF020000}"/>
    <cellStyle name="20% - Accent5" xfId="36" builtinId="46" customBuiltin="1"/>
    <cellStyle name="20% - Accent5 10" xfId="743" xr:uid="{00000000-0005-0000-0000-0000C1020000}"/>
    <cellStyle name="20% - Accent5 10 2" xfId="744" xr:uid="{00000000-0005-0000-0000-0000C2020000}"/>
    <cellStyle name="20% - Accent5 11" xfId="745" xr:uid="{00000000-0005-0000-0000-0000C3020000}"/>
    <cellStyle name="20% - Accent5 11 2" xfId="746" xr:uid="{00000000-0005-0000-0000-0000C4020000}"/>
    <cellStyle name="20% - Accent5 12" xfId="747" xr:uid="{00000000-0005-0000-0000-0000C5020000}"/>
    <cellStyle name="20% - Accent5 12 2" xfId="748" xr:uid="{00000000-0005-0000-0000-0000C6020000}"/>
    <cellStyle name="20% - Accent5 13" xfId="749" xr:uid="{00000000-0005-0000-0000-0000C7020000}"/>
    <cellStyle name="20% - Accent5 13 2" xfId="750" xr:uid="{00000000-0005-0000-0000-0000C8020000}"/>
    <cellStyle name="20% - Accent5 14" xfId="751" xr:uid="{00000000-0005-0000-0000-0000C9020000}"/>
    <cellStyle name="20% - Accent5 14 2" xfId="752" xr:uid="{00000000-0005-0000-0000-0000CA020000}"/>
    <cellStyle name="20% - Accent5 15" xfId="753" xr:uid="{00000000-0005-0000-0000-0000CB020000}"/>
    <cellStyle name="20% - Accent5 15 2" xfId="754" xr:uid="{00000000-0005-0000-0000-0000CC020000}"/>
    <cellStyle name="20% - Accent5 16" xfId="755" xr:uid="{00000000-0005-0000-0000-0000CD020000}"/>
    <cellStyle name="20% - Accent5 16 2" xfId="756" xr:uid="{00000000-0005-0000-0000-0000CE020000}"/>
    <cellStyle name="20% - Accent5 17" xfId="757" xr:uid="{00000000-0005-0000-0000-0000CF020000}"/>
    <cellStyle name="20% - Accent5 17 2" xfId="758" xr:uid="{00000000-0005-0000-0000-0000D0020000}"/>
    <cellStyle name="20% - Accent5 18" xfId="759" xr:uid="{00000000-0005-0000-0000-0000D1020000}"/>
    <cellStyle name="20% - Accent5 19" xfId="760" xr:uid="{00000000-0005-0000-0000-0000D2020000}"/>
    <cellStyle name="20% - Accent5 2" xfId="761" xr:uid="{00000000-0005-0000-0000-0000D3020000}"/>
    <cellStyle name="20% - Accent5 2 2" xfId="762" xr:uid="{00000000-0005-0000-0000-0000D4020000}"/>
    <cellStyle name="20% - Accent5 2 2 2" xfId="763" xr:uid="{00000000-0005-0000-0000-0000D5020000}"/>
    <cellStyle name="20% - Accent5 2 2 2 2" xfId="764" xr:uid="{00000000-0005-0000-0000-0000D6020000}"/>
    <cellStyle name="20% - Accent5 2 2 2 2 2" xfId="765" xr:uid="{00000000-0005-0000-0000-0000D7020000}"/>
    <cellStyle name="20% - Accent5 2 2 2 3" xfId="766" xr:uid="{00000000-0005-0000-0000-0000D8020000}"/>
    <cellStyle name="20% - Accent5 2 2 2 4" xfId="767" xr:uid="{00000000-0005-0000-0000-0000D9020000}"/>
    <cellStyle name="20% - Accent5 2 2 2 5" xfId="768" xr:uid="{00000000-0005-0000-0000-0000DA020000}"/>
    <cellStyle name="20% - Accent5 2 2 3" xfId="769" xr:uid="{00000000-0005-0000-0000-0000DB020000}"/>
    <cellStyle name="20% - Accent5 2 2 3 2" xfId="770" xr:uid="{00000000-0005-0000-0000-0000DC020000}"/>
    <cellStyle name="20% - Accent5 2 2 4" xfId="771" xr:uid="{00000000-0005-0000-0000-0000DD020000}"/>
    <cellStyle name="20% - Accent5 2 2 5" xfId="772" xr:uid="{00000000-0005-0000-0000-0000DE020000}"/>
    <cellStyle name="20% - Accent5 2 2 6" xfId="773" xr:uid="{00000000-0005-0000-0000-0000DF020000}"/>
    <cellStyle name="20% - Accent5 2 3" xfId="774" xr:uid="{00000000-0005-0000-0000-0000E0020000}"/>
    <cellStyle name="20% - Accent5 2 3 2" xfId="775" xr:uid="{00000000-0005-0000-0000-0000E1020000}"/>
    <cellStyle name="20% - Accent5 2 3 2 2" xfId="776" xr:uid="{00000000-0005-0000-0000-0000E2020000}"/>
    <cellStyle name="20% - Accent5 2 3 3" xfId="777" xr:uid="{00000000-0005-0000-0000-0000E3020000}"/>
    <cellStyle name="20% - Accent5 2 3 4" xfId="778" xr:uid="{00000000-0005-0000-0000-0000E4020000}"/>
    <cellStyle name="20% - Accent5 2 3 5" xfId="779" xr:uid="{00000000-0005-0000-0000-0000E5020000}"/>
    <cellStyle name="20% - Accent5 2 4" xfId="780" xr:uid="{00000000-0005-0000-0000-0000E6020000}"/>
    <cellStyle name="20% - Accent5 2 4 2" xfId="781" xr:uid="{00000000-0005-0000-0000-0000E7020000}"/>
    <cellStyle name="20% - Accent5 2 5" xfId="782" xr:uid="{00000000-0005-0000-0000-0000E8020000}"/>
    <cellStyle name="20% - Accent5 2 6" xfId="783" xr:uid="{00000000-0005-0000-0000-0000E9020000}"/>
    <cellStyle name="20% - Accent5 2 7" xfId="784" xr:uid="{00000000-0005-0000-0000-0000EA020000}"/>
    <cellStyle name="20% - Accent5 2 8" xfId="785" xr:uid="{00000000-0005-0000-0000-0000EB020000}"/>
    <cellStyle name="20% - Accent5 2 9" xfId="786" xr:uid="{00000000-0005-0000-0000-0000EC020000}"/>
    <cellStyle name="20% - Accent5 20" xfId="787" xr:uid="{00000000-0005-0000-0000-0000ED020000}"/>
    <cellStyle name="20% - Accent5 21" xfId="788" xr:uid="{00000000-0005-0000-0000-0000EE020000}"/>
    <cellStyle name="20% - Accent5 22" xfId="789" xr:uid="{00000000-0005-0000-0000-0000EF020000}"/>
    <cellStyle name="20% - Accent5 23" xfId="790" xr:uid="{00000000-0005-0000-0000-0000F0020000}"/>
    <cellStyle name="20% - Accent5 24" xfId="791" xr:uid="{00000000-0005-0000-0000-0000F1020000}"/>
    <cellStyle name="20% - Accent5 25" xfId="792" xr:uid="{00000000-0005-0000-0000-0000F2020000}"/>
    <cellStyle name="20% - Accent5 26" xfId="793" xr:uid="{00000000-0005-0000-0000-0000F3020000}"/>
    <cellStyle name="20% - Accent5 27" xfId="794" xr:uid="{00000000-0005-0000-0000-0000F4020000}"/>
    <cellStyle name="20% - Accent5 28" xfId="795" xr:uid="{00000000-0005-0000-0000-0000F5020000}"/>
    <cellStyle name="20% - Accent5 29" xfId="796" xr:uid="{00000000-0005-0000-0000-0000F6020000}"/>
    <cellStyle name="20% - Accent5 3" xfId="797" xr:uid="{00000000-0005-0000-0000-0000F7020000}"/>
    <cellStyle name="20% - Accent5 3 2" xfId="798" xr:uid="{00000000-0005-0000-0000-0000F8020000}"/>
    <cellStyle name="20% - Accent5 3 2 2" xfId="799" xr:uid="{00000000-0005-0000-0000-0000F9020000}"/>
    <cellStyle name="20% - Accent5 3 2 2 2" xfId="800" xr:uid="{00000000-0005-0000-0000-0000FA020000}"/>
    <cellStyle name="20% - Accent5 3 2 2 2 2" xfId="801" xr:uid="{00000000-0005-0000-0000-0000FB020000}"/>
    <cellStyle name="20% - Accent5 3 2 2 3" xfId="802" xr:uid="{00000000-0005-0000-0000-0000FC020000}"/>
    <cellStyle name="20% - Accent5 3 2 2 4" xfId="803" xr:uid="{00000000-0005-0000-0000-0000FD020000}"/>
    <cellStyle name="20% - Accent5 3 2 2 5" xfId="804" xr:uid="{00000000-0005-0000-0000-0000FE020000}"/>
    <cellStyle name="20% - Accent5 3 2 3" xfId="805" xr:uid="{00000000-0005-0000-0000-0000FF020000}"/>
    <cellStyle name="20% - Accent5 3 2 3 2" xfId="806" xr:uid="{00000000-0005-0000-0000-000000030000}"/>
    <cellStyle name="20% - Accent5 3 2 4" xfId="807" xr:uid="{00000000-0005-0000-0000-000001030000}"/>
    <cellStyle name="20% - Accent5 3 2 5" xfId="808" xr:uid="{00000000-0005-0000-0000-000002030000}"/>
    <cellStyle name="20% - Accent5 3 2 6" xfId="809" xr:uid="{00000000-0005-0000-0000-000003030000}"/>
    <cellStyle name="20% - Accent5 3 3" xfId="810" xr:uid="{00000000-0005-0000-0000-000004030000}"/>
    <cellStyle name="20% - Accent5 3 3 2" xfId="811" xr:uid="{00000000-0005-0000-0000-000005030000}"/>
    <cellStyle name="20% - Accent5 3 3 2 2" xfId="812" xr:uid="{00000000-0005-0000-0000-000006030000}"/>
    <cellStyle name="20% - Accent5 3 3 3" xfId="813" xr:uid="{00000000-0005-0000-0000-000007030000}"/>
    <cellStyle name="20% - Accent5 3 3 4" xfId="814" xr:uid="{00000000-0005-0000-0000-000008030000}"/>
    <cellStyle name="20% - Accent5 3 3 5" xfId="815" xr:uid="{00000000-0005-0000-0000-000009030000}"/>
    <cellStyle name="20% - Accent5 3 4" xfId="816" xr:uid="{00000000-0005-0000-0000-00000A030000}"/>
    <cellStyle name="20% - Accent5 3 4 2" xfId="817" xr:uid="{00000000-0005-0000-0000-00000B030000}"/>
    <cellStyle name="20% - Accent5 3 5" xfId="818" xr:uid="{00000000-0005-0000-0000-00000C030000}"/>
    <cellStyle name="20% - Accent5 3 6" xfId="819" xr:uid="{00000000-0005-0000-0000-00000D030000}"/>
    <cellStyle name="20% - Accent5 3 7" xfId="820" xr:uid="{00000000-0005-0000-0000-00000E030000}"/>
    <cellStyle name="20% - Accent5 3 8" xfId="821" xr:uid="{00000000-0005-0000-0000-00000F030000}"/>
    <cellStyle name="20% - Accent5 30" xfId="822" xr:uid="{00000000-0005-0000-0000-000010030000}"/>
    <cellStyle name="20% - Accent5 31" xfId="823" xr:uid="{00000000-0005-0000-0000-000011030000}"/>
    <cellStyle name="20% - Accent5 32" xfId="824" xr:uid="{00000000-0005-0000-0000-000012030000}"/>
    <cellStyle name="20% - Accent5 33" xfId="825" xr:uid="{00000000-0005-0000-0000-000013030000}"/>
    <cellStyle name="20% - Accent5 34" xfId="826" xr:uid="{00000000-0005-0000-0000-000014030000}"/>
    <cellStyle name="20% - Accent5 35" xfId="827" xr:uid="{00000000-0005-0000-0000-000015030000}"/>
    <cellStyle name="20% - Accent5 36" xfId="828" xr:uid="{00000000-0005-0000-0000-000016030000}"/>
    <cellStyle name="20% - Accent5 37" xfId="829" xr:uid="{00000000-0005-0000-0000-000017030000}"/>
    <cellStyle name="20% - Accent5 38" xfId="830" xr:uid="{00000000-0005-0000-0000-000018030000}"/>
    <cellStyle name="20% - Accent5 39" xfId="831" xr:uid="{00000000-0005-0000-0000-000019030000}"/>
    <cellStyle name="20% - Accent5 4" xfId="832" xr:uid="{00000000-0005-0000-0000-00001A030000}"/>
    <cellStyle name="20% - Accent5 4 2" xfId="833" xr:uid="{00000000-0005-0000-0000-00001B030000}"/>
    <cellStyle name="20% - Accent5 4 2 2" xfId="834" xr:uid="{00000000-0005-0000-0000-00001C030000}"/>
    <cellStyle name="20% - Accent5 4 2 2 2" xfId="835" xr:uid="{00000000-0005-0000-0000-00001D030000}"/>
    <cellStyle name="20% - Accent5 4 2 2 2 2" xfId="836" xr:uid="{00000000-0005-0000-0000-00001E030000}"/>
    <cellStyle name="20% - Accent5 4 2 2 3" xfId="837" xr:uid="{00000000-0005-0000-0000-00001F030000}"/>
    <cellStyle name="20% - Accent5 4 2 2 4" xfId="838" xr:uid="{00000000-0005-0000-0000-000020030000}"/>
    <cellStyle name="20% - Accent5 4 2 2 5" xfId="839" xr:uid="{00000000-0005-0000-0000-000021030000}"/>
    <cellStyle name="20% - Accent5 4 2 3" xfId="840" xr:uid="{00000000-0005-0000-0000-000022030000}"/>
    <cellStyle name="20% - Accent5 4 2 3 2" xfId="841" xr:uid="{00000000-0005-0000-0000-000023030000}"/>
    <cellStyle name="20% - Accent5 4 2 4" xfId="842" xr:uid="{00000000-0005-0000-0000-000024030000}"/>
    <cellStyle name="20% - Accent5 4 2 5" xfId="843" xr:uid="{00000000-0005-0000-0000-000025030000}"/>
    <cellStyle name="20% - Accent5 4 2 6" xfId="844" xr:uid="{00000000-0005-0000-0000-000026030000}"/>
    <cellStyle name="20% - Accent5 4 3" xfId="845" xr:uid="{00000000-0005-0000-0000-000027030000}"/>
    <cellStyle name="20% - Accent5 4 3 2" xfId="846" xr:uid="{00000000-0005-0000-0000-000028030000}"/>
    <cellStyle name="20% - Accent5 4 3 2 2" xfId="847" xr:uid="{00000000-0005-0000-0000-000029030000}"/>
    <cellStyle name="20% - Accent5 4 3 3" xfId="848" xr:uid="{00000000-0005-0000-0000-00002A030000}"/>
    <cellStyle name="20% - Accent5 4 3 4" xfId="849" xr:uid="{00000000-0005-0000-0000-00002B030000}"/>
    <cellStyle name="20% - Accent5 4 3 5" xfId="850" xr:uid="{00000000-0005-0000-0000-00002C030000}"/>
    <cellStyle name="20% - Accent5 4 4" xfId="851" xr:uid="{00000000-0005-0000-0000-00002D030000}"/>
    <cellStyle name="20% - Accent5 4 4 2" xfId="852" xr:uid="{00000000-0005-0000-0000-00002E030000}"/>
    <cellStyle name="20% - Accent5 4 5" xfId="853" xr:uid="{00000000-0005-0000-0000-00002F030000}"/>
    <cellStyle name="20% - Accent5 4 6" xfId="854" xr:uid="{00000000-0005-0000-0000-000030030000}"/>
    <cellStyle name="20% - Accent5 4 7" xfId="855" xr:uid="{00000000-0005-0000-0000-000031030000}"/>
    <cellStyle name="20% - Accent5 40" xfId="856" xr:uid="{00000000-0005-0000-0000-000032030000}"/>
    <cellStyle name="20% - Accent5 41" xfId="857" xr:uid="{00000000-0005-0000-0000-000033030000}"/>
    <cellStyle name="20% - Accent5 42" xfId="858" xr:uid="{00000000-0005-0000-0000-000034030000}"/>
    <cellStyle name="20% - Accent5 43" xfId="859" xr:uid="{00000000-0005-0000-0000-000035030000}"/>
    <cellStyle name="20% - Accent5 44" xfId="860" xr:uid="{00000000-0005-0000-0000-000036030000}"/>
    <cellStyle name="20% - Accent5 45" xfId="861" xr:uid="{00000000-0005-0000-0000-000037030000}"/>
    <cellStyle name="20% - Accent5 46" xfId="862" xr:uid="{00000000-0005-0000-0000-000038030000}"/>
    <cellStyle name="20% - Accent5 47" xfId="863" xr:uid="{00000000-0005-0000-0000-000039030000}"/>
    <cellStyle name="20% - Accent5 48" xfId="864" xr:uid="{00000000-0005-0000-0000-00003A030000}"/>
    <cellStyle name="20% - Accent5 49" xfId="865" xr:uid="{00000000-0005-0000-0000-00003B030000}"/>
    <cellStyle name="20% - Accent5 5" xfId="866" xr:uid="{00000000-0005-0000-0000-00003C030000}"/>
    <cellStyle name="20% - Accent5 5 2" xfId="867" xr:uid="{00000000-0005-0000-0000-00003D030000}"/>
    <cellStyle name="20% - Accent5 5 2 2" xfId="868" xr:uid="{00000000-0005-0000-0000-00003E030000}"/>
    <cellStyle name="20% - Accent5 5 2 2 2" xfId="869" xr:uid="{00000000-0005-0000-0000-00003F030000}"/>
    <cellStyle name="20% - Accent5 5 2 2 2 2" xfId="870" xr:uid="{00000000-0005-0000-0000-000040030000}"/>
    <cellStyle name="20% - Accent5 5 2 2 3" xfId="871" xr:uid="{00000000-0005-0000-0000-000041030000}"/>
    <cellStyle name="20% - Accent5 5 2 2 4" xfId="872" xr:uid="{00000000-0005-0000-0000-000042030000}"/>
    <cellStyle name="20% - Accent5 5 2 3" xfId="873" xr:uid="{00000000-0005-0000-0000-000043030000}"/>
    <cellStyle name="20% - Accent5 5 2 3 2" xfId="874" xr:uid="{00000000-0005-0000-0000-000044030000}"/>
    <cellStyle name="20% - Accent5 5 2 4" xfId="875" xr:uid="{00000000-0005-0000-0000-000045030000}"/>
    <cellStyle name="20% - Accent5 5 2 5" xfId="876" xr:uid="{00000000-0005-0000-0000-000046030000}"/>
    <cellStyle name="20% - Accent5 5 3" xfId="877" xr:uid="{00000000-0005-0000-0000-000047030000}"/>
    <cellStyle name="20% - Accent5 5 3 2" xfId="878" xr:uid="{00000000-0005-0000-0000-000048030000}"/>
    <cellStyle name="20% - Accent5 5 3 2 2" xfId="879" xr:uid="{00000000-0005-0000-0000-000049030000}"/>
    <cellStyle name="20% - Accent5 5 3 3" xfId="880" xr:uid="{00000000-0005-0000-0000-00004A030000}"/>
    <cellStyle name="20% - Accent5 5 3 4" xfId="881" xr:uid="{00000000-0005-0000-0000-00004B030000}"/>
    <cellStyle name="20% - Accent5 5 3 5" xfId="882" xr:uid="{00000000-0005-0000-0000-00004C030000}"/>
    <cellStyle name="20% - Accent5 5 4" xfId="883" xr:uid="{00000000-0005-0000-0000-00004D030000}"/>
    <cellStyle name="20% - Accent5 5 4 2" xfId="884" xr:uid="{00000000-0005-0000-0000-00004E030000}"/>
    <cellStyle name="20% - Accent5 5 5" xfId="885" xr:uid="{00000000-0005-0000-0000-00004F030000}"/>
    <cellStyle name="20% - Accent5 5 6" xfId="886" xr:uid="{00000000-0005-0000-0000-000050030000}"/>
    <cellStyle name="20% - Accent5 5 7" xfId="887" xr:uid="{00000000-0005-0000-0000-000051030000}"/>
    <cellStyle name="20% - Accent5 50" xfId="888" xr:uid="{00000000-0005-0000-0000-000052030000}"/>
    <cellStyle name="20% - Accent5 51" xfId="889" xr:uid="{00000000-0005-0000-0000-000053030000}"/>
    <cellStyle name="20% - Accent5 52" xfId="890" xr:uid="{00000000-0005-0000-0000-000054030000}"/>
    <cellStyle name="20% - Accent5 53" xfId="891" xr:uid="{00000000-0005-0000-0000-000055030000}"/>
    <cellStyle name="20% - Accent5 54" xfId="892" xr:uid="{00000000-0005-0000-0000-000056030000}"/>
    <cellStyle name="20% - Accent5 55" xfId="893" xr:uid="{00000000-0005-0000-0000-000057030000}"/>
    <cellStyle name="20% - Accent5 56" xfId="894" xr:uid="{00000000-0005-0000-0000-000058030000}"/>
    <cellStyle name="20% - Accent5 6" xfId="895" xr:uid="{00000000-0005-0000-0000-000059030000}"/>
    <cellStyle name="20% - Accent5 6 2" xfId="896" xr:uid="{00000000-0005-0000-0000-00005A030000}"/>
    <cellStyle name="20% - Accent5 6 2 2" xfId="897" xr:uid="{00000000-0005-0000-0000-00005B030000}"/>
    <cellStyle name="20% - Accent5 6 2 2 2" xfId="898" xr:uid="{00000000-0005-0000-0000-00005C030000}"/>
    <cellStyle name="20% - Accent5 6 2 3" xfId="899" xr:uid="{00000000-0005-0000-0000-00005D030000}"/>
    <cellStyle name="20% - Accent5 6 2 4" xfId="900" xr:uid="{00000000-0005-0000-0000-00005E030000}"/>
    <cellStyle name="20% - Accent5 6 2 5" xfId="901" xr:uid="{00000000-0005-0000-0000-00005F030000}"/>
    <cellStyle name="20% - Accent5 6 3" xfId="902" xr:uid="{00000000-0005-0000-0000-000060030000}"/>
    <cellStyle name="20% - Accent5 6 3 2" xfId="903" xr:uid="{00000000-0005-0000-0000-000061030000}"/>
    <cellStyle name="20% - Accent5 6 4" xfId="904" xr:uid="{00000000-0005-0000-0000-000062030000}"/>
    <cellStyle name="20% - Accent5 6 5" xfId="905" xr:uid="{00000000-0005-0000-0000-000063030000}"/>
    <cellStyle name="20% - Accent5 6 6" xfId="906" xr:uid="{00000000-0005-0000-0000-000064030000}"/>
    <cellStyle name="20% - Accent5 7" xfId="907" xr:uid="{00000000-0005-0000-0000-000065030000}"/>
    <cellStyle name="20% - Accent5 7 2" xfId="908" xr:uid="{00000000-0005-0000-0000-000066030000}"/>
    <cellStyle name="20% - Accent5 7 2 2" xfId="909" xr:uid="{00000000-0005-0000-0000-000067030000}"/>
    <cellStyle name="20% - Accent5 7 3" xfId="910" xr:uid="{00000000-0005-0000-0000-000068030000}"/>
    <cellStyle name="20% - Accent5 7 4" xfId="911" xr:uid="{00000000-0005-0000-0000-000069030000}"/>
    <cellStyle name="20% - Accent5 7 5" xfId="912" xr:uid="{00000000-0005-0000-0000-00006A030000}"/>
    <cellStyle name="20% - Accent5 8" xfId="913" xr:uid="{00000000-0005-0000-0000-00006B030000}"/>
    <cellStyle name="20% - Accent5 8 2" xfId="914" xr:uid="{00000000-0005-0000-0000-00006C030000}"/>
    <cellStyle name="20% - Accent5 8 3" xfId="915" xr:uid="{00000000-0005-0000-0000-00006D030000}"/>
    <cellStyle name="20% - Accent5 9" xfId="916" xr:uid="{00000000-0005-0000-0000-00006E030000}"/>
    <cellStyle name="20% - Accent5 9 2" xfId="917" xr:uid="{00000000-0005-0000-0000-00006F030000}"/>
    <cellStyle name="20% - Accent6" xfId="40" builtinId="50" customBuiltin="1"/>
    <cellStyle name="20% - Accent6 10" xfId="918" xr:uid="{00000000-0005-0000-0000-000071030000}"/>
    <cellStyle name="20% - Accent6 10 2" xfId="919" xr:uid="{00000000-0005-0000-0000-000072030000}"/>
    <cellStyle name="20% - Accent6 11" xfId="920" xr:uid="{00000000-0005-0000-0000-000073030000}"/>
    <cellStyle name="20% - Accent6 11 2" xfId="921" xr:uid="{00000000-0005-0000-0000-000074030000}"/>
    <cellStyle name="20% - Accent6 12" xfId="922" xr:uid="{00000000-0005-0000-0000-000075030000}"/>
    <cellStyle name="20% - Accent6 12 2" xfId="923" xr:uid="{00000000-0005-0000-0000-000076030000}"/>
    <cellStyle name="20% - Accent6 13" xfId="924" xr:uid="{00000000-0005-0000-0000-000077030000}"/>
    <cellStyle name="20% - Accent6 13 2" xfId="925" xr:uid="{00000000-0005-0000-0000-000078030000}"/>
    <cellStyle name="20% - Accent6 14" xfId="926" xr:uid="{00000000-0005-0000-0000-000079030000}"/>
    <cellStyle name="20% - Accent6 14 2" xfId="927" xr:uid="{00000000-0005-0000-0000-00007A030000}"/>
    <cellStyle name="20% - Accent6 15" xfId="928" xr:uid="{00000000-0005-0000-0000-00007B030000}"/>
    <cellStyle name="20% - Accent6 15 2" xfId="929" xr:uid="{00000000-0005-0000-0000-00007C030000}"/>
    <cellStyle name="20% - Accent6 16" xfId="930" xr:uid="{00000000-0005-0000-0000-00007D030000}"/>
    <cellStyle name="20% - Accent6 16 2" xfId="931" xr:uid="{00000000-0005-0000-0000-00007E030000}"/>
    <cellStyle name="20% - Accent6 17" xfId="932" xr:uid="{00000000-0005-0000-0000-00007F030000}"/>
    <cellStyle name="20% - Accent6 17 2" xfId="933" xr:uid="{00000000-0005-0000-0000-000080030000}"/>
    <cellStyle name="20% - Accent6 18" xfId="934" xr:uid="{00000000-0005-0000-0000-000081030000}"/>
    <cellStyle name="20% - Accent6 19" xfId="935" xr:uid="{00000000-0005-0000-0000-000082030000}"/>
    <cellStyle name="20% - Accent6 2" xfId="936" xr:uid="{00000000-0005-0000-0000-000083030000}"/>
    <cellStyle name="20% - Accent6 2 2" xfId="937" xr:uid="{00000000-0005-0000-0000-000084030000}"/>
    <cellStyle name="20% - Accent6 2 2 2" xfId="938" xr:uid="{00000000-0005-0000-0000-000085030000}"/>
    <cellStyle name="20% - Accent6 2 2 2 2" xfId="939" xr:uid="{00000000-0005-0000-0000-000086030000}"/>
    <cellStyle name="20% - Accent6 2 2 2 2 2" xfId="940" xr:uid="{00000000-0005-0000-0000-000087030000}"/>
    <cellStyle name="20% - Accent6 2 2 2 3" xfId="941" xr:uid="{00000000-0005-0000-0000-000088030000}"/>
    <cellStyle name="20% - Accent6 2 2 2 4" xfId="942" xr:uid="{00000000-0005-0000-0000-000089030000}"/>
    <cellStyle name="20% - Accent6 2 2 2 5" xfId="943" xr:uid="{00000000-0005-0000-0000-00008A030000}"/>
    <cellStyle name="20% - Accent6 2 2 3" xfId="944" xr:uid="{00000000-0005-0000-0000-00008B030000}"/>
    <cellStyle name="20% - Accent6 2 2 3 2" xfId="945" xr:uid="{00000000-0005-0000-0000-00008C030000}"/>
    <cellStyle name="20% - Accent6 2 2 4" xfId="946" xr:uid="{00000000-0005-0000-0000-00008D030000}"/>
    <cellStyle name="20% - Accent6 2 2 5" xfId="947" xr:uid="{00000000-0005-0000-0000-00008E030000}"/>
    <cellStyle name="20% - Accent6 2 2 6" xfId="948" xr:uid="{00000000-0005-0000-0000-00008F030000}"/>
    <cellStyle name="20% - Accent6 2 3" xfId="949" xr:uid="{00000000-0005-0000-0000-000090030000}"/>
    <cellStyle name="20% - Accent6 2 3 2" xfId="950" xr:uid="{00000000-0005-0000-0000-000091030000}"/>
    <cellStyle name="20% - Accent6 2 3 2 2" xfId="951" xr:uid="{00000000-0005-0000-0000-000092030000}"/>
    <cellStyle name="20% - Accent6 2 3 3" xfId="952" xr:uid="{00000000-0005-0000-0000-000093030000}"/>
    <cellStyle name="20% - Accent6 2 3 4" xfId="953" xr:uid="{00000000-0005-0000-0000-000094030000}"/>
    <cellStyle name="20% - Accent6 2 3 5" xfId="954" xr:uid="{00000000-0005-0000-0000-000095030000}"/>
    <cellStyle name="20% - Accent6 2 4" xfId="955" xr:uid="{00000000-0005-0000-0000-000096030000}"/>
    <cellStyle name="20% - Accent6 2 4 2" xfId="956" xr:uid="{00000000-0005-0000-0000-000097030000}"/>
    <cellStyle name="20% - Accent6 2 5" xfId="957" xr:uid="{00000000-0005-0000-0000-000098030000}"/>
    <cellStyle name="20% - Accent6 2 6" xfId="958" xr:uid="{00000000-0005-0000-0000-000099030000}"/>
    <cellStyle name="20% - Accent6 2 7" xfId="959" xr:uid="{00000000-0005-0000-0000-00009A030000}"/>
    <cellStyle name="20% - Accent6 2 8" xfId="960" xr:uid="{00000000-0005-0000-0000-00009B030000}"/>
    <cellStyle name="20% - Accent6 2 9" xfId="961" xr:uid="{00000000-0005-0000-0000-00009C030000}"/>
    <cellStyle name="20% - Accent6 20" xfId="962" xr:uid="{00000000-0005-0000-0000-00009D030000}"/>
    <cellStyle name="20% - Accent6 21" xfId="963" xr:uid="{00000000-0005-0000-0000-00009E030000}"/>
    <cellStyle name="20% - Accent6 22" xfId="964" xr:uid="{00000000-0005-0000-0000-00009F030000}"/>
    <cellStyle name="20% - Accent6 23" xfId="965" xr:uid="{00000000-0005-0000-0000-0000A0030000}"/>
    <cellStyle name="20% - Accent6 24" xfId="966" xr:uid="{00000000-0005-0000-0000-0000A1030000}"/>
    <cellStyle name="20% - Accent6 25" xfId="967" xr:uid="{00000000-0005-0000-0000-0000A2030000}"/>
    <cellStyle name="20% - Accent6 26" xfId="968" xr:uid="{00000000-0005-0000-0000-0000A3030000}"/>
    <cellStyle name="20% - Accent6 27" xfId="969" xr:uid="{00000000-0005-0000-0000-0000A4030000}"/>
    <cellStyle name="20% - Accent6 28" xfId="970" xr:uid="{00000000-0005-0000-0000-0000A5030000}"/>
    <cellStyle name="20% - Accent6 29" xfId="971" xr:uid="{00000000-0005-0000-0000-0000A6030000}"/>
    <cellStyle name="20% - Accent6 3" xfId="972" xr:uid="{00000000-0005-0000-0000-0000A7030000}"/>
    <cellStyle name="20% - Accent6 3 2" xfId="973" xr:uid="{00000000-0005-0000-0000-0000A8030000}"/>
    <cellStyle name="20% - Accent6 3 2 2" xfId="974" xr:uid="{00000000-0005-0000-0000-0000A9030000}"/>
    <cellStyle name="20% - Accent6 3 2 2 2" xfId="975" xr:uid="{00000000-0005-0000-0000-0000AA030000}"/>
    <cellStyle name="20% - Accent6 3 2 2 2 2" xfId="976" xr:uid="{00000000-0005-0000-0000-0000AB030000}"/>
    <cellStyle name="20% - Accent6 3 2 2 3" xfId="977" xr:uid="{00000000-0005-0000-0000-0000AC030000}"/>
    <cellStyle name="20% - Accent6 3 2 2 4" xfId="978" xr:uid="{00000000-0005-0000-0000-0000AD030000}"/>
    <cellStyle name="20% - Accent6 3 2 2 5" xfId="979" xr:uid="{00000000-0005-0000-0000-0000AE030000}"/>
    <cellStyle name="20% - Accent6 3 2 3" xfId="980" xr:uid="{00000000-0005-0000-0000-0000AF030000}"/>
    <cellStyle name="20% - Accent6 3 2 3 2" xfId="981" xr:uid="{00000000-0005-0000-0000-0000B0030000}"/>
    <cellStyle name="20% - Accent6 3 2 4" xfId="982" xr:uid="{00000000-0005-0000-0000-0000B1030000}"/>
    <cellStyle name="20% - Accent6 3 2 5" xfId="983" xr:uid="{00000000-0005-0000-0000-0000B2030000}"/>
    <cellStyle name="20% - Accent6 3 2 6" xfId="984" xr:uid="{00000000-0005-0000-0000-0000B3030000}"/>
    <cellStyle name="20% - Accent6 3 3" xfId="985" xr:uid="{00000000-0005-0000-0000-0000B4030000}"/>
    <cellStyle name="20% - Accent6 3 3 2" xfId="986" xr:uid="{00000000-0005-0000-0000-0000B5030000}"/>
    <cellStyle name="20% - Accent6 3 3 2 2" xfId="987" xr:uid="{00000000-0005-0000-0000-0000B6030000}"/>
    <cellStyle name="20% - Accent6 3 3 3" xfId="988" xr:uid="{00000000-0005-0000-0000-0000B7030000}"/>
    <cellStyle name="20% - Accent6 3 3 4" xfId="989" xr:uid="{00000000-0005-0000-0000-0000B8030000}"/>
    <cellStyle name="20% - Accent6 3 3 5" xfId="990" xr:uid="{00000000-0005-0000-0000-0000B9030000}"/>
    <cellStyle name="20% - Accent6 3 4" xfId="991" xr:uid="{00000000-0005-0000-0000-0000BA030000}"/>
    <cellStyle name="20% - Accent6 3 4 2" xfId="992" xr:uid="{00000000-0005-0000-0000-0000BB030000}"/>
    <cellStyle name="20% - Accent6 3 5" xfId="993" xr:uid="{00000000-0005-0000-0000-0000BC030000}"/>
    <cellStyle name="20% - Accent6 3 6" xfId="994" xr:uid="{00000000-0005-0000-0000-0000BD030000}"/>
    <cellStyle name="20% - Accent6 3 7" xfId="995" xr:uid="{00000000-0005-0000-0000-0000BE030000}"/>
    <cellStyle name="20% - Accent6 3 8" xfId="996" xr:uid="{00000000-0005-0000-0000-0000BF030000}"/>
    <cellStyle name="20% - Accent6 30" xfId="997" xr:uid="{00000000-0005-0000-0000-0000C0030000}"/>
    <cellStyle name="20% - Accent6 31" xfId="998" xr:uid="{00000000-0005-0000-0000-0000C1030000}"/>
    <cellStyle name="20% - Accent6 32" xfId="999" xr:uid="{00000000-0005-0000-0000-0000C2030000}"/>
    <cellStyle name="20% - Accent6 33" xfId="1000" xr:uid="{00000000-0005-0000-0000-0000C3030000}"/>
    <cellStyle name="20% - Accent6 34" xfId="1001" xr:uid="{00000000-0005-0000-0000-0000C4030000}"/>
    <cellStyle name="20% - Accent6 35" xfId="1002" xr:uid="{00000000-0005-0000-0000-0000C5030000}"/>
    <cellStyle name="20% - Accent6 36" xfId="1003" xr:uid="{00000000-0005-0000-0000-0000C6030000}"/>
    <cellStyle name="20% - Accent6 37" xfId="1004" xr:uid="{00000000-0005-0000-0000-0000C7030000}"/>
    <cellStyle name="20% - Accent6 38" xfId="1005" xr:uid="{00000000-0005-0000-0000-0000C8030000}"/>
    <cellStyle name="20% - Accent6 39" xfId="1006" xr:uid="{00000000-0005-0000-0000-0000C9030000}"/>
    <cellStyle name="20% - Accent6 4" xfId="1007" xr:uid="{00000000-0005-0000-0000-0000CA030000}"/>
    <cellStyle name="20% - Accent6 4 2" xfId="1008" xr:uid="{00000000-0005-0000-0000-0000CB030000}"/>
    <cellStyle name="20% - Accent6 4 2 2" xfId="1009" xr:uid="{00000000-0005-0000-0000-0000CC030000}"/>
    <cellStyle name="20% - Accent6 4 2 2 2" xfId="1010" xr:uid="{00000000-0005-0000-0000-0000CD030000}"/>
    <cellStyle name="20% - Accent6 4 2 2 2 2" xfId="1011" xr:uid="{00000000-0005-0000-0000-0000CE030000}"/>
    <cellStyle name="20% - Accent6 4 2 2 3" xfId="1012" xr:uid="{00000000-0005-0000-0000-0000CF030000}"/>
    <cellStyle name="20% - Accent6 4 2 2 4" xfId="1013" xr:uid="{00000000-0005-0000-0000-0000D0030000}"/>
    <cellStyle name="20% - Accent6 4 2 2 5" xfId="1014" xr:uid="{00000000-0005-0000-0000-0000D1030000}"/>
    <cellStyle name="20% - Accent6 4 2 3" xfId="1015" xr:uid="{00000000-0005-0000-0000-0000D2030000}"/>
    <cellStyle name="20% - Accent6 4 2 3 2" xfId="1016" xr:uid="{00000000-0005-0000-0000-0000D3030000}"/>
    <cellStyle name="20% - Accent6 4 2 4" xfId="1017" xr:uid="{00000000-0005-0000-0000-0000D4030000}"/>
    <cellStyle name="20% - Accent6 4 2 5" xfId="1018" xr:uid="{00000000-0005-0000-0000-0000D5030000}"/>
    <cellStyle name="20% - Accent6 4 2 6" xfId="1019" xr:uid="{00000000-0005-0000-0000-0000D6030000}"/>
    <cellStyle name="20% - Accent6 4 3" xfId="1020" xr:uid="{00000000-0005-0000-0000-0000D7030000}"/>
    <cellStyle name="20% - Accent6 4 3 2" xfId="1021" xr:uid="{00000000-0005-0000-0000-0000D8030000}"/>
    <cellStyle name="20% - Accent6 4 3 2 2" xfId="1022" xr:uid="{00000000-0005-0000-0000-0000D9030000}"/>
    <cellStyle name="20% - Accent6 4 3 3" xfId="1023" xr:uid="{00000000-0005-0000-0000-0000DA030000}"/>
    <cellStyle name="20% - Accent6 4 3 4" xfId="1024" xr:uid="{00000000-0005-0000-0000-0000DB030000}"/>
    <cellStyle name="20% - Accent6 4 3 5" xfId="1025" xr:uid="{00000000-0005-0000-0000-0000DC030000}"/>
    <cellStyle name="20% - Accent6 4 4" xfId="1026" xr:uid="{00000000-0005-0000-0000-0000DD030000}"/>
    <cellStyle name="20% - Accent6 4 4 2" xfId="1027" xr:uid="{00000000-0005-0000-0000-0000DE030000}"/>
    <cellStyle name="20% - Accent6 4 5" xfId="1028" xr:uid="{00000000-0005-0000-0000-0000DF030000}"/>
    <cellStyle name="20% - Accent6 4 6" xfId="1029" xr:uid="{00000000-0005-0000-0000-0000E0030000}"/>
    <cellStyle name="20% - Accent6 4 7" xfId="1030" xr:uid="{00000000-0005-0000-0000-0000E1030000}"/>
    <cellStyle name="20% - Accent6 40" xfId="1031" xr:uid="{00000000-0005-0000-0000-0000E2030000}"/>
    <cellStyle name="20% - Accent6 41" xfId="1032" xr:uid="{00000000-0005-0000-0000-0000E3030000}"/>
    <cellStyle name="20% - Accent6 42" xfId="1033" xr:uid="{00000000-0005-0000-0000-0000E4030000}"/>
    <cellStyle name="20% - Accent6 43" xfId="1034" xr:uid="{00000000-0005-0000-0000-0000E5030000}"/>
    <cellStyle name="20% - Accent6 44" xfId="1035" xr:uid="{00000000-0005-0000-0000-0000E6030000}"/>
    <cellStyle name="20% - Accent6 45" xfId="1036" xr:uid="{00000000-0005-0000-0000-0000E7030000}"/>
    <cellStyle name="20% - Accent6 46" xfId="1037" xr:uid="{00000000-0005-0000-0000-0000E8030000}"/>
    <cellStyle name="20% - Accent6 47" xfId="1038" xr:uid="{00000000-0005-0000-0000-0000E9030000}"/>
    <cellStyle name="20% - Accent6 48" xfId="1039" xr:uid="{00000000-0005-0000-0000-0000EA030000}"/>
    <cellStyle name="20% - Accent6 49" xfId="1040" xr:uid="{00000000-0005-0000-0000-0000EB030000}"/>
    <cellStyle name="20% - Accent6 5" xfId="1041" xr:uid="{00000000-0005-0000-0000-0000EC030000}"/>
    <cellStyle name="20% - Accent6 5 2" xfId="1042" xr:uid="{00000000-0005-0000-0000-0000ED030000}"/>
    <cellStyle name="20% - Accent6 5 2 2" xfId="1043" xr:uid="{00000000-0005-0000-0000-0000EE030000}"/>
    <cellStyle name="20% - Accent6 5 2 2 2" xfId="1044" xr:uid="{00000000-0005-0000-0000-0000EF030000}"/>
    <cellStyle name="20% - Accent6 5 2 2 2 2" xfId="1045" xr:uid="{00000000-0005-0000-0000-0000F0030000}"/>
    <cellStyle name="20% - Accent6 5 2 2 3" xfId="1046" xr:uid="{00000000-0005-0000-0000-0000F1030000}"/>
    <cellStyle name="20% - Accent6 5 2 2 4" xfId="1047" xr:uid="{00000000-0005-0000-0000-0000F2030000}"/>
    <cellStyle name="20% - Accent6 5 2 3" xfId="1048" xr:uid="{00000000-0005-0000-0000-0000F3030000}"/>
    <cellStyle name="20% - Accent6 5 2 3 2" xfId="1049" xr:uid="{00000000-0005-0000-0000-0000F4030000}"/>
    <cellStyle name="20% - Accent6 5 2 4" xfId="1050" xr:uid="{00000000-0005-0000-0000-0000F5030000}"/>
    <cellStyle name="20% - Accent6 5 2 5" xfId="1051" xr:uid="{00000000-0005-0000-0000-0000F6030000}"/>
    <cellStyle name="20% - Accent6 5 3" xfId="1052" xr:uid="{00000000-0005-0000-0000-0000F7030000}"/>
    <cellStyle name="20% - Accent6 5 3 2" xfId="1053" xr:uid="{00000000-0005-0000-0000-0000F8030000}"/>
    <cellStyle name="20% - Accent6 5 3 2 2" xfId="1054" xr:uid="{00000000-0005-0000-0000-0000F9030000}"/>
    <cellStyle name="20% - Accent6 5 3 3" xfId="1055" xr:uid="{00000000-0005-0000-0000-0000FA030000}"/>
    <cellStyle name="20% - Accent6 5 3 4" xfId="1056" xr:uid="{00000000-0005-0000-0000-0000FB030000}"/>
    <cellStyle name="20% - Accent6 5 3 5" xfId="1057" xr:uid="{00000000-0005-0000-0000-0000FC030000}"/>
    <cellStyle name="20% - Accent6 5 4" xfId="1058" xr:uid="{00000000-0005-0000-0000-0000FD030000}"/>
    <cellStyle name="20% - Accent6 5 4 2" xfId="1059" xr:uid="{00000000-0005-0000-0000-0000FE030000}"/>
    <cellStyle name="20% - Accent6 5 5" xfId="1060" xr:uid="{00000000-0005-0000-0000-0000FF030000}"/>
    <cellStyle name="20% - Accent6 5 6" xfId="1061" xr:uid="{00000000-0005-0000-0000-000000040000}"/>
    <cellStyle name="20% - Accent6 5 7" xfId="1062" xr:uid="{00000000-0005-0000-0000-000001040000}"/>
    <cellStyle name="20% - Accent6 50" xfId="1063" xr:uid="{00000000-0005-0000-0000-000002040000}"/>
    <cellStyle name="20% - Accent6 51" xfId="1064" xr:uid="{00000000-0005-0000-0000-000003040000}"/>
    <cellStyle name="20% - Accent6 52" xfId="1065" xr:uid="{00000000-0005-0000-0000-000004040000}"/>
    <cellStyle name="20% - Accent6 53" xfId="1066" xr:uid="{00000000-0005-0000-0000-000005040000}"/>
    <cellStyle name="20% - Accent6 54" xfId="1067" xr:uid="{00000000-0005-0000-0000-000006040000}"/>
    <cellStyle name="20% - Accent6 55" xfId="1068" xr:uid="{00000000-0005-0000-0000-000007040000}"/>
    <cellStyle name="20% - Accent6 56" xfId="1069" xr:uid="{00000000-0005-0000-0000-000008040000}"/>
    <cellStyle name="20% - Accent6 6" xfId="1070" xr:uid="{00000000-0005-0000-0000-000009040000}"/>
    <cellStyle name="20% - Accent6 6 2" xfId="1071" xr:uid="{00000000-0005-0000-0000-00000A040000}"/>
    <cellStyle name="20% - Accent6 6 2 2" xfId="1072" xr:uid="{00000000-0005-0000-0000-00000B040000}"/>
    <cellStyle name="20% - Accent6 6 2 2 2" xfId="1073" xr:uid="{00000000-0005-0000-0000-00000C040000}"/>
    <cellStyle name="20% - Accent6 6 2 3" xfId="1074" xr:uid="{00000000-0005-0000-0000-00000D040000}"/>
    <cellStyle name="20% - Accent6 6 2 4" xfId="1075" xr:uid="{00000000-0005-0000-0000-00000E040000}"/>
    <cellStyle name="20% - Accent6 6 2 5" xfId="1076" xr:uid="{00000000-0005-0000-0000-00000F040000}"/>
    <cellStyle name="20% - Accent6 6 3" xfId="1077" xr:uid="{00000000-0005-0000-0000-000010040000}"/>
    <cellStyle name="20% - Accent6 6 3 2" xfId="1078" xr:uid="{00000000-0005-0000-0000-000011040000}"/>
    <cellStyle name="20% - Accent6 6 4" xfId="1079" xr:uid="{00000000-0005-0000-0000-000012040000}"/>
    <cellStyle name="20% - Accent6 6 5" xfId="1080" xr:uid="{00000000-0005-0000-0000-000013040000}"/>
    <cellStyle name="20% - Accent6 6 6" xfId="1081" xr:uid="{00000000-0005-0000-0000-000014040000}"/>
    <cellStyle name="20% - Accent6 7" xfId="1082" xr:uid="{00000000-0005-0000-0000-000015040000}"/>
    <cellStyle name="20% - Accent6 7 2" xfId="1083" xr:uid="{00000000-0005-0000-0000-000016040000}"/>
    <cellStyle name="20% - Accent6 7 2 2" xfId="1084" xr:uid="{00000000-0005-0000-0000-000017040000}"/>
    <cellStyle name="20% - Accent6 7 3" xfId="1085" xr:uid="{00000000-0005-0000-0000-000018040000}"/>
    <cellStyle name="20% - Accent6 7 4" xfId="1086" xr:uid="{00000000-0005-0000-0000-000019040000}"/>
    <cellStyle name="20% - Accent6 7 5" xfId="1087" xr:uid="{00000000-0005-0000-0000-00001A040000}"/>
    <cellStyle name="20% - Accent6 8" xfId="1088" xr:uid="{00000000-0005-0000-0000-00001B040000}"/>
    <cellStyle name="20% - Accent6 8 2" xfId="1089" xr:uid="{00000000-0005-0000-0000-00001C040000}"/>
    <cellStyle name="20% - Accent6 8 3" xfId="1090" xr:uid="{00000000-0005-0000-0000-00001D040000}"/>
    <cellStyle name="20% - Accent6 9" xfId="1091" xr:uid="{00000000-0005-0000-0000-00001E040000}"/>
    <cellStyle name="20% - Accent6 9 2" xfId="1092" xr:uid="{00000000-0005-0000-0000-00001F040000}"/>
    <cellStyle name="40% - Accent1" xfId="21" builtinId="31" customBuiltin="1"/>
    <cellStyle name="40% - Accent1 10" xfId="1093" xr:uid="{00000000-0005-0000-0000-000021040000}"/>
    <cellStyle name="40% - Accent1 10 2" xfId="1094" xr:uid="{00000000-0005-0000-0000-000022040000}"/>
    <cellStyle name="40% - Accent1 11" xfId="1095" xr:uid="{00000000-0005-0000-0000-000023040000}"/>
    <cellStyle name="40% - Accent1 11 2" xfId="1096" xr:uid="{00000000-0005-0000-0000-000024040000}"/>
    <cellStyle name="40% - Accent1 12" xfId="1097" xr:uid="{00000000-0005-0000-0000-000025040000}"/>
    <cellStyle name="40% - Accent1 12 2" xfId="1098" xr:uid="{00000000-0005-0000-0000-000026040000}"/>
    <cellStyle name="40% - Accent1 13" xfId="1099" xr:uid="{00000000-0005-0000-0000-000027040000}"/>
    <cellStyle name="40% - Accent1 13 2" xfId="1100" xr:uid="{00000000-0005-0000-0000-000028040000}"/>
    <cellStyle name="40% - Accent1 14" xfId="1101" xr:uid="{00000000-0005-0000-0000-000029040000}"/>
    <cellStyle name="40% - Accent1 14 2" xfId="1102" xr:uid="{00000000-0005-0000-0000-00002A040000}"/>
    <cellStyle name="40% - Accent1 15" xfId="1103" xr:uid="{00000000-0005-0000-0000-00002B040000}"/>
    <cellStyle name="40% - Accent1 15 2" xfId="1104" xr:uid="{00000000-0005-0000-0000-00002C040000}"/>
    <cellStyle name="40% - Accent1 16" xfId="1105" xr:uid="{00000000-0005-0000-0000-00002D040000}"/>
    <cellStyle name="40% - Accent1 16 2" xfId="1106" xr:uid="{00000000-0005-0000-0000-00002E040000}"/>
    <cellStyle name="40% - Accent1 17" xfId="1107" xr:uid="{00000000-0005-0000-0000-00002F040000}"/>
    <cellStyle name="40% - Accent1 17 2" xfId="1108" xr:uid="{00000000-0005-0000-0000-000030040000}"/>
    <cellStyle name="40% - Accent1 18" xfId="1109" xr:uid="{00000000-0005-0000-0000-000031040000}"/>
    <cellStyle name="40% - Accent1 19" xfId="1110" xr:uid="{00000000-0005-0000-0000-000032040000}"/>
    <cellStyle name="40% - Accent1 2" xfId="1111" xr:uid="{00000000-0005-0000-0000-000033040000}"/>
    <cellStyle name="40% - Accent1 2 2" xfId="1112" xr:uid="{00000000-0005-0000-0000-000034040000}"/>
    <cellStyle name="40% - Accent1 2 2 2" xfId="1113" xr:uid="{00000000-0005-0000-0000-000035040000}"/>
    <cellStyle name="40% - Accent1 2 2 2 2" xfId="1114" xr:uid="{00000000-0005-0000-0000-000036040000}"/>
    <cellStyle name="40% - Accent1 2 2 2 2 2" xfId="1115" xr:uid="{00000000-0005-0000-0000-000037040000}"/>
    <cellStyle name="40% - Accent1 2 2 2 3" xfId="1116" xr:uid="{00000000-0005-0000-0000-000038040000}"/>
    <cellStyle name="40% - Accent1 2 2 2 4" xfId="1117" xr:uid="{00000000-0005-0000-0000-000039040000}"/>
    <cellStyle name="40% - Accent1 2 2 2 5" xfId="1118" xr:uid="{00000000-0005-0000-0000-00003A040000}"/>
    <cellStyle name="40% - Accent1 2 2 3" xfId="1119" xr:uid="{00000000-0005-0000-0000-00003B040000}"/>
    <cellStyle name="40% - Accent1 2 2 3 2" xfId="1120" xr:uid="{00000000-0005-0000-0000-00003C040000}"/>
    <cellStyle name="40% - Accent1 2 2 4" xfId="1121" xr:uid="{00000000-0005-0000-0000-00003D040000}"/>
    <cellStyle name="40% - Accent1 2 2 5" xfId="1122" xr:uid="{00000000-0005-0000-0000-00003E040000}"/>
    <cellStyle name="40% - Accent1 2 2 6" xfId="1123" xr:uid="{00000000-0005-0000-0000-00003F040000}"/>
    <cellStyle name="40% - Accent1 2 3" xfId="1124" xr:uid="{00000000-0005-0000-0000-000040040000}"/>
    <cellStyle name="40% - Accent1 2 3 2" xfId="1125" xr:uid="{00000000-0005-0000-0000-000041040000}"/>
    <cellStyle name="40% - Accent1 2 3 2 2" xfId="1126" xr:uid="{00000000-0005-0000-0000-000042040000}"/>
    <cellStyle name="40% - Accent1 2 3 3" xfId="1127" xr:uid="{00000000-0005-0000-0000-000043040000}"/>
    <cellStyle name="40% - Accent1 2 3 4" xfId="1128" xr:uid="{00000000-0005-0000-0000-000044040000}"/>
    <cellStyle name="40% - Accent1 2 3 5" xfId="1129" xr:uid="{00000000-0005-0000-0000-000045040000}"/>
    <cellStyle name="40% - Accent1 2 4" xfId="1130" xr:uid="{00000000-0005-0000-0000-000046040000}"/>
    <cellStyle name="40% - Accent1 2 4 2" xfId="1131" xr:uid="{00000000-0005-0000-0000-000047040000}"/>
    <cellStyle name="40% - Accent1 2 5" xfId="1132" xr:uid="{00000000-0005-0000-0000-000048040000}"/>
    <cellStyle name="40% - Accent1 2 6" xfId="1133" xr:uid="{00000000-0005-0000-0000-000049040000}"/>
    <cellStyle name="40% - Accent1 2 7" xfId="1134" xr:uid="{00000000-0005-0000-0000-00004A040000}"/>
    <cellStyle name="40% - Accent1 2 8" xfId="1135" xr:uid="{00000000-0005-0000-0000-00004B040000}"/>
    <cellStyle name="40% - Accent1 2 9" xfId="1136" xr:uid="{00000000-0005-0000-0000-00004C040000}"/>
    <cellStyle name="40% - Accent1 20" xfId="1137" xr:uid="{00000000-0005-0000-0000-00004D040000}"/>
    <cellStyle name="40% - Accent1 21" xfId="1138" xr:uid="{00000000-0005-0000-0000-00004E040000}"/>
    <cellStyle name="40% - Accent1 22" xfId="1139" xr:uid="{00000000-0005-0000-0000-00004F040000}"/>
    <cellStyle name="40% - Accent1 23" xfId="1140" xr:uid="{00000000-0005-0000-0000-000050040000}"/>
    <cellStyle name="40% - Accent1 24" xfId="1141" xr:uid="{00000000-0005-0000-0000-000051040000}"/>
    <cellStyle name="40% - Accent1 25" xfId="1142" xr:uid="{00000000-0005-0000-0000-000052040000}"/>
    <cellStyle name="40% - Accent1 26" xfId="1143" xr:uid="{00000000-0005-0000-0000-000053040000}"/>
    <cellStyle name="40% - Accent1 27" xfId="1144" xr:uid="{00000000-0005-0000-0000-000054040000}"/>
    <cellStyle name="40% - Accent1 28" xfId="1145" xr:uid="{00000000-0005-0000-0000-000055040000}"/>
    <cellStyle name="40% - Accent1 29" xfId="1146" xr:uid="{00000000-0005-0000-0000-000056040000}"/>
    <cellStyle name="40% - Accent1 3" xfId="1147" xr:uid="{00000000-0005-0000-0000-000057040000}"/>
    <cellStyle name="40% - Accent1 3 2" xfId="1148" xr:uid="{00000000-0005-0000-0000-000058040000}"/>
    <cellStyle name="40% - Accent1 3 2 2" xfId="1149" xr:uid="{00000000-0005-0000-0000-000059040000}"/>
    <cellStyle name="40% - Accent1 3 2 2 2" xfId="1150" xr:uid="{00000000-0005-0000-0000-00005A040000}"/>
    <cellStyle name="40% - Accent1 3 2 2 2 2" xfId="1151" xr:uid="{00000000-0005-0000-0000-00005B040000}"/>
    <cellStyle name="40% - Accent1 3 2 2 3" xfId="1152" xr:uid="{00000000-0005-0000-0000-00005C040000}"/>
    <cellStyle name="40% - Accent1 3 2 2 4" xfId="1153" xr:uid="{00000000-0005-0000-0000-00005D040000}"/>
    <cellStyle name="40% - Accent1 3 2 2 5" xfId="1154" xr:uid="{00000000-0005-0000-0000-00005E040000}"/>
    <cellStyle name="40% - Accent1 3 2 3" xfId="1155" xr:uid="{00000000-0005-0000-0000-00005F040000}"/>
    <cellStyle name="40% - Accent1 3 2 3 2" xfId="1156" xr:uid="{00000000-0005-0000-0000-000060040000}"/>
    <cellStyle name="40% - Accent1 3 2 4" xfId="1157" xr:uid="{00000000-0005-0000-0000-000061040000}"/>
    <cellStyle name="40% - Accent1 3 2 5" xfId="1158" xr:uid="{00000000-0005-0000-0000-000062040000}"/>
    <cellStyle name="40% - Accent1 3 2 6" xfId="1159" xr:uid="{00000000-0005-0000-0000-000063040000}"/>
    <cellStyle name="40% - Accent1 3 3" xfId="1160" xr:uid="{00000000-0005-0000-0000-000064040000}"/>
    <cellStyle name="40% - Accent1 3 3 2" xfId="1161" xr:uid="{00000000-0005-0000-0000-000065040000}"/>
    <cellStyle name="40% - Accent1 3 3 2 2" xfId="1162" xr:uid="{00000000-0005-0000-0000-000066040000}"/>
    <cellStyle name="40% - Accent1 3 3 3" xfId="1163" xr:uid="{00000000-0005-0000-0000-000067040000}"/>
    <cellStyle name="40% - Accent1 3 3 4" xfId="1164" xr:uid="{00000000-0005-0000-0000-000068040000}"/>
    <cellStyle name="40% - Accent1 3 3 5" xfId="1165" xr:uid="{00000000-0005-0000-0000-000069040000}"/>
    <cellStyle name="40% - Accent1 3 4" xfId="1166" xr:uid="{00000000-0005-0000-0000-00006A040000}"/>
    <cellStyle name="40% - Accent1 3 4 2" xfId="1167" xr:uid="{00000000-0005-0000-0000-00006B040000}"/>
    <cellStyle name="40% - Accent1 3 5" xfId="1168" xr:uid="{00000000-0005-0000-0000-00006C040000}"/>
    <cellStyle name="40% - Accent1 3 6" xfId="1169" xr:uid="{00000000-0005-0000-0000-00006D040000}"/>
    <cellStyle name="40% - Accent1 3 7" xfId="1170" xr:uid="{00000000-0005-0000-0000-00006E040000}"/>
    <cellStyle name="40% - Accent1 3 8" xfId="1171" xr:uid="{00000000-0005-0000-0000-00006F040000}"/>
    <cellStyle name="40% - Accent1 30" xfId="1172" xr:uid="{00000000-0005-0000-0000-000070040000}"/>
    <cellStyle name="40% - Accent1 31" xfId="1173" xr:uid="{00000000-0005-0000-0000-000071040000}"/>
    <cellStyle name="40% - Accent1 32" xfId="1174" xr:uid="{00000000-0005-0000-0000-000072040000}"/>
    <cellStyle name="40% - Accent1 33" xfId="1175" xr:uid="{00000000-0005-0000-0000-000073040000}"/>
    <cellStyle name="40% - Accent1 34" xfId="1176" xr:uid="{00000000-0005-0000-0000-000074040000}"/>
    <cellStyle name="40% - Accent1 35" xfId="1177" xr:uid="{00000000-0005-0000-0000-000075040000}"/>
    <cellStyle name="40% - Accent1 36" xfId="1178" xr:uid="{00000000-0005-0000-0000-000076040000}"/>
    <cellStyle name="40% - Accent1 37" xfId="1179" xr:uid="{00000000-0005-0000-0000-000077040000}"/>
    <cellStyle name="40% - Accent1 38" xfId="1180" xr:uid="{00000000-0005-0000-0000-000078040000}"/>
    <cellStyle name="40% - Accent1 39" xfId="1181" xr:uid="{00000000-0005-0000-0000-000079040000}"/>
    <cellStyle name="40% - Accent1 4" xfId="1182" xr:uid="{00000000-0005-0000-0000-00007A040000}"/>
    <cellStyle name="40% - Accent1 4 2" xfId="1183" xr:uid="{00000000-0005-0000-0000-00007B040000}"/>
    <cellStyle name="40% - Accent1 4 2 2" xfId="1184" xr:uid="{00000000-0005-0000-0000-00007C040000}"/>
    <cellStyle name="40% - Accent1 4 2 2 2" xfId="1185" xr:uid="{00000000-0005-0000-0000-00007D040000}"/>
    <cellStyle name="40% - Accent1 4 2 2 2 2" xfId="1186" xr:uid="{00000000-0005-0000-0000-00007E040000}"/>
    <cellStyle name="40% - Accent1 4 2 2 3" xfId="1187" xr:uid="{00000000-0005-0000-0000-00007F040000}"/>
    <cellStyle name="40% - Accent1 4 2 2 4" xfId="1188" xr:uid="{00000000-0005-0000-0000-000080040000}"/>
    <cellStyle name="40% - Accent1 4 2 2 5" xfId="1189" xr:uid="{00000000-0005-0000-0000-000081040000}"/>
    <cellStyle name="40% - Accent1 4 2 3" xfId="1190" xr:uid="{00000000-0005-0000-0000-000082040000}"/>
    <cellStyle name="40% - Accent1 4 2 3 2" xfId="1191" xr:uid="{00000000-0005-0000-0000-000083040000}"/>
    <cellStyle name="40% - Accent1 4 2 4" xfId="1192" xr:uid="{00000000-0005-0000-0000-000084040000}"/>
    <cellStyle name="40% - Accent1 4 2 5" xfId="1193" xr:uid="{00000000-0005-0000-0000-000085040000}"/>
    <cellStyle name="40% - Accent1 4 2 6" xfId="1194" xr:uid="{00000000-0005-0000-0000-000086040000}"/>
    <cellStyle name="40% - Accent1 4 3" xfId="1195" xr:uid="{00000000-0005-0000-0000-000087040000}"/>
    <cellStyle name="40% - Accent1 4 3 2" xfId="1196" xr:uid="{00000000-0005-0000-0000-000088040000}"/>
    <cellStyle name="40% - Accent1 4 3 2 2" xfId="1197" xr:uid="{00000000-0005-0000-0000-000089040000}"/>
    <cellStyle name="40% - Accent1 4 3 3" xfId="1198" xr:uid="{00000000-0005-0000-0000-00008A040000}"/>
    <cellStyle name="40% - Accent1 4 3 4" xfId="1199" xr:uid="{00000000-0005-0000-0000-00008B040000}"/>
    <cellStyle name="40% - Accent1 4 3 5" xfId="1200" xr:uid="{00000000-0005-0000-0000-00008C040000}"/>
    <cellStyle name="40% - Accent1 4 4" xfId="1201" xr:uid="{00000000-0005-0000-0000-00008D040000}"/>
    <cellStyle name="40% - Accent1 4 4 2" xfId="1202" xr:uid="{00000000-0005-0000-0000-00008E040000}"/>
    <cellStyle name="40% - Accent1 4 5" xfId="1203" xr:uid="{00000000-0005-0000-0000-00008F040000}"/>
    <cellStyle name="40% - Accent1 4 6" xfId="1204" xr:uid="{00000000-0005-0000-0000-000090040000}"/>
    <cellStyle name="40% - Accent1 4 7" xfId="1205" xr:uid="{00000000-0005-0000-0000-000091040000}"/>
    <cellStyle name="40% - Accent1 40" xfId="1206" xr:uid="{00000000-0005-0000-0000-000092040000}"/>
    <cellStyle name="40% - Accent1 41" xfId="1207" xr:uid="{00000000-0005-0000-0000-000093040000}"/>
    <cellStyle name="40% - Accent1 42" xfId="1208" xr:uid="{00000000-0005-0000-0000-000094040000}"/>
    <cellStyle name="40% - Accent1 43" xfId="1209" xr:uid="{00000000-0005-0000-0000-000095040000}"/>
    <cellStyle name="40% - Accent1 44" xfId="1210" xr:uid="{00000000-0005-0000-0000-000096040000}"/>
    <cellStyle name="40% - Accent1 45" xfId="1211" xr:uid="{00000000-0005-0000-0000-000097040000}"/>
    <cellStyle name="40% - Accent1 46" xfId="1212" xr:uid="{00000000-0005-0000-0000-000098040000}"/>
    <cellStyle name="40% - Accent1 47" xfId="1213" xr:uid="{00000000-0005-0000-0000-000099040000}"/>
    <cellStyle name="40% - Accent1 48" xfId="1214" xr:uid="{00000000-0005-0000-0000-00009A040000}"/>
    <cellStyle name="40% - Accent1 49" xfId="1215" xr:uid="{00000000-0005-0000-0000-00009B040000}"/>
    <cellStyle name="40% - Accent1 5" xfId="1216" xr:uid="{00000000-0005-0000-0000-00009C040000}"/>
    <cellStyle name="40% - Accent1 5 2" xfId="1217" xr:uid="{00000000-0005-0000-0000-00009D040000}"/>
    <cellStyle name="40% - Accent1 5 2 2" xfId="1218" xr:uid="{00000000-0005-0000-0000-00009E040000}"/>
    <cellStyle name="40% - Accent1 5 2 2 2" xfId="1219" xr:uid="{00000000-0005-0000-0000-00009F040000}"/>
    <cellStyle name="40% - Accent1 5 2 2 2 2" xfId="1220" xr:uid="{00000000-0005-0000-0000-0000A0040000}"/>
    <cellStyle name="40% - Accent1 5 2 2 3" xfId="1221" xr:uid="{00000000-0005-0000-0000-0000A1040000}"/>
    <cellStyle name="40% - Accent1 5 2 2 4" xfId="1222" xr:uid="{00000000-0005-0000-0000-0000A2040000}"/>
    <cellStyle name="40% - Accent1 5 2 3" xfId="1223" xr:uid="{00000000-0005-0000-0000-0000A3040000}"/>
    <cellStyle name="40% - Accent1 5 2 3 2" xfId="1224" xr:uid="{00000000-0005-0000-0000-0000A4040000}"/>
    <cellStyle name="40% - Accent1 5 2 4" xfId="1225" xr:uid="{00000000-0005-0000-0000-0000A5040000}"/>
    <cellStyle name="40% - Accent1 5 2 5" xfId="1226" xr:uid="{00000000-0005-0000-0000-0000A6040000}"/>
    <cellStyle name="40% - Accent1 5 3" xfId="1227" xr:uid="{00000000-0005-0000-0000-0000A7040000}"/>
    <cellStyle name="40% - Accent1 5 3 2" xfId="1228" xr:uid="{00000000-0005-0000-0000-0000A8040000}"/>
    <cellStyle name="40% - Accent1 5 3 2 2" xfId="1229" xr:uid="{00000000-0005-0000-0000-0000A9040000}"/>
    <cellStyle name="40% - Accent1 5 3 3" xfId="1230" xr:uid="{00000000-0005-0000-0000-0000AA040000}"/>
    <cellStyle name="40% - Accent1 5 3 4" xfId="1231" xr:uid="{00000000-0005-0000-0000-0000AB040000}"/>
    <cellStyle name="40% - Accent1 5 3 5" xfId="1232" xr:uid="{00000000-0005-0000-0000-0000AC040000}"/>
    <cellStyle name="40% - Accent1 5 4" xfId="1233" xr:uid="{00000000-0005-0000-0000-0000AD040000}"/>
    <cellStyle name="40% - Accent1 5 4 2" xfId="1234" xr:uid="{00000000-0005-0000-0000-0000AE040000}"/>
    <cellStyle name="40% - Accent1 5 5" xfId="1235" xr:uid="{00000000-0005-0000-0000-0000AF040000}"/>
    <cellStyle name="40% - Accent1 5 6" xfId="1236" xr:uid="{00000000-0005-0000-0000-0000B0040000}"/>
    <cellStyle name="40% - Accent1 5 7" xfId="1237" xr:uid="{00000000-0005-0000-0000-0000B1040000}"/>
    <cellStyle name="40% - Accent1 50" xfId="1238" xr:uid="{00000000-0005-0000-0000-0000B2040000}"/>
    <cellStyle name="40% - Accent1 51" xfId="1239" xr:uid="{00000000-0005-0000-0000-0000B3040000}"/>
    <cellStyle name="40% - Accent1 52" xfId="1240" xr:uid="{00000000-0005-0000-0000-0000B4040000}"/>
    <cellStyle name="40% - Accent1 53" xfId="1241" xr:uid="{00000000-0005-0000-0000-0000B5040000}"/>
    <cellStyle name="40% - Accent1 54" xfId="1242" xr:uid="{00000000-0005-0000-0000-0000B6040000}"/>
    <cellStyle name="40% - Accent1 55" xfId="1243" xr:uid="{00000000-0005-0000-0000-0000B7040000}"/>
    <cellStyle name="40% - Accent1 56" xfId="1244" xr:uid="{00000000-0005-0000-0000-0000B8040000}"/>
    <cellStyle name="40% - Accent1 6" xfId="1245" xr:uid="{00000000-0005-0000-0000-0000B9040000}"/>
    <cellStyle name="40% - Accent1 6 2" xfId="1246" xr:uid="{00000000-0005-0000-0000-0000BA040000}"/>
    <cellStyle name="40% - Accent1 6 2 2" xfId="1247" xr:uid="{00000000-0005-0000-0000-0000BB040000}"/>
    <cellStyle name="40% - Accent1 6 2 2 2" xfId="1248" xr:uid="{00000000-0005-0000-0000-0000BC040000}"/>
    <cellStyle name="40% - Accent1 6 2 3" xfId="1249" xr:uid="{00000000-0005-0000-0000-0000BD040000}"/>
    <cellStyle name="40% - Accent1 6 2 4" xfId="1250" xr:uid="{00000000-0005-0000-0000-0000BE040000}"/>
    <cellStyle name="40% - Accent1 6 2 5" xfId="1251" xr:uid="{00000000-0005-0000-0000-0000BF040000}"/>
    <cellStyle name="40% - Accent1 6 3" xfId="1252" xr:uid="{00000000-0005-0000-0000-0000C0040000}"/>
    <cellStyle name="40% - Accent1 6 3 2" xfId="1253" xr:uid="{00000000-0005-0000-0000-0000C1040000}"/>
    <cellStyle name="40% - Accent1 6 4" xfId="1254" xr:uid="{00000000-0005-0000-0000-0000C2040000}"/>
    <cellStyle name="40% - Accent1 6 5" xfId="1255" xr:uid="{00000000-0005-0000-0000-0000C3040000}"/>
    <cellStyle name="40% - Accent1 6 6" xfId="1256" xr:uid="{00000000-0005-0000-0000-0000C4040000}"/>
    <cellStyle name="40% - Accent1 7" xfId="1257" xr:uid="{00000000-0005-0000-0000-0000C5040000}"/>
    <cellStyle name="40% - Accent1 7 2" xfId="1258" xr:uid="{00000000-0005-0000-0000-0000C6040000}"/>
    <cellStyle name="40% - Accent1 7 2 2" xfId="1259" xr:uid="{00000000-0005-0000-0000-0000C7040000}"/>
    <cellStyle name="40% - Accent1 7 3" xfId="1260" xr:uid="{00000000-0005-0000-0000-0000C8040000}"/>
    <cellStyle name="40% - Accent1 7 4" xfId="1261" xr:uid="{00000000-0005-0000-0000-0000C9040000}"/>
    <cellStyle name="40% - Accent1 7 5" xfId="1262" xr:uid="{00000000-0005-0000-0000-0000CA040000}"/>
    <cellStyle name="40% - Accent1 8" xfId="1263" xr:uid="{00000000-0005-0000-0000-0000CB040000}"/>
    <cellStyle name="40% - Accent1 8 2" xfId="1264" xr:uid="{00000000-0005-0000-0000-0000CC040000}"/>
    <cellStyle name="40% - Accent1 8 3" xfId="1265" xr:uid="{00000000-0005-0000-0000-0000CD040000}"/>
    <cellStyle name="40% - Accent1 9" xfId="1266" xr:uid="{00000000-0005-0000-0000-0000CE040000}"/>
    <cellStyle name="40% - Accent1 9 2" xfId="1267" xr:uid="{00000000-0005-0000-0000-0000CF040000}"/>
    <cellStyle name="40% - Accent2" xfId="25" builtinId="35" customBuiltin="1"/>
    <cellStyle name="40% - Accent2 10" xfId="1268" xr:uid="{00000000-0005-0000-0000-0000D1040000}"/>
    <cellStyle name="40% - Accent2 10 2" xfId="1269" xr:uid="{00000000-0005-0000-0000-0000D2040000}"/>
    <cellStyle name="40% - Accent2 11" xfId="1270" xr:uid="{00000000-0005-0000-0000-0000D3040000}"/>
    <cellStyle name="40% - Accent2 11 2" xfId="1271" xr:uid="{00000000-0005-0000-0000-0000D4040000}"/>
    <cellStyle name="40% - Accent2 12" xfId="1272" xr:uid="{00000000-0005-0000-0000-0000D5040000}"/>
    <cellStyle name="40% - Accent2 12 2" xfId="1273" xr:uid="{00000000-0005-0000-0000-0000D6040000}"/>
    <cellStyle name="40% - Accent2 13" xfId="1274" xr:uid="{00000000-0005-0000-0000-0000D7040000}"/>
    <cellStyle name="40% - Accent2 13 2" xfId="1275" xr:uid="{00000000-0005-0000-0000-0000D8040000}"/>
    <cellStyle name="40% - Accent2 14" xfId="1276" xr:uid="{00000000-0005-0000-0000-0000D9040000}"/>
    <cellStyle name="40% - Accent2 14 2" xfId="1277" xr:uid="{00000000-0005-0000-0000-0000DA040000}"/>
    <cellStyle name="40% - Accent2 15" xfId="1278" xr:uid="{00000000-0005-0000-0000-0000DB040000}"/>
    <cellStyle name="40% - Accent2 15 2" xfId="1279" xr:uid="{00000000-0005-0000-0000-0000DC040000}"/>
    <cellStyle name="40% - Accent2 16" xfId="1280" xr:uid="{00000000-0005-0000-0000-0000DD040000}"/>
    <cellStyle name="40% - Accent2 16 2" xfId="1281" xr:uid="{00000000-0005-0000-0000-0000DE040000}"/>
    <cellStyle name="40% - Accent2 17" xfId="1282" xr:uid="{00000000-0005-0000-0000-0000DF040000}"/>
    <cellStyle name="40% - Accent2 17 2" xfId="1283" xr:uid="{00000000-0005-0000-0000-0000E0040000}"/>
    <cellStyle name="40% - Accent2 18" xfId="1284" xr:uid="{00000000-0005-0000-0000-0000E1040000}"/>
    <cellStyle name="40% - Accent2 19" xfId="1285" xr:uid="{00000000-0005-0000-0000-0000E2040000}"/>
    <cellStyle name="40% - Accent2 2" xfId="1286" xr:uid="{00000000-0005-0000-0000-0000E3040000}"/>
    <cellStyle name="40% - Accent2 2 2" xfId="1287" xr:uid="{00000000-0005-0000-0000-0000E4040000}"/>
    <cellStyle name="40% - Accent2 2 2 2" xfId="1288" xr:uid="{00000000-0005-0000-0000-0000E5040000}"/>
    <cellStyle name="40% - Accent2 2 2 2 2" xfId="1289" xr:uid="{00000000-0005-0000-0000-0000E6040000}"/>
    <cellStyle name="40% - Accent2 2 2 2 2 2" xfId="1290" xr:uid="{00000000-0005-0000-0000-0000E7040000}"/>
    <cellStyle name="40% - Accent2 2 2 2 3" xfId="1291" xr:uid="{00000000-0005-0000-0000-0000E8040000}"/>
    <cellStyle name="40% - Accent2 2 2 2 4" xfId="1292" xr:uid="{00000000-0005-0000-0000-0000E9040000}"/>
    <cellStyle name="40% - Accent2 2 2 2 5" xfId="1293" xr:uid="{00000000-0005-0000-0000-0000EA040000}"/>
    <cellStyle name="40% - Accent2 2 2 3" xfId="1294" xr:uid="{00000000-0005-0000-0000-0000EB040000}"/>
    <cellStyle name="40% - Accent2 2 2 3 2" xfId="1295" xr:uid="{00000000-0005-0000-0000-0000EC040000}"/>
    <cellStyle name="40% - Accent2 2 2 4" xfId="1296" xr:uid="{00000000-0005-0000-0000-0000ED040000}"/>
    <cellStyle name="40% - Accent2 2 2 5" xfId="1297" xr:uid="{00000000-0005-0000-0000-0000EE040000}"/>
    <cellStyle name="40% - Accent2 2 2 6" xfId="1298" xr:uid="{00000000-0005-0000-0000-0000EF040000}"/>
    <cellStyle name="40% - Accent2 2 3" xfId="1299" xr:uid="{00000000-0005-0000-0000-0000F0040000}"/>
    <cellStyle name="40% - Accent2 2 3 2" xfId="1300" xr:uid="{00000000-0005-0000-0000-0000F1040000}"/>
    <cellStyle name="40% - Accent2 2 3 2 2" xfId="1301" xr:uid="{00000000-0005-0000-0000-0000F2040000}"/>
    <cellStyle name="40% - Accent2 2 3 3" xfId="1302" xr:uid="{00000000-0005-0000-0000-0000F3040000}"/>
    <cellStyle name="40% - Accent2 2 3 4" xfId="1303" xr:uid="{00000000-0005-0000-0000-0000F4040000}"/>
    <cellStyle name="40% - Accent2 2 3 5" xfId="1304" xr:uid="{00000000-0005-0000-0000-0000F5040000}"/>
    <cellStyle name="40% - Accent2 2 4" xfId="1305" xr:uid="{00000000-0005-0000-0000-0000F6040000}"/>
    <cellStyle name="40% - Accent2 2 4 2" xfId="1306" xr:uid="{00000000-0005-0000-0000-0000F7040000}"/>
    <cellStyle name="40% - Accent2 2 5" xfId="1307" xr:uid="{00000000-0005-0000-0000-0000F8040000}"/>
    <cellStyle name="40% - Accent2 2 6" xfId="1308" xr:uid="{00000000-0005-0000-0000-0000F9040000}"/>
    <cellStyle name="40% - Accent2 2 7" xfId="1309" xr:uid="{00000000-0005-0000-0000-0000FA040000}"/>
    <cellStyle name="40% - Accent2 2 8" xfId="1310" xr:uid="{00000000-0005-0000-0000-0000FB040000}"/>
    <cellStyle name="40% - Accent2 2 9" xfId="1311" xr:uid="{00000000-0005-0000-0000-0000FC040000}"/>
    <cellStyle name="40% - Accent2 20" xfId="1312" xr:uid="{00000000-0005-0000-0000-0000FD040000}"/>
    <cellStyle name="40% - Accent2 21" xfId="1313" xr:uid="{00000000-0005-0000-0000-0000FE040000}"/>
    <cellStyle name="40% - Accent2 22" xfId="1314" xr:uid="{00000000-0005-0000-0000-0000FF040000}"/>
    <cellStyle name="40% - Accent2 23" xfId="1315" xr:uid="{00000000-0005-0000-0000-000000050000}"/>
    <cellStyle name="40% - Accent2 24" xfId="1316" xr:uid="{00000000-0005-0000-0000-000001050000}"/>
    <cellStyle name="40% - Accent2 25" xfId="1317" xr:uid="{00000000-0005-0000-0000-000002050000}"/>
    <cellStyle name="40% - Accent2 26" xfId="1318" xr:uid="{00000000-0005-0000-0000-000003050000}"/>
    <cellStyle name="40% - Accent2 27" xfId="1319" xr:uid="{00000000-0005-0000-0000-000004050000}"/>
    <cellStyle name="40% - Accent2 28" xfId="1320" xr:uid="{00000000-0005-0000-0000-000005050000}"/>
    <cellStyle name="40% - Accent2 29" xfId="1321" xr:uid="{00000000-0005-0000-0000-000006050000}"/>
    <cellStyle name="40% - Accent2 3" xfId="1322" xr:uid="{00000000-0005-0000-0000-000007050000}"/>
    <cellStyle name="40% - Accent2 3 2" xfId="1323" xr:uid="{00000000-0005-0000-0000-000008050000}"/>
    <cellStyle name="40% - Accent2 3 2 2" xfId="1324" xr:uid="{00000000-0005-0000-0000-000009050000}"/>
    <cellStyle name="40% - Accent2 3 2 2 2" xfId="1325" xr:uid="{00000000-0005-0000-0000-00000A050000}"/>
    <cellStyle name="40% - Accent2 3 2 2 2 2" xfId="1326" xr:uid="{00000000-0005-0000-0000-00000B050000}"/>
    <cellStyle name="40% - Accent2 3 2 2 3" xfId="1327" xr:uid="{00000000-0005-0000-0000-00000C050000}"/>
    <cellStyle name="40% - Accent2 3 2 2 4" xfId="1328" xr:uid="{00000000-0005-0000-0000-00000D050000}"/>
    <cellStyle name="40% - Accent2 3 2 2 5" xfId="1329" xr:uid="{00000000-0005-0000-0000-00000E050000}"/>
    <cellStyle name="40% - Accent2 3 2 3" xfId="1330" xr:uid="{00000000-0005-0000-0000-00000F050000}"/>
    <cellStyle name="40% - Accent2 3 2 3 2" xfId="1331" xr:uid="{00000000-0005-0000-0000-000010050000}"/>
    <cellStyle name="40% - Accent2 3 2 4" xfId="1332" xr:uid="{00000000-0005-0000-0000-000011050000}"/>
    <cellStyle name="40% - Accent2 3 2 5" xfId="1333" xr:uid="{00000000-0005-0000-0000-000012050000}"/>
    <cellStyle name="40% - Accent2 3 2 6" xfId="1334" xr:uid="{00000000-0005-0000-0000-000013050000}"/>
    <cellStyle name="40% - Accent2 3 3" xfId="1335" xr:uid="{00000000-0005-0000-0000-000014050000}"/>
    <cellStyle name="40% - Accent2 3 3 2" xfId="1336" xr:uid="{00000000-0005-0000-0000-000015050000}"/>
    <cellStyle name="40% - Accent2 3 3 2 2" xfId="1337" xr:uid="{00000000-0005-0000-0000-000016050000}"/>
    <cellStyle name="40% - Accent2 3 3 3" xfId="1338" xr:uid="{00000000-0005-0000-0000-000017050000}"/>
    <cellStyle name="40% - Accent2 3 3 4" xfId="1339" xr:uid="{00000000-0005-0000-0000-000018050000}"/>
    <cellStyle name="40% - Accent2 3 3 5" xfId="1340" xr:uid="{00000000-0005-0000-0000-000019050000}"/>
    <cellStyle name="40% - Accent2 3 4" xfId="1341" xr:uid="{00000000-0005-0000-0000-00001A050000}"/>
    <cellStyle name="40% - Accent2 3 4 2" xfId="1342" xr:uid="{00000000-0005-0000-0000-00001B050000}"/>
    <cellStyle name="40% - Accent2 3 5" xfId="1343" xr:uid="{00000000-0005-0000-0000-00001C050000}"/>
    <cellStyle name="40% - Accent2 3 6" xfId="1344" xr:uid="{00000000-0005-0000-0000-00001D050000}"/>
    <cellStyle name="40% - Accent2 3 7" xfId="1345" xr:uid="{00000000-0005-0000-0000-00001E050000}"/>
    <cellStyle name="40% - Accent2 3 8" xfId="1346" xr:uid="{00000000-0005-0000-0000-00001F050000}"/>
    <cellStyle name="40% - Accent2 30" xfId="1347" xr:uid="{00000000-0005-0000-0000-000020050000}"/>
    <cellStyle name="40% - Accent2 31" xfId="1348" xr:uid="{00000000-0005-0000-0000-000021050000}"/>
    <cellStyle name="40% - Accent2 32" xfId="1349" xr:uid="{00000000-0005-0000-0000-000022050000}"/>
    <cellStyle name="40% - Accent2 33" xfId="1350" xr:uid="{00000000-0005-0000-0000-000023050000}"/>
    <cellStyle name="40% - Accent2 34" xfId="1351" xr:uid="{00000000-0005-0000-0000-000024050000}"/>
    <cellStyle name="40% - Accent2 35" xfId="1352" xr:uid="{00000000-0005-0000-0000-000025050000}"/>
    <cellStyle name="40% - Accent2 36" xfId="1353" xr:uid="{00000000-0005-0000-0000-000026050000}"/>
    <cellStyle name="40% - Accent2 37" xfId="1354" xr:uid="{00000000-0005-0000-0000-000027050000}"/>
    <cellStyle name="40% - Accent2 38" xfId="1355" xr:uid="{00000000-0005-0000-0000-000028050000}"/>
    <cellStyle name="40% - Accent2 39" xfId="1356" xr:uid="{00000000-0005-0000-0000-000029050000}"/>
    <cellStyle name="40% - Accent2 4" xfId="1357" xr:uid="{00000000-0005-0000-0000-00002A050000}"/>
    <cellStyle name="40% - Accent2 4 2" xfId="1358" xr:uid="{00000000-0005-0000-0000-00002B050000}"/>
    <cellStyle name="40% - Accent2 4 2 2" xfId="1359" xr:uid="{00000000-0005-0000-0000-00002C050000}"/>
    <cellStyle name="40% - Accent2 4 2 2 2" xfId="1360" xr:uid="{00000000-0005-0000-0000-00002D050000}"/>
    <cellStyle name="40% - Accent2 4 2 2 2 2" xfId="1361" xr:uid="{00000000-0005-0000-0000-00002E050000}"/>
    <cellStyle name="40% - Accent2 4 2 2 3" xfId="1362" xr:uid="{00000000-0005-0000-0000-00002F050000}"/>
    <cellStyle name="40% - Accent2 4 2 2 4" xfId="1363" xr:uid="{00000000-0005-0000-0000-000030050000}"/>
    <cellStyle name="40% - Accent2 4 2 2 5" xfId="1364" xr:uid="{00000000-0005-0000-0000-000031050000}"/>
    <cellStyle name="40% - Accent2 4 2 3" xfId="1365" xr:uid="{00000000-0005-0000-0000-000032050000}"/>
    <cellStyle name="40% - Accent2 4 2 3 2" xfId="1366" xr:uid="{00000000-0005-0000-0000-000033050000}"/>
    <cellStyle name="40% - Accent2 4 2 4" xfId="1367" xr:uid="{00000000-0005-0000-0000-000034050000}"/>
    <cellStyle name="40% - Accent2 4 2 5" xfId="1368" xr:uid="{00000000-0005-0000-0000-000035050000}"/>
    <cellStyle name="40% - Accent2 4 2 6" xfId="1369" xr:uid="{00000000-0005-0000-0000-000036050000}"/>
    <cellStyle name="40% - Accent2 4 3" xfId="1370" xr:uid="{00000000-0005-0000-0000-000037050000}"/>
    <cellStyle name="40% - Accent2 4 3 2" xfId="1371" xr:uid="{00000000-0005-0000-0000-000038050000}"/>
    <cellStyle name="40% - Accent2 4 3 2 2" xfId="1372" xr:uid="{00000000-0005-0000-0000-000039050000}"/>
    <cellStyle name="40% - Accent2 4 3 3" xfId="1373" xr:uid="{00000000-0005-0000-0000-00003A050000}"/>
    <cellStyle name="40% - Accent2 4 3 4" xfId="1374" xr:uid="{00000000-0005-0000-0000-00003B050000}"/>
    <cellStyle name="40% - Accent2 4 3 5" xfId="1375" xr:uid="{00000000-0005-0000-0000-00003C050000}"/>
    <cellStyle name="40% - Accent2 4 4" xfId="1376" xr:uid="{00000000-0005-0000-0000-00003D050000}"/>
    <cellStyle name="40% - Accent2 4 4 2" xfId="1377" xr:uid="{00000000-0005-0000-0000-00003E050000}"/>
    <cellStyle name="40% - Accent2 4 5" xfId="1378" xr:uid="{00000000-0005-0000-0000-00003F050000}"/>
    <cellStyle name="40% - Accent2 4 6" xfId="1379" xr:uid="{00000000-0005-0000-0000-000040050000}"/>
    <cellStyle name="40% - Accent2 4 7" xfId="1380" xr:uid="{00000000-0005-0000-0000-000041050000}"/>
    <cellStyle name="40% - Accent2 40" xfId="1381" xr:uid="{00000000-0005-0000-0000-000042050000}"/>
    <cellStyle name="40% - Accent2 41" xfId="1382" xr:uid="{00000000-0005-0000-0000-000043050000}"/>
    <cellStyle name="40% - Accent2 42" xfId="1383" xr:uid="{00000000-0005-0000-0000-000044050000}"/>
    <cellStyle name="40% - Accent2 43" xfId="1384" xr:uid="{00000000-0005-0000-0000-000045050000}"/>
    <cellStyle name="40% - Accent2 44" xfId="1385" xr:uid="{00000000-0005-0000-0000-000046050000}"/>
    <cellStyle name="40% - Accent2 45" xfId="1386" xr:uid="{00000000-0005-0000-0000-000047050000}"/>
    <cellStyle name="40% - Accent2 46" xfId="1387" xr:uid="{00000000-0005-0000-0000-000048050000}"/>
    <cellStyle name="40% - Accent2 47" xfId="1388" xr:uid="{00000000-0005-0000-0000-000049050000}"/>
    <cellStyle name="40% - Accent2 48" xfId="1389" xr:uid="{00000000-0005-0000-0000-00004A050000}"/>
    <cellStyle name="40% - Accent2 49" xfId="1390" xr:uid="{00000000-0005-0000-0000-00004B050000}"/>
    <cellStyle name="40% - Accent2 5" xfId="1391" xr:uid="{00000000-0005-0000-0000-00004C050000}"/>
    <cellStyle name="40% - Accent2 5 2" xfId="1392" xr:uid="{00000000-0005-0000-0000-00004D050000}"/>
    <cellStyle name="40% - Accent2 5 2 2" xfId="1393" xr:uid="{00000000-0005-0000-0000-00004E050000}"/>
    <cellStyle name="40% - Accent2 5 2 2 2" xfId="1394" xr:uid="{00000000-0005-0000-0000-00004F050000}"/>
    <cellStyle name="40% - Accent2 5 2 2 2 2" xfId="1395" xr:uid="{00000000-0005-0000-0000-000050050000}"/>
    <cellStyle name="40% - Accent2 5 2 2 3" xfId="1396" xr:uid="{00000000-0005-0000-0000-000051050000}"/>
    <cellStyle name="40% - Accent2 5 2 2 4" xfId="1397" xr:uid="{00000000-0005-0000-0000-000052050000}"/>
    <cellStyle name="40% - Accent2 5 2 3" xfId="1398" xr:uid="{00000000-0005-0000-0000-000053050000}"/>
    <cellStyle name="40% - Accent2 5 2 3 2" xfId="1399" xr:uid="{00000000-0005-0000-0000-000054050000}"/>
    <cellStyle name="40% - Accent2 5 2 4" xfId="1400" xr:uid="{00000000-0005-0000-0000-000055050000}"/>
    <cellStyle name="40% - Accent2 5 2 5" xfId="1401" xr:uid="{00000000-0005-0000-0000-000056050000}"/>
    <cellStyle name="40% - Accent2 5 3" xfId="1402" xr:uid="{00000000-0005-0000-0000-000057050000}"/>
    <cellStyle name="40% - Accent2 5 3 2" xfId="1403" xr:uid="{00000000-0005-0000-0000-000058050000}"/>
    <cellStyle name="40% - Accent2 5 3 2 2" xfId="1404" xr:uid="{00000000-0005-0000-0000-000059050000}"/>
    <cellStyle name="40% - Accent2 5 3 3" xfId="1405" xr:uid="{00000000-0005-0000-0000-00005A050000}"/>
    <cellStyle name="40% - Accent2 5 3 4" xfId="1406" xr:uid="{00000000-0005-0000-0000-00005B050000}"/>
    <cellStyle name="40% - Accent2 5 3 5" xfId="1407" xr:uid="{00000000-0005-0000-0000-00005C050000}"/>
    <cellStyle name="40% - Accent2 5 4" xfId="1408" xr:uid="{00000000-0005-0000-0000-00005D050000}"/>
    <cellStyle name="40% - Accent2 5 4 2" xfId="1409" xr:uid="{00000000-0005-0000-0000-00005E050000}"/>
    <cellStyle name="40% - Accent2 5 5" xfId="1410" xr:uid="{00000000-0005-0000-0000-00005F050000}"/>
    <cellStyle name="40% - Accent2 5 6" xfId="1411" xr:uid="{00000000-0005-0000-0000-000060050000}"/>
    <cellStyle name="40% - Accent2 5 7" xfId="1412" xr:uid="{00000000-0005-0000-0000-000061050000}"/>
    <cellStyle name="40% - Accent2 50" xfId="1413" xr:uid="{00000000-0005-0000-0000-000062050000}"/>
    <cellStyle name="40% - Accent2 51" xfId="1414" xr:uid="{00000000-0005-0000-0000-000063050000}"/>
    <cellStyle name="40% - Accent2 52" xfId="1415" xr:uid="{00000000-0005-0000-0000-000064050000}"/>
    <cellStyle name="40% - Accent2 53" xfId="1416" xr:uid="{00000000-0005-0000-0000-000065050000}"/>
    <cellStyle name="40% - Accent2 54" xfId="1417" xr:uid="{00000000-0005-0000-0000-000066050000}"/>
    <cellStyle name="40% - Accent2 55" xfId="1418" xr:uid="{00000000-0005-0000-0000-000067050000}"/>
    <cellStyle name="40% - Accent2 56" xfId="1419" xr:uid="{00000000-0005-0000-0000-000068050000}"/>
    <cellStyle name="40% - Accent2 6" xfId="1420" xr:uid="{00000000-0005-0000-0000-000069050000}"/>
    <cellStyle name="40% - Accent2 6 2" xfId="1421" xr:uid="{00000000-0005-0000-0000-00006A050000}"/>
    <cellStyle name="40% - Accent2 6 2 2" xfId="1422" xr:uid="{00000000-0005-0000-0000-00006B050000}"/>
    <cellStyle name="40% - Accent2 6 2 2 2" xfId="1423" xr:uid="{00000000-0005-0000-0000-00006C050000}"/>
    <cellStyle name="40% - Accent2 6 2 3" xfId="1424" xr:uid="{00000000-0005-0000-0000-00006D050000}"/>
    <cellStyle name="40% - Accent2 6 2 4" xfId="1425" xr:uid="{00000000-0005-0000-0000-00006E050000}"/>
    <cellStyle name="40% - Accent2 6 2 5" xfId="1426" xr:uid="{00000000-0005-0000-0000-00006F050000}"/>
    <cellStyle name="40% - Accent2 6 3" xfId="1427" xr:uid="{00000000-0005-0000-0000-000070050000}"/>
    <cellStyle name="40% - Accent2 6 3 2" xfId="1428" xr:uid="{00000000-0005-0000-0000-000071050000}"/>
    <cellStyle name="40% - Accent2 6 4" xfId="1429" xr:uid="{00000000-0005-0000-0000-000072050000}"/>
    <cellStyle name="40% - Accent2 6 5" xfId="1430" xr:uid="{00000000-0005-0000-0000-000073050000}"/>
    <cellStyle name="40% - Accent2 6 6" xfId="1431" xr:uid="{00000000-0005-0000-0000-000074050000}"/>
    <cellStyle name="40% - Accent2 7" xfId="1432" xr:uid="{00000000-0005-0000-0000-000075050000}"/>
    <cellStyle name="40% - Accent2 7 2" xfId="1433" xr:uid="{00000000-0005-0000-0000-000076050000}"/>
    <cellStyle name="40% - Accent2 7 2 2" xfId="1434" xr:uid="{00000000-0005-0000-0000-000077050000}"/>
    <cellStyle name="40% - Accent2 7 3" xfId="1435" xr:uid="{00000000-0005-0000-0000-000078050000}"/>
    <cellStyle name="40% - Accent2 7 4" xfId="1436" xr:uid="{00000000-0005-0000-0000-000079050000}"/>
    <cellStyle name="40% - Accent2 7 5" xfId="1437" xr:uid="{00000000-0005-0000-0000-00007A050000}"/>
    <cellStyle name="40% - Accent2 8" xfId="1438" xr:uid="{00000000-0005-0000-0000-00007B050000}"/>
    <cellStyle name="40% - Accent2 8 2" xfId="1439" xr:uid="{00000000-0005-0000-0000-00007C050000}"/>
    <cellStyle name="40% - Accent2 8 3" xfId="1440" xr:uid="{00000000-0005-0000-0000-00007D050000}"/>
    <cellStyle name="40% - Accent2 9" xfId="1441" xr:uid="{00000000-0005-0000-0000-00007E050000}"/>
    <cellStyle name="40% - Accent2 9 2" xfId="1442" xr:uid="{00000000-0005-0000-0000-00007F050000}"/>
    <cellStyle name="40% - Accent3" xfId="29" builtinId="39" customBuiltin="1"/>
    <cellStyle name="40% - Accent3 10" xfId="1443" xr:uid="{00000000-0005-0000-0000-000081050000}"/>
    <cellStyle name="40% - Accent3 10 2" xfId="1444" xr:uid="{00000000-0005-0000-0000-000082050000}"/>
    <cellStyle name="40% - Accent3 11" xfId="1445" xr:uid="{00000000-0005-0000-0000-000083050000}"/>
    <cellStyle name="40% - Accent3 11 2" xfId="1446" xr:uid="{00000000-0005-0000-0000-000084050000}"/>
    <cellStyle name="40% - Accent3 12" xfId="1447" xr:uid="{00000000-0005-0000-0000-000085050000}"/>
    <cellStyle name="40% - Accent3 12 2" xfId="1448" xr:uid="{00000000-0005-0000-0000-000086050000}"/>
    <cellStyle name="40% - Accent3 13" xfId="1449" xr:uid="{00000000-0005-0000-0000-000087050000}"/>
    <cellStyle name="40% - Accent3 13 2" xfId="1450" xr:uid="{00000000-0005-0000-0000-000088050000}"/>
    <cellStyle name="40% - Accent3 14" xfId="1451" xr:uid="{00000000-0005-0000-0000-000089050000}"/>
    <cellStyle name="40% - Accent3 14 2" xfId="1452" xr:uid="{00000000-0005-0000-0000-00008A050000}"/>
    <cellStyle name="40% - Accent3 15" xfId="1453" xr:uid="{00000000-0005-0000-0000-00008B050000}"/>
    <cellStyle name="40% - Accent3 15 2" xfId="1454" xr:uid="{00000000-0005-0000-0000-00008C050000}"/>
    <cellStyle name="40% - Accent3 16" xfId="1455" xr:uid="{00000000-0005-0000-0000-00008D050000}"/>
    <cellStyle name="40% - Accent3 16 2" xfId="1456" xr:uid="{00000000-0005-0000-0000-00008E050000}"/>
    <cellStyle name="40% - Accent3 17" xfId="1457" xr:uid="{00000000-0005-0000-0000-00008F050000}"/>
    <cellStyle name="40% - Accent3 17 2" xfId="1458" xr:uid="{00000000-0005-0000-0000-000090050000}"/>
    <cellStyle name="40% - Accent3 18" xfId="1459" xr:uid="{00000000-0005-0000-0000-000091050000}"/>
    <cellStyle name="40% - Accent3 19" xfId="1460" xr:uid="{00000000-0005-0000-0000-000092050000}"/>
    <cellStyle name="40% - Accent3 2" xfId="1461" xr:uid="{00000000-0005-0000-0000-000093050000}"/>
    <cellStyle name="40% - Accent3 2 2" xfId="1462" xr:uid="{00000000-0005-0000-0000-000094050000}"/>
    <cellStyle name="40% - Accent3 2 2 2" xfId="1463" xr:uid="{00000000-0005-0000-0000-000095050000}"/>
    <cellStyle name="40% - Accent3 2 2 2 2" xfId="1464" xr:uid="{00000000-0005-0000-0000-000096050000}"/>
    <cellStyle name="40% - Accent3 2 2 2 2 2" xfId="1465" xr:uid="{00000000-0005-0000-0000-000097050000}"/>
    <cellStyle name="40% - Accent3 2 2 2 3" xfId="1466" xr:uid="{00000000-0005-0000-0000-000098050000}"/>
    <cellStyle name="40% - Accent3 2 2 2 4" xfId="1467" xr:uid="{00000000-0005-0000-0000-000099050000}"/>
    <cellStyle name="40% - Accent3 2 2 2 5" xfId="1468" xr:uid="{00000000-0005-0000-0000-00009A050000}"/>
    <cellStyle name="40% - Accent3 2 2 3" xfId="1469" xr:uid="{00000000-0005-0000-0000-00009B050000}"/>
    <cellStyle name="40% - Accent3 2 2 3 2" xfId="1470" xr:uid="{00000000-0005-0000-0000-00009C050000}"/>
    <cellStyle name="40% - Accent3 2 2 4" xfId="1471" xr:uid="{00000000-0005-0000-0000-00009D050000}"/>
    <cellStyle name="40% - Accent3 2 2 5" xfId="1472" xr:uid="{00000000-0005-0000-0000-00009E050000}"/>
    <cellStyle name="40% - Accent3 2 2 6" xfId="1473" xr:uid="{00000000-0005-0000-0000-00009F050000}"/>
    <cellStyle name="40% - Accent3 2 3" xfId="1474" xr:uid="{00000000-0005-0000-0000-0000A0050000}"/>
    <cellStyle name="40% - Accent3 2 3 2" xfId="1475" xr:uid="{00000000-0005-0000-0000-0000A1050000}"/>
    <cellStyle name="40% - Accent3 2 3 2 2" xfId="1476" xr:uid="{00000000-0005-0000-0000-0000A2050000}"/>
    <cellStyle name="40% - Accent3 2 3 3" xfId="1477" xr:uid="{00000000-0005-0000-0000-0000A3050000}"/>
    <cellStyle name="40% - Accent3 2 3 4" xfId="1478" xr:uid="{00000000-0005-0000-0000-0000A4050000}"/>
    <cellStyle name="40% - Accent3 2 3 5" xfId="1479" xr:uid="{00000000-0005-0000-0000-0000A5050000}"/>
    <cellStyle name="40% - Accent3 2 4" xfId="1480" xr:uid="{00000000-0005-0000-0000-0000A6050000}"/>
    <cellStyle name="40% - Accent3 2 4 2" xfId="1481" xr:uid="{00000000-0005-0000-0000-0000A7050000}"/>
    <cellStyle name="40% - Accent3 2 5" xfId="1482" xr:uid="{00000000-0005-0000-0000-0000A8050000}"/>
    <cellStyle name="40% - Accent3 2 6" xfId="1483" xr:uid="{00000000-0005-0000-0000-0000A9050000}"/>
    <cellStyle name="40% - Accent3 2 7" xfId="1484" xr:uid="{00000000-0005-0000-0000-0000AA050000}"/>
    <cellStyle name="40% - Accent3 2 8" xfId="1485" xr:uid="{00000000-0005-0000-0000-0000AB050000}"/>
    <cellStyle name="40% - Accent3 2 9" xfId="1486" xr:uid="{00000000-0005-0000-0000-0000AC050000}"/>
    <cellStyle name="40% - Accent3 20" xfId="1487" xr:uid="{00000000-0005-0000-0000-0000AD050000}"/>
    <cellStyle name="40% - Accent3 21" xfId="1488" xr:uid="{00000000-0005-0000-0000-0000AE050000}"/>
    <cellStyle name="40% - Accent3 22" xfId="1489" xr:uid="{00000000-0005-0000-0000-0000AF050000}"/>
    <cellStyle name="40% - Accent3 23" xfId="1490" xr:uid="{00000000-0005-0000-0000-0000B0050000}"/>
    <cellStyle name="40% - Accent3 24" xfId="1491" xr:uid="{00000000-0005-0000-0000-0000B1050000}"/>
    <cellStyle name="40% - Accent3 25" xfId="1492" xr:uid="{00000000-0005-0000-0000-0000B2050000}"/>
    <cellStyle name="40% - Accent3 26" xfId="1493" xr:uid="{00000000-0005-0000-0000-0000B3050000}"/>
    <cellStyle name="40% - Accent3 27" xfId="1494" xr:uid="{00000000-0005-0000-0000-0000B4050000}"/>
    <cellStyle name="40% - Accent3 28" xfId="1495" xr:uid="{00000000-0005-0000-0000-0000B5050000}"/>
    <cellStyle name="40% - Accent3 29" xfId="1496" xr:uid="{00000000-0005-0000-0000-0000B6050000}"/>
    <cellStyle name="40% - Accent3 3" xfId="1497" xr:uid="{00000000-0005-0000-0000-0000B7050000}"/>
    <cellStyle name="40% - Accent3 3 2" xfId="1498" xr:uid="{00000000-0005-0000-0000-0000B8050000}"/>
    <cellStyle name="40% - Accent3 3 2 2" xfId="1499" xr:uid="{00000000-0005-0000-0000-0000B9050000}"/>
    <cellStyle name="40% - Accent3 3 2 2 2" xfId="1500" xr:uid="{00000000-0005-0000-0000-0000BA050000}"/>
    <cellStyle name="40% - Accent3 3 2 2 2 2" xfId="1501" xr:uid="{00000000-0005-0000-0000-0000BB050000}"/>
    <cellStyle name="40% - Accent3 3 2 2 3" xfId="1502" xr:uid="{00000000-0005-0000-0000-0000BC050000}"/>
    <cellStyle name="40% - Accent3 3 2 2 4" xfId="1503" xr:uid="{00000000-0005-0000-0000-0000BD050000}"/>
    <cellStyle name="40% - Accent3 3 2 2 5" xfId="1504" xr:uid="{00000000-0005-0000-0000-0000BE050000}"/>
    <cellStyle name="40% - Accent3 3 2 3" xfId="1505" xr:uid="{00000000-0005-0000-0000-0000BF050000}"/>
    <cellStyle name="40% - Accent3 3 2 3 2" xfId="1506" xr:uid="{00000000-0005-0000-0000-0000C0050000}"/>
    <cellStyle name="40% - Accent3 3 2 4" xfId="1507" xr:uid="{00000000-0005-0000-0000-0000C1050000}"/>
    <cellStyle name="40% - Accent3 3 2 5" xfId="1508" xr:uid="{00000000-0005-0000-0000-0000C2050000}"/>
    <cellStyle name="40% - Accent3 3 2 6" xfId="1509" xr:uid="{00000000-0005-0000-0000-0000C3050000}"/>
    <cellStyle name="40% - Accent3 3 3" xfId="1510" xr:uid="{00000000-0005-0000-0000-0000C4050000}"/>
    <cellStyle name="40% - Accent3 3 3 2" xfId="1511" xr:uid="{00000000-0005-0000-0000-0000C5050000}"/>
    <cellStyle name="40% - Accent3 3 3 2 2" xfId="1512" xr:uid="{00000000-0005-0000-0000-0000C6050000}"/>
    <cellStyle name="40% - Accent3 3 3 3" xfId="1513" xr:uid="{00000000-0005-0000-0000-0000C7050000}"/>
    <cellStyle name="40% - Accent3 3 3 4" xfId="1514" xr:uid="{00000000-0005-0000-0000-0000C8050000}"/>
    <cellStyle name="40% - Accent3 3 3 5" xfId="1515" xr:uid="{00000000-0005-0000-0000-0000C9050000}"/>
    <cellStyle name="40% - Accent3 3 4" xfId="1516" xr:uid="{00000000-0005-0000-0000-0000CA050000}"/>
    <cellStyle name="40% - Accent3 3 4 2" xfId="1517" xr:uid="{00000000-0005-0000-0000-0000CB050000}"/>
    <cellStyle name="40% - Accent3 3 5" xfId="1518" xr:uid="{00000000-0005-0000-0000-0000CC050000}"/>
    <cellStyle name="40% - Accent3 3 6" xfId="1519" xr:uid="{00000000-0005-0000-0000-0000CD050000}"/>
    <cellStyle name="40% - Accent3 3 7" xfId="1520" xr:uid="{00000000-0005-0000-0000-0000CE050000}"/>
    <cellStyle name="40% - Accent3 3 8" xfId="1521" xr:uid="{00000000-0005-0000-0000-0000CF050000}"/>
    <cellStyle name="40% - Accent3 30" xfId="1522" xr:uid="{00000000-0005-0000-0000-0000D0050000}"/>
    <cellStyle name="40% - Accent3 31" xfId="1523" xr:uid="{00000000-0005-0000-0000-0000D1050000}"/>
    <cellStyle name="40% - Accent3 32" xfId="1524" xr:uid="{00000000-0005-0000-0000-0000D2050000}"/>
    <cellStyle name="40% - Accent3 33" xfId="1525" xr:uid="{00000000-0005-0000-0000-0000D3050000}"/>
    <cellStyle name="40% - Accent3 34" xfId="1526" xr:uid="{00000000-0005-0000-0000-0000D4050000}"/>
    <cellStyle name="40% - Accent3 35" xfId="1527" xr:uid="{00000000-0005-0000-0000-0000D5050000}"/>
    <cellStyle name="40% - Accent3 36" xfId="1528" xr:uid="{00000000-0005-0000-0000-0000D6050000}"/>
    <cellStyle name="40% - Accent3 37" xfId="1529" xr:uid="{00000000-0005-0000-0000-0000D7050000}"/>
    <cellStyle name="40% - Accent3 38" xfId="1530" xr:uid="{00000000-0005-0000-0000-0000D8050000}"/>
    <cellStyle name="40% - Accent3 39" xfId="1531" xr:uid="{00000000-0005-0000-0000-0000D9050000}"/>
    <cellStyle name="40% - Accent3 4" xfId="1532" xr:uid="{00000000-0005-0000-0000-0000DA050000}"/>
    <cellStyle name="40% - Accent3 4 2" xfId="1533" xr:uid="{00000000-0005-0000-0000-0000DB050000}"/>
    <cellStyle name="40% - Accent3 4 2 2" xfId="1534" xr:uid="{00000000-0005-0000-0000-0000DC050000}"/>
    <cellStyle name="40% - Accent3 4 2 2 2" xfId="1535" xr:uid="{00000000-0005-0000-0000-0000DD050000}"/>
    <cellStyle name="40% - Accent3 4 2 2 2 2" xfId="1536" xr:uid="{00000000-0005-0000-0000-0000DE050000}"/>
    <cellStyle name="40% - Accent3 4 2 2 3" xfId="1537" xr:uid="{00000000-0005-0000-0000-0000DF050000}"/>
    <cellStyle name="40% - Accent3 4 2 2 4" xfId="1538" xr:uid="{00000000-0005-0000-0000-0000E0050000}"/>
    <cellStyle name="40% - Accent3 4 2 2 5" xfId="1539" xr:uid="{00000000-0005-0000-0000-0000E1050000}"/>
    <cellStyle name="40% - Accent3 4 2 3" xfId="1540" xr:uid="{00000000-0005-0000-0000-0000E2050000}"/>
    <cellStyle name="40% - Accent3 4 2 3 2" xfId="1541" xr:uid="{00000000-0005-0000-0000-0000E3050000}"/>
    <cellStyle name="40% - Accent3 4 2 4" xfId="1542" xr:uid="{00000000-0005-0000-0000-0000E4050000}"/>
    <cellStyle name="40% - Accent3 4 2 5" xfId="1543" xr:uid="{00000000-0005-0000-0000-0000E5050000}"/>
    <cellStyle name="40% - Accent3 4 2 6" xfId="1544" xr:uid="{00000000-0005-0000-0000-0000E6050000}"/>
    <cellStyle name="40% - Accent3 4 3" xfId="1545" xr:uid="{00000000-0005-0000-0000-0000E7050000}"/>
    <cellStyle name="40% - Accent3 4 3 2" xfId="1546" xr:uid="{00000000-0005-0000-0000-0000E8050000}"/>
    <cellStyle name="40% - Accent3 4 3 2 2" xfId="1547" xr:uid="{00000000-0005-0000-0000-0000E9050000}"/>
    <cellStyle name="40% - Accent3 4 3 3" xfId="1548" xr:uid="{00000000-0005-0000-0000-0000EA050000}"/>
    <cellStyle name="40% - Accent3 4 3 4" xfId="1549" xr:uid="{00000000-0005-0000-0000-0000EB050000}"/>
    <cellStyle name="40% - Accent3 4 3 5" xfId="1550" xr:uid="{00000000-0005-0000-0000-0000EC050000}"/>
    <cellStyle name="40% - Accent3 4 4" xfId="1551" xr:uid="{00000000-0005-0000-0000-0000ED050000}"/>
    <cellStyle name="40% - Accent3 4 4 2" xfId="1552" xr:uid="{00000000-0005-0000-0000-0000EE050000}"/>
    <cellStyle name="40% - Accent3 4 5" xfId="1553" xr:uid="{00000000-0005-0000-0000-0000EF050000}"/>
    <cellStyle name="40% - Accent3 4 6" xfId="1554" xr:uid="{00000000-0005-0000-0000-0000F0050000}"/>
    <cellStyle name="40% - Accent3 4 7" xfId="1555" xr:uid="{00000000-0005-0000-0000-0000F1050000}"/>
    <cellStyle name="40% - Accent3 40" xfId="1556" xr:uid="{00000000-0005-0000-0000-0000F2050000}"/>
    <cellStyle name="40% - Accent3 41" xfId="1557" xr:uid="{00000000-0005-0000-0000-0000F3050000}"/>
    <cellStyle name="40% - Accent3 42" xfId="1558" xr:uid="{00000000-0005-0000-0000-0000F4050000}"/>
    <cellStyle name="40% - Accent3 43" xfId="1559" xr:uid="{00000000-0005-0000-0000-0000F5050000}"/>
    <cellStyle name="40% - Accent3 44" xfId="1560" xr:uid="{00000000-0005-0000-0000-0000F6050000}"/>
    <cellStyle name="40% - Accent3 45" xfId="1561" xr:uid="{00000000-0005-0000-0000-0000F7050000}"/>
    <cellStyle name="40% - Accent3 46" xfId="1562" xr:uid="{00000000-0005-0000-0000-0000F8050000}"/>
    <cellStyle name="40% - Accent3 47" xfId="1563" xr:uid="{00000000-0005-0000-0000-0000F9050000}"/>
    <cellStyle name="40% - Accent3 48" xfId="1564" xr:uid="{00000000-0005-0000-0000-0000FA050000}"/>
    <cellStyle name="40% - Accent3 49" xfId="1565" xr:uid="{00000000-0005-0000-0000-0000FB050000}"/>
    <cellStyle name="40% - Accent3 5" xfId="1566" xr:uid="{00000000-0005-0000-0000-0000FC050000}"/>
    <cellStyle name="40% - Accent3 5 2" xfId="1567" xr:uid="{00000000-0005-0000-0000-0000FD050000}"/>
    <cellStyle name="40% - Accent3 5 2 2" xfId="1568" xr:uid="{00000000-0005-0000-0000-0000FE050000}"/>
    <cellStyle name="40% - Accent3 5 2 2 2" xfId="1569" xr:uid="{00000000-0005-0000-0000-0000FF050000}"/>
    <cellStyle name="40% - Accent3 5 2 2 2 2" xfId="1570" xr:uid="{00000000-0005-0000-0000-000000060000}"/>
    <cellStyle name="40% - Accent3 5 2 2 3" xfId="1571" xr:uid="{00000000-0005-0000-0000-000001060000}"/>
    <cellStyle name="40% - Accent3 5 2 2 4" xfId="1572" xr:uid="{00000000-0005-0000-0000-000002060000}"/>
    <cellStyle name="40% - Accent3 5 2 3" xfId="1573" xr:uid="{00000000-0005-0000-0000-000003060000}"/>
    <cellStyle name="40% - Accent3 5 2 3 2" xfId="1574" xr:uid="{00000000-0005-0000-0000-000004060000}"/>
    <cellStyle name="40% - Accent3 5 2 4" xfId="1575" xr:uid="{00000000-0005-0000-0000-000005060000}"/>
    <cellStyle name="40% - Accent3 5 2 5" xfId="1576" xr:uid="{00000000-0005-0000-0000-000006060000}"/>
    <cellStyle name="40% - Accent3 5 3" xfId="1577" xr:uid="{00000000-0005-0000-0000-000007060000}"/>
    <cellStyle name="40% - Accent3 5 3 2" xfId="1578" xr:uid="{00000000-0005-0000-0000-000008060000}"/>
    <cellStyle name="40% - Accent3 5 3 2 2" xfId="1579" xr:uid="{00000000-0005-0000-0000-000009060000}"/>
    <cellStyle name="40% - Accent3 5 3 3" xfId="1580" xr:uid="{00000000-0005-0000-0000-00000A060000}"/>
    <cellStyle name="40% - Accent3 5 3 4" xfId="1581" xr:uid="{00000000-0005-0000-0000-00000B060000}"/>
    <cellStyle name="40% - Accent3 5 3 5" xfId="1582" xr:uid="{00000000-0005-0000-0000-00000C060000}"/>
    <cellStyle name="40% - Accent3 5 4" xfId="1583" xr:uid="{00000000-0005-0000-0000-00000D060000}"/>
    <cellStyle name="40% - Accent3 5 4 2" xfId="1584" xr:uid="{00000000-0005-0000-0000-00000E060000}"/>
    <cellStyle name="40% - Accent3 5 5" xfId="1585" xr:uid="{00000000-0005-0000-0000-00000F060000}"/>
    <cellStyle name="40% - Accent3 5 6" xfId="1586" xr:uid="{00000000-0005-0000-0000-000010060000}"/>
    <cellStyle name="40% - Accent3 5 7" xfId="1587" xr:uid="{00000000-0005-0000-0000-000011060000}"/>
    <cellStyle name="40% - Accent3 50" xfId="1588" xr:uid="{00000000-0005-0000-0000-000012060000}"/>
    <cellStyle name="40% - Accent3 51" xfId="1589" xr:uid="{00000000-0005-0000-0000-000013060000}"/>
    <cellStyle name="40% - Accent3 52" xfId="1590" xr:uid="{00000000-0005-0000-0000-000014060000}"/>
    <cellStyle name="40% - Accent3 53" xfId="1591" xr:uid="{00000000-0005-0000-0000-000015060000}"/>
    <cellStyle name="40% - Accent3 54" xfId="1592" xr:uid="{00000000-0005-0000-0000-000016060000}"/>
    <cellStyle name="40% - Accent3 55" xfId="1593" xr:uid="{00000000-0005-0000-0000-000017060000}"/>
    <cellStyle name="40% - Accent3 56" xfId="1594" xr:uid="{00000000-0005-0000-0000-000018060000}"/>
    <cellStyle name="40% - Accent3 6" xfId="1595" xr:uid="{00000000-0005-0000-0000-000019060000}"/>
    <cellStyle name="40% - Accent3 6 2" xfId="1596" xr:uid="{00000000-0005-0000-0000-00001A060000}"/>
    <cellStyle name="40% - Accent3 6 2 2" xfId="1597" xr:uid="{00000000-0005-0000-0000-00001B060000}"/>
    <cellStyle name="40% - Accent3 6 2 2 2" xfId="1598" xr:uid="{00000000-0005-0000-0000-00001C060000}"/>
    <cellStyle name="40% - Accent3 6 2 3" xfId="1599" xr:uid="{00000000-0005-0000-0000-00001D060000}"/>
    <cellStyle name="40% - Accent3 6 2 4" xfId="1600" xr:uid="{00000000-0005-0000-0000-00001E060000}"/>
    <cellStyle name="40% - Accent3 6 2 5" xfId="1601" xr:uid="{00000000-0005-0000-0000-00001F060000}"/>
    <cellStyle name="40% - Accent3 6 3" xfId="1602" xr:uid="{00000000-0005-0000-0000-000020060000}"/>
    <cellStyle name="40% - Accent3 6 3 2" xfId="1603" xr:uid="{00000000-0005-0000-0000-000021060000}"/>
    <cellStyle name="40% - Accent3 6 4" xfId="1604" xr:uid="{00000000-0005-0000-0000-000022060000}"/>
    <cellStyle name="40% - Accent3 6 5" xfId="1605" xr:uid="{00000000-0005-0000-0000-000023060000}"/>
    <cellStyle name="40% - Accent3 6 6" xfId="1606" xr:uid="{00000000-0005-0000-0000-000024060000}"/>
    <cellStyle name="40% - Accent3 7" xfId="1607" xr:uid="{00000000-0005-0000-0000-000025060000}"/>
    <cellStyle name="40% - Accent3 7 2" xfId="1608" xr:uid="{00000000-0005-0000-0000-000026060000}"/>
    <cellStyle name="40% - Accent3 7 2 2" xfId="1609" xr:uid="{00000000-0005-0000-0000-000027060000}"/>
    <cellStyle name="40% - Accent3 7 3" xfId="1610" xr:uid="{00000000-0005-0000-0000-000028060000}"/>
    <cellStyle name="40% - Accent3 7 4" xfId="1611" xr:uid="{00000000-0005-0000-0000-000029060000}"/>
    <cellStyle name="40% - Accent3 7 5" xfId="1612" xr:uid="{00000000-0005-0000-0000-00002A060000}"/>
    <cellStyle name="40% - Accent3 8" xfId="1613" xr:uid="{00000000-0005-0000-0000-00002B060000}"/>
    <cellStyle name="40% - Accent3 8 2" xfId="1614" xr:uid="{00000000-0005-0000-0000-00002C060000}"/>
    <cellStyle name="40% - Accent3 8 3" xfId="1615" xr:uid="{00000000-0005-0000-0000-00002D060000}"/>
    <cellStyle name="40% - Accent3 9" xfId="1616" xr:uid="{00000000-0005-0000-0000-00002E060000}"/>
    <cellStyle name="40% - Accent3 9 2" xfId="1617" xr:uid="{00000000-0005-0000-0000-00002F060000}"/>
    <cellStyle name="40% - Accent4" xfId="33" builtinId="43" customBuiltin="1"/>
    <cellStyle name="40% - Accent4 10" xfId="1618" xr:uid="{00000000-0005-0000-0000-000031060000}"/>
    <cellStyle name="40% - Accent4 10 2" xfId="1619" xr:uid="{00000000-0005-0000-0000-000032060000}"/>
    <cellStyle name="40% - Accent4 11" xfId="1620" xr:uid="{00000000-0005-0000-0000-000033060000}"/>
    <cellStyle name="40% - Accent4 11 2" xfId="1621" xr:uid="{00000000-0005-0000-0000-000034060000}"/>
    <cellStyle name="40% - Accent4 12" xfId="1622" xr:uid="{00000000-0005-0000-0000-000035060000}"/>
    <cellStyle name="40% - Accent4 12 2" xfId="1623" xr:uid="{00000000-0005-0000-0000-000036060000}"/>
    <cellStyle name="40% - Accent4 13" xfId="1624" xr:uid="{00000000-0005-0000-0000-000037060000}"/>
    <cellStyle name="40% - Accent4 13 2" xfId="1625" xr:uid="{00000000-0005-0000-0000-000038060000}"/>
    <cellStyle name="40% - Accent4 14" xfId="1626" xr:uid="{00000000-0005-0000-0000-000039060000}"/>
    <cellStyle name="40% - Accent4 14 2" xfId="1627" xr:uid="{00000000-0005-0000-0000-00003A060000}"/>
    <cellStyle name="40% - Accent4 15" xfId="1628" xr:uid="{00000000-0005-0000-0000-00003B060000}"/>
    <cellStyle name="40% - Accent4 15 2" xfId="1629" xr:uid="{00000000-0005-0000-0000-00003C060000}"/>
    <cellStyle name="40% - Accent4 16" xfId="1630" xr:uid="{00000000-0005-0000-0000-00003D060000}"/>
    <cellStyle name="40% - Accent4 16 2" xfId="1631" xr:uid="{00000000-0005-0000-0000-00003E060000}"/>
    <cellStyle name="40% - Accent4 17" xfId="1632" xr:uid="{00000000-0005-0000-0000-00003F060000}"/>
    <cellStyle name="40% - Accent4 17 2" xfId="1633" xr:uid="{00000000-0005-0000-0000-000040060000}"/>
    <cellStyle name="40% - Accent4 18" xfId="1634" xr:uid="{00000000-0005-0000-0000-000041060000}"/>
    <cellStyle name="40% - Accent4 19" xfId="1635" xr:uid="{00000000-0005-0000-0000-000042060000}"/>
    <cellStyle name="40% - Accent4 2" xfId="1636" xr:uid="{00000000-0005-0000-0000-000043060000}"/>
    <cellStyle name="40% - Accent4 2 2" xfId="1637" xr:uid="{00000000-0005-0000-0000-000044060000}"/>
    <cellStyle name="40% - Accent4 2 2 2" xfId="1638" xr:uid="{00000000-0005-0000-0000-000045060000}"/>
    <cellStyle name="40% - Accent4 2 2 2 2" xfId="1639" xr:uid="{00000000-0005-0000-0000-000046060000}"/>
    <cellStyle name="40% - Accent4 2 2 2 2 2" xfId="1640" xr:uid="{00000000-0005-0000-0000-000047060000}"/>
    <cellStyle name="40% - Accent4 2 2 2 3" xfId="1641" xr:uid="{00000000-0005-0000-0000-000048060000}"/>
    <cellStyle name="40% - Accent4 2 2 2 4" xfId="1642" xr:uid="{00000000-0005-0000-0000-000049060000}"/>
    <cellStyle name="40% - Accent4 2 2 2 5" xfId="1643" xr:uid="{00000000-0005-0000-0000-00004A060000}"/>
    <cellStyle name="40% - Accent4 2 2 3" xfId="1644" xr:uid="{00000000-0005-0000-0000-00004B060000}"/>
    <cellStyle name="40% - Accent4 2 2 3 2" xfId="1645" xr:uid="{00000000-0005-0000-0000-00004C060000}"/>
    <cellStyle name="40% - Accent4 2 2 4" xfId="1646" xr:uid="{00000000-0005-0000-0000-00004D060000}"/>
    <cellStyle name="40% - Accent4 2 2 5" xfId="1647" xr:uid="{00000000-0005-0000-0000-00004E060000}"/>
    <cellStyle name="40% - Accent4 2 2 6" xfId="1648" xr:uid="{00000000-0005-0000-0000-00004F060000}"/>
    <cellStyle name="40% - Accent4 2 3" xfId="1649" xr:uid="{00000000-0005-0000-0000-000050060000}"/>
    <cellStyle name="40% - Accent4 2 3 2" xfId="1650" xr:uid="{00000000-0005-0000-0000-000051060000}"/>
    <cellStyle name="40% - Accent4 2 3 2 2" xfId="1651" xr:uid="{00000000-0005-0000-0000-000052060000}"/>
    <cellStyle name="40% - Accent4 2 3 3" xfId="1652" xr:uid="{00000000-0005-0000-0000-000053060000}"/>
    <cellStyle name="40% - Accent4 2 3 4" xfId="1653" xr:uid="{00000000-0005-0000-0000-000054060000}"/>
    <cellStyle name="40% - Accent4 2 3 5" xfId="1654" xr:uid="{00000000-0005-0000-0000-000055060000}"/>
    <cellStyle name="40% - Accent4 2 4" xfId="1655" xr:uid="{00000000-0005-0000-0000-000056060000}"/>
    <cellStyle name="40% - Accent4 2 4 2" xfId="1656" xr:uid="{00000000-0005-0000-0000-000057060000}"/>
    <cellStyle name="40% - Accent4 2 5" xfId="1657" xr:uid="{00000000-0005-0000-0000-000058060000}"/>
    <cellStyle name="40% - Accent4 2 6" xfId="1658" xr:uid="{00000000-0005-0000-0000-000059060000}"/>
    <cellStyle name="40% - Accent4 2 7" xfId="1659" xr:uid="{00000000-0005-0000-0000-00005A060000}"/>
    <cellStyle name="40% - Accent4 2 8" xfId="1660" xr:uid="{00000000-0005-0000-0000-00005B060000}"/>
    <cellStyle name="40% - Accent4 2 9" xfId="1661" xr:uid="{00000000-0005-0000-0000-00005C060000}"/>
    <cellStyle name="40% - Accent4 20" xfId="1662" xr:uid="{00000000-0005-0000-0000-00005D060000}"/>
    <cellStyle name="40% - Accent4 21" xfId="1663" xr:uid="{00000000-0005-0000-0000-00005E060000}"/>
    <cellStyle name="40% - Accent4 22" xfId="1664" xr:uid="{00000000-0005-0000-0000-00005F060000}"/>
    <cellStyle name="40% - Accent4 23" xfId="1665" xr:uid="{00000000-0005-0000-0000-000060060000}"/>
    <cellStyle name="40% - Accent4 24" xfId="1666" xr:uid="{00000000-0005-0000-0000-000061060000}"/>
    <cellStyle name="40% - Accent4 25" xfId="1667" xr:uid="{00000000-0005-0000-0000-000062060000}"/>
    <cellStyle name="40% - Accent4 26" xfId="1668" xr:uid="{00000000-0005-0000-0000-000063060000}"/>
    <cellStyle name="40% - Accent4 27" xfId="1669" xr:uid="{00000000-0005-0000-0000-000064060000}"/>
    <cellStyle name="40% - Accent4 28" xfId="1670" xr:uid="{00000000-0005-0000-0000-000065060000}"/>
    <cellStyle name="40% - Accent4 29" xfId="1671" xr:uid="{00000000-0005-0000-0000-000066060000}"/>
    <cellStyle name="40% - Accent4 3" xfId="1672" xr:uid="{00000000-0005-0000-0000-000067060000}"/>
    <cellStyle name="40% - Accent4 3 2" xfId="1673" xr:uid="{00000000-0005-0000-0000-000068060000}"/>
    <cellStyle name="40% - Accent4 3 2 2" xfId="1674" xr:uid="{00000000-0005-0000-0000-000069060000}"/>
    <cellStyle name="40% - Accent4 3 2 2 2" xfId="1675" xr:uid="{00000000-0005-0000-0000-00006A060000}"/>
    <cellStyle name="40% - Accent4 3 2 2 2 2" xfId="1676" xr:uid="{00000000-0005-0000-0000-00006B060000}"/>
    <cellStyle name="40% - Accent4 3 2 2 3" xfId="1677" xr:uid="{00000000-0005-0000-0000-00006C060000}"/>
    <cellStyle name="40% - Accent4 3 2 2 4" xfId="1678" xr:uid="{00000000-0005-0000-0000-00006D060000}"/>
    <cellStyle name="40% - Accent4 3 2 2 5" xfId="1679" xr:uid="{00000000-0005-0000-0000-00006E060000}"/>
    <cellStyle name="40% - Accent4 3 2 3" xfId="1680" xr:uid="{00000000-0005-0000-0000-00006F060000}"/>
    <cellStyle name="40% - Accent4 3 2 3 2" xfId="1681" xr:uid="{00000000-0005-0000-0000-000070060000}"/>
    <cellStyle name="40% - Accent4 3 2 4" xfId="1682" xr:uid="{00000000-0005-0000-0000-000071060000}"/>
    <cellStyle name="40% - Accent4 3 2 5" xfId="1683" xr:uid="{00000000-0005-0000-0000-000072060000}"/>
    <cellStyle name="40% - Accent4 3 2 6" xfId="1684" xr:uid="{00000000-0005-0000-0000-000073060000}"/>
    <cellStyle name="40% - Accent4 3 3" xfId="1685" xr:uid="{00000000-0005-0000-0000-000074060000}"/>
    <cellStyle name="40% - Accent4 3 3 2" xfId="1686" xr:uid="{00000000-0005-0000-0000-000075060000}"/>
    <cellStyle name="40% - Accent4 3 3 2 2" xfId="1687" xr:uid="{00000000-0005-0000-0000-000076060000}"/>
    <cellStyle name="40% - Accent4 3 3 3" xfId="1688" xr:uid="{00000000-0005-0000-0000-000077060000}"/>
    <cellStyle name="40% - Accent4 3 3 4" xfId="1689" xr:uid="{00000000-0005-0000-0000-000078060000}"/>
    <cellStyle name="40% - Accent4 3 3 5" xfId="1690" xr:uid="{00000000-0005-0000-0000-000079060000}"/>
    <cellStyle name="40% - Accent4 3 4" xfId="1691" xr:uid="{00000000-0005-0000-0000-00007A060000}"/>
    <cellStyle name="40% - Accent4 3 4 2" xfId="1692" xr:uid="{00000000-0005-0000-0000-00007B060000}"/>
    <cellStyle name="40% - Accent4 3 5" xfId="1693" xr:uid="{00000000-0005-0000-0000-00007C060000}"/>
    <cellStyle name="40% - Accent4 3 6" xfId="1694" xr:uid="{00000000-0005-0000-0000-00007D060000}"/>
    <cellStyle name="40% - Accent4 3 7" xfId="1695" xr:uid="{00000000-0005-0000-0000-00007E060000}"/>
    <cellStyle name="40% - Accent4 3 8" xfId="1696" xr:uid="{00000000-0005-0000-0000-00007F060000}"/>
    <cellStyle name="40% - Accent4 30" xfId="1697" xr:uid="{00000000-0005-0000-0000-000080060000}"/>
    <cellStyle name="40% - Accent4 31" xfId="1698" xr:uid="{00000000-0005-0000-0000-000081060000}"/>
    <cellStyle name="40% - Accent4 32" xfId="1699" xr:uid="{00000000-0005-0000-0000-000082060000}"/>
    <cellStyle name="40% - Accent4 33" xfId="1700" xr:uid="{00000000-0005-0000-0000-000083060000}"/>
    <cellStyle name="40% - Accent4 34" xfId="1701" xr:uid="{00000000-0005-0000-0000-000084060000}"/>
    <cellStyle name="40% - Accent4 35" xfId="1702" xr:uid="{00000000-0005-0000-0000-000085060000}"/>
    <cellStyle name="40% - Accent4 36" xfId="1703" xr:uid="{00000000-0005-0000-0000-000086060000}"/>
    <cellStyle name="40% - Accent4 37" xfId="1704" xr:uid="{00000000-0005-0000-0000-000087060000}"/>
    <cellStyle name="40% - Accent4 38" xfId="1705" xr:uid="{00000000-0005-0000-0000-000088060000}"/>
    <cellStyle name="40% - Accent4 39" xfId="1706" xr:uid="{00000000-0005-0000-0000-000089060000}"/>
    <cellStyle name="40% - Accent4 4" xfId="1707" xr:uid="{00000000-0005-0000-0000-00008A060000}"/>
    <cellStyle name="40% - Accent4 4 2" xfId="1708" xr:uid="{00000000-0005-0000-0000-00008B060000}"/>
    <cellStyle name="40% - Accent4 4 2 2" xfId="1709" xr:uid="{00000000-0005-0000-0000-00008C060000}"/>
    <cellStyle name="40% - Accent4 4 2 2 2" xfId="1710" xr:uid="{00000000-0005-0000-0000-00008D060000}"/>
    <cellStyle name="40% - Accent4 4 2 2 2 2" xfId="1711" xr:uid="{00000000-0005-0000-0000-00008E060000}"/>
    <cellStyle name="40% - Accent4 4 2 2 3" xfId="1712" xr:uid="{00000000-0005-0000-0000-00008F060000}"/>
    <cellStyle name="40% - Accent4 4 2 2 4" xfId="1713" xr:uid="{00000000-0005-0000-0000-000090060000}"/>
    <cellStyle name="40% - Accent4 4 2 2 5" xfId="1714" xr:uid="{00000000-0005-0000-0000-000091060000}"/>
    <cellStyle name="40% - Accent4 4 2 3" xfId="1715" xr:uid="{00000000-0005-0000-0000-000092060000}"/>
    <cellStyle name="40% - Accent4 4 2 3 2" xfId="1716" xr:uid="{00000000-0005-0000-0000-000093060000}"/>
    <cellStyle name="40% - Accent4 4 2 4" xfId="1717" xr:uid="{00000000-0005-0000-0000-000094060000}"/>
    <cellStyle name="40% - Accent4 4 2 5" xfId="1718" xr:uid="{00000000-0005-0000-0000-000095060000}"/>
    <cellStyle name="40% - Accent4 4 2 6" xfId="1719" xr:uid="{00000000-0005-0000-0000-000096060000}"/>
    <cellStyle name="40% - Accent4 4 3" xfId="1720" xr:uid="{00000000-0005-0000-0000-000097060000}"/>
    <cellStyle name="40% - Accent4 4 3 2" xfId="1721" xr:uid="{00000000-0005-0000-0000-000098060000}"/>
    <cellStyle name="40% - Accent4 4 3 2 2" xfId="1722" xr:uid="{00000000-0005-0000-0000-000099060000}"/>
    <cellStyle name="40% - Accent4 4 3 3" xfId="1723" xr:uid="{00000000-0005-0000-0000-00009A060000}"/>
    <cellStyle name="40% - Accent4 4 3 4" xfId="1724" xr:uid="{00000000-0005-0000-0000-00009B060000}"/>
    <cellStyle name="40% - Accent4 4 3 5" xfId="1725" xr:uid="{00000000-0005-0000-0000-00009C060000}"/>
    <cellStyle name="40% - Accent4 4 4" xfId="1726" xr:uid="{00000000-0005-0000-0000-00009D060000}"/>
    <cellStyle name="40% - Accent4 4 4 2" xfId="1727" xr:uid="{00000000-0005-0000-0000-00009E060000}"/>
    <cellStyle name="40% - Accent4 4 5" xfId="1728" xr:uid="{00000000-0005-0000-0000-00009F060000}"/>
    <cellStyle name="40% - Accent4 4 6" xfId="1729" xr:uid="{00000000-0005-0000-0000-0000A0060000}"/>
    <cellStyle name="40% - Accent4 4 7" xfId="1730" xr:uid="{00000000-0005-0000-0000-0000A1060000}"/>
    <cellStyle name="40% - Accent4 40" xfId="1731" xr:uid="{00000000-0005-0000-0000-0000A2060000}"/>
    <cellStyle name="40% - Accent4 41" xfId="1732" xr:uid="{00000000-0005-0000-0000-0000A3060000}"/>
    <cellStyle name="40% - Accent4 42" xfId="1733" xr:uid="{00000000-0005-0000-0000-0000A4060000}"/>
    <cellStyle name="40% - Accent4 43" xfId="1734" xr:uid="{00000000-0005-0000-0000-0000A5060000}"/>
    <cellStyle name="40% - Accent4 44" xfId="1735" xr:uid="{00000000-0005-0000-0000-0000A6060000}"/>
    <cellStyle name="40% - Accent4 45" xfId="1736" xr:uid="{00000000-0005-0000-0000-0000A7060000}"/>
    <cellStyle name="40% - Accent4 46" xfId="1737" xr:uid="{00000000-0005-0000-0000-0000A8060000}"/>
    <cellStyle name="40% - Accent4 47" xfId="1738" xr:uid="{00000000-0005-0000-0000-0000A9060000}"/>
    <cellStyle name="40% - Accent4 48" xfId="1739" xr:uid="{00000000-0005-0000-0000-0000AA060000}"/>
    <cellStyle name="40% - Accent4 49" xfId="1740" xr:uid="{00000000-0005-0000-0000-0000AB060000}"/>
    <cellStyle name="40% - Accent4 5" xfId="1741" xr:uid="{00000000-0005-0000-0000-0000AC060000}"/>
    <cellStyle name="40% - Accent4 5 2" xfId="1742" xr:uid="{00000000-0005-0000-0000-0000AD060000}"/>
    <cellStyle name="40% - Accent4 5 2 2" xfId="1743" xr:uid="{00000000-0005-0000-0000-0000AE060000}"/>
    <cellStyle name="40% - Accent4 5 2 2 2" xfId="1744" xr:uid="{00000000-0005-0000-0000-0000AF060000}"/>
    <cellStyle name="40% - Accent4 5 2 2 2 2" xfId="1745" xr:uid="{00000000-0005-0000-0000-0000B0060000}"/>
    <cellStyle name="40% - Accent4 5 2 2 3" xfId="1746" xr:uid="{00000000-0005-0000-0000-0000B1060000}"/>
    <cellStyle name="40% - Accent4 5 2 2 4" xfId="1747" xr:uid="{00000000-0005-0000-0000-0000B2060000}"/>
    <cellStyle name="40% - Accent4 5 2 3" xfId="1748" xr:uid="{00000000-0005-0000-0000-0000B3060000}"/>
    <cellStyle name="40% - Accent4 5 2 3 2" xfId="1749" xr:uid="{00000000-0005-0000-0000-0000B4060000}"/>
    <cellStyle name="40% - Accent4 5 2 4" xfId="1750" xr:uid="{00000000-0005-0000-0000-0000B5060000}"/>
    <cellStyle name="40% - Accent4 5 2 5" xfId="1751" xr:uid="{00000000-0005-0000-0000-0000B6060000}"/>
    <cellStyle name="40% - Accent4 5 3" xfId="1752" xr:uid="{00000000-0005-0000-0000-0000B7060000}"/>
    <cellStyle name="40% - Accent4 5 3 2" xfId="1753" xr:uid="{00000000-0005-0000-0000-0000B8060000}"/>
    <cellStyle name="40% - Accent4 5 3 2 2" xfId="1754" xr:uid="{00000000-0005-0000-0000-0000B9060000}"/>
    <cellStyle name="40% - Accent4 5 3 3" xfId="1755" xr:uid="{00000000-0005-0000-0000-0000BA060000}"/>
    <cellStyle name="40% - Accent4 5 3 4" xfId="1756" xr:uid="{00000000-0005-0000-0000-0000BB060000}"/>
    <cellStyle name="40% - Accent4 5 3 5" xfId="1757" xr:uid="{00000000-0005-0000-0000-0000BC060000}"/>
    <cellStyle name="40% - Accent4 5 4" xfId="1758" xr:uid="{00000000-0005-0000-0000-0000BD060000}"/>
    <cellStyle name="40% - Accent4 5 4 2" xfId="1759" xr:uid="{00000000-0005-0000-0000-0000BE060000}"/>
    <cellStyle name="40% - Accent4 5 5" xfId="1760" xr:uid="{00000000-0005-0000-0000-0000BF060000}"/>
    <cellStyle name="40% - Accent4 5 6" xfId="1761" xr:uid="{00000000-0005-0000-0000-0000C0060000}"/>
    <cellStyle name="40% - Accent4 5 7" xfId="1762" xr:uid="{00000000-0005-0000-0000-0000C1060000}"/>
    <cellStyle name="40% - Accent4 50" xfId="1763" xr:uid="{00000000-0005-0000-0000-0000C2060000}"/>
    <cellStyle name="40% - Accent4 51" xfId="1764" xr:uid="{00000000-0005-0000-0000-0000C3060000}"/>
    <cellStyle name="40% - Accent4 52" xfId="1765" xr:uid="{00000000-0005-0000-0000-0000C4060000}"/>
    <cellStyle name="40% - Accent4 53" xfId="1766" xr:uid="{00000000-0005-0000-0000-0000C5060000}"/>
    <cellStyle name="40% - Accent4 54" xfId="1767" xr:uid="{00000000-0005-0000-0000-0000C6060000}"/>
    <cellStyle name="40% - Accent4 55" xfId="1768" xr:uid="{00000000-0005-0000-0000-0000C7060000}"/>
    <cellStyle name="40% - Accent4 56" xfId="1769" xr:uid="{00000000-0005-0000-0000-0000C8060000}"/>
    <cellStyle name="40% - Accent4 6" xfId="1770" xr:uid="{00000000-0005-0000-0000-0000C9060000}"/>
    <cellStyle name="40% - Accent4 6 2" xfId="1771" xr:uid="{00000000-0005-0000-0000-0000CA060000}"/>
    <cellStyle name="40% - Accent4 6 2 2" xfId="1772" xr:uid="{00000000-0005-0000-0000-0000CB060000}"/>
    <cellStyle name="40% - Accent4 6 2 2 2" xfId="1773" xr:uid="{00000000-0005-0000-0000-0000CC060000}"/>
    <cellStyle name="40% - Accent4 6 2 3" xfId="1774" xr:uid="{00000000-0005-0000-0000-0000CD060000}"/>
    <cellStyle name="40% - Accent4 6 2 4" xfId="1775" xr:uid="{00000000-0005-0000-0000-0000CE060000}"/>
    <cellStyle name="40% - Accent4 6 2 5" xfId="1776" xr:uid="{00000000-0005-0000-0000-0000CF060000}"/>
    <cellStyle name="40% - Accent4 6 3" xfId="1777" xr:uid="{00000000-0005-0000-0000-0000D0060000}"/>
    <cellStyle name="40% - Accent4 6 3 2" xfId="1778" xr:uid="{00000000-0005-0000-0000-0000D1060000}"/>
    <cellStyle name="40% - Accent4 6 4" xfId="1779" xr:uid="{00000000-0005-0000-0000-0000D2060000}"/>
    <cellStyle name="40% - Accent4 6 5" xfId="1780" xr:uid="{00000000-0005-0000-0000-0000D3060000}"/>
    <cellStyle name="40% - Accent4 6 6" xfId="1781" xr:uid="{00000000-0005-0000-0000-0000D4060000}"/>
    <cellStyle name="40% - Accent4 7" xfId="1782" xr:uid="{00000000-0005-0000-0000-0000D5060000}"/>
    <cellStyle name="40% - Accent4 7 2" xfId="1783" xr:uid="{00000000-0005-0000-0000-0000D6060000}"/>
    <cellStyle name="40% - Accent4 7 2 2" xfId="1784" xr:uid="{00000000-0005-0000-0000-0000D7060000}"/>
    <cellStyle name="40% - Accent4 7 3" xfId="1785" xr:uid="{00000000-0005-0000-0000-0000D8060000}"/>
    <cellStyle name="40% - Accent4 7 4" xfId="1786" xr:uid="{00000000-0005-0000-0000-0000D9060000}"/>
    <cellStyle name="40% - Accent4 7 5" xfId="1787" xr:uid="{00000000-0005-0000-0000-0000DA060000}"/>
    <cellStyle name="40% - Accent4 8" xfId="1788" xr:uid="{00000000-0005-0000-0000-0000DB060000}"/>
    <cellStyle name="40% - Accent4 8 2" xfId="1789" xr:uid="{00000000-0005-0000-0000-0000DC060000}"/>
    <cellStyle name="40% - Accent4 8 3" xfId="1790" xr:uid="{00000000-0005-0000-0000-0000DD060000}"/>
    <cellStyle name="40% - Accent4 9" xfId="1791" xr:uid="{00000000-0005-0000-0000-0000DE060000}"/>
    <cellStyle name="40% - Accent4 9 2" xfId="1792" xr:uid="{00000000-0005-0000-0000-0000DF060000}"/>
    <cellStyle name="40% - Accent5" xfId="37" builtinId="47" customBuiltin="1"/>
    <cellStyle name="40% - Accent5 10" xfId="1793" xr:uid="{00000000-0005-0000-0000-0000E1060000}"/>
    <cellStyle name="40% - Accent5 10 2" xfId="1794" xr:uid="{00000000-0005-0000-0000-0000E2060000}"/>
    <cellStyle name="40% - Accent5 11" xfId="1795" xr:uid="{00000000-0005-0000-0000-0000E3060000}"/>
    <cellStyle name="40% - Accent5 11 2" xfId="1796" xr:uid="{00000000-0005-0000-0000-0000E4060000}"/>
    <cellStyle name="40% - Accent5 12" xfId="1797" xr:uid="{00000000-0005-0000-0000-0000E5060000}"/>
    <cellStyle name="40% - Accent5 12 2" xfId="1798" xr:uid="{00000000-0005-0000-0000-0000E6060000}"/>
    <cellStyle name="40% - Accent5 13" xfId="1799" xr:uid="{00000000-0005-0000-0000-0000E7060000}"/>
    <cellStyle name="40% - Accent5 13 2" xfId="1800" xr:uid="{00000000-0005-0000-0000-0000E8060000}"/>
    <cellStyle name="40% - Accent5 14" xfId="1801" xr:uid="{00000000-0005-0000-0000-0000E9060000}"/>
    <cellStyle name="40% - Accent5 14 2" xfId="1802" xr:uid="{00000000-0005-0000-0000-0000EA060000}"/>
    <cellStyle name="40% - Accent5 15" xfId="1803" xr:uid="{00000000-0005-0000-0000-0000EB060000}"/>
    <cellStyle name="40% - Accent5 15 2" xfId="1804" xr:uid="{00000000-0005-0000-0000-0000EC060000}"/>
    <cellStyle name="40% - Accent5 16" xfId="1805" xr:uid="{00000000-0005-0000-0000-0000ED060000}"/>
    <cellStyle name="40% - Accent5 16 2" xfId="1806" xr:uid="{00000000-0005-0000-0000-0000EE060000}"/>
    <cellStyle name="40% - Accent5 17" xfId="1807" xr:uid="{00000000-0005-0000-0000-0000EF060000}"/>
    <cellStyle name="40% - Accent5 17 2" xfId="1808" xr:uid="{00000000-0005-0000-0000-0000F0060000}"/>
    <cellStyle name="40% - Accent5 18" xfId="1809" xr:uid="{00000000-0005-0000-0000-0000F1060000}"/>
    <cellStyle name="40% - Accent5 19" xfId="1810" xr:uid="{00000000-0005-0000-0000-0000F2060000}"/>
    <cellStyle name="40% - Accent5 2" xfId="1811" xr:uid="{00000000-0005-0000-0000-0000F3060000}"/>
    <cellStyle name="40% - Accent5 2 2" xfId="1812" xr:uid="{00000000-0005-0000-0000-0000F4060000}"/>
    <cellStyle name="40% - Accent5 2 2 2" xfId="1813" xr:uid="{00000000-0005-0000-0000-0000F5060000}"/>
    <cellStyle name="40% - Accent5 2 2 2 2" xfId="1814" xr:uid="{00000000-0005-0000-0000-0000F6060000}"/>
    <cellStyle name="40% - Accent5 2 2 2 2 2" xfId="1815" xr:uid="{00000000-0005-0000-0000-0000F7060000}"/>
    <cellStyle name="40% - Accent5 2 2 2 3" xfId="1816" xr:uid="{00000000-0005-0000-0000-0000F8060000}"/>
    <cellStyle name="40% - Accent5 2 2 2 4" xfId="1817" xr:uid="{00000000-0005-0000-0000-0000F9060000}"/>
    <cellStyle name="40% - Accent5 2 2 2 5" xfId="1818" xr:uid="{00000000-0005-0000-0000-0000FA060000}"/>
    <cellStyle name="40% - Accent5 2 2 3" xfId="1819" xr:uid="{00000000-0005-0000-0000-0000FB060000}"/>
    <cellStyle name="40% - Accent5 2 2 3 2" xfId="1820" xr:uid="{00000000-0005-0000-0000-0000FC060000}"/>
    <cellStyle name="40% - Accent5 2 2 4" xfId="1821" xr:uid="{00000000-0005-0000-0000-0000FD060000}"/>
    <cellStyle name="40% - Accent5 2 2 5" xfId="1822" xr:uid="{00000000-0005-0000-0000-0000FE060000}"/>
    <cellStyle name="40% - Accent5 2 2 6" xfId="1823" xr:uid="{00000000-0005-0000-0000-0000FF060000}"/>
    <cellStyle name="40% - Accent5 2 3" xfId="1824" xr:uid="{00000000-0005-0000-0000-000000070000}"/>
    <cellStyle name="40% - Accent5 2 3 2" xfId="1825" xr:uid="{00000000-0005-0000-0000-000001070000}"/>
    <cellStyle name="40% - Accent5 2 3 2 2" xfId="1826" xr:uid="{00000000-0005-0000-0000-000002070000}"/>
    <cellStyle name="40% - Accent5 2 3 3" xfId="1827" xr:uid="{00000000-0005-0000-0000-000003070000}"/>
    <cellStyle name="40% - Accent5 2 3 4" xfId="1828" xr:uid="{00000000-0005-0000-0000-000004070000}"/>
    <cellStyle name="40% - Accent5 2 3 5" xfId="1829" xr:uid="{00000000-0005-0000-0000-000005070000}"/>
    <cellStyle name="40% - Accent5 2 4" xfId="1830" xr:uid="{00000000-0005-0000-0000-000006070000}"/>
    <cellStyle name="40% - Accent5 2 4 2" xfId="1831" xr:uid="{00000000-0005-0000-0000-000007070000}"/>
    <cellStyle name="40% - Accent5 2 5" xfId="1832" xr:uid="{00000000-0005-0000-0000-000008070000}"/>
    <cellStyle name="40% - Accent5 2 6" xfId="1833" xr:uid="{00000000-0005-0000-0000-000009070000}"/>
    <cellStyle name="40% - Accent5 2 7" xfId="1834" xr:uid="{00000000-0005-0000-0000-00000A070000}"/>
    <cellStyle name="40% - Accent5 2 8" xfId="1835" xr:uid="{00000000-0005-0000-0000-00000B070000}"/>
    <cellStyle name="40% - Accent5 2 9" xfId="1836" xr:uid="{00000000-0005-0000-0000-00000C070000}"/>
    <cellStyle name="40% - Accent5 20" xfId="1837" xr:uid="{00000000-0005-0000-0000-00000D070000}"/>
    <cellStyle name="40% - Accent5 21" xfId="1838" xr:uid="{00000000-0005-0000-0000-00000E070000}"/>
    <cellStyle name="40% - Accent5 22" xfId="1839" xr:uid="{00000000-0005-0000-0000-00000F070000}"/>
    <cellStyle name="40% - Accent5 23" xfId="1840" xr:uid="{00000000-0005-0000-0000-000010070000}"/>
    <cellStyle name="40% - Accent5 24" xfId="1841" xr:uid="{00000000-0005-0000-0000-000011070000}"/>
    <cellStyle name="40% - Accent5 25" xfId="1842" xr:uid="{00000000-0005-0000-0000-000012070000}"/>
    <cellStyle name="40% - Accent5 26" xfId="1843" xr:uid="{00000000-0005-0000-0000-000013070000}"/>
    <cellStyle name="40% - Accent5 27" xfId="1844" xr:uid="{00000000-0005-0000-0000-000014070000}"/>
    <cellStyle name="40% - Accent5 28" xfId="1845" xr:uid="{00000000-0005-0000-0000-000015070000}"/>
    <cellStyle name="40% - Accent5 29" xfId="1846" xr:uid="{00000000-0005-0000-0000-000016070000}"/>
    <cellStyle name="40% - Accent5 3" xfId="1847" xr:uid="{00000000-0005-0000-0000-000017070000}"/>
    <cellStyle name="40% - Accent5 3 2" xfId="1848" xr:uid="{00000000-0005-0000-0000-000018070000}"/>
    <cellStyle name="40% - Accent5 3 2 2" xfId="1849" xr:uid="{00000000-0005-0000-0000-000019070000}"/>
    <cellStyle name="40% - Accent5 3 2 2 2" xfId="1850" xr:uid="{00000000-0005-0000-0000-00001A070000}"/>
    <cellStyle name="40% - Accent5 3 2 2 2 2" xfId="1851" xr:uid="{00000000-0005-0000-0000-00001B070000}"/>
    <cellStyle name="40% - Accent5 3 2 2 3" xfId="1852" xr:uid="{00000000-0005-0000-0000-00001C070000}"/>
    <cellStyle name="40% - Accent5 3 2 2 4" xfId="1853" xr:uid="{00000000-0005-0000-0000-00001D070000}"/>
    <cellStyle name="40% - Accent5 3 2 2 5" xfId="1854" xr:uid="{00000000-0005-0000-0000-00001E070000}"/>
    <cellStyle name="40% - Accent5 3 2 3" xfId="1855" xr:uid="{00000000-0005-0000-0000-00001F070000}"/>
    <cellStyle name="40% - Accent5 3 2 3 2" xfId="1856" xr:uid="{00000000-0005-0000-0000-000020070000}"/>
    <cellStyle name="40% - Accent5 3 2 4" xfId="1857" xr:uid="{00000000-0005-0000-0000-000021070000}"/>
    <cellStyle name="40% - Accent5 3 2 5" xfId="1858" xr:uid="{00000000-0005-0000-0000-000022070000}"/>
    <cellStyle name="40% - Accent5 3 2 6" xfId="1859" xr:uid="{00000000-0005-0000-0000-000023070000}"/>
    <cellStyle name="40% - Accent5 3 3" xfId="1860" xr:uid="{00000000-0005-0000-0000-000024070000}"/>
    <cellStyle name="40% - Accent5 3 3 2" xfId="1861" xr:uid="{00000000-0005-0000-0000-000025070000}"/>
    <cellStyle name="40% - Accent5 3 3 2 2" xfId="1862" xr:uid="{00000000-0005-0000-0000-000026070000}"/>
    <cellStyle name="40% - Accent5 3 3 3" xfId="1863" xr:uid="{00000000-0005-0000-0000-000027070000}"/>
    <cellStyle name="40% - Accent5 3 3 4" xfId="1864" xr:uid="{00000000-0005-0000-0000-000028070000}"/>
    <cellStyle name="40% - Accent5 3 3 5" xfId="1865" xr:uid="{00000000-0005-0000-0000-000029070000}"/>
    <cellStyle name="40% - Accent5 3 4" xfId="1866" xr:uid="{00000000-0005-0000-0000-00002A070000}"/>
    <cellStyle name="40% - Accent5 3 4 2" xfId="1867" xr:uid="{00000000-0005-0000-0000-00002B070000}"/>
    <cellStyle name="40% - Accent5 3 5" xfId="1868" xr:uid="{00000000-0005-0000-0000-00002C070000}"/>
    <cellStyle name="40% - Accent5 3 6" xfId="1869" xr:uid="{00000000-0005-0000-0000-00002D070000}"/>
    <cellStyle name="40% - Accent5 3 7" xfId="1870" xr:uid="{00000000-0005-0000-0000-00002E070000}"/>
    <cellStyle name="40% - Accent5 3 8" xfId="1871" xr:uid="{00000000-0005-0000-0000-00002F070000}"/>
    <cellStyle name="40% - Accent5 30" xfId="1872" xr:uid="{00000000-0005-0000-0000-000030070000}"/>
    <cellStyle name="40% - Accent5 31" xfId="1873" xr:uid="{00000000-0005-0000-0000-000031070000}"/>
    <cellStyle name="40% - Accent5 32" xfId="1874" xr:uid="{00000000-0005-0000-0000-000032070000}"/>
    <cellStyle name="40% - Accent5 33" xfId="1875" xr:uid="{00000000-0005-0000-0000-000033070000}"/>
    <cellStyle name="40% - Accent5 34" xfId="1876" xr:uid="{00000000-0005-0000-0000-000034070000}"/>
    <cellStyle name="40% - Accent5 35" xfId="1877" xr:uid="{00000000-0005-0000-0000-000035070000}"/>
    <cellStyle name="40% - Accent5 36" xfId="1878" xr:uid="{00000000-0005-0000-0000-000036070000}"/>
    <cellStyle name="40% - Accent5 37" xfId="1879" xr:uid="{00000000-0005-0000-0000-000037070000}"/>
    <cellStyle name="40% - Accent5 38" xfId="1880" xr:uid="{00000000-0005-0000-0000-000038070000}"/>
    <cellStyle name="40% - Accent5 39" xfId="1881" xr:uid="{00000000-0005-0000-0000-000039070000}"/>
    <cellStyle name="40% - Accent5 4" xfId="1882" xr:uid="{00000000-0005-0000-0000-00003A070000}"/>
    <cellStyle name="40% - Accent5 4 2" xfId="1883" xr:uid="{00000000-0005-0000-0000-00003B070000}"/>
    <cellStyle name="40% - Accent5 4 2 2" xfId="1884" xr:uid="{00000000-0005-0000-0000-00003C070000}"/>
    <cellStyle name="40% - Accent5 4 2 2 2" xfId="1885" xr:uid="{00000000-0005-0000-0000-00003D070000}"/>
    <cellStyle name="40% - Accent5 4 2 2 2 2" xfId="1886" xr:uid="{00000000-0005-0000-0000-00003E070000}"/>
    <cellStyle name="40% - Accent5 4 2 2 3" xfId="1887" xr:uid="{00000000-0005-0000-0000-00003F070000}"/>
    <cellStyle name="40% - Accent5 4 2 2 4" xfId="1888" xr:uid="{00000000-0005-0000-0000-000040070000}"/>
    <cellStyle name="40% - Accent5 4 2 2 5" xfId="1889" xr:uid="{00000000-0005-0000-0000-000041070000}"/>
    <cellStyle name="40% - Accent5 4 2 3" xfId="1890" xr:uid="{00000000-0005-0000-0000-000042070000}"/>
    <cellStyle name="40% - Accent5 4 2 3 2" xfId="1891" xr:uid="{00000000-0005-0000-0000-000043070000}"/>
    <cellStyle name="40% - Accent5 4 2 4" xfId="1892" xr:uid="{00000000-0005-0000-0000-000044070000}"/>
    <cellStyle name="40% - Accent5 4 2 5" xfId="1893" xr:uid="{00000000-0005-0000-0000-000045070000}"/>
    <cellStyle name="40% - Accent5 4 2 6" xfId="1894" xr:uid="{00000000-0005-0000-0000-000046070000}"/>
    <cellStyle name="40% - Accent5 4 3" xfId="1895" xr:uid="{00000000-0005-0000-0000-000047070000}"/>
    <cellStyle name="40% - Accent5 4 3 2" xfId="1896" xr:uid="{00000000-0005-0000-0000-000048070000}"/>
    <cellStyle name="40% - Accent5 4 3 2 2" xfId="1897" xr:uid="{00000000-0005-0000-0000-000049070000}"/>
    <cellStyle name="40% - Accent5 4 3 3" xfId="1898" xr:uid="{00000000-0005-0000-0000-00004A070000}"/>
    <cellStyle name="40% - Accent5 4 3 4" xfId="1899" xr:uid="{00000000-0005-0000-0000-00004B070000}"/>
    <cellStyle name="40% - Accent5 4 3 5" xfId="1900" xr:uid="{00000000-0005-0000-0000-00004C070000}"/>
    <cellStyle name="40% - Accent5 4 4" xfId="1901" xr:uid="{00000000-0005-0000-0000-00004D070000}"/>
    <cellStyle name="40% - Accent5 4 4 2" xfId="1902" xr:uid="{00000000-0005-0000-0000-00004E070000}"/>
    <cellStyle name="40% - Accent5 4 5" xfId="1903" xr:uid="{00000000-0005-0000-0000-00004F070000}"/>
    <cellStyle name="40% - Accent5 4 6" xfId="1904" xr:uid="{00000000-0005-0000-0000-000050070000}"/>
    <cellStyle name="40% - Accent5 4 7" xfId="1905" xr:uid="{00000000-0005-0000-0000-000051070000}"/>
    <cellStyle name="40% - Accent5 40" xfId="1906" xr:uid="{00000000-0005-0000-0000-000052070000}"/>
    <cellStyle name="40% - Accent5 41" xfId="1907" xr:uid="{00000000-0005-0000-0000-000053070000}"/>
    <cellStyle name="40% - Accent5 42" xfId="1908" xr:uid="{00000000-0005-0000-0000-000054070000}"/>
    <cellStyle name="40% - Accent5 43" xfId="1909" xr:uid="{00000000-0005-0000-0000-000055070000}"/>
    <cellStyle name="40% - Accent5 44" xfId="1910" xr:uid="{00000000-0005-0000-0000-000056070000}"/>
    <cellStyle name="40% - Accent5 45" xfId="1911" xr:uid="{00000000-0005-0000-0000-000057070000}"/>
    <cellStyle name="40% - Accent5 46" xfId="1912" xr:uid="{00000000-0005-0000-0000-000058070000}"/>
    <cellStyle name="40% - Accent5 47" xfId="1913" xr:uid="{00000000-0005-0000-0000-000059070000}"/>
    <cellStyle name="40% - Accent5 48" xfId="1914" xr:uid="{00000000-0005-0000-0000-00005A070000}"/>
    <cellStyle name="40% - Accent5 49" xfId="1915" xr:uid="{00000000-0005-0000-0000-00005B070000}"/>
    <cellStyle name="40% - Accent5 5" xfId="1916" xr:uid="{00000000-0005-0000-0000-00005C070000}"/>
    <cellStyle name="40% - Accent5 5 2" xfId="1917" xr:uid="{00000000-0005-0000-0000-00005D070000}"/>
    <cellStyle name="40% - Accent5 5 2 2" xfId="1918" xr:uid="{00000000-0005-0000-0000-00005E070000}"/>
    <cellStyle name="40% - Accent5 5 2 2 2" xfId="1919" xr:uid="{00000000-0005-0000-0000-00005F070000}"/>
    <cellStyle name="40% - Accent5 5 2 2 2 2" xfId="1920" xr:uid="{00000000-0005-0000-0000-000060070000}"/>
    <cellStyle name="40% - Accent5 5 2 2 3" xfId="1921" xr:uid="{00000000-0005-0000-0000-000061070000}"/>
    <cellStyle name="40% - Accent5 5 2 2 4" xfId="1922" xr:uid="{00000000-0005-0000-0000-000062070000}"/>
    <cellStyle name="40% - Accent5 5 2 3" xfId="1923" xr:uid="{00000000-0005-0000-0000-000063070000}"/>
    <cellStyle name="40% - Accent5 5 2 3 2" xfId="1924" xr:uid="{00000000-0005-0000-0000-000064070000}"/>
    <cellStyle name="40% - Accent5 5 2 4" xfId="1925" xr:uid="{00000000-0005-0000-0000-000065070000}"/>
    <cellStyle name="40% - Accent5 5 2 5" xfId="1926" xr:uid="{00000000-0005-0000-0000-000066070000}"/>
    <cellStyle name="40% - Accent5 5 3" xfId="1927" xr:uid="{00000000-0005-0000-0000-000067070000}"/>
    <cellStyle name="40% - Accent5 5 3 2" xfId="1928" xr:uid="{00000000-0005-0000-0000-000068070000}"/>
    <cellStyle name="40% - Accent5 5 3 2 2" xfId="1929" xr:uid="{00000000-0005-0000-0000-000069070000}"/>
    <cellStyle name="40% - Accent5 5 3 3" xfId="1930" xr:uid="{00000000-0005-0000-0000-00006A070000}"/>
    <cellStyle name="40% - Accent5 5 3 4" xfId="1931" xr:uid="{00000000-0005-0000-0000-00006B070000}"/>
    <cellStyle name="40% - Accent5 5 3 5" xfId="1932" xr:uid="{00000000-0005-0000-0000-00006C070000}"/>
    <cellStyle name="40% - Accent5 5 4" xfId="1933" xr:uid="{00000000-0005-0000-0000-00006D070000}"/>
    <cellStyle name="40% - Accent5 5 4 2" xfId="1934" xr:uid="{00000000-0005-0000-0000-00006E070000}"/>
    <cellStyle name="40% - Accent5 5 5" xfId="1935" xr:uid="{00000000-0005-0000-0000-00006F070000}"/>
    <cellStyle name="40% - Accent5 5 6" xfId="1936" xr:uid="{00000000-0005-0000-0000-000070070000}"/>
    <cellStyle name="40% - Accent5 5 7" xfId="1937" xr:uid="{00000000-0005-0000-0000-000071070000}"/>
    <cellStyle name="40% - Accent5 50" xfId="1938" xr:uid="{00000000-0005-0000-0000-000072070000}"/>
    <cellStyle name="40% - Accent5 51" xfId="1939" xr:uid="{00000000-0005-0000-0000-000073070000}"/>
    <cellStyle name="40% - Accent5 52" xfId="1940" xr:uid="{00000000-0005-0000-0000-000074070000}"/>
    <cellStyle name="40% - Accent5 53" xfId="1941" xr:uid="{00000000-0005-0000-0000-000075070000}"/>
    <cellStyle name="40% - Accent5 54" xfId="1942" xr:uid="{00000000-0005-0000-0000-000076070000}"/>
    <cellStyle name="40% - Accent5 55" xfId="1943" xr:uid="{00000000-0005-0000-0000-000077070000}"/>
    <cellStyle name="40% - Accent5 56" xfId="1944" xr:uid="{00000000-0005-0000-0000-000078070000}"/>
    <cellStyle name="40% - Accent5 6" xfId="1945" xr:uid="{00000000-0005-0000-0000-000079070000}"/>
    <cellStyle name="40% - Accent5 6 2" xfId="1946" xr:uid="{00000000-0005-0000-0000-00007A070000}"/>
    <cellStyle name="40% - Accent5 6 2 2" xfId="1947" xr:uid="{00000000-0005-0000-0000-00007B070000}"/>
    <cellStyle name="40% - Accent5 6 2 2 2" xfId="1948" xr:uid="{00000000-0005-0000-0000-00007C070000}"/>
    <cellStyle name="40% - Accent5 6 2 3" xfId="1949" xr:uid="{00000000-0005-0000-0000-00007D070000}"/>
    <cellStyle name="40% - Accent5 6 2 4" xfId="1950" xr:uid="{00000000-0005-0000-0000-00007E070000}"/>
    <cellStyle name="40% - Accent5 6 2 5" xfId="1951" xr:uid="{00000000-0005-0000-0000-00007F070000}"/>
    <cellStyle name="40% - Accent5 6 3" xfId="1952" xr:uid="{00000000-0005-0000-0000-000080070000}"/>
    <cellStyle name="40% - Accent5 6 3 2" xfId="1953" xr:uid="{00000000-0005-0000-0000-000081070000}"/>
    <cellStyle name="40% - Accent5 6 4" xfId="1954" xr:uid="{00000000-0005-0000-0000-000082070000}"/>
    <cellStyle name="40% - Accent5 6 5" xfId="1955" xr:uid="{00000000-0005-0000-0000-000083070000}"/>
    <cellStyle name="40% - Accent5 6 6" xfId="1956" xr:uid="{00000000-0005-0000-0000-000084070000}"/>
    <cellStyle name="40% - Accent5 7" xfId="1957" xr:uid="{00000000-0005-0000-0000-000085070000}"/>
    <cellStyle name="40% - Accent5 7 2" xfId="1958" xr:uid="{00000000-0005-0000-0000-000086070000}"/>
    <cellStyle name="40% - Accent5 7 2 2" xfId="1959" xr:uid="{00000000-0005-0000-0000-000087070000}"/>
    <cellStyle name="40% - Accent5 7 3" xfId="1960" xr:uid="{00000000-0005-0000-0000-000088070000}"/>
    <cellStyle name="40% - Accent5 7 4" xfId="1961" xr:uid="{00000000-0005-0000-0000-000089070000}"/>
    <cellStyle name="40% - Accent5 7 5" xfId="1962" xr:uid="{00000000-0005-0000-0000-00008A070000}"/>
    <cellStyle name="40% - Accent5 8" xfId="1963" xr:uid="{00000000-0005-0000-0000-00008B070000}"/>
    <cellStyle name="40% - Accent5 8 2" xfId="1964" xr:uid="{00000000-0005-0000-0000-00008C070000}"/>
    <cellStyle name="40% - Accent5 8 3" xfId="1965" xr:uid="{00000000-0005-0000-0000-00008D070000}"/>
    <cellStyle name="40% - Accent5 9" xfId="1966" xr:uid="{00000000-0005-0000-0000-00008E070000}"/>
    <cellStyle name="40% - Accent5 9 2" xfId="1967" xr:uid="{00000000-0005-0000-0000-00008F070000}"/>
    <cellStyle name="40% - Accent6" xfId="41" builtinId="51" customBuiltin="1"/>
    <cellStyle name="40% - Accent6 10" xfId="1968" xr:uid="{00000000-0005-0000-0000-000091070000}"/>
    <cellStyle name="40% - Accent6 10 2" xfId="1969" xr:uid="{00000000-0005-0000-0000-000092070000}"/>
    <cellStyle name="40% - Accent6 11" xfId="1970" xr:uid="{00000000-0005-0000-0000-000093070000}"/>
    <cellStyle name="40% - Accent6 11 2" xfId="1971" xr:uid="{00000000-0005-0000-0000-000094070000}"/>
    <cellStyle name="40% - Accent6 12" xfId="1972" xr:uid="{00000000-0005-0000-0000-000095070000}"/>
    <cellStyle name="40% - Accent6 12 2" xfId="1973" xr:uid="{00000000-0005-0000-0000-000096070000}"/>
    <cellStyle name="40% - Accent6 13" xfId="1974" xr:uid="{00000000-0005-0000-0000-000097070000}"/>
    <cellStyle name="40% - Accent6 13 2" xfId="1975" xr:uid="{00000000-0005-0000-0000-000098070000}"/>
    <cellStyle name="40% - Accent6 14" xfId="1976" xr:uid="{00000000-0005-0000-0000-000099070000}"/>
    <cellStyle name="40% - Accent6 14 2" xfId="1977" xr:uid="{00000000-0005-0000-0000-00009A070000}"/>
    <cellStyle name="40% - Accent6 15" xfId="1978" xr:uid="{00000000-0005-0000-0000-00009B070000}"/>
    <cellStyle name="40% - Accent6 15 2" xfId="1979" xr:uid="{00000000-0005-0000-0000-00009C070000}"/>
    <cellStyle name="40% - Accent6 16" xfId="1980" xr:uid="{00000000-0005-0000-0000-00009D070000}"/>
    <cellStyle name="40% - Accent6 16 2" xfId="1981" xr:uid="{00000000-0005-0000-0000-00009E070000}"/>
    <cellStyle name="40% - Accent6 17" xfId="1982" xr:uid="{00000000-0005-0000-0000-00009F070000}"/>
    <cellStyle name="40% - Accent6 17 2" xfId="1983" xr:uid="{00000000-0005-0000-0000-0000A0070000}"/>
    <cellStyle name="40% - Accent6 18" xfId="1984" xr:uid="{00000000-0005-0000-0000-0000A1070000}"/>
    <cellStyle name="40% - Accent6 19" xfId="1985" xr:uid="{00000000-0005-0000-0000-0000A2070000}"/>
    <cellStyle name="40% - Accent6 2" xfId="1986" xr:uid="{00000000-0005-0000-0000-0000A3070000}"/>
    <cellStyle name="40% - Accent6 2 2" xfId="1987" xr:uid="{00000000-0005-0000-0000-0000A4070000}"/>
    <cellStyle name="40% - Accent6 2 2 2" xfId="1988" xr:uid="{00000000-0005-0000-0000-0000A5070000}"/>
    <cellStyle name="40% - Accent6 2 2 2 2" xfId="1989" xr:uid="{00000000-0005-0000-0000-0000A6070000}"/>
    <cellStyle name="40% - Accent6 2 2 2 2 2" xfId="1990" xr:uid="{00000000-0005-0000-0000-0000A7070000}"/>
    <cellStyle name="40% - Accent6 2 2 2 3" xfId="1991" xr:uid="{00000000-0005-0000-0000-0000A8070000}"/>
    <cellStyle name="40% - Accent6 2 2 2 4" xfId="1992" xr:uid="{00000000-0005-0000-0000-0000A9070000}"/>
    <cellStyle name="40% - Accent6 2 2 2 5" xfId="1993" xr:uid="{00000000-0005-0000-0000-0000AA070000}"/>
    <cellStyle name="40% - Accent6 2 2 3" xfId="1994" xr:uid="{00000000-0005-0000-0000-0000AB070000}"/>
    <cellStyle name="40% - Accent6 2 2 3 2" xfId="1995" xr:uid="{00000000-0005-0000-0000-0000AC070000}"/>
    <cellStyle name="40% - Accent6 2 2 4" xfId="1996" xr:uid="{00000000-0005-0000-0000-0000AD070000}"/>
    <cellStyle name="40% - Accent6 2 2 5" xfId="1997" xr:uid="{00000000-0005-0000-0000-0000AE070000}"/>
    <cellStyle name="40% - Accent6 2 2 6" xfId="1998" xr:uid="{00000000-0005-0000-0000-0000AF070000}"/>
    <cellStyle name="40% - Accent6 2 3" xfId="1999" xr:uid="{00000000-0005-0000-0000-0000B0070000}"/>
    <cellStyle name="40% - Accent6 2 3 2" xfId="2000" xr:uid="{00000000-0005-0000-0000-0000B1070000}"/>
    <cellStyle name="40% - Accent6 2 3 2 2" xfId="2001" xr:uid="{00000000-0005-0000-0000-0000B2070000}"/>
    <cellStyle name="40% - Accent6 2 3 3" xfId="2002" xr:uid="{00000000-0005-0000-0000-0000B3070000}"/>
    <cellStyle name="40% - Accent6 2 3 4" xfId="2003" xr:uid="{00000000-0005-0000-0000-0000B4070000}"/>
    <cellStyle name="40% - Accent6 2 3 5" xfId="2004" xr:uid="{00000000-0005-0000-0000-0000B5070000}"/>
    <cellStyle name="40% - Accent6 2 4" xfId="2005" xr:uid="{00000000-0005-0000-0000-0000B6070000}"/>
    <cellStyle name="40% - Accent6 2 4 2" xfId="2006" xr:uid="{00000000-0005-0000-0000-0000B7070000}"/>
    <cellStyle name="40% - Accent6 2 5" xfId="2007" xr:uid="{00000000-0005-0000-0000-0000B8070000}"/>
    <cellStyle name="40% - Accent6 2 6" xfId="2008" xr:uid="{00000000-0005-0000-0000-0000B9070000}"/>
    <cellStyle name="40% - Accent6 2 7" xfId="2009" xr:uid="{00000000-0005-0000-0000-0000BA070000}"/>
    <cellStyle name="40% - Accent6 2 8" xfId="2010" xr:uid="{00000000-0005-0000-0000-0000BB070000}"/>
    <cellStyle name="40% - Accent6 2 9" xfId="2011" xr:uid="{00000000-0005-0000-0000-0000BC070000}"/>
    <cellStyle name="40% - Accent6 20" xfId="2012" xr:uid="{00000000-0005-0000-0000-0000BD070000}"/>
    <cellStyle name="40% - Accent6 21" xfId="2013" xr:uid="{00000000-0005-0000-0000-0000BE070000}"/>
    <cellStyle name="40% - Accent6 22" xfId="2014" xr:uid="{00000000-0005-0000-0000-0000BF070000}"/>
    <cellStyle name="40% - Accent6 23" xfId="2015" xr:uid="{00000000-0005-0000-0000-0000C0070000}"/>
    <cellStyle name="40% - Accent6 24" xfId="2016" xr:uid="{00000000-0005-0000-0000-0000C1070000}"/>
    <cellStyle name="40% - Accent6 25" xfId="2017" xr:uid="{00000000-0005-0000-0000-0000C2070000}"/>
    <cellStyle name="40% - Accent6 26" xfId="2018" xr:uid="{00000000-0005-0000-0000-0000C3070000}"/>
    <cellStyle name="40% - Accent6 27" xfId="2019" xr:uid="{00000000-0005-0000-0000-0000C4070000}"/>
    <cellStyle name="40% - Accent6 28" xfId="2020" xr:uid="{00000000-0005-0000-0000-0000C5070000}"/>
    <cellStyle name="40% - Accent6 29" xfId="2021" xr:uid="{00000000-0005-0000-0000-0000C6070000}"/>
    <cellStyle name="40% - Accent6 3" xfId="2022" xr:uid="{00000000-0005-0000-0000-0000C7070000}"/>
    <cellStyle name="40% - Accent6 3 2" xfId="2023" xr:uid="{00000000-0005-0000-0000-0000C8070000}"/>
    <cellStyle name="40% - Accent6 3 2 2" xfId="2024" xr:uid="{00000000-0005-0000-0000-0000C9070000}"/>
    <cellStyle name="40% - Accent6 3 2 2 2" xfId="2025" xr:uid="{00000000-0005-0000-0000-0000CA070000}"/>
    <cellStyle name="40% - Accent6 3 2 2 2 2" xfId="2026" xr:uid="{00000000-0005-0000-0000-0000CB070000}"/>
    <cellStyle name="40% - Accent6 3 2 2 3" xfId="2027" xr:uid="{00000000-0005-0000-0000-0000CC070000}"/>
    <cellStyle name="40% - Accent6 3 2 2 4" xfId="2028" xr:uid="{00000000-0005-0000-0000-0000CD070000}"/>
    <cellStyle name="40% - Accent6 3 2 2 5" xfId="2029" xr:uid="{00000000-0005-0000-0000-0000CE070000}"/>
    <cellStyle name="40% - Accent6 3 2 3" xfId="2030" xr:uid="{00000000-0005-0000-0000-0000CF070000}"/>
    <cellStyle name="40% - Accent6 3 2 3 2" xfId="2031" xr:uid="{00000000-0005-0000-0000-0000D0070000}"/>
    <cellStyle name="40% - Accent6 3 2 4" xfId="2032" xr:uid="{00000000-0005-0000-0000-0000D1070000}"/>
    <cellStyle name="40% - Accent6 3 2 5" xfId="2033" xr:uid="{00000000-0005-0000-0000-0000D2070000}"/>
    <cellStyle name="40% - Accent6 3 2 6" xfId="2034" xr:uid="{00000000-0005-0000-0000-0000D3070000}"/>
    <cellStyle name="40% - Accent6 3 3" xfId="2035" xr:uid="{00000000-0005-0000-0000-0000D4070000}"/>
    <cellStyle name="40% - Accent6 3 3 2" xfId="2036" xr:uid="{00000000-0005-0000-0000-0000D5070000}"/>
    <cellStyle name="40% - Accent6 3 3 2 2" xfId="2037" xr:uid="{00000000-0005-0000-0000-0000D6070000}"/>
    <cellStyle name="40% - Accent6 3 3 3" xfId="2038" xr:uid="{00000000-0005-0000-0000-0000D7070000}"/>
    <cellStyle name="40% - Accent6 3 3 4" xfId="2039" xr:uid="{00000000-0005-0000-0000-0000D8070000}"/>
    <cellStyle name="40% - Accent6 3 3 5" xfId="2040" xr:uid="{00000000-0005-0000-0000-0000D9070000}"/>
    <cellStyle name="40% - Accent6 3 4" xfId="2041" xr:uid="{00000000-0005-0000-0000-0000DA070000}"/>
    <cellStyle name="40% - Accent6 3 4 2" xfId="2042" xr:uid="{00000000-0005-0000-0000-0000DB070000}"/>
    <cellStyle name="40% - Accent6 3 5" xfId="2043" xr:uid="{00000000-0005-0000-0000-0000DC070000}"/>
    <cellStyle name="40% - Accent6 3 6" xfId="2044" xr:uid="{00000000-0005-0000-0000-0000DD070000}"/>
    <cellStyle name="40% - Accent6 3 7" xfId="2045" xr:uid="{00000000-0005-0000-0000-0000DE070000}"/>
    <cellStyle name="40% - Accent6 3 8" xfId="2046" xr:uid="{00000000-0005-0000-0000-0000DF070000}"/>
    <cellStyle name="40% - Accent6 30" xfId="2047" xr:uid="{00000000-0005-0000-0000-0000E0070000}"/>
    <cellStyle name="40% - Accent6 31" xfId="2048" xr:uid="{00000000-0005-0000-0000-0000E1070000}"/>
    <cellStyle name="40% - Accent6 32" xfId="2049" xr:uid="{00000000-0005-0000-0000-0000E2070000}"/>
    <cellStyle name="40% - Accent6 33" xfId="2050" xr:uid="{00000000-0005-0000-0000-0000E3070000}"/>
    <cellStyle name="40% - Accent6 34" xfId="2051" xr:uid="{00000000-0005-0000-0000-0000E4070000}"/>
    <cellStyle name="40% - Accent6 35" xfId="2052" xr:uid="{00000000-0005-0000-0000-0000E5070000}"/>
    <cellStyle name="40% - Accent6 36" xfId="2053" xr:uid="{00000000-0005-0000-0000-0000E6070000}"/>
    <cellStyle name="40% - Accent6 37" xfId="2054" xr:uid="{00000000-0005-0000-0000-0000E7070000}"/>
    <cellStyle name="40% - Accent6 38" xfId="2055" xr:uid="{00000000-0005-0000-0000-0000E8070000}"/>
    <cellStyle name="40% - Accent6 39" xfId="2056" xr:uid="{00000000-0005-0000-0000-0000E9070000}"/>
    <cellStyle name="40% - Accent6 4" xfId="2057" xr:uid="{00000000-0005-0000-0000-0000EA070000}"/>
    <cellStyle name="40% - Accent6 4 2" xfId="2058" xr:uid="{00000000-0005-0000-0000-0000EB070000}"/>
    <cellStyle name="40% - Accent6 4 2 2" xfId="2059" xr:uid="{00000000-0005-0000-0000-0000EC070000}"/>
    <cellStyle name="40% - Accent6 4 2 2 2" xfId="2060" xr:uid="{00000000-0005-0000-0000-0000ED070000}"/>
    <cellStyle name="40% - Accent6 4 2 2 2 2" xfId="2061" xr:uid="{00000000-0005-0000-0000-0000EE070000}"/>
    <cellStyle name="40% - Accent6 4 2 2 3" xfId="2062" xr:uid="{00000000-0005-0000-0000-0000EF070000}"/>
    <cellStyle name="40% - Accent6 4 2 2 4" xfId="2063" xr:uid="{00000000-0005-0000-0000-0000F0070000}"/>
    <cellStyle name="40% - Accent6 4 2 2 5" xfId="2064" xr:uid="{00000000-0005-0000-0000-0000F1070000}"/>
    <cellStyle name="40% - Accent6 4 2 3" xfId="2065" xr:uid="{00000000-0005-0000-0000-0000F2070000}"/>
    <cellStyle name="40% - Accent6 4 2 3 2" xfId="2066" xr:uid="{00000000-0005-0000-0000-0000F3070000}"/>
    <cellStyle name="40% - Accent6 4 2 4" xfId="2067" xr:uid="{00000000-0005-0000-0000-0000F4070000}"/>
    <cellStyle name="40% - Accent6 4 2 5" xfId="2068" xr:uid="{00000000-0005-0000-0000-0000F5070000}"/>
    <cellStyle name="40% - Accent6 4 2 6" xfId="2069" xr:uid="{00000000-0005-0000-0000-0000F6070000}"/>
    <cellStyle name="40% - Accent6 4 3" xfId="2070" xr:uid="{00000000-0005-0000-0000-0000F7070000}"/>
    <cellStyle name="40% - Accent6 4 3 2" xfId="2071" xr:uid="{00000000-0005-0000-0000-0000F8070000}"/>
    <cellStyle name="40% - Accent6 4 3 2 2" xfId="2072" xr:uid="{00000000-0005-0000-0000-0000F9070000}"/>
    <cellStyle name="40% - Accent6 4 3 3" xfId="2073" xr:uid="{00000000-0005-0000-0000-0000FA070000}"/>
    <cellStyle name="40% - Accent6 4 3 4" xfId="2074" xr:uid="{00000000-0005-0000-0000-0000FB070000}"/>
    <cellStyle name="40% - Accent6 4 3 5" xfId="2075" xr:uid="{00000000-0005-0000-0000-0000FC070000}"/>
    <cellStyle name="40% - Accent6 4 4" xfId="2076" xr:uid="{00000000-0005-0000-0000-0000FD070000}"/>
    <cellStyle name="40% - Accent6 4 4 2" xfId="2077" xr:uid="{00000000-0005-0000-0000-0000FE070000}"/>
    <cellStyle name="40% - Accent6 4 5" xfId="2078" xr:uid="{00000000-0005-0000-0000-0000FF070000}"/>
    <cellStyle name="40% - Accent6 4 6" xfId="2079" xr:uid="{00000000-0005-0000-0000-000000080000}"/>
    <cellStyle name="40% - Accent6 4 7" xfId="2080" xr:uid="{00000000-0005-0000-0000-000001080000}"/>
    <cellStyle name="40% - Accent6 40" xfId="2081" xr:uid="{00000000-0005-0000-0000-000002080000}"/>
    <cellStyle name="40% - Accent6 41" xfId="2082" xr:uid="{00000000-0005-0000-0000-000003080000}"/>
    <cellStyle name="40% - Accent6 42" xfId="2083" xr:uid="{00000000-0005-0000-0000-000004080000}"/>
    <cellStyle name="40% - Accent6 43" xfId="2084" xr:uid="{00000000-0005-0000-0000-000005080000}"/>
    <cellStyle name="40% - Accent6 44" xfId="2085" xr:uid="{00000000-0005-0000-0000-000006080000}"/>
    <cellStyle name="40% - Accent6 45" xfId="2086" xr:uid="{00000000-0005-0000-0000-000007080000}"/>
    <cellStyle name="40% - Accent6 46" xfId="2087" xr:uid="{00000000-0005-0000-0000-000008080000}"/>
    <cellStyle name="40% - Accent6 47" xfId="2088" xr:uid="{00000000-0005-0000-0000-000009080000}"/>
    <cellStyle name="40% - Accent6 48" xfId="2089" xr:uid="{00000000-0005-0000-0000-00000A080000}"/>
    <cellStyle name="40% - Accent6 49" xfId="2090" xr:uid="{00000000-0005-0000-0000-00000B080000}"/>
    <cellStyle name="40% - Accent6 5" xfId="2091" xr:uid="{00000000-0005-0000-0000-00000C080000}"/>
    <cellStyle name="40% - Accent6 5 2" xfId="2092" xr:uid="{00000000-0005-0000-0000-00000D080000}"/>
    <cellStyle name="40% - Accent6 5 2 2" xfId="2093" xr:uid="{00000000-0005-0000-0000-00000E080000}"/>
    <cellStyle name="40% - Accent6 5 2 2 2" xfId="2094" xr:uid="{00000000-0005-0000-0000-00000F080000}"/>
    <cellStyle name="40% - Accent6 5 2 2 2 2" xfId="2095" xr:uid="{00000000-0005-0000-0000-000010080000}"/>
    <cellStyle name="40% - Accent6 5 2 2 3" xfId="2096" xr:uid="{00000000-0005-0000-0000-000011080000}"/>
    <cellStyle name="40% - Accent6 5 2 2 4" xfId="2097" xr:uid="{00000000-0005-0000-0000-000012080000}"/>
    <cellStyle name="40% - Accent6 5 2 3" xfId="2098" xr:uid="{00000000-0005-0000-0000-000013080000}"/>
    <cellStyle name="40% - Accent6 5 2 3 2" xfId="2099" xr:uid="{00000000-0005-0000-0000-000014080000}"/>
    <cellStyle name="40% - Accent6 5 2 4" xfId="2100" xr:uid="{00000000-0005-0000-0000-000015080000}"/>
    <cellStyle name="40% - Accent6 5 2 5" xfId="2101" xr:uid="{00000000-0005-0000-0000-000016080000}"/>
    <cellStyle name="40% - Accent6 5 3" xfId="2102" xr:uid="{00000000-0005-0000-0000-000017080000}"/>
    <cellStyle name="40% - Accent6 5 3 2" xfId="2103" xr:uid="{00000000-0005-0000-0000-000018080000}"/>
    <cellStyle name="40% - Accent6 5 3 2 2" xfId="2104" xr:uid="{00000000-0005-0000-0000-000019080000}"/>
    <cellStyle name="40% - Accent6 5 3 3" xfId="2105" xr:uid="{00000000-0005-0000-0000-00001A080000}"/>
    <cellStyle name="40% - Accent6 5 3 4" xfId="2106" xr:uid="{00000000-0005-0000-0000-00001B080000}"/>
    <cellStyle name="40% - Accent6 5 3 5" xfId="2107" xr:uid="{00000000-0005-0000-0000-00001C080000}"/>
    <cellStyle name="40% - Accent6 5 4" xfId="2108" xr:uid="{00000000-0005-0000-0000-00001D080000}"/>
    <cellStyle name="40% - Accent6 5 4 2" xfId="2109" xr:uid="{00000000-0005-0000-0000-00001E080000}"/>
    <cellStyle name="40% - Accent6 5 5" xfId="2110" xr:uid="{00000000-0005-0000-0000-00001F080000}"/>
    <cellStyle name="40% - Accent6 5 6" xfId="2111" xr:uid="{00000000-0005-0000-0000-000020080000}"/>
    <cellStyle name="40% - Accent6 5 7" xfId="2112" xr:uid="{00000000-0005-0000-0000-000021080000}"/>
    <cellStyle name="40% - Accent6 50" xfId="2113" xr:uid="{00000000-0005-0000-0000-000022080000}"/>
    <cellStyle name="40% - Accent6 51" xfId="2114" xr:uid="{00000000-0005-0000-0000-000023080000}"/>
    <cellStyle name="40% - Accent6 52" xfId="2115" xr:uid="{00000000-0005-0000-0000-000024080000}"/>
    <cellStyle name="40% - Accent6 53" xfId="2116" xr:uid="{00000000-0005-0000-0000-000025080000}"/>
    <cellStyle name="40% - Accent6 54" xfId="2117" xr:uid="{00000000-0005-0000-0000-000026080000}"/>
    <cellStyle name="40% - Accent6 55" xfId="2118" xr:uid="{00000000-0005-0000-0000-000027080000}"/>
    <cellStyle name="40% - Accent6 56" xfId="2119" xr:uid="{00000000-0005-0000-0000-000028080000}"/>
    <cellStyle name="40% - Accent6 6" xfId="2120" xr:uid="{00000000-0005-0000-0000-000029080000}"/>
    <cellStyle name="40% - Accent6 6 2" xfId="2121" xr:uid="{00000000-0005-0000-0000-00002A080000}"/>
    <cellStyle name="40% - Accent6 6 2 2" xfId="2122" xr:uid="{00000000-0005-0000-0000-00002B080000}"/>
    <cellStyle name="40% - Accent6 6 2 2 2" xfId="2123" xr:uid="{00000000-0005-0000-0000-00002C080000}"/>
    <cellStyle name="40% - Accent6 6 2 3" xfId="2124" xr:uid="{00000000-0005-0000-0000-00002D080000}"/>
    <cellStyle name="40% - Accent6 6 2 4" xfId="2125" xr:uid="{00000000-0005-0000-0000-00002E080000}"/>
    <cellStyle name="40% - Accent6 6 2 5" xfId="2126" xr:uid="{00000000-0005-0000-0000-00002F080000}"/>
    <cellStyle name="40% - Accent6 6 3" xfId="2127" xr:uid="{00000000-0005-0000-0000-000030080000}"/>
    <cellStyle name="40% - Accent6 6 3 2" xfId="2128" xr:uid="{00000000-0005-0000-0000-000031080000}"/>
    <cellStyle name="40% - Accent6 6 4" xfId="2129" xr:uid="{00000000-0005-0000-0000-000032080000}"/>
    <cellStyle name="40% - Accent6 6 5" xfId="2130" xr:uid="{00000000-0005-0000-0000-000033080000}"/>
    <cellStyle name="40% - Accent6 6 6" xfId="2131" xr:uid="{00000000-0005-0000-0000-000034080000}"/>
    <cellStyle name="40% - Accent6 7" xfId="2132" xr:uid="{00000000-0005-0000-0000-000035080000}"/>
    <cellStyle name="40% - Accent6 7 2" xfId="2133" xr:uid="{00000000-0005-0000-0000-000036080000}"/>
    <cellStyle name="40% - Accent6 7 2 2" xfId="2134" xr:uid="{00000000-0005-0000-0000-000037080000}"/>
    <cellStyle name="40% - Accent6 7 3" xfId="2135" xr:uid="{00000000-0005-0000-0000-000038080000}"/>
    <cellStyle name="40% - Accent6 7 4" xfId="2136" xr:uid="{00000000-0005-0000-0000-000039080000}"/>
    <cellStyle name="40% - Accent6 7 5" xfId="2137" xr:uid="{00000000-0005-0000-0000-00003A080000}"/>
    <cellStyle name="40% - Accent6 8" xfId="2138" xr:uid="{00000000-0005-0000-0000-00003B080000}"/>
    <cellStyle name="40% - Accent6 8 2" xfId="2139" xr:uid="{00000000-0005-0000-0000-00003C080000}"/>
    <cellStyle name="40% - Accent6 8 3" xfId="2140" xr:uid="{00000000-0005-0000-0000-00003D080000}"/>
    <cellStyle name="40% - Accent6 9" xfId="2141" xr:uid="{00000000-0005-0000-0000-00003E080000}"/>
    <cellStyle name="40% - Accent6 9 2" xfId="2142" xr:uid="{00000000-0005-0000-0000-00003F080000}"/>
    <cellStyle name="60% - Accent1" xfId="22" builtinId="32" customBuiltin="1"/>
    <cellStyle name="60% - Accent1 2" xfId="2143" xr:uid="{00000000-0005-0000-0000-000041080000}"/>
    <cellStyle name="60% - Accent1 2 2" xfId="2144" xr:uid="{00000000-0005-0000-0000-000042080000}"/>
    <cellStyle name="60% - Accent1 3" xfId="2145" xr:uid="{00000000-0005-0000-0000-000043080000}"/>
    <cellStyle name="60% - Accent2" xfId="26" builtinId="36" customBuiltin="1"/>
    <cellStyle name="60% - Accent2 2" xfId="2146" xr:uid="{00000000-0005-0000-0000-000045080000}"/>
    <cellStyle name="60% - Accent2 2 2" xfId="2147" xr:uid="{00000000-0005-0000-0000-000046080000}"/>
    <cellStyle name="60% - Accent2 3" xfId="2148" xr:uid="{00000000-0005-0000-0000-000047080000}"/>
    <cellStyle name="60% - Accent3" xfId="30" builtinId="40" customBuiltin="1"/>
    <cellStyle name="60% - Accent3 2" xfId="2149" xr:uid="{00000000-0005-0000-0000-000049080000}"/>
    <cellStyle name="60% - Accent3 2 2" xfId="2150" xr:uid="{00000000-0005-0000-0000-00004A080000}"/>
    <cellStyle name="60% - Accent3 3" xfId="2151" xr:uid="{00000000-0005-0000-0000-00004B080000}"/>
    <cellStyle name="60% - Accent4" xfId="34" builtinId="44" customBuiltin="1"/>
    <cellStyle name="60% - Accent4 2" xfId="2152" xr:uid="{00000000-0005-0000-0000-00004D080000}"/>
    <cellStyle name="60% - Accent4 2 2" xfId="2153" xr:uid="{00000000-0005-0000-0000-00004E080000}"/>
    <cellStyle name="60% - Accent4 3" xfId="2154" xr:uid="{00000000-0005-0000-0000-00004F080000}"/>
    <cellStyle name="60% - Accent5" xfId="38" builtinId="48" customBuiltin="1"/>
    <cellStyle name="60% - Accent5 2" xfId="2155" xr:uid="{00000000-0005-0000-0000-000051080000}"/>
    <cellStyle name="60% - Accent5 2 2" xfId="2156" xr:uid="{00000000-0005-0000-0000-000052080000}"/>
    <cellStyle name="60% - Accent5 3" xfId="2157" xr:uid="{00000000-0005-0000-0000-000053080000}"/>
    <cellStyle name="60% - Accent6" xfId="42" builtinId="52" customBuiltin="1"/>
    <cellStyle name="60% - Accent6 2" xfId="2158" xr:uid="{00000000-0005-0000-0000-000055080000}"/>
    <cellStyle name="60% - Accent6 2 2" xfId="2159" xr:uid="{00000000-0005-0000-0000-000056080000}"/>
    <cellStyle name="60% - Accent6 3" xfId="2160" xr:uid="{00000000-0005-0000-0000-000057080000}"/>
    <cellStyle name="Accent1" xfId="19" builtinId="29" customBuiltin="1"/>
    <cellStyle name="Accent1 2" xfId="2161" xr:uid="{00000000-0005-0000-0000-000059080000}"/>
    <cellStyle name="Accent1 2 2" xfId="2162" xr:uid="{00000000-0005-0000-0000-00005A080000}"/>
    <cellStyle name="Accent2" xfId="23" builtinId="33" customBuiltin="1"/>
    <cellStyle name="Accent2 2" xfId="2163" xr:uid="{00000000-0005-0000-0000-00005C080000}"/>
    <cellStyle name="Accent2 2 2" xfId="2164" xr:uid="{00000000-0005-0000-0000-00005D080000}"/>
    <cellStyle name="Accent3" xfId="27" builtinId="37" customBuiltin="1"/>
    <cellStyle name="Accent3 2" xfId="2165" xr:uid="{00000000-0005-0000-0000-00005F080000}"/>
    <cellStyle name="Accent3 2 2" xfId="2166" xr:uid="{00000000-0005-0000-0000-000060080000}"/>
    <cellStyle name="Accent4" xfId="31" builtinId="41" customBuiltin="1"/>
    <cellStyle name="Accent4 2" xfId="2167" xr:uid="{00000000-0005-0000-0000-000062080000}"/>
    <cellStyle name="Accent4 2 2" xfId="2168" xr:uid="{00000000-0005-0000-0000-000063080000}"/>
    <cellStyle name="Accent5" xfId="35" builtinId="45" customBuiltin="1"/>
    <cellStyle name="Accent5 2" xfId="2169" xr:uid="{00000000-0005-0000-0000-000065080000}"/>
    <cellStyle name="Accent5 2 2" xfId="2170" xr:uid="{00000000-0005-0000-0000-000066080000}"/>
    <cellStyle name="Accent6" xfId="39" builtinId="49" customBuiltin="1"/>
    <cellStyle name="Accent6 2" xfId="2171" xr:uid="{00000000-0005-0000-0000-000068080000}"/>
    <cellStyle name="Accent6 2 2" xfId="2172" xr:uid="{00000000-0005-0000-0000-000069080000}"/>
    <cellStyle name="Bad" xfId="9" builtinId="27" customBuiltin="1"/>
    <cellStyle name="Bad 2" xfId="2173" xr:uid="{00000000-0005-0000-0000-00006B080000}"/>
    <cellStyle name="Bad 2 2" xfId="2174" xr:uid="{00000000-0005-0000-0000-00006C080000}"/>
    <cellStyle name="Calculation" xfId="13" builtinId="22" customBuiltin="1"/>
    <cellStyle name="Calculation 2" xfId="2175" xr:uid="{00000000-0005-0000-0000-00006E080000}"/>
    <cellStyle name="cf1" xfId="2176" xr:uid="{00000000-0005-0000-0000-00006F080000}"/>
    <cellStyle name="cf2" xfId="2177" xr:uid="{00000000-0005-0000-0000-000070080000}"/>
    <cellStyle name="Check Cell" xfId="15" builtinId="23" customBuiltin="1"/>
    <cellStyle name="Check Cell 2" xfId="2178" xr:uid="{00000000-0005-0000-0000-000072080000}"/>
    <cellStyle name="Comma" xfId="1" builtinId="3" customBuiltin="1"/>
    <cellStyle name="Comma 10" xfId="2179" xr:uid="{00000000-0005-0000-0000-000074080000}"/>
    <cellStyle name="Comma 11" xfId="2180" xr:uid="{00000000-0005-0000-0000-000075080000}"/>
    <cellStyle name="Comma 12" xfId="2181" xr:uid="{00000000-0005-0000-0000-000076080000}"/>
    <cellStyle name="Comma 12 2" xfId="2182" xr:uid="{00000000-0005-0000-0000-000077080000}"/>
    <cellStyle name="Comma 13" xfId="2183" xr:uid="{00000000-0005-0000-0000-000078080000}"/>
    <cellStyle name="Comma 14" xfId="2184" xr:uid="{00000000-0005-0000-0000-000079080000}"/>
    <cellStyle name="Comma 15" xfId="2185" xr:uid="{00000000-0005-0000-0000-00007A080000}"/>
    <cellStyle name="Comma 2" xfId="2186" xr:uid="{00000000-0005-0000-0000-00007B080000}"/>
    <cellStyle name="Comma 2 2" xfId="2187" xr:uid="{00000000-0005-0000-0000-00007C080000}"/>
    <cellStyle name="Comma 2 3" xfId="2188" xr:uid="{00000000-0005-0000-0000-00007D080000}"/>
    <cellStyle name="Comma 2 4" xfId="2189" xr:uid="{00000000-0005-0000-0000-00007E080000}"/>
    <cellStyle name="Comma 2 5" xfId="2190" xr:uid="{00000000-0005-0000-0000-00007F080000}"/>
    <cellStyle name="Comma 2 6" xfId="2191" xr:uid="{00000000-0005-0000-0000-000080080000}"/>
    <cellStyle name="Comma 2 7" xfId="2192" xr:uid="{00000000-0005-0000-0000-000081080000}"/>
    <cellStyle name="Comma 2 8" xfId="2193" xr:uid="{00000000-0005-0000-0000-000082080000}"/>
    <cellStyle name="Comma 3" xfId="2194" xr:uid="{00000000-0005-0000-0000-000083080000}"/>
    <cellStyle name="Comma 3 2" xfId="2195" xr:uid="{00000000-0005-0000-0000-000084080000}"/>
    <cellStyle name="Comma 3 3" xfId="2196" xr:uid="{00000000-0005-0000-0000-000085080000}"/>
    <cellStyle name="Comma 3 4" xfId="2197" xr:uid="{00000000-0005-0000-0000-000086080000}"/>
    <cellStyle name="Comma 3 5" xfId="2198" xr:uid="{00000000-0005-0000-0000-000087080000}"/>
    <cellStyle name="Comma 3 6" xfId="2199" xr:uid="{00000000-0005-0000-0000-000088080000}"/>
    <cellStyle name="Comma 4" xfId="2200" xr:uid="{00000000-0005-0000-0000-000089080000}"/>
    <cellStyle name="Comma 4 2" xfId="2201" xr:uid="{00000000-0005-0000-0000-00008A080000}"/>
    <cellStyle name="Comma 4 3" xfId="2202" xr:uid="{00000000-0005-0000-0000-00008B080000}"/>
    <cellStyle name="Comma 4 4" xfId="2203" xr:uid="{00000000-0005-0000-0000-00008C080000}"/>
    <cellStyle name="Comma 5" xfId="2204" xr:uid="{00000000-0005-0000-0000-00008D080000}"/>
    <cellStyle name="Comma 5 2" xfId="2205" xr:uid="{00000000-0005-0000-0000-00008E080000}"/>
    <cellStyle name="Comma 5 3" xfId="2206" xr:uid="{00000000-0005-0000-0000-00008F080000}"/>
    <cellStyle name="Comma 6" xfId="2207" xr:uid="{00000000-0005-0000-0000-000090080000}"/>
    <cellStyle name="Comma 6 2" xfId="2208" xr:uid="{00000000-0005-0000-0000-000091080000}"/>
    <cellStyle name="Comma 7" xfId="2209" xr:uid="{00000000-0005-0000-0000-000092080000}"/>
    <cellStyle name="Comma 8" xfId="2210" xr:uid="{00000000-0005-0000-0000-000093080000}"/>
    <cellStyle name="Comma 9" xfId="2211" xr:uid="{00000000-0005-0000-0000-000094080000}"/>
    <cellStyle name="Excel Built-in Normal" xfId="2212" xr:uid="{00000000-0005-0000-0000-000095080000}"/>
    <cellStyle name="Explanatory Text" xfId="17" builtinId="53" customBuiltin="1"/>
    <cellStyle name="Explanatory Text 2" xfId="2213" xr:uid="{00000000-0005-0000-0000-000097080000}"/>
    <cellStyle name="Explanatory Text 2 2" xfId="2214" xr:uid="{00000000-0005-0000-0000-000098080000}"/>
    <cellStyle name="Explanatory Text 2 3" xfId="2215" xr:uid="{00000000-0005-0000-0000-000099080000}"/>
    <cellStyle name="Explanatory Text 2 4" xfId="2216" xr:uid="{00000000-0005-0000-0000-00009A080000}"/>
    <cellStyle name="Explanatory Text 3" xfId="2217" xr:uid="{00000000-0005-0000-0000-00009B080000}"/>
    <cellStyle name="Good" xfId="8" builtinId="26" customBuiltin="1"/>
    <cellStyle name="Good 2" xfId="2218" xr:uid="{00000000-0005-0000-0000-00009D080000}"/>
    <cellStyle name="Good 2 2" xfId="2219" xr:uid="{00000000-0005-0000-0000-00009E080000}"/>
    <cellStyle name="Heading 1" xfId="4" builtinId="16" customBuiltin="1"/>
    <cellStyle name="Heading 1 2" xfId="2220" xr:uid="{00000000-0005-0000-0000-0000A0080000}"/>
    <cellStyle name="Heading 1 2 2" xfId="2221" xr:uid="{00000000-0005-0000-0000-0000A1080000}"/>
    <cellStyle name="Heading 1 2 3" xfId="2222" xr:uid="{00000000-0005-0000-0000-0000A2080000}"/>
    <cellStyle name="Heading 1 3" xfId="2223" xr:uid="{00000000-0005-0000-0000-0000A3080000}"/>
    <cellStyle name="Heading 1 4" xfId="32598" xr:uid="{00000000-0005-0000-0000-0000A4080000}"/>
    <cellStyle name="Heading 2" xfId="5" builtinId="17" customBuiltin="1"/>
    <cellStyle name="Heading 2 2" xfId="2224" xr:uid="{00000000-0005-0000-0000-0000A6080000}"/>
    <cellStyle name="Heading 2 2 2" xfId="2225" xr:uid="{00000000-0005-0000-0000-0000A7080000}"/>
    <cellStyle name="Heading 2 2 3" xfId="2226" xr:uid="{00000000-0005-0000-0000-0000A8080000}"/>
    <cellStyle name="Heading 2 2 4" xfId="2227" xr:uid="{00000000-0005-0000-0000-0000A9080000}"/>
    <cellStyle name="Heading 2 3" xfId="2228" xr:uid="{00000000-0005-0000-0000-0000AA080000}"/>
    <cellStyle name="Heading 2 4" xfId="2229" xr:uid="{00000000-0005-0000-0000-0000AB080000}"/>
    <cellStyle name="Heading 2 5" xfId="32599" xr:uid="{00000000-0005-0000-0000-0000AC080000}"/>
    <cellStyle name="Heading 3" xfId="6" builtinId="18" customBuiltin="1"/>
    <cellStyle name="Heading 3 2" xfId="2230" xr:uid="{00000000-0005-0000-0000-0000AE080000}"/>
    <cellStyle name="Heading 3 2 2" xfId="2231" xr:uid="{00000000-0005-0000-0000-0000AF080000}"/>
    <cellStyle name="Heading 3 2 3" xfId="2232" xr:uid="{00000000-0005-0000-0000-0000B0080000}"/>
    <cellStyle name="Heading 3 3" xfId="2233" xr:uid="{00000000-0005-0000-0000-0000B1080000}"/>
    <cellStyle name="Heading 3 4" xfId="32600" xr:uid="{00000000-0005-0000-0000-0000B2080000}"/>
    <cellStyle name="Heading 4" xfId="7" builtinId="19" customBuiltin="1"/>
    <cellStyle name="Heading 4 2" xfId="2234" xr:uid="{00000000-0005-0000-0000-0000B4080000}"/>
    <cellStyle name="Heading 4 2 2" xfId="2235" xr:uid="{00000000-0005-0000-0000-0000B5080000}"/>
    <cellStyle name="Heading 4 2 3" xfId="2236" xr:uid="{00000000-0005-0000-0000-0000B6080000}"/>
    <cellStyle name="Heading 4 2 4" xfId="2237" xr:uid="{00000000-0005-0000-0000-0000B7080000}"/>
    <cellStyle name="Heading 4 3" xfId="2238" xr:uid="{00000000-0005-0000-0000-0000B8080000}"/>
    <cellStyle name="Hyperlink" xfId="2239" xr:uid="{00000000-0005-0000-0000-0000B9080000}"/>
    <cellStyle name="Hyperlink 2" xfId="2240" xr:uid="{00000000-0005-0000-0000-0000BA080000}"/>
    <cellStyle name="Hyperlink 2 2" xfId="2241" xr:uid="{00000000-0005-0000-0000-0000BB080000}"/>
    <cellStyle name="Hyperlink 2 3" xfId="2242" xr:uid="{00000000-0005-0000-0000-0000BC080000}"/>
    <cellStyle name="Hyperlink 3" xfId="2243" xr:uid="{00000000-0005-0000-0000-0000BD080000}"/>
    <cellStyle name="Hyperlink 3 2" xfId="2244" xr:uid="{00000000-0005-0000-0000-0000BE080000}"/>
    <cellStyle name="Hyperlink 3 3" xfId="2245" xr:uid="{00000000-0005-0000-0000-0000BF080000}"/>
    <cellStyle name="Hyperlink 4" xfId="2246" xr:uid="{00000000-0005-0000-0000-0000C0080000}"/>
    <cellStyle name="Hyperlink 4 2" xfId="2247" xr:uid="{00000000-0005-0000-0000-0000C1080000}"/>
    <cellStyle name="Hyperlink 4 2 2" xfId="2248" xr:uid="{00000000-0005-0000-0000-0000C2080000}"/>
    <cellStyle name="Hyperlink 4 3" xfId="2249" xr:uid="{00000000-0005-0000-0000-0000C3080000}"/>
    <cellStyle name="Hyperlink 4 4" xfId="2250" xr:uid="{00000000-0005-0000-0000-0000C4080000}"/>
    <cellStyle name="Hyperlink 5" xfId="2251" xr:uid="{00000000-0005-0000-0000-0000C5080000}"/>
    <cellStyle name="Hyperlink 5 2" xfId="2252" xr:uid="{00000000-0005-0000-0000-0000C6080000}"/>
    <cellStyle name="Hyperlink 5 2 2" xfId="2253" xr:uid="{00000000-0005-0000-0000-0000C7080000}"/>
    <cellStyle name="Hyperlink 5 3" xfId="2254" xr:uid="{00000000-0005-0000-0000-0000C8080000}"/>
    <cellStyle name="Hyperlink 5 4" xfId="2255" xr:uid="{00000000-0005-0000-0000-0000C9080000}"/>
    <cellStyle name="Hyperlink 6" xfId="2256" xr:uid="{00000000-0005-0000-0000-0000CA080000}"/>
    <cellStyle name="Hyperlink 7" xfId="2257" xr:uid="{00000000-0005-0000-0000-0000CB080000}"/>
    <cellStyle name="Hyperlink 8" xfId="32601" xr:uid="{00000000-0005-0000-0000-0000CC080000}"/>
    <cellStyle name="Input" xfId="11" builtinId="20" customBuiltin="1"/>
    <cellStyle name="Input 2" xfId="2258" xr:uid="{00000000-0005-0000-0000-0000CE080000}"/>
    <cellStyle name="Linked Cell" xfId="14" builtinId="24" customBuiltin="1"/>
    <cellStyle name="Linked Cell 2" xfId="2259" xr:uid="{00000000-0005-0000-0000-0000D0080000}"/>
    <cellStyle name="Linked Cell 2 2" xfId="2260" xr:uid="{00000000-0005-0000-0000-0000D1080000}"/>
    <cellStyle name="Linked Cell 2 3" xfId="2261" xr:uid="{00000000-0005-0000-0000-0000D2080000}"/>
    <cellStyle name="Linked Cell 3" xfId="2262" xr:uid="{00000000-0005-0000-0000-0000D3080000}"/>
    <cellStyle name="Neutral" xfId="10" builtinId="28" customBuiltin="1"/>
    <cellStyle name="Neutral 2" xfId="2263" xr:uid="{00000000-0005-0000-0000-0000D5080000}"/>
    <cellStyle name="Neutral 2 2" xfId="2264" xr:uid="{00000000-0005-0000-0000-0000D6080000}"/>
    <cellStyle name="Normal" xfId="0" builtinId="0" customBuiltin="1"/>
    <cellStyle name="Normal 10" xfId="2265" xr:uid="{00000000-0005-0000-0000-0000D8080000}"/>
    <cellStyle name="Normal 10 10" xfId="2266" xr:uid="{00000000-0005-0000-0000-0000D9080000}"/>
    <cellStyle name="Normal 10 10 2" xfId="2267" xr:uid="{00000000-0005-0000-0000-0000DA080000}"/>
    <cellStyle name="Normal 10 10 3" xfId="2268" xr:uid="{00000000-0005-0000-0000-0000DB080000}"/>
    <cellStyle name="Normal 10 11" xfId="2269" xr:uid="{00000000-0005-0000-0000-0000DC080000}"/>
    <cellStyle name="Normal 10 11 2" xfId="2270" xr:uid="{00000000-0005-0000-0000-0000DD080000}"/>
    <cellStyle name="Normal 10 11 3" xfId="2271" xr:uid="{00000000-0005-0000-0000-0000DE080000}"/>
    <cellStyle name="Normal 10 12" xfId="2272" xr:uid="{00000000-0005-0000-0000-0000DF080000}"/>
    <cellStyle name="Normal 10 12 2" xfId="2273" xr:uid="{00000000-0005-0000-0000-0000E0080000}"/>
    <cellStyle name="Normal 10 12 3" xfId="2274" xr:uid="{00000000-0005-0000-0000-0000E1080000}"/>
    <cellStyle name="Normal 10 13" xfId="2275" xr:uid="{00000000-0005-0000-0000-0000E2080000}"/>
    <cellStyle name="Normal 10 13 2" xfId="2276" xr:uid="{00000000-0005-0000-0000-0000E3080000}"/>
    <cellStyle name="Normal 10 13 3" xfId="2277" xr:uid="{00000000-0005-0000-0000-0000E4080000}"/>
    <cellStyle name="Normal 10 14" xfId="2278" xr:uid="{00000000-0005-0000-0000-0000E5080000}"/>
    <cellStyle name="Normal 10 14 2" xfId="2279" xr:uid="{00000000-0005-0000-0000-0000E6080000}"/>
    <cellStyle name="Normal 10 15" xfId="2280" xr:uid="{00000000-0005-0000-0000-0000E7080000}"/>
    <cellStyle name="Normal 10 15 2" xfId="2281" xr:uid="{00000000-0005-0000-0000-0000E8080000}"/>
    <cellStyle name="Normal 10 15 3" xfId="2282" xr:uid="{00000000-0005-0000-0000-0000E9080000}"/>
    <cellStyle name="Normal 10 16" xfId="2283" xr:uid="{00000000-0005-0000-0000-0000EA080000}"/>
    <cellStyle name="Normal 10 16 2" xfId="2284" xr:uid="{00000000-0005-0000-0000-0000EB080000}"/>
    <cellStyle name="Normal 10 17" xfId="2285" xr:uid="{00000000-0005-0000-0000-0000EC080000}"/>
    <cellStyle name="Normal 10 18" xfId="2286" xr:uid="{00000000-0005-0000-0000-0000ED080000}"/>
    <cellStyle name="Normal 10 19" xfId="2287" xr:uid="{00000000-0005-0000-0000-0000EE080000}"/>
    <cellStyle name="Normal 10 2" xfId="2288" xr:uid="{00000000-0005-0000-0000-0000EF080000}"/>
    <cellStyle name="Normal 10 2 10" xfId="2289" xr:uid="{00000000-0005-0000-0000-0000F0080000}"/>
    <cellStyle name="Normal 10 2 10 2" xfId="2290" xr:uid="{00000000-0005-0000-0000-0000F1080000}"/>
    <cellStyle name="Normal 10 2 11" xfId="2291" xr:uid="{00000000-0005-0000-0000-0000F2080000}"/>
    <cellStyle name="Normal 10 2 12" xfId="2292" xr:uid="{00000000-0005-0000-0000-0000F3080000}"/>
    <cellStyle name="Normal 10 2 13" xfId="2293" xr:uid="{00000000-0005-0000-0000-0000F4080000}"/>
    <cellStyle name="Normal 10 2 14" xfId="2294" xr:uid="{00000000-0005-0000-0000-0000F5080000}"/>
    <cellStyle name="Normal 10 2 15" xfId="2295" xr:uid="{00000000-0005-0000-0000-0000F6080000}"/>
    <cellStyle name="Normal 10 2 16" xfId="2296" xr:uid="{00000000-0005-0000-0000-0000F7080000}"/>
    <cellStyle name="Normal 10 2 17" xfId="2297" xr:uid="{00000000-0005-0000-0000-0000F8080000}"/>
    <cellStyle name="Normal 10 2 18" xfId="2298" xr:uid="{00000000-0005-0000-0000-0000F9080000}"/>
    <cellStyle name="Normal 10 2 2" xfId="2299" xr:uid="{00000000-0005-0000-0000-0000FA080000}"/>
    <cellStyle name="Normal 10 2 2 2" xfId="2300" xr:uid="{00000000-0005-0000-0000-0000FB080000}"/>
    <cellStyle name="Normal 10 2 2 2 2" xfId="2301" xr:uid="{00000000-0005-0000-0000-0000FC080000}"/>
    <cellStyle name="Normal 10 2 2 2 3" xfId="2302" xr:uid="{00000000-0005-0000-0000-0000FD080000}"/>
    <cellStyle name="Normal 10 2 2 3" xfId="2303" xr:uid="{00000000-0005-0000-0000-0000FE080000}"/>
    <cellStyle name="Normal 10 2 2 4" xfId="2304" xr:uid="{00000000-0005-0000-0000-0000FF080000}"/>
    <cellStyle name="Normal 10 2 2 5" xfId="2305" xr:uid="{00000000-0005-0000-0000-000000090000}"/>
    <cellStyle name="Normal 10 2 2 6" xfId="2306" xr:uid="{00000000-0005-0000-0000-000001090000}"/>
    <cellStyle name="Normal 10 2 2 7" xfId="2307" xr:uid="{00000000-0005-0000-0000-000002090000}"/>
    <cellStyle name="Normal 10 2 2 8" xfId="2308" xr:uid="{00000000-0005-0000-0000-000003090000}"/>
    <cellStyle name="Normal 10 2 3" xfId="2309" xr:uid="{00000000-0005-0000-0000-000004090000}"/>
    <cellStyle name="Normal 10 2 3 2" xfId="2310" xr:uid="{00000000-0005-0000-0000-000005090000}"/>
    <cellStyle name="Normal 10 2 3 2 2" xfId="2311" xr:uid="{00000000-0005-0000-0000-000006090000}"/>
    <cellStyle name="Normal 10 2 3 3" xfId="2312" xr:uid="{00000000-0005-0000-0000-000007090000}"/>
    <cellStyle name="Normal 10 2 3 4" xfId="2313" xr:uid="{00000000-0005-0000-0000-000008090000}"/>
    <cellStyle name="Normal 10 2 3 5" xfId="2314" xr:uid="{00000000-0005-0000-0000-000009090000}"/>
    <cellStyle name="Normal 10 2 3 6" xfId="2315" xr:uid="{00000000-0005-0000-0000-00000A090000}"/>
    <cellStyle name="Normal 10 2 4" xfId="2316" xr:uid="{00000000-0005-0000-0000-00000B090000}"/>
    <cellStyle name="Normal 10 2 4 2" xfId="2317" xr:uid="{00000000-0005-0000-0000-00000C090000}"/>
    <cellStyle name="Normal 10 2 4 2 2" xfId="2318" xr:uid="{00000000-0005-0000-0000-00000D090000}"/>
    <cellStyle name="Normal 10 2 4 3" xfId="2319" xr:uid="{00000000-0005-0000-0000-00000E090000}"/>
    <cellStyle name="Normal 10 2 4 4" xfId="2320" xr:uid="{00000000-0005-0000-0000-00000F090000}"/>
    <cellStyle name="Normal 10 2 5" xfId="2321" xr:uid="{00000000-0005-0000-0000-000010090000}"/>
    <cellStyle name="Normal 10 2 5 2" xfId="2322" xr:uid="{00000000-0005-0000-0000-000011090000}"/>
    <cellStyle name="Normal 10 2 5 2 2" xfId="2323" xr:uid="{00000000-0005-0000-0000-000012090000}"/>
    <cellStyle name="Normal 10 2 5 3" xfId="2324" xr:uid="{00000000-0005-0000-0000-000013090000}"/>
    <cellStyle name="Normal 10 2 5 4" xfId="2325" xr:uid="{00000000-0005-0000-0000-000014090000}"/>
    <cellStyle name="Normal 10 2 6" xfId="2326" xr:uid="{00000000-0005-0000-0000-000015090000}"/>
    <cellStyle name="Normal 10 2 6 2" xfId="2327" xr:uid="{00000000-0005-0000-0000-000016090000}"/>
    <cellStyle name="Normal 10 2 6 2 2" xfId="2328" xr:uid="{00000000-0005-0000-0000-000017090000}"/>
    <cellStyle name="Normal 10 2 6 3" xfId="2329" xr:uid="{00000000-0005-0000-0000-000018090000}"/>
    <cellStyle name="Normal 10 2 7" xfId="2330" xr:uid="{00000000-0005-0000-0000-000019090000}"/>
    <cellStyle name="Normal 10 2 7 2" xfId="2331" xr:uid="{00000000-0005-0000-0000-00001A090000}"/>
    <cellStyle name="Normal 10 2 7 3" xfId="2332" xr:uid="{00000000-0005-0000-0000-00001B090000}"/>
    <cellStyle name="Normal 10 2 8" xfId="2333" xr:uid="{00000000-0005-0000-0000-00001C090000}"/>
    <cellStyle name="Normal 10 2 8 2" xfId="2334" xr:uid="{00000000-0005-0000-0000-00001D090000}"/>
    <cellStyle name="Normal 10 2 9" xfId="2335" xr:uid="{00000000-0005-0000-0000-00001E090000}"/>
    <cellStyle name="Normal 10 2 9 2" xfId="2336" xr:uid="{00000000-0005-0000-0000-00001F090000}"/>
    <cellStyle name="Normal 10 20" xfId="2337" xr:uid="{00000000-0005-0000-0000-000020090000}"/>
    <cellStyle name="Normal 10 21" xfId="2338" xr:uid="{00000000-0005-0000-0000-000021090000}"/>
    <cellStyle name="Normal 10 22" xfId="2339" xr:uid="{00000000-0005-0000-0000-000022090000}"/>
    <cellStyle name="Normal 10 23" xfId="2340" xr:uid="{00000000-0005-0000-0000-000023090000}"/>
    <cellStyle name="Normal 10 24" xfId="2341" xr:uid="{00000000-0005-0000-0000-000024090000}"/>
    <cellStyle name="Normal 10 25" xfId="2342" xr:uid="{00000000-0005-0000-0000-000025090000}"/>
    <cellStyle name="Normal 10 26" xfId="2343" xr:uid="{00000000-0005-0000-0000-000026090000}"/>
    <cellStyle name="Normal 10 3" xfId="2344" xr:uid="{00000000-0005-0000-0000-000027090000}"/>
    <cellStyle name="Normal 10 3 10" xfId="2345" xr:uid="{00000000-0005-0000-0000-000028090000}"/>
    <cellStyle name="Normal 10 3 11" xfId="2346" xr:uid="{00000000-0005-0000-0000-000029090000}"/>
    <cellStyle name="Normal 10 3 12" xfId="2347" xr:uid="{00000000-0005-0000-0000-00002A090000}"/>
    <cellStyle name="Normal 10 3 13" xfId="2348" xr:uid="{00000000-0005-0000-0000-00002B090000}"/>
    <cellStyle name="Normal 10 3 14" xfId="2349" xr:uid="{00000000-0005-0000-0000-00002C090000}"/>
    <cellStyle name="Normal 10 3 15" xfId="2350" xr:uid="{00000000-0005-0000-0000-00002D090000}"/>
    <cellStyle name="Normal 10 3 16" xfId="2351" xr:uid="{00000000-0005-0000-0000-00002E090000}"/>
    <cellStyle name="Normal 10 3 17" xfId="2352" xr:uid="{00000000-0005-0000-0000-00002F090000}"/>
    <cellStyle name="Normal 10 3 18" xfId="2353" xr:uid="{00000000-0005-0000-0000-000030090000}"/>
    <cellStyle name="Normal 10 3 2" xfId="2354" xr:uid="{00000000-0005-0000-0000-000031090000}"/>
    <cellStyle name="Normal 10 3 2 2" xfId="2355" xr:uid="{00000000-0005-0000-0000-000032090000}"/>
    <cellStyle name="Normal 10 3 2 2 2" xfId="2356" xr:uid="{00000000-0005-0000-0000-000033090000}"/>
    <cellStyle name="Normal 10 3 2 3" xfId="2357" xr:uid="{00000000-0005-0000-0000-000034090000}"/>
    <cellStyle name="Normal 10 3 2 4" xfId="2358" xr:uid="{00000000-0005-0000-0000-000035090000}"/>
    <cellStyle name="Normal 10 3 2 5" xfId="2359" xr:uid="{00000000-0005-0000-0000-000036090000}"/>
    <cellStyle name="Normal 10 3 2 6" xfId="2360" xr:uid="{00000000-0005-0000-0000-000037090000}"/>
    <cellStyle name="Normal 10 3 3" xfId="2361" xr:uid="{00000000-0005-0000-0000-000038090000}"/>
    <cellStyle name="Normal 10 3 3 2" xfId="2362" xr:uid="{00000000-0005-0000-0000-000039090000}"/>
    <cellStyle name="Normal 10 3 3 2 2" xfId="2363" xr:uid="{00000000-0005-0000-0000-00003A090000}"/>
    <cellStyle name="Normal 10 3 3 3" xfId="2364" xr:uid="{00000000-0005-0000-0000-00003B090000}"/>
    <cellStyle name="Normal 10 3 3 4" xfId="2365" xr:uid="{00000000-0005-0000-0000-00003C090000}"/>
    <cellStyle name="Normal 10 3 4" xfId="2366" xr:uid="{00000000-0005-0000-0000-00003D090000}"/>
    <cellStyle name="Normal 10 3 4 2" xfId="2367" xr:uid="{00000000-0005-0000-0000-00003E090000}"/>
    <cellStyle name="Normal 10 3 4 2 2" xfId="2368" xr:uid="{00000000-0005-0000-0000-00003F090000}"/>
    <cellStyle name="Normal 10 3 4 3" xfId="2369" xr:uid="{00000000-0005-0000-0000-000040090000}"/>
    <cellStyle name="Normal 10 3 4 4" xfId="2370" xr:uid="{00000000-0005-0000-0000-000041090000}"/>
    <cellStyle name="Normal 10 3 5" xfId="2371" xr:uid="{00000000-0005-0000-0000-000042090000}"/>
    <cellStyle name="Normal 10 3 5 2" xfId="2372" xr:uid="{00000000-0005-0000-0000-000043090000}"/>
    <cellStyle name="Normal 10 3 5 2 2" xfId="2373" xr:uid="{00000000-0005-0000-0000-000044090000}"/>
    <cellStyle name="Normal 10 3 5 3" xfId="2374" xr:uid="{00000000-0005-0000-0000-000045090000}"/>
    <cellStyle name="Normal 10 3 5 4" xfId="2375" xr:uid="{00000000-0005-0000-0000-000046090000}"/>
    <cellStyle name="Normal 10 3 6" xfId="2376" xr:uid="{00000000-0005-0000-0000-000047090000}"/>
    <cellStyle name="Normal 10 3 6 2" xfId="2377" xr:uid="{00000000-0005-0000-0000-000048090000}"/>
    <cellStyle name="Normal 10 3 6 2 2" xfId="2378" xr:uid="{00000000-0005-0000-0000-000049090000}"/>
    <cellStyle name="Normal 10 3 6 3" xfId="2379" xr:uid="{00000000-0005-0000-0000-00004A090000}"/>
    <cellStyle name="Normal 10 3 7" xfId="2380" xr:uid="{00000000-0005-0000-0000-00004B090000}"/>
    <cellStyle name="Normal 10 3 7 2" xfId="2381" xr:uid="{00000000-0005-0000-0000-00004C090000}"/>
    <cellStyle name="Normal 10 3 7 3" xfId="2382" xr:uid="{00000000-0005-0000-0000-00004D090000}"/>
    <cellStyle name="Normal 10 3 8" xfId="2383" xr:uid="{00000000-0005-0000-0000-00004E090000}"/>
    <cellStyle name="Normal 10 3 8 2" xfId="2384" xr:uid="{00000000-0005-0000-0000-00004F090000}"/>
    <cellStyle name="Normal 10 3 9" xfId="2385" xr:uid="{00000000-0005-0000-0000-000050090000}"/>
    <cellStyle name="Normal 10 3 9 2" xfId="2386" xr:uid="{00000000-0005-0000-0000-000051090000}"/>
    <cellStyle name="Normal 10 4" xfId="2387" xr:uid="{00000000-0005-0000-0000-000052090000}"/>
    <cellStyle name="Normal 10 4 2" xfId="2388" xr:uid="{00000000-0005-0000-0000-000053090000}"/>
    <cellStyle name="Normal 10 4 2 2" xfId="2389" xr:uid="{00000000-0005-0000-0000-000054090000}"/>
    <cellStyle name="Normal 10 4 3" xfId="2390" xr:uid="{00000000-0005-0000-0000-000055090000}"/>
    <cellStyle name="Normal 10 4 4" xfId="2391" xr:uid="{00000000-0005-0000-0000-000056090000}"/>
    <cellStyle name="Normal 10 4 5" xfId="2392" xr:uid="{00000000-0005-0000-0000-000057090000}"/>
    <cellStyle name="Normal 10 4 6" xfId="2393" xr:uid="{00000000-0005-0000-0000-000058090000}"/>
    <cellStyle name="Normal 10 5" xfId="2394" xr:uid="{00000000-0005-0000-0000-000059090000}"/>
    <cellStyle name="Normal 10 5 2" xfId="2395" xr:uid="{00000000-0005-0000-0000-00005A090000}"/>
    <cellStyle name="Normal 10 5 2 2" xfId="2396" xr:uid="{00000000-0005-0000-0000-00005B090000}"/>
    <cellStyle name="Normal 10 5 3" xfId="2397" xr:uid="{00000000-0005-0000-0000-00005C090000}"/>
    <cellStyle name="Normal 10 5 4" xfId="2398" xr:uid="{00000000-0005-0000-0000-00005D090000}"/>
    <cellStyle name="Normal 10 5 5" xfId="2399" xr:uid="{00000000-0005-0000-0000-00005E090000}"/>
    <cellStyle name="Normal 10 6" xfId="2400" xr:uid="{00000000-0005-0000-0000-00005F090000}"/>
    <cellStyle name="Normal 10 6 2" xfId="2401" xr:uid="{00000000-0005-0000-0000-000060090000}"/>
    <cellStyle name="Normal 10 6 2 2" xfId="2402" xr:uid="{00000000-0005-0000-0000-000061090000}"/>
    <cellStyle name="Normal 10 6 3" xfId="2403" xr:uid="{00000000-0005-0000-0000-000062090000}"/>
    <cellStyle name="Normal 10 6 4" xfId="2404" xr:uid="{00000000-0005-0000-0000-000063090000}"/>
    <cellStyle name="Normal 10 6 5" xfId="2405" xr:uid="{00000000-0005-0000-0000-000064090000}"/>
    <cellStyle name="Normal 10 7" xfId="2406" xr:uid="{00000000-0005-0000-0000-000065090000}"/>
    <cellStyle name="Normal 10 7 2" xfId="2407" xr:uid="{00000000-0005-0000-0000-000066090000}"/>
    <cellStyle name="Normal 10 7 2 2" xfId="2408" xr:uid="{00000000-0005-0000-0000-000067090000}"/>
    <cellStyle name="Normal 10 7 3" xfId="2409" xr:uid="{00000000-0005-0000-0000-000068090000}"/>
    <cellStyle name="Normal 10 7 4" xfId="2410" xr:uid="{00000000-0005-0000-0000-000069090000}"/>
    <cellStyle name="Normal 10 7 5" xfId="2411" xr:uid="{00000000-0005-0000-0000-00006A090000}"/>
    <cellStyle name="Normal 10 8" xfId="2412" xr:uid="{00000000-0005-0000-0000-00006B090000}"/>
    <cellStyle name="Normal 10 8 2" xfId="2413" xr:uid="{00000000-0005-0000-0000-00006C090000}"/>
    <cellStyle name="Normal 10 8 2 2" xfId="2414" xr:uid="{00000000-0005-0000-0000-00006D090000}"/>
    <cellStyle name="Normal 10 8 3" xfId="2415" xr:uid="{00000000-0005-0000-0000-00006E090000}"/>
    <cellStyle name="Normal 10 8 4" xfId="2416" xr:uid="{00000000-0005-0000-0000-00006F090000}"/>
    <cellStyle name="Normal 10 9" xfId="2417" xr:uid="{00000000-0005-0000-0000-000070090000}"/>
    <cellStyle name="Normal 10 9 2" xfId="2418" xr:uid="{00000000-0005-0000-0000-000071090000}"/>
    <cellStyle name="Normal 10 9 2 2" xfId="2419" xr:uid="{00000000-0005-0000-0000-000072090000}"/>
    <cellStyle name="Normal 10 9 3" xfId="2420" xr:uid="{00000000-0005-0000-0000-000073090000}"/>
    <cellStyle name="Normal 100" xfId="2421" xr:uid="{00000000-0005-0000-0000-000074090000}"/>
    <cellStyle name="Normal 100 10" xfId="2422" xr:uid="{00000000-0005-0000-0000-000075090000}"/>
    <cellStyle name="Normal 100 10 2" xfId="2423" xr:uid="{00000000-0005-0000-0000-000076090000}"/>
    <cellStyle name="Normal 100 11" xfId="2424" xr:uid="{00000000-0005-0000-0000-000077090000}"/>
    <cellStyle name="Normal 100 11 2" xfId="2425" xr:uid="{00000000-0005-0000-0000-000078090000}"/>
    <cellStyle name="Normal 100 12" xfId="2426" xr:uid="{00000000-0005-0000-0000-000079090000}"/>
    <cellStyle name="Normal 100 12 2" xfId="2427" xr:uid="{00000000-0005-0000-0000-00007A090000}"/>
    <cellStyle name="Normal 100 13" xfId="2428" xr:uid="{00000000-0005-0000-0000-00007B090000}"/>
    <cellStyle name="Normal 100 13 2" xfId="2429" xr:uid="{00000000-0005-0000-0000-00007C090000}"/>
    <cellStyle name="Normal 100 14" xfId="2430" xr:uid="{00000000-0005-0000-0000-00007D090000}"/>
    <cellStyle name="Normal 100 15" xfId="2431" xr:uid="{00000000-0005-0000-0000-00007E090000}"/>
    <cellStyle name="Normal 100 16" xfId="2432" xr:uid="{00000000-0005-0000-0000-00007F090000}"/>
    <cellStyle name="Normal 100 17" xfId="2433" xr:uid="{00000000-0005-0000-0000-000080090000}"/>
    <cellStyle name="Normal 100 2" xfId="2434" xr:uid="{00000000-0005-0000-0000-000081090000}"/>
    <cellStyle name="Normal 100 2 10" xfId="2435" xr:uid="{00000000-0005-0000-0000-000082090000}"/>
    <cellStyle name="Normal 100 2 11" xfId="2436" xr:uid="{00000000-0005-0000-0000-000083090000}"/>
    <cellStyle name="Normal 100 2 12" xfId="2437" xr:uid="{00000000-0005-0000-0000-000084090000}"/>
    <cellStyle name="Normal 100 2 13" xfId="2438" xr:uid="{00000000-0005-0000-0000-000085090000}"/>
    <cellStyle name="Normal 100 2 14" xfId="2439" xr:uid="{00000000-0005-0000-0000-000086090000}"/>
    <cellStyle name="Normal 100 2 15" xfId="2440" xr:uid="{00000000-0005-0000-0000-000087090000}"/>
    <cellStyle name="Normal 100 2 2" xfId="2441" xr:uid="{00000000-0005-0000-0000-000088090000}"/>
    <cellStyle name="Normal 100 2 2 2" xfId="2442" xr:uid="{00000000-0005-0000-0000-000089090000}"/>
    <cellStyle name="Normal 100 2 2 2 2" xfId="2443" xr:uid="{00000000-0005-0000-0000-00008A090000}"/>
    <cellStyle name="Normal 100 2 2 3" xfId="2444" xr:uid="{00000000-0005-0000-0000-00008B090000}"/>
    <cellStyle name="Normal 100 2 2 4" xfId="2445" xr:uid="{00000000-0005-0000-0000-00008C090000}"/>
    <cellStyle name="Normal 100 2 2 5" xfId="2446" xr:uid="{00000000-0005-0000-0000-00008D090000}"/>
    <cellStyle name="Normal 100 2 3" xfId="2447" xr:uid="{00000000-0005-0000-0000-00008E090000}"/>
    <cellStyle name="Normal 100 2 3 2" xfId="2448" xr:uid="{00000000-0005-0000-0000-00008F090000}"/>
    <cellStyle name="Normal 100 2 3 2 2" xfId="2449" xr:uid="{00000000-0005-0000-0000-000090090000}"/>
    <cellStyle name="Normal 100 2 3 3" xfId="2450" xr:uid="{00000000-0005-0000-0000-000091090000}"/>
    <cellStyle name="Normal 100 2 3 4" xfId="2451" xr:uid="{00000000-0005-0000-0000-000092090000}"/>
    <cellStyle name="Normal 100 2 4" xfId="2452" xr:uid="{00000000-0005-0000-0000-000093090000}"/>
    <cellStyle name="Normal 100 2 4 2" xfId="2453" xr:uid="{00000000-0005-0000-0000-000094090000}"/>
    <cellStyle name="Normal 100 2 4 2 2" xfId="2454" xr:uid="{00000000-0005-0000-0000-000095090000}"/>
    <cellStyle name="Normal 100 2 4 3" xfId="2455" xr:uid="{00000000-0005-0000-0000-000096090000}"/>
    <cellStyle name="Normal 100 2 4 4" xfId="2456" xr:uid="{00000000-0005-0000-0000-000097090000}"/>
    <cellStyle name="Normal 100 2 5" xfId="2457" xr:uid="{00000000-0005-0000-0000-000098090000}"/>
    <cellStyle name="Normal 100 2 5 2" xfId="2458" xr:uid="{00000000-0005-0000-0000-000099090000}"/>
    <cellStyle name="Normal 100 2 5 2 2" xfId="2459" xr:uid="{00000000-0005-0000-0000-00009A090000}"/>
    <cellStyle name="Normal 100 2 5 3" xfId="2460" xr:uid="{00000000-0005-0000-0000-00009B090000}"/>
    <cellStyle name="Normal 100 2 5 4" xfId="2461" xr:uid="{00000000-0005-0000-0000-00009C090000}"/>
    <cellStyle name="Normal 100 2 6" xfId="2462" xr:uid="{00000000-0005-0000-0000-00009D090000}"/>
    <cellStyle name="Normal 100 2 6 2" xfId="2463" xr:uid="{00000000-0005-0000-0000-00009E090000}"/>
    <cellStyle name="Normal 100 2 6 2 2" xfId="2464" xr:uid="{00000000-0005-0000-0000-00009F090000}"/>
    <cellStyle name="Normal 100 2 6 3" xfId="2465" xr:uid="{00000000-0005-0000-0000-0000A0090000}"/>
    <cellStyle name="Normal 100 2 7" xfId="2466" xr:uid="{00000000-0005-0000-0000-0000A1090000}"/>
    <cellStyle name="Normal 100 2 7 2" xfId="2467" xr:uid="{00000000-0005-0000-0000-0000A2090000}"/>
    <cellStyle name="Normal 100 2 7 3" xfId="2468" xr:uid="{00000000-0005-0000-0000-0000A3090000}"/>
    <cellStyle name="Normal 100 2 8" xfId="2469" xr:uid="{00000000-0005-0000-0000-0000A4090000}"/>
    <cellStyle name="Normal 100 2 8 2" xfId="2470" xr:uid="{00000000-0005-0000-0000-0000A5090000}"/>
    <cellStyle name="Normal 100 2 9" xfId="2471" xr:uid="{00000000-0005-0000-0000-0000A6090000}"/>
    <cellStyle name="Normal 100 2 9 2" xfId="2472" xr:uid="{00000000-0005-0000-0000-0000A7090000}"/>
    <cellStyle name="Normal 100 3" xfId="2473" xr:uid="{00000000-0005-0000-0000-0000A8090000}"/>
    <cellStyle name="Normal 100 3 10" xfId="2474" xr:uid="{00000000-0005-0000-0000-0000A9090000}"/>
    <cellStyle name="Normal 100 3 11" xfId="2475" xr:uid="{00000000-0005-0000-0000-0000AA090000}"/>
    <cellStyle name="Normal 100 3 12" xfId="2476" xr:uid="{00000000-0005-0000-0000-0000AB090000}"/>
    <cellStyle name="Normal 100 3 13" xfId="2477" xr:uid="{00000000-0005-0000-0000-0000AC090000}"/>
    <cellStyle name="Normal 100 3 14" xfId="2478" xr:uid="{00000000-0005-0000-0000-0000AD090000}"/>
    <cellStyle name="Normal 100 3 15" xfId="2479" xr:uid="{00000000-0005-0000-0000-0000AE090000}"/>
    <cellStyle name="Normal 100 3 2" xfId="2480" xr:uid="{00000000-0005-0000-0000-0000AF090000}"/>
    <cellStyle name="Normal 100 3 2 2" xfId="2481" xr:uid="{00000000-0005-0000-0000-0000B0090000}"/>
    <cellStyle name="Normal 100 3 2 2 2" xfId="2482" xr:uid="{00000000-0005-0000-0000-0000B1090000}"/>
    <cellStyle name="Normal 100 3 2 3" xfId="2483" xr:uid="{00000000-0005-0000-0000-0000B2090000}"/>
    <cellStyle name="Normal 100 3 2 4" xfId="2484" xr:uid="{00000000-0005-0000-0000-0000B3090000}"/>
    <cellStyle name="Normal 100 3 2 5" xfId="2485" xr:uid="{00000000-0005-0000-0000-0000B4090000}"/>
    <cellStyle name="Normal 100 3 3" xfId="2486" xr:uid="{00000000-0005-0000-0000-0000B5090000}"/>
    <cellStyle name="Normal 100 3 3 2" xfId="2487" xr:uid="{00000000-0005-0000-0000-0000B6090000}"/>
    <cellStyle name="Normal 100 3 3 2 2" xfId="2488" xr:uid="{00000000-0005-0000-0000-0000B7090000}"/>
    <cellStyle name="Normal 100 3 3 3" xfId="2489" xr:uid="{00000000-0005-0000-0000-0000B8090000}"/>
    <cellStyle name="Normal 100 3 3 4" xfId="2490" xr:uid="{00000000-0005-0000-0000-0000B9090000}"/>
    <cellStyle name="Normal 100 3 4" xfId="2491" xr:uid="{00000000-0005-0000-0000-0000BA090000}"/>
    <cellStyle name="Normal 100 3 4 2" xfId="2492" xr:uid="{00000000-0005-0000-0000-0000BB090000}"/>
    <cellStyle name="Normal 100 3 4 2 2" xfId="2493" xr:uid="{00000000-0005-0000-0000-0000BC090000}"/>
    <cellStyle name="Normal 100 3 4 3" xfId="2494" xr:uid="{00000000-0005-0000-0000-0000BD090000}"/>
    <cellStyle name="Normal 100 3 4 4" xfId="2495" xr:uid="{00000000-0005-0000-0000-0000BE090000}"/>
    <cellStyle name="Normal 100 3 5" xfId="2496" xr:uid="{00000000-0005-0000-0000-0000BF090000}"/>
    <cellStyle name="Normal 100 3 5 2" xfId="2497" xr:uid="{00000000-0005-0000-0000-0000C0090000}"/>
    <cellStyle name="Normal 100 3 5 2 2" xfId="2498" xr:uid="{00000000-0005-0000-0000-0000C1090000}"/>
    <cellStyle name="Normal 100 3 5 3" xfId="2499" xr:uid="{00000000-0005-0000-0000-0000C2090000}"/>
    <cellStyle name="Normal 100 3 5 4" xfId="2500" xr:uid="{00000000-0005-0000-0000-0000C3090000}"/>
    <cellStyle name="Normal 100 3 6" xfId="2501" xr:uid="{00000000-0005-0000-0000-0000C4090000}"/>
    <cellStyle name="Normal 100 3 6 2" xfId="2502" xr:uid="{00000000-0005-0000-0000-0000C5090000}"/>
    <cellStyle name="Normal 100 3 6 2 2" xfId="2503" xr:uid="{00000000-0005-0000-0000-0000C6090000}"/>
    <cellStyle name="Normal 100 3 6 3" xfId="2504" xr:uid="{00000000-0005-0000-0000-0000C7090000}"/>
    <cellStyle name="Normal 100 3 7" xfId="2505" xr:uid="{00000000-0005-0000-0000-0000C8090000}"/>
    <cellStyle name="Normal 100 3 7 2" xfId="2506" xr:uid="{00000000-0005-0000-0000-0000C9090000}"/>
    <cellStyle name="Normal 100 3 7 3" xfId="2507" xr:uid="{00000000-0005-0000-0000-0000CA090000}"/>
    <cellStyle name="Normal 100 3 8" xfId="2508" xr:uid="{00000000-0005-0000-0000-0000CB090000}"/>
    <cellStyle name="Normal 100 3 8 2" xfId="2509" xr:uid="{00000000-0005-0000-0000-0000CC090000}"/>
    <cellStyle name="Normal 100 3 9" xfId="2510" xr:uid="{00000000-0005-0000-0000-0000CD090000}"/>
    <cellStyle name="Normal 100 3 9 2" xfId="2511" xr:uid="{00000000-0005-0000-0000-0000CE090000}"/>
    <cellStyle name="Normal 100 4" xfId="2512" xr:uid="{00000000-0005-0000-0000-0000CF090000}"/>
    <cellStyle name="Normal 100 4 2" xfId="2513" xr:uid="{00000000-0005-0000-0000-0000D0090000}"/>
    <cellStyle name="Normal 100 4 2 2" xfId="2514" xr:uid="{00000000-0005-0000-0000-0000D1090000}"/>
    <cellStyle name="Normal 100 4 3" xfId="2515" xr:uid="{00000000-0005-0000-0000-0000D2090000}"/>
    <cellStyle name="Normal 100 4 4" xfId="2516" xr:uid="{00000000-0005-0000-0000-0000D3090000}"/>
    <cellStyle name="Normal 100 4 5" xfId="2517" xr:uid="{00000000-0005-0000-0000-0000D4090000}"/>
    <cellStyle name="Normal 100 5" xfId="2518" xr:uid="{00000000-0005-0000-0000-0000D5090000}"/>
    <cellStyle name="Normal 100 5 2" xfId="2519" xr:uid="{00000000-0005-0000-0000-0000D6090000}"/>
    <cellStyle name="Normal 100 5 2 2" xfId="2520" xr:uid="{00000000-0005-0000-0000-0000D7090000}"/>
    <cellStyle name="Normal 100 5 3" xfId="2521" xr:uid="{00000000-0005-0000-0000-0000D8090000}"/>
    <cellStyle name="Normal 100 5 4" xfId="2522" xr:uid="{00000000-0005-0000-0000-0000D9090000}"/>
    <cellStyle name="Normal 100 5 5" xfId="2523" xr:uid="{00000000-0005-0000-0000-0000DA090000}"/>
    <cellStyle name="Normal 100 6" xfId="2524" xr:uid="{00000000-0005-0000-0000-0000DB090000}"/>
    <cellStyle name="Normal 100 6 2" xfId="2525" xr:uid="{00000000-0005-0000-0000-0000DC090000}"/>
    <cellStyle name="Normal 100 6 2 2" xfId="2526" xr:uid="{00000000-0005-0000-0000-0000DD090000}"/>
    <cellStyle name="Normal 100 6 3" xfId="2527" xr:uid="{00000000-0005-0000-0000-0000DE090000}"/>
    <cellStyle name="Normal 100 6 4" xfId="2528" xr:uid="{00000000-0005-0000-0000-0000DF090000}"/>
    <cellStyle name="Normal 100 6 5" xfId="2529" xr:uid="{00000000-0005-0000-0000-0000E0090000}"/>
    <cellStyle name="Normal 100 7" xfId="2530" xr:uid="{00000000-0005-0000-0000-0000E1090000}"/>
    <cellStyle name="Normal 100 7 2" xfId="2531" xr:uid="{00000000-0005-0000-0000-0000E2090000}"/>
    <cellStyle name="Normal 100 7 2 2" xfId="2532" xr:uid="{00000000-0005-0000-0000-0000E3090000}"/>
    <cellStyle name="Normal 100 7 3" xfId="2533" xr:uid="{00000000-0005-0000-0000-0000E4090000}"/>
    <cellStyle name="Normal 100 7 4" xfId="2534" xr:uid="{00000000-0005-0000-0000-0000E5090000}"/>
    <cellStyle name="Normal 100 8" xfId="2535" xr:uid="{00000000-0005-0000-0000-0000E6090000}"/>
    <cellStyle name="Normal 100 8 2" xfId="2536" xr:uid="{00000000-0005-0000-0000-0000E7090000}"/>
    <cellStyle name="Normal 100 8 2 2" xfId="2537" xr:uid="{00000000-0005-0000-0000-0000E8090000}"/>
    <cellStyle name="Normal 100 8 3" xfId="2538" xr:uid="{00000000-0005-0000-0000-0000E9090000}"/>
    <cellStyle name="Normal 100 9" xfId="2539" xr:uid="{00000000-0005-0000-0000-0000EA090000}"/>
    <cellStyle name="Normal 100 9 2" xfId="2540" xr:uid="{00000000-0005-0000-0000-0000EB090000}"/>
    <cellStyle name="Normal 100 9 3" xfId="2541" xr:uid="{00000000-0005-0000-0000-0000EC090000}"/>
    <cellStyle name="Normal 101" xfId="2542" xr:uid="{00000000-0005-0000-0000-0000ED090000}"/>
    <cellStyle name="Normal 101 10" xfId="2543" xr:uid="{00000000-0005-0000-0000-0000EE090000}"/>
    <cellStyle name="Normal 101 10 2" xfId="2544" xr:uid="{00000000-0005-0000-0000-0000EF090000}"/>
    <cellStyle name="Normal 101 11" xfId="2545" xr:uid="{00000000-0005-0000-0000-0000F0090000}"/>
    <cellStyle name="Normal 101 11 2" xfId="2546" xr:uid="{00000000-0005-0000-0000-0000F1090000}"/>
    <cellStyle name="Normal 101 12" xfId="2547" xr:uid="{00000000-0005-0000-0000-0000F2090000}"/>
    <cellStyle name="Normal 101 12 2" xfId="2548" xr:uid="{00000000-0005-0000-0000-0000F3090000}"/>
    <cellStyle name="Normal 101 13" xfId="2549" xr:uid="{00000000-0005-0000-0000-0000F4090000}"/>
    <cellStyle name="Normal 101 13 2" xfId="2550" xr:uid="{00000000-0005-0000-0000-0000F5090000}"/>
    <cellStyle name="Normal 101 14" xfId="2551" xr:uid="{00000000-0005-0000-0000-0000F6090000}"/>
    <cellStyle name="Normal 101 15" xfId="2552" xr:uid="{00000000-0005-0000-0000-0000F7090000}"/>
    <cellStyle name="Normal 101 16" xfId="2553" xr:uid="{00000000-0005-0000-0000-0000F8090000}"/>
    <cellStyle name="Normal 101 17" xfId="2554" xr:uid="{00000000-0005-0000-0000-0000F9090000}"/>
    <cellStyle name="Normal 101 2" xfId="2555" xr:uid="{00000000-0005-0000-0000-0000FA090000}"/>
    <cellStyle name="Normal 101 2 10" xfId="2556" xr:uid="{00000000-0005-0000-0000-0000FB090000}"/>
    <cellStyle name="Normal 101 2 11" xfId="2557" xr:uid="{00000000-0005-0000-0000-0000FC090000}"/>
    <cellStyle name="Normal 101 2 12" xfId="2558" xr:uid="{00000000-0005-0000-0000-0000FD090000}"/>
    <cellStyle name="Normal 101 2 13" xfId="2559" xr:uid="{00000000-0005-0000-0000-0000FE090000}"/>
    <cellStyle name="Normal 101 2 14" xfId="2560" xr:uid="{00000000-0005-0000-0000-0000FF090000}"/>
    <cellStyle name="Normal 101 2 15" xfId="2561" xr:uid="{00000000-0005-0000-0000-0000000A0000}"/>
    <cellStyle name="Normal 101 2 2" xfId="2562" xr:uid="{00000000-0005-0000-0000-0000010A0000}"/>
    <cellStyle name="Normal 101 2 2 2" xfId="2563" xr:uid="{00000000-0005-0000-0000-0000020A0000}"/>
    <cellStyle name="Normal 101 2 2 2 2" xfId="2564" xr:uid="{00000000-0005-0000-0000-0000030A0000}"/>
    <cellStyle name="Normal 101 2 2 3" xfId="2565" xr:uid="{00000000-0005-0000-0000-0000040A0000}"/>
    <cellStyle name="Normal 101 2 2 4" xfId="2566" xr:uid="{00000000-0005-0000-0000-0000050A0000}"/>
    <cellStyle name="Normal 101 2 2 5" xfId="2567" xr:uid="{00000000-0005-0000-0000-0000060A0000}"/>
    <cellStyle name="Normal 101 2 3" xfId="2568" xr:uid="{00000000-0005-0000-0000-0000070A0000}"/>
    <cellStyle name="Normal 101 2 3 2" xfId="2569" xr:uid="{00000000-0005-0000-0000-0000080A0000}"/>
    <cellStyle name="Normal 101 2 3 2 2" xfId="2570" xr:uid="{00000000-0005-0000-0000-0000090A0000}"/>
    <cellStyle name="Normal 101 2 3 3" xfId="2571" xr:uid="{00000000-0005-0000-0000-00000A0A0000}"/>
    <cellStyle name="Normal 101 2 3 4" xfId="2572" xr:uid="{00000000-0005-0000-0000-00000B0A0000}"/>
    <cellStyle name="Normal 101 2 4" xfId="2573" xr:uid="{00000000-0005-0000-0000-00000C0A0000}"/>
    <cellStyle name="Normal 101 2 4 2" xfId="2574" xr:uid="{00000000-0005-0000-0000-00000D0A0000}"/>
    <cellStyle name="Normal 101 2 4 2 2" xfId="2575" xr:uid="{00000000-0005-0000-0000-00000E0A0000}"/>
    <cellStyle name="Normal 101 2 4 3" xfId="2576" xr:uid="{00000000-0005-0000-0000-00000F0A0000}"/>
    <cellStyle name="Normal 101 2 4 4" xfId="2577" xr:uid="{00000000-0005-0000-0000-0000100A0000}"/>
    <cellStyle name="Normal 101 2 5" xfId="2578" xr:uid="{00000000-0005-0000-0000-0000110A0000}"/>
    <cellStyle name="Normal 101 2 5 2" xfId="2579" xr:uid="{00000000-0005-0000-0000-0000120A0000}"/>
    <cellStyle name="Normal 101 2 5 2 2" xfId="2580" xr:uid="{00000000-0005-0000-0000-0000130A0000}"/>
    <cellStyle name="Normal 101 2 5 3" xfId="2581" xr:uid="{00000000-0005-0000-0000-0000140A0000}"/>
    <cellStyle name="Normal 101 2 5 4" xfId="2582" xr:uid="{00000000-0005-0000-0000-0000150A0000}"/>
    <cellStyle name="Normal 101 2 6" xfId="2583" xr:uid="{00000000-0005-0000-0000-0000160A0000}"/>
    <cellStyle name="Normal 101 2 6 2" xfId="2584" xr:uid="{00000000-0005-0000-0000-0000170A0000}"/>
    <cellStyle name="Normal 101 2 6 2 2" xfId="2585" xr:uid="{00000000-0005-0000-0000-0000180A0000}"/>
    <cellStyle name="Normal 101 2 6 3" xfId="2586" xr:uid="{00000000-0005-0000-0000-0000190A0000}"/>
    <cellStyle name="Normal 101 2 7" xfId="2587" xr:uid="{00000000-0005-0000-0000-00001A0A0000}"/>
    <cellStyle name="Normal 101 2 7 2" xfId="2588" xr:uid="{00000000-0005-0000-0000-00001B0A0000}"/>
    <cellStyle name="Normal 101 2 7 3" xfId="2589" xr:uid="{00000000-0005-0000-0000-00001C0A0000}"/>
    <cellStyle name="Normal 101 2 8" xfId="2590" xr:uid="{00000000-0005-0000-0000-00001D0A0000}"/>
    <cellStyle name="Normal 101 2 8 2" xfId="2591" xr:uid="{00000000-0005-0000-0000-00001E0A0000}"/>
    <cellStyle name="Normal 101 2 9" xfId="2592" xr:uid="{00000000-0005-0000-0000-00001F0A0000}"/>
    <cellStyle name="Normal 101 2 9 2" xfId="2593" xr:uid="{00000000-0005-0000-0000-0000200A0000}"/>
    <cellStyle name="Normal 101 3" xfId="2594" xr:uid="{00000000-0005-0000-0000-0000210A0000}"/>
    <cellStyle name="Normal 101 3 10" xfId="2595" xr:uid="{00000000-0005-0000-0000-0000220A0000}"/>
    <cellStyle name="Normal 101 3 11" xfId="2596" xr:uid="{00000000-0005-0000-0000-0000230A0000}"/>
    <cellStyle name="Normal 101 3 12" xfId="2597" xr:uid="{00000000-0005-0000-0000-0000240A0000}"/>
    <cellStyle name="Normal 101 3 13" xfId="2598" xr:uid="{00000000-0005-0000-0000-0000250A0000}"/>
    <cellStyle name="Normal 101 3 14" xfId="2599" xr:uid="{00000000-0005-0000-0000-0000260A0000}"/>
    <cellStyle name="Normal 101 3 15" xfId="2600" xr:uid="{00000000-0005-0000-0000-0000270A0000}"/>
    <cellStyle name="Normal 101 3 2" xfId="2601" xr:uid="{00000000-0005-0000-0000-0000280A0000}"/>
    <cellStyle name="Normal 101 3 2 2" xfId="2602" xr:uid="{00000000-0005-0000-0000-0000290A0000}"/>
    <cellStyle name="Normal 101 3 2 2 2" xfId="2603" xr:uid="{00000000-0005-0000-0000-00002A0A0000}"/>
    <cellStyle name="Normal 101 3 2 3" xfId="2604" xr:uid="{00000000-0005-0000-0000-00002B0A0000}"/>
    <cellStyle name="Normal 101 3 2 4" xfId="2605" xr:uid="{00000000-0005-0000-0000-00002C0A0000}"/>
    <cellStyle name="Normal 101 3 2 5" xfId="2606" xr:uid="{00000000-0005-0000-0000-00002D0A0000}"/>
    <cellStyle name="Normal 101 3 3" xfId="2607" xr:uid="{00000000-0005-0000-0000-00002E0A0000}"/>
    <cellStyle name="Normal 101 3 3 2" xfId="2608" xr:uid="{00000000-0005-0000-0000-00002F0A0000}"/>
    <cellStyle name="Normal 101 3 3 2 2" xfId="2609" xr:uid="{00000000-0005-0000-0000-0000300A0000}"/>
    <cellStyle name="Normal 101 3 3 3" xfId="2610" xr:uid="{00000000-0005-0000-0000-0000310A0000}"/>
    <cellStyle name="Normal 101 3 3 4" xfId="2611" xr:uid="{00000000-0005-0000-0000-0000320A0000}"/>
    <cellStyle name="Normal 101 3 4" xfId="2612" xr:uid="{00000000-0005-0000-0000-0000330A0000}"/>
    <cellStyle name="Normal 101 3 4 2" xfId="2613" xr:uid="{00000000-0005-0000-0000-0000340A0000}"/>
    <cellStyle name="Normal 101 3 4 2 2" xfId="2614" xr:uid="{00000000-0005-0000-0000-0000350A0000}"/>
    <cellStyle name="Normal 101 3 4 3" xfId="2615" xr:uid="{00000000-0005-0000-0000-0000360A0000}"/>
    <cellStyle name="Normal 101 3 4 4" xfId="2616" xr:uid="{00000000-0005-0000-0000-0000370A0000}"/>
    <cellStyle name="Normal 101 3 5" xfId="2617" xr:uid="{00000000-0005-0000-0000-0000380A0000}"/>
    <cellStyle name="Normal 101 3 5 2" xfId="2618" xr:uid="{00000000-0005-0000-0000-0000390A0000}"/>
    <cellStyle name="Normal 101 3 5 2 2" xfId="2619" xr:uid="{00000000-0005-0000-0000-00003A0A0000}"/>
    <cellStyle name="Normal 101 3 5 3" xfId="2620" xr:uid="{00000000-0005-0000-0000-00003B0A0000}"/>
    <cellStyle name="Normal 101 3 5 4" xfId="2621" xr:uid="{00000000-0005-0000-0000-00003C0A0000}"/>
    <cellStyle name="Normal 101 3 6" xfId="2622" xr:uid="{00000000-0005-0000-0000-00003D0A0000}"/>
    <cellStyle name="Normal 101 3 6 2" xfId="2623" xr:uid="{00000000-0005-0000-0000-00003E0A0000}"/>
    <cellStyle name="Normal 101 3 6 2 2" xfId="2624" xr:uid="{00000000-0005-0000-0000-00003F0A0000}"/>
    <cellStyle name="Normal 101 3 6 3" xfId="2625" xr:uid="{00000000-0005-0000-0000-0000400A0000}"/>
    <cellStyle name="Normal 101 3 7" xfId="2626" xr:uid="{00000000-0005-0000-0000-0000410A0000}"/>
    <cellStyle name="Normal 101 3 7 2" xfId="2627" xr:uid="{00000000-0005-0000-0000-0000420A0000}"/>
    <cellStyle name="Normal 101 3 7 3" xfId="2628" xr:uid="{00000000-0005-0000-0000-0000430A0000}"/>
    <cellStyle name="Normal 101 3 8" xfId="2629" xr:uid="{00000000-0005-0000-0000-0000440A0000}"/>
    <cellStyle name="Normal 101 3 8 2" xfId="2630" xr:uid="{00000000-0005-0000-0000-0000450A0000}"/>
    <cellStyle name="Normal 101 3 9" xfId="2631" xr:uid="{00000000-0005-0000-0000-0000460A0000}"/>
    <cellStyle name="Normal 101 3 9 2" xfId="2632" xr:uid="{00000000-0005-0000-0000-0000470A0000}"/>
    <cellStyle name="Normal 101 4" xfId="2633" xr:uid="{00000000-0005-0000-0000-0000480A0000}"/>
    <cellStyle name="Normal 101 4 2" xfId="2634" xr:uid="{00000000-0005-0000-0000-0000490A0000}"/>
    <cellStyle name="Normal 101 4 2 2" xfId="2635" xr:uid="{00000000-0005-0000-0000-00004A0A0000}"/>
    <cellStyle name="Normal 101 4 3" xfId="2636" xr:uid="{00000000-0005-0000-0000-00004B0A0000}"/>
    <cellStyle name="Normal 101 4 4" xfId="2637" xr:uid="{00000000-0005-0000-0000-00004C0A0000}"/>
    <cellStyle name="Normal 101 4 5" xfId="2638" xr:uid="{00000000-0005-0000-0000-00004D0A0000}"/>
    <cellStyle name="Normal 101 5" xfId="2639" xr:uid="{00000000-0005-0000-0000-00004E0A0000}"/>
    <cellStyle name="Normal 101 5 2" xfId="2640" xr:uid="{00000000-0005-0000-0000-00004F0A0000}"/>
    <cellStyle name="Normal 101 5 2 2" xfId="2641" xr:uid="{00000000-0005-0000-0000-0000500A0000}"/>
    <cellStyle name="Normal 101 5 3" xfId="2642" xr:uid="{00000000-0005-0000-0000-0000510A0000}"/>
    <cellStyle name="Normal 101 5 4" xfId="2643" xr:uid="{00000000-0005-0000-0000-0000520A0000}"/>
    <cellStyle name="Normal 101 5 5" xfId="2644" xr:uid="{00000000-0005-0000-0000-0000530A0000}"/>
    <cellStyle name="Normal 101 6" xfId="2645" xr:uid="{00000000-0005-0000-0000-0000540A0000}"/>
    <cellStyle name="Normal 101 6 2" xfId="2646" xr:uid="{00000000-0005-0000-0000-0000550A0000}"/>
    <cellStyle name="Normal 101 6 2 2" xfId="2647" xr:uid="{00000000-0005-0000-0000-0000560A0000}"/>
    <cellStyle name="Normal 101 6 3" xfId="2648" xr:uid="{00000000-0005-0000-0000-0000570A0000}"/>
    <cellStyle name="Normal 101 6 4" xfId="2649" xr:uid="{00000000-0005-0000-0000-0000580A0000}"/>
    <cellStyle name="Normal 101 6 5" xfId="2650" xr:uid="{00000000-0005-0000-0000-0000590A0000}"/>
    <cellStyle name="Normal 101 7" xfId="2651" xr:uid="{00000000-0005-0000-0000-00005A0A0000}"/>
    <cellStyle name="Normal 101 7 2" xfId="2652" xr:uid="{00000000-0005-0000-0000-00005B0A0000}"/>
    <cellStyle name="Normal 101 7 2 2" xfId="2653" xr:uid="{00000000-0005-0000-0000-00005C0A0000}"/>
    <cellStyle name="Normal 101 7 3" xfId="2654" xr:uid="{00000000-0005-0000-0000-00005D0A0000}"/>
    <cellStyle name="Normal 101 7 4" xfId="2655" xr:uid="{00000000-0005-0000-0000-00005E0A0000}"/>
    <cellStyle name="Normal 101 8" xfId="2656" xr:uid="{00000000-0005-0000-0000-00005F0A0000}"/>
    <cellStyle name="Normal 101 8 2" xfId="2657" xr:uid="{00000000-0005-0000-0000-0000600A0000}"/>
    <cellStyle name="Normal 101 8 2 2" xfId="2658" xr:uid="{00000000-0005-0000-0000-0000610A0000}"/>
    <cellStyle name="Normal 101 8 3" xfId="2659" xr:uid="{00000000-0005-0000-0000-0000620A0000}"/>
    <cellStyle name="Normal 101 9" xfId="2660" xr:uid="{00000000-0005-0000-0000-0000630A0000}"/>
    <cellStyle name="Normal 101 9 2" xfId="2661" xr:uid="{00000000-0005-0000-0000-0000640A0000}"/>
    <cellStyle name="Normal 101 9 3" xfId="2662" xr:uid="{00000000-0005-0000-0000-0000650A0000}"/>
    <cellStyle name="Normal 102" xfId="2663" xr:uid="{00000000-0005-0000-0000-0000660A0000}"/>
    <cellStyle name="Normal 102 10" xfId="2664" xr:uid="{00000000-0005-0000-0000-0000670A0000}"/>
    <cellStyle name="Normal 102 10 2" xfId="2665" xr:uid="{00000000-0005-0000-0000-0000680A0000}"/>
    <cellStyle name="Normal 102 11" xfId="2666" xr:uid="{00000000-0005-0000-0000-0000690A0000}"/>
    <cellStyle name="Normal 102 11 2" xfId="2667" xr:uid="{00000000-0005-0000-0000-00006A0A0000}"/>
    <cellStyle name="Normal 102 12" xfId="2668" xr:uid="{00000000-0005-0000-0000-00006B0A0000}"/>
    <cellStyle name="Normal 102 12 2" xfId="2669" xr:uid="{00000000-0005-0000-0000-00006C0A0000}"/>
    <cellStyle name="Normal 102 13" xfId="2670" xr:uid="{00000000-0005-0000-0000-00006D0A0000}"/>
    <cellStyle name="Normal 102 13 2" xfId="2671" xr:uid="{00000000-0005-0000-0000-00006E0A0000}"/>
    <cellStyle name="Normal 102 14" xfId="2672" xr:uid="{00000000-0005-0000-0000-00006F0A0000}"/>
    <cellStyle name="Normal 102 15" xfId="2673" xr:uid="{00000000-0005-0000-0000-0000700A0000}"/>
    <cellStyle name="Normal 102 16" xfId="2674" xr:uid="{00000000-0005-0000-0000-0000710A0000}"/>
    <cellStyle name="Normal 102 17" xfId="2675" xr:uid="{00000000-0005-0000-0000-0000720A0000}"/>
    <cellStyle name="Normal 102 2" xfId="2676" xr:uid="{00000000-0005-0000-0000-0000730A0000}"/>
    <cellStyle name="Normal 102 2 10" xfId="2677" xr:uid="{00000000-0005-0000-0000-0000740A0000}"/>
    <cellStyle name="Normal 102 2 11" xfId="2678" xr:uid="{00000000-0005-0000-0000-0000750A0000}"/>
    <cellStyle name="Normal 102 2 12" xfId="2679" xr:uid="{00000000-0005-0000-0000-0000760A0000}"/>
    <cellStyle name="Normal 102 2 13" xfId="2680" xr:uid="{00000000-0005-0000-0000-0000770A0000}"/>
    <cellStyle name="Normal 102 2 14" xfId="2681" xr:uid="{00000000-0005-0000-0000-0000780A0000}"/>
    <cellStyle name="Normal 102 2 15" xfId="2682" xr:uid="{00000000-0005-0000-0000-0000790A0000}"/>
    <cellStyle name="Normal 102 2 2" xfId="2683" xr:uid="{00000000-0005-0000-0000-00007A0A0000}"/>
    <cellStyle name="Normal 102 2 2 2" xfId="2684" xr:uid="{00000000-0005-0000-0000-00007B0A0000}"/>
    <cellStyle name="Normal 102 2 2 2 2" xfId="2685" xr:uid="{00000000-0005-0000-0000-00007C0A0000}"/>
    <cellStyle name="Normal 102 2 2 3" xfId="2686" xr:uid="{00000000-0005-0000-0000-00007D0A0000}"/>
    <cellStyle name="Normal 102 2 2 4" xfId="2687" xr:uid="{00000000-0005-0000-0000-00007E0A0000}"/>
    <cellStyle name="Normal 102 2 2 5" xfId="2688" xr:uid="{00000000-0005-0000-0000-00007F0A0000}"/>
    <cellStyle name="Normal 102 2 3" xfId="2689" xr:uid="{00000000-0005-0000-0000-0000800A0000}"/>
    <cellStyle name="Normal 102 2 3 2" xfId="2690" xr:uid="{00000000-0005-0000-0000-0000810A0000}"/>
    <cellStyle name="Normal 102 2 3 2 2" xfId="2691" xr:uid="{00000000-0005-0000-0000-0000820A0000}"/>
    <cellStyle name="Normal 102 2 3 3" xfId="2692" xr:uid="{00000000-0005-0000-0000-0000830A0000}"/>
    <cellStyle name="Normal 102 2 3 4" xfId="2693" xr:uid="{00000000-0005-0000-0000-0000840A0000}"/>
    <cellStyle name="Normal 102 2 4" xfId="2694" xr:uid="{00000000-0005-0000-0000-0000850A0000}"/>
    <cellStyle name="Normal 102 2 4 2" xfId="2695" xr:uid="{00000000-0005-0000-0000-0000860A0000}"/>
    <cellStyle name="Normal 102 2 4 2 2" xfId="2696" xr:uid="{00000000-0005-0000-0000-0000870A0000}"/>
    <cellStyle name="Normal 102 2 4 3" xfId="2697" xr:uid="{00000000-0005-0000-0000-0000880A0000}"/>
    <cellStyle name="Normal 102 2 4 4" xfId="2698" xr:uid="{00000000-0005-0000-0000-0000890A0000}"/>
    <cellStyle name="Normal 102 2 5" xfId="2699" xr:uid="{00000000-0005-0000-0000-00008A0A0000}"/>
    <cellStyle name="Normal 102 2 5 2" xfId="2700" xr:uid="{00000000-0005-0000-0000-00008B0A0000}"/>
    <cellStyle name="Normal 102 2 5 2 2" xfId="2701" xr:uid="{00000000-0005-0000-0000-00008C0A0000}"/>
    <cellStyle name="Normal 102 2 5 3" xfId="2702" xr:uid="{00000000-0005-0000-0000-00008D0A0000}"/>
    <cellStyle name="Normal 102 2 5 4" xfId="2703" xr:uid="{00000000-0005-0000-0000-00008E0A0000}"/>
    <cellStyle name="Normal 102 2 6" xfId="2704" xr:uid="{00000000-0005-0000-0000-00008F0A0000}"/>
    <cellStyle name="Normal 102 2 6 2" xfId="2705" xr:uid="{00000000-0005-0000-0000-0000900A0000}"/>
    <cellStyle name="Normal 102 2 6 2 2" xfId="2706" xr:uid="{00000000-0005-0000-0000-0000910A0000}"/>
    <cellStyle name="Normal 102 2 6 3" xfId="2707" xr:uid="{00000000-0005-0000-0000-0000920A0000}"/>
    <cellStyle name="Normal 102 2 7" xfId="2708" xr:uid="{00000000-0005-0000-0000-0000930A0000}"/>
    <cellStyle name="Normal 102 2 7 2" xfId="2709" xr:uid="{00000000-0005-0000-0000-0000940A0000}"/>
    <cellStyle name="Normal 102 2 7 3" xfId="2710" xr:uid="{00000000-0005-0000-0000-0000950A0000}"/>
    <cellStyle name="Normal 102 2 8" xfId="2711" xr:uid="{00000000-0005-0000-0000-0000960A0000}"/>
    <cellStyle name="Normal 102 2 8 2" xfId="2712" xr:uid="{00000000-0005-0000-0000-0000970A0000}"/>
    <cellStyle name="Normal 102 2 9" xfId="2713" xr:uid="{00000000-0005-0000-0000-0000980A0000}"/>
    <cellStyle name="Normal 102 2 9 2" xfId="2714" xr:uid="{00000000-0005-0000-0000-0000990A0000}"/>
    <cellStyle name="Normal 102 3" xfId="2715" xr:uid="{00000000-0005-0000-0000-00009A0A0000}"/>
    <cellStyle name="Normal 102 3 10" xfId="2716" xr:uid="{00000000-0005-0000-0000-00009B0A0000}"/>
    <cellStyle name="Normal 102 3 11" xfId="2717" xr:uid="{00000000-0005-0000-0000-00009C0A0000}"/>
    <cellStyle name="Normal 102 3 12" xfId="2718" xr:uid="{00000000-0005-0000-0000-00009D0A0000}"/>
    <cellStyle name="Normal 102 3 13" xfId="2719" xr:uid="{00000000-0005-0000-0000-00009E0A0000}"/>
    <cellStyle name="Normal 102 3 14" xfId="2720" xr:uid="{00000000-0005-0000-0000-00009F0A0000}"/>
    <cellStyle name="Normal 102 3 15" xfId="2721" xr:uid="{00000000-0005-0000-0000-0000A00A0000}"/>
    <cellStyle name="Normal 102 3 2" xfId="2722" xr:uid="{00000000-0005-0000-0000-0000A10A0000}"/>
    <cellStyle name="Normal 102 3 2 2" xfId="2723" xr:uid="{00000000-0005-0000-0000-0000A20A0000}"/>
    <cellStyle name="Normal 102 3 2 2 2" xfId="2724" xr:uid="{00000000-0005-0000-0000-0000A30A0000}"/>
    <cellStyle name="Normal 102 3 2 3" xfId="2725" xr:uid="{00000000-0005-0000-0000-0000A40A0000}"/>
    <cellStyle name="Normal 102 3 2 4" xfId="2726" xr:uid="{00000000-0005-0000-0000-0000A50A0000}"/>
    <cellStyle name="Normal 102 3 2 5" xfId="2727" xr:uid="{00000000-0005-0000-0000-0000A60A0000}"/>
    <cellStyle name="Normal 102 3 3" xfId="2728" xr:uid="{00000000-0005-0000-0000-0000A70A0000}"/>
    <cellStyle name="Normal 102 3 3 2" xfId="2729" xr:uid="{00000000-0005-0000-0000-0000A80A0000}"/>
    <cellStyle name="Normal 102 3 3 2 2" xfId="2730" xr:uid="{00000000-0005-0000-0000-0000A90A0000}"/>
    <cellStyle name="Normal 102 3 3 3" xfId="2731" xr:uid="{00000000-0005-0000-0000-0000AA0A0000}"/>
    <cellStyle name="Normal 102 3 3 4" xfId="2732" xr:uid="{00000000-0005-0000-0000-0000AB0A0000}"/>
    <cellStyle name="Normal 102 3 4" xfId="2733" xr:uid="{00000000-0005-0000-0000-0000AC0A0000}"/>
    <cellStyle name="Normal 102 3 4 2" xfId="2734" xr:uid="{00000000-0005-0000-0000-0000AD0A0000}"/>
    <cellStyle name="Normal 102 3 4 2 2" xfId="2735" xr:uid="{00000000-0005-0000-0000-0000AE0A0000}"/>
    <cellStyle name="Normal 102 3 4 3" xfId="2736" xr:uid="{00000000-0005-0000-0000-0000AF0A0000}"/>
    <cellStyle name="Normal 102 3 4 4" xfId="2737" xr:uid="{00000000-0005-0000-0000-0000B00A0000}"/>
    <cellStyle name="Normal 102 3 5" xfId="2738" xr:uid="{00000000-0005-0000-0000-0000B10A0000}"/>
    <cellStyle name="Normal 102 3 5 2" xfId="2739" xr:uid="{00000000-0005-0000-0000-0000B20A0000}"/>
    <cellStyle name="Normal 102 3 5 2 2" xfId="2740" xr:uid="{00000000-0005-0000-0000-0000B30A0000}"/>
    <cellStyle name="Normal 102 3 5 3" xfId="2741" xr:uid="{00000000-0005-0000-0000-0000B40A0000}"/>
    <cellStyle name="Normal 102 3 5 4" xfId="2742" xr:uid="{00000000-0005-0000-0000-0000B50A0000}"/>
    <cellStyle name="Normal 102 3 6" xfId="2743" xr:uid="{00000000-0005-0000-0000-0000B60A0000}"/>
    <cellStyle name="Normal 102 3 6 2" xfId="2744" xr:uid="{00000000-0005-0000-0000-0000B70A0000}"/>
    <cellStyle name="Normal 102 3 6 2 2" xfId="2745" xr:uid="{00000000-0005-0000-0000-0000B80A0000}"/>
    <cellStyle name="Normal 102 3 6 3" xfId="2746" xr:uid="{00000000-0005-0000-0000-0000B90A0000}"/>
    <cellStyle name="Normal 102 3 7" xfId="2747" xr:uid="{00000000-0005-0000-0000-0000BA0A0000}"/>
    <cellStyle name="Normal 102 3 7 2" xfId="2748" xr:uid="{00000000-0005-0000-0000-0000BB0A0000}"/>
    <cellStyle name="Normal 102 3 7 3" xfId="2749" xr:uid="{00000000-0005-0000-0000-0000BC0A0000}"/>
    <cellStyle name="Normal 102 3 8" xfId="2750" xr:uid="{00000000-0005-0000-0000-0000BD0A0000}"/>
    <cellStyle name="Normal 102 3 8 2" xfId="2751" xr:uid="{00000000-0005-0000-0000-0000BE0A0000}"/>
    <cellStyle name="Normal 102 3 9" xfId="2752" xr:uid="{00000000-0005-0000-0000-0000BF0A0000}"/>
    <cellStyle name="Normal 102 3 9 2" xfId="2753" xr:uid="{00000000-0005-0000-0000-0000C00A0000}"/>
    <cellStyle name="Normal 102 4" xfId="2754" xr:uid="{00000000-0005-0000-0000-0000C10A0000}"/>
    <cellStyle name="Normal 102 4 2" xfId="2755" xr:uid="{00000000-0005-0000-0000-0000C20A0000}"/>
    <cellStyle name="Normal 102 4 2 2" xfId="2756" xr:uid="{00000000-0005-0000-0000-0000C30A0000}"/>
    <cellStyle name="Normal 102 4 3" xfId="2757" xr:uid="{00000000-0005-0000-0000-0000C40A0000}"/>
    <cellStyle name="Normal 102 4 4" xfId="2758" xr:uid="{00000000-0005-0000-0000-0000C50A0000}"/>
    <cellStyle name="Normal 102 4 5" xfId="2759" xr:uid="{00000000-0005-0000-0000-0000C60A0000}"/>
    <cellStyle name="Normal 102 5" xfId="2760" xr:uid="{00000000-0005-0000-0000-0000C70A0000}"/>
    <cellStyle name="Normal 102 5 2" xfId="2761" xr:uid="{00000000-0005-0000-0000-0000C80A0000}"/>
    <cellStyle name="Normal 102 5 2 2" xfId="2762" xr:uid="{00000000-0005-0000-0000-0000C90A0000}"/>
    <cellStyle name="Normal 102 5 3" xfId="2763" xr:uid="{00000000-0005-0000-0000-0000CA0A0000}"/>
    <cellStyle name="Normal 102 5 4" xfId="2764" xr:uid="{00000000-0005-0000-0000-0000CB0A0000}"/>
    <cellStyle name="Normal 102 5 5" xfId="2765" xr:uid="{00000000-0005-0000-0000-0000CC0A0000}"/>
    <cellStyle name="Normal 102 6" xfId="2766" xr:uid="{00000000-0005-0000-0000-0000CD0A0000}"/>
    <cellStyle name="Normal 102 6 2" xfId="2767" xr:uid="{00000000-0005-0000-0000-0000CE0A0000}"/>
    <cellStyle name="Normal 102 6 2 2" xfId="2768" xr:uid="{00000000-0005-0000-0000-0000CF0A0000}"/>
    <cellStyle name="Normal 102 6 3" xfId="2769" xr:uid="{00000000-0005-0000-0000-0000D00A0000}"/>
    <cellStyle name="Normal 102 6 4" xfId="2770" xr:uid="{00000000-0005-0000-0000-0000D10A0000}"/>
    <cellStyle name="Normal 102 6 5" xfId="2771" xr:uid="{00000000-0005-0000-0000-0000D20A0000}"/>
    <cellStyle name="Normal 102 7" xfId="2772" xr:uid="{00000000-0005-0000-0000-0000D30A0000}"/>
    <cellStyle name="Normal 102 7 2" xfId="2773" xr:uid="{00000000-0005-0000-0000-0000D40A0000}"/>
    <cellStyle name="Normal 102 7 2 2" xfId="2774" xr:uid="{00000000-0005-0000-0000-0000D50A0000}"/>
    <cellStyle name="Normal 102 7 3" xfId="2775" xr:uid="{00000000-0005-0000-0000-0000D60A0000}"/>
    <cellStyle name="Normal 102 7 4" xfId="2776" xr:uid="{00000000-0005-0000-0000-0000D70A0000}"/>
    <cellStyle name="Normal 102 8" xfId="2777" xr:uid="{00000000-0005-0000-0000-0000D80A0000}"/>
    <cellStyle name="Normal 102 8 2" xfId="2778" xr:uid="{00000000-0005-0000-0000-0000D90A0000}"/>
    <cellStyle name="Normal 102 8 2 2" xfId="2779" xr:uid="{00000000-0005-0000-0000-0000DA0A0000}"/>
    <cellStyle name="Normal 102 8 3" xfId="2780" xr:uid="{00000000-0005-0000-0000-0000DB0A0000}"/>
    <cellStyle name="Normal 102 9" xfId="2781" xr:uid="{00000000-0005-0000-0000-0000DC0A0000}"/>
    <cellStyle name="Normal 102 9 2" xfId="2782" xr:uid="{00000000-0005-0000-0000-0000DD0A0000}"/>
    <cellStyle name="Normal 102 9 3" xfId="2783" xr:uid="{00000000-0005-0000-0000-0000DE0A0000}"/>
    <cellStyle name="Normal 103" xfId="2784" xr:uid="{00000000-0005-0000-0000-0000DF0A0000}"/>
    <cellStyle name="Normal 103 10" xfId="2785" xr:uid="{00000000-0005-0000-0000-0000E00A0000}"/>
    <cellStyle name="Normal 103 10 2" xfId="2786" xr:uid="{00000000-0005-0000-0000-0000E10A0000}"/>
    <cellStyle name="Normal 103 11" xfId="2787" xr:uid="{00000000-0005-0000-0000-0000E20A0000}"/>
    <cellStyle name="Normal 103 11 2" xfId="2788" xr:uid="{00000000-0005-0000-0000-0000E30A0000}"/>
    <cellStyle name="Normal 103 12" xfId="2789" xr:uid="{00000000-0005-0000-0000-0000E40A0000}"/>
    <cellStyle name="Normal 103 12 2" xfId="2790" xr:uid="{00000000-0005-0000-0000-0000E50A0000}"/>
    <cellStyle name="Normal 103 13" xfId="2791" xr:uid="{00000000-0005-0000-0000-0000E60A0000}"/>
    <cellStyle name="Normal 103 13 2" xfId="2792" xr:uid="{00000000-0005-0000-0000-0000E70A0000}"/>
    <cellStyle name="Normal 103 14" xfId="2793" xr:uid="{00000000-0005-0000-0000-0000E80A0000}"/>
    <cellStyle name="Normal 103 15" xfId="2794" xr:uid="{00000000-0005-0000-0000-0000E90A0000}"/>
    <cellStyle name="Normal 103 16" xfId="2795" xr:uid="{00000000-0005-0000-0000-0000EA0A0000}"/>
    <cellStyle name="Normal 103 17" xfId="2796" xr:uid="{00000000-0005-0000-0000-0000EB0A0000}"/>
    <cellStyle name="Normal 103 2" xfId="2797" xr:uid="{00000000-0005-0000-0000-0000EC0A0000}"/>
    <cellStyle name="Normal 103 2 10" xfId="2798" xr:uid="{00000000-0005-0000-0000-0000ED0A0000}"/>
    <cellStyle name="Normal 103 2 11" xfId="2799" xr:uid="{00000000-0005-0000-0000-0000EE0A0000}"/>
    <cellStyle name="Normal 103 2 12" xfId="2800" xr:uid="{00000000-0005-0000-0000-0000EF0A0000}"/>
    <cellStyle name="Normal 103 2 13" xfId="2801" xr:uid="{00000000-0005-0000-0000-0000F00A0000}"/>
    <cellStyle name="Normal 103 2 14" xfId="2802" xr:uid="{00000000-0005-0000-0000-0000F10A0000}"/>
    <cellStyle name="Normal 103 2 15" xfId="2803" xr:uid="{00000000-0005-0000-0000-0000F20A0000}"/>
    <cellStyle name="Normal 103 2 2" xfId="2804" xr:uid="{00000000-0005-0000-0000-0000F30A0000}"/>
    <cellStyle name="Normal 103 2 2 2" xfId="2805" xr:uid="{00000000-0005-0000-0000-0000F40A0000}"/>
    <cellStyle name="Normal 103 2 2 2 2" xfId="2806" xr:uid="{00000000-0005-0000-0000-0000F50A0000}"/>
    <cellStyle name="Normal 103 2 2 3" xfId="2807" xr:uid="{00000000-0005-0000-0000-0000F60A0000}"/>
    <cellStyle name="Normal 103 2 2 4" xfId="2808" xr:uid="{00000000-0005-0000-0000-0000F70A0000}"/>
    <cellStyle name="Normal 103 2 2 5" xfId="2809" xr:uid="{00000000-0005-0000-0000-0000F80A0000}"/>
    <cellStyle name="Normal 103 2 3" xfId="2810" xr:uid="{00000000-0005-0000-0000-0000F90A0000}"/>
    <cellStyle name="Normal 103 2 3 2" xfId="2811" xr:uid="{00000000-0005-0000-0000-0000FA0A0000}"/>
    <cellStyle name="Normal 103 2 3 2 2" xfId="2812" xr:uid="{00000000-0005-0000-0000-0000FB0A0000}"/>
    <cellStyle name="Normal 103 2 3 3" xfId="2813" xr:uid="{00000000-0005-0000-0000-0000FC0A0000}"/>
    <cellStyle name="Normal 103 2 3 4" xfId="2814" xr:uid="{00000000-0005-0000-0000-0000FD0A0000}"/>
    <cellStyle name="Normal 103 2 4" xfId="2815" xr:uid="{00000000-0005-0000-0000-0000FE0A0000}"/>
    <cellStyle name="Normal 103 2 4 2" xfId="2816" xr:uid="{00000000-0005-0000-0000-0000FF0A0000}"/>
    <cellStyle name="Normal 103 2 4 2 2" xfId="2817" xr:uid="{00000000-0005-0000-0000-0000000B0000}"/>
    <cellStyle name="Normal 103 2 4 3" xfId="2818" xr:uid="{00000000-0005-0000-0000-0000010B0000}"/>
    <cellStyle name="Normal 103 2 4 4" xfId="2819" xr:uid="{00000000-0005-0000-0000-0000020B0000}"/>
    <cellStyle name="Normal 103 2 5" xfId="2820" xr:uid="{00000000-0005-0000-0000-0000030B0000}"/>
    <cellStyle name="Normal 103 2 5 2" xfId="2821" xr:uid="{00000000-0005-0000-0000-0000040B0000}"/>
    <cellStyle name="Normal 103 2 5 2 2" xfId="2822" xr:uid="{00000000-0005-0000-0000-0000050B0000}"/>
    <cellStyle name="Normal 103 2 5 3" xfId="2823" xr:uid="{00000000-0005-0000-0000-0000060B0000}"/>
    <cellStyle name="Normal 103 2 5 4" xfId="2824" xr:uid="{00000000-0005-0000-0000-0000070B0000}"/>
    <cellStyle name="Normal 103 2 6" xfId="2825" xr:uid="{00000000-0005-0000-0000-0000080B0000}"/>
    <cellStyle name="Normal 103 2 6 2" xfId="2826" xr:uid="{00000000-0005-0000-0000-0000090B0000}"/>
    <cellStyle name="Normal 103 2 6 2 2" xfId="2827" xr:uid="{00000000-0005-0000-0000-00000A0B0000}"/>
    <cellStyle name="Normal 103 2 6 3" xfId="2828" xr:uid="{00000000-0005-0000-0000-00000B0B0000}"/>
    <cellStyle name="Normal 103 2 7" xfId="2829" xr:uid="{00000000-0005-0000-0000-00000C0B0000}"/>
    <cellStyle name="Normal 103 2 7 2" xfId="2830" xr:uid="{00000000-0005-0000-0000-00000D0B0000}"/>
    <cellStyle name="Normal 103 2 7 3" xfId="2831" xr:uid="{00000000-0005-0000-0000-00000E0B0000}"/>
    <cellStyle name="Normal 103 2 8" xfId="2832" xr:uid="{00000000-0005-0000-0000-00000F0B0000}"/>
    <cellStyle name="Normal 103 2 8 2" xfId="2833" xr:uid="{00000000-0005-0000-0000-0000100B0000}"/>
    <cellStyle name="Normal 103 2 9" xfId="2834" xr:uid="{00000000-0005-0000-0000-0000110B0000}"/>
    <cellStyle name="Normal 103 2 9 2" xfId="2835" xr:uid="{00000000-0005-0000-0000-0000120B0000}"/>
    <cellStyle name="Normal 103 3" xfId="2836" xr:uid="{00000000-0005-0000-0000-0000130B0000}"/>
    <cellStyle name="Normal 103 3 10" xfId="2837" xr:uid="{00000000-0005-0000-0000-0000140B0000}"/>
    <cellStyle name="Normal 103 3 11" xfId="2838" xr:uid="{00000000-0005-0000-0000-0000150B0000}"/>
    <cellStyle name="Normal 103 3 12" xfId="2839" xr:uid="{00000000-0005-0000-0000-0000160B0000}"/>
    <cellStyle name="Normal 103 3 13" xfId="2840" xr:uid="{00000000-0005-0000-0000-0000170B0000}"/>
    <cellStyle name="Normal 103 3 14" xfId="2841" xr:uid="{00000000-0005-0000-0000-0000180B0000}"/>
    <cellStyle name="Normal 103 3 15" xfId="2842" xr:uid="{00000000-0005-0000-0000-0000190B0000}"/>
    <cellStyle name="Normal 103 3 2" xfId="2843" xr:uid="{00000000-0005-0000-0000-00001A0B0000}"/>
    <cellStyle name="Normal 103 3 2 2" xfId="2844" xr:uid="{00000000-0005-0000-0000-00001B0B0000}"/>
    <cellStyle name="Normal 103 3 2 2 2" xfId="2845" xr:uid="{00000000-0005-0000-0000-00001C0B0000}"/>
    <cellStyle name="Normal 103 3 2 3" xfId="2846" xr:uid="{00000000-0005-0000-0000-00001D0B0000}"/>
    <cellStyle name="Normal 103 3 2 4" xfId="2847" xr:uid="{00000000-0005-0000-0000-00001E0B0000}"/>
    <cellStyle name="Normal 103 3 2 5" xfId="2848" xr:uid="{00000000-0005-0000-0000-00001F0B0000}"/>
    <cellStyle name="Normal 103 3 3" xfId="2849" xr:uid="{00000000-0005-0000-0000-0000200B0000}"/>
    <cellStyle name="Normal 103 3 3 2" xfId="2850" xr:uid="{00000000-0005-0000-0000-0000210B0000}"/>
    <cellStyle name="Normal 103 3 3 2 2" xfId="2851" xr:uid="{00000000-0005-0000-0000-0000220B0000}"/>
    <cellStyle name="Normal 103 3 3 3" xfId="2852" xr:uid="{00000000-0005-0000-0000-0000230B0000}"/>
    <cellStyle name="Normal 103 3 3 4" xfId="2853" xr:uid="{00000000-0005-0000-0000-0000240B0000}"/>
    <cellStyle name="Normal 103 3 4" xfId="2854" xr:uid="{00000000-0005-0000-0000-0000250B0000}"/>
    <cellStyle name="Normal 103 3 4 2" xfId="2855" xr:uid="{00000000-0005-0000-0000-0000260B0000}"/>
    <cellStyle name="Normal 103 3 4 2 2" xfId="2856" xr:uid="{00000000-0005-0000-0000-0000270B0000}"/>
    <cellStyle name="Normal 103 3 4 3" xfId="2857" xr:uid="{00000000-0005-0000-0000-0000280B0000}"/>
    <cellStyle name="Normal 103 3 4 4" xfId="2858" xr:uid="{00000000-0005-0000-0000-0000290B0000}"/>
    <cellStyle name="Normal 103 3 5" xfId="2859" xr:uid="{00000000-0005-0000-0000-00002A0B0000}"/>
    <cellStyle name="Normal 103 3 5 2" xfId="2860" xr:uid="{00000000-0005-0000-0000-00002B0B0000}"/>
    <cellStyle name="Normal 103 3 5 2 2" xfId="2861" xr:uid="{00000000-0005-0000-0000-00002C0B0000}"/>
    <cellStyle name="Normal 103 3 5 3" xfId="2862" xr:uid="{00000000-0005-0000-0000-00002D0B0000}"/>
    <cellStyle name="Normal 103 3 5 4" xfId="2863" xr:uid="{00000000-0005-0000-0000-00002E0B0000}"/>
    <cellStyle name="Normal 103 3 6" xfId="2864" xr:uid="{00000000-0005-0000-0000-00002F0B0000}"/>
    <cellStyle name="Normal 103 3 6 2" xfId="2865" xr:uid="{00000000-0005-0000-0000-0000300B0000}"/>
    <cellStyle name="Normal 103 3 6 2 2" xfId="2866" xr:uid="{00000000-0005-0000-0000-0000310B0000}"/>
    <cellStyle name="Normal 103 3 6 3" xfId="2867" xr:uid="{00000000-0005-0000-0000-0000320B0000}"/>
    <cellStyle name="Normal 103 3 7" xfId="2868" xr:uid="{00000000-0005-0000-0000-0000330B0000}"/>
    <cellStyle name="Normal 103 3 7 2" xfId="2869" xr:uid="{00000000-0005-0000-0000-0000340B0000}"/>
    <cellStyle name="Normal 103 3 7 3" xfId="2870" xr:uid="{00000000-0005-0000-0000-0000350B0000}"/>
    <cellStyle name="Normal 103 3 8" xfId="2871" xr:uid="{00000000-0005-0000-0000-0000360B0000}"/>
    <cellStyle name="Normal 103 3 8 2" xfId="2872" xr:uid="{00000000-0005-0000-0000-0000370B0000}"/>
    <cellStyle name="Normal 103 3 9" xfId="2873" xr:uid="{00000000-0005-0000-0000-0000380B0000}"/>
    <cellStyle name="Normal 103 3 9 2" xfId="2874" xr:uid="{00000000-0005-0000-0000-0000390B0000}"/>
    <cellStyle name="Normal 103 4" xfId="2875" xr:uid="{00000000-0005-0000-0000-00003A0B0000}"/>
    <cellStyle name="Normal 103 4 2" xfId="2876" xr:uid="{00000000-0005-0000-0000-00003B0B0000}"/>
    <cellStyle name="Normal 103 4 2 2" xfId="2877" xr:uid="{00000000-0005-0000-0000-00003C0B0000}"/>
    <cellStyle name="Normal 103 4 3" xfId="2878" xr:uid="{00000000-0005-0000-0000-00003D0B0000}"/>
    <cellStyle name="Normal 103 4 4" xfId="2879" xr:uid="{00000000-0005-0000-0000-00003E0B0000}"/>
    <cellStyle name="Normal 103 4 5" xfId="2880" xr:uid="{00000000-0005-0000-0000-00003F0B0000}"/>
    <cellStyle name="Normal 103 5" xfId="2881" xr:uid="{00000000-0005-0000-0000-0000400B0000}"/>
    <cellStyle name="Normal 103 5 2" xfId="2882" xr:uid="{00000000-0005-0000-0000-0000410B0000}"/>
    <cellStyle name="Normal 103 5 2 2" xfId="2883" xr:uid="{00000000-0005-0000-0000-0000420B0000}"/>
    <cellStyle name="Normal 103 5 3" xfId="2884" xr:uid="{00000000-0005-0000-0000-0000430B0000}"/>
    <cellStyle name="Normal 103 5 4" xfId="2885" xr:uid="{00000000-0005-0000-0000-0000440B0000}"/>
    <cellStyle name="Normal 103 5 5" xfId="2886" xr:uid="{00000000-0005-0000-0000-0000450B0000}"/>
    <cellStyle name="Normal 103 6" xfId="2887" xr:uid="{00000000-0005-0000-0000-0000460B0000}"/>
    <cellStyle name="Normal 103 6 2" xfId="2888" xr:uid="{00000000-0005-0000-0000-0000470B0000}"/>
    <cellStyle name="Normal 103 6 2 2" xfId="2889" xr:uid="{00000000-0005-0000-0000-0000480B0000}"/>
    <cellStyle name="Normal 103 6 3" xfId="2890" xr:uid="{00000000-0005-0000-0000-0000490B0000}"/>
    <cellStyle name="Normal 103 6 4" xfId="2891" xr:uid="{00000000-0005-0000-0000-00004A0B0000}"/>
    <cellStyle name="Normal 103 6 5" xfId="2892" xr:uid="{00000000-0005-0000-0000-00004B0B0000}"/>
    <cellStyle name="Normal 103 7" xfId="2893" xr:uid="{00000000-0005-0000-0000-00004C0B0000}"/>
    <cellStyle name="Normal 103 7 2" xfId="2894" xr:uid="{00000000-0005-0000-0000-00004D0B0000}"/>
    <cellStyle name="Normal 103 7 2 2" xfId="2895" xr:uid="{00000000-0005-0000-0000-00004E0B0000}"/>
    <cellStyle name="Normal 103 7 3" xfId="2896" xr:uid="{00000000-0005-0000-0000-00004F0B0000}"/>
    <cellStyle name="Normal 103 7 4" xfId="2897" xr:uid="{00000000-0005-0000-0000-0000500B0000}"/>
    <cellStyle name="Normal 103 8" xfId="2898" xr:uid="{00000000-0005-0000-0000-0000510B0000}"/>
    <cellStyle name="Normal 103 8 2" xfId="2899" xr:uid="{00000000-0005-0000-0000-0000520B0000}"/>
    <cellStyle name="Normal 103 8 2 2" xfId="2900" xr:uid="{00000000-0005-0000-0000-0000530B0000}"/>
    <cellStyle name="Normal 103 8 3" xfId="2901" xr:uid="{00000000-0005-0000-0000-0000540B0000}"/>
    <cellStyle name="Normal 103 9" xfId="2902" xr:uid="{00000000-0005-0000-0000-0000550B0000}"/>
    <cellStyle name="Normal 103 9 2" xfId="2903" xr:uid="{00000000-0005-0000-0000-0000560B0000}"/>
    <cellStyle name="Normal 103 9 3" xfId="2904" xr:uid="{00000000-0005-0000-0000-0000570B0000}"/>
    <cellStyle name="Normal 104" xfId="2905" xr:uid="{00000000-0005-0000-0000-0000580B0000}"/>
    <cellStyle name="Normal 104 10" xfId="2906" xr:uid="{00000000-0005-0000-0000-0000590B0000}"/>
    <cellStyle name="Normal 104 10 2" xfId="2907" xr:uid="{00000000-0005-0000-0000-00005A0B0000}"/>
    <cellStyle name="Normal 104 11" xfId="2908" xr:uid="{00000000-0005-0000-0000-00005B0B0000}"/>
    <cellStyle name="Normal 104 11 2" xfId="2909" xr:uid="{00000000-0005-0000-0000-00005C0B0000}"/>
    <cellStyle name="Normal 104 12" xfId="2910" xr:uid="{00000000-0005-0000-0000-00005D0B0000}"/>
    <cellStyle name="Normal 104 12 2" xfId="2911" xr:uid="{00000000-0005-0000-0000-00005E0B0000}"/>
    <cellStyle name="Normal 104 13" xfId="2912" xr:uid="{00000000-0005-0000-0000-00005F0B0000}"/>
    <cellStyle name="Normal 104 13 2" xfId="2913" xr:uid="{00000000-0005-0000-0000-0000600B0000}"/>
    <cellStyle name="Normal 104 14" xfId="2914" xr:uid="{00000000-0005-0000-0000-0000610B0000}"/>
    <cellStyle name="Normal 104 15" xfId="2915" xr:uid="{00000000-0005-0000-0000-0000620B0000}"/>
    <cellStyle name="Normal 104 16" xfId="2916" xr:uid="{00000000-0005-0000-0000-0000630B0000}"/>
    <cellStyle name="Normal 104 17" xfId="2917" xr:uid="{00000000-0005-0000-0000-0000640B0000}"/>
    <cellStyle name="Normal 104 2" xfId="2918" xr:uid="{00000000-0005-0000-0000-0000650B0000}"/>
    <cellStyle name="Normal 104 2 10" xfId="2919" xr:uid="{00000000-0005-0000-0000-0000660B0000}"/>
    <cellStyle name="Normal 104 2 11" xfId="2920" xr:uid="{00000000-0005-0000-0000-0000670B0000}"/>
    <cellStyle name="Normal 104 2 12" xfId="2921" xr:uid="{00000000-0005-0000-0000-0000680B0000}"/>
    <cellStyle name="Normal 104 2 13" xfId="2922" xr:uid="{00000000-0005-0000-0000-0000690B0000}"/>
    <cellStyle name="Normal 104 2 14" xfId="2923" xr:uid="{00000000-0005-0000-0000-00006A0B0000}"/>
    <cellStyle name="Normal 104 2 15" xfId="2924" xr:uid="{00000000-0005-0000-0000-00006B0B0000}"/>
    <cellStyle name="Normal 104 2 2" xfId="2925" xr:uid="{00000000-0005-0000-0000-00006C0B0000}"/>
    <cellStyle name="Normal 104 2 2 2" xfId="2926" xr:uid="{00000000-0005-0000-0000-00006D0B0000}"/>
    <cellStyle name="Normal 104 2 2 2 2" xfId="2927" xr:uid="{00000000-0005-0000-0000-00006E0B0000}"/>
    <cellStyle name="Normal 104 2 2 3" xfId="2928" xr:uid="{00000000-0005-0000-0000-00006F0B0000}"/>
    <cellStyle name="Normal 104 2 2 4" xfId="2929" xr:uid="{00000000-0005-0000-0000-0000700B0000}"/>
    <cellStyle name="Normal 104 2 2 5" xfId="2930" xr:uid="{00000000-0005-0000-0000-0000710B0000}"/>
    <cellStyle name="Normal 104 2 3" xfId="2931" xr:uid="{00000000-0005-0000-0000-0000720B0000}"/>
    <cellStyle name="Normal 104 2 3 2" xfId="2932" xr:uid="{00000000-0005-0000-0000-0000730B0000}"/>
    <cellStyle name="Normal 104 2 3 2 2" xfId="2933" xr:uid="{00000000-0005-0000-0000-0000740B0000}"/>
    <cellStyle name="Normal 104 2 3 3" xfId="2934" xr:uid="{00000000-0005-0000-0000-0000750B0000}"/>
    <cellStyle name="Normal 104 2 3 4" xfId="2935" xr:uid="{00000000-0005-0000-0000-0000760B0000}"/>
    <cellStyle name="Normal 104 2 4" xfId="2936" xr:uid="{00000000-0005-0000-0000-0000770B0000}"/>
    <cellStyle name="Normal 104 2 4 2" xfId="2937" xr:uid="{00000000-0005-0000-0000-0000780B0000}"/>
    <cellStyle name="Normal 104 2 4 2 2" xfId="2938" xr:uid="{00000000-0005-0000-0000-0000790B0000}"/>
    <cellStyle name="Normal 104 2 4 3" xfId="2939" xr:uid="{00000000-0005-0000-0000-00007A0B0000}"/>
    <cellStyle name="Normal 104 2 4 4" xfId="2940" xr:uid="{00000000-0005-0000-0000-00007B0B0000}"/>
    <cellStyle name="Normal 104 2 5" xfId="2941" xr:uid="{00000000-0005-0000-0000-00007C0B0000}"/>
    <cellStyle name="Normal 104 2 5 2" xfId="2942" xr:uid="{00000000-0005-0000-0000-00007D0B0000}"/>
    <cellStyle name="Normal 104 2 5 2 2" xfId="2943" xr:uid="{00000000-0005-0000-0000-00007E0B0000}"/>
    <cellStyle name="Normal 104 2 5 3" xfId="2944" xr:uid="{00000000-0005-0000-0000-00007F0B0000}"/>
    <cellStyle name="Normal 104 2 5 4" xfId="2945" xr:uid="{00000000-0005-0000-0000-0000800B0000}"/>
    <cellStyle name="Normal 104 2 6" xfId="2946" xr:uid="{00000000-0005-0000-0000-0000810B0000}"/>
    <cellStyle name="Normal 104 2 6 2" xfId="2947" xr:uid="{00000000-0005-0000-0000-0000820B0000}"/>
    <cellStyle name="Normal 104 2 6 2 2" xfId="2948" xr:uid="{00000000-0005-0000-0000-0000830B0000}"/>
    <cellStyle name="Normal 104 2 6 3" xfId="2949" xr:uid="{00000000-0005-0000-0000-0000840B0000}"/>
    <cellStyle name="Normal 104 2 7" xfId="2950" xr:uid="{00000000-0005-0000-0000-0000850B0000}"/>
    <cellStyle name="Normal 104 2 7 2" xfId="2951" xr:uid="{00000000-0005-0000-0000-0000860B0000}"/>
    <cellStyle name="Normal 104 2 7 3" xfId="2952" xr:uid="{00000000-0005-0000-0000-0000870B0000}"/>
    <cellStyle name="Normal 104 2 8" xfId="2953" xr:uid="{00000000-0005-0000-0000-0000880B0000}"/>
    <cellStyle name="Normal 104 2 8 2" xfId="2954" xr:uid="{00000000-0005-0000-0000-0000890B0000}"/>
    <cellStyle name="Normal 104 2 9" xfId="2955" xr:uid="{00000000-0005-0000-0000-00008A0B0000}"/>
    <cellStyle name="Normal 104 2 9 2" xfId="2956" xr:uid="{00000000-0005-0000-0000-00008B0B0000}"/>
    <cellStyle name="Normal 104 3" xfId="2957" xr:uid="{00000000-0005-0000-0000-00008C0B0000}"/>
    <cellStyle name="Normal 104 3 10" xfId="2958" xr:uid="{00000000-0005-0000-0000-00008D0B0000}"/>
    <cellStyle name="Normal 104 3 11" xfId="2959" xr:uid="{00000000-0005-0000-0000-00008E0B0000}"/>
    <cellStyle name="Normal 104 3 12" xfId="2960" xr:uid="{00000000-0005-0000-0000-00008F0B0000}"/>
    <cellStyle name="Normal 104 3 13" xfId="2961" xr:uid="{00000000-0005-0000-0000-0000900B0000}"/>
    <cellStyle name="Normal 104 3 14" xfId="2962" xr:uid="{00000000-0005-0000-0000-0000910B0000}"/>
    <cellStyle name="Normal 104 3 15" xfId="2963" xr:uid="{00000000-0005-0000-0000-0000920B0000}"/>
    <cellStyle name="Normal 104 3 2" xfId="2964" xr:uid="{00000000-0005-0000-0000-0000930B0000}"/>
    <cellStyle name="Normal 104 3 2 2" xfId="2965" xr:uid="{00000000-0005-0000-0000-0000940B0000}"/>
    <cellStyle name="Normal 104 3 2 2 2" xfId="2966" xr:uid="{00000000-0005-0000-0000-0000950B0000}"/>
    <cellStyle name="Normal 104 3 2 3" xfId="2967" xr:uid="{00000000-0005-0000-0000-0000960B0000}"/>
    <cellStyle name="Normal 104 3 2 4" xfId="2968" xr:uid="{00000000-0005-0000-0000-0000970B0000}"/>
    <cellStyle name="Normal 104 3 2 5" xfId="2969" xr:uid="{00000000-0005-0000-0000-0000980B0000}"/>
    <cellStyle name="Normal 104 3 3" xfId="2970" xr:uid="{00000000-0005-0000-0000-0000990B0000}"/>
    <cellStyle name="Normal 104 3 3 2" xfId="2971" xr:uid="{00000000-0005-0000-0000-00009A0B0000}"/>
    <cellStyle name="Normal 104 3 3 2 2" xfId="2972" xr:uid="{00000000-0005-0000-0000-00009B0B0000}"/>
    <cellStyle name="Normal 104 3 3 3" xfId="2973" xr:uid="{00000000-0005-0000-0000-00009C0B0000}"/>
    <cellStyle name="Normal 104 3 3 4" xfId="2974" xr:uid="{00000000-0005-0000-0000-00009D0B0000}"/>
    <cellStyle name="Normal 104 3 4" xfId="2975" xr:uid="{00000000-0005-0000-0000-00009E0B0000}"/>
    <cellStyle name="Normal 104 3 4 2" xfId="2976" xr:uid="{00000000-0005-0000-0000-00009F0B0000}"/>
    <cellStyle name="Normal 104 3 4 2 2" xfId="2977" xr:uid="{00000000-0005-0000-0000-0000A00B0000}"/>
    <cellStyle name="Normal 104 3 4 3" xfId="2978" xr:uid="{00000000-0005-0000-0000-0000A10B0000}"/>
    <cellStyle name="Normal 104 3 4 4" xfId="2979" xr:uid="{00000000-0005-0000-0000-0000A20B0000}"/>
    <cellStyle name="Normal 104 3 5" xfId="2980" xr:uid="{00000000-0005-0000-0000-0000A30B0000}"/>
    <cellStyle name="Normal 104 3 5 2" xfId="2981" xr:uid="{00000000-0005-0000-0000-0000A40B0000}"/>
    <cellStyle name="Normal 104 3 5 2 2" xfId="2982" xr:uid="{00000000-0005-0000-0000-0000A50B0000}"/>
    <cellStyle name="Normal 104 3 5 3" xfId="2983" xr:uid="{00000000-0005-0000-0000-0000A60B0000}"/>
    <cellStyle name="Normal 104 3 5 4" xfId="2984" xr:uid="{00000000-0005-0000-0000-0000A70B0000}"/>
    <cellStyle name="Normal 104 3 6" xfId="2985" xr:uid="{00000000-0005-0000-0000-0000A80B0000}"/>
    <cellStyle name="Normal 104 3 6 2" xfId="2986" xr:uid="{00000000-0005-0000-0000-0000A90B0000}"/>
    <cellStyle name="Normal 104 3 6 2 2" xfId="2987" xr:uid="{00000000-0005-0000-0000-0000AA0B0000}"/>
    <cellStyle name="Normal 104 3 6 3" xfId="2988" xr:uid="{00000000-0005-0000-0000-0000AB0B0000}"/>
    <cellStyle name="Normal 104 3 7" xfId="2989" xr:uid="{00000000-0005-0000-0000-0000AC0B0000}"/>
    <cellStyle name="Normal 104 3 7 2" xfId="2990" xr:uid="{00000000-0005-0000-0000-0000AD0B0000}"/>
    <cellStyle name="Normal 104 3 7 3" xfId="2991" xr:uid="{00000000-0005-0000-0000-0000AE0B0000}"/>
    <cellStyle name="Normal 104 3 8" xfId="2992" xr:uid="{00000000-0005-0000-0000-0000AF0B0000}"/>
    <cellStyle name="Normal 104 3 8 2" xfId="2993" xr:uid="{00000000-0005-0000-0000-0000B00B0000}"/>
    <cellStyle name="Normal 104 3 9" xfId="2994" xr:uid="{00000000-0005-0000-0000-0000B10B0000}"/>
    <cellStyle name="Normal 104 3 9 2" xfId="2995" xr:uid="{00000000-0005-0000-0000-0000B20B0000}"/>
    <cellStyle name="Normal 104 4" xfId="2996" xr:uid="{00000000-0005-0000-0000-0000B30B0000}"/>
    <cellStyle name="Normal 104 4 2" xfId="2997" xr:uid="{00000000-0005-0000-0000-0000B40B0000}"/>
    <cellStyle name="Normal 104 4 2 2" xfId="2998" xr:uid="{00000000-0005-0000-0000-0000B50B0000}"/>
    <cellStyle name="Normal 104 4 3" xfId="2999" xr:uid="{00000000-0005-0000-0000-0000B60B0000}"/>
    <cellStyle name="Normal 104 4 4" xfId="3000" xr:uid="{00000000-0005-0000-0000-0000B70B0000}"/>
    <cellStyle name="Normal 104 4 5" xfId="3001" xr:uid="{00000000-0005-0000-0000-0000B80B0000}"/>
    <cellStyle name="Normal 104 5" xfId="3002" xr:uid="{00000000-0005-0000-0000-0000B90B0000}"/>
    <cellStyle name="Normal 104 5 2" xfId="3003" xr:uid="{00000000-0005-0000-0000-0000BA0B0000}"/>
    <cellStyle name="Normal 104 5 2 2" xfId="3004" xr:uid="{00000000-0005-0000-0000-0000BB0B0000}"/>
    <cellStyle name="Normal 104 5 3" xfId="3005" xr:uid="{00000000-0005-0000-0000-0000BC0B0000}"/>
    <cellStyle name="Normal 104 5 4" xfId="3006" xr:uid="{00000000-0005-0000-0000-0000BD0B0000}"/>
    <cellStyle name="Normal 104 5 5" xfId="3007" xr:uid="{00000000-0005-0000-0000-0000BE0B0000}"/>
    <cellStyle name="Normal 104 6" xfId="3008" xr:uid="{00000000-0005-0000-0000-0000BF0B0000}"/>
    <cellStyle name="Normal 104 6 2" xfId="3009" xr:uid="{00000000-0005-0000-0000-0000C00B0000}"/>
    <cellStyle name="Normal 104 6 2 2" xfId="3010" xr:uid="{00000000-0005-0000-0000-0000C10B0000}"/>
    <cellStyle name="Normal 104 6 3" xfId="3011" xr:uid="{00000000-0005-0000-0000-0000C20B0000}"/>
    <cellStyle name="Normal 104 6 4" xfId="3012" xr:uid="{00000000-0005-0000-0000-0000C30B0000}"/>
    <cellStyle name="Normal 104 6 5" xfId="3013" xr:uid="{00000000-0005-0000-0000-0000C40B0000}"/>
    <cellStyle name="Normal 104 7" xfId="3014" xr:uid="{00000000-0005-0000-0000-0000C50B0000}"/>
    <cellStyle name="Normal 104 7 2" xfId="3015" xr:uid="{00000000-0005-0000-0000-0000C60B0000}"/>
    <cellStyle name="Normal 104 7 2 2" xfId="3016" xr:uid="{00000000-0005-0000-0000-0000C70B0000}"/>
    <cellStyle name="Normal 104 7 3" xfId="3017" xr:uid="{00000000-0005-0000-0000-0000C80B0000}"/>
    <cellStyle name="Normal 104 7 4" xfId="3018" xr:uid="{00000000-0005-0000-0000-0000C90B0000}"/>
    <cellStyle name="Normal 104 8" xfId="3019" xr:uid="{00000000-0005-0000-0000-0000CA0B0000}"/>
    <cellStyle name="Normal 104 8 2" xfId="3020" xr:uid="{00000000-0005-0000-0000-0000CB0B0000}"/>
    <cellStyle name="Normal 104 8 2 2" xfId="3021" xr:uid="{00000000-0005-0000-0000-0000CC0B0000}"/>
    <cellStyle name="Normal 104 8 3" xfId="3022" xr:uid="{00000000-0005-0000-0000-0000CD0B0000}"/>
    <cellStyle name="Normal 104 9" xfId="3023" xr:uid="{00000000-0005-0000-0000-0000CE0B0000}"/>
    <cellStyle name="Normal 104 9 2" xfId="3024" xr:uid="{00000000-0005-0000-0000-0000CF0B0000}"/>
    <cellStyle name="Normal 104 9 3" xfId="3025" xr:uid="{00000000-0005-0000-0000-0000D00B0000}"/>
    <cellStyle name="Normal 105" xfId="3026" xr:uid="{00000000-0005-0000-0000-0000D10B0000}"/>
    <cellStyle name="Normal 105 10" xfId="3027" xr:uid="{00000000-0005-0000-0000-0000D20B0000}"/>
    <cellStyle name="Normal 105 10 2" xfId="3028" xr:uid="{00000000-0005-0000-0000-0000D30B0000}"/>
    <cellStyle name="Normal 105 11" xfId="3029" xr:uid="{00000000-0005-0000-0000-0000D40B0000}"/>
    <cellStyle name="Normal 105 11 2" xfId="3030" xr:uid="{00000000-0005-0000-0000-0000D50B0000}"/>
    <cellStyle name="Normal 105 12" xfId="3031" xr:uid="{00000000-0005-0000-0000-0000D60B0000}"/>
    <cellStyle name="Normal 105 12 2" xfId="3032" xr:uid="{00000000-0005-0000-0000-0000D70B0000}"/>
    <cellStyle name="Normal 105 13" xfId="3033" xr:uid="{00000000-0005-0000-0000-0000D80B0000}"/>
    <cellStyle name="Normal 105 13 2" xfId="3034" xr:uid="{00000000-0005-0000-0000-0000D90B0000}"/>
    <cellStyle name="Normal 105 14" xfId="3035" xr:uid="{00000000-0005-0000-0000-0000DA0B0000}"/>
    <cellStyle name="Normal 105 15" xfId="3036" xr:uid="{00000000-0005-0000-0000-0000DB0B0000}"/>
    <cellStyle name="Normal 105 16" xfId="3037" xr:uid="{00000000-0005-0000-0000-0000DC0B0000}"/>
    <cellStyle name="Normal 105 17" xfId="3038" xr:uid="{00000000-0005-0000-0000-0000DD0B0000}"/>
    <cellStyle name="Normal 105 2" xfId="3039" xr:uid="{00000000-0005-0000-0000-0000DE0B0000}"/>
    <cellStyle name="Normal 105 2 10" xfId="3040" xr:uid="{00000000-0005-0000-0000-0000DF0B0000}"/>
    <cellStyle name="Normal 105 2 11" xfId="3041" xr:uid="{00000000-0005-0000-0000-0000E00B0000}"/>
    <cellStyle name="Normal 105 2 12" xfId="3042" xr:uid="{00000000-0005-0000-0000-0000E10B0000}"/>
    <cellStyle name="Normal 105 2 13" xfId="3043" xr:uid="{00000000-0005-0000-0000-0000E20B0000}"/>
    <cellStyle name="Normal 105 2 14" xfId="3044" xr:uid="{00000000-0005-0000-0000-0000E30B0000}"/>
    <cellStyle name="Normal 105 2 15" xfId="3045" xr:uid="{00000000-0005-0000-0000-0000E40B0000}"/>
    <cellStyle name="Normal 105 2 2" xfId="3046" xr:uid="{00000000-0005-0000-0000-0000E50B0000}"/>
    <cellStyle name="Normal 105 2 2 2" xfId="3047" xr:uid="{00000000-0005-0000-0000-0000E60B0000}"/>
    <cellStyle name="Normal 105 2 2 2 2" xfId="3048" xr:uid="{00000000-0005-0000-0000-0000E70B0000}"/>
    <cellStyle name="Normal 105 2 2 3" xfId="3049" xr:uid="{00000000-0005-0000-0000-0000E80B0000}"/>
    <cellStyle name="Normal 105 2 2 4" xfId="3050" xr:uid="{00000000-0005-0000-0000-0000E90B0000}"/>
    <cellStyle name="Normal 105 2 2 5" xfId="3051" xr:uid="{00000000-0005-0000-0000-0000EA0B0000}"/>
    <cellStyle name="Normal 105 2 3" xfId="3052" xr:uid="{00000000-0005-0000-0000-0000EB0B0000}"/>
    <cellStyle name="Normal 105 2 3 2" xfId="3053" xr:uid="{00000000-0005-0000-0000-0000EC0B0000}"/>
    <cellStyle name="Normal 105 2 3 2 2" xfId="3054" xr:uid="{00000000-0005-0000-0000-0000ED0B0000}"/>
    <cellStyle name="Normal 105 2 3 3" xfId="3055" xr:uid="{00000000-0005-0000-0000-0000EE0B0000}"/>
    <cellStyle name="Normal 105 2 3 4" xfId="3056" xr:uid="{00000000-0005-0000-0000-0000EF0B0000}"/>
    <cellStyle name="Normal 105 2 4" xfId="3057" xr:uid="{00000000-0005-0000-0000-0000F00B0000}"/>
    <cellStyle name="Normal 105 2 4 2" xfId="3058" xr:uid="{00000000-0005-0000-0000-0000F10B0000}"/>
    <cellStyle name="Normal 105 2 4 2 2" xfId="3059" xr:uid="{00000000-0005-0000-0000-0000F20B0000}"/>
    <cellStyle name="Normal 105 2 4 3" xfId="3060" xr:uid="{00000000-0005-0000-0000-0000F30B0000}"/>
    <cellStyle name="Normal 105 2 4 4" xfId="3061" xr:uid="{00000000-0005-0000-0000-0000F40B0000}"/>
    <cellStyle name="Normal 105 2 5" xfId="3062" xr:uid="{00000000-0005-0000-0000-0000F50B0000}"/>
    <cellStyle name="Normal 105 2 5 2" xfId="3063" xr:uid="{00000000-0005-0000-0000-0000F60B0000}"/>
    <cellStyle name="Normal 105 2 5 2 2" xfId="3064" xr:uid="{00000000-0005-0000-0000-0000F70B0000}"/>
    <cellStyle name="Normal 105 2 5 3" xfId="3065" xr:uid="{00000000-0005-0000-0000-0000F80B0000}"/>
    <cellStyle name="Normal 105 2 5 4" xfId="3066" xr:uid="{00000000-0005-0000-0000-0000F90B0000}"/>
    <cellStyle name="Normal 105 2 6" xfId="3067" xr:uid="{00000000-0005-0000-0000-0000FA0B0000}"/>
    <cellStyle name="Normal 105 2 6 2" xfId="3068" xr:uid="{00000000-0005-0000-0000-0000FB0B0000}"/>
    <cellStyle name="Normal 105 2 6 2 2" xfId="3069" xr:uid="{00000000-0005-0000-0000-0000FC0B0000}"/>
    <cellStyle name="Normal 105 2 6 3" xfId="3070" xr:uid="{00000000-0005-0000-0000-0000FD0B0000}"/>
    <cellStyle name="Normal 105 2 7" xfId="3071" xr:uid="{00000000-0005-0000-0000-0000FE0B0000}"/>
    <cellStyle name="Normal 105 2 7 2" xfId="3072" xr:uid="{00000000-0005-0000-0000-0000FF0B0000}"/>
    <cellStyle name="Normal 105 2 7 3" xfId="3073" xr:uid="{00000000-0005-0000-0000-0000000C0000}"/>
    <cellStyle name="Normal 105 2 8" xfId="3074" xr:uid="{00000000-0005-0000-0000-0000010C0000}"/>
    <cellStyle name="Normal 105 2 8 2" xfId="3075" xr:uid="{00000000-0005-0000-0000-0000020C0000}"/>
    <cellStyle name="Normal 105 2 9" xfId="3076" xr:uid="{00000000-0005-0000-0000-0000030C0000}"/>
    <cellStyle name="Normal 105 2 9 2" xfId="3077" xr:uid="{00000000-0005-0000-0000-0000040C0000}"/>
    <cellStyle name="Normal 105 3" xfId="3078" xr:uid="{00000000-0005-0000-0000-0000050C0000}"/>
    <cellStyle name="Normal 105 3 10" xfId="3079" xr:uid="{00000000-0005-0000-0000-0000060C0000}"/>
    <cellStyle name="Normal 105 3 11" xfId="3080" xr:uid="{00000000-0005-0000-0000-0000070C0000}"/>
    <cellStyle name="Normal 105 3 12" xfId="3081" xr:uid="{00000000-0005-0000-0000-0000080C0000}"/>
    <cellStyle name="Normal 105 3 13" xfId="3082" xr:uid="{00000000-0005-0000-0000-0000090C0000}"/>
    <cellStyle name="Normal 105 3 14" xfId="3083" xr:uid="{00000000-0005-0000-0000-00000A0C0000}"/>
    <cellStyle name="Normal 105 3 15" xfId="3084" xr:uid="{00000000-0005-0000-0000-00000B0C0000}"/>
    <cellStyle name="Normal 105 3 2" xfId="3085" xr:uid="{00000000-0005-0000-0000-00000C0C0000}"/>
    <cellStyle name="Normal 105 3 2 2" xfId="3086" xr:uid="{00000000-0005-0000-0000-00000D0C0000}"/>
    <cellStyle name="Normal 105 3 2 2 2" xfId="3087" xr:uid="{00000000-0005-0000-0000-00000E0C0000}"/>
    <cellStyle name="Normal 105 3 2 3" xfId="3088" xr:uid="{00000000-0005-0000-0000-00000F0C0000}"/>
    <cellStyle name="Normal 105 3 2 4" xfId="3089" xr:uid="{00000000-0005-0000-0000-0000100C0000}"/>
    <cellStyle name="Normal 105 3 2 5" xfId="3090" xr:uid="{00000000-0005-0000-0000-0000110C0000}"/>
    <cellStyle name="Normal 105 3 3" xfId="3091" xr:uid="{00000000-0005-0000-0000-0000120C0000}"/>
    <cellStyle name="Normal 105 3 3 2" xfId="3092" xr:uid="{00000000-0005-0000-0000-0000130C0000}"/>
    <cellStyle name="Normal 105 3 3 2 2" xfId="3093" xr:uid="{00000000-0005-0000-0000-0000140C0000}"/>
    <cellStyle name="Normal 105 3 3 3" xfId="3094" xr:uid="{00000000-0005-0000-0000-0000150C0000}"/>
    <cellStyle name="Normal 105 3 3 4" xfId="3095" xr:uid="{00000000-0005-0000-0000-0000160C0000}"/>
    <cellStyle name="Normal 105 3 4" xfId="3096" xr:uid="{00000000-0005-0000-0000-0000170C0000}"/>
    <cellStyle name="Normal 105 3 4 2" xfId="3097" xr:uid="{00000000-0005-0000-0000-0000180C0000}"/>
    <cellStyle name="Normal 105 3 4 2 2" xfId="3098" xr:uid="{00000000-0005-0000-0000-0000190C0000}"/>
    <cellStyle name="Normal 105 3 4 3" xfId="3099" xr:uid="{00000000-0005-0000-0000-00001A0C0000}"/>
    <cellStyle name="Normal 105 3 4 4" xfId="3100" xr:uid="{00000000-0005-0000-0000-00001B0C0000}"/>
    <cellStyle name="Normal 105 3 5" xfId="3101" xr:uid="{00000000-0005-0000-0000-00001C0C0000}"/>
    <cellStyle name="Normal 105 3 5 2" xfId="3102" xr:uid="{00000000-0005-0000-0000-00001D0C0000}"/>
    <cellStyle name="Normal 105 3 5 2 2" xfId="3103" xr:uid="{00000000-0005-0000-0000-00001E0C0000}"/>
    <cellStyle name="Normal 105 3 5 3" xfId="3104" xr:uid="{00000000-0005-0000-0000-00001F0C0000}"/>
    <cellStyle name="Normal 105 3 5 4" xfId="3105" xr:uid="{00000000-0005-0000-0000-0000200C0000}"/>
    <cellStyle name="Normal 105 3 6" xfId="3106" xr:uid="{00000000-0005-0000-0000-0000210C0000}"/>
    <cellStyle name="Normal 105 3 6 2" xfId="3107" xr:uid="{00000000-0005-0000-0000-0000220C0000}"/>
    <cellStyle name="Normal 105 3 6 2 2" xfId="3108" xr:uid="{00000000-0005-0000-0000-0000230C0000}"/>
    <cellStyle name="Normal 105 3 6 3" xfId="3109" xr:uid="{00000000-0005-0000-0000-0000240C0000}"/>
    <cellStyle name="Normal 105 3 7" xfId="3110" xr:uid="{00000000-0005-0000-0000-0000250C0000}"/>
    <cellStyle name="Normal 105 3 7 2" xfId="3111" xr:uid="{00000000-0005-0000-0000-0000260C0000}"/>
    <cellStyle name="Normal 105 3 7 3" xfId="3112" xr:uid="{00000000-0005-0000-0000-0000270C0000}"/>
    <cellStyle name="Normal 105 3 8" xfId="3113" xr:uid="{00000000-0005-0000-0000-0000280C0000}"/>
    <cellStyle name="Normal 105 3 8 2" xfId="3114" xr:uid="{00000000-0005-0000-0000-0000290C0000}"/>
    <cellStyle name="Normal 105 3 9" xfId="3115" xr:uid="{00000000-0005-0000-0000-00002A0C0000}"/>
    <cellStyle name="Normal 105 3 9 2" xfId="3116" xr:uid="{00000000-0005-0000-0000-00002B0C0000}"/>
    <cellStyle name="Normal 105 4" xfId="3117" xr:uid="{00000000-0005-0000-0000-00002C0C0000}"/>
    <cellStyle name="Normal 105 4 2" xfId="3118" xr:uid="{00000000-0005-0000-0000-00002D0C0000}"/>
    <cellStyle name="Normal 105 4 2 2" xfId="3119" xr:uid="{00000000-0005-0000-0000-00002E0C0000}"/>
    <cellStyle name="Normal 105 4 3" xfId="3120" xr:uid="{00000000-0005-0000-0000-00002F0C0000}"/>
    <cellStyle name="Normal 105 4 4" xfId="3121" xr:uid="{00000000-0005-0000-0000-0000300C0000}"/>
    <cellStyle name="Normal 105 4 5" xfId="3122" xr:uid="{00000000-0005-0000-0000-0000310C0000}"/>
    <cellStyle name="Normal 105 5" xfId="3123" xr:uid="{00000000-0005-0000-0000-0000320C0000}"/>
    <cellStyle name="Normal 105 5 2" xfId="3124" xr:uid="{00000000-0005-0000-0000-0000330C0000}"/>
    <cellStyle name="Normal 105 5 2 2" xfId="3125" xr:uid="{00000000-0005-0000-0000-0000340C0000}"/>
    <cellStyle name="Normal 105 5 3" xfId="3126" xr:uid="{00000000-0005-0000-0000-0000350C0000}"/>
    <cellStyle name="Normal 105 5 4" xfId="3127" xr:uid="{00000000-0005-0000-0000-0000360C0000}"/>
    <cellStyle name="Normal 105 5 5" xfId="3128" xr:uid="{00000000-0005-0000-0000-0000370C0000}"/>
    <cellStyle name="Normal 105 6" xfId="3129" xr:uid="{00000000-0005-0000-0000-0000380C0000}"/>
    <cellStyle name="Normal 105 6 2" xfId="3130" xr:uid="{00000000-0005-0000-0000-0000390C0000}"/>
    <cellStyle name="Normal 105 6 2 2" xfId="3131" xr:uid="{00000000-0005-0000-0000-00003A0C0000}"/>
    <cellStyle name="Normal 105 6 3" xfId="3132" xr:uid="{00000000-0005-0000-0000-00003B0C0000}"/>
    <cellStyle name="Normal 105 6 4" xfId="3133" xr:uid="{00000000-0005-0000-0000-00003C0C0000}"/>
    <cellStyle name="Normal 105 6 5" xfId="3134" xr:uid="{00000000-0005-0000-0000-00003D0C0000}"/>
    <cellStyle name="Normal 105 7" xfId="3135" xr:uid="{00000000-0005-0000-0000-00003E0C0000}"/>
    <cellStyle name="Normal 105 7 2" xfId="3136" xr:uid="{00000000-0005-0000-0000-00003F0C0000}"/>
    <cellStyle name="Normal 105 7 2 2" xfId="3137" xr:uid="{00000000-0005-0000-0000-0000400C0000}"/>
    <cellStyle name="Normal 105 7 3" xfId="3138" xr:uid="{00000000-0005-0000-0000-0000410C0000}"/>
    <cellStyle name="Normal 105 7 4" xfId="3139" xr:uid="{00000000-0005-0000-0000-0000420C0000}"/>
    <cellStyle name="Normal 105 8" xfId="3140" xr:uid="{00000000-0005-0000-0000-0000430C0000}"/>
    <cellStyle name="Normal 105 8 2" xfId="3141" xr:uid="{00000000-0005-0000-0000-0000440C0000}"/>
    <cellStyle name="Normal 105 8 2 2" xfId="3142" xr:uid="{00000000-0005-0000-0000-0000450C0000}"/>
    <cellStyle name="Normal 105 8 3" xfId="3143" xr:uid="{00000000-0005-0000-0000-0000460C0000}"/>
    <cellStyle name="Normal 105 9" xfId="3144" xr:uid="{00000000-0005-0000-0000-0000470C0000}"/>
    <cellStyle name="Normal 105 9 2" xfId="3145" xr:uid="{00000000-0005-0000-0000-0000480C0000}"/>
    <cellStyle name="Normal 105 9 3" xfId="3146" xr:uid="{00000000-0005-0000-0000-0000490C0000}"/>
    <cellStyle name="Normal 106" xfId="3147" xr:uid="{00000000-0005-0000-0000-00004A0C0000}"/>
    <cellStyle name="Normal 106 10" xfId="3148" xr:uid="{00000000-0005-0000-0000-00004B0C0000}"/>
    <cellStyle name="Normal 106 10 2" xfId="3149" xr:uid="{00000000-0005-0000-0000-00004C0C0000}"/>
    <cellStyle name="Normal 106 11" xfId="3150" xr:uid="{00000000-0005-0000-0000-00004D0C0000}"/>
    <cellStyle name="Normal 106 11 2" xfId="3151" xr:uid="{00000000-0005-0000-0000-00004E0C0000}"/>
    <cellStyle name="Normal 106 12" xfId="3152" xr:uid="{00000000-0005-0000-0000-00004F0C0000}"/>
    <cellStyle name="Normal 106 12 2" xfId="3153" xr:uid="{00000000-0005-0000-0000-0000500C0000}"/>
    <cellStyle name="Normal 106 13" xfId="3154" xr:uid="{00000000-0005-0000-0000-0000510C0000}"/>
    <cellStyle name="Normal 106 13 2" xfId="3155" xr:uid="{00000000-0005-0000-0000-0000520C0000}"/>
    <cellStyle name="Normal 106 14" xfId="3156" xr:uid="{00000000-0005-0000-0000-0000530C0000}"/>
    <cellStyle name="Normal 106 15" xfId="3157" xr:uid="{00000000-0005-0000-0000-0000540C0000}"/>
    <cellStyle name="Normal 106 16" xfId="3158" xr:uid="{00000000-0005-0000-0000-0000550C0000}"/>
    <cellStyle name="Normal 106 17" xfId="3159" xr:uid="{00000000-0005-0000-0000-0000560C0000}"/>
    <cellStyle name="Normal 106 2" xfId="3160" xr:uid="{00000000-0005-0000-0000-0000570C0000}"/>
    <cellStyle name="Normal 106 2 10" xfId="3161" xr:uid="{00000000-0005-0000-0000-0000580C0000}"/>
    <cellStyle name="Normal 106 2 11" xfId="3162" xr:uid="{00000000-0005-0000-0000-0000590C0000}"/>
    <cellStyle name="Normal 106 2 12" xfId="3163" xr:uid="{00000000-0005-0000-0000-00005A0C0000}"/>
    <cellStyle name="Normal 106 2 13" xfId="3164" xr:uid="{00000000-0005-0000-0000-00005B0C0000}"/>
    <cellStyle name="Normal 106 2 14" xfId="3165" xr:uid="{00000000-0005-0000-0000-00005C0C0000}"/>
    <cellStyle name="Normal 106 2 15" xfId="3166" xr:uid="{00000000-0005-0000-0000-00005D0C0000}"/>
    <cellStyle name="Normal 106 2 2" xfId="3167" xr:uid="{00000000-0005-0000-0000-00005E0C0000}"/>
    <cellStyle name="Normal 106 2 2 2" xfId="3168" xr:uid="{00000000-0005-0000-0000-00005F0C0000}"/>
    <cellStyle name="Normal 106 2 2 2 2" xfId="3169" xr:uid="{00000000-0005-0000-0000-0000600C0000}"/>
    <cellStyle name="Normal 106 2 2 3" xfId="3170" xr:uid="{00000000-0005-0000-0000-0000610C0000}"/>
    <cellStyle name="Normal 106 2 2 4" xfId="3171" xr:uid="{00000000-0005-0000-0000-0000620C0000}"/>
    <cellStyle name="Normal 106 2 2 5" xfId="3172" xr:uid="{00000000-0005-0000-0000-0000630C0000}"/>
    <cellStyle name="Normal 106 2 3" xfId="3173" xr:uid="{00000000-0005-0000-0000-0000640C0000}"/>
    <cellStyle name="Normal 106 2 3 2" xfId="3174" xr:uid="{00000000-0005-0000-0000-0000650C0000}"/>
    <cellStyle name="Normal 106 2 3 2 2" xfId="3175" xr:uid="{00000000-0005-0000-0000-0000660C0000}"/>
    <cellStyle name="Normal 106 2 3 3" xfId="3176" xr:uid="{00000000-0005-0000-0000-0000670C0000}"/>
    <cellStyle name="Normal 106 2 3 4" xfId="3177" xr:uid="{00000000-0005-0000-0000-0000680C0000}"/>
    <cellStyle name="Normal 106 2 4" xfId="3178" xr:uid="{00000000-0005-0000-0000-0000690C0000}"/>
    <cellStyle name="Normal 106 2 4 2" xfId="3179" xr:uid="{00000000-0005-0000-0000-00006A0C0000}"/>
    <cellStyle name="Normal 106 2 4 2 2" xfId="3180" xr:uid="{00000000-0005-0000-0000-00006B0C0000}"/>
    <cellStyle name="Normal 106 2 4 3" xfId="3181" xr:uid="{00000000-0005-0000-0000-00006C0C0000}"/>
    <cellStyle name="Normal 106 2 4 4" xfId="3182" xr:uid="{00000000-0005-0000-0000-00006D0C0000}"/>
    <cellStyle name="Normal 106 2 5" xfId="3183" xr:uid="{00000000-0005-0000-0000-00006E0C0000}"/>
    <cellStyle name="Normal 106 2 5 2" xfId="3184" xr:uid="{00000000-0005-0000-0000-00006F0C0000}"/>
    <cellStyle name="Normal 106 2 5 2 2" xfId="3185" xr:uid="{00000000-0005-0000-0000-0000700C0000}"/>
    <cellStyle name="Normal 106 2 5 3" xfId="3186" xr:uid="{00000000-0005-0000-0000-0000710C0000}"/>
    <cellStyle name="Normal 106 2 5 4" xfId="3187" xr:uid="{00000000-0005-0000-0000-0000720C0000}"/>
    <cellStyle name="Normal 106 2 6" xfId="3188" xr:uid="{00000000-0005-0000-0000-0000730C0000}"/>
    <cellStyle name="Normal 106 2 6 2" xfId="3189" xr:uid="{00000000-0005-0000-0000-0000740C0000}"/>
    <cellStyle name="Normal 106 2 6 2 2" xfId="3190" xr:uid="{00000000-0005-0000-0000-0000750C0000}"/>
    <cellStyle name="Normal 106 2 6 3" xfId="3191" xr:uid="{00000000-0005-0000-0000-0000760C0000}"/>
    <cellStyle name="Normal 106 2 7" xfId="3192" xr:uid="{00000000-0005-0000-0000-0000770C0000}"/>
    <cellStyle name="Normal 106 2 7 2" xfId="3193" xr:uid="{00000000-0005-0000-0000-0000780C0000}"/>
    <cellStyle name="Normal 106 2 7 3" xfId="3194" xr:uid="{00000000-0005-0000-0000-0000790C0000}"/>
    <cellStyle name="Normal 106 2 8" xfId="3195" xr:uid="{00000000-0005-0000-0000-00007A0C0000}"/>
    <cellStyle name="Normal 106 2 8 2" xfId="3196" xr:uid="{00000000-0005-0000-0000-00007B0C0000}"/>
    <cellStyle name="Normal 106 2 9" xfId="3197" xr:uid="{00000000-0005-0000-0000-00007C0C0000}"/>
    <cellStyle name="Normal 106 2 9 2" xfId="3198" xr:uid="{00000000-0005-0000-0000-00007D0C0000}"/>
    <cellStyle name="Normal 106 3" xfId="3199" xr:uid="{00000000-0005-0000-0000-00007E0C0000}"/>
    <cellStyle name="Normal 106 3 10" xfId="3200" xr:uid="{00000000-0005-0000-0000-00007F0C0000}"/>
    <cellStyle name="Normal 106 3 11" xfId="3201" xr:uid="{00000000-0005-0000-0000-0000800C0000}"/>
    <cellStyle name="Normal 106 3 12" xfId="3202" xr:uid="{00000000-0005-0000-0000-0000810C0000}"/>
    <cellStyle name="Normal 106 3 13" xfId="3203" xr:uid="{00000000-0005-0000-0000-0000820C0000}"/>
    <cellStyle name="Normal 106 3 14" xfId="3204" xr:uid="{00000000-0005-0000-0000-0000830C0000}"/>
    <cellStyle name="Normal 106 3 15" xfId="3205" xr:uid="{00000000-0005-0000-0000-0000840C0000}"/>
    <cellStyle name="Normal 106 3 2" xfId="3206" xr:uid="{00000000-0005-0000-0000-0000850C0000}"/>
    <cellStyle name="Normal 106 3 2 2" xfId="3207" xr:uid="{00000000-0005-0000-0000-0000860C0000}"/>
    <cellStyle name="Normal 106 3 2 2 2" xfId="3208" xr:uid="{00000000-0005-0000-0000-0000870C0000}"/>
    <cellStyle name="Normal 106 3 2 3" xfId="3209" xr:uid="{00000000-0005-0000-0000-0000880C0000}"/>
    <cellStyle name="Normal 106 3 2 4" xfId="3210" xr:uid="{00000000-0005-0000-0000-0000890C0000}"/>
    <cellStyle name="Normal 106 3 2 5" xfId="3211" xr:uid="{00000000-0005-0000-0000-00008A0C0000}"/>
    <cellStyle name="Normal 106 3 3" xfId="3212" xr:uid="{00000000-0005-0000-0000-00008B0C0000}"/>
    <cellStyle name="Normal 106 3 3 2" xfId="3213" xr:uid="{00000000-0005-0000-0000-00008C0C0000}"/>
    <cellStyle name="Normal 106 3 3 2 2" xfId="3214" xr:uid="{00000000-0005-0000-0000-00008D0C0000}"/>
    <cellStyle name="Normal 106 3 3 3" xfId="3215" xr:uid="{00000000-0005-0000-0000-00008E0C0000}"/>
    <cellStyle name="Normal 106 3 3 4" xfId="3216" xr:uid="{00000000-0005-0000-0000-00008F0C0000}"/>
    <cellStyle name="Normal 106 3 4" xfId="3217" xr:uid="{00000000-0005-0000-0000-0000900C0000}"/>
    <cellStyle name="Normal 106 3 4 2" xfId="3218" xr:uid="{00000000-0005-0000-0000-0000910C0000}"/>
    <cellStyle name="Normal 106 3 4 2 2" xfId="3219" xr:uid="{00000000-0005-0000-0000-0000920C0000}"/>
    <cellStyle name="Normal 106 3 4 3" xfId="3220" xr:uid="{00000000-0005-0000-0000-0000930C0000}"/>
    <cellStyle name="Normal 106 3 4 4" xfId="3221" xr:uid="{00000000-0005-0000-0000-0000940C0000}"/>
    <cellStyle name="Normal 106 3 5" xfId="3222" xr:uid="{00000000-0005-0000-0000-0000950C0000}"/>
    <cellStyle name="Normal 106 3 5 2" xfId="3223" xr:uid="{00000000-0005-0000-0000-0000960C0000}"/>
    <cellStyle name="Normal 106 3 5 2 2" xfId="3224" xr:uid="{00000000-0005-0000-0000-0000970C0000}"/>
    <cellStyle name="Normal 106 3 5 3" xfId="3225" xr:uid="{00000000-0005-0000-0000-0000980C0000}"/>
    <cellStyle name="Normal 106 3 5 4" xfId="3226" xr:uid="{00000000-0005-0000-0000-0000990C0000}"/>
    <cellStyle name="Normal 106 3 6" xfId="3227" xr:uid="{00000000-0005-0000-0000-00009A0C0000}"/>
    <cellStyle name="Normal 106 3 6 2" xfId="3228" xr:uid="{00000000-0005-0000-0000-00009B0C0000}"/>
    <cellStyle name="Normal 106 3 6 2 2" xfId="3229" xr:uid="{00000000-0005-0000-0000-00009C0C0000}"/>
    <cellStyle name="Normal 106 3 6 3" xfId="3230" xr:uid="{00000000-0005-0000-0000-00009D0C0000}"/>
    <cellStyle name="Normal 106 3 7" xfId="3231" xr:uid="{00000000-0005-0000-0000-00009E0C0000}"/>
    <cellStyle name="Normal 106 3 7 2" xfId="3232" xr:uid="{00000000-0005-0000-0000-00009F0C0000}"/>
    <cellStyle name="Normal 106 3 7 3" xfId="3233" xr:uid="{00000000-0005-0000-0000-0000A00C0000}"/>
    <cellStyle name="Normal 106 3 8" xfId="3234" xr:uid="{00000000-0005-0000-0000-0000A10C0000}"/>
    <cellStyle name="Normal 106 3 8 2" xfId="3235" xr:uid="{00000000-0005-0000-0000-0000A20C0000}"/>
    <cellStyle name="Normal 106 3 9" xfId="3236" xr:uid="{00000000-0005-0000-0000-0000A30C0000}"/>
    <cellStyle name="Normal 106 3 9 2" xfId="3237" xr:uid="{00000000-0005-0000-0000-0000A40C0000}"/>
    <cellStyle name="Normal 106 4" xfId="3238" xr:uid="{00000000-0005-0000-0000-0000A50C0000}"/>
    <cellStyle name="Normal 106 4 2" xfId="3239" xr:uid="{00000000-0005-0000-0000-0000A60C0000}"/>
    <cellStyle name="Normal 106 4 2 2" xfId="3240" xr:uid="{00000000-0005-0000-0000-0000A70C0000}"/>
    <cellStyle name="Normal 106 4 3" xfId="3241" xr:uid="{00000000-0005-0000-0000-0000A80C0000}"/>
    <cellStyle name="Normal 106 4 4" xfId="3242" xr:uid="{00000000-0005-0000-0000-0000A90C0000}"/>
    <cellStyle name="Normal 106 4 5" xfId="3243" xr:uid="{00000000-0005-0000-0000-0000AA0C0000}"/>
    <cellStyle name="Normal 106 5" xfId="3244" xr:uid="{00000000-0005-0000-0000-0000AB0C0000}"/>
    <cellStyle name="Normal 106 5 2" xfId="3245" xr:uid="{00000000-0005-0000-0000-0000AC0C0000}"/>
    <cellStyle name="Normal 106 5 2 2" xfId="3246" xr:uid="{00000000-0005-0000-0000-0000AD0C0000}"/>
    <cellStyle name="Normal 106 5 3" xfId="3247" xr:uid="{00000000-0005-0000-0000-0000AE0C0000}"/>
    <cellStyle name="Normal 106 5 4" xfId="3248" xr:uid="{00000000-0005-0000-0000-0000AF0C0000}"/>
    <cellStyle name="Normal 106 5 5" xfId="3249" xr:uid="{00000000-0005-0000-0000-0000B00C0000}"/>
    <cellStyle name="Normal 106 6" xfId="3250" xr:uid="{00000000-0005-0000-0000-0000B10C0000}"/>
    <cellStyle name="Normal 106 6 2" xfId="3251" xr:uid="{00000000-0005-0000-0000-0000B20C0000}"/>
    <cellStyle name="Normal 106 6 2 2" xfId="3252" xr:uid="{00000000-0005-0000-0000-0000B30C0000}"/>
    <cellStyle name="Normal 106 6 3" xfId="3253" xr:uid="{00000000-0005-0000-0000-0000B40C0000}"/>
    <cellStyle name="Normal 106 6 4" xfId="3254" xr:uid="{00000000-0005-0000-0000-0000B50C0000}"/>
    <cellStyle name="Normal 106 6 5" xfId="3255" xr:uid="{00000000-0005-0000-0000-0000B60C0000}"/>
    <cellStyle name="Normal 106 7" xfId="3256" xr:uid="{00000000-0005-0000-0000-0000B70C0000}"/>
    <cellStyle name="Normal 106 7 2" xfId="3257" xr:uid="{00000000-0005-0000-0000-0000B80C0000}"/>
    <cellStyle name="Normal 106 7 2 2" xfId="3258" xr:uid="{00000000-0005-0000-0000-0000B90C0000}"/>
    <cellStyle name="Normal 106 7 3" xfId="3259" xr:uid="{00000000-0005-0000-0000-0000BA0C0000}"/>
    <cellStyle name="Normal 106 7 4" xfId="3260" xr:uid="{00000000-0005-0000-0000-0000BB0C0000}"/>
    <cellStyle name="Normal 106 8" xfId="3261" xr:uid="{00000000-0005-0000-0000-0000BC0C0000}"/>
    <cellStyle name="Normal 106 8 2" xfId="3262" xr:uid="{00000000-0005-0000-0000-0000BD0C0000}"/>
    <cellStyle name="Normal 106 8 2 2" xfId="3263" xr:uid="{00000000-0005-0000-0000-0000BE0C0000}"/>
    <cellStyle name="Normal 106 8 3" xfId="3264" xr:uid="{00000000-0005-0000-0000-0000BF0C0000}"/>
    <cellStyle name="Normal 106 9" xfId="3265" xr:uid="{00000000-0005-0000-0000-0000C00C0000}"/>
    <cellStyle name="Normal 106 9 2" xfId="3266" xr:uid="{00000000-0005-0000-0000-0000C10C0000}"/>
    <cellStyle name="Normal 106 9 3" xfId="3267" xr:uid="{00000000-0005-0000-0000-0000C20C0000}"/>
    <cellStyle name="Normal 107" xfId="3268" xr:uid="{00000000-0005-0000-0000-0000C30C0000}"/>
    <cellStyle name="Normal 107 10" xfId="3269" xr:uid="{00000000-0005-0000-0000-0000C40C0000}"/>
    <cellStyle name="Normal 107 10 2" xfId="3270" xr:uid="{00000000-0005-0000-0000-0000C50C0000}"/>
    <cellStyle name="Normal 107 11" xfId="3271" xr:uid="{00000000-0005-0000-0000-0000C60C0000}"/>
    <cellStyle name="Normal 107 11 2" xfId="3272" xr:uid="{00000000-0005-0000-0000-0000C70C0000}"/>
    <cellStyle name="Normal 107 12" xfId="3273" xr:uid="{00000000-0005-0000-0000-0000C80C0000}"/>
    <cellStyle name="Normal 107 12 2" xfId="3274" xr:uid="{00000000-0005-0000-0000-0000C90C0000}"/>
    <cellStyle name="Normal 107 13" xfId="3275" xr:uid="{00000000-0005-0000-0000-0000CA0C0000}"/>
    <cellStyle name="Normal 107 13 2" xfId="3276" xr:uid="{00000000-0005-0000-0000-0000CB0C0000}"/>
    <cellStyle name="Normal 107 14" xfId="3277" xr:uid="{00000000-0005-0000-0000-0000CC0C0000}"/>
    <cellStyle name="Normal 107 15" xfId="3278" xr:uid="{00000000-0005-0000-0000-0000CD0C0000}"/>
    <cellStyle name="Normal 107 16" xfId="3279" xr:uid="{00000000-0005-0000-0000-0000CE0C0000}"/>
    <cellStyle name="Normal 107 17" xfId="3280" xr:uid="{00000000-0005-0000-0000-0000CF0C0000}"/>
    <cellStyle name="Normal 107 2" xfId="3281" xr:uid="{00000000-0005-0000-0000-0000D00C0000}"/>
    <cellStyle name="Normal 107 2 10" xfId="3282" xr:uid="{00000000-0005-0000-0000-0000D10C0000}"/>
    <cellStyle name="Normal 107 2 11" xfId="3283" xr:uid="{00000000-0005-0000-0000-0000D20C0000}"/>
    <cellStyle name="Normal 107 2 12" xfId="3284" xr:uid="{00000000-0005-0000-0000-0000D30C0000}"/>
    <cellStyle name="Normal 107 2 13" xfId="3285" xr:uid="{00000000-0005-0000-0000-0000D40C0000}"/>
    <cellStyle name="Normal 107 2 14" xfId="3286" xr:uid="{00000000-0005-0000-0000-0000D50C0000}"/>
    <cellStyle name="Normal 107 2 15" xfId="3287" xr:uid="{00000000-0005-0000-0000-0000D60C0000}"/>
    <cellStyle name="Normal 107 2 2" xfId="3288" xr:uid="{00000000-0005-0000-0000-0000D70C0000}"/>
    <cellStyle name="Normal 107 2 2 2" xfId="3289" xr:uid="{00000000-0005-0000-0000-0000D80C0000}"/>
    <cellStyle name="Normal 107 2 2 2 2" xfId="3290" xr:uid="{00000000-0005-0000-0000-0000D90C0000}"/>
    <cellStyle name="Normal 107 2 2 3" xfId="3291" xr:uid="{00000000-0005-0000-0000-0000DA0C0000}"/>
    <cellStyle name="Normal 107 2 2 4" xfId="3292" xr:uid="{00000000-0005-0000-0000-0000DB0C0000}"/>
    <cellStyle name="Normal 107 2 2 5" xfId="3293" xr:uid="{00000000-0005-0000-0000-0000DC0C0000}"/>
    <cellStyle name="Normal 107 2 3" xfId="3294" xr:uid="{00000000-0005-0000-0000-0000DD0C0000}"/>
    <cellStyle name="Normal 107 2 3 2" xfId="3295" xr:uid="{00000000-0005-0000-0000-0000DE0C0000}"/>
    <cellStyle name="Normal 107 2 3 2 2" xfId="3296" xr:uid="{00000000-0005-0000-0000-0000DF0C0000}"/>
    <cellStyle name="Normal 107 2 3 3" xfId="3297" xr:uid="{00000000-0005-0000-0000-0000E00C0000}"/>
    <cellStyle name="Normal 107 2 3 4" xfId="3298" xr:uid="{00000000-0005-0000-0000-0000E10C0000}"/>
    <cellStyle name="Normal 107 2 4" xfId="3299" xr:uid="{00000000-0005-0000-0000-0000E20C0000}"/>
    <cellStyle name="Normal 107 2 4 2" xfId="3300" xr:uid="{00000000-0005-0000-0000-0000E30C0000}"/>
    <cellStyle name="Normal 107 2 4 2 2" xfId="3301" xr:uid="{00000000-0005-0000-0000-0000E40C0000}"/>
    <cellStyle name="Normal 107 2 4 3" xfId="3302" xr:uid="{00000000-0005-0000-0000-0000E50C0000}"/>
    <cellStyle name="Normal 107 2 4 4" xfId="3303" xr:uid="{00000000-0005-0000-0000-0000E60C0000}"/>
    <cellStyle name="Normal 107 2 5" xfId="3304" xr:uid="{00000000-0005-0000-0000-0000E70C0000}"/>
    <cellStyle name="Normal 107 2 5 2" xfId="3305" xr:uid="{00000000-0005-0000-0000-0000E80C0000}"/>
    <cellStyle name="Normal 107 2 5 2 2" xfId="3306" xr:uid="{00000000-0005-0000-0000-0000E90C0000}"/>
    <cellStyle name="Normal 107 2 5 3" xfId="3307" xr:uid="{00000000-0005-0000-0000-0000EA0C0000}"/>
    <cellStyle name="Normal 107 2 5 4" xfId="3308" xr:uid="{00000000-0005-0000-0000-0000EB0C0000}"/>
    <cellStyle name="Normal 107 2 6" xfId="3309" xr:uid="{00000000-0005-0000-0000-0000EC0C0000}"/>
    <cellStyle name="Normal 107 2 6 2" xfId="3310" xr:uid="{00000000-0005-0000-0000-0000ED0C0000}"/>
    <cellStyle name="Normal 107 2 6 2 2" xfId="3311" xr:uid="{00000000-0005-0000-0000-0000EE0C0000}"/>
    <cellStyle name="Normal 107 2 6 3" xfId="3312" xr:uid="{00000000-0005-0000-0000-0000EF0C0000}"/>
    <cellStyle name="Normal 107 2 7" xfId="3313" xr:uid="{00000000-0005-0000-0000-0000F00C0000}"/>
    <cellStyle name="Normal 107 2 7 2" xfId="3314" xr:uid="{00000000-0005-0000-0000-0000F10C0000}"/>
    <cellStyle name="Normal 107 2 7 3" xfId="3315" xr:uid="{00000000-0005-0000-0000-0000F20C0000}"/>
    <cellStyle name="Normal 107 2 8" xfId="3316" xr:uid="{00000000-0005-0000-0000-0000F30C0000}"/>
    <cellStyle name="Normal 107 2 8 2" xfId="3317" xr:uid="{00000000-0005-0000-0000-0000F40C0000}"/>
    <cellStyle name="Normal 107 2 9" xfId="3318" xr:uid="{00000000-0005-0000-0000-0000F50C0000}"/>
    <cellStyle name="Normal 107 2 9 2" xfId="3319" xr:uid="{00000000-0005-0000-0000-0000F60C0000}"/>
    <cellStyle name="Normal 107 3" xfId="3320" xr:uid="{00000000-0005-0000-0000-0000F70C0000}"/>
    <cellStyle name="Normal 107 3 10" xfId="3321" xr:uid="{00000000-0005-0000-0000-0000F80C0000}"/>
    <cellStyle name="Normal 107 3 11" xfId="3322" xr:uid="{00000000-0005-0000-0000-0000F90C0000}"/>
    <cellStyle name="Normal 107 3 12" xfId="3323" xr:uid="{00000000-0005-0000-0000-0000FA0C0000}"/>
    <cellStyle name="Normal 107 3 13" xfId="3324" xr:uid="{00000000-0005-0000-0000-0000FB0C0000}"/>
    <cellStyle name="Normal 107 3 14" xfId="3325" xr:uid="{00000000-0005-0000-0000-0000FC0C0000}"/>
    <cellStyle name="Normal 107 3 15" xfId="3326" xr:uid="{00000000-0005-0000-0000-0000FD0C0000}"/>
    <cellStyle name="Normal 107 3 2" xfId="3327" xr:uid="{00000000-0005-0000-0000-0000FE0C0000}"/>
    <cellStyle name="Normal 107 3 2 2" xfId="3328" xr:uid="{00000000-0005-0000-0000-0000FF0C0000}"/>
    <cellStyle name="Normal 107 3 2 2 2" xfId="3329" xr:uid="{00000000-0005-0000-0000-0000000D0000}"/>
    <cellStyle name="Normal 107 3 2 3" xfId="3330" xr:uid="{00000000-0005-0000-0000-0000010D0000}"/>
    <cellStyle name="Normal 107 3 2 4" xfId="3331" xr:uid="{00000000-0005-0000-0000-0000020D0000}"/>
    <cellStyle name="Normal 107 3 2 5" xfId="3332" xr:uid="{00000000-0005-0000-0000-0000030D0000}"/>
    <cellStyle name="Normal 107 3 3" xfId="3333" xr:uid="{00000000-0005-0000-0000-0000040D0000}"/>
    <cellStyle name="Normal 107 3 3 2" xfId="3334" xr:uid="{00000000-0005-0000-0000-0000050D0000}"/>
    <cellStyle name="Normal 107 3 3 2 2" xfId="3335" xr:uid="{00000000-0005-0000-0000-0000060D0000}"/>
    <cellStyle name="Normal 107 3 3 3" xfId="3336" xr:uid="{00000000-0005-0000-0000-0000070D0000}"/>
    <cellStyle name="Normal 107 3 3 4" xfId="3337" xr:uid="{00000000-0005-0000-0000-0000080D0000}"/>
    <cellStyle name="Normal 107 3 4" xfId="3338" xr:uid="{00000000-0005-0000-0000-0000090D0000}"/>
    <cellStyle name="Normal 107 3 4 2" xfId="3339" xr:uid="{00000000-0005-0000-0000-00000A0D0000}"/>
    <cellStyle name="Normal 107 3 4 2 2" xfId="3340" xr:uid="{00000000-0005-0000-0000-00000B0D0000}"/>
    <cellStyle name="Normal 107 3 4 3" xfId="3341" xr:uid="{00000000-0005-0000-0000-00000C0D0000}"/>
    <cellStyle name="Normal 107 3 4 4" xfId="3342" xr:uid="{00000000-0005-0000-0000-00000D0D0000}"/>
    <cellStyle name="Normal 107 3 5" xfId="3343" xr:uid="{00000000-0005-0000-0000-00000E0D0000}"/>
    <cellStyle name="Normal 107 3 5 2" xfId="3344" xr:uid="{00000000-0005-0000-0000-00000F0D0000}"/>
    <cellStyle name="Normal 107 3 5 2 2" xfId="3345" xr:uid="{00000000-0005-0000-0000-0000100D0000}"/>
    <cellStyle name="Normal 107 3 5 3" xfId="3346" xr:uid="{00000000-0005-0000-0000-0000110D0000}"/>
    <cellStyle name="Normal 107 3 5 4" xfId="3347" xr:uid="{00000000-0005-0000-0000-0000120D0000}"/>
    <cellStyle name="Normal 107 3 6" xfId="3348" xr:uid="{00000000-0005-0000-0000-0000130D0000}"/>
    <cellStyle name="Normal 107 3 6 2" xfId="3349" xr:uid="{00000000-0005-0000-0000-0000140D0000}"/>
    <cellStyle name="Normal 107 3 6 2 2" xfId="3350" xr:uid="{00000000-0005-0000-0000-0000150D0000}"/>
    <cellStyle name="Normal 107 3 6 3" xfId="3351" xr:uid="{00000000-0005-0000-0000-0000160D0000}"/>
    <cellStyle name="Normal 107 3 7" xfId="3352" xr:uid="{00000000-0005-0000-0000-0000170D0000}"/>
    <cellStyle name="Normal 107 3 7 2" xfId="3353" xr:uid="{00000000-0005-0000-0000-0000180D0000}"/>
    <cellStyle name="Normal 107 3 7 3" xfId="3354" xr:uid="{00000000-0005-0000-0000-0000190D0000}"/>
    <cellStyle name="Normal 107 3 8" xfId="3355" xr:uid="{00000000-0005-0000-0000-00001A0D0000}"/>
    <cellStyle name="Normal 107 3 8 2" xfId="3356" xr:uid="{00000000-0005-0000-0000-00001B0D0000}"/>
    <cellStyle name="Normal 107 3 9" xfId="3357" xr:uid="{00000000-0005-0000-0000-00001C0D0000}"/>
    <cellStyle name="Normal 107 3 9 2" xfId="3358" xr:uid="{00000000-0005-0000-0000-00001D0D0000}"/>
    <cellStyle name="Normal 107 4" xfId="3359" xr:uid="{00000000-0005-0000-0000-00001E0D0000}"/>
    <cellStyle name="Normal 107 4 2" xfId="3360" xr:uid="{00000000-0005-0000-0000-00001F0D0000}"/>
    <cellStyle name="Normal 107 4 2 2" xfId="3361" xr:uid="{00000000-0005-0000-0000-0000200D0000}"/>
    <cellStyle name="Normal 107 4 3" xfId="3362" xr:uid="{00000000-0005-0000-0000-0000210D0000}"/>
    <cellStyle name="Normal 107 4 4" xfId="3363" xr:uid="{00000000-0005-0000-0000-0000220D0000}"/>
    <cellStyle name="Normal 107 4 5" xfId="3364" xr:uid="{00000000-0005-0000-0000-0000230D0000}"/>
    <cellStyle name="Normal 107 5" xfId="3365" xr:uid="{00000000-0005-0000-0000-0000240D0000}"/>
    <cellStyle name="Normal 107 5 2" xfId="3366" xr:uid="{00000000-0005-0000-0000-0000250D0000}"/>
    <cellStyle name="Normal 107 5 2 2" xfId="3367" xr:uid="{00000000-0005-0000-0000-0000260D0000}"/>
    <cellStyle name="Normal 107 5 3" xfId="3368" xr:uid="{00000000-0005-0000-0000-0000270D0000}"/>
    <cellStyle name="Normal 107 5 4" xfId="3369" xr:uid="{00000000-0005-0000-0000-0000280D0000}"/>
    <cellStyle name="Normal 107 5 5" xfId="3370" xr:uid="{00000000-0005-0000-0000-0000290D0000}"/>
    <cellStyle name="Normal 107 6" xfId="3371" xr:uid="{00000000-0005-0000-0000-00002A0D0000}"/>
    <cellStyle name="Normal 107 6 2" xfId="3372" xr:uid="{00000000-0005-0000-0000-00002B0D0000}"/>
    <cellStyle name="Normal 107 6 2 2" xfId="3373" xr:uid="{00000000-0005-0000-0000-00002C0D0000}"/>
    <cellStyle name="Normal 107 6 3" xfId="3374" xr:uid="{00000000-0005-0000-0000-00002D0D0000}"/>
    <cellStyle name="Normal 107 6 4" xfId="3375" xr:uid="{00000000-0005-0000-0000-00002E0D0000}"/>
    <cellStyle name="Normal 107 6 5" xfId="3376" xr:uid="{00000000-0005-0000-0000-00002F0D0000}"/>
    <cellStyle name="Normal 107 7" xfId="3377" xr:uid="{00000000-0005-0000-0000-0000300D0000}"/>
    <cellStyle name="Normal 107 7 2" xfId="3378" xr:uid="{00000000-0005-0000-0000-0000310D0000}"/>
    <cellStyle name="Normal 107 7 2 2" xfId="3379" xr:uid="{00000000-0005-0000-0000-0000320D0000}"/>
    <cellStyle name="Normal 107 7 3" xfId="3380" xr:uid="{00000000-0005-0000-0000-0000330D0000}"/>
    <cellStyle name="Normal 107 7 4" xfId="3381" xr:uid="{00000000-0005-0000-0000-0000340D0000}"/>
    <cellStyle name="Normal 107 8" xfId="3382" xr:uid="{00000000-0005-0000-0000-0000350D0000}"/>
    <cellStyle name="Normal 107 8 2" xfId="3383" xr:uid="{00000000-0005-0000-0000-0000360D0000}"/>
    <cellStyle name="Normal 107 8 2 2" xfId="3384" xr:uid="{00000000-0005-0000-0000-0000370D0000}"/>
    <cellStyle name="Normal 107 8 3" xfId="3385" xr:uid="{00000000-0005-0000-0000-0000380D0000}"/>
    <cellStyle name="Normal 107 9" xfId="3386" xr:uid="{00000000-0005-0000-0000-0000390D0000}"/>
    <cellStyle name="Normal 107 9 2" xfId="3387" xr:uid="{00000000-0005-0000-0000-00003A0D0000}"/>
    <cellStyle name="Normal 107 9 3" xfId="3388" xr:uid="{00000000-0005-0000-0000-00003B0D0000}"/>
    <cellStyle name="Normal 108" xfId="3389" xr:uid="{00000000-0005-0000-0000-00003C0D0000}"/>
    <cellStyle name="Normal 108 10" xfId="3390" xr:uid="{00000000-0005-0000-0000-00003D0D0000}"/>
    <cellStyle name="Normal 108 10 2" xfId="3391" xr:uid="{00000000-0005-0000-0000-00003E0D0000}"/>
    <cellStyle name="Normal 108 11" xfId="3392" xr:uid="{00000000-0005-0000-0000-00003F0D0000}"/>
    <cellStyle name="Normal 108 11 2" xfId="3393" xr:uid="{00000000-0005-0000-0000-0000400D0000}"/>
    <cellStyle name="Normal 108 12" xfId="3394" xr:uid="{00000000-0005-0000-0000-0000410D0000}"/>
    <cellStyle name="Normal 108 12 2" xfId="3395" xr:uid="{00000000-0005-0000-0000-0000420D0000}"/>
    <cellStyle name="Normal 108 13" xfId="3396" xr:uid="{00000000-0005-0000-0000-0000430D0000}"/>
    <cellStyle name="Normal 108 13 2" xfId="3397" xr:uid="{00000000-0005-0000-0000-0000440D0000}"/>
    <cellStyle name="Normal 108 14" xfId="3398" xr:uid="{00000000-0005-0000-0000-0000450D0000}"/>
    <cellStyle name="Normal 108 15" xfId="3399" xr:uid="{00000000-0005-0000-0000-0000460D0000}"/>
    <cellStyle name="Normal 108 16" xfId="3400" xr:uid="{00000000-0005-0000-0000-0000470D0000}"/>
    <cellStyle name="Normal 108 17" xfId="3401" xr:uid="{00000000-0005-0000-0000-0000480D0000}"/>
    <cellStyle name="Normal 108 2" xfId="3402" xr:uid="{00000000-0005-0000-0000-0000490D0000}"/>
    <cellStyle name="Normal 108 2 10" xfId="3403" xr:uid="{00000000-0005-0000-0000-00004A0D0000}"/>
    <cellStyle name="Normal 108 2 11" xfId="3404" xr:uid="{00000000-0005-0000-0000-00004B0D0000}"/>
    <cellStyle name="Normal 108 2 12" xfId="3405" xr:uid="{00000000-0005-0000-0000-00004C0D0000}"/>
    <cellStyle name="Normal 108 2 13" xfId="3406" xr:uid="{00000000-0005-0000-0000-00004D0D0000}"/>
    <cellStyle name="Normal 108 2 14" xfId="3407" xr:uid="{00000000-0005-0000-0000-00004E0D0000}"/>
    <cellStyle name="Normal 108 2 15" xfId="3408" xr:uid="{00000000-0005-0000-0000-00004F0D0000}"/>
    <cellStyle name="Normal 108 2 2" xfId="3409" xr:uid="{00000000-0005-0000-0000-0000500D0000}"/>
    <cellStyle name="Normal 108 2 2 2" xfId="3410" xr:uid="{00000000-0005-0000-0000-0000510D0000}"/>
    <cellStyle name="Normal 108 2 2 2 2" xfId="3411" xr:uid="{00000000-0005-0000-0000-0000520D0000}"/>
    <cellStyle name="Normal 108 2 2 3" xfId="3412" xr:uid="{00000000-0005-0000-0000-0000530D0000}"/>
    <cellStyle name="Normal 108 2 2 4" xfId="3413" xr:uid="{00000000-0005-0000-0000-0000540D0000}"/>
    <cellStyle name="Normal 108 2 2 5" xfId="3414" xr:uid="{00000000-0005-0000-0000-0000550D0000}"/>
    <cellStyle name="Normal 108 2 3" xfId="3415" xr:uid="{00000000-0005-0000-0000-0000560D0000}"/>
    <cellStyle name="Normal 108 2 3 2" xfId="3416" xr:uid="{00000000-0005-0000-0000-0000570D0000}"/>
    <cellStyle name="Normal 108 2 3 2 2" xfId="3417" xr:uid="{00000000-0005-0000-0000-0000580D0000}"/>
    <cellStyle name="Normal 108 2 3 3" xfId="3418" xr:uid="{00000000-0005-0000-0000-0000590D0000}"/>
    <cellStyle name="Normal 108 2 3 4" xfId="3419" xr:uid="{00000000-0005-0000-0000-00005A0D0000}"/>
    <cellStyle name="Normal 108 2 4" xfId="3420" xr:uid="{00000000-0005-0000-0000-00005B0D0000}"/>
    <cellStyle name="Normal 108 2 4 2" xfId="3421" xr:uid="{00000000-0005-0000-0000-00005C0D0000}"/>
    <cellStyle name="Normal 108 2 4 2 2" xfId="3422" xr:uid="{00000000-0005-0000-0000-00005D0D0000}"/>
    <cellStyle name="Normal 108 2 4 3" xfId="3423" xr:uid="{00000000-0005-0000-0000-00005E0D0000}"/>
    <cellStyle name="Normal 108 2 4 4" xfId="3424" xr:uid="{00000000-0005-0000-0000-00005F0D0000}"/>
    <cellStyle name="Normal 108 2 5" xfId="3425" xr:uid="{00000000-0005-0000-0000-0000600D0000}"/>
    <cellStyle name="Normal 108 2 5 2" xfId="3426" xr:uid="{00000000-0005-0000-0000-0000610D0000}"/>
    <cellStyle name="Normal 108 2 5 2 2" xfId="3427" xr:uid="{00000000-0005-0000-0000-0000620D0000}"/>
    <cellStyle name="Normal 108 2 5 3" xfId="3428" xr:uid="{00000000-0005-0000-0000-0000630D0000}"/>
    <cellStyle name="Normal 108 2 5 4" xfId="3429" xr:uid="{00000000-0005-0000-0000-0000640D0000}"/>
    <cellStyle name="Normal 108 2 6" xfId="3430" xr:uid="{00000000-0005-0000-0000-0000650D0000}"/>
    <cellStyle name="Normal 108 2 6 2" xfId="3431" xr:uid="{00000000-0005-0000-0000-0000660D0000}"/>
    <cellStyle name="Normal 108 2 6 2 2" xfId="3432" xr:uid="{00000000-0005-0000-0000-0000670D0000}"/>
    <cellStyle name="Normal 108 2 6 3" xfId="3433" xr:uid="{00000000-0005-0000-0000-0000680D0000}"/>
    <cellStyle name="Normal 108 2 7" xfId="3434" xr:uid="{00000000-0005-0000-0000-0000690D0000}"/>
    <cellStyle name="Normal 108 2 7 2" xfId="3435" xr:uid="{00000000-0005-0000-0000-00006A0D0000}"/>
    <cellStyle name="Normal 108 2 7 3" xfId="3436" xr:uid="{00000000-0005-0000-0000-00006B0D0000}"/>
    <cellStyle name="Normal 108 2 8" xfId="3437" xr:uid="{00000000-0005-0000-0000-00006C0D0000}"/>
    <cellStyle name="Normal 108 2 8 2" xfId="3438" xr:uid="{00000000-0005-0000-0000-00006D0D0000}"/>
    <cellStyle name="Normal 108 2 9" xfId="3439" xr:uid="{00000000-0005-0000-0000-00006E0D0000}"/>
    <cellStyle name="Normal 108 2 9 2" xfId="3440" xr:uid="{00000000-0005-0000-0000-00006F0D0000}"/>
    <cellStyle name="Normal 108 3" xfId="3441" xr:uid="{00000000-0005-0000-0000-0000700D0000}"/>
    <cellStyle name="Normal 108 3 10" xfId="3442" xr:uid="{00000000-0005-0000-0000-0000710D0000}"/>
    <cellStyle name="Normal 108 3 11" xfId="3443" xr:uid="{00000000-0005-0000-0000-0000720D0000}"/>
    <cellStyle name="Normal 108 3 12" xfId="3444" xr:uid="{00000000-0005-0000-0000-0000730D0000}"/>
    <cellStyle name="Normal 108 3 13" xfId="3445" xr:uid="{00000000-0005-0000-0000-0000740D0000}"/>
    <cellStyle name="Normal 108 3 14" xfId="3446" xr:uid="{00000000-0005-0000-0000-0000750D0000}"/>
    <cellStyle name="Normal 108 3 15" xfId="3447" xr:uid="{00000000-0005-0000-0000-0000760D0000}"/>
    <cellStyle name="Normal 108 3 2" xfId="3448" xr:uid="{00000000-0005-0000-0000-0000770D0000}"/>
    <cellStyle name="Normal 108 3 2 2" xfId="3449" xr:uid="{00000000-0005-0000-0000-0000780D0000}"/>
    <cellStyle name="Normal 108 3 2 2 2" xfId="3450" xr:uid="{00000000-0005-0000-0000-0000790D0000}"/>
    <cellStyle name="Normal 108 3 2 3" xfId="3451" xr:uid="{00000000-0005-0000-0000-00007A0D0000}"/>
    <cellStyle name="Normal 108 3 2 4" xfId="3452" xr:uid="{00000000-0005-0000-0000-00007B0D0000}"/>
    <cellStyle name="Normal 108 3 2 5" xfId="3453" xr:uid="{00000000-0005-0000-0000-00007C0D0000}"/>
    <cellStyle name="Normal 108 3 3" xfId="3454" xr:uid="{00000000-0005-0000-0000-00007D0D0000}"/>
    <cellStyle name="Normal 108 3 3 2" xfId="3455" xr:uid="{00000000-0005-0000-0000-00007E0D0000}"/>
    <cellStyle name="Normal 108 3 3 2 2" xfId="3456" xr:uid="{00000000-0005-0000-0000-00007F0D0000}"/>
    <cellStyle name="Normal 108 3 3 3" xfId="3457" xr:uid="{00000000-0005-0000-0000-0000800D0000}"/>
    <cellStyle name="Normal 108 3 3 4" xfId="3458" xr:uid="{00000000-0005-0000-0000-0000810D0000}"/>
    <cellStyle name="Normal 108 3 4" xfId="3459" xr:uid="{00000000-0005-0000-0000-0000820D0000}"/>
    <cellStyle name="Normal 108 3 4 2" xfId="3460" xr:uid="{00000000-0005-0000-0000-0000830D0000}"/>
    <cellStyle name="Normal 108 3 4 2 2" xfId="3461" xr:uid="{00000000-0005-0000-0000-0000840D0000}"/>
    <cellStyle name="Normal 108 3 4 3" xfId="3462" xr:uid="{00000000-0005-0000-0000-0000850D0000}"/>
    <cellStyle name="Normal 108 3 4 4" xfId="3463" xr:uid="{00000000-0005-0000-0000-0000860D0000}"/>
    <cellStyle name="Normal 108 3 5" xfId="3464" xr:uid="{00000000-0005-0000-0000-0000870D0000}"/>
    <cellStyle name="Normal 108 3 5 2" xfId="3465" xr:uid="{00000000-0005-0000-0000-0000880D0000}"/>
    <cellStyle name="Normal 108 3 5 2 2" xfId="3466" xr:uid="{00000000-0005-0000-0000-0000890D0000}"/>
    <cellStyle name="Normal 108 3 5 3" xfId="3467" xr:uid="{00000000-0005-0000-0000-00008A0D0000}"/>
    <cellStyle name="Normal 108 3 5 4" xfId="3468" xr:uid="{00000000-0005-0000-0000-00008B0D0000}"/>
    <cellStyle name="Normal 108 3 6" xfId="3469" xr:uid="{00000000-0005-0000-0000-00008C0D0000}"/>
    <cellStyle name="Normal 108 3 6 2" xfId="3470" xr:uid="{00000000-0005-0000-0000-00008D0D0000}"/>
    <cellStyle name="Normal 108 3 6 2 2" xfId="3471" xr:uid="{00000000-0005-0000-0000-00008E0D0000}"/>
    <cellStyle name="Normal 108 3 6 3" xfId="3472" xr:uid="{00000000-0005-0000-0000-00008F0D0000}"/>
    <cellStyle name="Normal 108 3 7" xfId="3473" xr:uid="{00000000-0005-0000-0000-0000900D0000}"/>
    <cellStyle name="Normal 108 3 7 2" xfId="3474" xr:uid="{00000000-0005-0000-0000-0000910D0000}"/>
    <cellStyle name="Normal 108 3 7 3" xfId="3475" xr:uid="{00000000-0005-0000-0000-0000920D0000}"/>
    <cellStyle name="Normal 108 3 8" xfId="3476" xr:uid="{00000000-0005-0000-0000-0000930D0000}"/>
    <cellStyle name="Normal 108 3 8 2" xfId="3477" xr:uid="{00000000-0005-0000-0000-0000940D0000}"/>
    <cellStyle name="Normal 108 3 9" xfId="3478" xr:uid="{00000000-0005-0000-0000-0000950D0000}"/>
    <cellStyle name="Normal 108 3 9 2" xfId="3479" xr:uid="{00000000-0005-0000-0000-0000960D0000}"/>
    <cellStyle name="Normal 108 4" xfId="3480" xr:uid="{00000000-0005-0000-0000-0000970D0000}"/>
    <cellStyle name="Normal 108 4 2" xfId="3481" xr:uid="{00000000-0005-0000-0000-0000980D0000}"/>
    <cellStyle name="Normal 108 4 2 2" xfId="3482" xr:uid="{00000000-0005-0000-0000-0000990D0000}"/>
    <cellStyle name="Normal 108 4 3" xfId="3483" xr:uid="{00000000-0005-0000-0000-00009A0D0000}"/>
    <cellStyle name="Normal 108 4 4" xfId="3484" xr:uid="{00000000-0005-0000-0000-00009B0D0000}"/>
    <cellStyle name="Normal 108 4 5" xfId="3485" xr:uid="{00000000-0005-0000-0000-00009C0D0000}"/>
    <cellStyle name="Normal 108 5" xfId="3486" xr:uid="{00000000-0005-0000-0000-00009D0D0000}"/>
    <cellStyle name="Normal 108 5 2" xfId="3487" xr:uid="{00000000-0005-0000-0000-00009E0D0000}"/>
    <cellStyle name="Normal 108 5 2 2" xfId="3488" xr:uid="{00000000-0005-0000-0000-00009F0D0000}"/>
    <cellStyle name="Normal 108 5 3" xfId="3489" xr:uid="{00000000-0005-0000-0000-0000A00D0000}"/>
    <cellStyle name="Normal 108 5 4" xfId="3490" xr:uid="{00000000-0005-0000-0000-0000A10D0000}"/>
    <cellStyle name="Normal 108 5 5" xfId="3491" xr:uid="{00000000-0005-0000-0000-0000A20D0000}"/>
    <cellStyle name="Normal 108 6" xfId="3492" xr:uid="{00000000-0005-0000-0000-0000A30D0000}"/>
    <cellStyle name="Normal 108 6 2" xfId="3493" xr:uid="{00000000-0005-0000-0000-0000A40D0000}"/>
    <cellStyle name="Normal 108 6 2 2" xfId="3494" xr:uid="{00000000-0005-0000-0000-0000A50D0000}"/>
    <cellStyle name="Normal 108 6 3" xfId="3495" xr:uid="{00000000-0005-0000-0000-0000A60D0000}"/>
    <cellStyle name="Normal 108 6 4" xfId="3496" xr:uid="{00000000-0005-0000-0000-0000A70D0000}"/>
    <cellStyle name="Normal 108 6 5" xfId="3497" xr:uid="{00000000-0005-0000-0000-0000A80D0000}"/>
    <cellStyle name="Normal 108 7" xfId="3498" xr:uid="{00000000-0005-0000-0000-0000A90D0000}"/>
    <cellStyle name="Normal 108 7 2" xfId="3499" xr:uid="{00000000-0005-0000-0000-0000AA0D0000}"/>
    <cellStyle name="Normal 108 7 2 2" xfId="3500" xr:uid="{00000000-0005-0000-0000-0000AB0D0000}"/>
    <cellStyle name="Normal 108 7 3" xfId="3501" xr:uid="{00000000-0005-0000-0000-0000AC0D0000}"/>
    <cellStyle name="Normal 108 7 4" xfId="3502" xr:uid="{00000000-0005-0000-0000-0000AD0D0000}"/>
    <cellStyle name="Normal 108 8" xfId="3503" xr:uid="{00000000-0005-0000-0000-0000AE0D0000}"/>
    <cellStyle name="Normal 108 8 2" xfId="3504" xr:uid="{00000000-0005-0000-0000-0000AF0D0000}"/>
    <cellStyle name="Normal 108 8 2 2" xfId="3505" xr:uid="{00000000-0005-0000-0000-0000B00D0000}"/>
    <cellStyle name="Normal 108 8 3" xfId="3506" xr:uid="{00000000-0005-0000-0000-0000B10D0000}"/>
    <cellStyle name="Normal 108 9" xfId="3507" xr:uid="{00000000-0005-0000-0000-0000B20D0000}"/>
    <cellStyle name="Normal 108 9 2" xfId="3508" xr:uid="{00000000-0005-0000-0000-0000B30D0000}"/>
    <cellStyle name="Normal 108 9 3" xfId="3509" xr:uid="{00000000-0005-0000-0000-0000B40D0000}"/>
    <cellStyle name="Normal 109" xfId="3510" xr:uid="{00000000-0005-0000-0000-0000B50D0000}"/>
    <cellStyle name="Normal 109 10" xfId="3511" xr:uid="{00000000-0005-0000-0000-0000B60D0000}"/>
    <cellStyle name="Normal 109 10 2" xfId="3512" xr:uid="{00000000-0005-0000-0000-0000B70D0000}"/>
    <cellStyle name="Normal 109 11" xfId="3513" xr:uid="{00000000-0005-0000-0000-0000B80D0000}"/>
    <cellStyle name="Normal 109 11 2" xfId="3514" xr:uid="{00000000-0005-0000-0000-0000B90D0000}"/>
    <cellStyle name="Normal 109 12" xfId="3515" xr:uid="{00000000-0005-0000-0000-0000BA0D0000}"/>
    <cellStyle name="Normal 109 12 2" xfId="3516" xr:uid="{00000000-0005-0000-0000-0000BB0D0000}"/>
    <cellStyle name="Normal 109 13" xfId="3517" xr:uid="{00000000-0005-0000-0000-0000BC0D0000}"/>
    <cellStyle name="Normal 109 13 2" xfId="3518" xr:uid="{00000000-0005-0000-0000-0000BD0D0000}"/>
    <cellStyle name="Normal 109 14" xfId="3519" xr:uid="{00000000-0005-0000-0000-0000BE0D0000}"/>
    <cellStyle name="Normal 109 15" xfId="3520" xr:uid="{00000000-0005-0000-0000-0000BF0D0000}"/>
    <cellStyle name="Normal 109 16" xfId="3521" xr:uid="{00000000-0005-0000-0000-0000C00D0000}"/>
    <cellStyle name="Normal 109 17" xfId="3522" xr:uid="{00000000-0005-0000-0000-0000C10D0000}"/>
    <cellStyle name="Normal 109 2" xfId="3523" xr:uid="{00000000-0005-0000-0000-0000C20D0000}"/>
    <cellStyle name="Normal 109 2 10" xfId="3524" xr:uid="{00000000-0005-0000-0000-0000C30D0000}"/>
    <cellStyle name="Normal 109 2 11" xfId="3525" xr:uid="{00000000-0005-0000-0000-0000C40D0000}"/>
    <cellStyle name="Normal 109 2 12" xfId="3526" xr:uid="{00000000-0005-0000-0000-0000C50D0000}"/>
    <cellStyle name="Normal 109 2 13" xfId="3527" xr:uid="{00000000-0005-0000-0000-0000C60D0000}"/>
    <cellStyle name="Normal 109 2 14" xfId="3528" xr:uid="{00000000-0005-0000-0000-0000C70D0000}"/>
    <cellStyle name="Normal 109 2 15" xfId="3529" xr:uid="{00000000-0005-0000-0000-0000C80D0000}"/>
    <cellStyle name="Normal 109 2 2" xfId="3530" xr:uid="{00000000-0005-0000-0000-0000C90D0000}"/>
    <cellStyle name="Normal 109 2 2 2" xfId="3531" xr:uid="{00000000-0005-0000-0000-0000CA0D0000}"/>
    <cellStyle name="Normal 109 2 2 2 2" xfId="3532" xr:uid="{00000000-0005-0000-0000-0000CB0D0000}"/>
    <cellStyle name="Normal 109 2 2 3" xfId="3533" xr:uid="{00000000-0005-0000-0000-0000CC0D0000}"/>
    <cellStyle name="Normal 109 2 2 4" xfId="3534" xr:uid="{00000000-0005-0000-0000-0000CD0D0000}"/>
    <cellStyle name="Normal 109 2 2 5" xfId="3535" xr:uid="{00000000-0005-0000-0000-0000CE0D0000}"/>
    <cellStyle name="Normal 109 2 3" xfId="3536" xr:uid="{00000000-0005-0000-0000-0000CF0D0000}"/>
    <cellStyle name="Normal 109 2 3 2" xfId="3537" xr:uid="{00000000-0005-0000-0000-0000D00D0000}"/>
    <cellStyle name="Normal 109 2 3 2 2" xfId="3538" xr:uid="{00000000-0005-0000-0000-0000D10D0000}"/>
    <cellStyle name="Normal 109 2 3 3" xfId="3539" xr:uid="{00000000-0005-0000-0000-0000D20D0000}"/>
    <cellStyle name="Normal 109 2 3 4" xfId="3540" xr:uid="{00000000-0005-0000-0000-0000D30D0000}"/>
    <cellStyle name="Normal 109 2 4" xfId="3541" xr:uid="{00000000-0005-0000-0000-0000D40D0000}"/>
    <cellStyle name="Normal 109 2 4 2" xfId="3542" xr:uid="{00000000-0005-0000-0000-0000D50D0000}"/>
    <cellStyle name="Normal 109 2 4 2 2" xfId="3543" xr:uid="{00000000-0005-0000-0000-0000D60D0000}"/>
    <cellStyle name="Normal 109 2 4 3" xfId="3544" xr:uid="{00000000-0005-0000-0000-0000D70D0000}"/>
    <cellStyle name="Normal 109 2 4 4" xfId="3545" xr:uid="{00000000-0005-0000-0000-0000D80D0000}"/>
    <cellStyle name="Normal 109 2 5" xfId="3546" xr:uid="{00000000-0005-0000-0000-0000D90D0000}"/>
    <cellStyle name="Normal 109 2 5 2" xfId="3547" xr:uid="{00000000-0005-0000-0000-0000DA0D0000}"/>
    <cellStyle name="Normal 109 2 5 2 2" xfId="3548" xr:uid="{00000000-0005-0000-0000-0000DB0D0000}"/>
    <cellStyle name="Normal 109 2 5 3" xfId="3549" xr:uid="{00000000-0005-0000-0000-0000DC0D0000}"/>
    <cellStyle name="Normal 109 2 5 4" xfId="3550" xr:uid="{00000000-0005-0000-0000-0000DD0D0000}"/>
    <cellStyle name="Normal 109 2 6" xfId="3551" xr:uid="{00000000-0005-0000-0000-0000DE0D0000}"/>
    <cellStyle name="Normal 109 2 6 2" xfId="3552" xr:uid="{00000000-0005-0000-0000-0000DF0D0000}"/>
    <cellStyle name="Normal 109 2 6 2 2" xfId="3553" xr:uid="{00000000-0005-0000-0000-0000E00D0000}"/>
    <cellStyle name="Normal 109 2 6 3" xfId="3554" xr:uid="{00000000-0005-0000-0000-0000E10D0000}"/>
    <cellStyle name="Normal 109 2 7" xfId="3555" xr:uid="{00000000-0005-0000-0000-0000E20D0000}"/>
    <cellStyle name="Normal 109 2 7 2" xfId="3556" xr:uid="{00000000-0005-0000-0000-0000E30D0000}"/>
    <cellStyle name="Normal 109 2 7 3" xfId="3557" xr:uid="{00000000-0005-0000-0000-0000E40D0000}"/>
    <cellStyle name="Normal 109 2 8" xfId="3558" xr:uid="{00000000-0005-0000-0000-0000E50D0000}"/>
    <cellStyle name="Normal 109 2 8 2" xfId="3559" xr:uid="{00000000-0005-0000-0000-0000E60D0000}"/>
    <cellStyle name="Normal 109 2 9" xfId="3560" xr:uid="{00000000-0005-0000-0000-0000E70D0000}"/>
    <cellStyle name="Normal 109 2 9 2" xfId="3561" xr:uid="{00000000-0005-0000-0000-0000E80D0000}"/>
    <cellStyle name="Normal 109 3" xfId="3562" xr:uid="{00000000-0005-0000-0000-0000E90D0000}"/>
    <cellStyle name="Normal 109 3 10" xfId="3563" xr:uid="{00000000-0005-0000-0000-0000EA0D0000}"/>
    <cellStyle name="Normal 109 3 11" xfId="3564" xr:uid="{00000000-0005-0000-0000-0000EB0D0000}"/>
    <cellStyle name="Normal 109 3 12" xfId="3565" xr:uid="{00000000-0005-0000-0000-0000EC0D0000}"/>
    <cellStyle name="Normal 109 3 13" xfId="3566" xr:uid="{00000000-0005-0000-0000-0000ED0D0000}"/>
    <cellStyle name="Normal 109 3 14" xfId="3567" xr:uid="{00000000-0005-0000-0000-0000EE0D0000}"/>
    <cellStyle name="Normal 109 3 15" xfId="3568" xr:uid="{00000000-0005-0000-0000-0000EF0D0000}"/>
    <cellStyle name="Normal 109 3 2" xfId="3569" xr:uid="{00000000-0005-0000-0000-0000F00D0000}"/>
    <cellStyle name="Normal 109 3 2 2" xfId="3570" xr:uid="{00000000-0005-0000-0000-0000F10D0000}"/>
    <cellStyle name="Normal 109 3 2 2 2" xfId="3571" xr:uid="{00000000-0005-0000-0000-0000F20D0000}"/>
    <cellStyle name="Normal 109 3 2 3" xfId="3572" xr:uid="{00000000-0005-0000-0000-0000F30D0000}"/>
    <cellStyle name="Normal 109 3 2 4" xfId="3573" xr:uid="{00000000-0005-0000-0000-0000F40D0000}"/>
    <cellStyle name="Normal 109 3 2 5" xfId="3574" xr:uid="{00000000-0005-0000-0000-0000F50D0000}"/>
    <cellStyle name="Normal 109 3 3" xfId="3575" xr:uid="{00000000-0005-0000-0000-0000F60D0000}"/>
    <cellStyle name="Normal 109 3 3 2" xfId="3576" xr:uid="{00000000-0005-0000-0000-0000F70D0000}"/>
    <cellStyle name="Normal 109 3 3 2 2" xfId="3577" xr:uid="{00000000-0005-0000-0000-0000F80D0000}"/>
    <cellStyle name="Normal 109 3 3 3" xfId="3578" xr:uid="{00000000-0005-0000-0000-0000F90D0000}"/>
    <cellStyle name="Normal 109 3 3 4" xfId="3579" xr:uid="{00000000-0005-0000-0000-0000FA0D0000}"/>
    <cellStyle name="Normal 109 3 4" xfId="3580" xr:uid="{00000000-0005-0000-0000-0000FB0D0000}"/>
    <cellStyle name="Normal 109 3 4 2" xfId="3581" xr:uid="{00000000-0005-0000-0000-0000FC0D0000}"/>
    <cellStyle name="Normal 109 3 4 2 2" xfId="3582" xr:uid="{00000000-0005-0000-0000-0000FD0D0000}"/>
    <cellStyle name="Normal 109 3 4 3" xfId="3583" xr:uid="{00000000-0005-0000-0000-0000FE0D0000}"/>
    <cellStyle name="Normal 109 3 4 4" xfId="3584" xr:uid="{00000000-0005-0000-0000-0000FF0D0000}"/>
    <cellStyle name="Normal 109 3 5" xfId="3585" xr:uid="{00000000-0005-0000-0000-0000000E0000}"/>
    <cellStyle name="Normal 109 3 5 2" xfId="3586" xr:uid="{00000000-0005-0000-0000-0000010E0000}"/>
    <cellStyle name="Normal 109 3 5 2 2" xfId="3587" xr:uid="{00000000-0005-0000-0000-0000020E0000}"/>
    <cellStyle name="Normal 109 3 5 3" xfId="3588" xr:uid="{00000000-0005-0000-0000-0000030E0000}"/>
    <cellStyle name="Normal 109 3 5 4" xfId="3589" xr:uid="{00000000-0005-0000-0000-0000040E0000}"/>
    <cellStyle name="Normal 109 3 6" xfId="3590" xr:uid="{00000000-0005-0000-0000-0000050E0000}"/>
    <cellStyle name="Normal 109 3 6 2" xfId="3591" xr:uid="{00000000-0005-0000-0000-0000060E0000}"/>
    <cellStyle name="Normal 109 3 6 2 2" xfId="3592" xr:uid="{00000000-0005-0000-0000-0000070E0000}"/>
    <cellStyle name="Normal 109 3 6 3" xfId="3593" xr:uid="{00000000-0005-0000-0000-0000080E0000}"/>
    <cellStyle name="Normal 109 3 7" xfId="3594" xr:uid="{00000000-0005-0000-0000-0000090E0000}"/>
    <cellStyle name="Normal 109 3 7 2" xfId="3595" xr:uid="{00000000-0005-0000-0000-00000A0E0000}"/>
    <cellStyle name="Normal 109 3 7 3" xfId="3596" xr:uid="{00000000-0005-0000-0000-00000B0E0000}"/>
    <cellStyle name="Normal 109 3 8" xfId="3597" xr:uid="{00000000-0005-0000-0000-00000C0E0000}"/>
    <cellStyle name="Normal 109 3 8 2" xfId="3598" xr:uid="{00000000-0005-0000-0000-00000D0E0000}"/>
    <cellStyle name="Normal 109 3 9" xfId="3599" xr:uid="{00000000-0005-0000-0000-00000E0E0000}"/>
    <cellStyle name="Normal 109 3 9 2" xfId="3600" xr:uid="{00000000-0005-0000-0000-00000F0E0000}"/>
    <cellStyle name="Normal 109 4" xfId="3601" xr:uid="{00000000-0005-0000-0000-0000100E0000}"/>
    <cellStyle name="Normal 109 4 2" xfId="3602" xr:uid="{00000000-0005-0000-0000-0000110E0000}"/>
    <cellStyle name="Normal 109 4 2 2" xfId="3603" xr:uid="{00000000-0005-0000-0000-0000120E0000}"/>
    <cellStyle name="Normal 109 4 3" xfId="3604" xr:uid="{00000000-0005-0000-0000-0000130E0000}"/>
    <cellStyle name="Normal 109 4 4" xfId="3605" xr:uid="{00000000-0005-0000-0000-0000140E0000}"/>
    <cellStyle name="Normal 109 4 5" xfId="3606" xr:uid="{00000000-0005-0000-0000-0000150E0000}"/>
    <cellStyle name="Normal 109 5" xfId="3607" xr:uid="{00000000-0005-0000-0000-0000160E0000}"/>
    <cellStyle name="Normal 109 5 2" xfId="3608" xr:uid="{00000000-0005-0000-0000-0000170E0000}"/>
    <cellStyle name="Normal 109 5 2 2" xfId="3609" xr:uid="{00000000-0005-0000-0000-0000180E0000}"/>
    <cellStyle name="Normal 109 5 3" xfId="3610" xr:uid="{00000000-0005-0000-0000-0000190E0000}"/>
    <cellStyle name="Normal 109 5 4" xfId="3611" xr:uid="{00000000-0005-0000-0000-00001A0E0000}"/>
    <cellStyle name="Normal 109 5 5" xfId="3612" xr:uid="{00000000-0005-0000-0000-00001B0E0000}"/>
    <cellStyle name="Normal 109 6" xfId="3613" xr:uid="{00000000-0005-0000-0000-00001C0E0000}"/>
    <cellStyle name="Normal 109 6 2" xfId="3614" xr:uid="{00000000-0005-0000-0000-00001D0E0000}"/>
    <cellStyle name="Normal 109 6 2 2" xfId="3615" xr:uid="{00000000-0005-0000-0000-00001E0E0000}"/>
    <cellStyle name="Normal 109 6 3" xfId="3616" xr:uid="{00000000-0005-0000-0000-00001F0E0000}"/>
    <cellStyle name="Normal 109 6 4" xfId="3617" xr:uid="{00000000-0005-0000-0000-0000200E0000}"/>
    <cellStyle name="Normal 109 6 5" xfId="3618" xr:uid="{00000000-0005-0000-0000-0000210E0000}"/>
    <cellStyle name="Normal 109 7" xfId="3619" xr:uid="{00000000-0005-0000-0000-0000220E0000}"/>
    <cellStyle name="Normal 109 7 2" xfId="3620" xr:uid="{00000000-0005-0000-0000-0000230E0000}"/>
    <cellStyle name="Normal 109 7 2 2" xfId="3621" xr:uid="{00000000-0005-0000-0000-0000240E0000}"/>
    <cellStyle name="Normal 109 7 3" xfId="3622" xr:uid="{00000000-0005-0000-0000-0000250E0000}"/>
    <cellStyle name="Normal 109 7 4" xfId="3623" xr:uid="{00000000-0005-0000-0000-0000260E0000}"/>
    <cellStyle name="Normal 109 8" xfId="3624" xr:uid="{00000000-0005-0000-0000-0000270E0000}"/>
    <cellStyle name="Normal 109 8 2" xfId="3625" xr:uid="{00000000-0005-0000-0000-0000280E0000}"/>
    <cellStyle name="Normal 109 8 2 2" xfId="3626" xr:uid="{00000000-0005-0000-0000-0000290E0000}"/>
    <cellStyle name="Normal 109 8 3" xfId="3627" xr:uid="{00000000-0005-0000-0000-00002A0E0000}"/>
    <cellStyle name="Normal 109 9" xfId="3628" xr:uid="{00000000-0005-0000-0000-00002B0E0000}"/>
    <cellStyle name="Normal 109 9 2" xfId="3629" xr:uid="{00000000-0005-0000-0000-00002C0E0000}"/>
    <cellStyle name="Normal 109 9 3" xfId="3630" xr:uid="{00000000-0005-0000-0000-00002D0E0000}"/>
    <cellStyle name="Normal 11" xfId="3631" xr:uid="{00000000-0005-0000-0000-00002E0E0000}"/>
    <cellStyle name="Normal 11 10" xfId="3632" xr:uid="{00000000-0005-0000-0000-00002F0E0000}"/>
    <cellStyle name="Normal 11 10 2" xfId="3633" xr:uid="{00000000-0005-0000-0000-0000300E0000}"/>
    <cellStyle name="Normal 11 11" xfId="3634" xr:uid="{00000000-0005-0000-0000-0000310E0000}"/>
    <cellStyle name="Normal 11 11 2" xfId="3635" xr:uid="{00000000-0005-0000-0000-0000320E0000}"/>
    <cellStyle name="Normal 11 12" xfId="3636" xr:uid="{00000000-0005-0000-0000-0000330E0000}"/>
    <cellStyle name="Normal 11 12 2" xfId="3637" xr:uid="{00000000-0005-0000-0000-0000340E0000}"/>
    <cellStyle name="Normal 11 13" xfId="3638" xr:uid="{00000000-0005-0000-0000-0000350E0000}"/>
    <cellStyle name="Normal 11 13 2" xfId="3639" xr:uid="{00000000-0005-0000-0000-0000360E0000}"/>
    <cellStyle name="Normal 11 14" xfId="3640" xr:uid="{00000000-0005-0000-0000-0000370E0000}"/>
    <cellStyle name="Normal 11 15" xfId="3641" xr:uid="{00000000-0005-0000-0000-0000380E0000}"/>
    <cellStyle name="Normal 11 16" xfId="3642" xr:uid="{00000000-0005-0000-0000-0000390E0000}"/>
    <cellStyle name="Normal 11 17" xfId="3643" xr:uid="{00000000-0005-0000-0000-00003A0E0000}"/>
    <cellStyle name="Normal 11 18" xfId="3644" xr:uid="{00000000-0005-0000-0000-00003B0E0000}"/>
    <cellStyle name="Normal 11 19" xfId="3645" xr:uid="{00000000-0005-0000-0000-00003C0E0000}"/>
    <cellStyle name="Normal 11 2" xfId="3646" xr:uid="{00000000-0005-0000-0000-00003D0E0000}"/>
    <cellStyle name="Normal 11 2 10" xfId="3647" xr:uid="{00000000-0005-0000-0000-00003E0E0000}"/>
    <cellStyle name="Normal 11 2 10 2" xfId="3648" xr:uid="{00000000-0005-0000-0000-00003F0E0000}"/>
    <cellStyle name="Normal 11 2 11" xfId="3649" xr:uid="{00000000-0005-0000-0000-0000400E0000}"/>
    <cellStyle name="Normal 11 2 11 2" xfId="3650" xr:uid="{00000000-0005-0000-0000-0000410E0000}"/>
    <cellStyle name="Normal 11 2 12" xfId="3651" xr:uid="{00000000-0005-0000-0000-0000420E0000}"/>
    <cellStyle name="Normal 11 2 12 2" xfId="3652" xr:uid="{00000000-0005-0000-0000-0000430E0000}"/>
    <cellStyle name="Normal 11 2 13" xfId="3653" xr:uid="{00000000-0005-0000-0000-0000440E0000}"/>
    <cellStyle name="Normal 11 2 13 2" xfId="3654" xr:uid="{00000000-0005-0000-0000-0000450E0000}"/>
    <cellStyle name="Normal 11 2 14" xfId="3655" xr:uid="{00000000-0005-0000-0000-0000460E0000}"/>
    <cellStyle name="Normal 11 2 14 2" xfId="3656" xr:uid="{00000000-0005-0000-0000-0000470E0000}"/>
    <cellStyle name="Normal 11 2 15" xfId="3657" xr:uid="{00000000-0005-0000-0000-0000480E0000}"/>
    <cellStyle name="Normal 11 2 16" xfId="3658" xr:uid="{00000000-0005-0000-0000-0000490E0000}"/>
    <cellStyle name="Normal 11 2 17" xfId="3659" xr:uid="{00000000-0005-0000-0000-00004A0E0000}"/>
    <cellStyle name="Normal 11 2 18" xfId="3660" xr:uid="{00000000-0005-0000-0000-00004B0E0000}"/>
    <cellStyle name="Normal 11 2 2" xfId="3661" xr:uid="{00000000-0005-0000-0000-00004C0E0000}"/>
    <cellStyle name="Normal 11 2 2 2" xfId="3662" xr:uid="{00000000-0005-0000-0000-00004D0E0000}"/>
    <cellStyle name="Normal 11 2 2 2 2" xfId="3663" xr:uid="{00000000-0005-0000-0000-00004E0E0000}"/>
    <cellStyle name="Normal 11 2 2 2 3" xfId="3664" xr:uid="{00000000-0005-0000-0000-00004F0E0000}"/>
    <cellStyle name="Normal 11 2 2 3" xfId="3665" xr:uid="{00000000-0005-0000-0000-0000500E0000}"/>
    <cellStyle name="Normal 11 2 2 4" xfId="3666" xr:uid="{00000000-0005-0000-0000-0000510E0000}"/>
    <cellStyle name="Normal 11 2 2 5" xfId="3667" xr:uid="{00000000-0005-0000-0000-0000520E0000}"/>
    <cellStyle name="Normal 11 2 2 6" xfId="3668" xr:uid="{00000000-0005-0000-0000-0000530E0000}"/>
    <cellStyle name="Normal 11 2 2 7" xfId="3669" xr:uid="{00000000-0005-0000-0000-0000540E0000}"/>
    <cellStyle name="Normal 11 2 2 8" xfId="3670" xr:uid="{00000000-0005-0000-0000-0000550E0000}"/>
    <cellStyle name="Normal 11 2 3" xfId="3671" xr:uid="{00000000-0005-0000-0000-0000560E0000}"/>
    <cellStyle name="Normal 11 2 3 2" xfId="3672" xr:uid="{00000000-0005-0000-0000-0000570E0000}"/>
    <cellStyle name="Normal 11 2 3 2 2" xfId="3673" xr:uid="{00000000-0005-0000-0000-0000580E0000}"/>
    <cellStyle name="Normal 11 2 3 3" xfId="3674" xr:uid="{00000000-0005-0000-0000-0000590E0000}"/>
    <cellStyle name="Normal 11 2 3 4" xfId="3675" xr:uid="{00000000-0005-0000-0000-00005A0E0000}"/>
    <cellStyle name="Normal 11 2 3 5" xfId="3676" xr:uid="{00000000-0005-0000-0000-00005B0E0000}"/>
    <cellStyle name="Normal 11 2 3 6" xfId="3677" xr:uid="{00000000-0005-0000-0000-00005C0E0000}"/>
    <cellStyle name="Normal 11 2 4" xfId="3678" xr:uid="{00000000-0005-0000-0000-00005D0E0000}"/>
    <cellStyle name="Normal 11 2 4 2" xfId="3679" xr:uid="{00000000-0005-0000-0000-00005E0E0000}"/>
    <cellStyle name="Normal 11 2 4 2 2" xfId="3680" xr:uid="{00000000-0005-0000-0000-00005F0E0000}"/>
    <cellStyle name="Normal 11 2 4 3" xfId="3681" xr:uid="{00000000-0005-0000-0000-0000600E0000}"/>
    <cellStyle name="Normal 11 2 4 4" xfId="3682" xr:uid="{00000000-0005-0000-0000-0000610E0000}"/>
    <cellStyle name="Normal 11 2 4 5" xfId="3683" xr:uid="{00000000-0005-0000-0000-0000620E0000}"/>
    <cellStyle name="Normal 11 2 5" xfId="3684" xr:uid="{00000000-0005-0000-0000-0000630E0000}"/>
    <cellStyle name="Normal 11 2 5 2" xfId="3685" xr:uid="{00000000-0005-0000-0000-0000640E0000}"/>
    <cellStyle name="Normal 11 2 5 2 2" xfId="3686" xr:uid="{00000000-0005-0000-0000-0000650E0000}"/>
    <cellStyle name="Normal 11 2 5 3" xfId="3687" xr:uid="{00000000-0005-0000-0000-0000660E0000}"/>
    <cellStyle name="Normal 11 2 5 4" xfId="3688" xr:uid="{00000000-0005-0000-0000-0000670E0000}"/>
    <cellStyle name="Normal 11 2 5 5" xfId="3689" xr:uid="{00000000-0005-0000-0000-0000680E0000}"/>
    <cellStyle name="Normal 11 2 6" xfId="3690" xr:uid="{00000000-0005-0000-0000-0000690E0000}"/>
    <cellStyle name="Normal 11 2 6 2" xfId="3691" xr:uid="{00000000-0005-0000-0000-00006A0E0000}"/>
    <cellStyle name="Normal 11 2 6 2 2" xfId="3692" xr:uid="{00000000-0005-0000-0000-00006B0E0000}"/>
    <cellStyle name="Normal 11 2 6 3" xfId="3693" xr:uid="{00000000-0005-0000-0000-00006C0E0000}"/>
    <cellStyle name="Normal 11 2 6 4" xfId="3694" xr:uid="{00000000-0005-0000-0000-00006D0E0000}"/>
    <cellStyle name="Normal 11 2 7" xfId="3695" xr:uid="{00000000-0005-0000-0000-00006E0E0000}"/>
    <cellStyle name="Normal 11 2 7 2" xfId="3696" xr:uid="{00000000-0005-0000-0000-00006F0E0000}"/>
    <cellStyle name="Normal 11 2 7 2 2" xfId="3697" xr:uid="{00000000-0005-0000-0000-0000700E0000}"/>
    <cellStyle name="Normal 11 2 7 3" xfId="3698" xr:uid="{00000000-0005-0000-0000-0000710E0000}"/>
    <cellStyle name="Normal 11 2 8" xfId="3699" xr:uid="{00000000-0005-0000-0000-0000720E0000}"/>
    <cellStyle name="Normal 11 2 8 2" xfId="3700" xr:uid="{00000000-0005-0000-0000-0000730E0000}"/>
    <cellStyle name="Normal 11 2 8 3" xfId="3701" xr:uid="{00000000-0005-0000-0000-0000740E0000}"/>
    <cellStyle name="Normal 11 2 9" xfId="3702" xr:uid="{00000000-0005-0000-0000-0000750E0000}"/>
    <cellStyle name="Normal 11 2 9 2" xfId="3703" xr:uid="{00000000-0005-0000-0000-0000760E0000}"/>
    <cellStyle name="Normal 11 20" xfId="3704" xr:uid="{00000000-0005-0000-0000-0000770E0000}"/>
    <cellStyle name="Normal 11 3" xfId="3705" xr:uid="{00000000-0005-0000-0000-0000780E0000}"/>
    <cellStyle name="Normal 11 3 10" xfId="3706" xr:uid="{00000000-0005-0000-0000-0000790E0000}"/>
    <cellStyle name="Normal 11 3 11" xfId="3707" xr:uid="{00000000-0005-0000-0000-00007A0E0000}"/>
    <cellStyle name="Normal 11 3 12" xfId="3708" xr:uid="{00000000-0005-0000-0000-00007B0E0000}"/>
    <cellStyle name="Normal 11 3 13" xfId="3709" xr:uid="{00000000-0005-0000-0000-00007C0E0000}"/>
    <cellStyle name="Normal 11 3 14" xfId="3710" xr:uid="{00000000-0005-0000-0000-00007D0E0000}"/>
    <cellStyle name="Normal 11 3 15" xfId="3711" xr:uid="{00000000-0005-0000-0000-00007E0E0000}"/>
    <cellStyle name="Normal 11 3 16" xfId="3712" xr:uid="{00000000-0005-0000-0000-00007F0E0000}"/>
    <cellStyle name="Normal 11 3 17" xfId="3713" xr:uid="{00000000-0005-0000-0000-0000800E0000}"/>
    <cellStyle name="Normal 11 3 18" xfId="3714" xr:uid="{00000000-0005-0000-0000-0000810E0000}"/>
    <cellStyle name="Normal 11 3 2" xfId="3715" xr:uid="{00000000-0005-0000-0000-0000820E0000}"/>
    <cellStyle name="Normal 11 3 2 2" xfId="3716" xr:uid="{00000000-0005-0000-0000-0000830E0000}"/>
    <cellStyle name="Normal 11 3 2 2 2" xfId="3717" xr:uid="{00000000-0005-0000-0000-0000840E0000}"/>
    <cellStyle name="Normal 11 3 2 3" xfId="3718" xr:uid="{00000000-0005-0000-0000-0000850E0000}"/>
    <cellStyle name="Normal 11 3 2 4" xfId="3719" xr:uid="{00000000-0005-0000-0000-0000860E0000}"/>
    <cellStyle name="Normal 11 3 2 5" xfId="3720" xr:uid="{00000000-0005-0000-0000-0000870E0000}"/>
    <cellStyle name="Normal 11 3 2 6" xfId="3721" xr:uid="{00000000-0005-0000-0000-0000880E0000}"/>
    <cellStyle name="Normal 11 3 3" xfId="3722" xr:uid="{00000000-0005-0000-0000-0000890E0000}"/>
    <cellStyle name="Normal 11 3 3 2" xfId="3723" xr:uid="{00000000-0005-0000-0000-00008A0E0000}"/>
    <cellStyle name="Normal 11 3 3 2 2" xfId="3724" xr:uid="{00000000-0005-0000-0000-00008B0E0000}"/>
    <cellStyle name="Normal 11 3 3 3" xfId="3725" xr:uid="{00000000-0005-0000-0000-00008C0E0000}"/>
    <cellStyle name="Normal 11 3 3 4" xfId="3726" xr:uid="{00000000-0005-0000-0000-00008D0E0000}"/>
    <cellStyle name="Normal 11 3 4" xfId="3727" xr:uid="{00000000-0005-0000-0000-00008E0E0000}"/>
    <cellStyle name="Normal 11 3 4 2" xfId="3728" xr:uid="{00000000-0005-0000-0000-00008F0E0000}"/>
    <cellStyle name="Normal 11 3 4 2 2" xfId="3729" xr:uid="{00000000-0005-0000-0000-0000900E0000}"/>
    <cellStyle name="Normal 11 3 4 3" xfId="3730" xr:uid="{00000000-0005-0000-0000-0000910E0000}"/>
    <cellStyle name="Normal 11 3 4 4" xfId="3731" xr:uid="{00000000-0005-0000-0000-0000920E0000}"/>
    <cellStyle name="Normal 11 3 5" xfId="3732" xr:uid="{00000000-0005-0000-0000-0000930E0000}"/>
    <cellStyle name="Normal 11 3 5 2" xfId="3733" xr:uid="{00000000-0005-0000-0000-0000940E0000}"/>
    <cellStyle name="Normal 11 3 5 2 2" xfId="3734" xr:uid="{00000000-0005-0000-0000-0000950E0000}"/>
    <cellStyle name="Normal 11 3 5 3" xfId="3735" xr:uid="{00000000-0005-0000-0000-0000960E0000}"/>
    <cellStyle name="Normal 11 3 5 4" xfId="3736" xr:uid="{00000000-0005-0000-0000-0000970E0000}"/>
    <cellStyle name="Normal 11 3 6" xfId="3737" xr:uid="{00000000-0005-0000-0000-0000980E0000}"/>
    <cellStyle name="Normal 11 3 6 2" xfId="3738" xr:uid="{00000000-0005-0000-0000-0000990E0000}"/>
    <cellStyle name="Normal 11 3 6 2 2" xfId="3739" xr:uid="{00000000-0005-0000-0000-00009A0E0000}"/>
    <cellStyle name="Normal 11 3 6 3" xfId="3740" xr:uid="{00000000-0005-0000-0000-00009B0E0000}"/>
    <cellStyle name="Normal 11 3 7" xfId="3741" xr:uid="{00000000-0005-0000-0000-00009C0E0000}"/>
    <cellStyle name="Normal 11 3 7 2" xfId="3742" xr:uid="{00000000-0005-0000-0000-00009D0E0000}"/>
    <cellStyle name="Normal 11 3 7 3" xfId="3743" xr:uid="{00000000-0005-0000-0000-00009E0E0000}"/>
    <cellStyle name="Normal 11 3 8" xfId="3744" xr:uid="{00000000-0005-0000-0000-00009F0E0000}"/>
    <cellStyle name="Normal 11 3 8 2" xfId="3745" xr:uid="{00000000-0005-0000-0000-0000A00E0000}"/>
    <cellStyle name="Normal 11 3 9" xfId="3746" xr:uid="{00000000-0005-0000-0000-0000A10E0000}"/>
    <cellStyle name="Normal 11 3 9 2" xfId="3747" xr:uid="{00000000-0005-0000-0000-0000A20E0000}"/>
    <cellStyle name="Normal 11 4" xfId="3748" xr:uid="{00000000-0005-0000-0000-0000A30E0000}"/>
    <cellStyle name="Normal 11 4 2" xfId="3749" xr:uid="{00000000-0005-0000-0000-0000A40E0000}"/>
    <cellStyle name="Normal 11 4 2 2" xfId="3750" xr:uid="{00000000-0005-0000-0000-0000A50E0000}"/>
    <cellStyle name="Normal 11 4 3" xfId="3751" xr:uid="{00000000-0005-0000-0000-0000A60E0000}"/>
    <cellStyle name="Normal 11 4 4" xfId="3752" xr:uid="{00000000-0005-0000-0000-0000A70E0000}"/>
    <cellStyle name="Normal 11 4 5" xfId="3753" xr:uid="{00000000-0005-0000-0000-0000A80E0000}"/>
    <cellStyle name="Normal 11 4 6" xfId="3754" xr:uid="{00000000-0005-0000-0000-0000A90E0000}"/>
    <cellStyle name="Normal 11 5" xfId="3755" xr:uid="{00000000-0005-0000-0000-0000AA0E0000}"/>
    <cellStyle name="Normal 11 5 2" xfId="3756" xr:uid="{00000000-0005-0000-0000-0000AB0E0000}"/>
    <cellStyle name="Normal 11 5 2 2" xfId="3757" xr:uid="{00000000-0005-0000-0000-0000AC0E0000}"/>
    <cellStyle name="Normal 11 5 3" xfId="3758" xr:uid="{00000000-0005-0000-0000-0000AD0E0000}"/>
    <cellStyle name="Normal 11 5 4" xfId="3759" xr:uid="{00000000-0005-0000-0000-0000AE0E0000}"/>
    <cellStyle name="Normal 11 5 5" xfId="3760" xr:uid="{00000000-0005-0000-0000-0000AF0E0000}"/>
    <cellStyle name="Normal 11 6" xfId="3761" xr:uid="{00000000-0005-0000-0000-0000B00E0000}"/>
    <cellStyle name="Normal 11 6 2" xfId="3762" xr:uid="{00000000-0005-0000-0000-0000B10E0000}"/>
    <cellStyle name="Normal 11 6 2 2" xfId="3763" xr:uid="{00000000-0005-0000-0000-0000B20E0000}"/>
    <cellStyle name="Normal 11 6 3" xfId="3764" xr:uid="{00000000-0005-0000-0000-0000B30E0000}"/>
    <cellStyle name="Normal 11 6 4" xfId="3765" xr:uid="{00000000-0005-0000-0000-0000B40E0000}"/>
    <cellStyle name="Normal 11 6 5" xfId="3766" xr:uid="{00000000-0005-0000-0000-0000B50E0000}"/>
    <cellStyle name="Normal 11 7" xfId="3767" xr:uid="{00000000-0005-0000-0000-0000B60E0000}"/>
    <cellStyle name="Normal 11 7 2" xfId="3768" xr:uid="{00000000-0005-0000-0000-0000B70E0000}"/>
    <cellStyle name="Normal 11 7 2 2" xfId="3769" xr:uid="{00000000-0005-0000-0000-0000B80E0000}"/>
    <cellStyle name="Normal 11 7 3" xfId="3770" xr:uid="{00000000-0005-0000-0000-0000B90E0000}"/>
    <cellStyle name="Normal 11 7 4" xfId="3771" xr:uid="{00000000-0005-0000-0000-0000BA0E0000}"/>
    <cellStyle name="Normal 11 7 5" xfId="3772" xr:uid="{00000000-0005-0000-0000-0000BB0E0000}"/>
    <cellStyle name="Normal 11 8" xfId="3773" xr:uid="{00000000-0005-0000-0000-0000BC0E0000}"/>
    <cellStyle name="Normal 11 8 2" xfId="3774" xr:uid="{00000000-0005-0000-0000-0000BD0E0000}"/>
    <cellStyle name="Normal 11 8 2 2" xfId="3775" xr:uid="{00000000-0005-0000-0000-0000BE0E0000}"/>
    <cellStyle name="Normal 11 8 3" xfId="3776" xr:uid="{00000000-0005-0000-0000-0000BF0E0000}"/>
    <cellStyle name="Normal 11 8 4" xfId="3777" xr:uid="{00000000-0005-0000-0000-0000C00E0000}"/>
    <cellStyle name="Normal 11 9" xfId="3778" xr:uid="{00000000-0005-0000-0000-0000C10E0000}"/>
    <cellStyle name="Normal 11 9 2" xfId="3779" xr:uid="{00000000-0005-0000-0000-0000C20E0000}"/>
    <cellStyle name="Normal 11 9 2 2" xfId="3780" xr:uid="{00000000-0005-0000-0000-0000C30E0000}"/>
    <cellStyle name="Normal 11 9 3" xfId="3781" xr:uid="{00000000-0005-0000-0000-0000C40E0000}"/>
    <cellStyle name="Normal 110" xfId="3782" xr:uid="{00000000-0005-0000-0000-0000C50E0000}"/>
    <cellStyle name="Normal 110 10" xfId="3783" xr:uid="{00000000-0005-0000-0000-0000C60E0000}"/>
    <cellStyle name="Normal 110 10 2" xfId="3784" xr:uid="{00000000-0005-0000-0000-0000C70E0000}"/>
    <cellStyle name="Normal 110 11" xfId="3785" xr:uid="{00000000-0005-0000-0000-0000C80E0000}"/>
    <cellStyle name="Normal 110 11 2" xfId="3786" xr:uid="{00000000-0005-0000-0000-0000C90E0000}"/>
    <cellStyle name="Normal 110 12" xfId="3787" xr:uid="{00000000-0005-0000-0000-0000CA0E0000}"/>
    <cellStyle name="Normal 110 12 2" xfId="3788" xr:uid="{00000000-0005-0000-0000-0000CB0E0000}"/>
    <cellStyle name="Normal 110 13" xfId="3789" xr:uid="{00000000-0005-0000-0000-0000CC0E0000}"/>
    <cellStyle name="Normal 110 13 2" xfId="3790" xr:uid="{00000000-0005-0000-0000-0000CD0E0000}"/>
    <cellStyle name="Normal 110 14" xfId="3791" xr:uid="{00000000-0005-0000-0000-0000CE0E0000}"/>
    <cellStyle name="Normal 110 15" xfId="3792" xr:uid="{00000000-0005-0000-0000-0000CF0E0000}"/>
    <cellStyle name="Normal 110 16" xfId="3793" xr:uid="{00000000-0005-0000-0000-0000D00E0000}"/>
    <cellStyle name="Normal 110 17" xfId="3794" xr:uid="{00000000-0005-0000-0000-0000D10E0000}"/>
    <cellStyle name="Normal 110 2" xfId="3795" xr:uid="{00000000-0005-0000-0000-0000D20E0000}"/>
    <cellStyle name="Normal 110 2 10" xfId="3796" xr:uid="{00000000-0005-0000-0000-0000D30E0000}"/>
    <cellStyle name="Normal 110 2 11" xfId="3797" xr:uid="{00000000-0005-0000-0000-0000D40E0000}"/>
    <cellStyle name="Normal 110 2 12" xfId="3798" xr:uid="{00000000-0005-0000-0000-0000D50E0000}"/>
    <cellStyle name="Normal 110 2 13" xfId="3799" xr:uid="{00000000-0005-0000-0000-0000D60E0000}"/>
    <cellStyle name="Normal 110 2 14" xfId="3800" xr:uid="{00000000-0005-0000-0000-0000D70E0000}"/>
    <cellStyle name="Normal 110 2 15" xfId="3801" xr:uid="{00000000-0005-0000-0000-0000D80E0000}"/>
    <cellStyle name="Normal 110 2 2" xfId="3802" xr:uid="{00000000-0005-0000-0000-0000D90E0000}"/>
    <cellStyle name="Normal 110 2 2 2" xfId="3803" xr:uid="{00000000-0005-0000-0000-0000DA0E0000}"/>
    <cellStyle name="Normal 110 2 2 2 2" xfId="3804" xr:uid="{00000000-0005-0000-0000-0000DB0E0000}"/>
    <cellStyle name="Normal 110 2 2 3" xfId="3805" xr:uid="{00000000-0005-0000-0000-0000DC0E0000}"/>
    <cellStyle name="Normal 110 2 2 4" xfId="3806" xr:uid="{00000000-0005-0000-0000-0000DD0E0000}"/>
    <cellStyle name="Normal 110 2 2 5" xfId="3807" xr:uid="{00000000-0005-0000-0000-0000DE0E0000}"/>
    <cellStyle name="Normal 110 2 3" xfId="3808" xr:uid="{00000000-0005-0000-0000-0000DF0E0000}"/>
    <cellStyle name="Normal 110 2 3 2" xfId="3809" xr:uid="{00000000-0005-0000-0000-0000E00E0000}"/>
    <cellStyle name="Normal 110 2 3 2 2" xfId="3810" xr:uid="{00000000-0005-0000-0000-0000E10E0000}"/>
    <cellStyle name="Normal 110 2 3 3" xfId="3811" xr:uid="{00000000-0005-0000-0000-0000E20E0000}"/>
    <cellStyle name="Normal 110 2 3 4" xfId="3812" xr:uid="{00000000-0005-0000-0000-0000E30E0000}"/>
    <cellStyle name="Normal 110 2 4" xfId="3813" xr:uid="{00000000-0005-0000-0000-0000E40E0000}"/>
    <cellStyle name="Normal 110 2 4 2" xfId="3814" xr:uid="{00000000-0005-0000-0000-0000E50E0000}"/>
    <cellStyle name="Normal 110 2 4 2 2" xfId="3815" xr:uid="{00000000-0005-0000-0000-0000E60E0000}"/>
    <cellStyle name="Normal 110 2 4 3" xfId="3816" xr:uid="{00000000-0005-0000-0000-0000E70E0000}"/>
    <cellStyle name="Normal 110 2 4 4" xfId="3817" xr:uid="{00000000-0005-0000-0000-0000E80E0000}"/>
    <cellStyle name="Normal 110 2 5" xfId="3818" xr:uid="{00000000-0005-0000-0000-0000E90E0000}"/>
    <cellStyle name="Normal 110 2 5 2" xfId="3819" xr:uid="{00000000-0005-0000-0000-0000EA0E0000}"/>
    <cellStyle name="Normal 110 2 5 2 2" xfId="3820" xr:uid="{00000000-0005-0000-0000-0000EB0E0000}"/>
    <cellStyle name="Normal 110 2 5 3" xfId="3821" xr:uid="{00000000-0005-0000-0000-0000EC0E0000}"/>
    <cellStyle name="Normal 110 2 5 4" xfId="3822" xr:uid="{00000000-0005-0000-0000-0000ED0E0000}"/>
    <cellStyle name="Normal 110 2 6" xfId="3823" xr:uid="{00000000-0005-0000-0000-0000EE0E0000}"/>
    <cellStyle name="Normal 110 2 6 2" xfId="3824" xr:uid="{00000000-0005-0000-0000-0000EF0E0000}"/>
    <cellStyle name="Normal 110 2 6 2 2" xfId="3825" xr:uid="{00000000-0005-0000-0000-0000F00E0000}"/>
    <cellStyle name="Normal 110 2 6 3" xfId="3826" xr:uid="{00000000-0005-0000-0000-0000F10E0000}"/>
    <cellStyle name="Normal 110 2 7" xfId="3827" xr:uid="{00000000-0005-0000-0000-0000F20E0000}"/>
    <cellStyle name="Normal 110 2 7 2" xfId="3828" xr:uid="{00000000-0005-0000-0000-0000F30E0000}"/>
    <cellStyle name="Normal 110 2 7 3" xfId="3829" xr:uid="{00000000-0005-0000-0000-0000F40E0000}"/>
    <cellStyle name="Normal 110 2 8" xfId="3830" xr:uid="{00000000-0005-0000-0000-0000F50E0000}"/>
    <cellStyle name="Normal 110 2 8 2" xfId="3831" xr:uid="{00000000-0005-0000-0000-0000F60E0000}"/>
    <cellStyle name="Normal 110 2 9" xfId="3832" xr:uid="{00000000-0005-0000-0000-0000F70E0000}"/>
    <cellStyle name="Normal 110 2 9 2" xfId="3833" xr:uid="{00000000-0005-0000-0000-0000F80E0000}"/>
    <cellStyle name="Normal 110 3" xfId="3834" xr:uid="{00000000-0005-0000-0000-0000F90E0000}"/>
    <cellStyle name="Normal 110 3 10" xfId="3835" xr:uid="{00000000-0005-0000-0000-0000FA0E0000}"/>
    <cellStyle name="Normal 110 3 11" xfId="3836" xr:uid="{00000000-0005-0000-0000-0000FB0E0000}"/>
    <cellStyle name="Normal 110 3 12" xfId="3837" xr:uid="{00000000-0005-0000-0000-0000FC0E0000}"/>
    <cellStyle name="Normal 110 3 13" xfId="3838" xr:uid="{00000000-0005-0000-0000-0000FD0E0000}"/>
    <cellStyle name="Normal 110 3 14" xfId="3839" xr:uid="{00000000-0005-0000-0000-0000FE0E0000}"/>
    <cellStyle name="Normal 110 3 15" xfId="3840" xr:uid="{00000000-0005-0000-0000-0000FF0E0000}"/>
    <cellStyle name="Normal 110 3 2" xfId="3841" xr:uid="{00000000-0005-0000-0000-0000000F0000}"/>
    <cellStyle name="Normal 110 3 2 2" xfId="3842" xr:uid="{00000000-0005-0000-0000-0000010F0000}"/>
    <cellStyle name="Normal 110 3 2 2 2" xfId="3843" xr:uid="{00000000-0005-0000-0000-0000020F0000}"/>
    <cellStyle name="Normal 110 3 2 3" xfId="3844" xr:uid="{00000000-0005-0000-0000-0000030F0000}"/>
    <cellStyle name="Normal 110 3 2 4" xfId="3845" xr:uid="{00000000-0005-0000-0000-0000040F0000}"/>
    <cellStyle name="Normal 110 3 2 5" xfId="3846" xr:uid="{00000000-0005-0000-0000-0000050F0000}"/>
    <cellStyle name="Normal 110 3 3" xfId="3847" xr:uid="{00000000-0005-0000-0000-0000060F0000}"/>
    <cellStyle name="Normal 110 3 3 2" xfId="3848" xr:uid="{00000000-0005-0000-0000-0000070F0000}"/>
    <cellStyle name="Normal 110 3 3 2 2" xfId="3849" xr:uid="{00000000-0005-0000-0000-0000080F0000}"/>
    <cellStyle name="Normal 110 3 3 3" xfId="3850" xr:uid="{00000000-0005-0000-0000-0000090F0000}"/>
    <cellStyle name="Normal 110 3 3 4" xfId="3851" xr:uid="{00000000-0005-0000-0000-00000A0F0000}"/>
    <cellStyle name="Normal 110 3 4" xfId="3852" xr:uid="{00000000-0005-0000-0000-00000B0F0000}"/>
    <cellStyle name="Normal 110 3 4 2" xfId="3853" xr:uid="{00000000-0005-0000-0000-00000C0F0000}"/>
    <cellStyle name="Normal 110 3 4 2 2" xfId="3854" xr:uid="{00000000-0005-0000-0000-00000D0F0000}"/>
    <cellStyle name="Normal 110 3 4 3" xfId="3855" xr:uid="{00000000-0005-0000-0000-00000E0F0000}"/>
    <cellStyle name="Normal 110 3 4 4" xfId="3856" xr:uid="{00000000-0005-0000-0000-00000F0F0000}"/>
    <cellStyle name="Normal 110 3 5" xfId="3857" xr:uid="{00000000-0005-0000-0000-0000100F0000}"/>
    <cellStyle name="Normal 110 3 5 2" xfId="3858" xr:uid="{00000000-0005-0000-0000-0000110F0000}"/>
    <cellStyle name="Normal 110 3 5 2 2" xfId="3859" xr:uid="{00000000-0005-0000-0000-0000120F0000}"/>
    <cellStyle name="Normal 110 3 5 3" xfId="3860" xr:uid="{00000000-0005-0000-0000-0000130F0000}"/>
    <cellStyle name="Normal 110 3 5 4" xfId="3861" xr:uid="{00000000-0005-0000-0000-0000140F0000}"/>
    <cellStyle name="Normal 110 3 6" xfId="3862" xr:uid="{00000000-0005-0000-0000-0000150F0000}"/>
    <cellStyle name="Normal 110 3 6 2" xfId="3863" xr:uid="{00000000-0005-0000-0000-0000160F0000}"/>
    <cellStyle name="Normal 110 3 6 2 2" xfId="3864" xr:uid="{00000000-0005-0000-0000-0000170F0000}"/>
    <cellStyle name="Normal 110 3 6 3" xfId="3865" xr:uid="{00000000-0005-0000-0000-0000180F0000}"/>
    <cellStyle name="Normal 110 3 7" xfId="3866" xr:uid="{00000000-0005-0000-0000-0000190F0000}"/>
    <cellStyle name="Normal 110 3 7 2" xfId="3867" xr:uid="{00000000-0005-0000-0000-00001A0F0000}"/>
    <cellStyle name="Normal 110 3 7 3" xfId="3868" xr:uid="{00000000-0005-0000-0000-00001B0F0000}"/>
    <cellStyle name="Normal 110 3 8" xfId="3869" xr:uid="{00000000-0005-0000-0000-00001C0F0000}"/>
    <cellStyle name="Normal 110 3 8 2" xfId="3870" xr:uid="{00000000-0005-0000-0000-00001D0F0000}"/>
    <cellStyle name="Normal 110 3 9" xfId="3871" xr:uid="{00000000-0005-0000-0000-00001E0F0000}"/>
    <cellStyle name="Normal 110 3 9 2" xfId="3872" xr:uid="{00000000-0005-0000-0000-00001F0F0000}"/>
    <cellStyle name="Normal 110 4" xfId="3873" xr:uid="{00000000-0005-0000-0000-0000200F0000}"/>
    <cellStyle name="Normal 110 4 2" xfId="3874" xr:uid="{00000000-0005-0000-0000-0000210F0000}"/>
    <cellStyle name="Normal 110 4 2 2" xfId="3875" xr:uid="{00000000-0005-0000-0000-0000220F0000}"/>
    <cellStyle name="Normal 110 4 3" xfId="3876" xr:uid="{00000000-0005-0000-0000-0000230F0000}"/>
    <cellStyle name="Normal 110 4 4" xfId="3877" xr:uid="{00000000-0005-0000-0000-0000240F0000}"/>
    <cellStyle name="Normal 110 4 5" xfId="3878" xr:uid="{00000000-0005-0000-0000-0000250F0000}"/>
    <cellStyle name="Normal 110 5" xfId="3879" xr:uid="{00000000-0005-0000-0000-0000260F0000}"/>
    <cellStyle name="Normal 110 5 2" xfId="3880" xr:uid="{00000000-0005-0000-0000-0000270F0000}"/>
    <cellStyle name="Normal 110 5 2 2" xfId="3881" xr:uid="{00000000-0005-0000-0000-0000280F0000}"/>
    <cellStyle name="Normal 110 5 3" xfId="3882" xr:uid="{00000000-0005-0000-0000-0000290F0000}"/>
    <cellStyle name="Normal 110 5 4" xfId="3883" xr:uid="{00000000-0005-0000-0000-00002A0F0000}"/>
    <cellStyle name="Normal 110 5 5" xfId="3884" xr:uid="{00000000-0005-0000-0000-00002B0F0000}"/>
    <cellStyle name="Normal 110 6" xfId="3885" xr:uid="{00000000-0005-0000-0000-00002C0F0000}"/>
    <cellStyle name="Normal 110 6 2" xfId="3886" xr:uid="{00000000-0005-0000-0000-00002D0F0000}"/>
    <cellStyle name="Normal 110 6 2 2" xfId="3887" xr:uid="{00000000-0005-0000-0000-00002E0F0000}"/>
    <cellStyle name="Normal 110 6 3" xfId="3888" xr:uid="{00000000-0005-0000-0000-00002F0F0000}"/>
    <cellStyle name="Normal 110 6 4" xfId="3889" xr:uid="{00000000-0005-0000-0000-0000300F0000}"/>
    <cellStyle name="Normal 110 6 5" xfId="3890" xr:uid="{00000000-0005-0000-0000-0000310F0000}"/>
    <cellStyle name="Normal 110 7" xfId="3891" xr:uid="{00000000-0005-0000-0000-0000320F0000}"/>
    <cellStyle name="Normal 110 7 2" xfId="3892" xr:uid="{00000000-0005-0000-0000-0000330F0000}"/>
    <cellStyle name="Normal 110 7 2 2" xfId="3893" xr:uid="{00000000-0005-0000-0000-0000340F0000}"/>
    <cellStyle name="Normal 110 7 3" xfId="3894" xr:uid="{00000000-0005-0000-0000-0000350F0000}"/>
    <cellStyle name="Normal 110 7 4" xfId="3895" xr:uid="{00000000-0005-0000-0000-0000360F0000}"/>
    <cellStyle name="Normal 110 8" xfId="3896" xr:uid="{00000000-0005-0000-0000-0000370F0000}"/>
    <cellStyle name="Normal 110 8 2" xfId="3897" xr:uid="{00000000-0005-0000-0000-0000380F0000}"/>
    <cellStyle name="Normal 110 8 2 2" xfId="3898" xr:uid="{00000000-0005-0000-0000-0000390F0000}"/>
    <cellStyle name="Normal 110 8 3" xfId="3899" xr:uid="{00000000-0005-0000-0000-00003A0F0000}"/>
    <cellStyle name="Normal 110 9" xfId="3900" xr:uid="{00000000-0005-0000-0000-00003B0F0000}"/>
    <cellStyle name="Normal 110 9 2" xfId="3901" xr:uid="{00000000-0005-0000-0000-00003C0F0000}"/>
    <cellStyle name="Normal 110 9 3" xfId="3902" xr:uid="{00000000-0005-0000-0000-00003D0F0000}"/>
    <cellStyle name="Normal 111" xfId="3903" xr:uid="{00000000-0005-0000-0000-00003E0F0000}"/>
    <cellStyle name="Normal 111 10" xfId="3904" xr:uid="{00000000-0005-0000-0000-00003F0F0000}"/>
    <cellStyle name="Normal 111 10 2" xfId="3905" xr:uid="{00000000-0005-0000-0000-0000400F0000}"/>
    <cellStyle name="Normal 111 11" xfId="3906" xr:uid="{00000000-0005-0000-0000-0000410F0000}"/>
    <cellStyle name="Normal 111 12" xfId="3907" xr:uid="{00000000-0005-0000-0000-0000420F0000}"/>
    <cellStyle name="Normal 111 13" xfId="3908" xr:uid="{00000000-0005-0000-0000-0000430F0000}"/>
    <cellStyle name="Normal 111 14" xfId="3909" xr:uid="{00000000-0005-0000-0000-0000440F0000}"/>
    <cellStyle name="Normal 111 15" xfId="3910" xr:uid="{00000000-0005-0000-0000-0000450F0000}"/>
    <cellStyle name="Normal 111 16" xfId="3911" xr:uid="{00000000-0005-0000-0000-0000460F0000}"/>
    <cellStyle name="Normal 111 17" xfId="3912" xr:uid="{00000000-0005-0000-0000-0000470F0000}"/>
    <cellStyle name="Normal 111 2" xfId="3913" xr:uid="{00000000-0005-0000-0000-0000480F0000}"/>
    <cellStyle name="Normal 111 2 10" xfId="3914" xr:uid="{00000000-0005-0000-0000-0000490F0000}"/>
    <cellStyle name="Normal 111 2 10 2" xfId="3915" xr:uid="{00000000-0005-0000-0000-00004A0F0000}"/>
    <cellStyle name="Normal 111 2 11" xfId="3916" xr:uid="{00000000-0005-0000-0000-00004B0F0000}"/>
    <cellStyle name="Normal 111 2 11 2" xfId="3917" xr:uid="{00000000-0005-0000-0000-00004C0F0000}"/>
    <cellStyle name="Normal 111 2 12" xfId="3918" xr:uid="{00000000-0005-0000-0000-00004D0F0000}"/>
    <cellStyle name="Normal 111 2 12 2" xfId="3919" xr:uid="{00000000-0005-0000-0000-00004E0F0000}"/>
    <cellStyle name="Normal 111 2 13" xfId="3920" xr:uid="{00000000-0005-0000-0000-00004F0F0000}"/>
    <cellStyle name="Normal 111 2 13 2" xfId="3921" xr:uid="{00000000-0005-0000-0000-0000500F0000}"/>
    <cellStyle name="Normal 111 2 14" xfId="3922" xr:uid="{00000000-0005-0000-0000-0000510F0000}"/>
    <cellStyle name="Normal 111 2 15" xfId="3923" xr:uid="{00000000-0005-0000-0000-0000520F0000}"/>
    <cellStyle name="Normal 111 2 2" xfId="3924" xr:uid="{00000000-0005-0000-0000-0000530F0000}"/>
    <cellStyle name="Normal 111 2 2 2" xfId="3925" xr:uid="{00000000-0005-0000-0000-0000540F0000}"/>
    <cellStyle name="Normal 111 2 2 2 2" xfId="3926" xr:uid="{00000000-0005-0000-0000-0000550F0000}"/>
    <cellStyle name="Normal 111 2 2 3" xfId="3927" xr:uid="{00000000-0005-0000-0000-0000560F0000}"/>
    <cellStyle name="Normal 111 2 2 4" xfId="3928" xr:uid="{00000000-0005-0000-0000-0000570F0000}"/>
    <cellStyle name="Normal 111 2 2 5" xfId="3929" xr:uid="{00000000-0005-0000-0000-0000580F0000}"/>
    <cellStyle name="Normal 111 2 3" xfId="3930" xr:uid="{00000000-0005-0000-0000-0000590F0000}"/>
    <cellStyle name="Normal 111 2 3 2" xfId="3931" xr:uid="{00000000-0005-0000-0000-00005A0F0000}"/>
    <cellStyle name="Normal 111 2 3 2 2" xfId="3932" xr:uid="{00000000-0005-0000-0000-00005B0F0000}"/>
    <cellStyle name="Normal 111 2 3 3" xfId="3933" xr:uid="{00000000-0005-0000-0000-00005C0F0000}"/>
    <cellStyle name="Normal 111 2 3 4" xfId="3934" xr:uid="{00000000-0005-0000-0000-00005D0F0000}"/>
    <cellStyle name="Normal 111 2 3 5" xfId="3935" xr:uid="{00000000-0005-0000-0000-00005E0F0000}"/>
    <cellStyle name="Normal 111 2 4" xfId="3936" xr:uid="{00000000-0005-0000-0000-00005F0F0000}"/>
    <cellStyle name="Normal 111 2 4 2" xfId="3937" xr:uid="{00000000-0005-0000-0000-0000600F0000}"/>
    <cellStyle name="Normal 111 2 4 2 2" xfId="3938" xr:uid="{00000000-0005-0000-0000-0000610F0000}"/>
    <cellStyle name="Normal 111 2 4 3" xfId="3939" xr:uid="{00000000-0005-0000-0000-0000620F0000}"/>
    <cellStyle name="Normal 111 2 4 4" xfId="3940" xr:uid="{00000000-0005-0000-0000-0000630F0000}"/>
    <cellStyle name="Normal 111 2 4 5" xfId="3941" xr:uid="{00000000-0005-0000-0000-0000640F0000}"/>
    <cellStyle name="Normal 111 2 5" xfId="3942" xr:uid="{00000000-0005-0000-0000-0000650F0000}"/>
    <cellStyle name="Normal 111 2 5 2" xfId="3943" xr:uid="{00000000-0005-0000-0000-0000660F0000}"/>
    <cellStyle name="Normal 111 2 5 2 2" xfId="3944" xr:uid="{00000000-0005-0000-0000-0000670F0000}"/>
    <cellStyle name="Normal 111 2 5 3" xfId="3945" xr:uid="{00000000-0005-0000-0000-0000680F0000}"/>
    <cellStyle name="Normal 111 2 5 4" xfId="3946" xr:uid="{00000000-0005-0000-0000-0000690F0000}"/>
    <cellStyle name="Normal 111 2 5 5" xfId="3947" xr:uid="{00000000-0005-0000-0000-00006A0F0000}"/>
    <cellStyle name="Normal 111 2 6" xfId="3948" xr:uid="{00000000-0005-0000-0000-00006B0F0000}"/>
    <cellStyle name="Normal 111 2 6 2" xfId="3949" xr:uid="{00000000-0005-0000-0000-00006C0F0000}"/>
    <cellStyle name="Normal 111 2 6 2 2" xfId="3950" xr:uid="{00000000-0005-0000-0000-00006D0F0000}"/>
    <cellStyle name="Normal 111 2 6 3" xfId="3951" xr:uid="{00000000-0005-0000-0000-00006E0F0000}"/>
    <cellStyle name="Normal 111 2 6 4" xfId="3952" xr:uid="{00000000-0005-0000-0000-00006F0F0000}"/>
    <cellStyle name="Normal 111 2 7" xfId="3953" xr:uid="{00000000-0005-0000-0000-0000700F0000}"/>
    <cellStyle name="Normal 111 2 7 2" xfId="3954" xr:uid="{00000000-0005-0000-0000-0000710F0000}"/>
    <cellStyle name="Normal 111 2 7 3" xfId="3955" xr:uid="{00000000-0005-0000-0000-0000720F0000}"/>
    <cellStyle name="Normal 111 2 8" xfId="3956" xr:uid="{00000000-0005-0000-0000-0000730F0000}"/>
    <cellStyle name="Normal 111 2 8 2" xfId="3957" xr:uid="{00000000-0005-0000-0000-0000740F0000}"/>
    <cellStyle name="Normal 111 2 9" xfId="3958" xr:uid="{00000000-0005-0000-0000-0000750F0000}"/>
    <cellStyle name="Normal 111 2 9 2" xfId="3959" xr:uid="{00000000-0005-0000-0000-0000760F0000}"/>
    <cellStyle name="Normal 111 3" xfId="3960" xr:uid="{00000000-0005-0000-0000-0000770F0000}"/>
    <cellStyle name="Normal 111 3 10" xfId="3961" xr:uid="{00000000-0005-0000-0000-0000780F0000}"/>
    <cellStyle name="Normal 111 3 11" xfId="3962" xr:uid="{00000000-0005-0000-0000-0000790F0000}"/>
    <cellStyle name="Normal 111 3 12" xfId="3963" xr:uid="{00000000-0005-0000-0000-00007A0F0000}"/>
    <cellStyle name="Normal 111 3 13" xfId="3964" xr:uid="{00000000-0005-0000-0000-00007B0F0000}"/>
    <cellStyle name="Normal 111 3 14" xfId="3965" xr:uid="{00000000-0005-0000-0000-00007C0F0000}"/>
    <cellStyle name="Normal 111 3 15" xfId="3966" xr:uid="{00000000-0005-0000-0000-00007D0F0000}"/>
    <cellStyle name="Normal 111 3 2" xfId="3967" xr:uid="{00000000-0005-0000-0000-00007E0F0000}"/>
    <cellStyle name="Normal 111 3 2 2" xfId="3968" xr:uid="{00000000-0005-0000-0000-00007F0F0000}"/>
    <cellStyle name="Normal 111 3 2 2 2" xfId="3969" xr:uid="{00000000-0005-0000-0000-0000800F0000}"/>
    <cellStyle name="Normal 111 3 2 3" xfId="3970" xr:uid="{00000000-0005-0000-0000-0000810F0000}"/>
    <cellStyle name="Normal 111 3 2 4" xfId="3971" xr:uid="{00000000-0005-0000-0000-0000820F0000}"/>
    <cellStyle name="Normal 111 3 2 5" xfId="3972" xr:uid="{00000000-0005-0000-0000-0000830F0000}"/>
    <cellStyle name="Normal 111 3 3" xfId="3973" xr:uid="{00000000-0005-0000-0000-0000840F0000}"/>
    <cellStyle name="Normal 111 3 3 2" xfId="3974" xr:uid="{00000000-0005-0000-0000-0000850F0000}"/>
    <cellStyle name="Normal 111 3 3 2 2" xfId="3975" xr:uid="{00000000-0005-0000-0000-0000860F0000}"/>
    <cellStyle name="Normal 111 3 3 3" xfId="3976" xr:uid="{00000000-0005-0000-0000-0000870F0000}"/>
    <cellStyle name="Normal 111 3 3 4" xfId="3977" xr:uid="{00000000-0005-0000-0000-0000880F0000}"/>
    <cellStyle name="Normal 111 3 4" xfId="3978" xr:uid="{00000000-0005-0000-0000-0000890F0000}"/>
    <cellStyle name="Normal 111 3 4 2" xfId="3979" xr:uid="{00000000-0005-0000-0000-00008A0F0000}"/>
    <cellStyle name="Normal 111 3 4 2 2" xfId="3980" xr:uid="{00000000-0005-0000-0000-00008B0F0000}"/>
    <cellStyle name="Normal 111 3 4 3" xfId="3981" xr:uid="{00000000-0005-0000-0000-00008C0F0000}"/>
    <cellStyle name="Normal 111 3 4 4" xfId="3982" xr:uid="{00000000-0005-0000-0000-00008D0F0000}"/>
    <cellStyle name="Normal 111 3 5" xfId="3983" xr:uid="{00000000-0005-0000-0000-00008E0F0000}"/>
    <cellStyle name="Normal 111 3 5 2" xfId="3984" xr:uid="{00000000-0005-0000-0000-00008F0F0000}"/>
    <cellStyle name="Normal 111 3 5 2 2" xfId="3985" xr:uid="{00000000-0005-0000-0000-0000900F0000}"/>
    <cellStyle name="Normal 111 3 5 3" xfId="3986" xr:uid="{00000000-0005-0000-0000-0000910F0000}"/>
    <cellStyle name="Normal 111 3 5 4" xfId="3987" xr:uid="{00000000-0005-0000-0000-0000920F0000}"/>
    <cellStyle name="Normal 111 3 6" xfId="3988" xr:uid="{00000000-0005-0000-0000-0000930F0000}"/>
    <cellStyle name="Normal 111 3 6 2" xfId="3989" xr:uid="{00000000-0005-0000-0000-0000940F0000}"/>
    <cellStyle name="Normal 111 3 6 2 2" xfId="3990" xr:uid="{00000000-0005-0000-0000-0000950F0000}"/>
    <cellStyle name="Normal 111 3 6 3" xfId="3991" xr:uid="{00000000-0005-0000-0000-0000960F0000}"/>
    <cellStyle name="Normal 111 3 7" xfId="3992" xr:uid="{00000000-0005-0000-0000-0000970F0000}"/>
    <cellStyle name="Normal 111 3 7 2" xfId="3993" xr:uid="{00000000-0005-0000-0000-0000980F0000}"/>
    <cellStyle name="Normal 111 3 7 3" xfId="3994" xr:uid="{00000000-0005-0000-0000-0000990F0000}"/>
    <cellStyle name="Normal 111 3 8" xfId="3995" xr:uid="{00000000-0005-0000-0000-00009A0F0000}"/>
    <cellStyle name="Normal 111 3 8 2" xfId="3996" xr:uid="{00000000-0005-0000-0000-00009B0F0000}"/>
    <cellStyle name="Normal 111 3 9" xfId="3997" xr:uid="{00000000-0005-0000-0000-00009C0F0000}"/>
    <cellStyle name="Normal 111 3 9 2" xfId="3998" xr:uid="{00000000-0005-0000-0000-00009D0F0000}"/>
    <cellStyle name="Normal 111 4" xfId="3999" xr:uid="{00000000-0005-0000-0000-00009E0F0000}"/>
    <cellStyle name="Normal 111 4 2" xfId="4000" xr:uid="{00000000-0005-0000-0000-00009F0F0000}"/>
    <cellStyle name="Normal 111 4 2 2" xfId="4001" xr:uid="{00000000-0005-0000-0000-0000A00F0000}"/>
    <cellStyle name="Normal 111 4 3" xfId="4002" xr:uid="{00000000-0005-0000-0000-0000A10F0000}"/>
    <cellStyle name="Normal 111 4 4" xfId="4003" xr:uid="{00000000-0005-0000-0000-0000A20F0000}"/>
    <cellStyle name="Normal 111 4 5" xfId="4004" xr:uid="{00000000-0005-0000-0000-0000A30F0000}"/>
    <cellStyle name="Normal 111 5" xfId="4005" xr:uid="{00000000-0005-0000-0000-0000A40F0000}"/>
    <cellStyle name="Normal 111 5 2" xfId="4006" xr:uid="{00000000-0005-0000-0000-0000A50F0000}"/>
    <cellStyle name="Normal 111 5 2 2" xfId="4007" xr:uid="{00000000-0005-0000-0000-0000A60F0000}"/>
    <cellStyle name="Normal 111 5 3" xfId="4008" xr:uid="{00000000-0005-0000-0000-0000A70F0000}"/>
    <cellStyle name="Normal 111 5 4" xfId="4009" xr:uid="{00000000-0005-0000-0000-0000A80F0000}"/>
    <cellStyle name="Normal 111 6" xfId="4010" xr:uid="{00000000-0005-0000-0000-0000A90F0000}"/>
    <cellStyle name="Normal 111 6 2" xfId="4011" xr:uid="{00000000-0005-0000-0000-0000AA0F0000}"/>
    <cellStyle name="Normal 111 6 2 2" xfId="4012" xr:uid="{00000000-0005-0000-0000-0000AB0F0000}"/>
    <cellStyle name="Normal 111 6 3" xfId="4013" xr:uid="{00000000-0005-0000-0000-0000AC0F0000}"/>
    <cellStyle name="Normal 111 6 4" xfId="4014" xr:uid="{00000000-0005-0000-0000-0000AD0F0000}"/>
    <cellStyle name="Normal 111 6 5" xfId="4015" xr:uid="{00000000-0005-0000-0000-0000AE0F0000}"/>
    <cellStyle name="Normal 111 7" xfId="4016" xr:uid="{00000000-0005-0000-0000-0000AF0F0000}"/>
    <cellStyle name="Normal 111 7 2" xfId="4017" xr:uid="{00000000-0005-0000-0000-0000B00F0000}"/>
    <cellStyle name="Normal 111 7 2 2" xfId="4018" xr:uid="{00000000-0005-0000-0000-0000B10F0000}"/>
    <cellStyle name="Normal 111 7 3" xfId="4019" xr:uid="{00000000-0005-0000-0000-0000B20F0000}"/>
    <cellStyle name="Normal 111 7 4" xfId="4020" xr:uid="{00000000-0005-0000-0000-0000B30F0000}"/>
    <cellStyle name="Normal 111 8" xfId="4021" xr:uid="{00000000-0005-0000-0000-0000B40F0000}"/>
    <cellStyle name="Normal 111 8 2" xfId="4022" xr:uid="{00000000-0005-0000-0000-0000B50F0000}"/>
    <cellStyle name="Normal 111 8 2 2" xfId="4023" xr:uid="{00000000-0005-0000-0000-0000B60F0000}"/>
    <cellStyle name="Normal 111 8 3" xfId="4024" xr:uid="{00000000-0005-0000-0000-0000B70F0000}"/>
    <cellStyle name="Normal 111 9" xfId="4025" xr:uid="{00000000-0005-0000-0000-0000B80F0000}"/>
    <cellStyle name="Normal 111 9 2" xfId="4026" xr:uid="{00000000-0005-0000-0000-0000B90F0000}"/>
    <cellStyle name="Normal 111 9 3" xfId="4027" xr:uid="{00000000-0005-0000-0000-0000BA0F0000}"/>
    <cellStyle name="Normal 112" xfId="4028" xr:uid="{00000000-0005-0000-0000-0000BB0F0000}"/>
    <cellStyle name="Normal 112 10" xfId="4029" xr:uid="{00000000-0005-0000-0000-0000BC0F0000}"/>
    <cellStyle name="Normal 112 10 2" xfId="4030" xr:uid="{00000000-0005-0000-0000-0000BD0F0000}"/>
    <cellStyle name="Normal 112 11" xfId="4031" xr:uid="{00000000-0005-0000-0000-0000BE0F0000}"/>
    <cellStyle name="Normal 112 11 2" xfId="4032" xr:uid="{00000000-0005-0000-0000-0000BF0F0000}"/>
    <cellStyle name="Normal 112 12" xfId="4033" xr:uid="{00000000-0005-0000-0000-0000C00F0000}"/>
    <cellStyle name="Normal 112 12 2" xfId="4034" xr:uid="{00000000-0005-0000-0000-0000C10F0000}"/>
    <cellStyle name="Normal 112 13" xfId="4035" xr:uid="{00000000-0005-0000-0000-0000C20F0000}"/>
    <cellStyle name="Normal 112 13 2" xfId="4036" xr:uid="{00000000-0005-0000-0000-0000C30F0000}"/>
    <cellStyle name="Normal 112 14" xfId="4037" xr:uid="{00000000-0005-0000-0000-0000C40F0000}"/>
    <cellStyle name="Normal 112 15" xfId="4038" xr:uid="{00000000-0005-0000-0000-0000C50F0000}"/>
    <cellStyle name="Normal 112 16" xfId="4039" xr:uid="{00000000-0005-0000-0000-0000C60F0000}"/>
    <cellStyle name="Normal 112 17" xfId="4040" xr:uid="{00000000-0005-0000-0000-0000C70F0000}"/>
    <cellStyle name="Normal 112 2" xfId="4041" xr:uid="{00000000-0005-0000-0000-0000C80F0000}"/>
    <cellStyle name="Normal 112 2 10" xfId="4042" xr:uid="{00000000-0005-0000-0000-0000C90F0000}"/>
    <cellStyle name="Normal 112 2 11" xfId="4043" xr:uid="{00000000-0005-0000-0000-0000CA0F0000}"/>
    <cellStyle name="Normal 112 2 12" xfId="4044" xr:uid="{00000000-0005-0000-0000-0000CB0F0000}"/>
    <cellStyle name="Normal 112 2 13" xfId="4045" xr:uid="{00000000-0005-0000-0000-0000CC0F0000}"/>
    <cellStyle name="Normal 112 2 14" xfId="4046" xr:uid="{00000000-0005-0000-0000-0000CD0F0000}"/>
    <cellStyle name="Normal 112 2 15" xfId="4047" xr:uid="{00000000-0005-0000-0000-0000CE0F0000}"/>
    <cellStyle name="Normal 112 2 2" xfId="4048" xr:uid="{00000000-0005-0000-0000-0000CF0F0000}"/>
    <cellStyle name="Normal 112 2 2 2" xfId="4049" xr:uid="{00000000-0005-0000-0000-0000D00F0000}"/>
    <cellStyle name="Normal 112 2 2 2 2" xfId="4050" xr:uid="{00000000-0005-0000-0000-0000D10F0000}"/>
    <cellStyle name="Normal 112 2 2 3" xfId="4051" xr:uid="{00000000-0005-0000-0000-0000D20F0000}"/>
    <cellStyle name="Normal 112 2 2 4" xfId="4052" xr:uid="{00000000-0005-0000-0000-0000D30F0000}"/>
    <cellStyle name="Normal 112 2 2 5" xfId="4053" xr:uid="{00000000-0005-0000-0000-0000D40F0000}"/>
    <cellStyle name="Normal 112 2 3" xfId="4054" xr:uid="{00000000-0005-0000-0000-0000D50F0000}"/>
    <cellStyle name="Normal 112 2 3 2" xfId="4055" xr:uid="{00000000-0005-0000-0000-0000D60F0000}"/>
    <cellStyle name="Normal 112 2 3 2 2" xfId="4056" xr:uid="{00000000-0005-0000-0000-0000D70F0000}"/>
    <cellStyle name="Normal 112 2 3 3" xfId="4057" xr:uid="{00000000-0005-0000-0000-0000D80F0000}"/>
    <cellStyle name="Normal 112 2 3 4" xfId="4058" xr:uid="{00000000-0005-0000-0000-0000D90F0000}"/>
    <cellStyle name="Normal 112 2 4" xfId="4059" xr:uid="{00000000-0005-0000-0000-0000DA0F0000}"/>
    <cellStyle name="Normal 112 2 4 2" xfId="4060" xr:uid="{00000000-0005-0000-0000-0000DB0F0000}"/>
    <cellStyle name="Normal 112 2 4 2 2" xfId="4061" xr:uid="{00000000-0005-0000-0000-0000DC0F0000}"/>
    <cellStyle name="Normal 112 2 4 3" xfId="4062" xr:uid="{00000000-0005-0000-0000-0000DD0F0000}"/>
    <cellStyle name="Normal 112 2 4 4" xfId="4063" xr:uid="{00000000-0005-0000-0000-0000DE0F0000}"/>
    <cellStyle name="Normal 112 2 5" xfId="4064" xr:uid="{00000000-0005-0000-0000-0000DF0F0000}"/>
    <cellStyle name="Normal 112 2 5 2" xfId="4065" xr:uid="{00000000-0005-0000-0000-0000E00F0000}"/>
    <cellStyle name="Normal 112 2 5 2 2" xfId="4066" xr:uid="{00000000-0005-0000-0000-0000E10F0000}"/>
    <cellStyle name="Normal 112 2 5 3" xfId="4067" xr:uid="{00000000-0005-0000-0000-0000E20F0000}"/>
    <cellStyle name="Normal 112 2 5 4" xfId="4068" xr:uid="{00000000-0005-0000-0000-0000E30F0000}"/>
    <cellStyle name="Normal 112 2 6" xfId="4069" xr:uid="{00000000-0005-0000-0000-0000E40F0000}"/>
    <cellStyle name="Normal 112 2 6 2" xfId="4070" xr:uid="{00000000-0005-0000-0000-0000E50F0000}"/>
    <cellStyle name="Normal 112 2 6 2 2" xfId="4071" xr:uid="{00000000-0005-0000-0000-0000E60F0000}"/>
    <cellStyle name="Normal 112 2 6 3" xfId="4072" xr:uid="{00000000-0005-0000-0000-0000E70F0000}"/>
    <cellStyle name="Normal 112 2 7" xfId="4073" xr:uid="{00000000-0005-0000-0000-0000E80F0000}"/>
    <cellStyle name="Normal 112 2 7 2" xfId="4074" xr:uid="{00000000-0005-0000-0000-0000E90F0000}"/>
    <cellStyle name="Normal 112 2 7 3" xfId="4075" xr:uid="{00000000-0005-0000-0000-0000EA0F0000}"/>
    <cellStyle name="Normal 112 2 8" xfId="4076" xr:uid="{00000000-0005-0000-0000-0000EB0F0000}"/>
    <cellStyle name="Normal 112 2 8 2" xfId="4077" xr:uid="{00000000-0005-0000-0000-0000EC0F0000}"/>
    <cellStyle name="Normal 112 2 9" xfId="4078" xr:uid="{00000000-0005-0000-0000-0000ED0F0000}"/>
    <cellStyle name="Normal 112 2 9 2" xfId="4079" xr:uid="{00000000-0005-0000-0000-0000EE0F0000}"/>
    <cellStyle name="Normal 112 3" xfId="4080" xr:uid="{00000000-0005-0000-0000-0000EF0F0000}"/>
    <cellStyle name="Normal 112 3 10" xfId="4081" xr:uid="{00000000-0005-0000-0000-0000F00F0000}"/>
    <cellStyle name="Normal 112 3 11" xfId="4082" xr:uid="{00000000-0005-0000-0000-0000F10F0000}"/>
    <cellStyle name="Normal 112 3 12" xfId="4083" xr:uid="{00000000-0005-0000-0000-0000F20F0000}"/>
    <cellStyle name="Normal 112 3 13" xfId="4084" xr:uid="{00000000-0005-0000-0000-0000F30F0000}"/>
    <cellStyle name="Normal 112 3 14" xfId="4085" xr:uid="{00000000-0005-0000-0000-0000F40F0000}"/>
    <cellStyle name="Normal 112 3 15" xfId="4086" xr:uid="{00000000-0005-0000-0000-0000F50F0000}"/>
    <cellStyle name="Normal 112 3 2" xfId="4087" xr:uid="{00000000-0005-0000-0000-0000F60F0000}"/>
    <cellStyle name="Normal 112 3 2 2" xfId="4088" xr:uid="{00000000-0005-0000-0000-0000F70F0000}"/>
    <cellStyle name="Normal 112 3 2 2 2" xfId="4089" xr:uid="{00000000-0005-0000-0000-0000F80F0000}"/>
    <cellStyle name="Normal 112 3 2 3" xfId="4090" xr:uid="{00000000-0005-0000-0000-0000F90F0000}"/>
    <cellStyle name="Normal 112 3 2 4" xfId="4091" xr:uid="{00000000-0005-0000-0000-0000FA0F0000}"/>
    <cellStyle name="Normal 112 3 2 5" xfId="4092" xr:uid="{00000000-0005-0000-0000-0000FB0F0000}"/>
    <cellStyle name="Normal 112 3 3" xfId="4093" xr:uid="{00000000-0005-0000-0000-0000FC0F0000}"/>
    <cellStyle name="Normal 112 3 3 2" xfId="4094" xr:uid="{00000000-0005-0000-0000-0000FD0F0000}"/>
    <cellStyle name="Normal 112 3 3 2 2" xfId="4095" xr:uid="{00000000-0005-0000-0000-0000FE0F0000}"/>
    <cellStyle name="Normal 112 3 3 3" xfId="4096" xr:uid="{00000000-0005-0000-0000-0000FF0F0000}"/>
    <cellStyle name="Normal 112 3 3 4" xfId="4097" xr:uid="{00000000-0005-0000-0000-000000100000}"/>
    <cellStyle name="Normal 112 3 4" xfId="4098" xr:uid="{00000000-0005-0000-0000-000001100000}"/>
    <cellStyle name="Normal 112 3 4 2" xfId="4099" xr:uid="{00000000-0005-0000-0000-000002100000}"/>
    <cellStyle name="Normal 112 3 4 2 2" xfId="4100" xr:uid="{00000000-0005-0000-0000-000003100000}"/>
    <cellStyle name="Normal 112 3 4 3" xfId="4101" xr:uid="{00000000-0005-0000-0000-000004100000}"/>
    <cellStyle name="Normal 112 3 4 4" xfId="4102" xr:uid="{00000000-0005-0000-0000-000005100000}"/>
    <cellStyle name="Normal 112 3 5" xfId="4103" xr:uid="{00000000-0005-0000-0000-000006100000}"/>
    <cellStyle name="Normal 112 3 5 2" xfId="4104" xr:uid="{00000000-0005-0000-0000-000007100000}"/>
    <cellStyle name="Normal 112 3 5 2 2" xfId="4105" xr:uid="{00000000-0005-0000-0000-000008100000}"/>
    <cellStyle name="Normal 112 3 5 3" xfId="4106" xr:uid="{00000000-0005-0000-0000-000009100000}"/>
    <cellStyle name="Normal 112 3 5 4" xfId="4107" xr:uid="{00000000-0005-0000-0000-00000A100000}"/>
    <cellStyle name="Normal 112 3 6" xfId="4108" xr:uid="{00000000-0005-0000-0000-00000B100000}"/>
    <cellStyle name="Normal 112 3 6 2" xfId="4109" xr:uid="{00000000-0005-0000-0000-00000C100000}"/>
    <cellStyle name="Normal 112 3 6 2 2" xfId="4110" xr:uid="{00000000-0005-0000-0000-00000D100000}"/>
    <cellStyle name="Normal 112 3 6 3" xfId="4111" xr:uid="{00000000-0005-0000-0000-00000E100000}"/>
    <cellStyle name="Normal 112 3 7" xfId="4112" xr:uid="{00000000-0005-0000-0000-00000F100000}"/>
    <cellStyle name="Normal 112 3 7 2" xfId="4113" xr:uid="{00000000-0005-0000-0000-000010100000}"/>
    <cellStyle name="Normal 112 3 7 3" xfId="4114" xr:uid="{00000000-0005-0000-0000-000011100000}"/>
    <cellStyle name="Normal 112 3 8" xfId="4115" xr:uid="{00000000-0005-0000-0000-000012100000}"/>
    <cellStyle name="Normal 112 3 8 2" xfId="4116" xr:uid="{00000000-0005-0000-0000-000013100000}"/>
    <cellStyle name="Normal 112 3 9" xfId="4117" xr:uid="{00000000-0005-0000-0000-000014100000}"/>
    <cellStyle name="Normal 112 3 9 2" xfId="4118" xr:uid="{00000000-0005-0000-0000-000015100000}"/>
    <cellStyle name="Normal 112 4" xfId="4119" xr:uid="{00000000-0005-0000-0000-000016100000}"/>
    <cellStyle name="Normal 112 4 2" xfId="4120" xr:uid="{00000000-0005-0000-0000-000017100000}"/>
    <cellStyle name="Normal 112 4 2 2" xfId="4121" xr:uid="{00000000-0005-0000-0000-000018100000}"/>
    <cellStyle name="Normal 112 4 3" xfId="4122" xr:uid="{00000000-0005-0000-0000-000019100000}"/>
    <cellStyle name="Normal 112 4 4" xfId="4123" xr:uid="{00000000-0005-0000-0000-00001A100000}"/>
    <cellStyle name="Normal 112 4 5" xfId="4124" xr:uid="{00000000-0005-0000-0000-00001B100000}"/>
    <cellStyle name="Normal 112 5" xfId="4125" xr:uid="{00000000-0005-0000-0000-00001C100000}"/>
    <cellStyle name="Normal 112 5 2" xfId="4126" xr:uid="{00000000-0005-0000-0000-00001D100000}"/>
    <cellStyle name="Normal 112 5 2 2" xfId="4127" xr:uid="{00000000-0005-0000-0000-00001E100000}"/>
    <cellStyle name="Normal 112 5 3" xfId="4128" xr:uid="{00000000-0005-0000-0000-00001F100000}"/>
    <cellStyle name="Normal 112 5 4" xfId="4129" xr:uid="{00000000-0005-0000-0000-000020100000}"/>
    <cellStyle name="Normal 112 5 5" xfId="4130" xr:uid="{00000000-0005-0000-0000-000021100000}"/>
    <cellStyle name="Normal 112 6" xfId="4131" xr:uid="{00000000-0005-0000-0000-000022100000}"/>
    <cellStyle name="Normal 112 6 2" xfId="4132" xr:uid="{00000000-0005-0000-0000-000023100000}"/>
    <cellStyle name="Normal 112 6 2 2" xfId="4133" xr:uid="{00000000-0005-0000-0000-000024100000}"/>
    <cellStyle name="Normal 112 6 3" xfId="4134" xr:uid="{00000000-0005-0000-0000-000025100000}"/>
    <cellStyle name="Normal 112 6 4" xfId="4135" xr:uid="{00000000-0005-0000-0000-000026100000}"/>
    <cellStyle name="Normal 112 6 5" xfId="4136" xr:uid="{00000000-0005-0000-0000-000027100000}"/>
    <cellStyle name="Normal 112 7" xfId="4137" xr:uid="{00000000-0005-0000-0000-000028100000}"/>
    <cellStyle name="Normal 112 7 2" xfId="4138" xr:uid="{00000000-0005-0000-0000-000029100000}"/>
    <cellStyle name="Normal 112 7 2 2" xfId="4139" xr:uid="{00000000-0005-0000-0000-00002A100000}"/>
    <cellStyle name="Normal 112 7 3" xfId="4140" xr:uid="{00000000-0005-0000-0000-00002B100000}"/>
    <cellStyle name="Normal 112 7 4" xfId="4141" xr:uid="{00000000-0005-0000-0000-00002C100000}"/>
    <cellStyle name="Normal 112 8" xfId="4142" xr:uid="{00000000-0005-0000-0000-00002D100000}"/>
    <cellStyle name="Normal 112 8 2" xfId="4143" xr:uid="{00000000-0005-0000-0000-00002E100000}"/>
    <cellStyle name="Normal 112 8 2 2" xfId="4144" xr:uid="{00000000-0005-0000-0000-00002F100000}"/>
    <cellStyle name="Normal 112 8 3" xfId="4145" xr:uid="{00000000-0005-0000-0000-000030100000}"/>
    <cellStyle name="Normal 112 9" xfId="4146" xr:uid="{00000000-0005-0000-0000-000031100000}"/>
    <cellStyle name="Normal 112 9 2" xfId="4147" xr:uid="{00000000-0005-0000-0000-000032100000}"/>
    <cellStyle name="Normal 112 9 3" xfId="4148" xr:uid="{00000000-0005-0000-0000-000033100000}"/>
    <cellStyle name="Normal 113" xfId="4149" xr:uid="{00000000-0005-0000-0000-000034100000}"/>
    <cellStyle name="Normal 113 10" xfId="4150" xr:uid="{00000000-0005-0000-0000-000035100000}"/>
    <cellStyle name="Normal 113 10 2" xfId="4151" xr:uid="{00000000-0005-0000-0000-000036100000}"/>
    <cellStyle name="Normal 113 11" xfId="4152" xr:uid="{00000000-0005-0000-0000-000037100000}"/>
    <cellStyle name="Normal 113 11 2" xfId="4153" xr:uid="{00000000-0005-0000-0000-000038100000}"/>
    <cellStyle name="Normal 113 12" xfId="4154" xr:uid="{00000000-0005-0000-0000-000039100000}"/>
    <cellStyle name="Normal 113 12 2" xfId="4155" xr:uid="{00000000-0005-0000-0000-00003A100000}"/>
    <cellStyle name="Normal 113 13" xfId="4156" xr:uid="{00000000-0005-0000-0000-00003B100000}"/>
    <cellStyle name="Normal 113 13 2" xfId="4157" xr:uid="{00000000-0005-0000-0000-00003C100000}"/>
    <cellStyle name="Normal 113 14" xfId="4158" xr:uid="{00000000-0005-0000-0000-00003D100000}"/>
    <cellStyle name="Normal 113 15" xfId="4159" xr:uid="{00000000-0005-0000-0000-00003E100000}"/>
    <cellStyle name="Normal 113 16" xfId="4160" xr:uid="{00000000-0005-0000-0000-00003F100000}"/>
    <cellStyle name="Normal 113 17" xfId="4161" xr:uid="{00000000-0005-0000-0000-000040100000}"/>
    <cellStyle name="Normal 113 2" xfId="4162" xr:uid="{00000000-0005-0000-0000-000041100000}"/>
    <cellStyle name="Normal 113 2 10" xfId="4163" xr:uid="{00000000-0005-0000-0000-000042100000}"/>
    <cellStyle name="Normal 113 2 11" xfId="4164" xr:uid="{00000000-0005-0000-0000-000043100000}"/>
    <cellStyle name="Normal 113 2 12" xfId="4165" xr:uid="{00000000-0005-0000-0000-000044100000}"/>
    <cellStyle name="Normal 113 2 13" xfId="4166" xr:uid="{00000000-0005-0000-0000-000045100000}"/>
    <cellStyle name="Normal 113 2 14" xfId="4167" xr:uid="{00000000-0005-0000-0000-000046100000}"/>
    <cellStyle name="Normal 113 2 15" xfId="4168" xr:uid="{00000000-0005-0000-0000-000047100000}"/>
    <cellStyle name="Normal 113 2 2" xfId="4169" xr:uid="{00000000-0005-0000-0000-000048100000}"/>
    <cellStyle name="Normal 113 2 2 2" xfId="4170" xr:uid="{00000000-0005-0000-0000-000049100000}"/>
    <cellStyle name="Normal 113 2 2 2 2" xfId="4171" xr:uid="{00000000-0005-0000-0000-00004A100000}"/>
    <cellStyle name="Normal 113 2 2 3" xfId="4172" xr:uid="{00000000-0005-0000-0000-00004B100000}"/>
    <cellStyle name="Normal 113 2 2 4" xfId="4173" xr:uid="{00000000-0005-0000-0000-00004C100000}"/>
    <cellStyle name="Normal 113 2 2 5" xfId="4174" xr:uid="{00000000-0005-0000-0000-00004D100000}"/>
    <cellStyle name="Normal 113 2 3" xfId="4175" xr:uid="{00000000-0005-0000-0000-00004E100000}"/>
    <cellStyle name="Normal 113 2 3 2" xfId="4176" xr:uid="{00000000-0005-0000-0000-00004F100000}"/>
    <cellStyle name="Normal 113 2 3 2 2" xfId="4177" xr:uid="{00000000-0005-0000-0000-000050100000}"/>
    <cellStyle name="Normal 113 2 3 3" xfId="4178" xr:uid="{00000000-0005-0000-0000-000051100000}"/>
    <cellStyle name="Normal 113 2 3 4" xfId="4179" xr:uid="{00000000-0005-0000-0000-000052100000}"/>
    <cellStyle name="Normal 113 2 4" xfId="4180" xr:uid="{00000000-0005-0000-0000-000053100000}"/>
    <cellStyle name="Normal 113 2 4 2" xfId="4181" xr:uid="{00000000-0005-0000-0000-000054100000}"/>
    <cellStyle name="Normal 113 2 4 2 2" xfId="4182" xr:uid="{00000000-0005-0000-0000-000055100000}"/>
    <cellStyle name="Normal 113 2 4 3" xfId="4183" xr:uid="{00000000-0005-0000-0000-000056100000}"/>
    <cellStyle name="Normal 113 2 4 4" xfId="4184" xr:uid="{00000000-0005-0000-0000-000057100000}"/>
    <cellStyle name="Normal 113 2 5" xfId="4185" xr:uid="{00000000-0005-0000-0000-000058100000}"/>
    <cellStyle name="Normal 113 2 5 2" xfId="4186" xr:uid="{00000000-0005-0000-0000-000059100000}"/>
    <cellStyle name="Normal 113 2 5 2 2" xfId="4187" xr:uid="{00000000-0005-0000-0000-00005A100000}"/>
    <cellStyle name="Normal 113 2 5 3" xfId="4188" xr:uid="{00000000-0005-0000-0000-00005B100000}"/>
    <cellStyle name="Normal 113 2 5 4" xfId="4189" xr:uid="{00000000-0005-0000-0000-00005C100000}"/>
    <cellStyle name="Normal 113 2 6" xfId="4190" xr:uid="{00000000-0005-0000-0000-00005D100000}"/>
    <cellStyle name="Normal 113 2 6 2" xfId="4191" xr:uid="{00000000-0005-0000-0000-00005E100000}"/>
    <cellStyle name="Normal 113 2 6 2 2" xfId="4192" xr:uid="{00000000-0005-0000-0000-00005F100000}"/>
    <cellStyle name="Normal 113 2 6 3" xfId="4193" xr:uid="{00000000-0005-0000-0000-000060100000}"/>
    <cellStyle name="Normal 113 2 7" xfId="4194" xr:uid="{00000000-0005-0000-0000-000061100000}"/>
    <cellStyle name="Normal 113 2 7 2" xfId="4195" xr:uid="{00000000-0005-0000-0000-000062100000}"/>
    <cellStyle name="Normal 113 2 7 3" xfId="4196" xr:uid="{00000000-0005-0000-0000-000063100000}"/>
    <cellStyle name="Normal 113 2 8" xfId="4197" xr:uid="{00000000-0005-0000-0000-000064100000}"/>
    <cellStyle name="Normal 113 2 8 2" xfId="4198" xr:uid="{00000000-0005-0000-0000-000065100000}"/>
    <cellStyle name="Normal 113 2 9" xfId="4199" xr:uid="{00000000-0005-0000-0000-000066100000}"/>
    <cellStyle name="Normal 113 2 9 2" xfId="4200" xr:uid="{00000000-0005-0000-0000-000067100000}"/>
    <cellStyle name="Normal 113 3" xfId="4201" xr:uid="{00000000-0005-0000-0000-000068100000}"/>
    <cellStyle name="Normal 113 3 10" xfId="4202" xr:uid="{00000000-0005-0000-0000-000069100000}"/>
    <cellStyle name="Normal 113 3 11" xfId="4203" xr:uid="{00000000-0005-0000-0000-00006A100000}"/>
    <cellStyle name="Normal 113 3 12" xfId="4204" xr:uid="{00000000-0005-0000-0000-00006B100000}"/>
    <cellStyle name="Normal 113 3 13" xfId="4205" xr:uid="{00000000-0005-0000-0000-00006C100000}"/>
    <cellStyle name="Normal 113 3 14" xfId="4206" xr:uid="{00000000-0005-0000-0000-00006D100000}"/>
    <cellStyle name="Normal 113 3 15" xfId="4207" xr:uid="{00000000-0005-0000-0000-00006E100000}"/>
    <cellStyle name="Normal 113 3 2" xfId="4208" xr:uid="{00000000-0005-0000-0000-00006F100000}"/>
    <cellStyle name="Normal 113 3 2 2" xfId="4209" xr:uid="{00000000-0005-0000-0000-000070100000}"/>
    <cellStyle name="Normal 113 3 2 2 2" xfId="4210" xr:uid="{00000000-0005-0000-0000-000071100000}"/>
    <cellStyle name="Normal 113 3 2 3" xfId="4211" xr:uid="{00000000-0005-0000-0000-000072100000}"/>
    <cellStyle name="Normal 113 3 2 4" xfId="4212" xr:uid="{00000000-0005-0000-0000-000073100000}"/>
    <cellStyle name="Normal 113 3 2 5" xfId="4213" xr:uid="{00000000-0005-0000-0000-000074100000}"/>
    <cellStyle name="Normal 113 3 3" xfId="4214" xr:uid="{00000000-0005-0000-0000-000075100000}"/>
    <cellStyle name="Normal 113 3 3 2" xfId="4215" xr:uid="{00000000-0005-0000-0000-000076100000}"/>
    <cellStyle name="Normal 113 3 3 2 2" xfId="4216" xr:uid="{00000000-0005-0000-0000-000077100000}"/>
    <cellStyle name="Normal 113 3 3 3" xfId="4217" xr:uid="{00000000-0005-0000-0000-000078100000}"/>
    <cellStyle name="Normal 113 3 3 4" xfId="4218" xr:uid="{00000000-0005-0000-0000-000079100000}"/>
    <cellStyle name="Normal 113 3 4" xfId="4219" xr:uid="{00000000-0005-0000-0000-00007A100000}"/>
    <cellStyle name="Normal 113 3 4 2" xfId="4220" xr:uid="{00000000-0005-0000-0000-00007B100000}"/>
    <cellStyle name="Normal 113 3 4 2 2" xfId="4221" xr:uid="{00000000-0005-0000-0000-00007C100000}"/>
    <cellStyle name="Normal 113 3 4 3" xfId="4222" xr:uid="{00000000-0005-0000-0000-00007D100000}"/>
    <cellStyle name="Normal 113 3 4 4" xfId="4223" xr:uid="{00000000-0005-0000-0000-00007E100000}"/>
    <cellStyle name="Normal 113 3 5" xfId="4224" xr:uid="{00000000-0005-0000-0000-00007F100000}"/>
    <cellStyle name="Normal 113 3 5 2" xfId="4225" xr:uid="{00000000-0005-0000-0000-000080100000}"/>
    <cellStyle name="Normal 113 3 5 2 2" xfId="4226" xr:uid="{00000000-0005-0000-0000-000081100000}"/>
    <cellStyle name="Normal 113 3 5 3" xfId="4227" xr:uid="{00000000-0005-0000-0000-000082100000}"/>
    <cellStyle name="Normal 113 3 5 4" xfId="4228" xr:uid="{00000000-0005-0000-0000-000083100000}"/>
    <cellStyle name="Normal 113 3 6" xfId="4229" xr:uid="{00000000-0005-0000-0000-000084100000}"/>
    <cellStyle name="Normal 113 3 6 2" xfId="4230" xr:uid="{00000000-0005-0000-0000-000085100000}"/>
    <cellStyle name="Normal 113 3 6 2 2" xfId="4231" xr:uid="{00000000-0005-0000-0000-000086100000}"/>
    <cellStyle name="Normal 113 3 6 3" xfId="4232" xr:uid="{00000000-0005-0000-0000-000087100000}"/>
    <cellStyle name="Normal 113 3 7" xfId="4233" xr:uid="{00000000-0005-0000-0000-000088100000}"/>
    <cellStyle name="Normal 113 3 7 2" xfId="4234" xr:uid="{00000000-0005-0000-0000-000089100000}"/>
    <cellStyle name="Normal 113 3 7 3" xfId="4235" xr:uid="{00000000-0005-0000-0000-00008A100000}"/>
    <cellStyle name="Normal 113 3 8" xfId="4236" xr:uid="{00000000-0005-0000-0000-00008B100000}"/>
    <cellStyle name="Normal 113 3 8 2" xfId="4237" xr:uid="{00000000-0005-0000-0000-00008C100000}"/>
    <cellStyle name="Normal 113 3 9" xfId="4238" xr:uid="{00000000-0005-0000-0000-00008D100000}"/>
    <cellStyle name="Normal 113 3 9 2" xfId="4239" xr:uid="{00000000-0005-0000-0000-00008E100000}"/>
    <cellStyle name="Normal 113 4" xfId="4240" xr:uid="{00000000-0005-0000-0000-00008F100000}"/>
    <cellStyle name="Normal 113 4 2" xfId="4241" xr:uid="{00000000-0005-0000-0000-000090100000}"/>
    <cellStyle name="Normal 113 4 2 2" xfId="4242" xr:uid="{00000000-0005-0000-0000-000091100000}"/>
    <cellStyle name="Normal 113 4 3" xfId="4243" xr:uid="{00000000-0005-0000-0000-000092100000}"/>
    <cellStyle name="Normal 113 4 4" xfId="4244" xr:uid="{00000000-0005-0000-0000-000093100000}"/>
    <cellStyle name="Normal 113 4 5" xfId="4245" xr:uid="{00000000-0005-0000-0000-000094100000}"/>
    <cellStyle name="Normal 113 5" xfId="4246" xr:uid="{00000000-0005-0000-0000-000095100000}"/>
    <cellStyle name="Normal 113 5 2" xfId="4247" xr:uid="{00000000-0005-0000-0000-000096100000}"/>
    <cellStyle name="Normal 113 5 2 2" xfId="4248" xr:uid="{00000000-0005-0000-0000-000097100000}"/>
    <cellStyle name="Normal 113 5 3" xfId="4249" xr:uid="{00000000-0005-0000-0000-000098100000}"/>
    <cellStyle name="Normal 113 5 4" xfId="4250" xr:uid="{00000000-0005-0000-0000-000099100000}"/>
    <cellStyle name="Normal 113 5 5" xfId="4251" xr:uid="{00000000-0005-0000-0000-00009A100000}"/>
    <cellStyle name="Normal 113 6" xfId="4252" xr:uid="{00000000-0005-0000-0000-00009B100000}"/>
    <cellStyle name="Normal 113 6 2" xfId="4253" xr:uid="{00000000-0005-0000-0000-00009C100000}"/>
    <cellStyle name="Normal 113 6 2 2" xfId="4254" xr:uid="{00000000-0005-0000-0000-00009D100000}"/>
    <cellStyle name="Normal 113 6 3" xfId="4255" xr:uid="{00000000-0005-0000-0000-00009E100000}"/>
    <cellStyle name="Normal 113 6 4" xfId="4256" xr:uid="{00000000-0005-0000-0000-00009F100000}"/>
    <cellStyle name="Normal 113 6 5" xfId="4257" xr:uid="{00000000-0005-0000-0000-0000A0100000}"/>
    <cellStyle name="Normal 113 7" xfId="4258" xr:uid="{00000000-0005-0000-0000-0000A1100000}"/>
    <cellStyle name="Normal 113 7 2" xfId="4259" xr:uid="{00000000-0005-0000-0000-0000A2100000}"/>
    <cellStyle name="Normal 113 7 2 2" xfId="4260" xr:uid="{00000000-0005-0000-0000-0000A3100000}"/>
    <cellStyle name="Normal 113 7 3" xfId="4261" xr:uid="{00000000-0005-0000-0000-0000A4100000}"/>
    <cellStyle name="Normal 113 7 4" xfId="4262" xr:uid="{00000000-0005-0000-0000-0000A5100000}"/>
    <cellStyle name="Normal 113 8" xfId="4263" xr:uid="{00000000-0005-0000-0000-0000A6100000}"/>
    <cellStyle name="Normal 113 8 2" xfId="4264" xr:uid="{00000000-0005-0000-0000-0000A7100000}"/>
    <cellStyle name="Normal 113 8 2 2" xfId="4265" xr:uid="{00000000-0005-0000-0000-0000A8100000}"/>
    <cellStyle name="Normal 113 8 3" xfId="4266" xr:uid="{00000000-0005-0000-0000-0000A9100000}"/>
    <cellStyle name="Normal 113 9" xfId="4267" xr:uid="{00000000-0005-0000-0000-0000AA100000}"/>
    <cellStyle name="Normal 113 9 2" xfId="4268" xr:uid="{00000000-0005-0000-0000-0000AB100000}"/>
    <cellStyle name="Normal 113 9 3" xfId="4269" xr:uid="{00000000-0005-0000-0000-0000AC100000}"/>
    <cellStyle name="Normal 114" xfId="4270" xr:uid="{00000000-0005-0000-0000-0000AD100000}"/>
    <cellStyle name="Normal 114 10" xfId="4271" xr:uid="{00000000-0005-0000-0000-0000AE100000}"/>
    <cellStyle name="Normal 114 10 2" xfId="4272" xr:uid="{00000000-0005-0000-0000-0000AF100000}"/>
    <cellStyle name="Normal 114 11" xfId="4273" xr:uid="{00000000-0005-0000-0000-0000B0100000}"/>
    <cellStyle name="Normal 114 11 2" xfId="4274" xr:uid="{00000000-0005-0000-0000-0000B1100000}"/>
    <cellStyle name="Normal 114 12" xfId="4275" xr:uid="{00000000-0005-0000-0000-0000B2100000}"/>
    <cellStyle name="Normal 114 12 2" xfId="4276" xr:uid="{00000000-0005-0000-0000-0000B3100000}"/>
    <cellStyle name="Normal 114 13" xfId="4277" xr:uid="{00000000-0005-0000-0000-0000B4100000}"/>
    <cellStyle name="Normal 114 13 2" xfId="4278" xr:uid="{00000000-0005-0000-0000-0000B5100000}"/>
    <cellStyle name="Normal 114 14" xfId="4279" xr:uid="{00000000-0005-0000-0000-0000B6100000}"/>
    <cellStyle name="Normal 114 15" xfId="4280" xr:uid="{00000000-0005-0000-0000-0000B7100000}"/>
    <cellStyle name="Normal 114 16" xfId="4281" xr:uid="{00000000-0005-0000-0000-0000B8100000}"/>
    <cellStyle name="Normal 114 17" xfId="4282" xr:uid="{00000000-0005-0000-0000-0000B9100000}"/>
    <cellStyle name="Normal 114 2" xfId="4283" xr:uid="{00000000-0005-0000-0000-0000BA100000}"/>
    <cellStyle name="Normal 114 2 10" xfId="4284" xr:uid="{00000000-0005-0000-0000-0000BB100000}"/>
    <cellStyle name="Normal 114 2 11" xfId="4285" xr:uid="{00000000-0005-0000-0000-0000BC100000}"/>
    <cellStyle name="Normal 114 2 12" xfId="4286" xr:uid="{00000000-0005-0000-0000-0000BD100000}"/>
    <cellStyle name="Normal 114 2 13" xfId="4287" xr:uid="{00000000-0005-0000-0000-0000BE100000}"/>
    <cellStyle name="Normal 114 2 14" xfId="4288" xr:uid="{00000000-0005-0000-0000-0000BF100000}"/>
    <cellStyle name="Normal 114 2 15" xfId="4289" xr:uid="{00000000-0005-0000-0000-0000C0100000}"/>
    <cellStyle name="Normal 114 2 2" xfId="4290" xr:uid="{00000000-0005-0000-0000-0000C1100000}"/>
    <cellStyle name="Normal 114 2 2 2" xfId="4291" xr:uid="{00000000-0005-0000-0000-0000C2100000}"/>
    <cellStyle name="Normal 114 2 2 2 2" xfId="4292" xr:uid="{00000000-0005-0000-0000-0000C3100000}"/>
    <cellStyle name="Normal 114 2 2 3" xfId="4293" xr:uid="{00000000-0005-0000-0000-0000C4100000}"/>
    <cellStyle name="Normal 114 2 2 4" xfId="4294" xr:uid="{00000000-0005-0000-0000-0000C5100000}"/>
    <cellStyle name="Normal 114 2 2 5" xfId="4295" xr:uid="{00000000-0005-0000-0000-0000C6100000}"/>
    <cellStyle name="Normal 114 2 3" xfId="4296" xr:uid="{00000000-0005-0000-0000-0000C7100000}"/>
    <cellStyle name="Normal 114 2 3 2" xfId="4297" xr:uid="{00000000-0005-0000-0000-0000C8100000}"/>
    <cellStyle name="Normal 114 2 3 2 2" xfId="4298" xr:uid="{00000000-0005-0000-0000-0000C9100000}"/>
    <cellStyle name="Normal 114 2 3 3" xfId="4299" xr:uid="{00000000-0005-0000-0000-0000CA100000}"/>
    <cellStyle name="Normal 114 2 3 4" xfId="4300" xr:uid="{00000000-0005-0000-0000-0000CB100000}"/>
    <cellStyle name="Normal 114 2 4" xfId="4301" xr:uid="{00000000-0005-0000-0000-0000CC100000}"/>
    <cellStyle name="Normal 114 2 4 2" xfId="4302" xr:uid="{00000000-0005-0000-0000-0000CD100000}"/>
    <cellStyle name="Normal 114 2 4 2 2" xfId="4303" xr:uid="{00000000-0005-0000-0000-0000CE100000}"/>
    <cellStyle name="Normal 114 2 4 3" xfId="4304" xr:uid="{00000000-0005-0000-0000-0000CF100000}"/>
    <cellStyle name="Normal 114 2 4 4" xfId="4305" xr:uid="{00000000-0005-0000-0000-0000D0100000}"/>
    <cellStyle name="Normal 114 2 5" xfId="4306" xr:uid="{00000000-0005-0000-0000-0000D1100000}"/>
    <cellStyle name="Normal 114 2 5 2" xfId="4307" xr:uid="{00000000-0005-0000-0000-0000D2100000}"/>
    <cellStyle name="Normal 114 2 5 2 2" xfId="4308" xr:uid="{00000000-0005-0000-0000-0000D3100000}"/>
    <cellStyle name="Normal 114 2 5 3" xfId="4309" xr:uid="{00000000-0005-0000-0000-0000D4100000}"/>
    <cellStyle name="Normal 114 2 5 4" xfId="4310" xr:uid="{00000000-0005-0000-0000-0000D5100000}"/>
    <cellStyle name="Normal 114 2 6" xfId="4311" xr:uid="{00000000-0005-0000-0000-0000D6100000}"/>
    <cellStyle name="Normal 114 2 6 2" xfId="4312" xr:uid="{00000000-0005-0000-0000-0000D7100000}"/>
    <cellStyle name="Normal 114 2 6 2 2" xfId="4313" xr:uid="{00000000-0005-0000-0000-0000D8100000}"/>
    <cellStyle name="Normal 114 2 6 3" xfId="4314" xr:uid="{00000000-0005-0000-0000-0000D9100000}"/>
    <cellStyle name="Normal 114 2 7" xfId="4315" xr:uid="{00000000-0005-0000-0000-0000DA100000}"/>
    <cellStyle name="Normal 114 2 7 2" xfId="4316" xr:uid="{00000000-0005-0000-0000-0000DB100000}"/>
    <cellStyle name="Normal 114 2 7 3" xfId="4317" xr:uid="{00000000-0005-0000-0000-0000DC100000}"/>
    <cellStyle name="Normal 114 2 8" xfId="4318" xr:uid="{00000000-0005-0000-0000-0000DD100000}"/>
    <cellStyle name="Normal 114 2 8 2" xfId="4319" xr:uid="{00000000-0005-0000-0000-0000DE100000}"/>
    <cellStyle name="Normal 114 2 9" xfId="4320" xr:uid="{00000000-0005-0000-0000-0000DF100000}"/>
    <cellStyle name="Normal 114 2 9 2" xfId="4321" xr:uid="{00000000-0005-0000-0000-0000E0100000}"/>
    <cellStyle name="Normal 114 3" xfId="4322" xr:uid="{00000000-0005-0000-0000-0000E1100000}"/>
    <cellStyle name="Normal 114 3 10" xfId="4323" xr:uid="{00000000-0005-0000-0000-0000E2100000}"/>
    <cellStyle name="Normal 114 3 11" xfId="4324" xr:uid="{00000000-0005-0000-0000-0000E3100000}"/>
    <cellStyle name="Normal 114 3 12" xfId="4325" xr:uid="{00000000-0005-0000-0000-0000E4100000}"/>
    <cellStyle name="Normal 114 3 13" xfId="4326" xr:uid="{00000000-0005-0000-0000-0000E5100000}"/>
    <cellStyle name="Normal 114 3 14" xfId="4327" xr:uid="{00000000-0005-0000-0000-0000E6100000}"/>
    <cellStyle name="Normal 114 3 15" xfId="4328" xr:uid="{00000000-0005-0000-0000-0000E7100000}"/>
    <cellStyle name="Normal 114 3 2" xfId="4329" xr:uid="{00000000-0005-0000-0000-0000E8100000}"/>
    <cellStyle name="Normal 114 3 2 2" xfId="4330" xr:uid="{00000000-0005-0000-0000-0000E9100000}"/>
    <cellStyle name="Normal 114 3 2 2 2" xfId="4331" xr:uid="{00000000-0005-0000-0000-0000EA100000}"/>
    <cellStyle name="Normal 114 3 2 3" xfId="4332" xr:uid="{00000000-0005-0000-0000-0000EB100000}"/>
    <cellStyle name="Normal 114 3 2 4" xfId="4333" xr:uid="{00000000-0005-0000-0000-0000EC100000}"/>
    <cellStyle name="Normal 114 3 2 5" xfId="4334" xr:uid="{00000000-0005-0000-0000-0000ED100000}"/>
    <cellStyle name="Normal 114 3 3" xfId="4335" xr:uid="{00000000-0005-0000-0000-0000EE100000}"/>
    <cellStyle name="Normal 114 3 3 2" xfId="4336" xr:uid="{00000000-0005-0000-0000-0000EF100000}"/>
    <cellStyle name="Normal 114 3 3 2 2" xfId="4337" xr:uid="{00000000-0005-0000-0000-0000F0100000}"/>
    <cellStyle name="Normal 114 3 3 3" xfId="4338" xr:uid="{00000000-0005-0000-0000-0000F1100000}"/>
    <cellStyle name="Normal 114 3 3 4" xfId="4339" xr:uid="{00000000-0005-0000-0000-0000F2100000}"/>
    <cellStyle name="Normal 114 3 4" xfId="4340" xr:uid="{00000000-0005-0000-0000-0000F3100000}"/>
    <cellStyle name="Normal 114 3 4 2" xfId="4341" xr:uid="{00000000-0005-0000-0000-0000F4100000}"/>
    <cellStyle name="Normal 114 3 4 2 2" xfId="4342" xr:uid="{00000000-0005-0000-0000-0000F5100000}"/>
    <cellStyle name="Normal 114 3 4 3" xfId="4343" xr:uid="{00000000-0005-0000-0000-0000F6100000}"/>
    <cellStyle name="Normal 114 3 4 4" xfId="4344" xr:uid="{00000000-0005-0000-0000-0000F7100000}"/>
    <cellStyle name="Normal 114 3 5" xfId="4345" xr:uid="{00000000-0005-0000-0000-0000F8100000}"/>
    <cellStyle name="Normal 114 3 5 2" xfId="4346" xr:uid="{00000000-0005-0000-0000-0000F9100000}"/>
    <cellStyle name="Normal 114 3 5 2 2" xfId="4347" xr:uid="{00000000-0005-0000-0000-0000FA100000}"/>
    <cellStyle name="Normal 114 3 5 3" xfId="4348" xr:uid="{00000000-0005-0000-0000-0000FB100000}"/>
    <cellStyle name="Normal 114 3 5 4" xfId="4349" xr:uid="{00000000-0005-0000-0000-0000FC100000}"/>
    <cellStyle name="Normal 114 3 6" xfId="4350" xr:uid="{00000000-0005-0000-0000-0000FD100000}"/>
    <cellStyle name="Normal 114 3 6 2" xfId="4351" xr:uid="{00000000-0005-0000-0000-0000FE100000}"/>
    <cellStyle name="Normal 114 3 6 2 2" xfId="4352" xr:uid="{00000000-0005-0000-0000-0000FF100000}"/>
    <cellStyle name="Normal 114 3 6 3" xfId="4353" xr:uid="{00000000-0005-0000-0000-000000110000}"/>
    <cellStyle name="Normal 114 3 7" xfId="4354" xr:uid="{00000000-0005-0000-0000-000001110000}"/>
    <cellStyle name="Normal 114 3 7 2" xfId="4355" xr:uid="{00000000-0005-0000-0000-000002110000}"/>
    <cellStyle name="Normal 114 3 7 3" xfId="4356" xr:uid="{00000000-0005-0000-0000-000003110000}"/>
    <cellStyle name="Normal 114 3 8" xfId="4357" xr:uid="{00000000-0005-0000-0000-000004110000}"/>
    <cellStyle name="Normal 114 3 8 2" xfId="4358" xr:uid="{00000000-0005-0000-0000-000005110000}"/>
    <cellStyle name="Normal 114 3 9" xfId="4359" xr:uid="{00000000-0005-0000-0000-000006110000}"/>
    <cellStyle name="Normal 114 3 9 2" xfId="4360" xr:uid="{00000000-0005-0000-0000-000007110000}"/>
    <cellStyle name="Normal 114 4" xfId="4361" xr:uid="{00000000-0005-0000-0000-000008110000}"/>
    <cellStyle name="Normal 114 4 2" xfId="4362" xr:uid="{00000000-0005-0000-0000-000009110000}"/>
    <cellStyle name="Normal 114 4 2 2" xfId="4363" xr:uid="{00000000-0005-0000-0000-00000A110000}"/>
    <cellStyle name="Normal 114 4 3" xfId="4364" xr:uid="{00000000-0005-0000-0000-00000B110000}"/>
    <cellStyle name="Normal 114 4 4" xfId="4365" xr:uid="{00000000-0005-0000-0000-00000C110000}"/>
    <cellStyle name="Normal 114 4 5" xfId="4366" xr:uid="{00000000-0005-0000-0000-00000D110000}"/>
    <cellStyle name="Normal 114 5" xfId="4367" xr:uid="{00000000-0005-0000-0000-00000E110000}"/>
    <cellStyle name="Normal 114 5 2" xfId="4368" xr:uid="{00000000-0005-0000-0000-00000F110000}"/>
    <cellStyle name="Normal 114 5 2 2" xfId="4369" xr:uid="{00000000-0005-0000-0000-000010110000}"/>
    <cellStyle name="Normal 114 5 3" xfId="4370" xr:uid="{00000000-0005-0000-0000-000011110000}"/>
    <cellStyle name="Normal 114 5 4" xfId="4371" xr:uid="{00000000-0005-0000-0000-000012110000}"/>
    <cellStyle name="Normal 114 5 5" xfId="4372" xr:uid="{00000000-0005-0000-0000-000013110000}"/>
    <cellStyle name="Normal 114 6" xfId="4373" xr:uid="{00000000-0005-0000-0000-000014110000}"/>
    <cellStyle name="Normal 114 6 2" xfId="4374" xr:uid="{00000000-0005-0000-0000-000015110000}"/>
    <cellStyle name="Normal 114 6 2 2" xfId="4375" xr:uid="{00000000-0005-0000-0000-000016110000}"/>
    <cellStyle name="Normal 114 6 3" xfId="4376" xr:uid="{00000000-0005-0000-0000-000017110000}"/>
    <cellStyle name="Normal 114 6 4" xfId="4377" xr:uid="{00000000-0005-0000-0000-000018110000}"/>
    <cellStyle name="Normal 114 6 5" xfId="4378" xr:uid="{00000000-0005-0000-0000-000019110000}"/>
    <cellStyle name="Normal 114 7" xfId="4379" xr:uid="{00000000-0005-0000-0000-00001A110000}"/>
    <cellStyle name="Normal 114 7 2" xfId="4380" xr:uid="{00000000-0005-0000-0000-00001B110000}"/>
    <cellStyle name="Normal 114 7 2 2" xfId="4381" xr:uid="{00000000-0005-0000-0000-00001C110000}"/>
    <cellStyle name="Normal 114 7 3" xfId="4382" xr:uid="{00000000-0005-0000-0000-00001D110000}"/>
    <cellStyle name="Normal 114 7 4" xfId="4383" xr:uid="{00000000-0005-0000-0000-00001E110000}"/>
    <cellStyle name="Normal 114 8" xfId="4384" xr:uid="{00000000-0005-0000-0000-00001F110000}"/>
    <cellStyle name="Normal 114 8 2" xfId="4385" xr:uid="{00000000-0005-0000-0000-000020110000}"/>
    <cellStyle name="Normal 114 8 2 2" xfId="4386" xr:uid="{00000000-0005-0000-0000-000021110000}"/>
    <cellStyle name="Normal 114 8 3" xfId="4387" xr:uid="{00000000-0005-0000-0000-000022110000}"/>
    <cellStyle name="Normal 114 9" xfId="4388" xr:uid="{00000000-0005-0000-0000-000023110000}"/>
    <cellStyle name="Normal 114 9 2" xfId="4389" xr:uid="{00000000-0005-0000-0000-000024110000}"/>
    <cellStyle name="Normal 114 9 3" xfId="4390" xr:uid="{00000000-0005-0000-0000-000025110000}"/>
    <cellStyle name="Normal 115" xfId="4391" xr:uid="{00000000-0005-0000-0000-000026110000}"/>
    <cellStyle name="Normal 115 10" xfId="4392" xr:uid="{00000000-0005-0000-0000-000027110000}"/>
    <cellStyle name="Normal 115 10 2" xfId="4393" xr:uid="{00000000-0005-0000-0000-000028110000}"/>
    <cellStyle name="Normal 115 11" xfId="4394" xr:uid="{00000000-0005-0000-0000-000029110000}"/>
    <cellStyle name="Normal 115 11 2" xfId="4395" xr:uid="{00000000-0005-0000-0000-00002A110000}"/>
    <cellStyle name="Normal 115 12" xfId="4396" xr:uid="{00000000-0005-0000-0000-00002B110000}"/>
    <cellStyle name="Normal 115 12 2" xfId="4397" xr:uid="{00000000-0005-0000-0000-00002C110000}"/>
    <cellStyle name="Normal 115 13" xfId="4398" xr:uid="{00000000-0005-0000-0000-00002D110000}"/>
    <cellStyle name="Normal 115 13 2" xfId="4399" xr:uid="{00000000-0005-0000-0000-00002E110000}"/>
    <cellStyle name="Normal 115 14" xfId="4400" xr:uid="{00000000-0005-0000-0000-00002F110000}"/>
    <cellStyle name="Normal 115 15" xfId="4401" xr:uid="{00000000-0005-0000-0000-000030110000}"/>
    <cellStyle name="Normal 115 16" xfId="4402" xr:uid="{00000000-0005-0000-0000-000031110000}"/>
    <cellStyle name="Normal 115 17" xfId="4403" xr:uid="{00000000-0005-0000-0000-000032110000}"/>
    <cellStyle name="Normal 115 2" xfId="4404" xr:uid="{00000000-0005-0000-0000-000033110000}"/>
    <cellStyle name="Normal 115 2 10" xfId="4405" xr:uid="{00000000-0005-0000-0000-000034110000}"/>
    <cellStyle name="Normal 115 2 11" xfId="4406" xr:uid="{00000000-0005-0000-0000-000035110000}"/>
    <cellStyle name="Normal 115 2 12" xfId="4407" xr:uid="{00000000-0005-0000-0000-000036110000}"/>
    <cellStyle name="Normal 115 2 13" xfId="4408" xr:uid="{00000000-0005-0000-0000-000037110000}"/>
    <cellStyle name="Normal 115 2 14" xfId="4409" xr:uid="{00000000-0005-0000-0000-000038110000}"/>
    <cellStyle name="Normal 115 2 15" xfId="4410" xr:uid="{00000000-0005-0000-0000-000039110000}"/>
    <cellStyle name="Normal 115 2 2" xfId="4411" xr:uid="{00000000-0005-0000-0000-00003A110000}"/>
    <cellStyle name="Normal 115 2 2 2" xfId="4412" xr:uid="{00000000-0005-0000-0000-00003B110000}"/>
    <cellStyle name="Normal 115 2 2 2 2" xfId="4413" xr:uid="{00000000-0005-0000-0000-00003C110000}"/>
    <cellStyle name="Normal 115 2 2 3" xfId="4414" xr:uid="{00000000-0005-0000-0000-00003D110000}"/>
    <cellStyle name="Normal 115 2 2 4" xfId="4415" xr:uid="{00000000-0005-0000-0000-00003E110000}"/>
    <cellStyle name="Normal 115 2 2 5" xfId="4416" xr:uid="{00000000-0005-0000-0000-00003F110000}"/>
    <cellStyle name="Normal 115 2 3" xfId="4417" xr:uid="{00000000-0005-0000-0000-000040110000}"/>
    <cellStyle name="Normal 115 2 3 2" xfId="4418" xr:uid="{00000000-0005-0000-0000-000041110000}"/>
    <cellStyle name="Normal 115 2 3 2 2" xfId="4419" xr:uid="{00000000-0005-0000-0000-000042110000}"/>
    <cellStyle name="Normal 115 2 3 3" xfId="4420" xr:uid="{00000000-0005-0000-0000-000043110000}"/>
    <cellStyle name="Normal 115 2 3 4" xfId="4421" xr:uid="{00000000-0005-0000-0000-000044110000}"/>
    <cellStyle name="Normal 115 2 4" xfId="4422" xr:uid="{00000000-0005-0000-0000-000045110000}"/>
    <cellStyle name="Normal 115 2 4 2" xfId="4423" xr:uid="{00000000-0005-0000-0000-000046110000}"/>
    <cellStyle name="Normal 115 2 4 2 2" xfId="4424" xr:uid="{00000000-0005-0000-0000-000047110000}"/>
    <cellStyle name="Normal 115 2 4 3" xfId="4425" xr:uid="{00000000-0005-0000-0000-000048110000}"/>
    <cellStyle name="Normal 115 2 4 4" xfId="4426" xr:uid="{00000000-0005-0000-0000-000049110000}"/>
    <cellStyle name="Normal 115 2 5" xfId="4427" xr:uid="{00000000-0005-0000-0000-00004A110000}"/>
    <cellStyle name="Normal 115 2 5 2" xfId="4428" xr:uid="{00000000-0005-0000-0000-00004B110000}"/>
    <cellStyle name="Normal 115 2 5 2 2" xfId="4429" xr:uid="{00000000-0005-0000-0000-00004C110000}"/>
    <cellStyle name="Normal 115 2 5 3" xfId="4430" xr:uid="{00000000-0005-0000-0000-00004D110000}"/>
    <cellStyle name="Normal 115 2 5 4" xfId="4431" xr:uid="{00000000-0005-0000-0000-00004E110000}"/>
    <cellStyle name="Normal 115 2 6" xfId="4432" xr:uid="{00000000-0005-0000-0000-00004F110000}"/>
    <cellStyle name="Normal 115 2 6 2" xfId="4433" xr:uid="{00000000-0005-0000-0000-000050110000}"/>
    <cellStyle name="Normal 115 2 6 2 2" xfId="4434" xr:uid="{00000000-0005-0000-0000-000051110000}"/>
    <cellStyle name="Normal 115 2 6 3" xfId="4435" xr:uid="{00000000-0005-0000-0000-000052110000}"/>
    <cellStyle name="Normal 115 2 7" xfId="4436" xr:uid="{00000000-0005-0000-0000-000053110000}"/>
    <cellStyle name="Normal 115 2 7 2" xfId="4437" xr:uid="{00000000-0005-0000-0000-000054110000}"/>
    <cellStyle name="Normal 115 2 7 3" xfId="4438" xr:uid="{00000000-0005-0000-0000-000055110000}"/>
    <cellStyle name="Normal 115 2 8" xfId="4439" xr:uid="{00000000-0005-0000-0000-000056110000}"/>
    <cellStyle name="Normal 115 2 8 2" xfId="4440" xr:uid="{00000000-0005-0000-0000-000057110000}"/>
    <cellStyle name="Normal 115 2 9" xfId="4441" xr:uid="{00000000-0005-0000-0000-000058110000}"/>
    <cellStyle name="Normal 115 2 9 2" xfId="4442" xr:uid="{00000000-0005-0000-0000-000059110000}"/>
    <cellStyle name="Normal 115 3" xfId="4443" xr:uid="{00000000-0005-0000-0000-00005A110000}"/>
    <cellStyle name="Normal 115 3 10" xfId="4444" xr:uid="{00000000-0005-0000-0000-00005B110000}"/>
    <cellStyle name="Normal 115 3 11" xfId="4445" xr:uid="{00000000-0005-0000-0000-00005C110000}"/>
    <cellStyle name="Normal 115 3 12" xfId="4446" xr:uid="{00000000-0005-0000-0000-00005D110000}"/>
    <cellStyle name="Normal 115 3 13" xfId="4447" xr:uid="{00000000-0005-0000-0000-00005E110000}"/>
    <cellStyle name="Normal 115 3 14" xfId="4448" xr:uid="{00000000-0005-0000-0000-00005F110000}"/>
    <cellStyle name="Normal 115 3 15" xfId="4449" xr:uid="{00000000-0005-0000-0000-000060110000}"/>
    <cellStyle name="Normal 115 3 2" xfId="4450" xr:uid="{00000000-0005-0000-0000-000061110000}"/>
    <cellStyle name="Normal 115 3 2 2" xfId="4451" xr:uid="{00000000-0005-0000-0000-000062110000}"/>
    <cellStyle name="Normal 115 3 2 2 2" xfId="4452" xr:uid="{00000000-0005-0000-0000-000063110000}"/>
    <cellStyle name="Normal 115 3 2 3" xfId="4453" xr:uid="{00000000-0005-0000-0000-000064110000}"/>
    <cellStyle name="Normal 115 3 2 4" xfId="4454" xr:uid="{00000000-0005-0000-0000-000065110000}"/>
    <cellStyle name="Normal 115 3 2 5" xfId="4455" xr:uid="{00000000-0005-0000-0000-000066110000}"/>
    <cellStyle name="Normal 115 3 3" xfId="4456" xr:uid="{00000000-0005-0000-0000-000067110000}"/>
    <cellStyle name="Normal 115 3 3 2" xfId="4457" xr:uid="{00000000-0005-0000-0000-000068110000}"/>
    <cellStyle name="Normal 115 3 3 2 2" xfId="4458" xr:uid="{00000000-0005-0000-0000-000069110000}"/>
    <cellStyle name="Normal 115 3 3 3" xfId="4459" xr:uid="{00000000-0005-0000-0000-00006A110000}"/>
    <cellStyle name="Normal 115 3 3 4" xfId="4460" xr:uid="{00000000-0005-0000-0000-00006B110000}"/>
    <cellStyle name="Normal 115 3 4" xfId="4461" xr:uid="{00000000-0005-0000-0000-00006C110000}"/>
    <cellStyle name="Normal 115 3 4 2" xfId="4462" xr:uid="{00000000-0005-0000-0000-00006D110000}"/>
    <cellStyle name="Normal 115 3 4 2 2" xfId="4463" xr:uid="{00000000-0005-0000-0000-00006E110000}"/>
    <cellStyle name="Normal 115 3 4 3" xfId="4464" xr:uid="{00000000-0005-0000-0000-00006F110000}"/>
    <cellStyle name="Normal 115 3 4 4" xfId="4465" xr:uid="{00000000-0005-0000-0000-000070110000}"/>
    <cellStyle name="Normal 115 3 5" xfId="4466" xr:uid="{00000000-0005-0000-0000-000071110000}"/>
    <cellStyle name="Normal 115 3 5 2" xfId="4467" xr:uid="{00000000-0005-0000-0000-000072110000}"/>
    <cellStyle name="Normal 115 3 5 2 2" xfId="4468" xr:uid="{00000000-0005-0000-0000-000073110000}"/>
    <cellStyle name="Normal 115 3 5 3" xfId="4469" xr:uid="{00000000-0005-0000-0000-000074110000}"/>
    <cellStyle name="Normal 115 3 5 4" xfId="4470" xr:uid="{00000000-0005-0000-0000-000075110000}"/>
    <cellStyle name="Normal 115 3 6" xfId="4471" xr:uid="{00000000-0005-0000-0000-000076110000}"/>
    <cellStyle name="Normal 115 3 6 2" xfId="4472" xr:uid="{00000000-0005-0000-0000-000077110000}"/>
    <cellStyle name="Normal 115 3 6 2 2" xfId="4473" xr:uid="{00000000-0005-0000-0000-000078110000}"/>
    <cellStyle name="Normal 115 3 6 3" xfId="4474" xr:uid="{00000000-0005-0000-0000-000079110000}"/>
    <cellStyle name="Normal 115 3 7" xfId="4475" xr:uid="{00000000-0005-0000-0000-00007A110000}"/>
    <cellStyle name="Normal 115 3 7 2" xfId="4476" xr:uid="{00000000-0005-0000-0000-00007B110000}"/>
    <cellStyle name="Normal 115 3 7 3" xfId="4477" xr:uid="{00000000-0005-0000-0000-00007C110000}"/>
    <cellStyle name="Normal 115 3 8" xfId="4478" xr:uid="{00000000-0005-0000-0000-00007D110000}"/>
    <cellStyle name="Normal 115 3 8 2" xfId="4479" xr:uid="{00000000-0005-0000-0000-00007E110000}"/>
    <cellStyle name="Normal 115 3 9" xfId="4480" xr:uid="{00000000-0005-0000-0000-00007F110000}"/>
    <cellStyle name="Normal 115 3 9 2" xfId="4481" xr:uid="{00000000-0005-0000-0000-000080110000}"/>
    <cellStyle name="Normal 115 4" xfId="4482" xr:uid="{00000000-0005-0000-0000-000081110000}"/>
    <cellStyle name="Normal 115 4 2" xfId="4483" xr:uid="{00000000-0005-0000-0000-000082110000}"/>
    <cellStyle name="Normal 115 4 2 2" xfId="4484" xr:uid="{00000000-0005-0000-0000-000083110000}"/>
    <cellStyle name="Normal 115 4 3" xfId="4485" xr:uid="{00000000-0005-0000-0000-000084110000}"/>
    <cellStyle name="Normal 115 4 4" xfId="4486" xr:uid="{00000000-0005-0000-0000-000085110000}"/>
    <cellStyle name="Normal 115 4 5" xfId="4487" xr:uid="{00000000-0005-0000-0000-000086110000}"/>
    <cellStyle name="Normal 115 5" xfId="4488" xr:uid="{00000000-0005-0000-0000-000087110000}"/>
    <cellStyle name="Normal 115 5 2" xfId="4489" xr:uid="{00000000-0005-0000-0000-000088110000}"/>
    <cellStyle name="Normal 115 5 2 2" xfId="4490" xr:uid="{00000000-0005-0000-0000-000089110000}"/>
    <cellStyle name="Normal 115 5 3" xfId="4491" xr:uid="{00000000-0005-0000-0000-00008A110000}"/>
    <cellStyle name="Normal 115 5 4" xfId="4492" xr:uid="{00000000-0005-0000-0000-00008B110000}"/>
    <cellStyle name="Normal 115 5 5" xfId="4493" xr:uid="{00000000-0005-0000-0000-00008C110000}"/>
    <cellStyle name="Normal 115 6" xfId="4494" xr:uid="{00000000-0005-0000-0000-00008D110000}"/>
    <cellStyle name="Normal 115 6 2" xfId="4495" xr:uid="{00000000-0005-0000-0000-00008E110000}"/>
    <cellStyle name="Normal 115 6 2 2" xfId="4496" xr:uid="{00000000-0005-0000-0000-00008F110000}"/>
    <cellStyle name="Normal 115 6 3" xfId="4497" xr:uid="{00000000-0005-0000-0000-000090110000}"/>
    <cellStyle name="Normal 115 6 4" xfId="4498" xr:uid="{00000000-0005-0000-0000-000091110000}"/>
    <cellStyle name="Normal 115 6 5" xfId="4499" xr:uid="{00000000-0005-0000-0000-000092110000}"/>
    <cellStyle name="Normal 115 7" xfId="4500" xr:uid="{00000000-0005-0000-0000-000093110000}"/>
    <cellStyle name="Normal 115 7 2" xfId="4501" xr:uid="{00000000-0005-0000-0000-000094110000}"/>
    <cellStyle name="Normal 115 7 2 2" xfId="4502" xr:uid="{00000000-0005-0000-0000-000095110000}"/>
    <cellStyle name="Normal 115 7 3" xfId="4503" xr:uid="{00000000-0005-0000-0000-000096110000}"/>
    <cellStyle name="Normal 115 7 4" xfId="4504" xr:uid="{00000000-0005-0000-0000-000097110000}"/>
    <cellStyle name="Normal 115 8" xfId="4505" xr:uid="{00000000-0005-0000-0000-000098110000}"/>
    <cellStyle name="Normal 115 8 2" xfId="4506" xr:uid="{00000000-0005-0000-0000-000099110000}"/>
    <cellStyle name="Normal 115 8 2 2" xfId="4507" xr:uid="{00000000-0005-0000-0000-00009A110000}"/>
    <cellStyle name="Normal 115 8 3" xfId="4508" xr:uid="{00000000-0005-0000-0000-00009B110000}"/>
    <cellStyle name="Normal 115 9" xfId="4509" xr:uid="{00000000-0005-0000-0000-00009C110000}"/>
    <cellStyle name="Normal 115 9 2" xfId="4510" xr:uid="{00000000-0005-0000-0000-00009D110000}"/>
    <cellStyle name="Normal 115 9 3" xfId="4511" xr:uid="{00000000-0005-0000-0000-00009E110000}"/>
    <cellStyle name="Normal 116" xfId="4512" xr:uid="{00000000-0005-0000-0000-00009F110000}"/>
    <cellStyle name="Normal 116 10" xfId="4513" xr:uid="{00000000-0005-0000-0000-0000A0110000}"/>
    <cellStyle name="Normal 116 10 2" xfId="4514" xr:uid="{00000000-0005-0000-0000-0000A1110000}"/>
    <cellStyle name="Normal 116 11" xfId="4515" xr:uid="{00000000-0005-0000-0000-0000A2110000}"/>
    <cellStyle name="Normal 116 11 2" xfId="4516" xr:uid="{00000000-0005-0000-0000-0000A3110000}"/>
    <cellStyle name="Normal 116 12" xfId="4517" xr:uid="{00000000-0005-0000-0000-0000A4110000}"/>
    <cellStyle name="Normal 116 12 2" xfId="4518" xr:uid="{00000000-0005-0000-0000-0000A5110000}"/>
    <cellStyle name="Normal 116 13" xfId="4519" xr:uid="{00000000-0005-0000-0000-0000A6110000}"/>
    <cellStyle name="Normal 116 13 2" xfId="4520" xr:uid="{00000000-0005-0000-0000-0000A7110000}"/>
    <cellStyle name="Normal 116 14" xfId="4521" xr:uid="{00000000-0005-0000-0000-0000A8110000}"/>
    <cellStyle name="Normal 116 15" xfId="4522" xr:uid="{00000000-0005-0000-0000-0000A9110000}"/>
    <cellStyle name="Normal 116 16" xfId="4523" xr:uid="{00000000-0005-0000-0000-0000AA110000}"/>
    <cellStyle name="Normal 116 17" xfId="4524" xr:uid="{00000000-0005-0000-0000-0000AB110000}"/>
    <cellStyle name="Normal 116 2" xfId="4525" xr:uid="{00000000-0005-0000-0000-0000AC110000}"/>
    <cellStyle name="Normal 116 2 10" xfId="4526" xr:uid="{00000000-0005-0000-0000-0000AD110000}"/>
    <cellStyle name="Normal 116 2 11" xfId="4527" xr:uid="{00000000-0005-0000-0000-0000AE110000}"/>
    <cellStyle name="Normal 116 2 12" xfId="4528" xr:uid="{00000000-0005-0000-0000-0000AF110000}"/>
    <cellStyle name="Normal 116 2 13" xfId="4529" xr:uid="{00000000-0005-0000-0000-0000B0110000}"/>
    <cellStyle name="Normal 116 2 14" xfId="4530" xr:uid="{00000000-0005-0000-0000-0000B1110000}"/>
    <cellStyle name="Normal 116 2 15" xfId="4531" xr:uid="{00000000-0005-0000-0000-0000B2110000}"/>
    <cellStyle name="Normal 116 2 2" xfId="4532" xr:uid="{00000000-0005-0000-0000-0000B3110000}"/>
    <cellStyle name="Normal 116 2 2 2" xfId="4533" xr:uid="{00000000-0005-0000-0000-0000B4110000}"/>
    <cellStyle name="Normal 116 2 2 2 2" xfId="4534" xr:uid="{00000000-0005-0000-0000-0000B5110000}"/>
    <cellStyle name="Normal 116 2 2 3" xfId="4535" xr:uid="{00000000-0005-0000-0000-0000B6110000}"/>
    <cellStyle name="Normal 116 2 2 4" xfId="4536" xr:uid="{00000000-0005-0000-0000-0000B7110000}"/>
    <cellStyle name="Normal 116 2 2 5" xfId="4537" xr:uid="{00000000-0005-0000-0000-0000B8110000}"/>
    <cellStyle name="Normal 116 2 3" xfId="4538" xr:uid="{00000000-0005-0000-0000-0000B9110000}"/>
    <cellStyle name="Normal 116 2 3 2" xfId="4539" xr:uid="{00000000-0005-0000-0000-0000BA110000}"/>
    <cellStyle name="Normal 116 2 3 2 2" xfId="4540" xr:uid="{00000000-0005-0000-0000-0000BB110000}"/>
    <cellStyle name="Normal 116 2 3 3" xfId="4541" xr:uid="{00000000-0005-0000-0000-0000BC110000}"/>
    <cellStyle name="Normal 116 2 3 4" xfId="4542" xr:uid="{00000000-0005-0000-0000-0000BD110000}"/>
    <cellStyle name="Normal 116 2 4" xfId="4543" xr:uid="{00000000-0005-0000-0000-0000BE110000}"/>
    <cellStyle name="Normal 116 2 4 2" xfId="4544" xr:uid="{00000000-0005-0000-0000-0000BF110000}"/>
    <cellStyle name="Normal 116 2 4 2 2" xfId="4545" xr:uid="{00000000-0005-0000-0000-0000C0110000}"/>
    <cellStyle name="Normal 116 2 4 3" xfId="4546" xr:uid="{00000000-0005-0000-0000-0000C1110000}"/>
    <cellStyle name="Normal 116 2 4 4" xfId="4547" xr:uid="{00000000-0005-0000-0000-0000C2110000}"/>
    <cellStyle name="Normal 116 2 5" xfId="4548" xr:uid="{00000000-0005-0000-0000-0000C3110000}"/>
    <cellStyle name="Normal 116 2 5 2" xfId="4549" xr:uid="{00000000-0005-0000-0000-0000C4110000}"/>
    <cellStyle name="Normal 116 2 5 2 2" xfId="4550" xr:uid="{00000000-0005-0000-0000-0000C5110000}"/>
    <cellStyle name="Normal 116 2 5 3" xfId="4551" xr:uid="{00000000-0005-0000-0000-0000C6110000}"/>
    <cellStyle name="Normal 116 2 5 4" xfId="4552" xr:uid="{00000000-0005-0000-0000-0000C7110000}"/>
    <cellStyle name="Normal 116 2 6" xfId="4553" xr:uid="{00000000-0005-0000-0000-0000C8110000}"/>
    <cellStyle name="Normal 116 2 6 2" xfId="4554" xr:uid="{00000000-0005-0000-0000-0000C9110000}"/>
    <cellStyle name="Normal 116 2 6 2 2" xfId="4555" xr:uid="{00000000-0005-0000-0000-0000CA110000}"/>
    <cellStyle name="Normal 116 2 6 3" xfId="4556" xr:uid="{00000000-0005-0000-0000-0000CB110000}"/>
    <cellStyle name="Normal 116 2 7" xfId="4557" xr:uid="{00000000-0005-0000-0000-0000CC110000}"/>
    <cellStyle name="Normal 116 2 7 2" xfId="4558" xr:uid="{00000000-0005-0000-0000-0000CD110000}"/>
    <cellStyle name="Normal 116 2 7 3" xfId="4559" xr:uid="{00000000-0005-0000-0000-0000CE110000}"/>
    <cellStyle name="Normal 116 2 8" xfId="4560" xr:uid="{00000000-0005-0000-0000-0000CF110000}"/>
    <cellStyle name="Normal 116 2 8 2" xfId="4561" xr:uid="{00000000-0005-0000-0000-0000D0110000}"/>
    <cellStyle name="Normal 116 2 9" xfId="4562" xr:uid="{00000000-0005-0000-0000-0000D1110000}"/>
    <cellStyle name="Normal 116 2 9 2" xfId="4563" xr:uid="{00000000-0005-0000-0000-0000D2110000}"/>
    <cellStyle name="Normal 116 3" xfId="4564" xr:uid="{00000000-0005-0000-0000-0000D3110000}"/>
    <cellStyle name="Normal 116 3 10" xfId="4565" xr:uid="{00000000-0005-0000-0000-0000D4110000}"/>
    <cellStyle name="Normal 116 3 11" xfId="4566" xr:uid="{00000000-0005-0000-0000-0000D5110000}"/>
    <cellStyle name="Normal 116 3 12" xfId="4567" xr:uid="{00000000-0005-0000-0000-0000D6110000}"/>
    <cellStyle name="Normal 116 3 13" xfId="4568" xr:uid="{00000000-0005-0000-0000-0000D7110000}"/>
    <cellStyle name="Normal 116 3 14" xfId="4569" xr:uid="{00000000-0005-0000-0000-0000D8110000}"/>
    <cellStyle name="Normal 116 3 15" xfId="4570" xr:uid="{00000000-0005-0000-0000-0000D9110000}"/>
    <cellStyle name="Normal 116 3 2" xfId="4571" xr:uid="{00000000-0005-0000-0000-0000DA110000}"/>
    <cellStyle name="Normal 116 3 2 2" xfId="4572" xr:uid="{00000000-0005-0000-0000-0000DB110000}"/>
    <cellStyle name="Normal 116 3 2 2 2" xfId="4573" xr:uid="{00000000-0005-0000-0000-0000DC110000}"/>
    <cellStyle name="Normal 116 3 2 3" xfId="4574" xr:uid="{00000000-0005-0000-0000-0000DD110000}"/>
    <cellStyle name="Normal 116 3 2 4" xfId="4575" xr:uid="{00000000-0005-0000-0000-0000DE110000}"/>
    <cellStyle name="Normal 116 3 2 5" xfId="4576" xr:uid="{00000000-0005-0000-0000-0000DF110000}"/>
    <cellStyle name="Normal 116 3 3" xfId="4577" xr:uid="{00000000-0005-0000-0000-0000E0110000}"/>
    <cellStyle name="Normal 116 3 3 2" xfId="4578" xr:uid="{00000000-0005-0000-0000-0000E1110000}"/>
    <cellStyle name="Normal 116 3 3 2 2" xfId="4579" xr:uid="{00000000-0005-0000-0000-0000E2110000}"/>
    <cellStyle name="Normal 116 3 3 3" xfId="4580" xr:uid="{00000000-0005-0000-0000-0000E3110000}"/>
    <cellStyle name="Normal 116 3 3 4" xfId="4581" xr:uid="{00000000-0005-0000-0000-0000E4110000}"/>
    <cellStyle name="Normal 116 3 4" xfId="4582" xr:uid="{00000000-0005-0000-0000-0000E5110000}"/>
    <cellStyle name="Normal 116 3 4 2" xfId="4583" xr:uid="{00000000-0005-0000-0000-0000E6110000}"/>
    <cellStyle name="Normal 116 3 4 2 2" xfId="4584" xr:uid="{00000000-0005-0000-0000-0000E7110000}"/>
    <cellStyle name="Normal 116 3 4 3" xfId="4585" xr:uid="{00000000-0005-0000-0000-0000E8110000}"/>
    <cellStyle name="Normal 116 3 4 4" xfId="4586" xr:uid="{00000000-0005-0000-0000-0000E9110000}"/>
    <cellStyle name="Normal 116 3 5" xfId="4587" xr:uid="{00000000-0005-0000-0000-0000EA110000}"/>
    <cellStyle name="Normal 116 3 5 2" xfId="4588" xr:uid="{00000000-0005-0000-0000-0000EB110000}"/>
    <cellStyle name="Normal 116 3 5 2 2" xfId="4589" xr:uid="{00000000-0005-0000-0000-0000EC110000}"/>
    <cellStyle name="Normal 116 3 5 3" xfId="4590" xr:uid="{00000000-0005-0000-0000-0000ED110000}"/>
    <cellStyle name="Normal 116 3 5 4" xfId="4591" xr:uid="{00000000-0005-0000-0000-0000EE110000}"/>
    <cellStyle name="Normal 116 3 6" xfId="4592" xr:uid="{00000000-0005-0000-0000-0000EF110000}"/>
    <cellStyle name="Normal 116 3 6 2" xfId="4593" xr:uid="{00000000-0005-0000-0000-0000F0110000}"/>
    <cellStyle name="Normal 116 3 6 2 2" xfId="4594" xr:uid="{00000000-0005-0000-0000-0000F1110000}"/>
    <cellStyle name="Normal 116 3 6 3" xfId="4595" xr:uid="{00000000-0005-0000-0000-0000F2110000}"/>
    <cellStyle name="Normal 116 3 7" xfId="4596" xr:uid="{00000000-0005-0000-0000-0000F3110000}"/>
    <cellStyle name="Normal 116 3 7 2" xfId="4597" xr:uid="{00000000-0005-0000-0000-0000F4110000}"/>
    <cellStyle name="Normal 116 3 7 3" xfId="4598" xr:uid="{00000000-0005-0000-0000-0000F5110000}"/>
    <cellStyle name="Normal 116 3 8" xfId="4599" xr:uid="{00000000-0005-0000-0000-0000F6110000}"/>
    <cellStyle name="Normal 116 3 8 2" xfId="4600" xr:uid="{00000000-0005-0000-0000-0000F7110000}"/>
    <cellStyle name="Normal 116 3 9" xfId="4601" xr:uid="{00000000-0005-0000-0000-0000F8110000}"/>
    <cellStyle name="Normal 116 3 9 2" xfId="4602" xr:uid="{00000000-0005-0000-0000-0000F9110000}"/>
    <cellStyle name="Normal 116 4" xfId="4603" xr:uid="{00000000-0005-0000-0000-0000FA110000}"/>
    <cellStyle name="Normal 116 4 2" xfId="4604" xr:uid="{00000000-0005-0000-0000-0000FB110000}"/>
    <cellStyle name="Normal 116 4 2 2" xfId="4605" xr:uid="{00000000-0005-0000-0000-0000FC110000}"/>
    <cellStyle name="Normal 116 4 3" xfId="4606" xr:uid="{00000000-0005-0000-0000-0000FD110000}"/>
    <cellStyle name="Normal 116 4 4" xfId="4607" xr:uid="{00000000-0005-0000-0000-0000FE110000}"/>
    <cellStyle name="Normal 116 4 5" xfId="4608" xr:uid="{00000000-0005-0000-0000-0000FF110000}"/>
    <cellStyle name="Normal 116 5" xfId="4609" xr:uid="{00000000-0005-0000-0000-000000120000}"/>
    <cellStyle name="Normal 116 5 2" xfId="4610" xr:uid="{00000000-0005-0000-0000-000001120000}"/>
    <cellStyle name="Normal 116 5 2 2" xfId="4611" xr:uid="{00000000-0005-0000-0000-000002120000}"/>
    <cellStyle name="Normal 116 5 3" xfId="4612" xr:uid="{00000000-0005-0000-0000-000003120000}"/>
    <cellStyle name="Normal 116 5 4" xfId="4613" xr:uid="{00000000-0005-0000-0000-000004120000}"/>
    <cellStyle name="Normal 116 5 5" xfId="4614" xr:uid="{00000000-0005-0000-0000-000005120000}"/>
    <cellStyle name="Normal 116 6" xfId="4615" xr:uid="{00000000-0005-0000-0000-000006120000}"/>
    <cellStyle name="Normal 116 6 2" xfId="4616" xr:uid="{00000000-0005-0000-0000-000007120000}"/>
    <cellStyle name="Normal 116 6 2 2" xfId="4617" xr:uid="{00000000-0005-0000-0000-000008120000}"/>
    <cellStyle name="Normal 116 6 3" xfId="4618" xr:uid="{00000000-0005-0000-0000-000009120000}"/>
    <cellStyle name="Normal 116 6 4" xfId="4619" xr:uid="{00000000-0005-0000-0000-00000A120000}"/>
    <cellStyle name="Normal 116 6 5" xfId="4620" xr:uid="{00000000-0005-0000-0000-00000B120000}"/>
    <cellStyle name="Normal 116 7" xfId="4621" xr:uid="{00000000-0005-0000-0000-00000C120000}"/>
    <cellStyle name="Normal 116 7 2" xfId="4622" xr:uid="{00000000-0005-0000-0000-00000D120000}"/>
    <cellStyle name="Normal 116 7 2 2" xfId="4623" xr:uid="{00000000-0005-0000-0000-00000E120000}"/>
    <cellStyle name="Normal 116 7 3" xfId="4624" xr:uid="{00000000-0005-0000-0000-00000F120000}"/>
    <cellStyle name="Normal 116 7 4" xfId="4625" xr:uid="{00000000-0005-0000-0000-000010120000}"/>
    <cellStyle name="Normal 116 8" xfId="4626" xr:uid="{00000000-0005-0000-0000-000011120000}"/>
    <cellStyle name="Normal 116 8 2" xfId="4627" xr:uid="{00000000-0005-0000-0000-000012120000}"/>
    <cellStyle name="Normal 116 8 2 2" xfId="4628" xr:uid="{00000000-0005-0000-0000-000013120000}"/>
    <cellStyle name="Normal 116 8 3" xfId="4629" xr:uid="{00000000-0005-0000-0000-000014120000}"/>
    <cellStyle name="Normal 116 9" xfId="4630" xr:uid="{00000000-0005-0000-0000-000015120000}"/>
    <cellStyle name="Normal 116 9 2" xfId="4631" xr:uid="{00000000-0005-0000-0000-000016120000}"/>
    <cellStyle name="Normal 116 9 3" xfId="4632" xr:uid="{00000000-0005-0000-0000-000017120000}"/>
    <cellStyle name="Normal 117" xfId="4633" xr:uid="{00000000-0005-0000-0000-000018120000}"/>
    <cellStyle name="Normal 117 10" xfId="4634" xr:uid="{00000000-0005-0000-0000-000019120000}"/>
    <cellStyle name="Normal 117 10 2" xfId="4635" xr:uid="{00000000-0005-0000-0000-00001A120000}"/>
    <cellStyle name="Normal 117 11" xfId="4636" xr:uid="{00000000-0005-0000-0000-00001B120000}"/>
    <cellStyle name="Normal 117 11 2" xfId="4637" xr:uid="{00000000-0005-0000-0000-00001C120000}"/>
    <cellStyle name="Normal 117 12" xfId="4638" xr:uid="{00000000-0005-0000-0000-00001D120000}"/>
    <cellStyle name="Normal 117 12 2" xfId="4639" xr:uid="{00000000-0005-0000-0000-00001E120000}"/>
    <cellStyle name="Normal 117 13" xfId="4640" xr:uid="{00000000-0005-0000-0000-00001F120000}"/>
    <cellStyle name="Normal 117 13 2" xfId="4641" xr:uid="{00000000-0005-0000-0000-000020120000}"/>
    <cellStyle name="Normal 117 14" xfId="4642" xr:uid="{00000000-0005-0000-0000-000021120000}"/>
    <cellStyle name="Normal 117 15" xfId="4643" xr:uid="{00000000-0005-0000-0000-000022120000}"/>
    <cellStyle name="Normal 117 16" xfId="4644" xr:uid="{00000000-0005-0000-0000-000023120000}"/>
    <cellStyle name="Normal 117 17" xfId="4645" xr:uid="{00000000-0005-0000-0000-000024120000}"/>
    <cellStyle name="Normal 117 2" xfId="4646" xr:uid="{00000000-0005-0000-0000-000025120000}"/>
    <cellStyle name="Normal 117 2 10" xfId="4647" xr:uid="{00000000-0005-0000-0000-000026120000}"/>
    <cellStyle name="Normal 117 2 11" xfId="4648" xr:uid="{00000000-0005-0000-0000-000027120000}"/>
    <cellStyle name="Normal 117 2 12" xfId="4649" xr:uid="{00000000-0005-0000-0000-000028120000}"/>
    <cellStyle name="Normal 117 2 13" xfId="4650" xr:uid="{00000000-0005-0000-0000-000029120000}"/>
    <cellStyle name="Normal 117 2 14" xfId="4651" xr:uid="{00000000-0005-0000-0000-00002A120000}"/>
    <cellStyle name="Normal 117 2 15" xfId="4652" xr:uid="{00000000-0005-0000-0000-00002B120000}"/>
    <cellStyle name="Normal 117 2 2" xfId="4653" xr:uid="{00000000-0005-0000-0000-00002C120000}"/>
    <cellStyle name="Normal 117 2 2 2" xfId="4654" xr:uid="{00000000-0005-0000-0000-00002D120000}"/>
    <cellStyle name="Normal 117 2 2 2 2" xfId="4655" xr:uid="{00000000-0005-0000-0000-00002E120000}"/>
    <cellStyle name="Normal 117 2 2 3" xfId="4656" xr:uid="{00000000-0005-0000-0000-00002F120000}"/>
    <cellStyle name="Normal 117 2 2 4" xfId="4657" xr:uid="{00000000-0005-0000-0000-000030120000}"/>
    <cellStyle name="Normal 117 2 2 5" xfId="4658" xr:uid="{00000000-0005-0000-0000-000031120000}"/>
    <cellStyle name="Normal 117 2 3" xfId="4659" xr:uid="{00000000-0005-0000-0000-000032120000}"/>
    <cellStyle name="Normal 117 2 3 2" xfId="4660" xr:uid="{00000000-0005-0000-0000-000033120000}"/>
    <cellStyle name="Normal 117 2 3 2 2" xfId="4661" xr:uid="{00000000-0005-0000-0000-000034120000}"/>
    <cellStyle name="Normal 117 2 3 3" xfId="4662" xr:uid="{00000000-0005-0000-0000-000035120000}"/>
    <cellStyle name="Normal 117 2 3 4" xfId="4663" xr:uid="{00000000-0005-0000-0000-000036120000}"/>
    <cellStyle name="Normal 117 2 4" xfId="4664" xr:uid="{00000000-0005-0000-0000-000037120000}"/>
    <cellStyle name="Normal 117 2 4 2" xfId="4665" xr:uid="{00000000-0005-0000-0000-000038120000}"/>
    <cellStyle name="Normal 117 2 4 2 2" xfId="4666" xr:uid="{00000000-0005-0000-0000-000039120000}"/>
    <cellStyle name="Normal 117 2 4 3" xfId="4667" xr:uid="{00000000-0005-0000-0000-00003A120000}"/>
    <cellStyle name="Normal 117 2 4 4" xfId="4668" xr:uid="{00000000-0005-0000-0000-00003B120000}"/>
    <cellStyle name="Normal 117 2 5" xfId="4669" xr:uid="{00000000-0005-0000-0000-00003C120000}"/>
    <cellStyle name="Normal 117 2 5 2" xfId="4670" xr:uid="{00000000-0005-0000-0000-00003D120000}"/>
    <cellStyle name="Normal 117 2 5 2 2" xfId="4671" xr:uid="{00000000-0005-0000-0000-00003E120000}"/>
    <cellStyle name="Normal 117 2 5 3" xfId="4672" xr:uid="{00000000-0005-0000-0000-00003F120000}"/>
    <cellStyle name="Normal 117 2 5 4" xfId="4673" xr:uid="{00000000-0005-0000-0000-000040120000}"/>
    <cellStyle name="Normal 117 2 6" xfId="4674" xr:uid="{00000000-0005-0000-0000-000041120000}"/>
    <cellStyle name="Normal 117 2 6 2" xfId="4675" xr:uid="{00000000-0005-0000-0000-000042120000}"/>
    <cellStyle name="Normal 117 2 6 2 2" xfId="4676" xr:uid="{00000000-0005-0000-0000-000043120000}"/>
    <cellStyle name="Normal 117 2 6 3" xfId="4677" xr:uid="{00000000-0005-0000-0000-000044120000}"/>
    <cellStyle name="Normal 117 2 7" xfId="4678" xr:uid="{00000000-0005-0000-0000-000045120000}"/>
    <cellStyle name="Normal 117 2 7 2" xfId="4679" xr:uid="{00000000-0005-0000-0000-000046120000}"/>
    <cellStyle name="Normal 117 2 7 3" xfId="4680" xr:uid="{00000000-0005-0000-0000-000047120000}"/>
    <cellStyle name="Normal 117 2 8" xfId="4681" xr:uid="{00000000-0005-0000-0000-000048120000}"/>
    <cellStyle name="Normal 117 2 8 2" xfId="4682" xr:uid="{00000000-0005-0000-0000-000049120000}"/>
    <cellStyle name="Normal 117 2 9" xfId="4683" xr:uid="{00000000-0005-0000-0000-00004A120000}"/>
    <cellStyle name="Normal 117 2 9 2" xfId="4684" xr:uid="{00000000-0005-0000-0000-00004B120000}"/>
    <cellStyle name="Normal 117 3" xfId="4685" xr:uid="{00000000-0005-0000-0000-00004C120000}"/>
    <cellStyle name="Normal 117 3 10" xfId="4686" xr:uid="{00000000-0005-0000-0000-00004D120000}"/>
    <cellStyle name="Normal 117 3 11" xfId="4687" xr:uid="{00000000-0005-0000-0000-00004E120000}"/>
    <cellStyle name="Normal 117 3 12" xfId="4688" xr:uid="{00000000-0005-0000-0000-00004F120000}"/>
    <cellStyle name="Normal 117 3 13" xfId="4689" xr:uid="{00000000-0005-0000-0000-000050120000}"/>
    <cellStyle name="Normal 117 3 14" xfId="4690" xr:uid="{00000000-0005-0000-0000-000051120000}"/>
    <cellStyle name="Normal 117 3 15" xfId="4691" xr:uid="{00000000-0005-0000-0000-000052120000}"/>
    <cellStyle name="Normal 117 3 2" xfId="4692" xr:uid="{00000000-0005-0000-0000-000053120000}"/>
    <cellStyle name="Normal 117 3 2 2" xfId="4693" xr:uid="{00000000-0005-0000-0000-000054120000}"/>
    <cellStyle name="Normal 117 3 2 2 2" xfId="4694" xr:uid="{00000000-0005-0000-0000-000055120000}"/>
    <cellStyle name="Normal 117 3 2 3" xfId="4695" xr:uid="{00000000-0005-0000-0000-000056120000}"/>
    <cellStyle name="Normal 117 3 2 4" xfId="4696" xr:uid="{00000000-0005-0000-0000-000057120000}"/>
    <cellStyle name="Normal 117 3 2 5" xfId="4697" xr:uid="{00000000-0005-0000-0000-000058120000}"/>
    <cellStyle name="Normal 117 3 3" xfId="4698" xr:uid="{00000000-0005-0000-0000-000059120000}"/>
    <cellStyle name="Normal 117 3 3 2" xfId="4699" xr:uid="{00000000-0005-0000-0000-00005A120000}"/>
    <cellStyle name="Normal 117 3 3 2 2" xfId="4700" xr:uid="{00000000-0005-0000-0000-00005B120000}"/>
    <cellStyle name="Normal 117 3 3 3" xfId="4701" xr:uid="{00000000-0005-0000-0000-00005C120000}"/>
    <cellStyle name="Normal 117 3 3 4" xfId="4702" xr:uid="{00000000-0005-0000-0000-00005D120000}"/>
    <cellStyle name="Normal 117 3 4" xfId="4703" xr:uid="{00000000-0005-0000-0000-00005E120000}"/>
    <cellStyle name="Normal 117 3 4 2" xfId="4704" xr:uid="{00000000-0005-0000-0000-00005F120000}"/>
    <cellStyle name="Normal 117 3 4 2 2" xfId="4705" xr:uid="{00000000-0005-0000-0000-000060120000}"/>
    <cellStyle name="Normal 117 3 4 3" xfId="4706" xr:uid="{00000000-0005-0000-0000-000061120000}"/>
    <cellStyle name="Normal 117 3 4 4" xfId="4707" xr:uid="{00000000-0005-0000-0000-000062120000}"/>
    <cellStyle name="Normal 117 3 5" xfId="4708" xr:uid="{00000000-0005-0000-0000-000063120000}"/>
    <cellStyle name="Normal 117 3 5 2" xfId="4709" xr:uid="{00000000-0005-0000-0000-000064120000}"/>
    <cellStyle name="Normal 117 3 5 2 2" xfId="4710" xr:uid="{00000000-0005-0000-0000-000065120000}"/>
    <cellStyle name="Normal 117 3 5 3" xfId="4711" xr:uid="{00000000-0005-0000-0000-000066120000}"/>
    <cellStyle name="Normal 117 3 5 4" xfId="4712" xr:uid="{00000000-0005-0000-0000-000067120000}"/>
    <cellStyle name="Normal 117 3 6" xfId="4713" xr:uid="{00000000-0005-0000-0000-000068120000}"/>
    <cellStyle name="Normal 117 3 6 2" xfId="4714" xr:uid="{00000000-0005-0000-0000-000069120000}"/>
    <cellStyle name="Normal 117 3 6 2 2" xfId="4715" xr:uid="{00000000-0005-0000-0000-00006A120000}"/>
    <cellStyle name="Normal 117 3 6 3" xfId="4716" xr:uid="{00000000-0005-0000-0000-00006B120000}"/>
    <cellStyle name="Normal 117 3 7" xfId="4717" xr:uid="{00000000-0005-0000-0000-00006C120000}"/>
    <cellStyle name="Normal 117 3 7 2" xfId="4718" xr:uid="{00000000-0005-0000-0000-00006D120000}"/>
    <cellStyle name="Normal 117 3 7 3" xfId="4719" xr:uid="{00000000-0005-0000-0000-00006E120000}"/>
    <cellStyle name="Normal 117 3 8" xfId="4720" xr:uid="{00000000-0005-0000-0000-00006F120000}"/>
    <cellStyle name="Normal 117 3 8 2" xfId="4721" xr:uid="{00000000-0005-0000-0000-000070120000}"/>
    <cellStyle name="Normal 117 3 9" xfId="4722" xr:uid="{00000000-0005-0000-0000-000071120000}"/>
    <cellStyle name="Normal 117 3 9 2" xfId="4723" xr:uid="{00000000-0005-0000-0000-000072120000}"/>
    <cellStyle name="Normal 117 4" xfId="4724" xr:uid="{00000000-0005-0000-0000-000073120000}"/>
    <cellStyle name="Normal 117 4 2" xfId="4725" xr:uid="{00000000-0005-0000-0000-000074120000}"/>
    <cellStyle name="Normal 117 4 2 2" xfId="4726" xr:uid="{00000000-0005-0000-0000-000075120000}"/>
    <cellStyle name="Normal 117 4 3" xfId="4727" xr:uid="{00000000-0005-0000-0000-000076120000}"/>
    <cellStyle name="Normal 117 4 4" xfId="4728" xr:uid="{00000000-0005-0000-0000-000077120000}"/>
    <cellStyle name="Normal 117 4 5" xfId="4729" xr:uid="{00000000-0005-0000-0000-000078120000}"/>
    <cellStyle name="Normal 117 5" xfId="4730" xr:uid="{00000000-0005-0000-0000-000079120000}"/>
    <cellStyle name="Normal 117 5 2" xfId="4731" xr:uid="{00000000-0005-0000-0000-00007A120000}"/>
    <cellStyle name="Normal 117 5 2 2" xfId="4732" xr:uid="{00000000-0005-0000-0000-00007B120000}"/>
    <cellStyle name="Normal 117 5 3" xfId="4733" xr:uid="{00000000-0005-0000-0000-00007C120000}"/>
    <cellStyle name="Normal 117 5 4" xfId="4734" xr:uid="{00000000-0005-0000-0000-00007D120000}"/>
    <cellStyle name="Normal 117 5 5" xfId="4735" xr:uid="{00000000-0005-0000-0000-00007E120000}"/>
    <cellStyle name="Normal 117 6" xfId="4736" xr:uid="{00000000-0005-0000-0000-00007F120000}"/>
    <cellStyle name="Normal 117 6 2" xfId="4737" xr:uid="{00000000-0005-0000-0000-000080120000}"/>
    <cellStyle name="Normal 117 6 2 2" xfId="4738" xr:uid="{00000000-0005-0000-0000-000081120000}"/>
    <cellStyle name="Normal 117 6 3" xfId="4739" xr:uid="{00000000-0005-0000-0000-000082120000}"/>
    <cellStyle name="Normal 117 6 4" xfId="4740" xr:uid="{00000000-0005-0000-0000-000083120000}"/>
    <cellStyle name="Normal 117 6 5" xfId="4741" xr:uid="{00000000-0005-0000-0000-000084120000}"/>
    <cellStyle name="Normal 117 7" xfId="4742" xr:uid="{00000000-0005-0000-0000-000085120000}"/>
    <cellStyle name="Normal 117 7 2" xfId="4743" xr:uid="{00000000-0005-0000-0000-000086120000}"/>
    <cellStyle name="Normal 117 7 2 2" xfId="4744" xr:uid="{00000000-0005-0000-0000-000087120000}"/>
    <cellStyle name="Normal 117 7 3" xfId="4745" xr:uid="{00000000-0005-0000-0000-000088120000}"/>
    <cellStyle name="Normal 117 7 4" xfId="4746" xr:uid="{00000000-0005-0000-0000-000089120000}"/>
    <cellStyle name="Normal 117 8" xfId="4747" xr:uid="{00000000-0005-0000-0000-00008A120000}"/>
    <cellStyle name="Normal 117 8 2" xfId="4748" xr:uid="{00000000-0005-0000-0000-00008B120000}"/>
    <cellStyle name="Normal 117 8 2 2" xfId="4749" xr:uid="{00000000-0005-0000-0000-00008C120000}"/>
    <cellStyle name="Normal 117 8 3" xfId="4750" xr:uid="{00000000-0005-0000-0000-00008D120000}"/>
    <cellStyle name="Normal 117 9" xfId="4751" xr:uid="{00000000-0005-0000-0000-00008E120000}"/>
    <cellStyle name="Normal 117 9 2" xfId="4752" xr:uid="{00000000-0005-0000-0000-00008F120000}"/>
    <cellStyle name="Normal 117 9 3" xfId="4753" xr:uid="{00000000-0005-0000-0000-000090120000}"/>
    <cellStyle name="Normal 118" xfId="4754" xr:uid="{00000000-0005-0000-0000-000091120000}"/>
    <cellStyle name="Normal 118 10" xfId="4755" xr:uid="{00000000-0005-0000-0000-000092120000}"/>
    <cellStyle name="Normal 118 10 2" xfId="4756" xr:uid="{00000000-0005-0000-0000-000093120000}"/>
    <cellStyle name="Normal 118 11" xfId="4757" xr:uid="{00000000-0005-0000-0000-000094120000}"/>
    <cellStyle name="Normal 118 11 2" xfId="4758" xr:uid="{00000000-0005-0000-0000-000095120000}"/>
    <cellStyle name="Normal 118 12" xfId="4759" xr:uid="{00000000-0005-0000-0000-000096120000}"/>
    <cellStyle name="Normal 118 12 2" xfId="4760" xr:uid="{00000000-0005-0000-0000-000097120000}"/>
    <cellStyle name="Normal 118 13" xfId="4761" xr:uid="{00000000-0005-0000-0000-000098120000}"/>
    <cellStyle name="Normal 118 13 2" xfId="4762" xr:uid="{00000000-0005-0000-0000-000099120000}"/>
    <cellStyle name="Normal 118 14" xfId="4763" xr:uid="{00000000-0005-0000-0000-00009A120000}"/>
    <cellStyle name="Normal 118 15" xfId="4764" xr:uid="{00000000-0005-0000-0000-00009B120000}"/>
    <cellStyle name="Normal 118 16" xfId="4765" xr:uid="{00000000-0005-0000-0000-00009C120000}"/>
    <cellStyle name="Normal 118 17" xfId="4766" xr:uid="{00000000-0005-0000-0000-00009D120000}"/>
    <cellStyle name="Normal 118 2" xfId="4767" xr:uid="{00000000-0005-0000-0000-00009E120000}"/>
    <cellStyle name="Normal 118 2 10" xfId="4768" xr:uid="{00000000-0005-0000-0000-00009F120000}"/>
    <cellStyle name="Normal 118 2 11" xfId="4769" xr:uid="{00000000-0005-0000-0000-0000A0120000}"/>
    <cellStyle name="Normal 118 2 12" xfId="4770" xr:uid="{00000000-0005-0000-0000-0000A1120000}"/>
    <cellStyle name="Normal 118 2 13" xfId="4771" xr:uid="{00000000-0005-0000-0000-0000A2120000}"/>
    <cellStyle name="Normal 118 2 14" xfId="4772" xr:uid="{00000000-0005-0000-0000-0000A3120000}"/>
    <cellStyle name="Normal 118 2 15" xfId="4773" xr:uid="{00000000-0005-0000-0000-0000A4120000}"/>
    <cellStyle name="Normal 118 2 2" xfId="4774" xr:uid="{00000000-0005-0000-0000-0000A5120000}"/>
    <cellStyle name="Normal 118 2 2 2" xfId="4775" xr:uid="{00000000-0005-0000-0000-0000A6120000}"/>
    <cellStyle name="Normal 118 2 2 2 2" xfId="4776" xr:uid="{00000000-0005-0000-0000-0000A7120000}"/>
    <cellStyle name="Normal 118 2 2 3" xfId="4777" xr:uid="{00000000-0005-0000-0000-0000A8120000}"/>
    <cellStyle name="Normal 118 2 2 4" xfId="4778" xr:uid="{00000000-0005-0000-0000-0000A9120000}"/>
    <cellStyle name="Normal 118 2 2 5" xfId="4779" xr:uid="{00000000-0005-0000-0000-0000AA120000}"/>
    <cellStyle name="Normal 118 2 3" xfId="4780" xr:uid="{00000000-0005-0000-0000-0000AB120000}"/>
    <cellStyle name="Normal 118 2 3 2" xfId="4781" xr:uid="{00000000-0005-0000-0000-0000AC120000}"/>
    <cellStyle name="Normal 118 2 3 2 2" xfId="4782" xr:uid="{00000000-0005-0000-0000-0000AD120000}"/>
    <cellStyle name="Normal 118 2 3 3" xfId="4783" xr:uid="{00000000-0005-0000-0000-0000AE120000}"/>
    <cellStyle name="Normal 118 2 3 4" xfId="4784" xr:uid="{00000000-0005-0000-0000-0000AF120000}"/>
    <cellStyle name="Normal 118 2 4" xfId="4785" xr:uid="{00000000-0005-0000-0000-0000B0120000}"/>
    <cellStyle name="Normal 118 2 4 2" xfId="4786" xr:uid="{00000000-0005-0000-0000-0000B1120000}"/>
    <cellStyle name="Normal 118 2 4 2 2" xfId="4787" xr:uid="{00000000-0005-0000-0000-0000B2120000}"/>
    <cellStyle name="Normal 118 2 4 3" xfId="4788" xr:uid="{00000000-0005-0000-0000-0000B3120000}"/>
    <cellStyle name="Normal 118 2 4 4" xfId="4789" xr:uid="{00000000-0005-0000-0000-0000B4120000}"/>
    <cellStyle name="Normal 118 2 5" xfId="4790" xr:uid="{00000000-0005-0000-0000-0000B5120000}"/>
    <cellStyle name="Normal 118 2 5 2" xfId="4791" xr:uid="{00000000-0005-0000-0000-0000B6120000}"/>
    <cellStyle name="Normal 118 2 5 2 2" xfId="4792" xr:uid="{00000000-0005-0000-0000-0000B7120000}"/>
    <cellStyle name="Normal 118 2 5 3" xfId="4793" xr:uid="{00000000-0005-0000-0000-0000B8120000}"/>
    <cellStyle name="Normal 118 2 5 4" xfId="4794" xr:uid="{00000000-0005-0000-0000-0000B9120000}"/>
    <cellStyle name="Normal 118 2 6" xfId="4795" xr:uid="{00000000-0005-0000-0000-0000BA120000}"/>
    <cellStyle name="Normal 118 2 6 2" xfId="4796" xr:uid="{00000000-0005-0000-0000-0000BB120000}"/>
    <cellStyle name="Normal 118 2 6 2 2" xfId="4797" xr:uid="{00000000-0005-0000-0000-0000BC120000}"/>
    <cellStyle name="Normal 118 2 6 3" xfId="4798" xr:uid="{00000000-0005-0000-0000-0000BD120000}"/>
    <cellStyle name="Normal 118 2 7" xfId="4799" xr:uid="{00000000-0005-0000-0000-0000BE120000}"/>
    <cellStyle name="Normal 118 2 7 2" xfId="4800" xr:uid="{00000000-0005-0000-0000-0000BF120000}"/>
    <cellStyle name="Normal 118 2 7 3" xfId="4801" xr:uid="{00000000-0005-0000-0000-0000C0120000}"/>
    <cellStyle name="Normal 118 2 8" xfId="4802" xr:uid="{00000000-0005-0000-0000-0000C1120000}"/>
    <cellStyle name="Normal 118 2 8 2" xfId="4803" xr:uid="{00000000-0005-0000-0000-0000C2120000}"/>
    <cellStyle name="Normal 118 2 9" xfId="4804" xr:uid="{00000000-0005-0000-0000-0000C3120000}"/>
    <cellStyle name="Normal 118 2 9 2" xfId="4805" xr:uid="{00000000-0005-0000-0000-0000C4120000}"/>
    <cellStyle name="Normal 118 3" xfId="4806" xr:uid="{00000000-0005-0000-0000-0000C5120000}"/>
    <cellStyle name="Normal 118 3 10" xfId="4807" xr:uid="{00000000-0005-0000-0000-0000C6120000}"/>
    <cellStyle name="Normal 118 3 11" xfId="4808" xr:uid="{00000000-0005-0000-0000-0000C7120000}"/>
    <cellStyle name="Normal 118 3 12" xfId="4809" xr:uid="{00000000-0005-0000-0000-0000C8120000}"/>
    <cellStyle name="Normal 118 3 13" xfId="4810" xr:uid="{00000000-0005-0000-0000-0000C9120000}"/>
    <cellStyle name="Normal 118 3 14" xfId="4811" xr:uid="{00000000-0005-0000-0000-0000CA120000}"/>
    <cellStyle name="Normal 118 3 15" xfId="4812" xr:uid="{00000000-0005-0000-0000-0000CB120000}"/>
    <cellStyle name="Normal 118 3 2" xfId="4813" xr:uid="{00000000-0005-0000-0000-0000CC120000}"/>
    <cellStyle name="Normal 118 3 2 2" xfId="4814" xr:uid="{00000000-0005-0000-0000-0000CD120000}"/>
    <cellStyle name="Normal 118 3 2 2 2" xfId="4815" xr:uid="{00000000-0005-0000-0000-0000CE120000}"/>
    <cellStyle name="Normal 118 3 2 3" xfId="4816" xr:uid="{00000000-0005-0000-0000-0000CF120000}"/>
    <cellStyle name="Normal 118 3 2 4" xfId="4817" xr:uid="{00000000-0005-0000-0000-0000D0120000}"/>
    <cellStyle name="Normal 118 3 2 5" xfId="4818" xr:uid="{00000000-0005-0000-0000-0000D1120000}"/>
    <cellStyle name="Normal 118 3 3" xfId="4819" xr:uid="{00000000-0005-0000-0000-0000D2120000}"/>
    <cellStyle name="Normal 118 3 3 2" xfId="4820" xr:uid="{00000000-0005-0000-0000-0000D3120000}"/>
    <cellStyle name="Normal 118 3 3 2 2" xfId="4821" xr:uid="{00000000-0005-0000-0000-0000D4120000}"/>
    <cellStyle name="Normal 118 3 3 3" xfId="4822" xr:uid="{00000000-0005-0000-0000-0000D5120000}"/>
    <cellStyle name="Normal 118 3 3 4" xfId="4823" xr:uid="{00000000-0005-0000-0000-0000D6120000}"/>
    <cellStyle name="Normal 118 3 4" xfId="4824" xr:uid="{00000000-0005-0000-0000-0000D7120000}"/>
    <cellStyle name="Normal 118 3 4 2" xfId="4825" xr:uid="{00000000-0005-0000-0000-0000D8120000}"/>
    <cellStyle name="Normal 118 3 4 2 2" xfId="4826" xr:uid="{00000000-0005-0000-0000-0000D9120000}"/>
    <cellStyle name="Normal 118 3 4 3" xfId="4827" xr:uid="{00000000-0005-0000-0000-0000DA120000}"/>
    <cellStyle name="Normal 118 3 4 4" xfId="4828" xr:uid="{00000000-0005-0000-0000-0000DB120000}"/>
    <cellStyle name="Normal 118 3 5" xfId="4829" xr:uid="{00000000-0005-0000-0000-0000DC120000}"/>
    <cellStyle name="Normal 118 3 5 2" xfId="4830" xr:uid="{00000000-0005-0000-0000-0000DD120000}"/>
    <cellStyle name="Normal 118 3 5 2 2" xfId="4831" xr:uid="{00000000-0005-0000-0000-0000DE120000}"/>
    <cellStyle name="Normal 118 3 5 3" xfId="4832" xr:uid="{00000000-0005-0000-0000-0000DF120000}"/>
    <cellStyle name="Normal 118 3 5 4" xfId="4833" xr:uid="{00000000-0005-0000-0000-0000E0120000}"/>
    <cellStyle name="Normal 118 3 6" xfId="4834" xr:uid="{00000000-0005-0000-0000-0000E1120000}"/>
    <cellStyle name="Normal 118 3 6 2" xfId="4835" xr:uid="{00000000-0005-0000-0000-0000E2120000}"/>
    <cellStyle name="Normal 118 3 6 2 2" xfId="4836" xr:uid="{00000000-0005-0000-0000-0000E3120000}"/>
    <cellStyle name="Normal 118 3 6 3" xfId="4837" xr:uid="{00000000-0005-0000-0000-0000E4120000}"/>
    <cellStyle name="Normal 118 3 7" xfId="4838" xr:uid="{00000000-0005-0000-0000-0000E5120000}"/>
    <cellStyle name="Normal 118 3 7 2" xfId="4839" xr:uid="{00000000-0005-0000-0000-0000E6120000}"/>
    <cellStyle name="Normal 118 3 7 3" xfId="4840" xr:uid="{00000000-0005-0000-0000-0000E7120000}"/>
    <cellStyle name="Normal 118 3 8" xfId="4841" xr:uid="{00000000-0005-0000-0000-0000E8120000}"/>
    <cellStyle name="Normal 118 3 8 2" xfId="4842" xr:uid="{00000000-0005-0000-0000-0000E9120000}"/>
    <cellStyle name="Normal 118 3 9" xfId="4843" xr:uid="{00000000-0005-0000-0000-0000EA120000}"/>
    <cellStyle name="Normal 118 3 9 2" xfId="4844" xr:uid="{00000000-0005-0000-0000-0000EB120000}"/>
    <cellStyle name="Normal 118 4" xfId="4845" xr:uid="{00000000-0005-0000-0000-0000EC120000}"/>
    <cellStyle name="Normal 118 4 2" xfId="4846" xr:uid="{00000000-0005-0000-0000-0000ED120000}"/>
    <cellStyle name="Normal 118 4 2 2" xfId="4847" xr:uid="{00000000-0005-0000-0000-0000EE120000}"/>
    <cellStyle name="Normal 118 4 3" xfId="4848" xr:uid="{00000000-0005-0000-0000-0000EF120000}"/>
    <cellStyle name="Normal 118 4 4" xfId="4849" xr:uid="{00000000-0005-0000-0000-0000F0120000}"/>
    <cellStyle name="Normal 118 4 5" xfId="4850" xr:uid="{00000000-0005-0000-0000-0000F1120000}"/>
    <cellStyle name="Normal 118 5" xfId="4851" xr:uid="{00000000-0005-0000-0000-0000F2120000}"/>
    <cellStyle name="Normal 118 5 2" xfId="4852" xr:uid="{00000000-0005-0000-0000-0000F3120000}"/>
    <cellStyle name="Normal 118 5 2 2" xfId="4853" xr:uid="{00000000-0005-0000-0000-0000F4120000}"/>
    <cellStyle name="Normal 118 5 3" xfId="4854" xr:uid="{00000000-0005-0000-0000-0000F5120000}"/>
    <cellStyle name="Normal 118 5 4" xfId="4855" xr:uid="{00000000-0005-0000-0000-0000F6120000}"/>
    <cellStyle name="Normal 118 5 5" xfId="4856" xr:uid="{00000000-0005-0000-0000-0000F7120000}"/>
    <cellStyle name="Normal 118 6" xfId="4857" xr:uid="{00000000-0005-0000-0000-0000F8120000}"/>
    <cellStyle name="Normal 118 6 2" xfId="4858" xr:uid="{00000000-0005-0000-0000-0000F9120000}"/>
    <cellStyle name="Normal 118 6 2 2" xfId="4859" xr:uid="{00000000-0005-0000-0000-0000FA120000}"/>
    <cellStyle name="Normal 118 6 3" xfId="4860" xr:uid="{00000000-0005-0000-0000-0000FB120000}"/>
    <cellStyle name="Normal 118 6 4" xfId="4861" xr:uid="{00000000-0005-0000-0000-0000FC120000}"/>
    <cellStyle name="Normal 118 6 5" xfId="4862" xr:uid="{00000000-0005-0000-0000-0000FD120000}"/>
    <cellStyle name="Normal 118 7" xfId="4863" xr:uid="{00000000-0005-0000-0000-0000FE120000}"/>
    <cellStyle name="Normal 118 7 2" xfId="4864" xr:uid="{00000000-0005-0000-0000-0000FF120000}"/>
    <cellStyle name="Normal 118 7 2 2" xfId="4865" xr:uid="{00000000-0005-0000-0000-000000130000}"/>
    <cellStyle name="Normal 118 7 3" xfId="4866" xr:uid="{00000000-0005-0000-0000-000001130000}"/>
    <cellStyle name="Normal 118 7 4" xfId="4867" xr:uid="{00000000-0005-0000-0000-000002130000}"/>
    <cellStyle name="Normal 118 8" xfId="4868" xr:uid="{00000000-0005-0000-0000-000003130000}"/>
    <cellStyle name="Normal 118 8 2" xfId="4869" xr:uid="{00000000-0005-0000-0000-000004130000}"/>
    <cellStyle name="Normal 118 8 2 2" xfId="4870" xr:uid="{00000000-0005-0000-0000-000005130000}"/>
    <cellStyle name="Normal 118 8 3" xfId="4871" xr:uid="{00000000-0005-0000-0000-000006130000}"/>
    <cellStyle name="Normal 118 9" xfId="4872" xr:uid="{00000000-0005-0000-0000-000007130000}"/>
    <cellStyle name="Normal 118 9 2" xfId="4873" xr:uid="{00000000-0005-0000-0000-000008130000}"/>
    <cellStyle name="Normal 118 9 3" xfId="4874" xr:uid="{00000000-0005-0000-0000-000009130000}"/>
    <cellStyle name="Normal 119" xfId="4875" xr:uid="{00000000-0005-0000-0000-00000A130000}"/>
    <cellStyle name="Normal 119 10" xfId="4876" xr:uid="{00000000-0005-0000-0000-00000B130000}"/>
    <cellStyle name="Normal 119 10 2" xfId="4877" xr:uid="{00000000-0005-0000-0000-00000C130000}"/>
    <cellStyle name="Normal 119 11" xfId="4878" xr:uid="{00000000-0005-0000-0000-00000D130000}"/>
    <cellStyle name="Normal 119 11 2" xfId="4879" xr:uid="{00000000-0005-0000-0000-00000E130000}"/>
    <cellStyle name="Normal 119 12" xfId="4880" xr:uid="{00000000-0005-0000-0000-00000F130000}"/>
    <cellStyle name="Normal 119 12 2" xfId="4881" xr:uid="{00000000-0005-0000-0000-000010130000}"/>
    <cellStyle name="Normal 119 13" xfId="4882" xr:uid="{00000000-0005-0000-0000-000011130000}"/>
    <cellStyle name="Normal 119 13 2" xfId="4883" xr:uid="{00000000-0005-0000-0000-000012130000}"/>
    <cellStyle name="Normal 119 14" xfId="4884" xr:uid="{00000000-0005-0000-0000-000013130000}"/>
    <cellStyle name="Normal 119 15" xfId="4885" xr:uid="{00000000-0005-0000-0000-000014130000}"/>
    <cellStyle name="Normal 119 16" xfId="4886" xr:uid="{00000000-0005-0000-0000-000015130000}"/>
    <cellStyle name="Normal 119 17" xfId="4887" xr:uid="{00000000-0005-0000-0000-000016130000}"/>
    <cellStyle name="Normal 119 2" xfId="4888" xr:uid="{00000000-0005-0000-0000-000017130000}"/>
    <cellStyle name="Normal 119 2 10" xfId="4889" xr:uid="{00000000-0005-0000-0000-000018130000}"/>
    <cellStyle name="Normal 119 2 11" xfId="4890" xr:uid="{00000000-0005-0000-0000-000019130000}"/>
    <cellStyle name="Normal 119 2 12" xfId="4891" xr:uid="{00000000-0005-0000-0000-00001A130000}"/>
    <cellStyle name="Normal 119 2 13" xfId="4892" xr:uid="{00000000-0005-0000-0000-00001B130000}"/>
    <cellStyle name="Normal 119 2 14" xfId="4893" xr:uid="{00000000-0005-0000-0000-00001C130000}"/>
    <cellStyle name="Normal 119 2 15" xfId="4894" xr:uid="{00000000-0005-0000-0000-00001D130000}"/>
    <cellStyle name="Normal 119 2 2" xfId="4895" xr:uid="{00000000-0005-0000-0000-00001E130000}"/>
    <cellStyle name="Normal 119 2 2 2" xfId="4896" xr:uid="{00000000-0005-0000-0000-00001F130000}"/>
    <cellStyle name="Normal 119 2 2 2 2" xfId="4897" xr:uid="{00000000-0005-0000-0000-000020130000}"/>
    <cellStyle name="Normal 119 2 2 3" xfId="4898" xr:uid="{00000000-0005-0000-0000-000021130000}"/>
    <cellStyle name="Normal 119 2 2 4" xfId="4899" xr:uid="{00000000-0005-0000-0000-000022130000}"/>
    <cellStyle name="Normal 119 2 2 5" xfId="4900" xr:uid="{00000000-0005-0000-0000-000023130000}"/>
    <cellStyle name="Normal 119 2 3" xfId="4901" xr:uid="{00000000-0005-0000-0000-000024130000}"/>
    <cellStyle name="Normal 119 2 3 2" xfId="4902" xr:uid="{00000000-0005-0000-0000-000025130000}"/>
    <cellStyle name="Normal 119 2 3 2 2" xfId="4903" xr:uid="{00000000-0005-0000-0000-000026130000}"/>
    <cellStyle name="Normal 119 2 3 3" xfId="4904" xr:uid="{00000000-0005-0000-0000-000027130000}"/>
    <cellStyle name="Normal 119 2 3 4" xfId="4905" xr:uid="{00000000-0005-0000-0000-000028130000}"/>
    <cellStyle name="Normal 119 2 4" xfId="4906" xr:uid="{00000000-0005-0000-0000-000029130000}"/>
    <cellStyle name="Normal 119 2 4 2" xfId="4907" xr:uid="{00000000-0005-0000-0000-00002A130000}"/>
    <cellStyle name="Normal 119 2 4 2 2" xfId="4908" xr:uid="{00000000-0005-0000-0000-00002B130000}"/>
    <cellStyle name="Normal 119 2 4 3" xfId="4909" xr:uid="{00000000-0005-0000-0000-00002C130000}"/>
    <cellStyle name="Normal 119 2 4 4" xfId="4910" xr:uid="{00000000-0005-0000-0000-00002D130000}"/>
    <cellStyle name="Normal 119 2 5" xfId="4911" xr:uid="{00000000-0005-0000-0000-00002E130000}"/>
    <cellStyle name="Normal 119 2 5 2" xfId="4912" xr:uid="{00000000-0005-0000-0000-00002F130000}"/>
    <cellStyle name="Normal 119 2 5 2 2" xfId="4913" xr:uid="{00000000-0005-0000-0000-000030130000}"/>
    <cellStyle name="Normal 119 2 5 3" xfId="4914" xr:uid="{00000000-0005-0000-0000-000031130000}"/>
    <cellStyle name="Normal 119 2 5 4" xfId="4915" xr:uid="{00000000-0005-0000-0000-000032130000}"/>
    <cellStyle name="Normal 119 2 6" xfId="4916" xr:uid="{00000000-0005-0000-0000-000033130000}"/>
    <cellStyle name="Normal 119 2 6 2" xfId="4917" xr:uid="{00000000-0005-0000-0000-000034130000}"/>
    <cellStyle name="Normal 119 2 6 2 2" xfId="4918" xr:uid="{00000000-0005-0000-0000-000035130000}"/>
    <cellStyle name="Normal 119 2 6 3" xfId="4919" xr:uid="{00000000-0005-0000-0000-000036130000}"/>
    <cellStyle name="Normal 119 2 7" xfId="4920" xr:uid="{00000000-0005-0000-0000-000037130000}"/>
    <cellStyle name="Normal 119 2 7 2" xfId="4921" xr:uid="{00000000-0005-0000-0000-000038130000}"/>
    <cellStyle name="Normal 119 2 7 3" xfId="4922" xr:uid="{00000000-0005-0000-0000-000039130000}"/>
    <cellStyle name="Normal 119 2 8" xfId="4923" xr:uid="{00000000-0005-0000-0000-00003A130000}"/>
    <cellStyle name="Normal 119 2 8 2" xfId="4924" xr:uid="{00000000-0005-0000-0000-00003B130000}"/>
    <cellStyle name="Normal 119 2 9" xfId="4925" xr:uid="{00000000-0005-0000-0000-00003C130000}"/>
    <cellStyle name="Normal 119 2 9 2" xfId="4926" xr:uid="{00000000-0005-0000-0000-00003D130000}"/>
    <cellStyle name="Normal 119 3" xfId="4927" xr:uid="{00000000-0005-0000-0000-00003E130000}"/>
    <cellStyle name="Normal 119 3 10" xfId="4928" xr:uid="{00000000-0005-0000-0000-00003F130000}"/>
    <cellStyle name="Normal 119 3 11" xfId="4929" xr:uid="{00000000-0005-0000-0000-000040130000}"/>
    <cellStyle name="Normal 119 3 12" xfId="4930" xr:uid="{00000000-0005-0000-0000-000041130000}"/>
    <cellStyle name="Normal 119 3 13" xfId="4931" xr:uid="{00000000-0005-0000-0000-000042130000}"/>
    <cellStyle name="Normal 119 3 14" xfId="4932" xr:uid="{00000000-0005-0000-0000-000043130000}"/>
    <cellStyle name="Normal 119 3 15" xfId="4933" xr:uid="{00000000-0005-0000-0000-000044130000}"/>
    <cellStyle name="Normal 119 3 2" xfId="4934" xr:uid="{00000000-0005-0000-0000-000045130000}"/>
    <cellStyle name="Normal 119 3 2 2" xfId="4935" xr:uid="{00000000-0005-0000-0000-000046130000}"/>
    <cellStyle name="Normal 119 3 2 2 2" xfId="4936" xr:uid="{00000000-0005-0000-0000-000047130000}"/>
    <cellStyle name="Normal 119 3 2 3" xfId="4937" xr:uid="{00000000-0005-0000-0000-000048130000}"/>
    <cellStyle name="Normal 119 3 2 4" xfId="4938" xr:uid="{00000000-0005-0000-0000-000049130000}"/>
    <cellStyle name="Normal 119 3 2 5" xfId="4939" xr:uid="{00000000-0005-0000-0000-00004A130000}"/>
    <cellStyle name="Normal 119 3 3" xfId="4940" xr:uid="{00000000-0005-0000-0000-00004B130000}"/>
    <cellStyle name="Normal 119 3 3 2" xfId="4941" xr:uid="{00000000-0005-0000-0000-00004C130000}"/>
    <cellStyle name="Normal 119 3 3 2 2" xfId="4942" xr:uid="{00000000-0005-0000-0000-00004D130000}"/>
    <cellStyle name="Normal 119 3 3 3" xfId="4943" xr:uid="{00000000-0005-0000-0000-00004E130000}"/>
    <cellStyle name="Normal 119 3 3 4" xfId="4944" xr:uid="{00000000-0005-0000-0000-00004F130000}"/>
    <cellStyle name="Normal 119 3 4" xfId="4945" xr:uid="{00000000-0005-0000-0000-000050130000}"/>
    <cellStyle name="Normal 119 3 4 2" xfId="4946" xr:uid="{00000000-0005-0000-0000-000051130000}"/>
    <cellStyle name="Normal 119 3 4 2 2" xfId="4947" xr:uid="{00000000-0005-0000-0000-000052130000}"/>
    <cellStyle name="Normal 119 3 4 3" xfId="4948" xr:uid="{00000000-0005-0000-0000-000053130000}"/>
    <cellStyle name="Normal 119 3 4 4" xfId="4949" xr:uid="{00000000-0005-0000-0000-000054130000}"/>
    <cellStyle name="Normal 119 3 5" xfId="4950" xr:uid="{00000000-0005-0000-0000-000055130000}"/>
    <cellStyle name="Normal 119 3 5 2" xfId="4951" xr:uid="{00000000-0005-0000-0000-000056130000}"/>
    <cellStyle name="Normal 119 3 5 2 2" xfId="4952" xr:uid="{00000000-0005-0000-0000-000057130000}"/>
    <cellStyle name="Normal 119 3 5 3" xfId="4953" xr:uid="{00000000-0005-0000-0000-000058130000}"/>
    <cellStyle name="Normal 119 3 5 4" xfId="4954" xr:uid="{00000000-0005-0000-0000-000059130000}"/>
    <cellStyle name="Normal 119 3 6" xfId="4955" xr:uid="{00000000-0005-0000-0000-00005A130000}"/>
    <cellStyle name="Normal 119 3 6 2" xfId="4956" xr:uid="{00000000-0005-0000-0000-00005B130000}"/>
    <cellStyle name="Normal 119 3 6 2 2" xfId="4957" xr:uid="{00000000-0005-0000-0000-00005C130000}"/>
    <cellStyle name="Normal 119 3 6 3" xfId="4958" xr:uid="{00000000-0005-0000-0000-00005D130000}"/>
    <cellStyle name="Normal 119 3 7" xfId="4959" xr:uid="{00000000-0005-0000-0000-00005E130000}"/>
    <cellStyle name="Normal 119 3 7 2" xfId="4960" xr:uid="{00000000-0005-0000-0000-00005F130000}"/>
    <cellStyle name="Normal 119 3 7 3" xfId="4961" xr:uid="{00000000-0005-0000-0000-000060130000}"/>
    <cellStyle name="Normal 119 3 8" xfId="4962" xr:uid="{00000000-0005-0000-0000-000061130000}"/>
    <cellStyle name="Normal 119 3 8 2" xfId="4963" xr:uid="{00000000-0005-0000-0000-000062130000}"/>
    <cellStyle name="Normal 119 3 9" xfId="4964" xr:uid="{00000000-0005-0000-0000-000063130000}"/>
    <cellStyle name="Normal 119 3 9 2" xfId="4965" xr:uid="{00000000-0005-0000-0000-000064130000}"/>
    <cellStyle name="Normal 119 4" xfId="4966" xr:uid="{00000000-0005-0000-0000-000065130000}"/>
    <cellStyle name="Normal 119 4 2" xfId="4967" xr:uid="{00000000-0005-0000-0000-000066130000}"/>
    <cellStyle name="Normal 119 4 2 2" xfId="4968" xr:uid="{00000000-0005-0000-0000-000067130000}"/>
    <cellStyle name="Normal 119 4 3" xfId="4969" xr:uid="{00000000-0005-0000-0000-000068130000}"/>
    <cellStyle name="Normal 119 4 4" xfId="4970" xr:uid="{00000000-0005-0000-0000-000069130000}"/>
    <cellStyle name="Normal 119 4 5" xfId="4971" xr:uid="{00000000-0005-0000-0000-00006A130000}"/>
    <cellStyle name="Normal 119 5" xfId="4972" xr:uid="{00000000-0005-0000-0000-00006B130000}"/>
    <cellStyle name="Normal 119 5 2" xfId="4973" xr:uid="{00000000-0005-0000-0000-00006C130000}"/>
    <cellStyle name="Normal 119 5 2 2" xfId="4974" xr:uid="{00000000-0005-0000-0000-00006D130000}"/>
    <cellStyle name="Normal 119 5 3" xfId="4975" xr:uid="{00000000-0005-0000-0000-00006E130000}"/>
    <cellStyle name="Normal 119 5 4" xfId="4976" xr:uid="{00000000-0005-0000-0000-00006F130000}"/>
    <cellStyle name="Normal 119 5 5" xfId="4977" xr:uid="{00000000-0005-0000-0000-000070130000}"/>
    <cellStyle name="Normal 119 6" xfId="4978" xr:uid="{00000000-0005-0000-0000-000071130000}"/>
    <cellStyle name="Normal 119 6 2" xfId="4979" xr:uid="{00000000-0005-0000-0000-000072130000}"/>
    <cellStyle name="Normal 119 6 2 2" xfId="4980" xr:uid="{00000000-0005-0000-0000-000073130000}"/>
    <cellStyle name="Normal 119 6 3" xfId="4981" xr:uid="{00000000-0005-0000-0000-000074130000}"/>
    <cellStyle name="Normal 119 6 4" xfId="4982" xr:uid="{00000000-0005-0000-0000-000075130000}"/>
    <cellStyle name="Normal 119 6 5" xfId="4983" xr:uid="{00000000-0005-0000-0000-000076130000}"/>
    <cellStyle name="Normal 119 7" xfId="4984" xr:uid="{00000000-0005-0000-0000-000077130000}"/>
    <cellStyle name="Normal 119 7 2" xfId="4985" xr:uid="{00000000-0005-0000-0000-000078130000}"/>
    <cellStyle name="Normal 119 7 2 2" xfId="4986" xr:uid="{00000000-0005-0000-0000-000079130000}"/>
    <cellStyle name="Normal 119 7 3" xfId="4987" xr:uid="{00000000-0005-0000-0000-00007A130000}"/>
    <cellStyle name="Normal 119 7 4" xfId="4988" xr:uid="{00000000-0005-0000-0000-00007B130000}"/>
    <cellStyle name="Normal 119 8" xfId="4989" xr:uid="{00000000-0005-0000-0000-00007C130000}"/>
    <cellStyle name="Normal 119 8 2" xfId="4990" xr:uid="{00000000-0005-0000-0000-00007D130000}"/>
    <cellStyle name="Normal 119 8 2 2" xfId="4991" xr:uid="{00000000-0005-0000-0000-00007E130000}"/>
    <cellStyle name="Normal 119 8 3" xfId="4992" xr:uid="{00000000-0005-0000-0000-00007F130000}"/>
    <cellStyle name="Normal 119 9" xfId="4993" xr:uid="{00000000-0005-0000-0000-000080130000}"/>
    <cellStyle name="Normal 119 9 2" xfId="4994" xr:uid="{00000000-0005-0000-0000-000081130000}"/>
    <cellStyle name="Normal 119 9 3" xfId="4995" xr:uid="{00000000-0005-0000-0000-000082130000}"/>
    <cellStyle name="Normal 12" xfId="4996" xr:uid="{00000000-0005-0000-0000-000083130000}"/>
    <cellStyle name="Normal 12 10" xfId="4997" xr:uid="{00000000-0005-0000-0000-000084130000}"/>
    <cellStyle name="Normal 12 10 2" xfId="4998" xr:uid="{00000000-0005-0000-0000-000085130000}"/>
    <cellStyle name="Normal 12 10 3" xfId="4999" xr:uid="{00000000-0005-0000-0000-000086130000}"/>
    <cellStyle name="Normal 12 11" xfId="5000" xr:uid="{00000000-0005-0000-0000-000087130000}"/>
    <cellStyle name="Normal 12 11 2" xfId="5001" xr:uid="{00000000-0005-0000-0000-000088130000}"/>
    <cellStyle name="Normal 12 11 3" xfId="5002" xr:uid="{00000000-0005-0000-0000-000089130000}"/>
    <cellStyle name="Normal 12 12" xfId="5003" xr:uid="{00000000-0005-0000-0000-00008A130000}"/>
    <cellStyle name="Normal 12 12 2" xfId="5004" xr:uid="{00000000-0005-0000-0000-00008B130000}"/>
    <cellStyle name="Normal 12 12 3" xfId="5005" xr:uid="{00000000-0005-0000-0000-00008C130000}"/>
    <cellStyle name="Normal 12 13" xfId="5006" xr:uid="{00000000-0005-0000-0000-00008D130000}"/>
    <cellStyle name="Normal 12 13 2" xfId="5007" xr:uid="{00000000-0005-0000-0000-00008E130000}"/>
    <cellStyle name="Normal 12 14" xfId="5008" xr:uid="{00000000-0005-0000-0000-00008F130000}"/>
    <cellStyle name="Normal 12 14 2" xfId="5009" xr:uid="{00000000-0005-0000-0000-000090130000}"/>
    <cellStyle name="Normal 12 14 3" xfId="5010" xr:uid="{00000000-0005-0000-0000-000091130000}"/>
    <cellStyle name="Normal 12 15" xfId="5011" xr:uid="{00000000-0005-0000-0000-000092130000}"/>
    <cellStyle name="Normal 12 15 2" xfId="5012" xr:uid="{00000000-0005-0000-0000-000093130000}"/>
    <cellStyle name="Normal 12 16" xfId="5013" xr:uid="{00000000-0005-0000-0000-000094130000}"/>
    <cellStyle name="Normal 12 16 2" xfId="5014" xr:uid="{00000000-0005-0000-0000-000095130000}"/>
    <cellStyle name="Normal 12 17" xfId="5015" xr:uid="{00000000-0005-0000-0000-000096130000}"/>
    <cellStyle name="Normal 12 18" xfId="5016" xr:uid="{00000000-0005-0000-0000-000097130000}"/>
    <cellStyle name="Normal 12 19" xfId="5017" xr:uid="{00000000-0005-0000-0000-000098130000}"/>
    <cellStyle name="Normal 12 2" xfId="5018" xr:uid="{00000000-0005-0000-0000-000099130000}"/>
    <cellStyle name="Normal 12 2 10" xfId="5019" xr:uid="{00000000-0005-0000-0000-00009A130000}"/>
    <cellStyle name="Normal 12 2 10 2" xfId="5020" xr:uid="{00000000-0005-0000-0000-00009B130000}"/>
    <cellStyle name="Normal 12 2 11" xfId="5021" xr:uid="{00000000-0005-0000-0000-00009C130000}"/>
    <cellStyle name="Normal 12 2 12" xfId="5022" xr:uid="{00000000-0005-0000-0000-00009D130000}"/>
    <cellStyle name="Normal 12 2 13" xfId="5023" xr:uid="{00000000-0005-0000-0000-00009E130000}"/>
    <cellStyle name="Normal 12 2 14" xfId="5024" xr:uid="{00000000-0005-0000-0000-00009F130000}"/>
    <cellStyle name="Normal 12 2 15" xfId="5025" xr:uid="{00000000-0005-0000-0000-0000A0130000}"/>
    <cellStyle name="Normal 12 2 16" xfId="5026" xr:uid="{00000000-0005-0000-0000-0000A1130000}"/>
    <cellStyle name="Normal 12 2 17" xfId="5027" xr:uid="{00000000-0005-0000-0000-0000A2130000}"/>
    <cellStyle name="Normal 12 2 18" xfId="5028" xr:uid="{00000000-0005-0000-0000-0000A3130000}"/>
    <cellStyle name="Normal 12 2 2" xfId="5029" xr:uid="{00000000-0005-0000-0000-0000A4130000}"/>
    <cellStyle name="Normal 12 2 2 2" xfId="5030" xr:uid="{00000000-0005-0000-0000-0000A5130000}"/>
    <cellStyle name="Normal 12 2 2 2 2" xfId="5031" xr:uid="{00000000-0005-0000-0000-0000A6130000}"/>
    <cellStyle name="Normal 12 2 2 2 3" xfId="5032" xr:uid="{00000000-0005-0000-0000-0000A7130000}"/>
    <cellStyle name="Normal 12 2 2 3" xfId="5033" xr:uid="{00000000-0005-0000-0000-0000A8130000}"/>
    <cellStyle name="Normal 12 2 2 4" xfId="5034" xr:uid="{00000000-0005-0000-0000-0000A9130000}"/>
    <cellStyle name="Normal 12 2 2 5" xfId="5035" xr:uid="{00000000-0005-0000-0000-0000AA130000}"/>
    <cellStyle name="Normal 12 2 2 6" xfId="5036" xr:uid="{00000000-0005-0000-0000-0000AB130000}"/>
    <cellStyle name="Normal 12 2 2 7" xfId="5037" xr:uid="{00000000-0005-0000-0000-0000AC130000}"/>
    <cellStyle name="Normal 12 2 2 8" xfId="5038" xr:uid="{00000000-0005-0000-0000-0000AD130000}"/>
    <cellStyle name="Normal 12 2 3" xfId="5039" xr:uid="{00000000-0005-0000-0000-0000AE130000}"/>
    <cellStyle name="Normal 12 2 3 2" xfId="5040" xr:uid="{00000000-0005-0000-0000-0000AF130000}"/>
    <cellStyle name="Normal 12 2 3 2 2" xfId="5041" xr:uid="{00000000-0005-0000-0000-0000B0130000}"/>
    <cellStyle name="Normal 12 2 3 3" xfId="5042" xr:uid="{00000000-0005-0000-0000-0000B1130000}"/>
    <cellStyle name="Normal 12 2 3 4" xfId="5043" xr:uid="{00000000-0005-0000-0000-0000B2130000}"/>
    <cellStyle name="Normal 12 2 3 5" xfId="5044" xr:uid="{00000000-0005-0000-0000-0000B3130000}"/>
    <cellStyle name="Normal 12 2 3 6" xfId="5045" xr:uid="{00000000-0005-0000-0000-0000B4130000}"/>
    <cellStyle name="Normal 12 2 4" xfId="5046" xr:uid="{00000000-0005-0000-0000-0000B5130000}"/>
    <cellStyle name="Normal 12 2 4 2" xfId="5047" xr:uid="{00000000-0005-0000-0000-0000B6130000}"/>
    <cellStyle name="Normal 12 2 4 2 2" xfId="5048" xr:uid="{00000000-0005-0000-0000-0000B7130000}"/>
    <cellStyle name="Normal 12 2 4 3" xfId="5049" xr:uid="{00000000-0005-0000-0000-0000B8130000}"/>
    <cellStyle name="Normal 12 2 4 4" xfId="5050" xr:uid="{00000000-0005-0000-0000-0000B9130000}"/>
    <cellStyle name="Normal 12 2 5" xfId="5051" xr:uid="{00000000-0005-0000-0000-0000BA130000}"/>
    <cellStyle name="Normal 12 2 5 2" xfId="5052" xr:uid="{00000000-0005-0000-0000-0000BB130000}"/>
    <cellStyle name="Normal 12 2 5 2 2" xfId="5053" xr:uid="{00000000-0005-0000-0000-0000BC130000}"/>
    <cellStyle name="Normal 12 2 5 3" xfId="5054" xr:uid="{00000000-0005-0000-0000-0000BD130000}"/>
    <cellStyle name="Normal 12 2 5 4" xfId="5055" xr:uid="{00000000-0005-0000-0000-0000BE130000}"/>
    <cellStyle name="Normal 12 2 6" xfId="5056" xr:uid="{00000000-0005-0000-0000-0000BF130000}"/>
    <cellStyle name="Normal 12 2 6 2" xfId="5057" xr:uid="{00000000-0005-0000-0000-0000C0130000}"/>
    <cellStyle name="Normal 12 2 6 2 2" xfId="5058" xr:uid="{00000000-0005-0000-0000-0000C1130000}"/>
    <cellStyle name="Normal 12 2 6 3" xfId="5059" xr:uid="{00000000-0005-0000-0000-0000C2130000}"/>
    <cellStyle name="Normal 12 2 7" xfId="5060" xr:uid="{00000000-0005-0000-0000-0000C3130000}"/>
    <cellStyle name="Normal 12 2 7 2" xfId="5061" xr:uid="{00000000-0005-0000-0000-0000C4130000}"/>
    <cellStyle name="Normal 12 2 7 3" xfId="5062" xr:uid="{00000000-0005-0000-0000-0000C5130000}"/>
    <cellStyle name="Normal 12 2 8" xfId="5063" xr:uid="{00000000-0005-0000-0000-0000C6130000}"/>
    <cellStyle name="Normal 12 2 8 2" xfId="5064" xr:uid="{00000000-0005-0000-0000-0000C7130000}"/>
    <cellStyle name="Normal 12 2 9" xfId="5065" xr:uid="{00000000-0005-0000-0000-0000C8130000}"/>
    <cellStyle name="Normal 12 2 9 2" xfId="5066" xr:uid="{00000000-0005-0000-0000-0000C9130000}"/>
    <cellStyle name="Normal 12 20" xfId="5067" xr:uid="{00000000-0005-0000-0000-0000CA130000}"/>
    <cellStyle name="Normal 12 21" xfId="5068" xr:uid="{00000000-0005-0000-0000-0000CB130000}"/>
    <cellStyle name="Normal 12 22" xfId="5069" xr:uid="{00000000-0005-0000-0000-0000CC130000}"/>
    <cellStyle name="Normal 12 23" xfId="5070" xr:uid="{00000000-0005-0000-0000-0000CD130000}"/>
    <cellStyle name="Normal 12 24" xfId="5071" xr:uid="{00000000-0005-0000-0000-0000CE130000}"/>
    <cellStyle name="Normal 12 3" xfId="5072" xr:uid="{00000000-0005-0000-0000-0000CF130000}"/>
    <cellStyle name="Normal 12 3 10" xfId="5073" xr:uid="{00000000-0005-0000-0000-0000D0130000}"/>
    <cellStyle name="Normal 12 3 11" xfId="5074" xr:uid="{00000000-0005-0000-0000-0000D1130000}"/>
    <cellStyle name="Normal 12 3 12" xfId="5075" xr:uid="{00000000-0005-0000-0000-0000D2130000}"/>
    <cellStyle name="Normal 12 3 13" xfId="5076" xr:uid="{00000000-0005-0000-0000-0000D3130000}"/>
    <cellStyle name="Normal 12 3 14" xfId="5077" xr:uid="{00000000-0005-0000-0000-0000D4130000}"/>
    <cellStyle name="Normal 12 3 15" xfId="5078" xr:uid="{00000000-0005-0000-0000-0000D5130000}"/>
    <cellStyle name="Normal 12 3 16" xfId="5079" xr:uid="{00000000-0005-0000-0000-0000D6130000}"/>
    <cellStyle name="Normal 12 3 17" xfId="5080" xr:uid="{00000000-0005-0000-0000-0000D7130000}"/>
    <cellStyle name="Normal 12 3 18" xfId="5081" xr:uid="{00000000-0005-0000-0000-0000D8130000}"/>
    <cellStyle name="Normal 12 3 2" xfId="5082" xr:uid="{00000000-0005-0000-0000-0000D9130000}"/>
    <cellStyle name="Normal 12 3 2 2" xfId="5083" xr:uid="{00000000-0005-0000-0000-0000DA130000}"/>
    <cellStyle name="Normal 12 3 2 2 2" xfId="5084" xr:uid="{00000000-0005-0000-0000-0000DB130000}"/>
    <cellStyle name="Normal 12 3 2 3" xfId="5085" xr:uid="{00000000-0005-0000-0000-0000DC130000}"/>
    <cellStyle name="Normal 12 3 2 4" xfId="5086" xr:uid="{00000000-0005-0000-0000-0000DD130000}"/>
    <cellStyle name="Normal 12 3 2 5" xfId="5087" xr:uid="{00000000-0005-0000-0000-0000DE130000}"/>
    <cellStyle name="Normal 12 3 2 6" xfId="5088" xr:uid="{00000000-0005-0000-0000-0000DF130000}"/>
    <cellStyle name="Normal 12 3 3" xfId="5089" xr:uid="{00000000-0005-0000-0000-0000E0130000}"/>
    <cellStyle name="Normal 12 3 3 2" xfId="5090" xr:uid="{00000000-0005-0000-0000-0000E1130000}"/>
    <cellStyle name="Normal 12 3 3 2 2" xfId="5091" xr:uid="{00000000-0005-0000-0000-0000E2130000}"/>
    <cellStyle name="Normal 12 3 3 3" xfId="5092" xr:uid="{00000000-0005-0000-0000-0000E3130000}"/>
    <cellStyle name="Normal 12 3 3 4" xfId="5093" xr:uid="{00000000-0005-0000-0000-0000E4130000}"/>
    <cellStyle name="Normal 12 3 4" xfId="5094" xr:uid="{00000000-0005-0000-0000-0000E5130000}"/>
    <cellStyle name="Normal 12 3 4 2" xfId="5095" xr:uid="{00000000-0005-0000-0000-0000E6130000}"/>
    <cellStyle name="Normal 12 3 4 2 2" xfId="5096" xr:uid="{00000000-0005-0000-0000-0000E7130000}"/>
    <cellStyle name="Normal 12 3 4 3" xfId="5097" xr:uid="{00000000-0005-0000-0000-0000E8130000}"/>
    <cellStyle name="Normal 12 3 4 4" xfId="5098" xr:uid="{00000000-0005-0000-0000-0000E9130000}"/>
    <cellStyle name="Normal 12 3 5" xfId="5099" xr:uid="{00000000-0005-0000-0000-0000EA130000}"/>
    <cellStyle name="Normal 12 3 5 2" xfId="5100" xr:uid="{00000000-0005-0000-0000-0000EB130000}"/>
    <cellStyle name="Normal 12 3 5 2 2" xfId="5101" xr:uid="{00000000-0005-0000-0000-0000EC130000}"/>
    <cellStyle name="Normal 12 3 5 3" xfId="5102" xr:uid="{00000000-0005-0000-0000-0000ED130000}"/>
    <cellStyle name="Normal 12 3 5 4" xfId="5103" xr:uid="{00000000-0005-0000-0000-0000EE130000}"/>
    <cellStyle name="Normal 12 3 6" xfId="5104" xr:uid="{00000000-0005-0000-0000-0000EF130000}"/>
    <cellStyle name="Normal 12 3 6 2" xfId="5105" xr:uid="{00000000-0005-0000-0000-0000F0130000}"/>
    <cellStyle name="Normal 12 3 6 2 2" xfId="5106" xr:uid="{00000000-0005-0000-0000-0000F1130000}"/>
    <cellStyle name="Normal 12 3 6 3" xfId="5107" xr:uid="{00000000-0005-0000-0000-0000F2130000}"/>
    <cellStyle name="Normal 12 3 7" xfId="5108" xr:uid="{00000000-0005-0000-0000-0000F3130000}"/>
    <cellStyle name="Normal 12 3 7 2" xfId="5109" xr:uid="{00000000-0005-0000-0000-0000F4130000}"/>
    <cellStyle name="Normal 12 3 7 3" xfId="5110" xr:uid="{00000000-0005-0000-0000-0000F5130000}"/>
    <cellStyle name="Normal 12 3 8" xfId="5111" xr:uid="{00000000-0005-0000-0000-0000F6130000}"/>
    <cellStyle name="Normal 12 3 8 2" xfId="5112" xr:uid="{00000000-0005-0000-0000-0000F7130000}"/>
    <cellStyle name="Normal 12 3 9" xfId="5113" xr:uid="{00000000-0005-0000-0000-0000F8130000}"/>
    <cellStyle name="Normal 12 3 9 2" xfId="5114" xr:uid="{00000000-0005-0000-0000-0000F9130000}"/>
    <cellStyle name="Normal 12 4" xfId="5115" xr:uid="{00000000-0005-0000-0000-0000FA130000}"/>
    <cellStyle name="Normal 12 4 2" xfId="5116" xr:uid="{00000000-0005-0000-0000-0000FB130000}"/>
    <cellStyle name="Normal 12 4 2 2" xfId="5117" xr:uid="{00000000-0005-0000-0000-0000FC130000}"/>
    <cellStyle name="Normal 12 4 3" xfId="5118" xr:uid="{00000000-0005-0000-0000-0000FD130000}"/>
    <cellStyle name="Normal 12 4 4" xfId="5119" xr:uid="{00000000-0005-0000-0000-0000FE130000}"/>
    <cellStyle name="Normal 12 4 5" xfId="5120" xr:uid="{00000000-0005-0000-0000-0000FF130000}"/>
    <cellStyle name="Normal 12 4 6" xfId="5121" xr:uid="{00000000-0005-0000-0000-000000140000}"/>
    <cellStyle name="Normal 12 5" xfId="5122" xr:uid="{00000000-0005-0000-0000-000001140000}"/>
    <cellStyle name="Normal 12 5 2" xfId="5123" xr:uid="{00000000-0005-0000-0000-000002140000}"/>
    <cellStyle name="Normal 12 5 2 2" xfId="5124" xr:uid="{00000000-0005-0000-0000-000003140000}"/>
    <cellStyle name="Normal 12 5 3" xfId="5125" xr:uid="{00000000-0005-0000-0000-000004140000}"/>
    <cellStyle name="Normal 12 5 4" xfId="5126" xr:uid="{00000000-0005-0000-0000-000005140000}"/>
    <cellStyle name="Normal 12 5 5" xfId="5127" xr:uid="{00000000-0005-0000-0000-000006140000}"/>
    <cellStyle name="Normal 12 6" xfId="5128" xr:uid="{00000000-0005-0000-0000-000007140000}"/>
    <cellStyle name="Normal 12 6 2" xfId="5129" xr:uid="{00000000-0005-0000-0000-000008140000}"/>
    <cellStyle name="Normal 12 6 2 2" xfId="5130" xr:uid="{00000000-0005-0000-0000-000009140000}"/>
    <cellStyle name="Normal 12 6 3" xfId="5131" xr:uid="{00000000-0005-0000-0000-00000A140000}"/>
    <cellStyle name="Normal 12 6 4" xfId="5132" xr:uid="{00000000-0005-0000-0000-00000B140000}"/>
    <cellStyle name="Normal 12 6 5" xfId="5133" xr:uid="{00000000-0005-0000-0000-00000C140000}"/>
    <cellStyle name="Normal 12 7" xfId="5134" xr:uid="{00000000-0005-0000-0000-00000D140000}"/>
    <cellStyle name="Normal 12 7 2" xfId="5135" xr:uid="{00000000-0005-0000-0000-00000E140000}"/>
    <cellStyle name="Normal 12 7 2 2" xfId="5136" xr:uid="{00000000-0005-0000-0000-00000F140000}"/>
    <cellStyle name="Normal 12 7 3" xfId="5137" xr:uid="{00000000-0005-0000-0000-000010140000}"/>
    <cellStyle name="Normal 12 7 4" xfId="5138" xr:uid="{00000000-0005-0000-0000-000011140000}"/>
    <cellStyle name="Normal 12 7 5" xfId="5139" xr:uid="{00000000-0005-0000-0000-000012140000}"/>
    <cellStyle name="Normal 12 8" xfId="5140" xr:uid="{00000000-0005-0000-0000-000013140000}"/>
    <cellStyle name="Normal 12 8 2" xfId="5141" xr:uid="{00000000-0005-0000-0000-000014140000}"/>
    <cellStyle name="Normal 12 8 2 2" xfId="5142" xr:uid="{00000000-0005-0000-0000-000015140000}"/>
    <cellStyle name="Normal 12 8 3" xfId="5143" xr:uid="{00000000-0005-0000-0000-000016140000}"/>
    <cellStyle name="Normal 12 8 4" xfId="5144" xr:uid="{00000000-0005-0000-0000-000017140000}"/>
    <cellStyle name="Normal 12 9" xfId="5145" xr:uid="{00000000-0005-0000-0000-000018140000}"/>
    <cellStyle name="Normal 12 9 2" xfId="5146" xr:uid="{00000000-0005-0000-0000-000019140000}"/>
    <cellStyle name="Normal 12 9 2 2" xfId="5147" xr:uid="{00000000-0005-0000-0000-00001A140000}"/>
    <cellStyle name="Normal 12 9 3" xfId="5148" xr:uid="{00000000-0005-0000-0000-00001B140000}"/>
    <cellStyle name="Normal 120" xfId="5149" xr:uid="{00000000-0005-0000-0000-00001C140000}"/>
    <cellStyle name="Normal 120 10" xfId="5150" xr:uid="{00000000-0005-0000-0000-00001D140000}"/>
    <cellStyle name="Normal 120 10 2" xfId="5151" xr:uid="{00000000-0005-0000-0000-00001E140000}"/>
    <cellStyle name="Normal 120 11" xfId="5152" xr:uid="{00000000-0005-0000-0000-00001F140000}"/>
    <cellStyle name="Normal 120 11 2" xfId="5153" xr:uid="{00000000-0005-0000-0000-000020140000}"/>
    <cellStyle name="Normal 120 12" xfId="5154" xr:uid="{00000000-0005-0000-0000-000021140000}"/>
    <cellStyle name="Normal 120 12 2" xfId="5155" xr:uid="{00000000-0005-0000-0000-000022140000}"/>
    <cellStyle name="Normal 120 13" xfId="5156" xr:uid="{00000000-0005-0000-0000-000023140000}"/>
    <cellStyle name="Normal 120 13 2" xfId="5157" xr:uid="{00000000-0005-0000-0000-000024140000}"/>
    <cellStyle name="Normal 120 14" xfId="5158" xr:uid="{00000000-0005-0000-0000-000025140000}"/>
    <cellStyle name="Normal 120 15" xfId="5159" xr:uid="{00000000-0005-0000-0000-000026140000}"/>
    <cellStyle name="Normal 120 16" xfId="5160" xr:uid="{00000000-0005-0000-0000-000027140000}"/>
    <cellStyle name="Normal 120 17" xfId="5161" xr:uid="{00000000-0005-0000-0000-000028140000}"/>
    <cellStyle name="Normal 120 2" xfId="5162" xr:uid="{00000000-0005-0000-0000-000029140000}"/>
    <cellStyle name="Normal 120 2 10" xfId="5163" xr:uid="{00000000-0005-0000-0000-00002A140000}"/>
    <cellStyle name="Normal 120 2 11" xfId="5164" xr:uid="{00000000-0005-0000-0000-00002B140000}"/>
    <cellStyle name="Normal 120 2 12" xfId="5165" xr:uid="{00000000-0005-0000-0000-00002C140000}"/>
    <cellStyle name="Normal 120 2 13" xfId="5166" xr:uid="{00000000-0005-0000-0000-00002D140000}"/>
    <cellStyle name="Normal 120 2 14" xfId="5167" xr:uid="{00000000-0005-0000-0000-00002E140000}"/>
    <cellStyle name="Normal 120 2 15" xfId="5168" xr:uid="{00000000-0005-0000-0000-00002F140000}"/>
    <cellStyle name="Normal 120 2 2" xfId="5169" xr:uid="{00000000-0005-0000-0000-000030140000}"/>
    <cellStyle name="Normal 120 2 2 2" xfId="5170" xr:uid="{00000000-0005-0000-0000-000031140000}"/>
    <cellStyle name="Normal 120 2 2 2 2" xfId="5171" xr:uid="{00000000-0005-0000-0000-000032140000}"/>
    <cellStyle name="Normal 120 2 2 3" xfId="5172" xr:uid="{00000000-0005-0000-0000-000033140000}"/>
    <cellStyle name="Normal 120 2 2 4" xfId="5173" xr:uid="{00000000-0005-0000-0000-000034140000}"/>
    <cellStyle name="Normal 120 2 2 5" xfId="5174" xr:uid="{00000000-0005-0000-0000-000035140000}"/>
    <cellStyle name="Normal 120 2 3" xfId="5175" xr:uid="{00000000-0005-0000-0000-000036140000}"/>
    <cellStyle name="Normal 120 2 3 2" xfId="5176" xr:uid="{00000000-0005-0000-0000-000037140000}"/>
    <cellStyle name="Normal 120 2 3 2 2" xfId="5177" xr:uid="{00000000-0005-0000-0000-000038140000}"/>
    <cellStyle name="Normal 120 2 3 3" xfId="5178" xr:uid="{00000000-0005-0000-0000-000039140000}"/>
    <cellStyle name="Normal 120 2 3 4" xfId="5179" xr:uid="{00000000-0005-0000-0000-00003A140000}"/>
    <cellStyle name="Normal 120 2 4" xfId="5180" xr:uid="{00000000-0005-0000-0000-00003B140000}"/>
    <cellStyle name="Normal 120 2 4 2" xfId="5181" xr:uid="{00000000-0005-0000-0000-00003C140000}"/>
    <cellStyle name="Normal 120 2 4 2 2" xfId="5182" xr:uid="{00000000-0005-0000-0000-00003D140000}"/>
    <cellStyle name="Normal 120 2 4 3" xfId="5183" xr:uid="{00000000-0005-0000-0000-00003E140000}"/>
    <cellStyle name="Normal 120 2 4 4" xfId="5184" xr:uid="{00000000-0005-0000-0000-00003F140000}"/>
    <cellStyle name="Normal 120 2 5" xfId="5185" xr:uid="{00000000-0005-0000-0000-000040140000}"/>
    <cellStyle name="Normal 120 2 5 2" xfId="5186" xr:uid="{00000000-0005-0000-0000-000041140000}"/>
    <cellStyle name="Normal 120 2 5 2 2" xfId="5187" xr:uid="{00000000-0005-0000-0000-000042140000}"/>
    <cellStyle name="Normal 120 2 5 3" xfId="5188" xr:uid="{00000000-0005-0000-0000-000043140000}"/>
    <cellStyle name="Normal 120 2 5 4" xfId="5189" xr:uid="{00000000-0005-0000-0000-000044140000}"/>
    <cellStyle name="Normal 120 2 6" xfId="5190" xr:uid="{00000000-0005-0000-0000-000045140000}"/>
    <cellStyle name="Normal 120 2 6 2" xfId="5191" xr:uid="{00000000-0005-0000-0000-000046140000}"/>
    <cellStyle name="Normal 120 2 6 2 2" xfId="5192" xr:uid="{00000000-0005-0000-0000-000047140000}"/>
    <cellStyle name="Normal 120 2 6 3" xfId="5193" xr:uid="{00000000-0005-0000-0000-000048140000}"/>
    <cellStyle name="Normal 120 2 7" xfId="5194" xr:uid="{00000000-0005-0000-0000-000049140000}"/>
    <cellStyle name="Normal 120 2 7 2" xfId="5195" xr:uid="{00000000-0005-0000-0000-00004A140000}"/>
    <cellStyle name="Normal 120 2 7 3" xfId="5196" xr:uid="{00000000-0005-0000-0000-00004B140000}"/>
    <cellStyle name="Normal 120 2 8" xfId="5197" xr:uid="{00000000-0005-0000-0000-00004C140000}"/>
    <cellStyle name="Normal 120 2 8 2" xfId="5198" xr:uid="{00000000-0005-0000-0000-00004D140000}"/>
    <cellStyle name="Normal 120 2 9" xfId="5199" xr:uid="{00000000-0005-0000-0000-00004E140000}"/>
    <cellStyle name="Normal 120 2 9 2" xfId="5200" xr:uid="{00000000-0005-0000-0000-00004F140000}"/>
    <cellStyle name="Normal 120 3" xfId="5201" xr:uid="{00000000-0005-0000-0000-000050140000}"/>
    <cellStyle name="Normal 120 3 10" xfId="5202" xr:uid="{00000000-0005-0000-0000-000051140000}"/>
    <cellStyle name="Normal 120 3 11" xfId="5203" xr:uid="{00000000-0005-0000-0000-000052140000}"/>
    <cellStyle name="Normal 120 3 12" xfId="5204" xr:uid="{00000000-0005-0000-0000-000053140000}"/>
    <cellStyle name="Normal 120 3 13" xfId="5205" xr:uid="{00000000-0005-0000-0000-000054140000}"/>
    <cellStyle name="Normal 120 3 14" xfId="5206" xr:uid="{00000000-0005-0000-0000-000055140000}"/>
    <cellStyle name="Normal 120 3 15" xfId="5207" xr:uid="{00000000-0005-0000-0000-000056140000}"/>
    <cellStyle name="Normal 120 3 2" xfId="5208" xr:uid="{00000000-0005-0000-0000-000057140000}"/>
    <cellStyle name="Normal 120 3 2 2" xfId="5209" xr:uid="{00000000-0005-0000-0000-000058140000}"/>
    <cellStyle name="Normal 120 3 2 2 2" xfId="5210" xr:uid="{00000000-0005-0000-0000-000059140000}"/>
    <cellStyle name="Normal 120 3 2 3" xfId="5211" xr:uid="{00000000-0005-0000-0000-00005A140000}"/>
    <cellStyle name="Normal 120 3 2 4" xfId="5212" xr:uid="{00000000-0005-0000-0000-00005B140000}"/>
    <cellStyle name="Normal 120 3 2 5" xfId="5213" xr:uid="{00000000-0005-0000-0000-00005C140000}"/>
    <cellStyle name="Normal 120 3 3" xfId="5214" xr:uid="{00000000-0005-0000-0000-00005D140000}"/>
    <cellStyle name="Normal 120 3 3 2" xfId="5215" xr:uid="{00000000-0005-0000-0000-00005E140000}"/>
    <cellStyle name="Normal 120 3 3 2 2" xfId="5216" xr:uid="{00000000-0005-0000-0000-00005F140000}"/>
    <cellStyle name="Normal 120 3 3 3" xfId="5217" xr:uid="{00000000-0005-0000-0000-000060140000}"/>
    <cellStyle name="Normal 120 3 3 4" xfId="5218" xr:uid="{00000000-0005-0000-0000-000061140000}"/>
    <cellStyle name="Normal 120 3 4" xfId="5219" xr:uid="{00000000-0005-0000-0000-000062140000}"/>
    <cellStyle name="Normal 120 3 4 2" xfId="5220" xr:uid="{00000000-0005-0000-0000-000063140000}"/>
    <cellStyle name="Normal 120 3 4 2 2" xfId="5221" xr:uid="{00000000-0005-0000-0000-000064140000}"/>
    <cellStyle name="Normal 120 3 4 3" xfId="5222" xr:uid="{00000000-0005-0000-0000-000065140000}"/>
    <cellStyle name="Normal 120 3 4 4" xfId="5223" xr:uid="{00000000-0005-0000-0000-000066140000}"/>
    <cellStyle name="Normal 120 3 5" xfId="5224" xr:uid="{00000000-0005-0000-0000-000067140000}"/>
    <cellStyle name="Normal 120 3 5 2" xfId="5225" xr:uid="{00000000-0005-0000-0000-000068140000}"/>
    <cellStyle name="Normal 120 3 5 2 2" xfId="5226" xr:uid="{00000000-0005-0000-0000-000069140000}"/>
    <cellStyle name="Normal 120 3 5 3" xfId="5227" xr:uid="{00000000-0005-0000-0000-00006A140000}"/>
    <cellStyle name="Normal 120 3 5 4" xfId="5228" xr:uid="{00000000-0005-0000-0000-00006B140000}"/>
    <cellStyle name="Normal 120 3 6" xfId="5229" xr:uid="{00000000-0005-0000-0000-00006C140000}"/>
    <cellStyle name="Normal 120 3 6 2" xfId="5230" xr:uid="{00000000-0005-0000-0000-00006D140000}"/>
    <cellStyle name="Normal 120 3 6 2 2" xfId="5231" xr:uid="{00000000-0005-0000-0000-00006E140000}"/>
    <cellStyle name="Normal 120 3 6 3" xfId="5232" xr:uid="{00000000-0005-0000-0000-00006F140000}"/>
    <cellStyle name="Normal 120 3 7" xfId="5233" xr:uid="{00000000-0005-0000-0000-000070140000}"/>
    <cellStyle name="Normal 120 3 7 2" xfId="5234" xr:uid="{00000000-0005-0000-0000-000071140000}"/>
    <cellStyle name="Normal 120 3 7 3" xfId="5235" xr:uid="{00000000-0005-0000-0000-000072140000}"/>
    <cellStyle name="Normal 120 3 8" xfId="5236" xr:uid="{00000000-0005-0000-0000-000073140000}"/>
    <cellStyle name="Normal 120 3 8 2" xfId="5237" xr:uid="{00000000-0005-0000-0000-000074140000}"/>
    <cellStyle name="Normal 120 3 9" xfId="5238" xr:uid="{00000000-0005-0000-0000-000075140000}"/>
    <cellStyle name="Normal 120 3 9 2" xfId="5239" xr:uid="{00000000-0005-0000-0000-000076140000}"/>
    <cellStyle name="Normal 120 4" xfId="5240" xr:uid="{00000000-0005-0000-0000-000077140000}"/>
    <cellStyle name="Normal 120 4 2" xfId="5241" xr:uid="{00000000-0005-0000-0000-000078140000}"/>
    <cellStyle name="Normal 120 4 2 2" xfId="5242" xr:uid="{00000000-0005-0000-0000-000079140000}"/>
    <cellStyle name="Normal 120 4 3" xfId="5243" xr:uid="{00000000-0005-0000-0000-00007A140000}"/>
    <cellStyle name="Normal 120 4 4" xfId="5244" xr:uid="{00000000-0005-0000-0000-00007B140000}"/>
    <cellStyle name="Normal 120 4 5" xfId="5245" xr:uid="{00000000-0005-0000-0000-00007C140000}"/>
    <cellStyle name="Normal 120 5" xfId="5246" xr:uid="{00000000-0005-0000-0000-00007D140000}"/>
    <cellStyle name="Normal 120 5 2" xfId="5247" xr:uid="{00000000-0005-0000-0000-00007E140000}"/>
    <cellStyle name="Normal 120 5 2 2" xfId="5248" xr:uid="{00000000-0005-0000-0000-00007F140000}"/>
    <cellStyle name="Normal 120 5 3" xfId="5249" xr:uid="{00000000-0005-0000-0000-000080140000}"/>
    <cellStyle name="Normal 120 5 4" xfId="5250" xr:uid="{00000000-0005-0000-0000-000081140000}"/>
    <cellStyle name="Normal 120 5 5" xfId="5251" xr:uid="{00000000-0005-0000-0000-000082140000}"/>
    <cellStyle name="Normal 120 6" xfId="5252" xr:uid="{00000000-0005-0000-0000-000083140000}"/>
    <cellStyle name="Normal 120 6 2" xfId="5253" xr:uid="{00000000-0005-0000-0000-000084140000}"/>
    <cellStyle name="Normal 120 6 2 2" xfId="5254" xr:uid="{00000000-0005-0000-0000-000085140000}"/>
    <cellStyle name="Normal 120 6 3" xfId="5255" xr:uid="{00000000-0005-0000-0000-000086140000}"/>
    <cellStyle name="Normal 120 6 4" xfId="5256" xr:uid="{00000000-0005-0000-0000-000087140000}"/>
    <cellStyle name="Normal 120 6 5" xfId="5257" xr:uid="{00000000-0005-0000-0000-000088140000}"/>
    <cellStyle name="Normal 120 7" xfId="5258" xr:uid="{00000000-0005-0000-0000-000089140000}"/>
    <cellStyle name="Normal 120 7 2" xfId="5259" xr:uid="{00000000-0005-0000-0000-00008A140000}"/>
    <cellStyle name="Normal 120 7 2 2" xfId="5260" xr:uid="{00000000-0005-0000-0000-00008B140000}"/>
    <cellStyle name="Normal 120 7 3" xfId="5261" xr:uid="{00000000-0005-0000-0000-00008C140000}"/>
    <cellStyle name="Normal 120 7 4" xfId="5262" xr:uid="{00000000-0005-0000-0000-00008D140000}"/>
    <cellStyle name="Normal 120 8" xfId="5263" xr:uid="{00000000-0005-0000-0000-00008E140000}"/>
    <cellStyle name="Normal 120 8 2" xfId="5264" xr:uid="{00000000-0005-0000-0000-00008F140000}"/>
    <cellStyle name="Normal 120 8 2 2" xfId="5265" xr:uid="{00000000-0005-0000-0000-000090140000}"/>
    <cellStyle name="Normal 120 8 3" xfId="5266" xr:uid="{00000000-0005-0000-0000-000091140000}"/>
    <cellStyle name="Normal 120 9" xfId="5267" xr:uid="{00000000-0005-0000-0000-000092140000}"/>
    <cellStyle name="Normal 120 9 2" xfId="5268" xr:uid="{00000000-0005-0000-0000-000093140000}"/>
    <cellStyle name="Normal 120 9 3" xfId="5269" xr:uid="{00000000-0005-0000-0000-000094140000}"/>
    <cellStyle name="Normal 121" xfId="5270" xr:uid="{00000000-0005-0000-0000-000095140000}"/>
    <cellStyle name="Normal 121 10" xfId="5271" xr:uid="{00000000-0005-0000-0000-000096140000}"/>
    <cellStyle name="Normal 121 10 2" xfId="5272" xr:uid="{00000000-0005-0000-0000-000097140000}"/>
    <cellStyle name="Normal 121 11" xfId="5273" xr:uid="{00000000-0005-0000-0000-000098140000}"/>
    <cellStyle name="Normal 121 11 2" xfId="5274" xr:uid="{00000000-0005-0000-0000-000099140000}"/>
    <cellStyle name="Normal 121 12" xfId="5275" xr:uid="{00000000-0005-0000-0000-00009A140000}"/>
    <cellStyle name="Normal 121 12 2" xfId="5276" xr:uid="{00000000-0005-0000-0000-00009B140000}"/>
    <cellStyle name="Normal 121 13" xfId="5277" xr:uid="{00000000-0005-0000-0000-00009C140000}"/>
    <cellStyle name="Normal 121 13 2" xfId="5278" xr:uid="{00000000-0005-0000-0000-00009D140000}"/>
    <cellStyle name="Normal 121 14" xfId="5279" xr:uid="{00000000-0005-0000-0000-00009E140000}"/>
    <cellStyle name="Normal 121 15" xfId="5280" xr:uid="{00000000-0005-0000-0000-00009F140000}"/>
    <cellStyle name="Normal 121 16" xfId="5281" xr:uid="{00000000-0005-0000-0000-0000A0140000}"/>
    <cellStyle name="Normal 121 17" xfId="5282" xr:uid="{00000000-0005-0000-0000-0000A1140000}"/>
    <cellStyle name="Normal 121 2" xfId="5283" xr:uid="{00000000-0005-0000-0000-0000A2140000}"/>
    <cellStyle name="Normal 121 2 10" xfId="5284" xr:uid="{00000000-0005-0000-0000-0000A3140000}"/>
    <cellStyle name="Normal 121 2 11" xfId="5285" xr:uid="{00000000-0005-0000-0000-0000A4140000}"/>
    <cellStyle name="Normal 121 2 12" xfId="5286" xr:uid="{00000000-0005-0000-0000-0000A5140000}"/>
    <cellStyle name="Normal 121 2 13" xfId="5287" xr:uid="{00000000-0005-0000-0000-0000A6140000}"/>
    <cellStyle name="Normal 121 2 14" xfId="5288" xr:uid="{00000000-0005-0000-0000-0000A7140000}"/>
    <cellStyle name="Normal 121 2 15" xfId="5289" xr:uid="{00000000-0005-0000-0000-0000A8140000}"/>
    <cellStyle name="Normal 121 2 2" xfId="5290" xr:uid="{00000000-0005-0000-0000-0000A9140000}"/>
    <cellStyle name="Normal 121 2 2 2" xfId="5291" xr:uid="{00000000-0005-0000-0000-0000AA140000}"/>
    <cellStyle name="Normal 121 2 2 2 2" xfId="5292" xr:uid="{00000000-0005-0000-0000-0000AB140000}"/>
    <cellStyle name="Normal 121 2 2 3" xfId="5293" xr:uid="{00000000-0005-0000-0000-0000AC140000}"/>
    <cellStyle name="Normal 121 2 2 4" xfId="5294" xr:uid="{00000000-0005-0000-0000-0000AD140000}"/>
    <cellStyle name="Normal 121 2 2 5" xfId="5295" xr:uid="{00000000-0005-0000-0000-0000AE140000}"/>
    <cellStyle name="Normal 121 2 3" xfId="5296" xr:uid="{00000000-0005-0000-0000-0000AF140000}"/>
    <cellStyle name="Normal 121 2 3 2" xfId="5297" xr:uid="{00000000-0005-0000-0000-0000B0140000}"/>
    <cellStyle name="Normal 121 2 3 2 2" xfId="5298" xr:uid="{00000000-0005-0000-0000-0000B1140000}"/>
    <cellStyle name="Normal 121 2 3 3" xfId="5299" xr:uid="{00000000-0005-0000-0000-0000B2140000}"/>
    <cellStyle name="Normal 121 2 3 4" xfId="5300" xr:uid="{00000000-0005-0000-0000-0000B3140000}"/>
    <cellStyle name="Normal 121 2 4" xfId="5301" xr:uid="{00000000-0005-0000-0000-0000B4140000}"/>
    <cellStyle name="Normal 121 2 4 2" xfId="5302" xr:uid="{00000000-0005-0000-0000-0000B5140000}"/>
    <cellStyle name="Normal 121 2 4 2 2" xfId="5303" xr:uid="{00000000-0005-0000-0000-0000B6140000}"/>
    <cellStyle name="Normal 121 2 4 3" xfId="5304" xr:uid="{00000000-0005-0000-0000-0000B7140000}"/>
    <cellStyle name="Normal 121 2 4 4" xfId="5305" xr:uid="{00000000-0005-0000-0000-0000B8140000}"/>
    <cellStyle name="Normal 121 2 5" xfId="5306" xr:uid="{00000000-0005-0000-0000-0000B9140000}"/>
    <cellStyle name="Normal 121 2 5 2" xfId="5307" xr:uid="{00000000-0005-0000-0000-0000BA140000}"/>
    <cellStyle name="Normal 121 2 5 2 2" xfId="5308" xr:uid="{00000000-0005-0000-0000-0000BB140000}"/>
    <cellStyle name="Normal 121 2 5 3" xfId="5309" xr:uid="{00000000-0005-0000-0000-0000BC140000}"/>
    <cellStyle name="Normal 121 2 5 4" xfId="5310" xr:uid="{00000000-0005-0000-0000-0000BD140000}"/>
    <cellStyle name="Normal 121 2 6" xfId="5311" xr:uid="{00000000-0005-0000-0000-0000BE140000}"/>
    <cellStyle name="Normal 121 2 6 2" xfId="5312" xr:uid="{00000000-0005-0000-0000-0000BF140000}"/>
    <cellStyle name="Normal 121 2 6 2 2" xfId="5313" xr:uid="{00000000-0005-0000-0000-0000C0140000}"/>
    <cellStyle name="Normal 121 2 6 3" xfId="5314" xr:uid="{00000000-0005-0000-0000-0000C1140000}"/>
    <cellStyle name="Normal 121 2 7" xfId="5315" xr:uid="{00000000-0005-0000-0000-0000C2140000}"/>
    <cellStyle name="Normal 121 2 7 2" xfId="5316" xr:uid="{00000000-0005-0000-0000-0000C3140000}"/>
    <cellStyle name="Normal 121 2 7 3" xfId="5317" xr:uid="{00000000-0005-0000-0000-0000C4140000}"/>
    <cellStyle name="Normal 121 2 8" xfId="5318" xr:uid="{00000000-0005-0000-0000-0000C5140000}"/>
    <cellStyle name="Normal 121 2 8 2" xfId="5319" xr:uid="{00000000-0005-0000-0000-0000C6140000}"/>
    <cellStyle name="Normal 121 2 9" xfId="5320" xr:uid="{00000000-0005-0000-0000-0000C7140000}"/>
    <cellStyle name="Normal 121 2 9 2" xfId="5321" xr:uid="{00000000-0005-0000-0000-0000C8140000}"/>
    <cellStyle name="Normal 121 3" xfId="5322" xr:uid="{00000000-0005-0000-0000-0000C9140000}"/>
    <cellStyle name="Normal 121 3 10" xfId="5323" xr:uid="{00000000-0005-0000-0000-0000CA140000}"/>
    <cellStyle name="Normal 121 3 11" xfId="5324" xr:uid="{00000000-0005-0000-0000-0000CB140000}"/>
    <cellStyle name="Normal 121 3 12" xfId="5325" xr:uid="{00000000-0005-0000-0000-0000CC140000}"/>
    <cellStyle name="Normal 121 3 13" xfId="5326" xr:uid="{00000000-0005-0000-0000-0000CD140000}"/>
    <cellStyle name="Normal 121 3 14" xfId="5327" xr:uid="{00000000-0005-0000-0000-0000CE140000}"/>
    <cellStyle name="Normal 121 3 15" xfId="5328" xr:uid="{00000000-0005-0000-0000-0000CF140000}"/>
    <cellStyle name="Normal 121 3 2" xfId="5329" xr:uid="{00000000-0005-0000-0000-0000D0140000}"/>
    <cellStyle name="Normal 121 3 2 2" xfId="5330" xr:uid="{00000000-0005-0000-0000-0000D1140000}"/>
    <cellStyle name="Normal 121 3 2 2 2" xfId="5331" xr:uid="{00000000-0005-0000-0000-0000D2140000}"/>
    <cellStyle name="Normal 121 3 2 3" xfId="5332" xr:uid="{00000000-0005-0000-0000-0000D3140000}"/>
    <cellStyle name="Normal 121 3 2 4" xfId="5333" xr:uid="{00000000-0005-0000-0000-0000D4140000}"/>
    <cellStyle name="Normal 121 3 2 5" xfId="5334" xr:uid="{00000000-0005-0000-0000-0000D5140000}"/>
    <cellStyle name="Normal 121 3 3" xfId="5335" xr:uid="{00000000-0005-0000-0000-0000D6140000}"/>
    <cellStyle name="Normal 121 3 3 2" xfId="5336" xr:uid="{00000000-0005-0000-0000-0000D7140000}"/>
    <cellStyle name="Normal 121 3 3 2 2" xfId="5337" xr:uid="{00000000-0005-0000-0000-0000D8140000}"/>
    <cellStyle name="Normal 121 3 3 3" xfId="5338" xr:uid="{00000000-0005-0000-0000-0000D9140000}"/>
    <cellStyle name="Normal 121 3 3 4" xfId="5339" xr:uid="{00000000-0005-0000-0000-0000DA140000}"/>
    <cellStyle name="Normal 121 3 4" xfId="5340" xr:uid="{00000000-0005-0000-0000-0000DB140000}"/>
    <cellStyle name="Normal 121 3 4 2" xfId="5341" xr:uid="{00000000-0005-0000-0000-0000DC140000}"/>
    <cellStyle name="Normal 121 3 4 2 2" xfId="5342" xr:uid="{00000000-0005-0000-0000-0000DD140000}"/>
    <cellStyle name="Normal 121 3 4 3" xfId="5343" xr:uid="{00000000-0005-0000-0000-0000DE140000}"/>
    <cellStyle name="Normal 121 3 4 4" xfId="5344" xr:uid="{00000000-0005-0000-0000-0000DF140000}"/>
    <cellStyle name="Normal 121 3 5" xfId="5345" xr:uid="{00000000-0005-0000-0000-0000E0140000}"/>
    <cellStyle name="Normal 121 3 5 2" xfId="5346" xr:uid="{00000000-0005-0000-0000-0000E1140000}"/>
    <cellStyle name="Normal 121 3 5 2 2" xfId="5347" xr:uid="{00000000-0005-0000-0000-0000E2140000}"/>
    <cellStyle name="Normal 121 3 5 3" xfId="5348" xr:uid="{00000000-0005-0000-0000-0000E3140000}"/>
    <cellStyle name="Normal 121 3 5 4" xfId="5349" xr:uid="{00000000-0005-0000-0000-0000E4140000}"/>
    <cellStyle name="Normal 121 3 6" xfId="5350" xr:uid="{00000000-0005-0000-0000-0000E5140000}"/>
    <cellStyle name="Normal 121 3 6 2" xfId="5351" xr:uid="{00000000-0005-0000-0000-0000E6140000}"/>
    <cellStyle name="Normal 121 3 6 2 2" xfId="5352" xr:uid="{00000000-0005-0000-0000-0000E7140000}"/>
    <cellStyle name="Normal 121 3 6 3" xfId="5353" xr:uid="{00000000-0005-0000-0000-0000E8140000}"/>
    <cellStyle name="Normal 121 3 7" xfId="5354" xr:uid="{00000000-0005-0000-0000-0000E9140000}"/>
    <cellStyle name="Normal 121 3 7 2" xfId="5355" xr:uid="{00000000-0005-0000-0000-0000EA140000}"/>
    <cellStyle name="Normal 121 3 7 3" xfId="5356" xr:uid="{00000000-0005-0000-0000-0000EB140000}"/>
    <cellStyle name="Normal 121 3 8" xfId="5357" xr:uid="{00000000-0005-0000-0000-0000EC140000}"/>
    <cellStyle name="Normal 121 3 8 2" xfId="5358" xr:uid="{00000000-0005-0000-0000-0000ED140000}"/>
    <cellStyle name="Normal 121 3 9" xfId="5359" xr:uid="{00000000-0005-0000-0000-0000EE140000}"/>
    <cellStyle name="Normal 121 3 9 2" xfId="5360" xr:uid="{00000000-0005-0000-0000-0000EF140000}"/>
    <cellStyle name="Normal 121 4" xfId="5361" xr:uid="{00000000-0005-0000-0000-0000F0140000}"/>
    <cellStyle name="Normal 121 4 2" xfId="5362" xr:uid="{00000000-0005-0000-0000-0000F1140000}"/>
    <cellStyle name="Normal 121 4 2 2" xfId="5363" xr:uid="{00000000-0005-0000-0000-0000F2140000}"/>
    <cellStyle name="Normal 121 4 3" xfId="5364" xr:uid="{00000000-0005-0000-0000-0000F3140000}"/>
    <cellStyle name="Normal 121 4 4" xfId="5365" xr:uid="{00000000-0005-0000-0000-0000F4140000}"/>
    <cellStyle name="Normal 121 4 5" xfId="5366" xr:uid="{00000000-0005-0000-0000-0000F5140000}"/>
    <cellStyle name="Normal 121 5" xfId="5367" xr:uid="{00000000-0005-0000-0000-0000F6140000}"/>
    <cellStyle name="Normal 121 5 2" xfId="5368" xr:uid="{00000000-0005-0000-0000-0000F7140000}"/>
    <cellStyle name="Normal 121 5 2 2" xfId="5369" xr:uid="{00000000-0005-0000-0000-0000F8140000}"/>
    <cellStyle name="Normal 121 5 3" xfId="5370" xr:uid="{00000000-0005-0000-0000-0000F9140000}"/>
    <cellStyle name="Normal 121 5 4" xfId="5371" xr:uid="{00000000-0005-0000-0000-0000FA140000}"/>
    <cellStyle name="Normal 121 5 5" xfId="5372" xr:uid="{00000000-0005-0000-0000-0000FB140000}"/>
    <cellStyle name="Normal 121 6" xfId="5373" xr:uid="{00000000-0005-0000-0000-0000FC140000}"/>
    <cellStyle name="Normal 121 6 2" xfId="5374" xr:uid="{00000000-0005-0000-0000-0000FD140000}"/>
    <cellStyle name="Normal 121 6 2 2" xfId="5375" xr:uid="{00000000-0005-0000-0000-0000FE140000}"/>
    <cellStyle name="Normal 121 6 3" xfId="5376" xr:uid="{00000000-0005-0000-0000-0000FF140000}"/>
    <cellStyle name="Normal 121 6 4" xfId="5377" xr:uid="{00000000-0005-0000-0000-000000150000}"/>
    <cellStyle name="Normal 121 6 5" xfId="5378" xr:uid="{00000000-0005-0000-0000-000001150000}"/>
    <cellStyle name="Normal 121 7" xfId="5379" xr:uid="{00000000-0005-0000-0000-000002150000}"/>
    <cellStyle name="Normal 121 7 2" xfId="5380" xr:uid="{00000000-0005-0000-0000-000003150000}"/>
    <cellStyle name="Normal 121 7 2 2" xfId="5381" xr:uid="{00000000-0005-0000-0000-000004150000}"/>
    <cellStyle name="Normal 121 7 3" xfId="5382" xr:uid="{00000000-0005-0000-0000-000005150000}"/>
    <cellStyle name="Normal 121 7 4" xfId="5383" xr:uid="{00000000-0005-0000-0000-000006150000}"/>
    <cellStyle name="Normal 121 8" xfId="5384" xr:uid="{00000000-0005-0000-0000-000007150000}"/>
    <cellStyle name="Normal 121 8 2" xfId="5385" xr:uid="{00000000-0005-0000-0000-000008150000}"/>
    <cellStyle name="Normal 121 8 2 2" xfId="5386" xr:uid="{00000000-0005-0000-0000-000009150000}"/>
    <cellStyle name="Normal 121 8 3" xfId="5387" xr:uid="{00000000-0005-0000-0000-00000A150000}"/>
    <cellStyle name="Normal 121 9" xfId="5388" xr:uid="{00000000-0005-0000-0000-00000B150000}"/>
    <cellStyle name="Normal 121 9 2" xfId="5389" xr:uid="{00000000-0005-0000-0000-00000C150000}"/>
    <cellStyle name="Normal 121 9 3" xfId="5390" xr:uid="{00000000-0005-0000-0000-00000D150000}"/>
    <cellStyle name="Normal 122" xfId="5391" xr:uid="{00000000-0005-0000-0000-00000E150000}"/>
    <cellStyle name="Normal 122 10" xfId="5392" xr:uid="{00000000-0005-0000-0000-00000F150000}"/>
    <cellStyle name="Normal 122 10 2" xfId="5393" xr:uid="{00000000-0005-0000-0000-000010150000}"/>
    <cellStyle name="Normal 122 11" xfId="5394" xr:uid="{00000000-0005-0000-0000-000011150000}"/>
    <cellStyle name="Normal 122 11 2" xfId="5395" xr:uid="{00000000-0005-0000-0000-000012150000}"/>
    <cellStyle name="Normal 122 12" xfId="5396" xr:uid="{00000000-0005-0000-0000-000013150000}"/>
    <cellStyle name="Normal 122 12 2" xfId="5397" xr:uid="{00000000-0005-0000-0000-000014150000}"/>
    <cellStyle name="Normal 122 13" xfId="5398" xr:uid="{00000000-0005-0000-0000-000015150000}"/>
    <cellStyle name="Normal 122 13 2" xfId="5399" xr:uid="{00000000-0005-0000-0000-000016150000}"/>
    <cellStyle name="Normal 122 14" xfId="5400" xr:uid="{00000000-0005-0000-0000-000017150000}"/>
    <cellStyle name="Normal 122 15" xfId="5401" xr:uid="{00000000-0005-0000-0000-000018150000}"/>
    <cellStyle name="Normal 122 16" xfId="5402" xr:uid="{00000000-0005-0000-0000-000019150000}"/>
    <cellStyle name="Normal 122 17" xfId="5403" xr:uid="{00000000-0005-0000-0000-00001A150000}"/>
    <cellStyle name="Normal 122 2" xfId="5404" xr:uid="{00000000-0005-0000-0000-00001B150000}"/>
    <cellStyle name="Normal 122 2 10" xfId="5405" xr:uid="{00000000-0005-0000-0000-00001C150000}"/>
    <cellStyle name="Normal 122 2 11" xfId="5406" xr:uid="{00000000-0005-0000-0000-00001D150000}"/>
    <cellStyle name="Normal 122 2 12" xfId="5407" xr:uid="{00000000-0005-0000-0000-00001E150000}"/>
    <cellStyle name="Normal 122 2 13" xfId="5408" xr:uid="{00000000-0005-0000-0000-00001F150000}"/>
    <cellStyle name="Normal 122 2 14" xfId="5409" xr:uid="{00000000-0005-0000-0000-000020150000}"/>
    <cellStyle name="Normal 122 2 15" xfId="5410" xr:uid="{00000000-0005-0000-0000-000021150000}"/>
    <cellStyle name="Normal 122 2 2" xfId="5411" xr:uid="{00000000-0005-0000-0000-000022150000}"/>
    <cellStyle name="Normal 122 2 2 2" xfId="5412" xr:uid="{00000000-0005-0000-0000-000023150000}"/>
    <cellStyle name="Normal 122 2 2 2 2" xfId="5413" xr:uid="{00000000-0005-0000-0000-000024150000}"/>
    <cellStyle name="Normal 122 2 2 3" xfId="5414" xr:uid="{00000000-0005-0000-0000-000025150000}"/>
    <cellStyle name="Normal 122 2 2 4" xfId="5415" xr:uid="{00000000-0005-0000-0000-000026150000}"/>
    <cellStyle name="Normal 122 2 2 5" xfId="5416" xr:uid="{00000000-0005-0000-0000-000027150000}"/>
    <cellStyle name="Normal 122 2 3" xfId="5417" xr:uid="{00000000-0005-0000-0000-000028150000}"/>
    <cellStyle name="Normal 122 2 3 2" xfId="5418" xr:uid="{00000000-0005-0000-0000-000029150000}"/>
    <cellStyle name="Normal 122 2 3 2 2" xfId="5419" xr:uid="{00000000-0005-0000-0000-00002A150000}"/>
    <cellStyle name="Normal 122 2 3 3" xfId="5420" xr:uid="{00000000-0005-0000-0000-00002B150000}"/>
    <cellStyle name="Normal 122 2 3 4" xfId="5421" xr:uid="{00000000-0005-0000-0000-00002C150000}"/>
    <cellStyle name="Normal 122 2 4" xfId="5422" xr:uid="{00000000-0005-0000-0000-00002D150000}"/>
    <cellStyle name="Normal 122 2 4 2" xfId="5423" xr:uid="{00000000-0005-0000-0000-00002E150000}"/>
    <cellStyle name="Normal 122 2 4 2 2" xfId="5424" xr:uid="{00000000-0005-0000-0000-00002F150000}"/>
    <cellStyle name="Normal 122 2 4 3" xfId="5425" xr:uid="{00000000-0005-0000-0000-000030150000}"/>
    <cellStyle name="Normal 122 2 4 4" xfId="5426" xr:uid="{00000000-0005-0000-0000-000031150000}"/>
    <cellStyle name="Normal 122 2 5" xfId="5427" xr:uid="{00000000-0005-0000-0000-000032150000}"/>
    <cellStyle name="Normal 122 2 5 2" xfId="5428" xr:uid="{00000000-0005-0000-0000-000033150000}"/>
    <cellStyle name="Normal 122 2 5 2 2" xfId="5429" xr:uid="{00000000-0005-0000-0000-000034150000}"/>
    <cellStyle name="Normal 122 2 5 3" xfId="5430" xr:uid="{00000000-0005-0000-0000-000035150000}"/>
    <cellStyle name="Normal 122 2 5 4" xfId="5431" xr:uid="{00000000-0005-0000-0000-000036150000}"/>
    <cellStyle name="Normal 122 2 6" xfId="5432" xr:uid="{00000000-0005-0000-0000-000037150000}"/>
    <cellStyle name="Normal 122 2 6 2" xfId="5433" xr:uid="{00000000-0005-0000-0000-000038150000}"/>
    <cellStyle name="Normal 122 2 6 2 2" xfId="5434" xr:uid="{00000000-0005-0000-0000-000039150000}"/>
    <cellStyle name="Normal 122 2 6 3" xfId="5435" xr:uid="{00000000-0005-0000-0000-00003A150000}"/>
    <cellStyle name="Normal 122 2 7" xfId="5436" xr:uid="{00000000-0005-0000-0000-00003B150000}"/>
    <cellStyle name="Normal 122 2 7 2" xfId="5437" xr:uid="{00000000-0005-0000-0000-00003C150000}"/>
    <cellStyle name="Normal 122 2 7 3" xfId="5438" xr:uid="{00000000-0005-0000-0000-00003D150000}"/>
    <cellStyle name="Normal 122 2 8" xfId="5439" xr:uid="{00000000-0005-0000-0000-00003E150000}"/>
    <cellStyle name="Normal 122 2 8 2" xfId="5440" xr:uid="{00000000-0005-0000-0000-00003F150000}"/>
    <cellStyle name="Normal 122 2 9" xfId="5441" xr:uid="{00000000-0005-0000-0000-000040150000}"/>
    <cellStyle name="Normal 122 2 9 2" xfId="5442" xr:uid="{00000000-0005-0000-0000-000041150000}"/>
    <cellStyle name="Normal 122 3" xfId="5443" xr:uid="{00000000-0005-0000-0000-000042150000}"/>
    <cellStyle name="Normal 122 3 10" xfId="5444" xr:uid="{00000000-0005-0000-0000-000043150000}"/>
    <cellStyle name="Normal 122 3 11" xfId="5445" xr:uid="{00000000-0005-0000-0000-000044150000}"/>
    <cellStyle name="Normal 122 3 12" xfId="5446" xr:uid="{00000000-0005-0000-0000-000045150000}"/>
    <cellStyle name="Normal 122 3 13" xfId="5447" xr:uid="{00000000-0005-0000-0000-000046150000}"/>
    <cellStyle name="Normal 122 3 14" xfId="5448" xr:uid="{00000000-0005-0000-0000-000047150000}"/>
    <cellStyle name="Normal 122 3 15" xfId="5449" xr:uid="{00000000-0005-0000-0000-000048150000}"/>
    <cellStyle name="Normal 122 3 2" xfId="5450" xr:uid="{00000000-0005-0000-0000-000049150000}"/>
    <cellStyle name="Normal 122 3 2 2" xfId="5451" xr:uid="{00000000-0005-0000-0000-00004A150000}"/>
    <cellStyle name="Normal 122 3 2 2 2" xfId="5452" xr:uid="{00000000-0005-0000-0000-00004B150000}"/>
    <cellStyle name="Normal 122 3 2 3" xfId="5453" xr:uid="{00000000-0005-0000-0000-00004C150000}"/>
    <cellStyle name="Normal 122 3 2 4" xfId="5454" xr:uid="{00000000-0005-0000-0000-00004D150000}"/>
    <cellStyle name="Normal 122 3 2 5" xfId="5455" xr:uid="{00000000-0005-0000-0000-00004E150000}"/>
    <cellStyle name="Normal 122 3 3" xfId="5456" xr:uid="{00000000-0005-0000-0000-00004F150000}"/>
    <cellStyle name="Normal 122 3 3 2" xfId="5457" xr:uid="{00000000-0005-0000-0000-000050150000}"/>
    <cellStyle name="Normal 122 3 3 2 2" xfId="5458" xr:uid="{00000000-0005-0000-0000-000051150000}"/>
    <cellStyle name="Normal 122 3 3 3" xfId="5459" xr:uid="{00000000-0005-0000-0000-000052150000}"/>
    <cellStyle name="Normal 122 3 3 4" xfId="5460" xr:uid="{00000000-0005-0000-0000-000053150000}"/>
    <cellStyle name="Normal 122 3 4" xfId="5461" xr:uid="{00000000-0005-0000-0000-000054150000}"/>
    <cellStyle name="Normal 122 3 4 2" xfId="5462" xr:uid="{00000000-0005-0000-0000-000055150000}"/>
    <cellStyle name="Normal 122 3 4 2 2" xfId="5463" xr:uid="{00000000-0005-0000-0000-000056150000}"/>
    <cellStyle name="Normal 122 3 4 3" xfId="5464" xr:uid="{00000000-0005-0000-0000-000057150000}"/>
    <cellStyle name="Normal 122 3 4 4" xfId="5465" xr:uid="{00000000-0005-0000-0000-000058150000}"/>
    <cellStyle name="Normal 122 3 5" xfId="5466" xr:uid="{00000000-0005-0000-0000-000059150000}"/>
    <cellStyle name="Normal 122 3 5 2" xfId="5467" xr:uid="{00000000-0005-0000-0000-00005A150000}"/>
    <cellStyle name="Normal 122 3 5 2 2" xfId="5468" xr:uid="{00000000-0005-0000-0000-00005B150000}"/>
    <cellStyle name="Normal 122 3 5 3" xfId="5469" xr:uid="{00000000-0005-0000-0000-00005C150000}"/>
    <cellStyle name="Normal 122 3 5 4" xfId="5470" xr:uid="{00000000-0005-0000-0000-00005D150000}"/>
    <cellStyle name="Normal 122 3 6" xfId="5471" xr:uid="{00000000-0005-0000-0000-00005E150000}"/>
    <cellStyle name="Normal 122 3 6 2" xfId="5472" xr:uid="{00000000-0005-0000-0000-00005F150000}"/>
    <cellStyle name="Normal 122 3 6 2 2" xfId="5473" xr:uid="{00000000-0005-0000-0000-000060150000}"/>
    <cellStyle name="Normal 122 3 6 3" xfId="5474" xr:uid="{00000000-0005-0000-0000-000061150000}"/>
    <cellStyle name="Normal 122 3 7" xfId="5475" xr:uid="{00000000-0005-0000-0000-000062150000}"/>
    <cellStyle name="Normal 122 3 7 2" xfId="5476" xr:uid="{00000000-0005-0000-0000-000063150000}"/>
    <cellStyle name="Normal 122 3 7 3" xfId="5477" xr:uid="{00000000-0005-0000-0000-000064150000}"/>
    <cellStyle name="Normal 122 3 8" xfId="5478" xr:uid="{00000000-0005-0000-0000-000065150000}"/>
    <cellStyle name="Normal 122 3 8 2" xfId="5479" xr:uid="{00000000-0005-0000-0000-000066150000}"/>
    <cellStyle name="Normal 122 3 9" xfId="5480" xr:uid="{00000000-0005-0000-0000-000067150000}"/>
    <cellStyle name="Normal 122 3 9 2" xfId="5481" xr:uid="{00000000-0005-0000-0000-000068150000}"/>
    <cellStyle name="Normal 122 4" xfId="5482" xr:uid="{00000000-0005-0000-0000-000069150000}"/>
    <cellStyle name="Normal 122 4 2" xfId="5483" xr:uid="{00000000-0005-0000-0000-00006A150000}"/>
    <cellStyle name="Normal 122 4 2 2" xfId="5484" xr:uid="{00000000-0005-0000-0000-00006B150000}"/>
    <cellStyle name="Normal 122 4 3" xfId="5485" xr:uid="{00000000-0005-0000-0000-00006C150000}"/>
    <cellStyle name="Normal 122 4 4" xfId="5486" xr:uid="{00000000-0005-0000-0000-00006D150000}"/>
    <cellStyle name="Normal 122 4 5" xfId="5487" xr:uid="{00000000-0005-0000-0000-00006E150000}"/>
    <cellStyle name="Normal 122 5" xfId="5488" xr:uid="{00000000-0005-0000-0000-00006F150000}"/>
    <cellStyle name="Normal 122 5 2" xfId="5489" xr:uid="{00000000-0005-0000-0000-000070150000}"/>
    <cellStyle name="Normal 122 5 2 2" xfId="5490" xr:uid="{00000000-0005-0000-0000-000071150000}"/>
    <cellStyle name="Normal 122 5 3" xfId="5491" xr:uid="{00000000-0005-0000-0000-000072150000}"/>
    <cellStyle name="Normal 122 5 4" xfId="5492" xr:uid="{00000000-0005-0000-0000-000073150000}"/>
    <cellStyle name="Normal 122 5 5" xfId="5493" xr:uid="{00000000-0005-0000-0000-000074150000}"/>
    <cellStyle name="Normal 122 6" xfId="5494" xr:uid="{00000000-0005-0000-0000-000075150000}"/>
    <cellStyle name="Normal 122 6 2" xfId="5495" xr:uid="{00000000-0005-0000-0000-000076150000}"/>
    <cellStyle name="Normal 122 6 2 2" xfId="5496" xr:uid="{00000000-0005-0000-0000-000077150000}"/>
    <cellStyle name="Normal 122 6 3" xfId="5497" xr:uid="{00000000-0005-0000-0000-000078150000}"/>
    <cellStyle name="Normal 122 6 4" xfId="5498" xr:uid="{00000000-0005-0000-0000-000079150000}"/>
    <cellStyle name="Normal 122 6 5" xfId="5499" xr:uid="{00000000-0005-0000-0000-00007A150000}"/>
    <cellStyle name="Normal 122 7" xfId="5500" xr:uid="{00000000-0005-0000-0000-00007B150000}"/>
    <cellStyle name="Normal 122 7 2" xfId="5501" xr:uid="{00000000-0005-0000-0000-00007C150000}"/>
    <cellStyle name="Normal 122 7 2 2" xfId="5502" xr:uid="{00000000-0005-0000-0000-00007D150000}"/>
    <cellStyle name="Normal 122 7 3" xfId="5503" xr:uid="{00000000-0005-0000-0000-00007E150000}"/>
    <cellStyle name="Normal 122 7 4" xfId="5504" xr:uid="{00000000-0005-0000-0000-00007F150000}"/>
    <cellStyle name="Normal 122 8" xfId="5505" xr:uid="{00000000-0005-0000-0000-000080150000}"/>
    <cellStyle name="Normal 122 8 2" xfId="5506" xr:uid="{00000000-0005-0000-0000-000081150000}"/>
    <cellStyle name="Normal 122 8 2 2" xfId="5507" xr:uid="{00000000-0005-0000-0000-000082150000}"/>
    <cellStyle name="Normal 122 8 3" xfId="5508" xr:uid="{00000000-0005-0000-0000-000083150000}"/>
    <cellStyle name="Normal 122 9" xfId="5509" xr:uid="{00000000-0005-0000-0000-000084150000}"/>
    <cellStyle name="Normal 122 9 2" xfId="5510" xr:uid="{00000000-0005-0000-0000-000085150000}"/>
    <cellStyle name="Normal 122 9 3" xfId="5511" xr:uid="{00000000-0005-0000-0000-000086150000}"/>
    <cellStyle name="Normal 123" xfId="5512" xr:uid="{00000000-0005-0000-0000-000087150000}"/>
    <cellStyle name="Normal 123 10" xfId="5513" xr:uid="{00000000-0005-0000-0000-000088150000}"/>
    <cellStyle name="Normal 123 10 2" xfId="5514" xr:uid="{00000000-0005-0000-0000-000089150000}"/>
    <cellStyle name="Normal 123 11" xfId="5515" xr:uid="{00000000-0005-0000-0000-00008A150000}"/>
    <cellStyle name="Normal 123 11 2" xfId="5516" xr:uid="{00000000-0005-0000-0000-00008B150000}"/>
    <cellStyle name="Normal 123 12" xfId="5517" xr:uid="{00000000-0005-0000-0000-00008C150000}"/>
    <cellStyle name="Normal 123 12 2" xfId="5518" xr:uid="{00000000-0005-0000-0000-00008D150000}"/>
    <cellStyle name="Normal 123 13" xfId="5519" xr:uid="{00000000-0005-0000-0000-00008E150000}"/>
    <cellStyle name="Normal 123 13 2" xfId="5520" xr:uid="{00000000-0005-0000-0000-00008F150000}"/>
    <cellStyle name="Normal 123 14" xfId="5521" xr:uid="{00000000-0005-0000-0000-000090150000}"/>
    <cellStyle name="Normal 123 15" xfId="5522" xr:uid="{00000000-0005-0000-0000-000091150000}"/>
    <cellStyle name="Normal 123 16" xfId="5523" xr:uid="{00000000-0005-0000-0000-000092150000}"/>
    <cellStyle name="Normal 123 17" xfId="5524" xr:uid="{00000000-0005-0000-0000-000093150000}"/>
    <cellStyle name="Normal 123 2" xfId="5525" xr:uid="{00000000-0005-0000-0000-000094150000}"/>
    <cellStyle name="Normal 123 2 10" xfId="5526" xr:uid="{00000000-0005-0000-0000-000095150000}"/>
    <cellStyle name="Normal 123 2 11" xfId="5527" xr:uid="{00000000-0005-0000-0000-000096150000}"/>
    <cellStyle name="Normal 123 2 12" xfId="5528" xr:uid="{00000000-0005-0000-0000-000097150000}"/>
    <cellStyle name="Normal 123 2 13" xfId="5529" xr:uid="{00000000-0005-0000-0000-000098150000}"/>
    <cellStyle name="Normal 123 2 14" xfId="5530" xr:uid="{00000000-0005-0000-0000-000099150000}"/>
    <cellStyle name="Normal 123 2 15" xfId="5531" xr:uid="{00000000-0005-0000-0000-00009A150000}"/>
    <cellStyle name="Normal 123 2 2" xfId="5532" xr:uid="{00000000-0005-0000-0000-00009B150000}"/>
    <cellStyle name="Normal 123 2 2 2" xfId="5533" xr:uid="{00000000-0005-0000-0000-00009C150000}"/>
    <cellStyle name="Normal 123 2 2 2 2" xfId="5534" xr:uid="{00000000-0005-0000-0000-00009D150000}"/>
    <cellStyle name="Normal 123 2 2 3" xfId="5535" xr:uid="{00000000-0005-0000-0000-00009E150000}"/>
    <cellStyle name="Normal 123 2 2 4" xfId="5536" xr:uid="{00000000-0005-0000-0000-00009F150000}"/>
    <cellStyle name="Normal 123 2 2 5" xfId="5537" xr:uid="{00000000-0005-0000-0000-0000A0150000}"/>
    <cellStyle name="Normal 123 2 3" xfId="5538" xr:uid="{00000000-0005-0000-0000-0000A1150000}"/>
    <cellStyle name="Normal 123 2 3 2" xfId="5539" xr:uid="{00000000-0005-0000-0000-0000A2150000}"/>
    <cellStyle name="Normal 123 2 3 2 2" xfId="5540" xr:uid="{00000000-0005-0000-0000-0000A3150000}"/>
    <cellStyle name="Normal 123 2 3 3" xfId="5541" xr:uid="{00000000-0005-0000-0000-0000A4150000}"/>
    <cellStyle name="Normal 123 2 3 4" xfId="5542" xr:uid="{00000000-0005-0000-0000-0000A5150000}"/>
    <cellStyle name="Normal 123 2 4" xfId="5543" xr:uid="{00000000-0005-0000-0000-0000A6150000}"/>
    <cellStyle name="Normal 123 2 4 2" xfId="5544" xr:uid="{00000000-0005-0000-0000-0000A7150000}"/>
    <cellStyle name="Normal 123 2 4 2 2" xfId="5545" xr:uid="{00000000-0005-0000-0000-0000A8150000}"/>
    <cellStyle name="Normal 123 2 4 3" xfId="5546" xr:uid="{00000000-0005-0000-0000-0000A9150000}"/>
    <cellStyle name="Normal 123 2 4 4" xfId="5547" xr:uid="{00000000-0005-0000-0000-0000AA150000}"/>
    <cellStyle name="Normal 123 2 5" xfId="5548" xr:uid="{00000000-0005-0000-0000-0000AB150000}"/>
    <cellStyle name="Normal 123 2 5 2" xfId="5549" xr:uid="{00000000-0005-0000-0000-0000AC150000}"/>
    <cellStyle name="Normal 123 2 5 2 2" xfId="5550" xr:uid="{00000000-0005-0000-0000-0000AD150000}"/>
    <cellStyle name="Normal 123 2 5 3" xfId="5551" xr:uid="{00000000-0005-0000-0000-0000AE150000}"/>
    <cellStyle name="Normal 123 2 5 4" xfId="5552" xr:uid="{00000000-0005-0000-0000-0000AF150000}"/>
    <cellStyle name="Normal 123 2 6" xfId="5553" xr:uid="{00000000-0005-0000-0000-0000B0150000}"/>
    <cellStyle name="Normal 123 2 6 2" xfId="5554" xr:uid="{00000000-0005-0000-0000-0000B1150000}"/>
    <cellStyle name="Normal 123 2 6 2 2" xfId="5555" xr:uid="{00000000-0005-0000-0000-0000B2150000}"/>
    <cellStyle name="Normal 123 2 6 3" xfId="5556" xr:uid="{00000000-0005-0000-0000-0000B3150000}"/>
    <cellStyle name="Normal 123 2 7" xfId="5557" xr:uid="{00000000-0005-0000-0000-0000B4150000}"/>
    <cellStyle name="Normal 123 2 7 2" xfId="5558" xr:uid="{00000000-0005-0000-0000-0000B5150000}"/>
    <cellStyle name="Normal 123 2 7 3" xfId="5559" xr:uid="{00000000-0005-0000-0000-0000B6150000}"/>
    <cellStyle name="Normal 123 2 8" xfId="5560" xr:uid="{00000000-0005-0000-0000-0000B7150000}"/>
    <cellStyle name="Normal 123 2 8 2" xfId="5561" xr:uid="{00000000-0005-0000-0000-0000B8150000}"/>
    <cellStyle name="Normal 123 2 9" xfId="5562" xr:uid="{00000000-0005-0000-0000-0000B9150000}"/>
    <cellStyle name="Normal 123 2 9 2" xfId="5563" xr:uid="{00000000-0005-0000-0000-0000BA150000}"/>
    <cellStyle name="Normal 123 3" xfId="5564" xr:uid="{00000000-0005-0000-0000-0000BB150000}"/>
    <cellStyle name="Normal 123 3 10" xfId="5565" xr:uid="{00000000-0005-0000-0000-0000BC150000}"/>
    <cellStyle name="Normal 123 3 11" xfId="5566" xr:uid="{00000000-0005-0000-0000-0000BD150000}"/>
    <cellStyle name="Normal 123 3 12" xfId="5567" xr:uid="{00000000-0005-0000-0000-0000BE150000}"/>
    <cellStyle name="Normal 123 3 13" xfId="5568" xr:uid="{00000000-0005-0000-0000-0000BF150000}"/>
    <cellStyle name="Normal 123 3 14" xfId="5569" xr:uid="{00000000-0005-0000-0000-0000C0150000}"/>
    <cellStyle name="Normal 123 3 15" xfId="5570" xr:uid="{00000000-0005-0000-0000-0000C1150000}"/>
    <cellStyle name="Normal 123 3 2" xfId="5571" xr:uid="{00000000-0005-0000-0000-0000C2150000}"/>
    <cellStyle name="Normal 123 3 2 2" xfId="5572" xr:uid="{00000000-0005-0000-0000-0000C3150000}"/>
    <cellStyle name="Normal 123 3 2 2 2" xfId="5573" xr:uid="{00000000-0005-0000-0000-0000C4150000}"/>
    <cellStyle name="Normal 123 3 2 3" xfId="5574" xr:uid="{00000000-0005-0000-0000-0000C5150000}"/>
    <cellStyle name="Normal 123 3 2 4" xfId="5575" xr:uid="{00000000-0005-0000-0000-0000C6150000}"/>
    <cellStyle name="Normal 123 3 2 5" xfId="5576" xr:uid="{00000000-0005-0000-0000-0000C7150000}"/>
    <cellStyle name="Normal 123 3 3" xfId="5577" xr:uid="{00000000-0005-0000-0000-0000C8150000}"/>
    <cellStyle name="Normal 123 3 3 2" xfId="5578" xr:uid="{00000000-0005-0000-0000-0000C9150000}"/>
    <cellStyle name="Normal 123 3 3 2 2" xfId="5579" xr:uid="{00000000-0005-0000-0000-0000CA150000}"/>
    <cellStyle name="Normal 123 3 3 3" xfId="5580" xr:uid="{00000000-0005-0000-0000-0000CB150000}"/>
    <cellStyle name="Normal 123 3 3 4" xfId="5581" xr:uid="{00000000-0005-0000-0000-0000CC150000}"/>
    <cellStyle name="Normal 123 3 4" xfId="5582" xr:uid="{00000000-0005-0000-0000-0000CD150000}"/>
    <cellStyle name="Normal 123 3 4 2" xfId="5583" xr:uid="{00000000-0005-0000-0000-0000CE150000}"/>
    <cellStyle name="Normal 123 3 4 2 2" xfId="5584" xr:uid="{00000000-0005-0000-0000-0000CF150000}"/>
    <cellStyle name="Normal 123 3 4 3" xfId="5585" xr:uid="{00000000-0005-0000-0000-0000D0150000}"/>
    <cellStyle name="Normal 123 3 4 4" xfId="5586" xr:uid="{00000000-0005-0000-0000-0000D1150000}"/>
    <cellStyle name="Normal 123 3 5" xfId="5587" xr:uid="{00000000-0005-0000-0000-0000D2150000}"/>
    <cellStyle name="Normal 123 3 5 2" xfId="5588" xr:uid="{00000000-0005-0000-0000-0000D3150000}"/>
    <cellStyle name="Normal 123 3 5 2 2" xfId="5589" xr:uid="{00000000-0005-0000-0000-0000D4150000}"/>
    <cellStyle name="Normal 123 3 5 3" xfId="5590" xr:uid="{00000000-0005-0000-0000-0000D5150000}"/>
    <cellStyle name="Normal 123 3 5 4" xfId="5591" xr:uid="{00000000-0005-0000-0000-0000D6150000}"/>
    <cellStyle name="Normal 123 3 6" xfId="5592" xr:uid="{00000000-0005-0000-0000-0000D7150000}"/>
    <cellStyle name="Normal 123 3 6 2" xfId="5593" xr:uid="{00000000-0005-0000-0000-0000D8150000}"/>
    <cellStyle name="Normal 123 3 6 2 2" xfId="5594" xr:uid="{00000000-0005-0000-0000-0000D9150000}"/>
    <cellStyle name="Normal 123 3 6 3" xfId="5595" xr:uid="{00000000-0005-0000-0000-0000DA150000}"/>
    <cellStyle name="Normal 123 3 7" xfId="5596" xr:uid="{00000000-0005-0000-0000-0000DB150000}"/>
    <cellStyle name="Normal 123 3 7 2" xfId="5597" xr:uid="{00000000-0005-0000-0000-0000DC150000}"/>
    <cellStyle name="Normal 123 3 7 3" xfId="5598" xr:uid="{00000000-0005-0000-0000-0000DD150000}"/>
    <cellStyle name="Normal 123 3 8" xfId="5599" xr:uid="{00000000-0005-0000-0000-0000DE150000}"/>
    <cellStyle name="Normal 123 3 8 2" xfId="5600" xr:uid="{00000000-0005-0000-0000-0000DF150000}"/>
    <cellStyle name="Normal 123 3 9" xfId="5601" xr:uid="{00000000-0005-0000-0000-0000E0150000}"/>
    <cellStyle name="Normal 123 3 9 2" xfId="5602" xr:uid="{00000000-0005-0000-0000-0000E1150000}"/>
    <cellStyle name="Normal 123 4" xfId="5603" xr:uid="{00000000-0005-0000-0000-0000E2150000}"/>
    <cellStyle name="Normal 123 4 2" xfId="5604" xr:uid="{00000000-0005-0000-0000-0000E3150000}"/>
    <cellStyle name="Normal 123 4 2 2" xfId="5605" xr:uid="{00000000-0005-0000-0000-0000E4150000}"/>
    <cellStyle name="Normal 123 4 3" xfId="5606" xr:uid="{00000000-0005-0000-0000-0000E5150000}"/>
    <cellStyle name="Normal 123 4 4" xfId="5607" xr:uid="{00000000-0005-0000-0000-0000E6150000}"/>
    <cellStyle name="Normal 123 4 5" xfId="5608" xr:uid="{00000000-0005-0000-0000-0000E7150000}"/>
    <cellStyle name="Normal 123 5" xfId="5609" xr:uid="{00000000-0005-0000-0000-0000E8150000}"/>
    <cellStyle name="Normal 123 5 2" xfId="5610" xr:uid="{00000000-0005-0000-0000-0000E9150000}"/>
    <cellStyle name="Normal 123 5 2 2" xfId="5611" xr:uid="{00000000-0005-0000-0000-0000EA150000}"/>
    <cellStyle name="Normal 123 5 3" xfId="5612" xr:uid="{00000000-0005-0000-0000-0000EB150000}"/>
    <cellStyle name="Normal 123 5 4" xfId="5613" xr:uid="{00000000-0005-0000-0000-0000EC150000}"/>
    <cellStyle name="Normal 123 5 5" xfId="5614" xr:uid="{00000000-0005-0000-0000-0000ED150000}"/>
    <cellStyle name="Normal 123 6" xfId="5615" xr:uid="{00000000-0005-0000-0000-0000EE150000}"/>
    <cellStyle name="Normal 123 6 2" xfId="5616" xr:uid="{00000000-0005-0000-0000-0000EF150000}"/>
    <cellStyle name="Normal 123 6 2 2" xfId="5617" xr:uid="{00000000-0005-0000-0000-0000F0150000}"/>
    <cellStyle name="Normal 123 6 3" xfId="5618" xr:uid="{00000000-0005-0000-0000-0000F1150000}"/>
    <cellStyle name="Normal 123 6 4" xfId="5619" xr:uid="{00000000-0005-0000-0000-0000F2150000}"/>
    <cellStyle name="Normal 123 6 5" xfId="5620" xr:uid="{00000000-0005-0000-0000-0000F3150000}"/>
    <cellStyle name="Normal 123 7" xfId="5621" xr:uid="{00000000-0005-0000-0000-0000F4150000}"/>
    <cellStyle name="Normal 123 7 2" xfId="5622" xr:uid="{00000000-0005-0000-0000-0000F5150000}"/>
    <cellStyle name="Normal 123 7 2 2" xfId="5623" xr:uid="{00000000-0005-0000-0000-0000F6150000}"/>
    <cellStyle name="Normal 123 7 3" xfId="5624" xr:uid="{00000000-0005-0000-0000-0000F7150000}"/>
    <cellStyle name="Normal 123 7 4" xfId="5625" xr:uid="{00000000-0005-0000-0000-0000F8150000}"/>
    <cellStyle name="Normal 123 8" xfId="5626" xr:uid="{00000000-0005-0000-0000-0000F9150000}"/>
    <cellStyle name="Normal 123 8 2" xfId="5627" xr:uid="{00000000-0005-0000-0000-0000FA150000}"/>
    <cellStyle name="Normal 123 8 2 2" xfId="5628" xr:uid="{00000000-0005-0000-0000-0000FB150000}"/>
    <cellStyle name="Normal 123 8 3" xfId="5629" xr:uid="{00000000-0005-0000-0000-0000FC150000}"/>
    <cellStyle name="Normal 123 9" xfId="5630" xr:uid="{00000000-0005-0000-0000-0000FD150000}"/>
    <cellStyle name="Normal 123 9 2" xfId="5631" xr:uid="{00000000-0005-0000-0000-0000FE150000}"/>
    <cellStyle name="Normal 123 9 3" xfId="5632" xr:uid="{00000000-0005-0000-0000-0000FF150000}"/>
    <cellStyle name="Normal 124" xfId="5633" xr:uid="{00000000-0005-0000-0000-000000160000}"/>
    <cellStyle name="Normal 124 10" xfId="5634" xr:uid="{00000000-0005-0000-0000-000001160000}"/>
    <cellStyle name="Normal 124 10 2" xfId="5635" xr:uid="{00000000-0005-0000-0000-000002160000}"/>
    <cellStyle name="Normal 124 11" xfId="5636" xr:uid="{00000000-0005-0000-0000-000003160000}"/>
    <cellStyle name="Normal 124 11 2" xfId="5637" xr:uid="{00000000-0005-0000-0000-000004160000}"/>
    <cellStyle name="Normal 124 12" xfId="5638" xr:uid="{00000000-0005-0000-0000-000005160000}"/>
    <cellStyle name="Normal 124 12 2" xfId="5639" xr:uid="{00000000-0005-0000-0000-000006160000}"/>
    <cellStyle name="Normal 124 13" xfId="5640" xr:uid="{00000000-0005-0000-0000-000007160000}"/>
    <cellStyle name="Normal 124 13 2" xfId="5641" xr:uid="{00000000-0005-0000-0000-000008160000}"/>
    <cellStyle name="Normal 124 14" xfId="5642" xr:uid="{00000000-0005-0000-0000-000009160000}"/>
    <cellStyle name="Normal 124 15" xfId="5643" xr:uid="{00000000-0005-0000-0000-00000A160000}"/>
    <cellStyle name="Normal 124 16" xfId="5644" xr:uid="{00000000-0005-0000-0000-00000B160000}"/>
    <cellStyle name="Normal 124 17" xfId="5645" xr:uid="{00000000-0005-0000-0000-00000C160000}"/>
    <cellStyle name="Normal 124 2" xfId="5646" xr:uid="{00000000-0005-0000-0000-00000D160000}"/>
    <cellStyle name="Normal 124 2 10" xfId="5647" xr:uid="{00000000-0005-0000-0000-00000E160000}"/>
    <cellStyle name="Normal 124 2 11" xfId="5648" xr:uid="{00000000-0005-0000-0000-00000F160000}"/>
    <cellStyle name="Normal 124 2 12" xfId="5649" xr:uid="{00000000-0005-0000-0000-000010160000}"/>
    <cellStyle name="Normal 124 2 13" xfId="5650" xr:uid="{00000000-0005-0000-0000-000011160000}"/>
    <cellStyle name="Normal 124 2 14" xfId="5651" xr:uid="{00000000-0005-0000-0000-000012160000}"/>
    <cellStyle name="Normal 124 2 15" xfId="5652" xr:uid="{00000000-0005-0000-0000-000013160000}"/>
    <cellStyle name="Normal 124 2 2" xfId="5653" xr:uid="{00000000-0005-0000-0000-000014160000}"/>
    <cellStyle name="Normal 124 2 2 2" xfId="5654" xr:uid="{00000000-0005-0000-0000-000015160000}"/>
    <cellStyle name="Normal 124 2 2 2 2" xfId="5655" xr:uid="{00000000-0005-0000-0000-000016160000}"/>
    <cellStyle name="Normal 124 2 2 3" xfId="5656" xr:uid="{00000000-0005-0000-0000-000017160000}"/>
    <cellStyle name="Normal 124 2 2 4" xfId="5657" xr:uid="{00000000-0005-0000-0000-000018160000}"/>
    <cellStyle name="Normal 124 2 2 5" xfId="5658" xr:uid="{00000000-0005-0000-0000-000019160000}"/>
    <cellStyle name="Normal 124 2 3" xfId="5659" xr:uid="{00000000-0005-0000-0000-00001A160000}"/>
    <cellStyle name="Normal 124 2 3 2" xfId="5660" xr:uid="{00000000-0005-0000-0000-00001B160000}"/>
    <cellStyle name="Normal 124 2 3 2 2" xfId="5661" xr:uid="{00000000-0005-0000-0000-00001C160000}"/>
    <cellStyle name="Normal 124 2 3 3" xfId="5662" xr:uid="{00000000-0005-0000-0000-00001D160000}"/>
    <cellStyle name="Normal 124 2 3 4" xfId="5663" xr:uid="{00000000-0005-0000-0000-00001E160000}"/>
    <cellStyle name="Normal 124 2 4" xfId="5664" xr:uid="{00000000-0005-0000-0000-00001F160000}"/>
    <cellStyle name="Normal 124 2 4 2" xfId="5665" xr:uid="{00000000-0005-0000-0000-000020160000}"/>
    <cellStyle name="Normal 124 2 4 2 2" xfId="5666" xr:uid="{00000000-0005-0000-0000-000021160000}"/>
    <cellStyle name="Normal 124 2 4 3" xfId="5667" xr:uid="{00000000-0005-0000-0000-000022160000}"/>
    <cellStyle name="Normal 124 2 4 4" xfId="5668" xr:uid="{00000000-0005-0000-0000-000023160000}"/>
    <cellStyle name="Normal 124 2 5" xfId="5669" xr:uid="{00000000-0005-0000-0000-000024160000}"/>
    <cellStyle name="Normal 124 2 5 2" xfId="5670" xr:uid="{00000000-0005-0000-0000-000025160000}"/>
    <cellStyle name="Normal 124 2 5 2 2" xfId="5671" xr:uid="{00000000-0005-0000-0000-000026160000}"/>
    <cellStyle name="Normal 124 2 5 3" xfId="5672" xr:uid="{00000000-0005-0000-0000-000027160000}"/>
    <cellStyle name="Normal 124 2 5 4" xfId="5673" xr:uid="{00000000-0005-0000-0000-000028160000}"/>
    <cellStyle name="Normal 124 2 6" xfId="5674" xr:uid="{00000000-0005-0000-0000-000029160000}"/>
    <cellStyle name="Normal 124 2 6 2" xfId="5675" xr:uid="{00000000-0005-0000-0000-00002A160000}"/>
    <cellStyle name="Normal 124 2 6 2 2" xfId="5676" xr:uid="{00000000-0005-0000-0000-00002B160000}"/>
    <cellStyle name="Normal 124 2 6 3" xfId="5677" xr:uid="{00000000-0005-0000-0000-00002C160000}"/>
    <cellStyle name="Normal 124 2 7" xfId="5678" xr:uid="{00000000-0005-0000-0000-00002D160000}"/>
    <cellStyle name="Normal 124 2 7 2" xfId="5679" xr:uid="{00000000-0005-0000-0000-00002E160000}"/>
    <cellStyle name="Normal 124 2 7 3" xfId="5680" xr:uid="{00000000-0005-0000-0000-00002F160000}"/>
    <cellStyle name="Normal 124 2 8" xfId="5681" xr:uid="{00000000-0005-0000-0000-000030160000}"/>
    <cellStyle name="Normal 124 2 8 2" xfId="5682" xr:uid="{00000000-0005-0000-0000-000031160000}"/>
    <cellStyle name="Normal 124 2 9" xfId="5683" xr:uid="{00000000-0005-0000-0000-000032160000}"/>
    <cellStyle name="Normal 124 2 9 2" xfId="5684" xr:uid="{00000000-0005-0000-0000-000033160000}"/>
    <cellStyle name="Normal 124 3" xfId="5685" xr:uid="{00000000-0005-0000-0000-000034160000}"/>
    <cellStyle name="Normal 124 3 10" xfId="5686" xr:uid="{00000000-0005-0000-0000-000035160000}"/>
    <cellStyle name="Normal 124 3 11" xfId="5687" xr:uid="{00000000-0005-0000-0000-000036160000}"/>
    <cellStyle name="Normal 124 3 12" xfId="5688" xr:uid="{00000000-0005-0000-0000-000037160000}"/>
    <cellStyle name="Normal 124 3 13" xfId="5689" xr:uid="{00000000-0005-0000-0000-000038160000}"/>
    <cellStyle name="Normal 124 3 14" xfId="5690" xr:uid="{00000000-0005-0000-0000-000039160000}"/>
    <cellStyle name="Normal 124 3 15" xfId="5691" xr:uid="{00000000-0005-0000-0000-00003A160000}"/>
    <cellStyle name="Normal 124 3 2" xfId="5692" xr:uid="{00000000-0005-0000-0000-00003B160000}"/>
    <cellStyle name="Normal 124 3 2 2" xfId="5693" xr:uid="{00000000-0005-0000-0000-00003C160000}"/>
    <cellStyle name="Normal 124 3 2 2 2" xfId="5694" xr:uid="{00000000-0005-0000-0000-00003D160000}"/>
    <cellStyle name="Normal 124 3 2 3" xfId="5695" xr:uid="{00000000-0005-0000-0000-00003E160000}"/>
    <cellStyle name="Normal 124 3 2 4" xfId="5696" xr:uid="{00000000-0005-0000-0000-00003F160000}"/>
    <cellStyle name="Normal 124 3 2 5" xfId="5697" xr:uid="{00000000-0005-0000-0000-000040160000}"/>
    <cellStyle name="Normal 124 3 3" xfId="5698" xr:uid="{00000000-0005-0000-0000-000041160000}"/>
    <cellStyle name="Normal 124 3 3 2" xfId="5699" xr:uid="{00000000-0005-0000-0000-000042160000}"/>
    <cellStyle name="Normal 124 3 3 2 2" xfId="5700" xr:uid="{00000000-0005-0000-0000-000043160000}"/>
    <cellStyle name="Normal 124 3 3 3" xfId="5701" xr:uid="{00000000-0005-0000-0000-000044160000}"/>
    <cellStyle name="Normal 124 3 3 4" xfId="5702" xr:uid="{00000000-0005-0000-0000-000045160000}"/>
    <cellStyle name="Normal 124 3 4" xfId="5703" xr:uid="{00000000-0005-0000-0000-000046160000}"/>
    <cellStyle name="Normal 124 3 4 2" xfId="5704" xr:uid="{00000000-0005-0000-0000-000047160000}"/>
    <cellStyle name="Normal 124 3 4 2 2" xfId="5705" xr:uid="{00000000-0005-0000-0000-000048160000}"/>
    <cellStyle name="Normal 124 3 4 3" xfId="5706" xr:uid="{00000000-0005-0000-0000-000049160000}"/>
    <cellStyle name="Normal 124 3 4 4" xfId="5707" xr:uid="{00000000-0005-0000-0000-00004A160000}"/>
    <cellStyle name="Normal 124 3 5" xfId="5708" xr:uid="{00000000-0005-0000-0000-00004B160000}"/>
    <cellStyle name="Normal 124 3 5 2" xfId="5709" xr:uid="{00000000-0005-0000-0000-00004C160000}"/>
    <cellStyle name="Normal 124 3 5 2 2" xfId="5710" xr:uid="{00000000-0005-0000-0000-00004D160000}"/>
    <cellStyle name="Normal 124 3 5 3" xfId="5711" xr:uid="{00000000-0005-0000-0000-00004E160000}"/>
    <cellStyle name="Normal 124 3 5 4" xfId="5712" xr:uid="{00000000-0005-0000-0000-00004F160000}"/>
    <cellStyle name="Normal 124 3 6" xfId="5713" xr:uid="{00000000-0005-0000-0000-000050160000}"/>
    <cellStyle name="Normal 124 3 6 2" xfId="5714" xr:uid="{00000000-0005-0000-0000-000051160000}"/>
    <cellStyle name="Normal 124 3 6 2 2" xfId="5715" xr:uid="{00000000-0005-0000-0000-000052160000}"/>
    <cellStyle name="Normal 124 3 6 3" xfId="5716" xr:uid="{00000000-0005-0000-0000-000053160000}"/>
    <cellStyle name="Normal 124 3 7" xfId="5717" xr:uid="{00000000-0005-0000-0000-000054160000}"/>
    <cellStyle name="Normal 124 3 7 2" xfId="5718" xr:uid="{00000000-0005-0000-0000-000055160000}"/>
    <cellStyle name="Normal 124 3 7 3" xfId="5719" xr:uid="{00000000-0005-0000-0000-000056160000}"/>
    <cellStyle name="Normal 124 3 8" xfId="5720" xr:uid="{00000000-0005-0000-0000-000057160000}"/>
    <cellStyle name="Normal 124 3 8 2" xfId="5721" xr:uid="{00000000-0005-0000-0000-000058160000}"/>
    <cellStyle name="Normal 124 3 9" xfId="5722" xr:uid="{00000000-0005-0000-0000-000059160000}"/>
    <cellStyle name="Normal 124 3 9 2" xfId="5723" xr:uid="{00000000-0005-0000-0000-00005A160000}"/>
    <cellStyle name="Normal 124 4" xfId="5724" xr:uid="{00000000-0005-0000-0000-00005B160000}"/>
    <cellStyle name="Normal 124 4 2" xfId="5725" xr:uid="{00000000-0005-0000-0000-00005C160000}"/>
    <cellStyle name="Normal 124 4 2 2" xfId="5726" xr:uid="{00000000-0005-0000-0000-00005D160000}"/>
    <cellStyle name="Normal 124 4 3" xfId="5727" xr:uid="{00000000-0005-0000-0000-00005E160000}"/>
    <cellStyle name="Normal 124 4 4" xfId="5728" xr:uid="{00000000-0005-0000-0000-00005F160000}"/>
    <cellStyle name="Normal 124 4 5" xfId="5729" xr:uid="{00000000-0005-0000-0000-000060160000}"/>
    <cellStyle name="Normal 124 5" xfId="5730" xr:uid="{00000000-0005-0000-0000-000061160000}"/>
    <cellStyle name="Normal 124 5 2" xfId="5731" xr:uid="{00000000-0005-0000-0000-000062160000}"/>
    <cellStyle name="Normal 124 5 2 2" xfId="5732" xr:uid="{00000000-0005-0000-0000-000063160000}"/>
    <cellStyle name="Normal 124 5 3" xfId="5733" xr:uid="{00000000-0005-0000-0000-000064160000}"/>
    <cellStyle name="Normal 124 5 4" xfId="5734" xr:uid="{00000000-0005-0000-0000-000065160000}"/>
    <cellStyle name="Normal 124 5 5" xfId="5735" xr:uid="{00000000-0005-0000-0000-000066160000}"/>
    <cellStyle name="Normal 124 6" xfId="5736" xr:uid="{00000000-0005-0000-0000-000067160000}"/>
    <cellStyle name="Normal 124 6 2" xfId="5737" xr:uid="{00000000-0005-0000-0000-000068160000}"/>
    <cellStyle name="Normal 124 6 2 2" xfId="5738" xr:uid="{00000000-0005-0000-0000-000069160000}"/>
    <cellStyle name="Normal 124 6 3" xfId="5739" xr:uid="{00000000-0005-0000-0000-00006A160000}"/>
    <cellStyle name="Normal 124 6 4" xfId="5740" xr:uid="{00000000-0005-0000-0000-00006B160000}"/>
    <cellStyle name="Normal 124 6 5" xfId="5741" xr:uid="{00000000-0005-0000-0000-00006C160000}"/>
    <cellStyle name="Normal 124 7" xfId="5742" xr:uid="{00000000-0005-0000-0000-00006D160000}"/>
    <cellStyle name="Normal 124 7 2" xfId="5743" xr:uid="{00000000-0005-0000-0000-00006E160000}"/>
    <cellStyle name="Normal 124 7 2 2" xfId="5744" xr:uid="{00000000-0005-0000-0000-00006F160000}"/>
    <cellStyle name="Normal 124 7 3" xfId="5745" xr:uid="{00000000-0005-0000-0000-000070160000}"/>
    <cellStyle name="Normal 124 7 4" xfId="5746" xr:uid="{00000000-0005-0000-0000-000071160000}"/>
    <cellStyle name="Normal 124 8" xfId="5747" xr:uid="{00000000-0005-0000-0000-000072160000}"/>
    <cellStyle name="Normal 124 8 2" xfId="5748" xr:uid="{00000000-0005-0000-0000-000073160000}"/>
    <cellStyle name="Normal 124 8 2 2" xfId="5749" xr:uid="{00000000-0005-0000-0000-000074160000}"/>
    <cellStyle name="Normal 124 8 3" xfId="5750" xr:uid="{00000000-0005-0000-0000-000075160000}"/>
    <cellStyle name="Normal 124 9" xfId="5751" xr:uid="{00000000-0005-0000-0000-000076160000}"/>
    <cellStyle name="Normal 124 9 2" xfId="5752" xr:uid="{00000000-0005-0000-0000-000077160000}"/>
    <cellStyle name="Normal 124 9 3" xfId="5753" xr:uid="{00000000-0005-0000-0000-000078160000}"/>
    <cellStyle name="Normal 125" xfId="5754" xr:uid="{00000000-0005-0000-0000-000079160000}"/>
    <cellStyle name="Normal 125 10" xfId="5755" xr:uid="{00000000-0005-0000-0000-00007A160000}"/>
    <cellStyle name="Normal 125 10 2" xfId="5756" xr:uid="{00000000-0005-0000-0000-00007B160000}"/>
    <cellStyle name="Normal 125 11" xfId="5757" xr:uid="{00000000-0005-0000-0000-00007C160000}"/>
    <cellStyle name="Normal 125 11 2" xfId="5758" xr:uid="{00000000-0005-0000-0000-00007D160000}"/>
    <cellStyle name="Normal 125 12" xfId="5759" xr:uid="{00000000-0005-0000-0000-00007E160000}"/>
    <cellStyle name="Normal 125 12 2" xfId="5760" xr:uid="{00000000-0005-0000-0000-00007F160000}"/>
    <cellStyle name="Normal 125 13" xfId="5761" xr:uid="{00000000-0005-0000-0000-000080160000}"/>
    <cellStyle name="Normal 125 13 2" xfId="5762" xr:uid="{00000000-0005-0000-0000-000081160000}"/>
    <cellStyle name="Normal 125 14" xfId="5763" xr:uid="{00000000-0005-0000-0000-000082160000}"/>
    <cellStyle name="Normal 125 15" xfId="5764" xr:uid="{00000000-0005-0000-0000-000083160000}"/>
    <cellStyle name="Normal 125 16" xfId="5765" xr:uid="{00000000-0005-0000-0000-000084160000}"/>
    <cellStyle name="Normal 125 17" xfId="5766" xr:uid="{00000000-0005-0000-0000-000085160000}"/>
    <cellStyle name="Normal 125 2" xfId="5767" xr:uid="{00000000-0005-0000-0000-000086160000}"/>
    <cellStyle name="Normal 125 2 10" xfId="5768" xr:uid="{00000000-0005-0000-0000-000087160000}"/>
    <cellStyle name="Normal 125 2 11" xfId="5769" xr:uid="{00000000-0005-0000-0000-000088160000}"/>
    <cellStyle name="Normal 125 2 12" xfId="5770" xr:uid="{00000000-0005-0000-0000-000089160000}"/>
    <cellStyle name="Normal 125 2 13" xfId="5771" xr:uid="{00000000-0005-0000-0000-00008A160000}"/>
    <cellStyle name="Normal 125 2 14" xfId="5772" xr:uid="{00000000-0005-0000-0000-00008B160000}"/>
    <cellStyle name="Normal 125 2 15" xfId="5773" xr:uid="{00000000-0005-0000-0000-00008C160000}"/>
    <cellStyle name="Normal 125 2 2" xfId="5774" xr:uid="{00000000-0005-0000-0000-00008D160000}"/>
    <cellStyle name="Normal 125 2 2 2" xfId="5775" xr:uid="{00000000-0005-0000-0000-00008E160000}"/>
    <cellStyle name="Normal 125 2 2 2 2" xfId="5776" xr:uid="{00000000-0005-0000-0000-00008F160000}"/>
    <cellStyle name="Normal 125 2 2 3" xfId="5777" xr:uid="{00000000-0005-0000-0000-000090160000}"/>
    <cellStyle name="Normal 125 2 2 4" xfId="5778" xr:uid="{00000000-0005-0000-0000-000091160000}"/>
    <cellStyle name="Normal 125 2 2 5" xfId="5779" xr:uid="{00000000-0005-0000-0000-000092160000}"/>
    <cellStyle name="Normal 125 2 3" xfId="5780" xr:uid="{00000000-0005-0000-0000-000093160000}"/>
    <cellStyle name="Normal 125 2 3 2" xfId="5781" xr:uid="{00000000-0005-0000-0000-000094160000}"/>
    <cellStyle name="Normal 125 2 3 2 2" xfId="5782" xr:uid="{00000000-0005-0000-0000-000095160000}"/>
    <cellStyle name="Normal 125 2 3 3" xfId="5783" xr:uid="{00000000-0005-0000-0000-000096160000}"/>
    <cellStyle name="Normal 125 2 3 4" xfId="5784" xr:uid="{00000000-0005-0000-0000-000097160000}"/>
    <cellStyle name="Normal 125 2 4" xfId="5785" xr:uid="{00000000-0005-0000-0000-000098160000}"/>
    <cellStyle name="Normal 125 2 4 2" xfId="5786" xr:uid="{00000000-0005-0000-0000-000099160000}"/>
    <cellStyle name="Normal 125 2 4 2 2" xfId="5787" xr:uid="{00000000-0005-0000-0000-00009A160000}"/>
    <cellStyle name="Normal 125 2 4 3" xfId="5788" xr:uid="{00000000-0005-0000-0000-00009B160000}"/>
    <cellStyle name="Normal 125 2 4 4" xfId="5789" xr:uid="{00000000-0005-0000-0000-00009C160000}"/>
    <cellStyle name="Normal 125 2 5" xfId="5790" xr:uid="{00000000-0005-0000-0000-00009D160000}"/>
    <cellStyle name="Normal 125 2 5 2" xfId="5791" xr:uid="{00000000-0005-0000-0000-00009E160000}"/>
    <cellStyle name="Normal 125 2 5 2 2" xfId="5792" xr:uid="{00000000-0005-0000-0000-00009F160000}"/>
    <cellStyle name="Normal 125 2 5 3" xfId="5793" xr:uid="{00000000-0005-0000-0000-0000A0160000}"/>
    <cellStyle name="Normal 125 2 5 4" xfId="5794" xr:uid="{00000000-0005-0000-0000-0000A1160000}"/>
    <cellStyle name="Normal 125 2 6" xfId="5795" xr:uid="{00000000-0005-0000-0000-0000A2160000}"/>
    <cellStyle name="Normal 125 2 6 2" xfId="5796" xr:uid="{00000000-0005-0000-0000-0000A3160000}"/>
    <cellStyle name="Normal 125 2 6 2 2" xfId="5797" xr:uid="{00000000-0005-0000-0000-0000A4160000}"/>
    <cellStyle name="Normal 125 2 6 3" xfId="5798" xr:uid="{00000000-0005-0000-0000-0000A5160000}"/>
    <cellStyle name="Normal 125 2 7" xfId="5799" xr:uid="{00000000-0005-0000-0000-0000A6160000}"/>
    <cellStyle name="Normal 125 2 7 2" xfId="5800" xr:uid="{00000000-0005-0000-0000-0000A7160000}"/>
    <cellStyle name="Normal 125 2 7 3" xfId="5801" xr:uid="{00000000-0005-0000-0000-0000A8160000}"/>
    <cellStyle name="Normal 125 2 8" xfId="5802" xr:uid="{00000000-0005-0000-0000-0000A9160000}"/>
    <cellStyle name="Normal 125 2 8 2" xfId="5803" xr:uid="{00000000-0005-0000-0000-0000AA160000}"/>
    <cellStyle name="Normal 125 2 9" xfId="5804" xr:uid="{00000000-0005-0000-0000-0000AB160000}"/>
    <cellStyle name="Normal 125 2 9 2" xfId="5805" xr:uid="{00000000-0005-0000-0000-0000AC160000}"/>
    <cellStyle name="Normal 125 3" xfId="5806" xr:uid="{00000000-0005-0000-0000-0000AD160000}"/>
    <cellStyle name="Normal 125 3 10" xfId="5807" xr:uid="{00000000-0005-0000-0000-0000AE160000}"/>
    <cellStyle name="Normal 125 3 11" xfId="5808" xr:uid="{00000000-0005-0000-0000-0000AF160000}"/>
    <cellStyle name="Normal 125 3 12" xfId="5809" xr:uid="{00000000-0005-0000-0000-0000B0160000}"/>
    <cellStyle name="Normal 125 3 13" xfId="5810" xr:uid="{00000000-0005-0000-0000-0000B1160000}"/>
    <cellStyle name="Normal 125 3 14" xfId="5811" xr:uid="{00000000-0005-0000-0000-0000B2160000}"/>
    <cellStyle name="Normal 125 3 15" xfId="5812" xr:uid="{00000000-0005-0000-0000-0000B3160000}"/>
    <cellStyle name="Normal 125 3 2" xfId="5813" xr:uid="{00000000-0005-0000-0000-0000B4160000}"/>
    <cellStyle name="Normal 125 3 2 2" xfId="5814" xr:uid="{00000000-0005-0000-0000-0000B5160000}"/>
    <cellStyle name="Normal 125 3 2 2 2" xfId="5815" xr:uid="{00000000-0005-0000-0000-0000B6160000}"/>
    <cellStyle name="Normal 125 3 2 3" xfId="5816" xr:uid="{00000000-0005-0000-0000-0000B7160000}"/>
    <cellStyle name="Normal 125 3 2 4" xfId="5817" xr:uid="{00000000-0005-0000-0000-0000B8160000}"/>
    <cellStyle name="Normal 125 3 2 5" xfId="5818" xr:uid="{00000000-0005-0000-0000-0000B9160000}"/>
    <cellStyle name="Normal 125 3 3" xfId="5819" xr:uid="{00000000-0005-0000-0000-0000BA160000}"/>
    <cellStyle name="Normal 125 3 3 2" xfId="5820" xr:uid="{00000000-0005-0000-0000-0000BB160000}"/>
    <cellStyle name="Normal 125 3 3 2 2" xfId="5821" xr:uid="{00000000-0005-0000-0000-0000BC160000}"/>
    <cellStyle name="Normal 125 3 3 3" xfId="5822" xr:uid="{00000000-0005-0000-0000-0000BD160000}"/>
    <cellStyle name="Normal 125 3 3 4" xfId="5823" xr:uid="{00000000-0005-0000-0000-0000BE160000}"/>
    <cellStyle name="Normal 125 3 4" xfId="5824" xr:uid="{00000000-0005-0000-0000-0000BF160000}"/>
    <cellStyle name="Normal 125 3 4 2" xfId="5825" xr:uid="{00000000-0005-0000-0000-0000C0160000}"/>
    <cellStyle name="Normal 125 3 4 2 2" xfId="5826" xr:uid="{00000000-0005-0000-0000-0000C1160000}"/>
    <cellStyle name="Normal 125 3 4 3" xfId="5827" xr:uid="{00000000-0005-0000-0000-0000C2160000}"/>
    <cellStyle name="Normal 125 3 4 4" xfId="5828" xr:uid="{00000000-0005-0000-0000-0000C3160000}"/>
    <cellStyle name="Normal 125 3 5" xfId="5829" xr:uid="{00000000-0005-0000-0000-0000C4160000}"/>
    <cellStyle name="Normal 125 3 5 2" xfId="5830" xr:uid="{00000000-0005-0000-0000-0000C5160000}"/>
    <cellStyle name="Normal 125 3 5 2 2" xfId="5831" xr:uid="{00000000-0005-0000-0000-0000C6160000}"/>
    <cellStyle name="Normal 125 3 5 3" xfId="5832" xr:uid="{00000000-0005-0000-0000-0000C7160000}"/>
    <cellStyle name="Normal 125 3 5 4" xfId="5833" xr:uid="{00000000-0005-0000-0000-0000C8160000}"/>
    <cellStyle name="Normal 125 3 6" xfId="5834" xr:uid="{00000000-0005-0000-0000-0000C9160000}"/>
    <cellStyle name="Normal 125 3 6 2" xfId="5835" xr:uid="{00000000-0005-0000-0000-0000CA160000}"/>
    <cellStyle name="Normal 125 3 6 2 2" xfId="5836" xr:uid="{00000000-0005-0000-0000-0000CB160000}"/>
    <cellStyle name="Normal 125 3 6 3" xfId="5837" xr:uid="{00000000-0005-0000-0000-0000CC160000}"/>
    <cellStyle name="Normal 125 3 7" xfId="5838" xr:uid="{00000000-0005-0000-0000-0000CD160000}"/>
    <cellStyle name="Normal 125 3 7 2" xfId="5839" xr:uid="{00000000-0005-0000-0000-0000CE160000}"/>
    <cellStyle name="Normal 125 3 7 3" xfId="5840" xr:uid="{00000000-0005-0000-0000-0000CF160000}"/>
    <cellStyle name="Normal 125 3 8" xfId="5841" xr:uid="{00000000-0005-0000-0000-0000D0160000}"/>
    <cellStyle name="Normal 125 3 8 2" xfId="5842" xr:uid="{00000000-0005-0000-0000-0000D1160000}"/>
    <cellStyle name="Normal 125 3 9" xfId="5843" xr:uid="{00000000-0005-0000-0000-0000D2160000}"/>
    <cellStyle name="Normal 125 3 9 2" xfId="5844" xr:uid="{00000000-0005-0000-0000-0000D3160000}"/>
    <cellStyle name="Normal 125 4" xfId="5845" xr:uid="{00000000-0005-0000-0000-0000D4160000}"/>
    <cellStyle name="Normal 125 4 2" xfId="5846" xr:uid="{00000000-0005-0000-0000-0000D5160000}"/>
    <cellStyle name="Normal 125 4 2 2" xfId="5847" xr:uid="{00000000-0005-0000-0000-0000D6160000}"/>
    <cellStyle name="Normal 125 4 3" xfId="5848" xr:uid="{00000000-0005-0000-0000-0000D7160000}"/>
    <cellStyle name="Normal 125 4 4" xfId="5849" xr:uid="{00000000-0005-0000-0000-0000D8160000}"/>
    <cellStyle name="Normal 125 4 5" xfId="5850" xr:uid="{00000000-0005-0000-0000-0000D9160000}"/>
    <cellStyle name="Normal 125 5" xfId="5851" xr:uid="{00000000-0005-0000-0000-0000DA160000}"/>
    <cellStyle name="Normal 125 5 2" xfId="5852" xr:uid="{00000000-0005-0000-0000-0000DB160000}"/>
    <cellStyle name="Normal 125 5 2 2" xfId="5853" xr:uid="{00000000-0005-0000-0000-0000DC160000}"/>
    <cellStyle name="Normal 125 5 3" xfId="5854" xr:uid="{00000000-0005-0000-0000-0000DD160000}"/>
    <cellStyle name="Normal 125 5 4" xfId="5855" xr:uid="{00000000-0005-0000-0000-0000DE160000}"/>
    <cellStyle name="Normal 125 5 5" xfId="5856" xr:uid="{00000000-0005-0000-0000-0000DF160000}"/>
    <cellStyle name="Normal 125 6" xfId="5857" xr:uid="{00000000-0005-0000-0000-0000E0160000}"/>
    <cellStyle name="Normal 125 6 2" xfId="5858" xr:uid="{00000000-0005-0000-0000-0000E1160000}"/>
    <cellStyle name="Normal 125 6 2 2" xfId="5859" xr:uid="{00000000-0005-0000-0000-0000E2160000}"/>
    <cellStyle name="Normal 125 6 3" xfId="5860" xr:uid="{00000000-0005-0000-0000-0000E3160000}"/>
    <cellStyle name="Normal 125 6 4" xfId="5861" xr:uid="{00000000-0005-0000-0000-0000E4160000}"/>
    <cellStyle name="Normal 125 6 5" xfId="5862" xr:uid="{00000000-0005-0000-0000-0000E5160000}"/>
    <cellStyle name="Normal 125 7" xfId="5863" xr:uid="{00000000-0005-0000-0000-0000E6160000}"/>
    <cellStyle name="Normal 125 7 2" xfId="5864" xr:uid="{00000000-0005-0000-0000-0000E7160000}"/>
    <cellStyle name="Normal 125 7 2 2" xfId="5865" xr:uid="{00000000-0005-0000-0000-0000E8160000}"/>
    <cellStyle name="Normal 125 7 3" xfId="5866" xr:uid="{00000000-0005-0000-0000-0000E9160000}"/>
    <cellStyle name="Normal 125 7 4" xfId="5867" xr:uid="{00000000-0005-0000-0000-0000EA160000}"/>
    <cellStyle name="Normal 125 8" xfId="5868" xr:uid="{00000000-0005-0000-0000-0000EB160000}"/>
    <cellStyle name="Normal 125 8 2" xfId="5869" xr:uid="{00000000-0005-0000-0000-0000EC160000}"/>
    <cellStyle name="Normal 125 8 2 2" xfId="5870" xr:uid="{00000000-0005-0000-0000-0000ED160000}"/>
    <cellStyle name="Normal 125 8 3" xfId="5871" xr:uid="{00000000-0005-0000-0000-0000EE160000}"/>
    <cellStyle name="Normal 125 9" xfId="5872" xr:uid="{00000000-0005-0000-0000-0000EF160000}"/>
    <cellStyle name="Normal 125 9 2" xfId="5873" xr:uid="{00000000-0005-0000-0000-0000F0160000}"/>
    <cellStyle name="Normal 125 9 3" xfId="5874" xr:uid="{00000000-0005-0000-0000-0000F1160000}"/>
    <cellStyle name="Normal 126" xfId="5875" xr:uid="{00000000-0005-0000-0000-0000F2160000}"/>
    <cellStyle name="Normal 126 10" xfId="5876" xr:uid="{00000000-0005-0000-0000-0000F3160000}"/>
    <cellStyle name="Normal 126 10 2" xfId="5877" xr:uid="{00000000-0005-0000-0000-0000F4160000}"/>
    <cellStyle name="Normal 126 11" xfId="5878" xr:uid="{00000000-0005-0000-0000-0000F5160000}"/>
    <cellStyle name="Normal 126 11 2" xfId="5879" xr:uid="{00000000-0005-0000-0000-0000F6160000}"/>
    <cellStyle name="Normal 126 12" xfId="5880" xr:uid="{00000000-0005-0000-0000-0000F7160000}"/>
    <cellStyle name="Normal 126 12 2" xfId="5881" xr:uid="{00000000-0005-0000-0000-0000F8160000}"/>
    <cellStyle name="Normal 126 13" xfId="5882" xr:uid="{00000000-0005-0000-0000-0000F9160000}"/>
    <cellStyle name="Normal 126 13 2" xfId="5883" xr:uid="{00000000-0005-0000-0000-0000FA160000}"/>
    <cellStyle name="Normal 126 14" xfId="5884" xr:uid="{00000000-0005-0000-0000-0000FB160000}"/>
    <cellStyle name="Normal 126 15" xfId="5885" xr:uid="{00000000-0005-0000-0000-0000FC160000}"/>
    <cellStyle name="Normal 126 16" xfId="5886" xr:uid="{00000000-0005-0000-0000-0000FD160000}"/>
    <cellStyle name="Normal 126 17" xfId="5887" xr:uid="{00000000-0005-0000-0000-0000FE160000}"/>
    <cellStyle name="Normal 126 2" xfId="5888" xr:uid="{00000000-0005-0000-0000-0000FF160000}"/>
    <cellStyle name="Normal 126 2 10" xfId="5889" xr:uid="{00000000-0005-0000-0000-000000170000}"/>
    <cellStyle name="Normal 126 2 11" xfId="5890" xr:uid="{00000000-0005-0000-0000-000001170000}"/>
    <cellStyle name="Normal 126 2 12" xfId="5891" xr:uid="{00000000-0005-0000-0000-000002170000}"/>
    <cellStyle name="Normal 126 2 13" xfId="5892" xr:uid="{00000000-0005-0000-0000-000003170000}"/>
    <cellStyle name="Normal 126 2 14" xfId="5893" xr:uid="{00000000-0005-0000-0000-000004170000}"/>
    <cellStyle name="Normal 126 2 15" xfId="5894" xr:uid="{00000000-0005-0000-0000-000005170000}"/>
    <cellStyle name="Normal 126 2 2" xfId="5895" xr:uid="{00000000-0005-0000-0000-000006170000}"/>
    <cellStyle name="Normal 126 2 2 2" xfId="5896" xr:uid="{00000000-0005-0000-0000-000007170000}"/>
    <cellStyle name="Normal 126 2 2 2 2" xfId="5897" xr:uid="{00000000-0005-0000-0000-000008170000}"/>
    <cellStyle name="Normal 126 2 2 3" xfId="5898" xr:uid="{00000000-0005-0000-0000-000009170000}"/>
    <cellStyle name="Normal 126 2 2 4" xfId="5899" xr:uid="{00000000-0005-0000-0000-00000A170000}"/>
    <cellStyle name="Normal 126 2 2 5" xfId="5900" xr:uid="{00000000-0005-0000-0000-00000B170000}"/>
    <cellStyle name="Normal 126 2 3" xfId="5901" xr:uid="{00000000-0005-0000-0000-00000C170000}"/>
    <cellStyle name="Normal 126 2 3 2" xfId="5902" xr:uid="{00000000-0005-0000-0000-00000D170000}"/>
    <cellStyle name="Normal 126 2 3 2 2" xfId="5903" xr:uid="{00000000-0005-0000-0000-00000E170000}"/>
    <cellStyle name="Normal 126 2 3 3" xfId="5904" xr:uid="{00000000-0005-0000-0000-00000F170000}"/>
    <cellStyle name="Normal 126 2 3 4" xfId="5905" xr:uid="{00000000-0005-0000-0000-000010170000}"/>
    <cellStyle name="Normal 126 2 4" xfId="5906" xr:uid="{00000000-0005-0000-0000-000011170000}"/>
    <cellStyle name="Normal 126 2 4 2" xfId="5907" xr:uid="{00000000-0005-0000-0000-000012170000}"/>
    <cellStyle name="Normal 126 2 4 2 2" xfId="5908" xr:uid="{00000000-0005-0000-0000-000013170000}"/>
    <cellStyle name="Normal 126 2 4 3" xfId="5909" xr:uid="{00000000-0005-0000-0000-000014170000}"/>
    <cellStyle name="Normal 126 2 4 4" xfId="5910" xr:uid="{00000000-0005-0000-0000-000015170000}"/>
    <cellStyle name="Normal 126 2 5" xfId="5911" xr:uid="{00000000-0005-0000-0000-000016170000}"/>
    <cellStyle name="Normal 126 2 5 2" xfId="5912" xr:uid="{00000000-0005-0000-0000-000017170000}"/>
    <cellStyle name="Normal 126 2 5 2 2" xfId="5913" xr:uid="{00000000-0005-0000-0000-000018170000}"/>
    <cellStyle name="Normal 126 2 5 3" xfId="5914" xr:uid="{00000000-0005-0000-0000-000019170000}"/>
    <cellStyle name="Normal 126 2 5 4" xfId="5915" xr:uid="{00000000-0005-0000-0000-00001A170000}"/>
    <cellStyle name="Normal 126 2 6" xfId="5916" xr:uid="{00000000-0005-0000-0000-00001B170000}"/>
    <cellStyle name="Normal 126 2 6 2" xfId="5917" xr:uid="{00000000-0005-0000-0000-00001C170000}"/>
    <cellStyle name="Normal 126 2 6 2 2" xfId="5918" xr:uid="{00000000-0005-0000-0000-00001D170000}"/>
    <cellStyle name="Normal 126 2 6 3" xfId="5919" xr:uid="{00000000-0005-0000-0000-00001E170000}"/>
    <cellStyle name="Normal 126 2 7" xfId="5920" xr:uid="{00000000-0005-0000-0000-00001F170000}"/>
    <cellStyle name="Normal 126 2 7 2" xfId="5921" xr:uid="{00000000-0005-0000-0000-000020170000}"/>
    <cellStyle name="Normal 126 2 7 3" xfId="5922" xr:uid="{00000000-0005-0000-0000-000021170000}"/>
    <cellStyle name="Normal 126 2 8" xfId="5923" xr:uid="{00000000-0005-0000-0000-000022170000}"/>
    <cellStyle name="Normal 126 2 8 2" xfId="5924" xr:uid="{00000000-0005-0000-0000-000023170000}"/>
    <cellStyle name="Normal 126 2 9" xfId="5925" xr:uid="{00000000-0005-0000-0000-000024170000}"/>
    <cellStyle name="Normal 126 2 9 2" xfId="5926" xr:uid="{00000000-0005-0000-0000-000025170000}"/>
    <cellStyle name="Normal 126 3" xfId="5927" xr:uid="{00000000-0005-0000-0000-000026170000}"/>
    <cellStyle name="Normal 126 3 10" xfId="5928" xr:uid="{00000000-0005-0000-0000-000027170000}"/>
    <cellStyle name="Normal 126 3 11" xfId="5929" xr:uid="{00000000-0005-0000-0000-000028170000}"/>
    <cellStyle name="Normal 126 3 12" xfId="5930" xr:uid="{00000000-0005-0000-0000-000029170000}"/>
    <cellStyle name="Normal 126 3 13" xfId="5931" xr:uid="{00000000-0005-0000-0000-00002A170000}"/>
    <cellStyle name="Normal 126 3 14" xfId="5932" xr:uid="{00000000-0005-0000-0000-00002B170000}"/>
    <cellStyle name="Normal 126 3 15" xfId="5933" xr:uid="{00000000-0005-0000-0000-00002C170000}"/>
    <cellStyle name="Normal 126 3 2" xfId="5934" xr:uid="{00000000-0005-0000-0000-00002D170000}"/>
    <cellStyle name="Normal 126 3 2 2" xfId="5935" xr:uid="{00000000-0005-0000-0000-00002E170000}"/>
    <cellStyle name="Normal 126 3 2 2 2" xfId="5936" xr:uid="{00000000-0005-0000-0000-00002F170000}"/>
    <cellStyle name="Normal 126 3 2 3" xfId="5937" xr:uid="{00000000-0005-0000-0000-000030170000}"/>
    <cellStyle name="Normal 126 3 2 4" xfId="5938" xr:uid="{00000000-0005-0000-0000-000031170000}"/>
    <cellStyle name="Normal 126 3 2 5" xfId="5939" xr:uid="{00000000-0005-0000-0000-000032170000}"/>
    <cellStyle name="Normal 126 3 3" xfId="5940" xr:uid="{00000000-0005-0000-0000-000033170000}"/>
    <cellStyle name="Normal 126 3 3 2" xfId="5941" xr:uid="{00000000-0005-0000-0000-000034170000}"/>
    <cellStyle name="Normal 126 3 3 2 2" xfId="5942" xr:uid="{00000000-0005-0000-0000-000035170000}"/>
    <cellStyle name="Normal 126 3 3 3" xfId="5943" xr:uid="{00000000-0005-0000-0000-000036170000}"/>
    <cellStyle name="Normal 126 3 3 4" xfId="5944" xr:uid="{00000000-0005-0000-0000-000037170000}"/>
    <cellStyle name="Normal 126 3 4" xfId="5945" xr:uid="{00000000-0005-0000-0000-000038170000}"/>
    <cellStyle name="Normal 126 3 4 2" xfId="5946" xr:uid="{00000000-0005-0000-0000-000039170000}"/>
    <cellStyle name="Normal 126 3 4 2 2" xfId="5947" xr:uid="{00000000-0005-0000-0000-00003A170000}"/>
    <cellStyle name="Normal 126 3 4 3" xfId="5948" xr:uid="{00000000-0005-0000-0000-00003B170000}"/>
    <cellStyle name="Normal 126 3 4 4" xfId="5949" xr:uid="{00000000-0005-0000-0000-00003C170000}"/>
    <cellStyle name="Normal 126 3 5" xfId="5950" xr:uid="{00000000-0005-0000-0000-00003D170000}"/>
    <cellStyle name="Normal 126 3 5 2" xfId="5951" xr:uid="{00000000-0005-0000-0000-00003E170000}"/>
    <cellStyle name="Normal 126 3 5 2 2" xfId="5952" xr:uid="{00000000-0005-0000-0000-00003F170000}"/>
    <cellStyle name="Normal 126 3 5 3" xfId="5953" xr:uid="{00000000-0005-0000-0000-000040170000}"/>
    <cellStyle name="Normal 126 3 5 4" xfId="5954" xr:uid="{00000000-0005-0000-0000-000041170000}"/>
    <cellStyle name="Normal 126 3 6" xfId="5955" xr:uid="{00000000-0005-0000-0000-000042170000}"/>
    <cellStyle name="Normal 126 3 6 2" xfId="5956" xr:uid="{00000000-0005-0000-0000-000043170000}"/>
    <cellStyle name="Normal 126 3 6 2 2" xfId="5957" xr:uid="{00000000-0005-0000-0000-000044170000}"/>
    <cellStyle name="Normal 126 3 6 3" xfId="5958" xr:uid="{00000000-0005-0000-0000-000045170000}"/>
    <cellStyle name="Normal 126 3 7" xfId="5959" xr:uid="{00000000-0005-0000-0000-000046170000}"/>
    <cellStyle name="Normal 126 3 7 2" xfId="5960" xr:uid="{00000000-0005-0000-0000-000047170000}"/>
    <cellStyle name="Normal 126 3 7 3" xfId="5961" xr:uid="{00000000-0005-0000-0000-000048170000}"/>
    <cellStyle name="Normal 126 3 8" xfId="5962" xr:uid="{00000000-0005-0000-0000-000049170000}"/>
    <cellStyle name="Normal 126 3 8 2" xfId="5963" xr:uid="{00000000-0005-0000-0000-00004A170000}"/>
    <cellStyle name="Normal 126 3 9" xfId="5964" xr:uid="{00000000-0005-0000-0000-00004B170000}"/>
    <cellStyle name="Normal 126 3 9 2" xfId="5965" xr:uid="{00000000-0005-0000-0000-00004C170000}"/>
    <cellStyle name="Normal 126 4" xfId="5966" xr:uid="{00000000-0005-0000-0000-00004D170000}"/>
    <cellStyle name="Normal 126 4 2" xfId="5967" xr:uid="{00000000-0005-0000-0000-00004E170000}"/>
    <cellStyle name="Normal 126 4 2 2" xfId="5968" xr:uid="{00000000-0005-0000-0000-00004F170000}"/>
    <cellStyle name="Normal 126 4 3" xfId="5969" xr:uid="{00000000-0005-0000-0000-000050170000}"/>
    <cellStyle name="Normal 126 4 4" xfId="5970" xr:uid="{00000000-0005-0000-0000-000051170000}"/>
    <cellStyle name="Normal 126 4 5" xfId="5971" xr:uid="{00000000-0005-0000-0000-000052170000}"/>
    <cellStyle name="Normal 126 5" xfId="5972" xr:uid="{00000000-0005-0000-0000-000053170000}"/>
    <cellStyle name="Normal 126 5 2" xfId="5973" xr:uid="{00000000-0005-0000-0000-000054170000}"/>
    <cellStyle name="Normal 126 5 2 2" xfId="5974" xr:uid="{00000000-0005-0000-0000-000055170000}"/>
    <cellStyle name="Normal 126 5 3" xfId="5975" xr:uid="{00000000-0005-0000-0000-000056170000}"/>
    <cellStyle name="Normal 126 5 4" xfId="5976" xr:uid="{00000000-0005-0000-0000-000057170000}"/>
    <cellStyle name="Normal 126 5 5" xfId="5977" xr:uid="{00000000-0005-0000-0000-000058170000}"/>
    <cellStyle name="Normal 126 6" xfId="5978" xr:uid="{00000000-0005-0000-0000-000059170000}"/>
    <cellStyle name="Normal 126 6 2" xfId="5979" xr:uid="{00000000-0005-0000-0000-00005A170000}"/>
    <cellStyle name="Normal 126 6 2 2" xfId="5980" xr:uid="{00000000-0005-0000-0000-00005B170000}"/>
    <cellStyle name="Normal 126 6 3" xfId="5981" xr:uid="{00000000-0005-0000-0000-00005C170000}"/>
    <cellStyle name="Normal 126 6 4" xfId="5982" xr:uid="{00000000-0005-0000-0000-00005D170000}"/>
    <cellStyle name="Normal 126 6 5" xfId="5983" xr:uid="{00000000-0005-0000-0000-00005E170000}"/>
    <cellStyle name="Normal 126 7" xfId="5984" xr:uid="{00000000-0005-0000-0000-00005F170000}"/>
    <cellStyle name="Normal 126 7 2" xfId="5985" xr:uid="{00000000-0005-0000-0000-000060170000}"/>
    <cellStyle name="Normal 126 7 2 2" xfId="5986" xr:uid="{00000000-0005-0000-0000-000061170000}"/>
    <cellStyle name="Normal 126 7 3" xfId="5987" xr:uid="{00000000-0005-0000-0000-000062170000}"/>
    <cellStyle name="Normal 126 7 4" xfId="5988" xr:uid="{00000000-0005-0000-0000-000063170000}"/>
    <cellStyle name="Normal 126 8" xfId="5989" xr:uid="{00000000-0005-0000-0000-000064170000}"/>
    <cellStyle name="Normal 126 8 2" xfId="5990" xr:uid="{00000000-0005-0000-0000-000065170000}"/>
    <cellStyle name="Normal 126 8 2 2" xfId="5991" xr:uid="{00000000-0005-0000-0000-000066170000}"/>
    <cellStyle name="Normal 126 8 3" xfId="5992" xr:uid="{00000000-0005-0000-0000-000067170000}"/>
    <cellStyle name="Normal 126 9" xfId="5993" xr:uid="{00000000-0005-0000-0000-000068170000}"/>
    <cellStyle name="Normal 126 9 2" xfId="5994" xr:uid="{00000000-0005-0000-0000-000069170000}"/>
    <cellStyle name="Normal 126 9 3" xfId="5995" xr:uid="{00000000-0005-0000-0000-00006A170000}"/>
    <cellStyle name="Normal 127" xfId="5996" xr:uid="{00000000-0005-0000-0000-00006B170000}"/>
    <cellStyle name="Normal 127 10" xfId="5997" xr:uid="{00000000-0005-0000-0000-00006C170000}"/>
    <cellStyle name="Normal 127 10 2" xfId="5998" xr:uid="{00000000-0005-0000-0000-00006D170000}"/>
    <cellStyle name="Normal 127 11" xfId="5999" xr:uid="{00000000-0005-0000-0000-00006E170000}"/>
    <cellStyle name="Normal 127 11 2" xfId="6000" xr:uid="{00000000-0005-0000-0000-00006F170000}"/>
    <cellStyle name="Normal 127 12" xfId="6001" xr:uid="{00000000-0005-0000-0000-000070170000}"/>
    <cellStyle name="Normal 127 12 2" xfId="6002" xr:uid="{00000000-0005-0000-0000-000071170000}"/>
    <cellStyle name="Normal 127 13" xfId="6003" xr:uid="{00000000-0005-0000-0000-000072170000}"/>
    <cellStyle name="Normal 127 13 2" xfId="6004" xr:uid="{00000000-0005-0000-0000-000073170000}"/>
    <cellStyle name="Normal 127 14" xfId="6005" xr:uid="{00000000-0005-0000-0000-000074170000}"/>
    <cellStyle name="Normal 127 15" xfId="6006" xr:uid="{00000000-0005-0000-0000-000075170000}"/>
    <cellStyle name="Normal 127 16" xfId="6007" xr:uid="{00000000-0005-0000-0000-000076170000}"/>
    <cellStyle name="Normal 127 17" xfId="6008" xr:uid="{00000000-0005-0000-0000-000077170000}"/>
    <cellStyle name="Normal 127 2" xfId="6009" xr:uid="{00000000-0005-0000-0000-000078170000}"/>
    <cellStyle name="Normal 127 2 10" xfId="6010" xr:uid="{00000000-0005-0000-0000-000079170000}"/>
    <cellStyle name="Normal 127 2 11" xfId="6011" xr:uid="{00000000-0005-0000-0000-00007A170000}"/>
    <cellStyle name="Normal 127 2 12" xfId="6012" xr:uid="{00000000-0005-0000-0000-00007B170000}"/>
    <cellStyle name="Normal 127 2 13" xfId="6013" xr:uid="{00000000-0005-0000-0000-00007C170000}"/>
    <cellStyle name="Normal 127 2 14" xfId="6014" xr:uid="{00000000-0005-0000-0000-00007D170000}"/>
    <cellStyle name="Normal 127 2 15" xfId="6015" xr:uid="{00000000-0005-0000-0000-00007E170000}"/>
    <cellStyle name="Normal 127 2 2" xfId="6016" xr:uid="{00000000-0005-0000-0000-00007F170000}"/>
    <cellStyle name="Normal 127 2 2 2" xfId="6017" xr:uid="{00000000-0005-0000-0000-000080170000}"/>
    <cellStyle name="Normal 127 2 2 2 2" xfId="6018" xr:uid="{00000000-0005-0000-0000-000081170000}"/>
    <cellStyle name="Normal 127 2 2 3" xfId="6019" xr:uid="{00000000-0005-0000-0000-000082170000}"/>
    <cellStyle name="Normal 127 2 2 4" xfId="6020" xr:uid="{00000000-0005-0000-0000-000083170000}"/>
    <cellStyle name="Normal 127 2 2 5" xfId="6021" xr:uid="{00000000-0005-0000-0000-000084170000}"/>
    <cellStyle name="Normal 127 2 3" xfId="6022" xr:uid="{00000000-0005-0000-0000-000085170000}"/>
    <cellStyle name="Normal 127 2 3 2" xfId="6023" xr:uid="{00000000-0005-0000-0000-000086170000}"/>
    <cellStyle name="Normal 127 2 3 2 2" xfId="6024" xr:uid="{00000000-0005-0000-0000-000087170000}"/>
    <cellStyle name="Normal 127 2 3 3" xfId="6025" xr:uid="{00000000-0005-0000-0000-000088170000}"/>
    <cellStyle name="Normal 127 2 3 4" xfId="6026" xr:uid="{00000000-0005-0000-0000-000089170000}"/>
    <cellStyle name="Normal 127 2 4" xfId="6027" xr:uid="{00000000-0005-0000-0000-00008A170000}"/>
    <cellStyle name="Normal 127 2 4 2" xfId="6028" xr:uid="{00000000-0005-0000-0000-00008B170000}"/>
    <cellStyle name="Normal 127 2 4 2 2" xfId="6029" xr:uid="{00000000-0005-0000-0000-00008C170000}"/>
    <cellStyle name="Normal 127 2 4 3" xfId="6030" xr:uid="{00000000-0005-0000-0000-00008D170000}"/>
    <cellStyle name="Normal 127 2 4 4" xfId="6031" xr:uid="{00000000-0005-0000-0000-00008E170000}"/>
    <cellStyle name="Normal 127 2 5" xfId="6032" xr:uid="{00000000-0005-0000-0000-00008F170000}"/>
    <cellStyle name="Normal 127 2 5 2" xfId="6033" xr:uid="{00000000-0005-0000-0000-000090170000}"/>
    <cellStyle name="Normal 127 2 5 2 2" xfId="6034" xr:uid="{00000000-0005-0000-0000-000091170000}"/>
    <cellStyle name="Normal 127 2 5 3" xfId="6035" xr:uid="{00000000-0005-0000-0000-000092170000}"/>
    <cellStyle name="Normal 127 2 5 4" xfId="6036" xr:uid="{00000000-0005-0000-0000-000093170000}"/>
    <cellStyle name="Normal 127 2 6" xfId="6037" xr:uid="{00000000-0005-0000-0000-000094170000}"/>
    <cellStyle name="Normal 127 2 6 2" xfId="6038" xr:uid="{00000000-0005-0000-0000-000095170000}"/>
    <cellStyle name="Normal 127 2 6 2 2" xfId="6039" xr:uid="{00000000-0005-0000-0000-000096170000}"/>
    <cellStyle name="Normal 127 2 6 3" xfId="6040" xr:uid="{00000000-0005-0000-0000-000097170000}"/>
    <cellStyle name="Normal 127 2 7" xfId="6041" xr:uid="{00000000-0005-0000-0000-000098170000}"/>
    <cellStyle name="Normal 127 2 7 2" xfId="6042" xr:uid="{00000000-0005-0000-0000-000099170000}"/>
    <cellStyle name="Normal 127 2 7 3" xfId="6043" xr:uid="{00000000-0005-0000-0000-00009A170000}"/>
    <cellStyle name="Normal 127 2 8" xfId="6044" xr:uid="{00000000-0005-0000-0000-00009B170000}"/>
    <cellStyle name="Normal 127 2 8 2" xfId="6045" xr:uid="{00000000-0005-0000-0000-00009C170000}"/>
    <cellStyle name="Normal 127 2 9" xfId="6046" xr:uid="{00000000-0005-0000-0000-00009D170000}"/>
    <cellStyle name="Normal 127 2 9 2" xfId="6047" xr:uid="{00000000-0005-0000-0000-00009E170000}"/>
    <cellStyle name="Normal 127 3" xfId="6048" xr:uid="{00000000-0005-0000-0000-00009F170000}"/>
    <cellStyle name="Normal 127 3 10" xfId="6049" xr:uid="{00000000-0005-0000-0000-0000A0170000}"/>
    <cellStyle name="Normal 127 3 11" xfId="6050" xr:uid="{00000000-0005-0000-0000-0000A1170000}"/>
    <cellStyle name="Normal 127 3 12" xfId="6051" xr:uid="{00000000-0005-0000-0000-0000A2170000}"/>
    <cellStyle name="Normal 127 3 13" xfId="6052" xr:uid="{00000000-0005-0000-0000-0000A3170000}"/>
    <cellStyle name="Normal 127 3 14" xfId="6053" xr:uid="{00000000-0005-0000-0000-0000A4170000}"/>
    <cellStyle name="Normal 127 3 15" xfId="6054" xr:uid="{00000000-0005-0000-0000-0000A5170000}"/>
    <cellStyle name="Normal 127 3 2" xfId="6055" xr:uid="{00000000-0005-0000-0000-0000A6170000}"/>
    <cellStyle name="Normal 127 3 2 2" xfId="6056" xr:uid="{00000000-0005-0000-0000-0000A7170000}"/>
    <cellStyle name="Normal 127 3 2 2 2" xfId="6057" xr:uid="{00000000-0005-0000-0000-0000A8170000}"/>
    <cellStyle name="Normal 127 3 2 3" xfId="6058" xr:uid="{00000000-0005-0000-0000-0000A9170000}"/>
    <cellStyle name="Normal 127 3 2 4" xfId="6059" xr:uid="{00000000-0005-0000-0000-0000AA170000}"/>
    <cellStyle name="Normal 127 3 2 5" xfId="6060" xr:uid="{00000000-0005-0000-0000-0000AB170000}"/>
    <cellStyle name="Normal 127 3 3" xfId="6061" xr:uid="{00000000-0005-0000-0000-0000AC170000}"/>
    <cellStyle name="Normal 127 3 3 2" xfId="6062" xr:uid="{00000000-0005-0000-0000-0000AD170000}"/>
    <cellStyle name="Normal 127 3 3 2 2" xfId="6063" xr:uid="{00000000-0005-0000-0000-0000AE170000}"/>
    <cellStyle name="Normal 127 3 3 3" xfId="6064" xr:uid="{00000000-0005-0000-0000-0000AF170000}"/>
    <cellStyle name="Normal 127 3 3 4" xfId="6065" xr:uid="{00000000-0005-0000-0000-0000B0170000}"/>
    <cellStyle name="Normal 127 3 4" xfId="6066" xr:uid="{00000000-0005-0000-0000-0000B1170000}"/>
    <cellStyle name="Normal 127 3 4 2" xfId="6067" xr:uid="{00000000-0005-0000-0000-0000B2170000}"/>
    <cellStyle name="Normal 127 3 4 2 2" xfId="6068" xr:uid="{00000000-0005-0000-0000-0000B3170000}"/>
    <cellStyle name="Normal 127 3 4 3" xfId="6069" xr:uid="{00000000-0005-0000-0000-0000B4170000}"/>
    <cellStyle name="Normal 127 3 4 4" xfId="6070" xr:uid="{00000000-0005-0000-0000-0000B5170000}"/>
    <cellStyle name="Normal 127 3 5" xfId="6071" xr:uid="{00000000-0005-0000-0000-0000B6170000}"/>
    <cellStyle name="Normal 127 3 5 2" xfId="6072" xr:uid="{00000000-0005-0000-0000-0000B7170000}"/>
    <cellStyle name="Normal 127 3 5 2 2" xfId="6073" xr:uid="{00000000-0005-0000-0000-0000B8170000}"/>
    <cellStyle name="Normal 127 3 5 3" xfId="6074" xr:uid="{00000000-0005-0000-0000-0000B9170000}"/>
    <cellStyle name="Normal 127 3 5 4" xfId="6075" xr:uid="{00000000-0005-0000-0000-0000BA170000}"/>
    <cellStyle name="Normal 127 3 6" xfId="6076" xr:uid="{00000000-0005-0000-0000-0000BB170000}"/>
    <cellStyle name="Normal 127 3 6 2" xfId="6077" xr:uid="{00000000-0005-0000-0000-0000BC170000}"/>
    <cellStyle name="Normal 127 3 6 2 2" xfId="6078" xr:uid="{00000000-0005-0000-0000-0000BD170000}"/>
    <cellStyle name="Normal 127 3 6 3" xfId="6079" xr:uid="{00000000-0005-0000-0000-0000BE170000}"/>
    <cellStyle name="Normal 127 3 7" xfId="6080" xr:uid="{00000000-0005-0000-0000-0000BF170000}"/>
    <cellStyle name="Normal 127 3 7 2" xfId="6081" xr:uid="{00000000-0005-0000-0000-0000C0170000}"/>
    <cellStyle name="Normal 127 3 7 3" xfId="6082" xr:uid="{00000000-0005-0000-0000-0000C1170000}"/>
    <cellStyle name="Normal 127 3 8" xfId="6083" xr:uid="{00000000-0005-0000-0000-0000C2170000}"/>
    <cellStyle name="Normal 127 3 8 2" xfId="6084" xr:uid="{00000000-0005-0000-0000-0000C3170000}"/>
    <cellStyle name="Normal 127 3 9" xfId="6085" xr:uid="{00000000-0005-0000-0000-0000C4170000}"/>
    <cellStyle name="Normal 127 3 9 2" xfId="6086" xr:uid="{00000000-0005-0000-0000-0000C5170000}"/>
    <cellStyle name="Normal 127 4" xfId="6087" xr:uid="{00000000-0005-0000-0000-0000C6170000}"/>
    <cellStyle name="Normal 127 4 2" xfId="6088" xr:uid="{00000000-0005-0000-0000-0000C7170000}"/>
    <cellStyle name="Normal 127 4 2 2" xfId="6089" xr:uid="{00000000-0005-0000-0000-0000C8170000}"/>
    <cellStyle name="Normal 127 4 3" xfId="6090" xr:uid="{00000000-0005-0000-0000-0000C9170000}"/>
    <cellStyle name="Normal 127 4 4" xfId="6091" xr:uid="{00000000-0005-0000-0000-0000CA170000}"/>
    <cellStyle name="Normal 127 4 5" xfId="6092" xr:uid="{00000000-0005-0000-0000-0000CB170000}"/>
    <cellStyle name="Normal 127 5" xfId="6093" xr:uid="{00000000-0005-0000-0000-0000CC170000}"/>
    <cellStyle name="Normal 127 5 2" xfId="6094" xr:uid="{00000000-0005-0000-0000-0000CD170000}"/>
    <cellStyle name="Normal 127 5 2 2" xfId="6095" xr:uid="{00000000-0005-0000-0000-0000CE170000}"/>
    <cellStyle name="Normal 127 5 3" xfId="6096" xr:uid="{00000000-0005-0000-0000-0000CF170000}"/>
    <cellStyle name="Normal 127 5 4" xfId="6097" xr:uid="{00000000-0005-0000-0000-0000D0170000}"/>
    <cellStyle name="Normal 127 5 5" xfId="6098" xr:uid="{00000000-0005-0000-0000-0000D1170000}"/>
    <cellStyle name="Normal 127 6" xfId="6099" xr:uid="{00000000-0005-0000-0000-0000D2170000}"/>
    <cellStyle name="Normal 127 6 2" xfId="6100" xr:uid="{00000000-0005-0000-0000-0000D3170000}"/>
    <cellStyle name="Normal 127 6 2 2" xfId="6101" xr:uid="{00000000-0005-0000-0000-0000D4170000}"/>
    <cellStyle name="Normal 127 6 3" xfId="6102" xr:uid="{00000000-0005-0000-0000-0000D5170000}"/>
    <cellStyle name="Normal 127 6 4" xfId="6103" xr:uid="{00000000-0005-0000-0000-0000D6170000}"/>
    <cellStyle name="Normal 127 6 5" xfId="6104" xr:uid="{00000000-0005-0000-0000-0000D7170000}"/>
    <cellStyle name="Normal 127 7" xfId="6105" xr:uid="{00000000-0005-0000-0000-0000D8170000}"/>
    <cellStyle name="Normal 127 7 2" xfId="6106" xr:uid="{00000000-0005-0000-0000-0000D9170000}"/>
    <cellStyle name="Normal 127 7 2 2" xfId="6107" xr:uid="{00000000-0005-0000-0000-0000DA170000}"/>
    <cellStyle name="Normal 127 7 3" xfId="6108" xr:uid="{00000000-0005-0000-0000-0000DB170000}"/>
    <cellStyle name="Normal 127 7 4" xfId="6109" xr:uid="{00000000-0005-0000-0000-0000DC170000}"/>
    <cellStyle name="Normal 127 8" xfId="6110" xr:uid="{00000000-0005-0000-0000-0000DD170000}"/>
    <cellStyle name="Normal 127 8 2" xfId="6111" xr:uid="{00000000-0005-0000-0000-0000DE170000}"/>
    <cellStyle name="Normal 127 8 2 2" xfId="6112" xr:uid="{00000000-0005-0000-0000-0000DF170000}"/>
    <cellStyle name="Normal 127 8 3" xfId="6113" xr:uid="{00000000-0005-0000-0000-0000E0170000}"/>
    <cellStyle name="Normal 127 9" xfId="6114" xr:uid="{00000000-0005-0000-0000-0000E1170000}"/>
    <cellStyle name="Normal 127 9 2" xfId="6115" xr:uid="{00000000-0005-0000-0000-0000E2170000}"/>
    <cellStyle name="Normal 127 9 3" xfId="6116" xr:uid="{00000000-0005-0000-0000-0000E3170000}"/>
    <cellStyle name="Normal 128" xfId="6117" xr:uid="{00000000-0005-0000-0000-0000E4170000}"/>
    <cellStyle name="Normal 128 10" xfId="6118" xr:uid="{00000000-0005-0000-0000-0000E5170000}"/>
    <cellStyle name="Normal 128 10 2" xfId="6119" xr:uid="{00000000-0005-0000-0000-0000E6170000}"/>
    <cellStyle name="Normal 128 11" xfId="6120" xr:uid="{00000000-0005-0000-0000-0000E7170000}"/>
    <cellStyle name="Normal 128 11 2" xfId="6121" xr:uid="{00000000-0005-0000-0000-0000E8170000}"/>
    <cellStyle name="Normal 128 12" xfId="6122" xr:uid="{00000000-0005-0000-0000-0000E9170000}"/>
    <cellStyle name="Normal 128 12 2" xfId="6123" xr:uid="{00000000-0005-0000-0000-0000EA170000}"/>
    <cellStyle name="Normal 128 13" xfId="6124" xr:uid="{00000000-0005-0000-0000-0000EB170000}"/>
    <cellStyle name="Normal 128 13 2" xfId="6125" xr:uid="{00000000-0005-0000-0000-0000EC170000}"/>
    <cellStyle name="Normal 128 14" xfId="6126" xr:uid="{00000000-0005-0000-0000-0000ED170000}"/>
    <cellStyle name="Normal 128 15" xfId="6127" xr:uid="{00000000-0005-0000-0000-0000EE170000}"/>
    <cellStyle name="Normal 128 16" xfId="6128" xr:uid="{00000000-0005-0000-0000-0000EF170000}"/>
    <cellStyle name="Normal 128 17" xfId="6129" xr:uid="{00000000-0005-0000-0000-0000F0170000}"/>
    <cellStyle name="Normal 128 2" xfId="6130" xr:uid="{00000000-0005-0000-0000-0000F1170000}"/>
    <cellStyle name="Normal 128 2 10" xfId="6131" xr:uid="{00000000-0005-0000-0000-0000F2170000}"/>
    <cellStyle name="Normal 128 2 11" xfId="6132" xr:uid="{00000000-0005-0000-0000-0000F3170000}"/>
    <cellStyle name="Normal 128 2 12" xfId="6133" xr:uid="{00000000-0005-0000-0000-0000F4170000}"/>
    <cellStyle name="Normal 128 2 13" xfId="6134" xr:uid="{00000000-0005-0000-0000-0000F5170000}"/>
    <cellStyle name="Normal 128 2 14" xfId="6135" xr:uid="{00000000-0005-0000-0000-0000F6170000}"/>
    <cellStyle name="Normal 128 2 15" xfId="6136" xr:uid="{00000000-0005-0000-0000-0000F7170000}"/>
    <cellStyle name="Normal 128 2 2" xfId="6137" xr:uid="{00000000-0005-0000-0000-0000F8170000}"/>
    <cellStyle name="Normal 128 2 2 2" xfId="6138" xr:uid="{00000000-0005-0000-0000-0000F9170000}"/>
    <cellStyle name="Normal 128 2 2 2 2" xfId="6139" xr:uid="{00000000-0005-0000-0000-0000FA170000}"/>
    <cellStyle name="Normal 128 2 2 3" xfId="6140" xr:uid="{00000000-0005-0000-0000-0000FB170000}"/>
    <cellStyle name="Normal 128 2 2 4" xfId="6141" xr:uid="{00000000-0005-0000-0000-0000FC170000}"/>
    <cellStyle name="Normal 128 2 2 5" xfId="6142" xr:uid="{00000000-0005-0000-0000-0000FD170000}"/>
    <cellStyle name="Normal 128 2 3" xfId="6143" xr:uid="{00000000-0005-0000-0000-0000FE170000}"/>
    <cellStyle name="Normal 128 2 3 2" xfId="6144" xr:uid="{00000000-0005-0000-0000-0000FF170000}"/>
    <cellStyle name="Normal 128 2 3 2 2" xfId="6145" xr:uid="{00000000-0005-0000-0000-000000180000}"/>
    <cellStyle name="Normal 128 2 3 3" xfId="6146" xr:uid="{00000000-0005-0000-0000-000001180000}"/>
    <cellStyle name="Normal 128 2 3 4" xfId="6147" xr:uid="{00000000-0005-0000-0000-000002180000}"/>
    <cellStyle name="Normal 128 2 4" xfId="6148" xr:uid="{00000000-0005-0000-0000-000003180000}"/>
    <cellStyle name="Normal 128 2 4 2" xfId="6149" xr:uid="{00000000-0005-0000-0000-000004180000}"/>
    <cellStyle name="Normal 128 2 4 2 2" xfId="6150" xr:uid="{00000000-0005-0000-0000-000005180000}"/>
    <cellStyle name="Normal 128 2 4 3" xfId="6151" xr:uid="{00000000-0005-0000-0000-000006180000}"/>
    <cellStyle name="Normal 128 2 4 4" xfId="6152" xr:uid="{00000000-0005-0000-0000-000007180000}"/>
    <cellStyle name="Normal 128 2 5" xfId="6153" xr:uid="{00000000-0005-0000-0000-000008180000}"/>
    <cellStyle name="Normal 128 2 5 2" xfId="6154" xr:uid="{00000000-0005-0000-0000-000009180000}"/>
    <cellStyle name="Normal 128 2 5 2 2" xfId="6155" xr:uid="{00000000-0005-0000-0000-00000A180000}"/>
    <cellStyle name="Normal 128 2 5 3" xfId="6156" xr:uid="{00000000-0005-0000-0000-00000B180000}"/>
    <cellStyle name="Normal 128 2 5 4" xfId="6157" xr:uid="{00000000-0005-0000-0000-00000C180000}"/>
    <cellStyle name="Normal 128 2 6" xfId="6158" xr:uid="{00000000-0005-0000-0000-00000D180000}"/>
    <cellStyle name="Normal 128 2 6 2" xfId="6159" xr:uid="{00000000-0005-0000-0000-00000E180000}"/>
    <cellStyle name="Normal 128 2 6 2 2" xfId="6160" xr:uid="{00000000-0005-0000-0000-00000F180000}"/>
    <cellStyle name="Normal 128 2 6 3" xfId="6161" xr:uid="{00000000-0005-0000-0000-000010180000}"/>
    <cellStyle name="Normal 128 2 7" xfId="6162" xr:uid="{00000000-0005-0000-0000-000011180000}"/>
    <cellStyle name="Normal 128 2 7 2" xfId="6163" xr:uid="{00000000-0005-0000-0000-000012180000}"/>
    <cellStyle name="Normal 128 2 7 3" xfId="6164" xr:uid="{00000000-0005-0000-0000-000013180000}"/>
    <cellStyle name="Normal 128 2 8" xfId="6165" xr:uid="{00000000-0005-0000-0000-000014180000}"/>
    <cellStyle name="Normal 128 2 8 2" xfId="6166" xr:uid="{00000000-0005-0000-0000-000015180000}"/>
    <cellStyle name="Normal 128 2 9" xfId="6167" xr:uid="{00000000-0005-0000-0000-000016180000}"/>
    <cellStyle name="Normal 128 2 9 2" xfId="6168" xr:uid="{00000000-0005-0000-0000-000017180000}"/>
    <cellStyle name="Normal 128 3" xfId="6169" xr:uid="{00000000-0005-0000-0000-000018180000}"/>
    <cellStyle name="Normal 128 3 10" xfId="6170" xr:uid="{00000000-0005-0000-0000-000019180000}"/>
    <cellStyle name="Normal 128 3 11" xfId="6171" xr:uid="{00000000-0005-0000-0000-00001A180000}"/>
    <cellStyle name="Normal 128 3 12" xfId="6172" xr:uid="{00000000-0005-0000-0000-00001B180000}"/>
    <cellStyle name="Normal 128 3 13" xfId="6173" xr:uid="{00000000-0005-0000-0000-00001C180000}"/>
    <cellStyle name="Normal 128 3 14" xfId="6174" xr:uid="{00000000-0005-0000-0000-00001D180000}"/>
    <cellStyle name="Normal 128 3 15" xfId="6175" xr:uid="{00000000-0005-0000-0000-00001E180000}"/>
    <cellStyle name="Normal 128 3 2" xfId="6176" xr:uid="{00000000-0005-0000-0000-00001F180000}"/>
    <cellStyle name="Normal 128 3 2 2" xfId="6177" xr:uid="{00000000-0005-0000-0000-000020180000}"/>
    <cellStyle name="Normal 128 3 2 2 2" xfId="6178" xr:uid="{00000000-0005-0000-0000-000021180000}"/>
    <cellStyle name="Normal 128 3 2 3" xfId="6179" xr:uid="{00000000-0005-0000-0000-000022180000}"/>
    <cellStyle name="Normal 128 3 2 4" xfId="6180" xr:uid="{00000000-0005-0000-0000-000023180000}"/>
    <cellStyle name="Normal 128 3 2 5" xfId="6181" xr:uid="{00000000-0005-0000-0000-000024180000}"/>
    <cellStyle name="Normal 128 3 3" xfId="6182" xr:uid="{00000000-0005-0000-0000-000025180000}"/>
    <cellStyle name="Normal 128 3 3 2" xfId="6183" xr:uid="{00000000-0005-0000-0000-000026180000}"/>
    <cellStyle name="Normal 128 3 3 2 2" xfId="6184" xr:uid="{00000000-0005-0000-0000-000027180000}"/>
    <cellStyle name="Normal 128 3 3 3" xfId="6185" xr:uid="{00000000-0005-0000-0000-000028180000}"/>
    <cellStyle name="Normal 128 3 3 4" xfId="6186" xr:uid="{00000000-0005-0000-0000-000029180000}"/>
    <cellStyle name="Normal 128 3 4" xfId="6187" xr:uid="{00000000-0005-0000-0000-00002A180000}"/>
    <cellStyle name="Normal 128 3 4 2" xfId="6188" xr:uid="{00000000-0005-0000-0000-00002B180000}"/>
    <cellStyle name="Normal 128 3 4 2 2" xfId="6189" xr:uid="{00000000-0005-0000-0000-00002C180000}"/>
    <cellStyle name="Normal 128 3 4 3" xfId="6190" xr:uid="{00000000-0005-0000-0000-00002D180000}"/>
    <cellStyle name="Normal 128 3 4 4" xfId="6191" xr:uid="{00000000-0005-0000-0000-00002E180000}"/>
    <cellStyle name="Normal 128 3 5" xfId="6192" xr:uid="{00000000-0005-0000-0000-00002F180000}"/>
    <cellStyle name="Normal 128 3 5 2" xfId="6193" xr:uid="{00000000-0005-0000-0000-000030180000}"/>
    <cellStyle name="Normal 128 3 5 2 2" xfId="6194" xr:uid="{00000000-0005-0000-0000-000031180000}"/>
    <cellStyle name="Normal 128 3 5 3" xfId="6195" xr:uid="{00000000-0005-0000-0000-000032180000}"/>
    <cellStyle name="Normal 128 3 5 4" xfId="6196" xr:uid="{00000000-0005-0000-0000-000033180000}"/>
    <cellStyle name="Normal 128 3 6" xfId="6197" xr:uid="{00000000-0005-0000-0000-000034180000}"/>
    <cellStyle name="Normal 128 3 6 2" xfId="6198" xr:uid="{00000000-0005-0000-0000-000035180000}"/>
    <cellStyle name="Normal 128 3 6 2 2" xfId="6199" xr:uid="{00000000-0005-0000-0000-000036180000}"/>
    <cellStyle name="Normal 128 3 6 3" xfId="6200" xr:uid="{00000000-0005-0000-0000-000037180000}"/>
    <cellStyle name="Normal 128 3 7" xfId="6201" xr:uid="{00000000-0005-0000-0000-000038180000}"/>
    <cellStyle name="Normal 128 3 7 2" xfId="6202" xr:uid="{00000000-0005-0000-0000-000039180000}"/>
    <cellStyle name="Normal 128 3 7 3" xfId="6203" xr:uid="{00000000-0005-0000-0000-00003A180000}"/>
    <cellStyle name="Normal 128 3 8" xfId="6204" xr:uid="{00000000-0005-0000-0000-00003B180000}"/>
    <cellStyle name="Normal 128 3 8 2" xfId="6205" xr:uid="{00000000-0005-0000-0000-00003C180000}"/>
    <cellStyle name="Normal 128 3 9" xfId="6206" xr:uid="{00000000-0005-0000-0000-00003D180000}"/>
    <cellStyle name="Normal 128 3 9 2" xfId="6207" xr:uid="{00000000-0005-0000-0000-00003E180000}"/>
    <cellStyle name="Normal 128 4" xfId="6208" xr:uid="{00000000-0005-0000-0000-00003F180000}"/>
    <cellStyle name="Normal 128 4 2" xfId="6209" xr:uid="{00000000-0005-0000-0000-000040180000}"/>
    <cellStyle name="Normal 128 4 2 2" xfId="6210" xr:uid="{00000000-0005-0000-0000-000041180000}"/>
    <cellStyle name="Normal 128 4 3" xfId="6211" xr:uid="{00000000-0005-0000-0000-000042180000}"/>
    <cellStyle name="Normal 128 4 4" xfId="6212" xr:uid="{00000000-0005-0000-0000-000043180000}"/>
    <cellStyle name="Normal 128 4 5" xfId="6213" xr:uid="{00000000-0005-0000-0000-000044180000}"/>
    <cellStyle name="Normal 128 5" xfId="6214" xr:uid="{00000000-0005-0000-0000-000045180000}"/>
    <cellStyle name="Normal 128 5 2" xfId="6215" xr:uid="{00000000-0005-0000-0000-000046180000}"/>
    <cellStyle name="Normal 128 5 2 2" xfId="6216" xr:uid="{00000000-0005-0000-0000-000047180000}"/>
    <cellStyle name="Normal 128 5 3" xfId="6217" xr:uid="{00000000-0005-0000-0000-000048180000}"/>
    <cellStyle name="Normal 128 5 4" xfId="6218" xr:uid="{00000000-0005-0000-0000-000049180000}"/>
    <cellStyle name="Normal 128 5 5" xfId="6219" xr:uid="{00000000-0005-0000-0000-00004A180000}"/>
    <cellStyle name="Normal 128 6" xfId="6220" xr:uid="{00000000-0005-0000-0000-00004B180000}"/>
    <cellStyle name="Normal 128 6 2" xfId="6221" xr:uid="{00000000-0005-0000-0000-00004C180000}"/>
    <cellStyle name="Normal 128 6 2 2" xfId="6222" xr:uid="{00000000-0005-0000-0000-00004D180000}"/>
    <cellStyle name="Normal 128 6 3" xfId="6223" xr:uid="{00000000-0005-0000-0000-00004E180000}"/>
    <cellStyle name="Normal 128 6 4" xfId="6224" xr:uid="{00000000-0005-0000-0000-00004F180000}"/>
    <cellStyle name="Normal 128 6 5" xfId="6225" xr:uid="{00000000-0005-0000-0000-000050180000}"/>
    <cellStyle name="Normal 128 7" xfId="6226" xr:uid="{00000000-0005-0000-0000-000051180000}"/>
    <cellStyle name="Normal 128 7 2" xfId="6227" xr:uid="{00000000-0005-0000-0000-000052180000}"/>
    <cellStyle name="Normal 128 7 2 2" xfId="6228" xr:uid="{00000000-0005-0000-0000-000053180000}"/>
    <cellStyle name="Normal 128 7 3" xfId="6229" xr:uid="{00000000-0005-0000-0000-000054180000}"/>
    <cellStyle name="Normal 128 7 4" xfId="6230" xr:uid="{00000000-0005-0000-0000-000055180000}"/>
    <cellStyle name="Normal 128 8" xfId="6231" xr:uid="{00000000-0005-0000-0000-000056180000}"/>
    <cellStyle name="Normal 128 8 2" xfId="6232" xr:uid="{00000000-0005-0000-0000-000057180000}"/>
    <cellStyle name="Normal 128 8 2 2" xfId="6233" xr:uid="{00000000-0005-0000-0000-000058180000}"/>
    <cellStyle name="Normal 128 8 3" xfId="6234" xr:uid="{00000000-0005-0000-0000-000059180000}"/>
    <cellStyle name="Normal 128 9" xfId="6235" xr:uid="{00000000-0005-0000-0000-00005A180000}"/>
    <cellStyle name="Normal 128 9 2" xfId="6236" xr:uid="{00000000-0005-0000-0000-00005B180000}"/>
    <cellStyle name="Normal 128 9 3" xfId="6237" xr:uid="{00000000-0005-0000-0000-00005C180000}"/>
    <cellStyle name="Normal 129" xfId="6238" xr:uid="{00000000-0005-0000-0000-00005D180000}"/>
    <cellStyle name="Normal 129 10" xfId="6239" xr:uid="{00000000-0005-0000-0000-00005E180000}"/>
    <cellStyle name="Normal 129 10 2" xfId="6240" xr:uid="{00000000-0005-0000-0000-00005F180000}"/>
    <cellStyle name="Normal 129 11" xfId="6241" xr:uid="{00000000-0005-0000-0000-000060180000}"/>
    <cellStyle name="Normal 129 11 2" xfId="6242" xr:uid="{00000000-0005-0000-0000-000061180000}"/>
    <cellStyle name="Normal 129 12" xfId="6243" xr:uid="{00000000-0005-0000-0000-000062180000}"/>
    <cellStyle name="Normal 129 12 2" xfId="6244" xr:uid="{00000000-0005-0000-0000-000063180000}"/>
    <cellStyle name="Normal 129 13" xfId="6245" xr:uid="{00000000-0005-0000-0000-000064180000}"/>
    <cellStyle name="Normal 129 13 2" xfId="6246" xr:uid="{00000000-0005-0000-0000-000065180000}"/>
    <cellStyle name="Normal 129 14" xfId="6247" xr:uid="{00000000-0005-0000-0000-000066180000}"/>
    <cellStyle name="Normal 129 15" xfId="6248" xr:uid="{00000000-0005-0000-0000-000067180000}"/>
    <cellStyle name="Normal 129 16" xfId="6249" xr:uid="{00000000-0005-0000-0000-000068180000}"/>
    <cellStyle name="Normal 129 17" xfId="6250" xr:uid="{00000000-0005-0000-0000-000069180000}"/>
    <cellStyle name="Normal 129 2" xfId="6251" xr:uid="{00000000-0005-0000-0000-00006A180000}"/>
    <cellStyle name="Normal 129 2 10" xfId="6252" xr:uid="{00000000-0005-0000-0000-00006B180000}"/>
    <cellStyle name="Normal 129 2 11" xfId="6253" xr:uid="{00000000-0005-0000-0000-00006C180000}"/>
    <cellStyle name="Normal 129 2 12" xfId="6254" xr:uid="{00000000-0005-0000-0000-00006D180000}"/>
    <cellStyle name="Normal 129 2 13" xfId="6255" xr:uid="{00000000-0005-0000-0000-00006E180000}"/>
    <cellStyle name="Normal 129 2 14" xfId="6256" xr:uid="{00000000-0005-0000-0000-00006F180000}"/>
    <cellStyle name="Normal 129 2 15" xfId="6257" xr:uid="{00000000-0005-0000-0000-000070180000}"/>
    <cellStyle name="Normal 129 2 2" xfId="6258" xr:uid="{00000000-0005-0000-0000-000071180000}"/>
    <cellStyle name="Normal 129 2 2 2" xfId="6259" xr:uid="{00000000-0005-0000-0000-000072180000}"/>
    <cellStyle name="Normal 129 2 2 2 2" xfId="6260" xr:uid="{00000000-0005-0000-0000-000073180000}"/>
    <cellStyle name="Normal 129 2 2 3" xfId="6261" xr:uid="{00000000-0005-0000-0000-000074180000}"/>
    <cellStyle name="Normal 129 2 2 4" xfId="6262" xr:uid="{00000000-0005-0000-0000-000075180000}"/>
    <cellStyle name="Normal 129 2 2 5" xfId="6263" xr:uid="{00000000-0005-0000-0000-000076180000}"/>
    <cellStyle name="Normal 129 2 3" xfId="6264" xr:uid="{00000000-0005-0000-0000-000077180000}"/>
    <cellStyle name="Normal 129 2 3 2" xfId="6265" xr:uid="{00000000-0005-0000-0000-000078180000}"/>
    <cellStyle name="Normal 129 2 3 2 2" xfId="6266" xr:uid="{00000000-0005-0000-0000-000079180000}"/>
    <cellStyle name="Normal 129 2 3 3" xfId="6267" xr:uid="{00000000-0005-0000-0000-00007A180000}"/>
    <cellStyle name="Normal 129 2 3 4" xfId="6268" xr:uid="{00000000-0005-0000-0000-00007B180000}"/>
    <cellStyle name="Normal 129 2 4" xfId="6269" xr:uid="{00000000-0005-0000-0000-00007C180000}"/>
    <cellStyle name="Normal 129 2 4 2" xfId="6270" xr:uid="{00000000-0005-0000-0000-00007D180000}"/>
    <cellStyle name="Normal 129 2 4 2 2" xfId="6271" xr:uid="{00000000-0005-0000-0000-00007E180000}"/>
    <cellStyle name="Normal 129 2 4 3" xfId="6272" xr:uid="{00000000-0005-0000-0000-00007F180000}"/>
    <cellStyle name="Normal 129 2 4 4" xfId="6273" xr:uid="{00000000-0005-0000-0000-000080180000}"/>
    <cellStyle name="Normal 129 2 5" xfId="6274" xr:uid="{00000000-0005-0000-0000-000081180000}"/>
    <cellStyle name="Normal 129 2 5 2" xfId="6275" xr:uid="{00000000-0005-0000-0000-000082180000}"/>
    <cellStyle name="Normal 129 2 5 2 2" xfId="6276" xr:uid="{00000000-0005-0000-0000-000083180000}"/>
    <cellStyle name="Normal 129 2 5 3" xfId="6277" xr:uid="{00000000-0005-0000-0000-000084180000}"/>
    <cellStyle name="Normal 129 2 5 4" xfId="6278" xr:uid="{00000000-0005-0000-0000-000085180000}"/>
    <cellStyle name="Normal 129 2 6" xfId="6279" xr:uid="{00000000-0005-0000-0000-000086180000}"/>
    <cellStyle name="Normal 129 2 6 2" xfId="6280" xr:uid="{00000000-0005-0000-0000-000087180000}"/>
    <cellStyle name="Normal 129 2 6 2 2" xfId="6281" xr:uid="{00000000-0005-0000-0000-000088180000}"/>
    <cellStyle name="Normal 129 2 6 3" xfId="6282" xr:uid="{00000000-0005-0000-0000-000089180000}"/>
    <cellStyle name="Normal 129 2 7" xfId="6283" xr:uid="{00000000-0005-0000-0000-00008A180000}"/>
    <cellStyle name="Normal 129 2 7 2" xfId="6284" xr:uid="{00000000-0005-0000-0000-00008B180000}"/>
    <cellStyle name="Normal 129 2 7 3" xfId="6285" xr:uid="{00000000-0005-0000-0000-00008C180000}"/>
    <cellStyle name="Normal 129 2 8" xfId="6286" xr:uid="{00000000-0005-0000-0000-00008D180000}"/>
    <cellStyle name="Normal 129 2 8 2" xfId="6287" xr:uid="{00000000-0005-0000-0000-00008E180000}"/>
    <cellStyle name="Normal 129 2 9" xfId="6288" xr:uid="{00000000-0005-0000-0000-00008F180000}"/>
    <cellStyle name="Normal 129 2 9 2" xfId="6289" xr:uid="{00000000-0005-0000-0000-000090180000}"/>
    <cellStyle name="Normal 129 3" xfId="6290" xr:uid="{00000000-0005-0000-0000-000091180000}"/>
    <cellStyle name="Normal 129 3 10" xfId="6291" xr:uid="{00000000-0005-0000-0000-000092180000}"/>
    <cellStyle name="Normal 129 3 11" xfId="6292" xr:uid="{00000000-0005-0000-0000-000093180000}"/>
    <cellStyle name="Normal 129 3 12" xfId="6293" xr:uid="{00000000-0005-0000-0000-000094180000}"/>
    <cellStyle name="Normal 129 3 13" xfId="6294" xr:uid="{00000000-0005-0000-0000-000095180000}"/>
    <cellStyle name="Normal 129 3 14" xfId="6295" xr:uid="{00000000-0005-0000-0000-000096180000}"/>
    <cellStyle name="Normal 129 3 15" xfId="6296" xr:uid="{00000000-0005-0000-0000-000097180000}"/>
    <cellStyle name="Normal 129 3 2" xfId="6297" xr:uid="{00000000-0005-0000-0000-000098180000}"/>
    <cellStyle name="Normal 129 3 2 2" xfId="6298" xr:uid="{00000000-0005-0000-0000-000099180000}"/>
    <cellStyle name="Normal 129 3 2 2 2" xfId="6299" xr:uid="{00000000-0005-0000-0000-00009A180000}"/>
    <cellStyle name="Normal 129 3 2 3" xfId="6300" xr:uid="{00000000-0005-0000-0000-00009B180000}"/>
    <cellStyle name="Normal 129 3 2 4" xfId="6301" xr:uid="{00000000-0005-0000-0000-00009C180000}"/>
    <cellStyle name="Normal 129 3 2 5" xfId="6302" xr:uid="{00000000-0005-0000-0000-00009D180000}"/>
    <cellStyle name="Normal 129 3 3" xfId="6303" xr:uid="{00000000-0005-0000-0000-00009E180000}"/>
    <cellStyle name="Normal 129 3 3 2" xfId="6304" xr:uid="{00000000-0005-0000-0000-00009F180000}"/>
    <cellStyle name="Normal 129 3 3 2 2" xfId="6305" xr:uid="{00000000-0005-0000-0000-0000A0180000}"/>
    <cellStyle name="Normal 129 3 3 3" xfId="6306" xr:uid="{00000000-0005-0000-0000-0000A1180000}"/>
    <cellStyle name="Normal 129 3 3 4" xfId="6307" xr:uid="{00000000-0005-0000-0000-0000A2180000}"/>
    <cellStyle name="Normal 129 3 4" xfId="6308" xr:uid="{00000000-0005-0000-0000-0000A3180000}"/>
    <cellStyle name="Normal 129 3 4 2" xfId="6309" xr:uid="{00000000-0005-0000-0000-0000A4180000}"/>
    <cellStyle name="Normal 129 3 4 2 2" xfId="6310" xr:uid="{00000000-0005-0000-0000-0000A5180000}"/>
    <cellStyle name="Normal 129 3 4 3" xfId="6311" xr:uid="{00000000-0005-0000-0000-0000A6180000}"/>
    <cellStyle name="Normal 129 3 4 4" xfId="6312" xr:uid="{00000000-0005-0000-0000-0000A7180000}"/>
    <cellStyle name="Normal 129 3 5" xfId="6313" xr:uid="{00000000-0005-0000-0000-0000A8180000}"/>
    <cellStyle name="Normal 129 3 5 2" xfId="6314" xr:uid="{00000000-0005-0000-0000-0000A9180000}"/>
    <cellStyle name="Normal 129 3 5 2 2" xfId="6315" xr:uid="{00000000-0005-0000-0000-0000AA180000}"/>
    <cellStyle name="Normal 129 3 5 3" xfId="6316" xr:uid="{00000000-0005-0000-0000-0000AB180000}"/>
    <cellStyle name="Normal 129 3 5 4" xfId="6317" xr:uid="{00000000-0005-0000-0000-0000AC180000}"/>
    <cellStyle name="Normal 129 3 6" xfId="6318" xr:uid="{00000000-0005-0000-0000-0000AD180000}"/>
    <cellStyle name="Normal 129 3 6 2" xfId="6319" xr:uid="{00000000-0005-0000-0000-0000AE180000}"/>
    <cellStyle name="Normal 129 3 6 2 2" xfId="6320" xr:uid="{00000000-0005-0000-0000-0000AF180000}"/>
    <cellStyle name="Normal 129 3 6 3" xfId="6321" xr:uid="{00000000-0005-0000-0000-0000B0180000}"/>
    <cellStyle name="Normal 129 3 7" xfId="6322" xr:uid="{00000000-0005-0000-0000-0000B1180000}"/>
    <cellStyle name="Normal 129 3 7 2" xfId="6323" xr:uid="{00000000-0005-0000-0000-0000B2180000}"/>
    <cellStyle name="Normal 129 3 7 3" xfId="6324" xr:uid="{00000000-0005-0000-0000-0000B3180000}"/>
    <cellStyle name="Normal 129 3 8" xfId="6325" xr:uid="{00000000-0005-0000-0000-0000B4180000}"/>
    <cellStyle name="Normal 129 3 8 2" xfId="6326" xr:uid="{00000000-0005-0000-0000-0000B5180000}"/>
    <cellStyle name="Normal 129 3 9" xfId="6327" xr:uid="{00000000-0005-0000-0000-0000B6180000}"/>
    <cellStyle name="Normal 129 3 9 2" xfId="6328" xr:uid="{00000000-0005-0000-0000-0000B7180000}"/>
    <cellStyle name="Normal 129 4" xfId="6329" xr:uid="{00000000-0005-0000-0000-0000B8180000}"/>
    <cellStyle name="Normal 129 4 2" xfId="6330" xr:uid="{00000000-0005-0000-0000-0000B9180000}"/>
    <cellStyle name="Normal 129 4 2 2" xfId="6331" xr:uid="{00000000-0005-0000-0000-0000BA180000}"/>
    <cellStyle name="Normal 129 4 3" xfId="6332" xr:uid="{00000000-0005-0000-0000-0000BB180000}"/>
    <cellStyle name="Normal 129 4 4" xfId="6333" xr:uid="{00000000-0005-0000-0000-0000BC180000}"/>
    <cellStyle name="Normal 129 4 5" xfId="6334" xr:uid="{00000000-0005-0000-0000-0000BD180000}"/>
    <cellStyle name="Normal 129 5" xfId="6335" xr:uid="{00000000-0005-0000-0000-0000BE180000}"/>
    <cellStyle name="Normal 129 5 2" xfId="6336" xr:uid="{00000000-0005-0000-0000-0000BF180000}"/>
    <cellStyle name="Normal 129 5 2 2" xfId="6337" xr:uid="{00000000-0005-0000-0000-0000C0180000}"/>
    <cellStyle name="Normal 129 5 3" xfId="6338" xr:uid="{00000000-0005-0000-0000-0000C1180000}"/>
    <cellStyle name="Normal 129 5 4" xfId="6339" xr:uid="{00000000-0005-0000-0000-0000C2180000}"/>
    <cellStyle name="Normal 129 5 5" xfId="6340" xr:uid="{00000000-0005-0000-0000-0000C3180000}"/>
    <cellStyle name="Normal 129 6" xfId="6341" xr:uid="{00000000-0005-0000-0000-0000C4180000}"/>
    <cellStyle name="Normal 129 6 2" xfId="6342" xr:uid="{00000000-0005-0000-0000-0000C5180000}"/>
    <cellStyle name="Normal 129 6 2 2" xfId="6343" xr:uid="{00000000-0005-0000-0000-0000C6180000}"/>
    <cellStyle name="Normal 129 6 3" xfId="6344" xr:uid="{00000000-0005-0000-0000-0000C7180000}"/>
    <cellStyle name="Normal 129 6 4" xfId="6345" xr:uid="{00000000-0005-0000-0000-0000C8180000}"/>
    <cellStyle name="Normal 129 6 5" xfId="6346" xr:uid="{00000000-0005-0000-0000-0000C9180000}"/>
    <cellStyle name="Normal 129 7" xfId="6347" xr:uid="{00000000-0005-0000-0000-0000CA180000}"/>
    <cellStyle name="Normal 129 7 2" xfId="6348" xr:uid="{00000000-0005-0000-0000-0000CB180000}"/>
    <cellStyle name="Normal 129 7 2 2" xfId="6349" xr:uid="{00000000-0005-0000-0000-0000CC180000}"/>
    <cellStyle name="Normal 129 7 3" xfId="6350" xr:uid="{00000000-0005-0000-0000-0000CD180000}"/>
    <cellStyle name="Normal 129 7 4" xfId="6351" xr:uid="{00000000-0005-0000-0000-0000CE180000}"/>
    <cellStyle name="Normal 129 8" xfId="6352" xr:uid="{00000000-0005-0000-0000-0000CF180000}"/>
    <cellStyle name="Normal 129 8 2" xfId="6353" xr:uid="{00000000-0005-0000-0000-0000D0180000}"/>
    <cellStyle name="Normal 129 8 2 2" xfId="6354" xr:uid="{00000000-0005-0000-0000-0000D1180000}"/>
    <cellStyle name="Normal 129 8 3" xfId="6355" xr:uid="{00000000-0005-0000-0000-0000D2180000}"/>
    <cellStyle name="Normal 129 9" xfId="6356" xr:uid="{00000000-0005-0000-0000-0000D3180000}"/>
    <cellStyle name="Normal 129 9 2" xfId="6357" xr:uid="{00000000-0005-0000-0000-0000D4180000}"/>
    <cellStyle name="Normal 129 9 3" xfId="6358" xr:uid="{00000000-0005-0000-0000-0000D5180000}"/>
    <cellStyle name="Normal 13" xfId="6359" xr:uid="{00000000-0005-0000-0000-0000D6180000}"/>
    <cellStyle name="Normal 13 10" xfId="6360" xr:uid="{00000000-0005-0000-0000-0000D7180000}"/>
    <cellStyle name="Normal 13 10 2" xfId="6361" xr:uid="{00000000-0005-0000-0000-0000D8180000}"/>
    <cellStyle name="Normal 13 10 3" xfId="6362" xr:uid="{00000000-0005-0000-0000-0000D9180000}"/>
    <cellStyle name="Normal 13 11" xfId="6363" xr:uid="{00000000-0005-0000-0000-0000DA180000}"/>
    <cellStyle name="Normal 13 11 2" xfId="6364" xr:uid="{00000000-0005-0000-0000-0000DB180000}"/>
    <cellStyle name="Normal 13 11 3" xfId="6365" xr:uid="{00000000-0005-0000-0000-0000DC180000}"/>
    <cellStyle name="Normal 13 12" xfId="6366" xr:uid="{00000000-0005-0000-0000-0000DD180000}"/>
    <cellStyle name="Normal 13 12 2" xfId="6367" xr:uid="{00000000-0005-0000-0000-0000DE180000}"/>
    <cellStyle name="Normal 13 12 3" xfId="6368" xr:uid="{00000000-0005-0000-0000-0000DF180000}"/>
    <cellStyle name="Normal 13 13" xfId="6369" xr:uid="{00000000-0005-0000-0000-0000E0180000}"/>
    <cellStyle name="Normal 13 13 2" xfId="6370" xr:uid="{00000000-0005-0000-0000-0000E1180000}"/>
    <cellStyle name="Normal 13 14" xfId="6371" xr:uid="{00000000-0005-0000-0000-0000E2180000}"/>
    <cellStyle name="Normal 13 14 2" xfId="6372" xr:uid="{00000000-0005-0000-0000-0000E3180000}"/>
    <cellStyle name="Normal 13 14 3" xfId="6373" xr:uid="{00000000-0005-0000-0000-0000E4180000}"/>
    <cellStyle name="Normal 13 15" xfId="6374" xr:uid="{00000000-0005-0000-0000-0000E5180000}"/>
    <cellStyle name="Normal 13 15 2" xfId="6375" xr:uid="{00000000-0005-0000-0000-0000E6180000}"/>
    <cellStyle name="Normal 13 16" xfId="6376" xr:uid="{00000000-0005-0000-0000-0000E7180000}"/>
    <cellStyle name="Normal 13 16 2" xfId="6377" xr:uid="{00000000-0005-0000-0000-0000E8180000}"/>
    <cellStyle name="Normal 13 17" xfId="6378" xr:uid="{00000000-0005-0000-0000-0000E9180000}"/>
    <cellStyle name="Normal 13 18" xfId="6379" xr:uid="{00000000-0005-0000-0000-0000EA180000}"/>
    <cellStyle name="Normal 13 19" xfId="6380" xr:uid="{00000000-0005-0000-0000-0000EB180000}"/>
    <cellStyle name="Normal 13 2" xfId="6381" xr:uid="{00000000-0005-0000-0000-0000EC180000}"/>
    <cellStyle name="Normal 13 2 10" xfId="6382" xr:uid="{00000000-0005-0000-0000-0000ED180000}"/>
    <cellStyle name="Normal 13 2 10 2" xfId="6383" xr:uid="{00000000-0005-0000-0000-0000EE180000}"/>
    <cellStyle name="Normal 13 2 11" xfId="6384" xr:uid="{00000000-0005-0000-0000-0000EF180000}"/>
    <cellStyle name="Normal 13 2 12" xfId="6385" xr:uid="{00000000-0005-0000-0000-0000F0180000}"/>
    <cellStyle name="Normal 13 2 13" xfId="6386" xr:uid="{00000000-0005-0000-0000-0000F1180000}"/>
    <cellStyle name="Normal 13 2 14" xfId="6387" xr:uid="{00000000-0005-0000-0000-0000F2180000}"/>
    <cellStyle name="Normal 13 2 15" xfId="6388" xr:uid="{00000000-0005-0000-0000-0000F3180000}"/>
    <cellStyle name="Normal 13 2 16" xfId="6389" xr:uid="{00000000-0005-0000-0000-0000F4180000}"/>
    <cellStyle name="Normal 13 2 17" xfId="6390" xr:uid="{00000000-0005-0000-0000-0000F5180000}"/>
    <cellStyle name="Normal 13 2 18" xfId="6391" xr:uid="{00000000-0005-0000-0000-0000F6180000}"/>
    <cellStyle name="Normal 13 2 2" xfId="6392" xr:uid="{00000000-0005-0000-0000-0000F7180000}"/>
    <cellStyle name="Normal 13 2 2 2" xfId="6393" xr:uid="{00000000-0005-0000-0000-0000F8180000}"/>
    <cellStyle name="Normal 13 2 2 2 2" xfId="6394" xr:uid="{00000000-0005-0000-0000-0000F9180000}"/>
    <cellStyle name="Normal 13 2 2 2 3" xfId="6395" xr:uid="{00000000-0005-0000-0000-0000FA180000}"/>
    <cellStyle name="Normal 13 2 2 3" xfId="6396" xr:uid="{00000000-0005-0000-0000-0000FB180000}"/>
    <cellStyle name="Normal 13 2 2 4" xfId="6397" xr:uid="{00000000-0005-0000-0000-0000FC180000}"/>
    <cellStyle name="Normal 13 2 2 5" xfId="6398" xr:uid="{00000000-0005-0000-0000-0000FD180000}"/>
    <cellStyle name="Normal 13 2 2 6" xfId="6399" xr:uid="{00000000-0005-0000-0000-0000FE180000}"/>
    <cellStyle name="Normal 13 2 2 7" xfId="6400" xr:uid="{00000000-0005-0000-0000-0000FF180000}"/>
    <cellStyle name="Normal 13 2 2 8" xfId="6401" xr:uid="{00000000-0005-0000-0000-000000190000}"/>
    <cellStyle name="Normal 13 2 3" xfId="6402" xr:uid="{00000000-0005-0000-0000-000001190000}"/>
    <cellStyle name="Normal 13 2 3 2" xfId="6403" xr:uid="{00000000-0005-0000-0000-000002190000}"/>
    <cellStyle name="Normal 13 2 3 2 2" xfId="6404" xr:uid="{00000000-0005-0000-0000-000003190000}"/>
    <cellStyle name="Normal 13 2 3 3" xfId="6405" xr:uid="{00000000-0005-0000-0000-000004190000}"/>
    <cellStyle name="Normal 13 2 3 4" xfId="6406" xr:uid="{00000000-0005-0000-0000-000005190000}"/>
    <cellStyle name="Normal 13 2 3 5" xfId="6407" xr:uid="{00000000-0005-0000-0000-000006190000}"/>
    <cellStyle name="Normal 13 2 3 6" xfId="6408" xr:uid="{00000000-0005-0000-0000-000007190000}"/>
    <cellStyle name="Normal 13 2 4" xfId="6409" xr:uid="{00000000-0005-0000-0000-000008190000}"/>
    <cellStyle name="Normal 13 2 4 2" xfId="6410" xr:uid="{00000000-0005-0000-0000-000009190000}"/>
    <cellStyle name="Normal 13 2 4 2 2" xfId="6411" xr:uid="{00000000-0005-0000-0000-00000A190000}"/>
    <cellStyle name="Normal 13 2 4 3" xfId="6412" xr:uid="{00000000-0005-0000-0000-00000B190000}"/>
    <cellStyle name="Normal 13 2 4 4" xfId="6413" xr:uid="{00000000-0005-0000-0000-00000C190000}"/>
    <cellStyle name="Normal 13 2 5" xfId="6414" xr:uid="{00000000-0005-0000-0000-00000D190000}"/>
    <cellStyle name="Normal 13 2 5 2" xfId="6415" xr:uid="{00000000-0005-0000-0000-00000E190000}"/>
    <cellStyle name="Normal 13 2 5 2 2" xfId="6416" xr:uid="{00000000-0005-0000-0000-00000F190000}"/>
    <cellStyle name="Normal 13 2 5 3" xfId="6417" xr:uid="{00000000-0005-0000-0000-000010190000}"/>
    <cellStyle name="Normal 13 2 5 4" xfId="6418" xr:uid="{00000000-0005-0000-0000-000011190000}"/>
    <cellStyle name="Normal 13 2 6" xfId="6419" xr:uid="{00000000-0005-0000-0000-000012190000}"/>
    <cellStyle name="Normal 13 2 6 2" xfId="6420" xr:uid="{00000000-0005-0000-0000-000013190000}"/>
    <cellStyle name="Normal 13 2 6 2 2" xfId="6421" xr:uid="{00000000-0005-0000-0000-000014190000}"/>
    <cellStyle name="Normal 13 2 6 3" xfId="6422" xr:uid="{00000000-0005-0000-0000-000015190000}"/>
    <cellStyle name="Normal 13 2 7" xfId="6423" xr:uid="{00000000-0005-0000-0000-000016190000}"/>
    <cellStyle name="Normal 13 2 7 2" xfId="6424" xr:uid="{00000000-0005-0000-0000-000017190000}"/>
    <cellStyle name="Normal 13 2 7 3" xfId="6425" xr:uid="{00000000-0005-0000-0000-000018190000}"/>
    <cellStyle name="Normal 13 2 8" xfId="6426" xr:uid="{00000000-0005-0000-0000-000019190000}"/>
    <cellStyle name="Normal 13 2 8 2" xfId="6427" xr:uid="{00000000-0005-0000-0000-00001A190000}"/>
    <cellStyle name="Normal 13 2 9" xfId="6428" xr:uid="{00000000-0005-0000-0000-00001B190000}"/>
    <cellStyle name="Normal 13 2 9 2" xfId="6429" xr:uid="{00000000-0005-0000-0000-00001C190000}"/>
    <cellStyle name="Normal 13 20" xfId="6430" xr:uid="{00000000-0005-0000-0000-00001D190000}"/>
    <cellStyle name="Normal 13 21" xfId="6431" xr:uid="{00000000-0005-0000-0000-00001E190000}"/>
    <cellStyle name="Normal 13 22" xfId="6432" xr:uid="{00000000-0005-0000-0000-00001F190000}"/>
    <cellStyle name="Normal 13 23" xfId="6433" xr:uid="{00000000-0005-0000-0000-000020190000}"/>
    <cellStyle name="Normal 13 24" xfId="6434" xr:uid="{00000000-0005-0000-0000-000021190000}"/>
    <cellStyle name="Normal 13 3" xfId="6435" xr:uid="{00000000-0005-0000-0000-000022190000}"/>
    <cellStyle name="Normal 13 3 10" xfId="6436" xr:uid="{00000000-0005-0000-0000-000023190000}"/>
    <cellStyle name="Normal 13 3 11" xfId="6437" xr:uid="{00000000-0005-0000-0000-000024190000}"/>
    <cellStyle name="Normal 13 3 12" xfId="6438" xr:uid="{00000000-0005-0000-0000-000025190000}"/>
    <cellStyle name="Normal 13 3 13" xfId="6439" xr:uid="{00000000-0005-0000-0000-000026190000}"/>
    <cellStyle name="Normal 13 3 14" xfId="6440" xr:uid="{00000000-0005-0000-0000-000027190000}"/>
    <cellStyle name="Normal 13 3 15" xfId="6441" xr:uid="{00000000-0005-0000-0000-000028190000}"/>
    <cellStyle name="Normal 13 3 16" xfId="6442" xr:uid="{00000000-0005-0000-0000-000029190000}"/>
    <cellStyle name="Normal 13 3 17" xfId="6443" xr:uid="{00000000-0005-0000-0000-00002A190000}"/>
    <cellStyle name="Normal 13 3 18" xfId="6444" xr:uid="{00000000-0005-0000-0000-00002B190000}"/>
    <cellStyle name="Normal 13 3 2" xfId="6445" xr:uid="{00000000-0005-0000-0000-00002C190000}"/>
    <cellStyle name="Normal 13 3 2 2" xfId="6446" xr:uid="{00000000-0005-0000-0000-00002D190000}"/>
    <cellStyle name="Normal 13 3 2 2 2" xfId="6447" xr:uid="{00000000-0005-0000-0000-00002E190000}"/>
    <cellStyle name="Normal 13 3 2 3" xfId="6448" xr:uid="{00000000-0005-0000-0000-00002F190000}"/>
    <cellStyle name="Normal 13 3 2 4" xfId="6449" xr:uid="{00000000-0005-0000-0000-000030190000}"/>
    <cellStyle name="Normal 13 3 2 5" xfId="6450" xr:uid="{00000000-0005-0000-0000-000031190000}"/>
    <cellStyle name="Normal 13 3 2 6" xfId="6451" xr:uid="{00000000-0005-0000-0000-000032190000}"/>
    <cellStyle name="Normal 13 3 3" xfId="6452" xr:uid="{00000000-0005-0000-0000-000033190000}"/>
    <cellStyle name="Normal 13 3 3 2" xfId="6453" xr:uid="{00000000-0005-0000-0000-000034190000}"/>
    <cellStyle name="Normal 13 3 3 2 2" xfId="6454" xr:uid="{00000000-0005-0000-0000-000035190000}"/>
    <cellStyle name="Normal 13 3 3 3" xfId="6455" xr:uid="{00000000-0005-0000-0000-000036190000}"/>
    <cellStyle name="Normal 13 3 3 4" xfId="6456" xr:uid="{00000000-0005-0000-0000-000037190000}"/>
    <cellStyle name="Normal 13 3 4" xfId="6457" xr:uid="{00000000-0005-0000-0000-000038190000}"/>
    <cellStyle name="Normal 13 3 4 2" xfId="6458" xr:uid="{00000000-0005-0000-0000-000039190000}"/>
    <cellStyle name="Normal 13 3 4 2 2" xfId="6459" xr:uid="{00000000-0005-0000-0000-00003A190000}"/>
    <cellStyle name="Normal 13 3 4 3" xfId="6460" xr:uid="{00000000-0005-0000-0000-00003B190000}"/>
    <cellStyle name="Normal 13 3 4 4" xfId="6461" xr:uid="{00000000-0005-0000-0000-00003C190000}"/>
    <cellStyle name="Normal 13 3 5" xfId="6462" xr:uid="{00000000-0005-0000-0000-00003D190000}"/>
    <cellStyle name="Normal 13 3 5 2" xfId="6463" xr:uid="{00000000-0005-0000-0000-00003E190000}"/>
    <cellStyle name="Normal 13 3 5 2 2" xfId="6464" xr:uid="{00000000-0005-0000-0000-00003F190000}"/>
    <cellStyle name="Normal 13 3 5 3" xfId="6465" xr:uid="{00000000-0005-0000-0000-000040190000}"/>
    <cellStyle name="Normal 13 3 5 4" xfId="6466" xr:uid="{00000000-0005-0000-0000-000041190000}"/>
    <cellStyle name="Normal 13 3 6" xfId="6467" xr:uid="{00000000-0005-0000-0000-000042190000}"/>
    <cellStyle name="Normal 13 3 6 2" xfId="6468" xr:uid="{00000000-0005-0000-0000-000043190000}"/>
    <cellStyle name="Normal 13 3 6 2 2" xfId="6469" xr:uid="{00000000-0005-0000-0000-000044190000}"/>
    <cellStyle name="Normal 13 3 6 3" xfId="6470" xr:uid="{00000000-0005-0000-0000-000045190000}"/>
    <cellStyle name="Normal 13 3 7" xfId="6471" xr:uid="{00000000-0005-0000-0000-000046190000}"/>
    <cellStyle name="Normal 13 3 7 2" xfId="6472" xr:uid="{00000000-0005-0000-0000-000047190000}"/>
    <cellStyle name="Normal 13 3 7 3" xfId="6473" xr:uid="{00000000-0005-0000-0000-000048190000}"/>
    <cellStyle name="Normal 13 3 8" xfId="6474" xr:uid="{00000000-0005-0000-0000-000049190000}"/>
    <cellStyle name="Normal 13 3 8 2" xfId="6475" xr:uid="{00000000-0005-0000-0000-00004A190000}"/>
    <cellStyle name="Normal 13 3 9" xfId="6476" xr:uid="{00000000-0005-0000-0000-00004B190000}"/>
    <cellStyle name="Normal 13 3 9 2" xfId="6477" xr:uid="{00000000-0005-0000-0000-00004C190000}"/>
    <cellStyle name="Normal 13 4" xfId="6478" xr:uid="{00000000-0005-0000-0000-00004D190000}"/>
    <cellStyle name="Normal 13 4 2" xfId="6479" xr:uid="{00000000-0005-0000-0000-00004E190000}"/>
    <cellStyle name="Normal 13 4 2 2" xfId="6480" xr:uid="{00000000-0005-0000-0000-00004F190000}"/>
    <cellStyle name="Normal 13 4 3" xfId="6481" xr:uid="{00000000-0005-0000-0000-000050190000}"/>
    <cellStyle name="Normal 13 4 4" xfId="6482" xr:uid="{00000000-0005-0000-0000-000051190000}"/>
    <cellStyle name="Normal 13 4 5" xfId="6483" xr:uid="{00000000-0005-0000-0000-000052190000}"/>
    <cellStyle name="Normal 13 4 6" xfId="6484" xr:uid="{00000000-0005-0000-0000-000053190000}"/>
    <cellStyle name="Normal 13 5" xfId="6485" xr:uid="{00000000-0005-0000-0000-000054190000}"/>
    <cellStyle name="Normal 13 5 2" xfId="6486" xr:uid="{00000000-0005-0000-0000-000055190000}"/>
    <cellStyle name="Normal 13 5 2 2" xfId="6487" xr:uid="{00000000-0005-0000-0000-000056190000}"/>
    <cellStyle name="Normal 13 5 3" xfId="6488" xr:uid="{00000000-0005-0000-0000-000057190000}"/>
    <cellStyle name="Normal 13 5 4" xfId="6489" xr:uid="{00000000-0005-0000-0000-000058190000}"/>
    <cellStyle name="Normal 13 5 5" xfId="6490" xr:uid="{00000000-0005-0000-0000-000059190000}"/>
    <cellStyle name="Normal 13 6" xfId="6491" xr:uid="{00000000-0005-0000-0000-00005A190000}"/>
    <cellStyle name="Normal 13 6 2" xfId="6492" xr:uid="{00000000-0005-0000-0000-00005B190000}"/>
    <cellStyle name="Normal 13 6 2 2" xfId="6493" xr:uid="{00000000-0005-0000-0000-00005C190000}"/>
    <cellStyle name="Normal 13 6 3" xfId="6494" xr:uid="{00000000-0005-0000-0000-00005D190000}"/>
    <cellStyle name="Normal 13 6 4" xfId="6495" xr:uid="{00000000-0005-0000-0000-00005E190000}"/>
    <cellStyle name="Normal 13 6 5" xfId="6496" xr:uid="{00000000-0005-0000-0000-00005F190000}"/>
    <cellStyle name="Normal 13 7" xfId="6497" xr:uid="{00000000-0005-0000-0000-000060190000}"/>
    <cellStyle name="Normal 13 7 2" xfId="6498" xr:uid="{00000000-0005-0000-0000-000061190000}"/>
    <cellStyle name="Normal 13 7 2 2" xfId="6499" xr:uid="{00000000-0005-0000-0000-000062190000}"/>
    <cellStyle name="Normal 13 7 3" xfId="6500" xr:uid="{00000000-0005-0000-0000-000063190000}"/>
    <cellStyle name="Normal 13 7 4" xfId="6501" xr:uid="{00000000-0005-0000-0000-000064190000}"/>
    <cellStyle name="Normal 13 7 5" xfId="6502" xr:uid="{00000000-0005-0000-0000-000065190000}"/>
    <cellStyle name="Normal 13 8" xfId="6503" xr:uid="{00000000-0005-0000-0000-000066190000}"/>
    <cellStyle name="Normal 13 8 2" xfId="6504" xr:uid="{00000000-0005-0000-0000-000067190000}"/>
    <cellStyle name="Normal 13 8 2 2" xfId="6505" xr:uid="{00000000-0005-0000-0000-000068190000}"/>
    <cellStyle name="Normal 13 8 3" xfId="6506" xr:uid="{00000000-0005-0000-0000-000069190000}"/>
    <cellStyle name="Normal 13 8 4" xfId="6507" xr:uid="{00000000-0005-0000-0000-00006A190000}"/>
    <cellStyle name="Normal 13 9" xfId="6508" xr:uid="{00000000-0005-0000-0000-00006B190000}"/>
    <cellStyle name="Normal 13 9 2" xfId="6509" xr:uid="{00000000-0005-0000-0000-00006C190000}"/>
    <cellStyle name="Normal 13 9 2 2" xfId="6510" xr:uid="{00000000-0005-0000-0000-00006D190000}"/>
    <cellStyle name="Normal 13 9 3" xfId="6511" xr:uid="{00000000-0005-0000-0000-00006E190000}"/>
    <cellStyle name="Normal 130" xfId="6512" xr:uid="{00000000-0005-0000-0000-00006F190000}"/>
    <cellStyle name="Normal 130 10" xfId="6513" xr:uid="{00000000-0005-0000-0000-000070190000}"/>
    <cellStyle name="Normal 130 10 2" xfId="6514" xr:uid="{00000000-0005-0000-0000-000071190000}"/>
    <cellStyle name="Normal 130 11" xfId="6515" xr:uid="{00000000-0005-0000-0000-000072190000}"/>
    <cellStyle name="Normal 130 11 2" xfId="6516" xr:uid="{00000000-0005-0000-0000-000073190000}"/>
    <cellStyle name="Normal 130 12" xfId="6517" xr:uid="{00000000-0005-0000-0000-000074190000}"/>
    <cellStyle name="Normal 130 12 2" xfId="6518" xr:uid="{00000000-0005-0000-0000-000075190000}"/>
    <cellStyle name="Normal 130 13" xfId="6519" xr:uid="{00000000-0005-0000-0000-000076190000}"/>
    <cellStyle name="Normal 130 13 2" xfId="6520" xr:uid="{00000000-0005-0000-0000-000077190000}"/>
    <cellStyle name="Normal 130 14" xfId="6521" xr:uid="{00000000-0005-0000-0000-000078190000}"/>
    <cellStyle name="Normal 130 15" xfId="6522" xr:uid="{00000000-0005-0000-0000-000079190000}"/>
    <cellStyle name="Normal 130 16" xfId="6523" xr:uid="{00000000-0005-0000-0000-00007A190000}"/>
    <cellStyle name="Normal 130 17" xfId="6524" xr:uid="{00000000-0005-0000-0000-00007B190000}"/>
    <cellStyle name="Normal 130 2" xfId="6525" xr:uid="{00000000-0005-0000-0000-00007C190000}"/>
    <cellStyle name="Normal 130 2 10" xfId="6526" xr:uid="{00000000-0005-0000-0000-00007D190000}"/>
    <cellStyle name="Normal 130 2 11" xfId="6527" xr:uid="{00000000-0005-0000-0000-00007E190000}"/>
    <cellStyle name="Normal 130 2 12" xfId="6528" xr:uid="{00000000-0005-0000-0000-00007F190000}"/>
    <cellStyle name="Normal 130 2 13" xfId="6529" xr:uid="{00000000-0005-0000-0000-000080190000}"/>
    <cellStyle name="Normal 130 2 14" xfId="6530" xr:uid="{00000000-0005-0000-0000-000081190000}"/>
    <cellStyle name="Normal 130 2 15" xfId="6531" xr:uid="{00000000-0005-0000-0000-000082190000}"/>
    <cellStyle name="Normal 130 2 2" xfId="6532" xr:uid="{00000000-0005-0000-0000-000083190000}"/>
    <cellStyle name="Normal 130 2 2 2" xfId="6533" xr:uid="{00000000-0005-0000-0000-000084190000}"/>
    <cellStyle name="Normal 130 2 2 2 2" xfId="6534" xr:uid="{00000000-0005-0000-0000-000085190000}"/>
    <cellStyle name="Normal 130 2 2 3" xfId="6535" xr:uid="{00000000-0005-0000-0000-000086190000}"/>
    <cellStyle name="Normal 130 2 2 4" xfId="6536" xr:uid="{00000000-0005-0000-0000-000087190000}"/>
    <cellStyle name="Normal 130 2 2 5" xfId="6537" xr:uid="{00000000-0005-0000-0000-000088190000}"/>
    <cellStyle name="Normal 130 2 3" xfId="6538" xr:uid="{00000000-0005-0000-0000-000089190000}"/>
    <cellStyle name="Normal 130 2 3 2" xfId="6539" xr:uid="{00000000-0005-0000-0000-00008A190000}"/>
    <cellStyle name="Normal 130 2 3 2 2" xfId="6540" xr:uid="{00000000-0005-0000-0000-00008B190000}"/>
    <cellStyle name="Normal 130 2 3 3" xfId="6541" xr:uid="{00000000-0005-0000-0000-00008C190000}"/>
    <cellStyle name="Normal 130 2 3 4" xfId="6542" xr:uid="{00000000-0005-0000-0000-00008D190000}"/>
    <cellStyle name="Normal 130 2 4" xfId="6543" xr:uid="{00000000-0005-0000-0000-00008E190000}"/>
    <cellStyle name="Normal 130 2 4 2" xfId="6544" xr:uid="{00000000-0005-0000-0000-00008F190000}"/>
    <cellStyle name="Normal 130 2 4 2 2" xfId="6545" xr:uid="{00000000-0005-0000-0000-000090190000}"/>
    <cellStyle name="Normal 130 2 4 3" xfId="6546" xr:uid="{00000000-0005-0000-0000-000091190000}"/>
    <cellStyle name="Normal 130 2 4 4" xfId="6547" xr:uid="{00000000-0005-0000-0000-000092190000}"/>
    <cellStyle name="Normal 130 2 5" xfId="6548" xr:uid="{00000000-0005-0000-0000-000093190000}"/>
    <cellStyle name="Normal 130 2 5 2" xfId="6549" xr:uid="{00000000-0005-0000-0000-000094190000}"/>
    <cellStyle name="Normal 130 2 5 2 2" xfId="6550" xr:uid="{00000000-0005-0000-0000-000095190000}"/>
    <cellStyle name="Normal 130 2 5 3" xfId="6551" xr:uid="{00000000-0005-0000-0000-000096190000}"/>
    <cellStyle name="Normal 130 2 5 4" xfId="6552" xr:uid="{00000000-0005-0000-0000-000097190000}"/>
    <cellStyle name="Normal 130 2 6" xfId="6553" xr:uid="{00000000-0005-0000-0000-000098190000}"/>
    <cellStyle name="Normal 130 2 6 2" xfId="6554" xr:uid="{00000000-0005-0000-0000-000099190000}"/>
    <cellStyle name="Normal 130 2 6 2 2" xfId="6555" xr:uid="{00000000-0005-0000-0000-00009A190000}"/>
    <cellStyle name="Normal 130 2 6 3" xfId="6556" xr:uid="{00000000-0005-0000-0000-00009B190000}"/>
    <cellStyle name="Normal 130 2 7" xfId="6557" xr:uid="{00000000-0005-0000-0000-00009C190000}"/>
    <cellStyle name="Normal 130 2 7 2" xfId="6558" xr:uid="{00000000-0005-0000-0000-00009D190000}"/>
    <cellStyle name="Normal 130 2 7 3" xfId="6559" xr:uid="{00000000-0005-0000-0000-00009E190000}"/>
    <cellStyle name="Normal 130 2 8" xfId="6560" xr:uid="{00000000-0005-0000-0000-00009F190000}"/>
    <cellStyle name="Normal 130 2 8 2" xfId="6561" xr:uid="{00000000-0005-0000-0000-0000A0190000}"/>
    <cellStyle name="Normal 130 2 9" xfId="6562" xr:uid="{00000000-0005-0000-0000-0000A1190000}"/>
    <cellStyle name="Normal 130 2 9 2" xfId="6563" xr:uid="{00000000-0005-0000-0000-0000A2190000}"/>
    <cellStyle name="Normal 130 3" xfId="6564" xr:uid="{00000000-0005-0000-0000-0000A3190000}"/>
    <cellStyle name="Normal 130 3 10" xfId="6565" xr:uid="{00000000-0005-0000-0000-0000A4190000}"/>
    <cellStyle name="Normal 130 3 11" xfId="6566" xr:uid="{00000000-0005-0000-0000-0000A5190000}"/>
    <cellStyle name="Normal 130 3 12" xfId="6567" xr:uid="{00000000-0005-0000-0000-0000A6190000}"/>
    <cellStyle name="Normal 130 3 13" xfId="6568" xr:uid="{00000000-0005-0000-0000-0000A7190000}"/>
    <cellStyle name="Normal 130 3 14" xfId="6569" xr:uid="{00000000-0005-0000-0000-0000A8190000}"/>
    <cellStyle name="Normal 130 3 15" xfId="6570" xr:uid="{00000000-0005-0000-0000-0000A9190000}"/>
    <cellStyle name="Normal 130 3 2" xfId="6571" xr:uid="{00000000-0005-0000-0000-0000AA190000}"/>
    <cellStyle name="Normal 130 3 2 2" xfId="6572" xr:uid="{00000000-0005-0000-0000-0000AB190000}"/>
    <cellStyle name="Normal 130 3 2 2 2" xfId="6573" xr:uid="{00000000-0005-0000-0000-0000AC190000}"/>
    <cellStyle name="Normal 130 3 2 3" xfId="6574" xr:uid="{00000000-0005-0000-0000-0000AD190000}"/>
    <cellStyle name="Normal 130 3 2 4" xfId="6575" xr:uid="{00000000-0005-0000-0000-0000AE190000}"/>
    <cellStyle name="Normal 130 3 2 5" xfId="6576" xr:uid="{00000000-0005-0000-0000-0000AF190000}"/>
    <cellStyle name="Normal 130 3 3" xfId="6577" xr:uid="{00000000-0005-0000-0000-0000B0190000}"/>
    <cellStyle name="Normal 130 3 3 2" xfId="6578" xr:uid="{00000000-0005-0000-0000-0000B1190000}"/>
    <cellStyle name="Normal 130 3 3 2 2" xfId="6579" xr:uid="{00000000-0005-0000-0000-0000B2190000}"/>
    <cellStyle name="Normal 130 3 3 3" xfId="6580" xr:uid="{00000000-0005-0000-0000-0000B3190000}"/>
    <cellStyle name="Normal 130 3 3 4" xfId="6581" xr:uid="{00000000-0005-0000-0000-0000B4190000}"/>
    <cellStyle name="Normal 130 3 4" xfId="6582" xr:uid="{00000000-0005-0000-0000-0000B5190000}"/>
    <cellStyle name="Normal 130 3 4 2" xfId="6583" xr:uid="{00000000-0005-0000-0000-0000B6190000}"/>
    <cellStyle name="Normal 130 3 4 2 2" xfId="6584" xr:uid="{00000000-0005-0000-0000-0000B7190000}"/>
    <cellStyle name="Normal 130 3 4 3" xfId="6585" xr:uid="{00000000-0005-0000-0000-0000B8190000}"/>
    <cellStyle name="Normal 130 3 4 4" xfId="6586" xr:uid="{00000000-0005-0000-0000-0000B9190000}"/>
    <cellStyle name="Normal 130 3 5" xfId="6587" xr:uid="{00000000-0005-0000-0000-0000BA190000}"/>
    <cellStyle name="Normal 130 3 5 2" xfId="6588" xr:uid="{00000000-0005-0000-0000-0000BB190000}"/>
    <cellStyle name="Normal 130 3 5 2 2" xfId="6589" xr:uid="{00000000-0005-0000-0000-0000BC190000}"/>
    <cellStyle name="Normal 130 3 5 3" xfId="6590" xr:uid="{00000000-0005-0000-0000-0000BD190000}"/>
    <cellStyle name="Normal 130 3 5 4" xfId="6591" xr:uid="{00000000-0005-0000-0000-0000BE190000}"/>
    <cellStyle name="Normal 130 3 6" xfId="6592" xr:uid="{00000000-0005-0000-0000-0000BF190000}"/>
    <cellStyle name="Normal 130 3 6 2" xfId="6593" xr:uid="{00000000-0005-0000-0000-0000C0190000}"/>
    <cellStyle name="Normal 130 3 6 2 2" xfId="6594" xr:uid="{00000000-0005-0000-0000-0000C1190000}"/>
    <cellStyle name="Normal 130 3 6 3" xfId="6595" xr:uid="{00000000-0005-0000-0000-0000C2190000}"/>
    <cellStyle name="Normal 130 3 7" xfId="6596" xr:uid="{00000000-0005-0000-0000-0000C3190000}"/>
    <cellStyle name="Normal 130 3 7 2" xfId="6597" xr:uid="{00000000-0005-0000-0000-0000C4190000}"/>
    <cellStyle name="Normal 130 3 7 3" xfId="6598" xr:uid="{00000000-0005-0000-0000-0000C5190000}"/>
    <cellStyle name="Normal 130 3 8" xfId="6599" xr:uid="{00000000-0005-0000-0000-0000C6190000}"/>
    <cellStyle name="Normal 130 3 8 2" xfId="6600" xr:uid="{00000000-0005-0000-0000-0000C7190000}"/>
    <cellStyle name="Normal 130 3 9" xfId="6601" xr:uid="{00000000-0005-0000-0000-0000C8190000}"/>
    <cellStyle name="Normal 130 3 9 2" xfId="6602" xr:uid="{00000000-0005-0000-0000-0000C9190000}"/>
    <cellStyle name="Normal 130 4" xfId="6603" xr:uid="{00000000-0005-0000-0000-0000CA190000}"/>
    <cellStyle name="Normal 130 4 2" xfId="6604" xr:uid="{00000000-0005-0000-0000-0000CB190000}"/>
    <cellStyle name="Normal 130 4 2 2" xfId="6605" xr:uid="{00000000-0005-0000-0000-0000CC190000}"/>
    <cellStyle name="Normal 130 4 3" xfId="6606" xr:uid="{00000000-0005-0000-0000-0000CD190000}"/>
    <cellStyle name="Normal 130 4 4" xfId="6607" xr:uid="{00000000-0005-0000-0000-0000CE190000}"/>
    <cellStyle name="Normal 130 4 5" xfId="6608" xr:uid="{00000000-0005-0000-0000-0000CF190000}"/>
    <cellStyle name="Normal 130 5" xfId="6609" xr:uid="{00000000-0005-0000-0000-0000D0190000}"/>
    <cellStyle name="Normal 130 5 2" xfId="6610" xr:uid="{00000000-0005-0000-0000-0000D1190000}"/>
    <cellStyle name="Normal 130 5 2 2" xfId="6611" xr:uid="{00000000-0005-0000-0000-0000D2190000}"/>
    <cellStyle name="Normal 130 5 3" xfId="6612" xr:uid="{00000000-0005-0000-0000-0000D3190000}"/>
    <cellStyle name="Normal 130 5 4" xfId="6613" xr:uid="{00000000-0005-0000-0000-0000D4190000}"/>
    <cellStyle name="Normal 130 5 5" xfId="6614" xr:uid="{00000000-0005-0000-0000-0000D5190000}"/>
    <cellStyle name="Normal 130 6" xfId="6615" xr:uid="{00000000-0005-0000-0000-0000D6190000}"/>
    <cellStyle name="Normal 130 6 2" xfId="6616" xr:uid="{00000000-0005-0000-0000-0000D7190000}"/>
    <cellStyle name="Normal 130 6 2 2" xfId="6617" xr:uid="{00000000-0005-0000-0000-0000D8190000}"/>
    <cellStyle name="Normal 130 6 3" xfId="6618" xr:uid="{00000000-0005-0000-0000-0000D9190000}"/>
    <cellStyle name="Normal 130 6 4" xfId="6619" xr:uid="{00000000-0005-0000-0000-0000DA190000}"/>
    <cellStyle name="Normal 130 6 5" xfId="6620" xr:uid="{00000000-0005-0000-0000-0000DB190000}"/>
    <cellStyle name="Normal 130 7" xfId="6621" xr:uid="{00000000-0005-0000-0000-0000DC190000}"/>
    <cellStyle name="Normal 130 7 2" xfId="6622" xr:uid="{00000000-0005-0000-0000-0000DD190000}"/>
    <cellStyle name="Normal 130 7 2 2" xfId="6623" xr:uid="{00000000-0005-0000-0000-0000DE190000}"/>
    <cellStyle name="Normal 130 7 3" xfId="6624" xr:uid="{00000000-0005-0000-0000-0000DF190000}"/>
    <cellStyle name="Normal 130 7 4" xfId="6625" xr:uid="{00000000-0005-0000-0000-0000E0190000}"/>
    <cellStyle name="Normal 130 8" xfId="6626" xr:uid="{00000000-0005-0000-0000-0000E1190000}"/>
    <cellStyle name="Normal 130 8 2" xfId="6627" xr:uid="{00000000-0005-0000-0000-0000E2190000}"/>
    <cellStyle name="Normal 130 8 2 2" xfId="6628" xr:uid="{00000000-0005-0000-0000-0000E3190000}"/>
    <cellStyle name="Normal 130 8 3" xfId="6629" xr:uid="{00000000-0005-0000-0000-0000E4190000}"/>
    <cellStyle name="Normal 130 9" xfId="6630" xr:uid="{00000000-0005-0000-0000-0000E5190000}"/>
    <cellStyle name="Normal 130 9 2" xfId="6631" xr:uid="{00000000-0005-0000-0000-0000E6190000}"/>
    <cellStyle name="Normal 130 9 3" xfId="6632" xr:uid="{00000000-0005-0000-0000-0000E7190000}"/>
    <cellStyle name="Normal 131" xfId="6633" xr:uid="{00000000-0005-0000-0000-0000E8190000}"/>
    <cellStyle name="Normal 131 10" xfId="6634" xr:uid="{00000000-0005-0000-0000-0000E9190000}"/>
    <cellStyle name="Normal 131 10 2" xfId="6635" xr:uid="{00000000-0005-0000-0000-0000EA190000}"/>
    <cellStyle name="Normal 131 11" xfId="6636" xr:uid="{00000000-0005-0000-0000-0000EB190000}"/>
    <cellStyle name="Normal 131 11 2" xfId="6637" xr:uid="{00000000-0005-0000-0000-0000EC190000}"/>
    <cellStyle name="Normal 131 12" xfId="6638" xr:uid="{00000000-0005-0000-0000-0000ED190000}"/>
    <cellStyle name="Normal 131 12 2" xfId="6639" xr:uid="{00000000-0005-0000-0000-0000EE190000}"/>
    <cellStyle name="Normal 131 13" xfId="6640" xr:uid="{00000000-0005-0000-0000-0000EF190000}"/>
    <cellStyle name="Normal 131 13 2" xfId="6641" xr:uid="{00000000-0005-0000-0000-0000F0190000}"/>
    <cellStyle name="Normal 131 14" xfId="6642" xr:uid="{00000000-0005-0000-0000-0000F1190000}"/>
    <cellStyle name="Normal 131 15" xfId="6643" xr:uid="{00000000-0005-0000-0000-0000F2190000}"/>
    <cellStyle name="Normal 131 16" xfId="6644" xr:uid="{00000000-0005-0000-0000-0000F3190000}"/>
    <cellStyle name="Normal 131 17" xfId="6645" xr:uid="{00000000-0005-0000-0000-0000F4190000}"/>
    <cellStyle name="Normal 131 2" xfId="6646" xr:uid="{00000000-0005-0000-0000-0000F5190000}"/>
    <cellStyle name="Normal 131 2 10" xfId="6647" xr:uid="{00000000-0005-0000-0000-0000F6190000}"/>
    <cellStyle name="Normal 131 2 11" xfId="6648" xr:uid="{00000000-0005-0000-0000-0000F7190000}"/>
    <cellStyle name="Normal 131 2 12" xfId="6649" xr:uid="{00000000-0005-0000-0000-0000F8190000}"/>
    <cellStyle name="Normal 131 2 13" xfId="6650" xr:uid="{00000000-0005-0000-0000-0000F9190000}"/>
    <cellStyle name="Normal 131 2 14" xfId="6651" xr:uid="{00000000-0005-0000-0000-0000FA190000}"/>
    <cellStyle name="Normal 131 2 15" xfId="6652" xr:uid="{00000000-0005-0000-0000-0000FB190000}"/>
    <cellStyle name="Normal 131 2 2" xfId="6653" xr:uid="{00000000-0005-0000-0000-0000FC190000}"/>
    <cellStyle name="Normal 131 2 2 2" xfId="6654" xr:uid="{00000000-0005-0000-0000-0000FD190000}"/>
    <cellStyle name="Normal 131 2 2 2 2" xfId="6655" xr:uid="{00000000-0005-0000-0000-0000FE190000}"/>
    <cellStyle name="Normal 131 2 2 3" xfId="6656" xr:uid="{00000000-0005-0000-0000-0000FF190000}"/>
    <cellStyle name="Normal 131 2 2 4" xfId="6657" xr:uid="{00000000-0005-0000-0000-0000001A0000}"/>
    <cellStyle name="Normal 131 2 2 5" xfId="6658" xr:uid="{00000000-0005-0000-0000-0000011A0000}"/>
    <cellStyle name="Normal 131 2 3" xfId="6659" xr:uid="{00000000-0005-0000-0000-0000021A0000}"/>
    <cellStyle name="Normal 131 2 3 2" xfId="6660" xr:uid="{00000000-0005-0000-0000-0000031A0000}"/>
    <cellStyle name="Normal 131 2 3 2 2" xfId="6661" xr:uid="{00000000-0005-0000-0000-0000041A0000}"/>
    <cellStyle name="Normal 131 2 3 3" xfId="6662" xr:uid="{00000000-0005-0000-0000-0000051A0000}"/>
    <cellStyle name="Normal 131 2 3 4" xfId="6663" xr:uid="{00000000-0005-0000-0000-0000061A0000}"/>
    <cellStyle name="Normal 131 2 4" xfId="6664" xr:uid="{00000000-0005-0000-0000-0000071A0000}"/>
    <cellStyle name="Normal 131 2 4 2" xfId="6665" xr:uid="{00000000-0005-0000-0000-0000081A0000}"/>
    <cellStyle name="Normal 131 2 4 2 2" xfId="6666" xr:uid="{00000000-0005-0000-0000-0000091A0000}"/>
    <cellStyle name="Normal 131 2 4 3" xfId="6667" xr:uid="{00000000-0005-0000-0000-00000A1A0000}"/>
    <cellStyle name="Normal 131 2 4 4" xfId="6668" xr:uid="{00000000-0005-0000-0000-00000B1A0000}"/>
    <cellStyle name="Normal 131 2 5" xfId="6669" xr:uid="{00000000-0005-0000-0000-00000C1A0000}"/>
    <cellStyle name="Normal 131 2 5 2" xfId="6670" xr:uid="{00000000-0005-0000-0000-00000D1A0000}"/>
    <cellStyle name="Normal 131 2 5 2 2" xfId="6671" xr:uid="{00000000-0005-0000-0000-00000E1A0000}"/>
    <cellStyle name="Normal 131 2 5 3" xfId="6672" xr:uid="{00000000-0005-0000-0000-00000F1A0000}"/>
    <cellStyle name="Normal 131 2 5 4" xfId="6673" xr:uid="{00000000-0005-0000-0000-0000101A0000}"/>
    <cellStyle name="Normal 131 2 6" xfId="6674" xr:uid="{00000000-0005-0000-0000-0000111A0000}"/>
    <cellStyle name="Normal 131 2 6 2" xfId="6675" xr:uid="{00000000-0005-0000-0000-0000121A0000}"/>
    <cellStyle name="Normal 131 2 6 2 2" xfId="6676" xr:uid="{00000000-0005-0000-0000-0000131A0000}"/>
    <cellStyle name="Normal 131 2 6 3" xfId="6677" xr:uid="{00000000-0005-0000-0000-0000141A0000}"/>
    <cellStyle name="Normal 131 2 7" xfId="6678" xr:uid="{00000000-0005-0000-0000-0000151A0000}"/>
    <cellStyle name="Normal 131 2 7 2" xfId="6679" xr:uid="{00000000-0005-0000-0000-0000161A0000}"/>
    <cellStyle name="Normal 131 2 7 3" xfId="6680" xr:uid="{00000000-0005-0000-0000-0000171A0000}"/>
    <cellStyle name="Normal 131 2 8" xfId="6681" xr:uid="{00000000-0005-0000-0000-0000181A0000}"/>
    <cellStyle name="Normal 131 2 8 2" xfId="6682" xr:uid="{00000000-0005-0000-0000-0000191A0000}"/>
    <cellStyle name="Normal 131 2 9" xfId="6683" xr:uid="{00000000-0005-0000-0000-00001A1A0000}"/>
    <cellStyle name="Normal 131 2 9 2" xfId="6684" xr:uid="{00000000-0005-0000-0000-00001B1A0000}"/>
    <cellStyle name="Normal 131 3" xfId="6685" xr:uid="{00000000-0005-0000-0000-00001C1A0000}"/>
    <cellStyle name="Normal 131 3 10" xfId="6686" xr:uid="{00000000-0005-0000-0000-00001D1A0000}"/>
    <cellStyle name="Normal 131 3 11" xfId="6687" xr:uid="{00000000-0005-0000-0000-00001E1A0000}"/>
    <cellStyle name="Normal 131 3 12" xfId="6688" xr:uid="{00000000-0005-0000-0000-00001F1A0000}"/>
    <cellStyle name="Normal 131 3 13" xfId="6689" xr:uid="{00000000-0005-0000-0000-0000201A0000}"/>
    <cellStyle name="Normal 131 3 14" xfId="6690" xr:uid="{00000000-0005-0000-0000-0000211A0000}"/>
    <cellStyle name="Normal 131 3 15" xfId="6691" xr:uid="{00000000-0005-0000-0000-0000221A0000}"/>
    <cellStyle name="Normal 131 3 2" xfId="6692" xr:uid="{00000000-0005-0000-0000-0000231A0000}"/>
    <cellStyle name="Normal 131 3 2 2" xfId="6693" xr:uid="{00000000-0005-0000-0000-0000241A0000}"/>
    <cellStyle name="Normal 131 3 2 2 2" xfId="6694" xr:uid="{00000000-0005-0000-0000-0000251A0000}"/>
    <cellStyle name="Normal 131 3 2 3" xfId="6695" xr:uid="{00000000-0005-0000-0000-0000261A0000}"/>
    <cellStyle name="Normal 131 3 2 4" xfId="6696" xr:uid="{00000000-0005-0000-0000-0000271A0000}"/>
    <cellStyle name="Normal 131 3 2 5" xfId="6697" xr:uid="{00000000-0005-0000-0000-0000281A0000}"/>
    <cellStyle name="Normal 131 3 3" xfId="6698" xr:uid="{00000000-0005-0000-0000-0000291A0000}"/>
    <cellStyle name="Normal 131 3 3 2" xfId="6699" xr:uid="{00000000-0005-0000-0000-00002A1A0000}"/>
    <cellStyle name="Normal 131 3 3 2 2" xfId="6700" xr:uid="{00000000-0005-0000-0000-00002B1A0000}"/>
    <cellStyle name="Normal 131 3 3 3" xfId="6701" xr:uid="{00000000-0005-0000-0000-00002C1A0000}"/>
    <cellStyle name="Normal 131 3 3 4" xfId="6702" xr:uid="{00000000-0005-0000-0000-00002D1A0000}"/>
    <cellStyle name="Normal 131 3 4" xfId="6703" xr:uid="{00000000-0005-0000-0000-00002E1A0000}"/>
    <cellStyle name="Normal 131 3 4 2" xfId="6704" xr:uid="{00000000-0005-0000-0000-00002F1A0000}"/>
    <cellStyle name="Normal 131 3 4 2 2" xfId="6705" xr:uid="{00000000-0005-0000-0000-0000301A0000}"/>
    <cellStyle name="Normal 131 3 4 3" xfId="6706" xr:uid="{00000000-0005-0000-0000-0000311A0000}"/>
    <cellStyle name="Normal 131 3 4 4" xfId="6707" xr:uid="{00000000-0005-0000-0000-0000321A0000}"/>
    <cellStyle name="Normal 131 3 5" xfId="6708" xr:uid="{00000000-0005-0000-0000-0000331A0000}"/>
    <cellStyle name="Normal 131 3 5 2" xfId="6709" xr:uid="{00000000-0005-0000-0000-0000341A0000}"/>
    <cellStyle name="Normal 131 3 5 2 2" xfId="6710" xr:uid="{00000000-0005-0000-0000-0000351A0000}"/>
    <cellStyle name="Normal 131 3 5 3" xfId="6711" xr:uid="{00000000-0005-0000-0000-0000361A0000}"/>
    <cellStyle name="Normal 131 3 5 4" xfId="6712" xr:uid="{00000000-0005-0000-0000-0000371A0000}"/>
    <cellStyle name="Normal 131 3 6" xfId="6713" xr:uid="{00000000-0005-0000-0000-0000381A0000}"/>
    <cellStyle name="Normal 131 3 6 2" xfId="6714" xr:uid="{00000000-0005-0000-0000-0000391A0000}"/>
    <cellStyle name="Normal 131 3 6 2 2" xfId="6715" xr:uid="{00000000-0005-0000-0000-00003A1A0000}"/>
    <cellStyle name="Normal 131 3 6 3" xfId="6716" xr:uid="{00000000-0005-0000-0000-00003B1A0000}"/>
    <cellStyle name="Normal 131 3 7" xfId="6717" xr:uid="{00000000-0005-0000-0000-00003C1A0000}"/>
    <cellStyle name="Normal 131 3 7 2" xfId="6718" xr:uid="{00000000-0005-0000-0000-00003D1A0000}"/>
    <cellStyle name="Normal 131 3 7 3" xfId="6719" xr:uid="{00000000-0005-0000-0000-00003E1A0000}"/>
    <cellStyle name="Normal 131 3 8" xfId="6720" xr:uid="{00000000-0005-0000-0000-00003F1A0000}"/>
    <cellStyle name="Normal 131 3 8 2" xfId="6721" xr:uid="{00000000-0005-0000-0000-0000401A0000}"/>
    <cellStyle name="Normal 131 3 9" xfId="6722" xr:uid="{00000000-0005-0000-0000-0000411A0000}"/>
    <cellStyle name="Normal 131 3 9 2" xfId="6723" xr:uid="{00000000-0005-0000-0000-0000421A0000}"/>
    <cellStyle name="Normal 131 4" xfId="6724" xr:uid="{00000000-0005-0000-0000-0000431A0000}"/>
    <cellStyle name="Normal 131 4 2" xfId="6725" xr:uid="{00000000-0005-0000-0000-0000441A0000}"/>
    <cellStyle name="Normal 131 4 2 2" xfId="6726" xr:uid="{00000000-0005-0000-0000-0000451A0000}"/>
    <cellStyle name="Normal 131 4 3" xfId="6727" xr:uid="{00000000-0005-0000-0000-0000461A0000}"/>
    <cellStyle name="Normal 131 4 4" xfId="6728" xr:uid="{00000000-0005-0000-0000-0000471A0000}"/>
    <cellStyle name="Normal 131 4 5" xfId="6729" xr:uid="{00000000-0005-0000-0000-0000481A0000}"/>
    <cellStyle name="Normal 131 5" xfId="6730" xr:uid="{00000000-0005-0000-0000-0000491A0000}"/>
    <cellStyle name="Normal 131 5 2" xfId="6731" xr:uid="{00000000-0005-0000-0000-00004A1A0000}"/>
    <cellStyle name="Normal 131 5 2 2" xfId="6732" xr:uid="{00000000-0005-0000-0000-00004B1A0000}"/>
    <cellStyle name="Normal 131 5 3" xfId="6733" xr:uid="{00000000-0005-0000-0000-00004C1A0000}"/>
    <cellStyle name="Normal 131 5 4" xfId="6734" xr:uid="{00000000-0005-0000-0000-00004D1A0000}"/>
    <cellStyle name="Normal 131 5 5" xfId="6735" xr:uid="{00000000-0005-0000-0000-00004E1A0000}"/>
    <cellStyle name="Normal 131 6" xfId="6736" xr:uid="{00000000-0005-0000-0000-00004F1A0000}"/>
    <cellStyle name="Normal 131 6 2" xfId="6737" xr:uid="{00000000-0005-0000-0000-0000501A0000}"/>
    <cellStyle name="Normal 131 6 2 2" xfId="6738" xr:uid="{00000000-0005-0000-0000-0000511A0000}"/>
    <cellStyle name="Normal 131 6 3" xfId="6739" xr:uid="{00000000-0005-0000-0000-0000521A0000}"/>
    <cellStyle name="Normal 131 6 4" xfId="6740" xr:uid="{00000000-0005-0000-0000-0000531A0000}"/>
    <cellStyle name="Normal 131 6 5" xfId="6741" xr:uid="{00000000-0005-0000-0000-0000541A0000}"/>
    <cellStyle name="Normal 131 7" xfId="6742" xr:uid="{00000000-0005-0000-0000-0000551A0000}"/>
    <cellStyle name="Normal 131 7 2" xfId="6743" xr:uid="{00000000-0005-0000-0000-0000561A0000}"/>
    <cellStyle name="Normal 131 7 2 2" xfId="6744" xr:uid="{00000000-0005-0000-0000-0000571A0000}"/>
    <cellStyle name="Normal 131 7 3" xfId="6745" xr:uid="{00000000-0005-0000-0000-0000581A0000}"/>
    <cellStyle name="Normal 131 7 4" xfId="6746" xr:uid="{00000000-0005-0000-0000-0000591A0000}"/>
    <cellStyle name="Normal 131 8" xfId="6747" xr:uid="{00000000-0005-0000-0000-00005A1A0000}"/>
    <cellStyle name="Normal 131 8 2" xfId="6748" xr:uid="{00000000-0005-0000-0000-00005B1A0000}"/>
    <cellStyle name="Normal 131 8 2 2" xfId="6749" xr:uid="{00000000-0005-0000-0000-00005C1A0000}"/>
    <cellStyle name="Normal 131 8 3" xfId="6750" xr:uid="{00000000-0005-0000-0000-00005D1A0000}"/>
    <cellStyle name="Normal 131 9" xfId="6751" xr:uid="{00000000-0005-0000-0000-00005E1A0000}"/>
    <cellStyle name="Normal 131 9 2" xfId="6752" xr:uid="{00000000-0005-0000-0000-00005F1A0000}"/>
    <cellStyle name="Normal 131 9 3" xfId="6753" xr:uid="{00000000-0005-0000-0000-0000601A0000}"/>
    <cellStyle name="Normal 132" xfId="6754" xr:uid="{00000000-0005-0000-0000-0000611A0000}"/>
    <cellStyle name="Normal 132 10" xfId="6755" xr:uid="{00000000-0005-0000-0000-0000621A0000}"/>
    <cellStyle name="Normal 132 10 2" xfId="6756" xr:uid="{00000000-0005-0000-0000-0000631A0000}"/>
    <cellStyle name="Normal 132 11" xfId="6757" xr:uid="{00000000-0005-0000-0000-0000641A0000}"/>
    <cellStyle name="Normal 132 11 2" xfId="6758" xr:uid="{00000000-0005-0000-0000-0000651A0000}"/>
    <cellStyle name="Normal 132 12" xfId="6759" xr:uid="{00000000-0005-0000-0000-0000661A0000}"/>
    <cellStyle name="Normal 132 12 2" xfId="6760" xr:uid="{00000000-0005-0000-0000-0000671A0000}"/>
    <cellStyle name="Normal 132 13" xfId="6761" xr:uid="{00000000-0005-0000-0000-0000681A0000}"/>
    <cellStyle name="Normal 132 13 2" xfId="6762" xr:uid="{00000000-0005-0000-0000-0000691A0000}"/>
    <cellStyle name="Normal 132 14" xfId="6763" xr:uid="{00000000-0005-0000-0000-00006A1A0000}"/>
    <cellStyle name="Normal 132 15" xfId="6764" xr:uid="{00000000-0005-0000-0000-00006B1A0000}"/>
    <cellStyle name="Normal 132 16" xfId="6765" xr:uid="{00000000-0005-0000-0000-00006C1A0000}"/>
    <cellStyle name="Normal 132 17" xfId="6766" xr:uid="{00000000-0005-0000-0000-00006D1A0000}"/>
    <cellStyle name="Normal 132 2" xfId="6767" xr:uid="{00000000-0005-0000-0000-00006E1A0000}"/>
    <cellStyle name="Normal 132 2 10" xfId="6768" xr:uid="{00000000-0005-0000-0000-00006F1A0000}"/>
    <cellStyle name="Normal 132 2 11" xfId="6769" xr:uid="{00000000-0005-0000-0000-0000701A0000}"/>
    <cellStyle name="Normal 132 2 12" xfId="6770" xr:uid="{00000000-0005-0000-0000-0000711A0000}"/>
    <cellStyle name="Normal 132 2 13" xfId="6771" xr:uid="{00000000-0005-0000-0000-0000721A0000}"/>
    <cellStyle name="Normal 132 2 14" xfId="6772" xr:uid="{00000000-0005-0000-0000-0000731A0000}"/>
    <cellStyle name="Normal 132 2 15" xfId="6773" xr:uid="{00000000-0005-0000-0000-0000741A0000}"/>
    <cellStyle name="Normal 132 2 2" xfId="6774" xr:uid="{00000000-0005-0000-0000-0000751A0000}"/>
    <cellStyle name="Normal 132 2 2 2" xfId="6775" xr:uid="{00000000-0005-0000-0000-0000761A0000}"/>
    <cellStyle name="Normal 132 2 2 2 2" xfId="6776" xr:uid="{00000000-0005-0000-0000-0000771A0000}"/>
    <cellStyle name="Normal 132 2 2 3" xfId="6777" xr:uid="{00000000-0005-0000-0000-0000781A0000}"/>
    <cellStyle name="Normal 132 2 2 4" xfId="6778" xr:uid="{00000000-0005-0000-0000-0000791A0000}"/>
    <cellStyle name="Normal 132 2 2 5" xfId="6779" xr:uid="{00000000-0005-0000-0000-00007A1A0000}"/>
    <cellStyle name="Normal 132 2 3" xfId="6780" xr:uid="{00000000-0005-0000-0000-00007B1A0000}"/>
    <cellStyle name="Normal 132 2 3 2" xfId="6781" xr:uid="{00000000-0005-0000-0000-00007C1A0000}"/>
    <cellStyle name="Normal 132 2 3 2 2" xfId="6782" xr:uid="{00000000-0005-0000-0000-00007D1A0000}"/>
    <cellStyle name="Normal 132 2 3 3" xfId="6783" xr:uid="{00000000-0005-0000-0000-00007E1A0000}"/>
    <cellStyle name="Normal 132 2 3 4" xfId="6784" xr:uid="{00000000-0005-0000-0000-00007F1A0000}"/>
    <cellStyle name="Normal 132 2 4" xfId="6785" xr:uid="{00000000-0005-0000-0000-0000801A0000}"/>
    <cellStyle name="Normal 132 2 4 2" xfId="6786" xr:uid="{00000000-0005-0000-0000-0000811A0000}"/>
    <cellStyle name="Normal 132 2 4 2 2" xfId="6787" xr:uid="{00000000-0005-0000-0000-0000821A0000}"/>
    <cellStyle name="Normal 132 2 4 3" xfId="6788" xr:uid="{00000000-0005-0000-0000-0000831A0000}"/>
    <cellStyle name="Normal 132 2 4 4" xfId="6789" xr:uid="{00000000-0005-0000-0000-0000841A0000}"/>
    <cellStyle name="Normal 132 2 5" xfId="6790" xr:uid="{00000000-0005-0000-0000-0000851A0000}"/>
    <cellStyle name="Normal 132 2 5 2" xfId="6791" xr:uid="{00000000-0005-0000-0000-0000861A0000}"/>
    <cellStyle name="Normal 132 2 5 2 2" xfId="6792" xr:uid="{00000000-0005-0000-0000-0000871A0000}"/>
    <cellStyle name="Normal 132 2 5 3" xfId="6793" xr:uid="{00000000-0005-0000-0000-0000881A0000}"/>
    <cellStyle name="Normal 132 2 5 4" xfId="6794" xr:uid="{00000000-0005-0000-0000-0000891A0000}"/>
    <cellStyle name="Normal 132 2 6" xfId="6795" xr:uid="{00000000-0005-0000-0000-00008A1A0000}"/>
    <cellStyle name="Normal 132 2 6 2" xfId="6796" xr:uid="{00000000-0005-0000-0000-00008B1A0000}"/>
    <cellStyle name="Normal 132 2 6 2 2" xfId="6797" xr:uid="{00000000-0005-0000-0000-00008C1A0000}"/>
    <cellStyle name="Normal 132 2 6 3" xfId="6798" xr:uid="{00000000-0005-0000-0000-00008D1A0000}"/>
    <cellStyle name="Normal 132 2 7" xfId="6799" xr:uid="{00000000-0005-0000-0000-00008E1A0000}"/>
    <cellStyle name="Normal 132 2 7 2" xfId="6800" xr:uid="{00000000-0005-0000-0000-00008F1A0000}"/>
    <cellStyle name="Normal 132 2 7 3" xfId="6801" xr:uid="{00000000-0005-0000-0000-0000901A0000}"/>
    <cellStyle name="Normal 132 2 8" xfId="6802" xr:uid="{00000000-0005-0000-0000-0000911A0000}"/>
    <cellStyle name="Normal 132 2 8 2" xfId="6803" xr:uid="{00000000-0005-0000-0000-0000921A0000}"/>
    <cellStyle name="Normal 132 2 9" xfId="6804" xr:uid="{00000000-0005-0000-0000-0000931A0000}"/>
    <cellStyle name="Normal 132 2 9 2" xfId="6805" xr:uid="{00000000-0005-0000-0000-0000941A0000}"/>
    <cellStyle name="Normal 132 3" xfId="6806" xr:uid="{00000000-0005-0000-0000-0000951A0000}"/>
    <cellStyle name="Normal 132 3 10" xfId="6807" xr:uid="{00000000-0005-0000-0000-0000961A0000}"/>
    <cellStyle name="Normal 132 3 11" xfId="6808" xr:uid="{00000000-0005-0000-0000-0000971A0000}"/>
    <cellStyle name="Normal 132 3 12" xfId="6809" xr:uid="{00000000-0005-0000-0000-0000981A0000}"/>
    <cellStyle name="Normal 132 3 13" xfId="6810" xr:uid="{00000000-0005-0000-0000-0000991A0000}"/>
    <cellStyle name="Normal 132 3 14" xfId="6811" xr:uid="{00000000-0005-0000-0000-00009A1A0000}"/>
    <cellStyle name="Normal 132 3 15" xfId="6812" xr:uid="{00000000-0005-0000-0000-00009B1A0000}"/>
    <cellStyle name="Normal 132 3 2" xfId="6813" xr:uid="{00000000-0005-0000-0000-00009C1A0000}"/>
    <cellStyle name="Normal 132 3 2 2" xfId="6814" xr:uid="{00000000-0005-0000-0000-00009D1A0000}"/>
    <cellStyle name="Normal 132 3 2 2 2" xfId="6815" xr:uid="{00000000-0005-0000-0000-00009E1A0000}"/>
    <cellStyle name="Normal 132 3 2 3" xfId="6816" xr:uid="{00000000-0005-0000-0000-00009F1A0000}"/>
    <cellStyle name="Normal 132 3 2 4" xfId="6817" xr:uid="{00000000-0005-0000-0000-0000A01A0000}"/>
    <cellStyle name="Normal 132 3 2 5" xfId="6818" xr:uid="{00000000-0005-0000-0000-0000A11A0000}"/>
    <cellStyle name="Normal 132 3 3" xfId="6819" xr:uid="{00000000-0005-0000-0000-0000A21A0000}"/>
    <cellStyle name="Normal 132 3 3 2" xfId="6820" xr:uid="{00000000-0005-0000-0000-0000A31A0000}"/>
    <cellStyle name="Normal 132 3 3 2 2" xfId="6821" xr:uid="{00000000-0005-0000-0000-0000A41A0000}"/>
    <cellStyle name="Normal 132 3 3 3" xfId="6822" xr:uid="{00000000-0005-0000-0000-0000A51A0000}"/>
    <cellStyle name="Normal 132 3 3 4" xfId="6823" xr:uid="{00000000-0005-0000-0000-0000A61A0000}"/>
    <cellStyle name="Normal 132 3 4" xfId="6824" xr:uid="{00000000-0005-0000-0000-0000A71A0000}"/>
    <cellStyle name="Normal 132 3 4 2" xfId="6825" xr:uid="{00000000-0005-0000-0000-0000A81A0000}"/>
    <cellStyle name="Normal 132 3 4 2 2" xfId="6826" xr:uid="{00000000-0005-0000-0000-0000A91A0000}"/>
    <cellStyle name="Normal 132 3 4 3" xfId="6827" xr:uid="{00000000-0005-0000-0000-0000AA1A0000}"/>
    <cellStyle name="Normal 132 3 4 4" xfId="6828" xr:uid="{00000000-0005-0000-0000-0000AB1A0000}"/>
    <cellStyle name="Normal 132 3 5" xfId="6829" xr:uid="{00000000-0005-0000-0000-0000AC1A0000}"/>
    <cellStyle name="Normal 132 3 5 2" xfId="6830" xr:uid="{00000000-0005-0000-0000-0000AD1A0000}"/>
    <cellStyle name="Normal 132 3 5 2 2" xfId="6831" xr:uid="{00000000-0005-0000-0000-0000AE1A0000}"/>
    <cellStyle name="Normal 132 3 5 3" xfId="6832" xr:uid="{00000000-0005-0000-0000-0000AF1A0000}"/>
    <cellStyle name="Normal 132 3 5 4" xfId="6833" xr:uid="{00000000-0005-0000-0000-0000B01A0000}"/>
    <cellStyle name="Normal 132 3 6" xfId="6834" xr:uid="{00000000-0005-0000-0000-0000B11A0000}"/>
    <cellStyle name="Normal 132 3 6 2" xfId="6835" xr:uid="{00000000-0005-0000-0000-0000B21A0000}"/>
    <cellStyle name="Normal 132 3 6 2 2" xfId="6836" xr:uid="{00000000-0005-0000-0000-0000B31A0000}"/>
    <cellStyle name="Normal 132 3 6 3" xfId="6837" xr:uid="{00000000-0005-0000-0000-0000B41A0000}"/>
    <cellStyle name="Normal 132 3 7" xfId="6838" xr:uid="{00000000-0005-0000-0000-0000B51A0000}"/>
    <cellStyle name="Normal 132 3 7 2" xfId="6839" xr:uid="{00000000-0005-0000-0000-0000B61A0000}"/>
    <cellStyle name="Normal 132 3 7 3" xfId="6840" xr:uid="{00000000-0005-0000-0000-0000B71A0000}"/>
    <cellStyle name="Normal 132 3 8" xfId="6841" xr:uid="{00000000-0005-0000-0000-0000B81A0000}"/>
    <cellStyle name="Normal 132 3 8 2" xfId="6842" xr:uid="{00000000-0005-0000-0000-0000B91A0000}"/>
    <cellStyle name="Normal 132 3 9" xfId="6843" xr:uid="{00000000-0005-0000-0000-0000BA1A0000}"/>
    <cellStyle name="Normal 132 3 9 2" xfId="6844" xr:uid="{00000000-0005-0000-0000-0000BB1A0000}"/>
    <cellStyle name="Normal 132 4" xfId="6845" xr:uid="{00000000-0005-0000-0000-0000BC1A0000}"/>
    <cellStyle name="Normal 132 4 2" xfId="6846" xr:uid="{00000000-0005-0000-0000-0000BD1A0000}"/>
    <cellStyle name="Normal 132 4 2 2" xfId="6847" xr:uid="{00000000-0005-0000-0000-0000BE1A0000}"/>
    <cellStyle name="Normal 132 4 3" xfId="6848" xr:uid="{00000000-0005-0000-0000-0000BF1A0000}"/>
    <cellStyle name="Normal 132 4 4" xfId="6849" xr:uid="{00000000-0005-0000-0000-0000C01A0000}"/>
    <cellStyle name="Normal 132 4 5" xfId="6850" xr:uid="{00000000-0005-0000-0000-0000C11A0000}"/>
    <cellStyle name="Normal 132 5" xfId="6851" xr:uid="{00000000-0005-0000-0000-0000C21A0000}"/>
    <cellStyle name="Normal 132 5 2" xfId="6852" xr:uid="{00000000-0005-0000-0000-0000C31A0000}"/>
    <cellStyle name="Normal 132 5 2 2" xfId="6853" xr:uid="{00000000-0005-0000-0000-0000C41A0000}"/>
    <cellStyle name="Normal 132 5 3" xfId="6854" xr:uid="{00000000-0005-0000-0000-0000C51A0000}"/>
    <cellStyle name="Normal 132 5 4" xfId="6855" xr:uid="{00000000-0005-0000-0000-0000C61A0000}"/>
    <cellStyle name="Normal 132 5 5" xfId="6856" xr:uid="{00000000-0005-0000-0000-0000C71A0000}"/>
    <cellStyle name="Normal 132 6" xfId="6857" xr:uid="{00000000-0005-0000-0000-0000C81A0000}"/>
    <cellStyle name="Normal 132 6 2" xfId="6858" xr:uid="{00000000-0005-0000-0000-0000C91A0000}"/>
    <cellStyle name="Normal 132 6 2 2" xfId="6859" xr:uid="{00000000-0005-0000-0000-0000CA1A0000}"/>
    <cellStyle name="Normal 132 6 3" xfId="6860" xr:uid="{00000000-0005-0000-0000-0000CB1A0000}"/>
    <cellStyle name="Normal 132 6 4" xfId="6861" xr:uid="{00000000-0005-0000-0000-0000CC1A0000}"/>
    <cellStyle name="Normal 132 6 5" xfId="6862" xr:uid="{00000000-0005-0000-0000-0000CD1A0000}"/>
    <cellStyle name="Normal 132 7" xfId="6863" xr:uid="{00000000-0005-0000-0000-0000CE1A0000}"/>
    <cellStyle name="Normal 132 7 2" xfId="6864" xr:uid="{00000000-0005-0000-0000-0000CF1A0000}"/>
    <cellStyle name="Normal 132 7 2 2" xfId="6865" xr:uid="{00000000-0005-0000-0000-0000D01A0000}"/>
    <cellStyle name="Normal 132 7 3" xfId="6866" xr:uid="{00000000-0005-0000-0000-0000D11A0000}"/>
    <cellStyle name="Normal 132 7 4" xfId="6867" xr:uid="{00000000-0005-0000-0000-0000D21A0000}"/>
    <cellStyle name="Normal 132 8" xfId="6868" xr:uid="{00000000-0005-0000-0000-0000D31A0000}"/>
    <cellStyle name="Normal 132 8 2" xfId="6869" xr:uid="{00000000-0005-0000-0000-0000D41A0000}"/>
    <cellStyle name="Normal 132 8 2 2" xfId="6870" xr:uid="{00000000-0005-0000-0000-0000D51A0000}"/>
    <cellStyle name="Normal 132 8 3" xfId="6871" xr:uid="{00000000-0005-0000-0000-0000D61A0000}"/>
    <cellStyle name="Normal 132 9" xfId="6872" xr:uid="{00000000-0005-0000-0000-0000D71A0000}"/>
    <cellStyle name="Normal 132 9 2" xfId="6873" xr:uid="{00000000-0005-0000-0000-0000D81A0000}"/>
    <cellStyle name="Normal 132 9 3" xfId="6874" xr:uid="{00000000-0005-0000-0000-0000D91A0000}"/>
    <cellStyle name="Normal 133" xfId="6875" xr:uid="{00000000-0005-0000-0000-0000DA1A0000}"/>
    <cellStyle name="Normal 133 10" xfId="6876" xr:uid="{00000000-0005-0000-0000-0000DB1A0000}"/>
    <cellStyle name="Normal 133 10 2" xfId="6877" xr:uid="{00000000-0005-0000-0000-0000DC1A0000}"/>
    <cellStyle name="Normal 133 11" xfId="6878" xr:uid="{00000000-0005-0000-0000-0000DD1A0000}"/>
    <cellStyle name="Normal 133 11 2" xfId="6879" xr:uid="{00000000-0005-0000-0000-0000DE1A0000}"/>
    <cellStyle name="Normal 133 12" xfId="6880" xr:uid="{00000000-0005-0000-0000-0000DF1A0000}"/>
    <cellStyle name="Normal 133 12 2" xfId="6881" xr:uid="{00000000-0005-0000-0000-0000E01A0000}"/>
    <cellStyle name="Normal 133 13" xfId="6882" xr:uid="{00000000-0005-0000-0000-0000E11A0000}"/>
    <cellStyle name="Normal 133 13 2" xfId="6883" xr:uid="{00000000-0005-0000-0000-0000E21A0000}"/>
    <cellStyle name="Normal 133 14" xfId="6884" xr:uid="{00000000-0005-0000-0000-0000E31A0000}"/>
    <cellStyle name="Normal 133 15" xfId="6885" xr:uid="{00000000-0005-0000-0000-0000E41A0000}"/>
    <cellStyle name="Normal 133 16" xfId="6886" xr:uid="{00000000-0005-0000-0000-0000E51A0000}"/>
    <cellStyle name="Normal 133 17" xfId="6887" xr:uid="{00000000-0005-0000-0000-0000E61A0000}"/>
    <cellStyle name="Normal 133 2" xfId="6888" xr:uid="{00000000-0005-0000-0000-0000E71A0000}"/>
    <cellStyle name="Normal 133 2 10" xfId="6889" xr:uid="{00000000-0005-0000-0000-0000E81A0000}"/>
    <cellStyle name="Normal 133 2 11" xfId="6890" xr:uid="{00000000-0005-0000-0000-0000E91A0000}"/>
    <cellStyle name="Normal 133 2 12" xfId="6891" xr:uid="{00000000-0005-0000-0000-0000EA1A0000}"/>
    <cellStyle name="Normal 133 2 13" xfId="6892" xr:uid="{00000000-0005-0000-0000-0000EB1A0000}"/>
    <cellStyle name="Normal 133 2 14" xfId="6893" xr:uid="{00000000-0005-0000-0000-0000EC1A0000}"/>
    <cellStyle name="Normal 133 2 15" xfId="6894" xr:uid="{00000000-0005-0000-0000-0000ED1A0000}"/>
    <cellStyle name="Normal 133 2 2" xfId="6895" xr:uid="{00000000-0005-0000-0000-0000EE1A0000}"/>
    <cellStyle name="Normal 133 2 2 2" xfId="6896" xr:uid="{00000000-0005-0000-0000-0000EF1A0000}"/>
    <cellStyle name="Normal 133 2 2 2 2" xfId="6897" xr:uid="{00000000-0005-0000-0000-0000F01A0000}"/>
    <cellStyle name="Normal 133 2 2 3" xfId="6898" xr:uid="{00000000-0005-0000-0000-0000F11A0000}"/>
    <cellStyle name="Normal 133 2 2 4" xfId="6899" xr:uid="{00000000-0005-0000-0000-0000F21A0000}"/>
    <cellStyle name="Normal 133 2 2 5" xfId="6900" xr:uid="{00000000-0005-0000-0000-0000F31A0000}"/>
    <cellStyle name="Normal 133 2 3" xfId="6901" xr:uid="{00000000-0005-0000-0000-0000F41A0000}"/>
    <cellStyle name="Normal 133 2 3 2" xfId="6902" xr:uid="{00000000-0005-0000-0000-0000F51A0000}"/>
    <cellStyle name="Normal 133 2 3 2 2" xfId="6903" xr:uid="{00000000-0005-0000-0000-0000F61A0000}"/>
    <cellStyle name="Normal 133 2 3 3" xfId="6904" xr:uid="{00000000-0005-0000-0000-0000F71A0000}"/>
    <cellStyle name="Normal 133 2 3 4" xfId="6905" xr:uid="{00000000-0005-0000-0000-0000F81A0000}"/>
    <cellStyle name="Normal 133 2 4" xfId="6906" xr:uid="{00000000-0005-0000-0000-0000F91A0000}"/>
    <cellStyle name="Normal 133 2 4 2" xfId="6907" xr:uid="{00000000-0005-0000-0000-0000FA1A0000}"/>
    <cellStyle name="Normal 133 2 4 2 2" xfId="6908" xr:uid="{00000000-0005-0000-0000-0000FB1A0000}"/>
    <cellStyle name="Normal 133 2 4 3" xfId="6909" xr:uid="{00000000-0005-0000-0000-0000FC1A0000}"/>
    <cellStyle name="Normal 133 2 4 4" xfId="6910" xr:uid="{00000000-0005-0000-0000-0000FD1A0000}"/>
    <cellStyle name="Normal 133 2 5" xfId="6911" xr:uid="{00000000-0005-0000-0000-0000FE1A0000}"/>
    <cellStyle name="Normal 133 2 5 2" xfId="6912" xr:uid="{00000000-0005-0000-0000-0000FF1A0000}"/>
    <cellStyle name="Normal 133 2 5 2 2" xfId="6913" xr:uid="{00000000-0005-0000-0000-0000001B0000}"/>
    <cellStyle name="Normal 133 2 5 3" xfId="6914" xr:uid="{00000000-0005-0000-0000-0000011B0000}"/>
    <cellStyle name="Normal 133 2 5 4" xfId="6915" xr:uid="{00000000-0005-0000-0000-0000021B0000}"/>
    <cellStyle name="Normal 133 2 6" xfId="6916" xr:uid="{00000000-0005-0000-0000-0000031B0000}"/>
    <cellStyle name="Normal 133 2 6 2" xfId="6917" xr:uid="{00000000-0005-0000-0000-0000041B0000}"/>
    <cellStyle name="Normal 133 2 6 2 2" xfId="6918" xr:uid="{00000000-0005-0000-0000-0000051B0000}"/>
    <cellStyle name="Normal 133 2 6 3" xfId="6919" xr:uid="{00000000-0005-0000-0000-0000061B0000}"/>
    <cellStyle name="Normal 133 2 7" xfId="6920" xr:uid="{00000000-0005-0000-0000-0000071B0000}"/>
    <cellStyle name="Normal 133 2 7 2" xfId="6921" xr:uid="{00000000-0005-0000-0000-0000081B0000}"/>
    <cellStyle name="Normal 133 2 7 3" xfId="6922" xr:uid="{00000000-0005-0000-0000-0000091B0000}"/>
    <cellStyle name="Normal 133 2 8" xfId="6923" xr:uid="{00000000-0005-0000-0000-00000A1B0000}"/>
    <cellStyle name="Normal 133 2 8 2" xfId="6924" xr:uid="{00000000-0005-0000-0000-00000B1B0000}"/>
    <cellStyle name="Normal 133 2 9" xfId="6925" xr:uid="{00000000-0005-0000-0000-00000C1B0000}"/>
    <cellStyle name="Normal 133 2 9 2" xfId="6926" xr:uid="{00000000-0005-0000-0000-00000D1B0000}"/>
    <cellStyle name="Normal 133 3" xfId="6927" xr:uid="{00000000-0005-0000-0000-00000E1B0000}"/>
    <cellStyle name="Normal 133 3 10" xfId="6928" xr:uid="{00000000-0005-0000-0000-00000F1B0000}"/>
    <cellStyle name="Normal 133 3 11" xfId="6929" xr:uid="{00000000-0005-0000-0000-0000101B0000}"/>
    <cellStyle name="Normal 133 3 12" xfId="6930" xr:uid="{00000000-0005-0000-0000-0000111B0000}"/>
    <cellStyle name="Normal 133 3 13" xfId="6931" xr:uid="{00000000-0005-0000-0000-0000121B0000}"/>
    <cellStyle name="Normal 133 3 14" xfId="6932" xr:uid="{00000000-0005-0000-0000-0000131B0000}"/>
    <cellStyle name="Normal 133 3 15" xfId="6933" xr:uid="{00000000-0005-0000-0000-0000141B0000}"/>
    <cellStyle name="Normal 133 3 2" xfId="6934" xr:uid="{00000000-0005-0000-0000-0000151B0000}"/>
    <cellStyle name="Normal 133 3 2 2" xfId="6935" xr:uid="{00000000-0005-0000-0000-0000161B0000}"/>
    <cellStyle name="Normal 133 3 2 2 2" xfId="6936" xr:uid="{00000000-0005-0000-0000-0000171B0000}"/>
    <cellStyle name="Normal 133 3 2 3" xfId="6937" xr:uid="{00000000-0005-0000-0000-0000181B0000}"/>
    <cellStyle name="Normal 133 3 2 4" xfId="6938" xr:uid="{00000000-0005-0000-0000-0000191B0000}"/>
    <cellStyle name="Normal 133 3 2 5" xfId="6939" xr:uid="{00000000-0005-0000-0000-00001A1B0000}"/>
    <cellStyle name="Normal 133 3 3" xfId="6940" xr:uid="{00000000-0005-0000-0000-00001B1B0000}"/>
    <cellStyle name="Normal 133 3 3 2" xfId="6941" xr:uid="{00000000-0005-0000-0000-00001C1B0000}"/>
    <cellStyle name="Normal 133 3 3 2 2" xfId="6942" xr:uid="{00000000-0005-0000-0000-00001D1B0000}"/>
    <cellStyle name="Normal 133 3 3 3" xfId="6943" xr:uid="{00000000-0005-0000-0000-00001E1B0000}"/>
    <cellStyle name="Normal 133 3 3 4" xfId="6944" xr:uid="{00000000-0005-0000-0000-00001F1B0000}"/>
    <cellStyle name="Normal 133 3 4" xfId="6945" xr:uid="{00000000-0005-0000-0000-0000201B0000}"/>
    <cellStyle name="Normal 133 3 4 2" xfId="6946" xr:uid="{00000000-0005-0000-0000-0000211B0000}"/>
    <cellStyle name="Normal 133 3 4 2 2" xfId="6947" xr:uid="{00000000-0005-0000-0000-0000221B0000}"/>
    <cellStyle name="Normal 133 3 4 3" xfId="6948" xr:uid="{00000000-0005-0000-0000-0000231B0000}"/>
    <cellStyle name="Normal 133 3 4 4" xfId="6949" xr:uid="{00000000-0005-0000-0000-0000241B0000}"/>
    <cellStyle name="Normal 133 3 5" xfId="6950" xr:uid="{00000000-0005-0000-0000-0000251B0000}"/>
    <cellStyle name="Normal 133 3 5 2" xfId="6951" xr:uid="{00000000-0005-0000-0000-0000261B0000}"/>
    <cellStyle name="Normal 133 3 5 2 2" xfId="6952" xr:uid="{00000000-0005-0000-0000-0000271B0000}"/>
    <cellStyle name="Normal 133 3 5 3" xfId="6953" xr:uid="{00000000-0005-0000-0000-0000281B0000}"/>
    <cellStyle name="Normal 133 3 5 4" xfId="6954" xr:uid="{00000000-0005-0000-0000-0000291B0000}"/>
    <cellStyle name="Normal 133 3 6" xfId="6955" xr:uid="{00000000-0005-0000-0000-00002A1B0000}"/>
    <cellStyle name="Normal 133 3 6 2" xfId="6956" xr:uid="{00000000-0005-0000-0000-00002B1B0000}"/>
    <cellStyle name="Normal 133 3 6 2 2" xfId="6957" xr:uid="{00000000-0005-0000-0000-00002C1B0000}"/>
    <cellStyle name="Normal 133 3 6 3" xfId="6958" xr:uid="{00000000-0005-0000-0000-00002D1B0000}"/>
    <cellStyle name="Normal 133 3 7" xfId="6959" xr:uid="{00000000-0005-0000-0000-00002E1B0000}"/>
    <cellStyle name="Normal 133 3 7 2" xfId="6960" xr:uid="{00000000-0005-0000-0000-00002F1B0000}"/>
    <cellStyle name="Normal 133 3 7 3" xfId="6961" xr:uid="{00000000-0005-0000-0000-0000301B0000}"/>
    <cellStyle name="Normal 133 3 8" xfId="6962" xr:uid="{00000000-0005-0000-0000-0000311B0000}"/>
    <cellStyle name="Normal 133 3 8 2" xfId="6963" xr:uid="{00000000-0005-0000-0000-0000321B0000}"/>
    <cellStyle name="Normal 133 3 9" xfId="6964" xr:uid="{00000000-0005-0000-0000-0000331B0000}"/>
    <cellStyle name="Normal 133 3 9 2" xfId="6965" xr:uid="{00000000-0005-0000-0000-0000341B0000}"/>
    <cellStyle name="Normal 133 4" xfId="6966" xr:uid="{00000000-0005-0000-0000-0000351B0000}"/>
    <cellStyle name="Normal 133 4 2" xfId="6967" xr:uid="{00000000-0005-0000-0000-0000361B0000}"/>
    <cellStyle name="Normal 133 4 2 2" xfId="6968" xr:uid="{00000000-0005-0000-0000-0000371B0000}"/>
    <cellStyle name="Normal 133 4 3" xfId="6969" xr:uid="{00000000-0005-0000-0000-0000381B0000}"/>
    <cellStyle name="Normal 133 4 4" xfId="6970" xr:uid="{00000000-0005-0000-0000-0000391B0000}"/>
    <cellStyle name="Normal 133 4 5" xfId="6971" xr:uid="{00000000-0005-0000-0000-00003A1B0000}"/>
    <cellStyle name="Normal 133 5" xfId="6972" xr:uid="{00000000-0005-0000-0000-00003B1B0000}"/>
    <cellStyle name="Normal 133 5 2" xfId="6973" xr:uid="{00000000-0005-0000-0000-00003C1B0000}"/>
    <cellStyle name="Normal 133 5 2 2" xfId="6974" xr:uid="{00000000-0005-0000-0000-00003D1B0000}"/>
    <cellStyle name="Normal 133 5 3" xfId="6975" xr:uid="{00000000-0005-0000-0000-00003E1B0000}"/>
    <cellStyle name="Normal 133 5 4" xfId="6976" xr:uid="{00000000-0005-0000-0000-00003F1B0000}"/>
    <cellStyle name="Normal 133 5 5" xfId="6977" xr:uid="{00000000-0005-0000-0000-0000401B0000}"/>
    <cellStyle name="Normal 133 6" xfId="6978" xr:uid="{00000000-0005-0000-0000-0000411B0000}"/>
    <cellStyle name="Normal 133 6 2" xfId="6979" xr:uid="{00000000-0005-0000-0000-0000421B0000}"/>
    <cellStyle name="Normal 133 6 2 2" xfId="6980" xr:uid="{00000000-0005-0000-0000-0000431B0000}"/>
    <cellStyle name="Normal 133 6 3" xfId="6981" xr:uid="{00000000-0005-0000-0000-0000441B0000}"/>
    <cellStyle name="Normal 133 6 4" xfId="6982" xr:uid="{00000000-0005-0000-0000-0000451B0000}"/>
    <cellStyle name="Normal 133 6 5" xfId="6983" xr:uid="{00000000-0005-0000-0000-0000461B0000}"/>
    <cellStyle name="Normal 133 7" xfId="6984" xr:uid="{00000000-0005-0000-0000-0000471B0000}"/>
    <cellStyle name="Normal 133 7 2" xfId="6985" xr:uid="{00000000-0005-0000-0000-0000481B0000}"/>
    <cellStyle name="Normal 133 7 2 2" xfId="6986" xr:uid="{00000000-0005-0000-0000-0000491B0000}"/>
    <cellStyle name="Normal 133 7 3" xfId="6987" xr:uid="{00000000-0005-0000-0000-00004A1B0000}"/>
    <cellStyle name="Normal 133 7 4" xfId="6988" xr:uid="{00000000-0005-0000-0000-00004B1B0000}"/>
    <cellStyle name="Normal 133 8" xfId="6989" xr:uid="{00000000-0005-0000-0000-00004C1B0000}"/>
    <cellStyle name="Normal 133 8 2" xfId="6990" xr:uid="{00000000-0005-0000-0000-00004D1B0000}"/>
    <cellStyle name="Normal 133 8 2 2" xfId="6991" xr:uid="{00000000-0005-0000-0000-00004E1B0000}"/>
    <cellStyle name="Normal 133 8 3" xfId="6992" xr:uid="{00000000-0005-0000-0000-00004F1B0000}"/>
    <cellStyle name="Normal 133 9" xfId="6993" xr:uid="{00000000-0005-0000-0000-0000501B0000}"/>
    <cellStyle name="Normal 133 9 2" xfId="6994" xr:uid="{00000000-0005-0000-0000-0000511B0000}"/>
    <cellStyle name="Normal 133 9 3" xfId="6995" xr:uid="{00000000-0005-0000-0000-0000521B0000}"/>
    <cellStyle name="Normal 134" xfId="6996" xr:uid="{00000000-0005-0000-0000-0000531B0000}"/>
    <cellStyle name="Normal 134 10" xfId="6997" xr:uid="{00000000-0005-0000-0000-0000541B0000}"/>
    <cellStyle name="Normal 134 10 2" xfId="6998" xr:uid="{00000000-0005-0000-0000-0000551B0000}"/>
    <cellStyle name="Normal 134 11" xfId="6999" xr:uid="{00000000-0005-0000-0000-0000561B0000}"/>
    <cellStyle name="Normal 134 11 2" xfId="7000" xr:uid="{00000000-0005-0000-0000-0000571B0000}"/>
    <cellStyle name="Normal 134 12" xfId="7001" xr:uid="{00000000-0005-0000-0000-0000581B0000}"/>
    <cellStyle name="Normal 134 12 2" xfId="7002" xr:uid="{00000000-0005-0000-0000-0000591B0000}"/>
    <cellStyle name="Normal 134 13" xfId="7003" xr:uid="{00000000-0005-0000-0000-00005A1B0000}"/>
    <cellStyle name="Normal 134 13 2" xfId="7004" xr:uid="{00000000-0005-0000-0000-00005B1B0000}"/>
    <cellStyle name="Normal 134 14" xfId="7005" xr:uid="{00000000-0005-0000-0000-00005C1B0000}"/>
    <cellStyle name="Normal 134 15" xfId="7006" xr:uid="{00000000-0005-0000-0000-00005D1B0000}"/>
    <cellStyle name="Normal 134 16" xfId="7007" xr:uid="{00000000-0005-0000-0000-00005E1B0000}"/>
    <cellStyle name="Normal 134 17" xfId="7008" xr:uid="{00000000-0005-0000-0000-00005F1B0000}"/>
    <cellStyle name="Normal 134 2" xfId="7009" xr:uid="{00000000-0005-0000-0000-0000601B0000}"/>
    <cellStyle name="Normal 134 2 10" xfId="7010" xr:uid="{00000000-0005-0000-0000-0000611B0000}"/>
    <cellStyle name="Normal 134 2 11" xfId="7011" xr:uid="{00000000-0005-0000-0000-0000621B0000}"/>
    <cellStyle name="Normal 134 2 12" xfId="7012" xr:uid="{00000000-0005-0000-0000-0000631B0000}"/>
    <cellStyle name="Normal 134 2 13" xfId="7013" xr:uid="{00000000-0005-0000-0000-0000641B0000}"/>
    <cellStyle name="Normal 134 2 14" xfId="7014" xr:uid="{00000000-0005-0000-0000-0000651B0000}"/>
    <cellStyle name="Normal 134 2 15" xfId="7015" xr:uid="{00000000-0005-0000-0000-0000661B0000}"/>
    <cellStyle name="Normal 134 2 2" xfId="7016" xr:uid="{00000000-0005-0000-0000-0000671B0000}"/>
    <cellStyle name="Normal 134 2 2 2" xfId="7017" xr:uid="{00000000-0005-0000-0000-0000681B0000}"/>
    <cellStyle name="Normal 134 2 2 2 2" xfId="7018" xr:uid="{00000000-0005-0000-0000-0000691B0000}"/>
    <cellStyle name="Normal 134 2 2 3" xfId="7019" xr:uid="{00000000-0005-0000-0000-00006A1B0000}"/>
    <cellStyle name="Normal 134 2 2 4" xfId="7020" xr:uid="{00000000-0005-0000-0000-00006B1B0000}"/>
    <cellStyle name="Normal 134 2 2 5" xfId="7021" xr:uid="{00000000-0005-0000-0000-00006C1B0000}"/>
    <cellStyle name="Normal 134 2 3" xfId="7022" xr:uid="{00000000-0005-0000-0000-00006D1B0000}"/>
    <cellStyle name="Normal 134 2 3 2" xfId="7023" xr:uid="{00000000-0005-0000-0000-00006E1B0000}"/>
    <cellStyle name="Normal 134 2 3 2 2" xfId="7024" xr:uid="{00000000-0005-0000-0000-00006F1B0000}"/>
    <cellStyle name="Normal 134 2 3 3" xfId="7025" xr:uid="{00000000-0005-0000-0000-0000701B0000}"/>
    <cellStyle name="Normal 134 2 3 4" xfId="7026" xr:uid="{00000000-0005-0000-0000-0000711B0000}"/>
    <cellStyle name="Normal 134 2 4" xfId="7027" xr:uid="{00000000-0005-0000-0000-0000721B0000}"/>
    <cellStyle name="Normal 134 2 4 2" xfId="7028" xr:uid="{00000000-0005-0000-0000-0000731B0000}"/>
    <cellStyle name="Normal 134 2 4 2 2" xfId="7029" xr:uid="{00000000-0005-0000-0000-0000741B0000}"/>
    <cellStyle name="Normal 134 2 4 3" xfId="7030" xr:uid="{00000000-0005-0000-0000-0000751B0000}"/>
    <cellStyle name="Normal 134 2 4 4" xfId="7031" xr:uid="{00000000-0005-0000-0000-0000761B0000}"/>
    <cellStyle name="Normal 134 2 5" xfId="7032" xr:uid="{00000000-0005-0000-0000-0000771B0000}"/>
    <cellStyle name="Normal 134 2 5 2" xfId="7033" xr:uid="{00000000-0005-0000-0000-0000781B0000}"/>
    <cellStyle name="Normal 134 2 5 2 2" xfId="7034" xr:uid="{00000000-0005-0000-0000-0000791B0000}"/>
    <cellStyle name="Normal 134 2 5 3" xfId="7035" xr:uid="{00000000-0005-0000-0000-00007A1B0000}"/>
    <cellStyle name="Normal 134 2 5 4" xfId="7036" xr:uid="{00000000-0005-0000-0000-00007B1B0000}"/>
    <cellStyle name="Normal 134 2 6" xfId="7037" xr:uid="{00000000-0005-0000-0000-00007C1B0000}"/>
    <cellStyle name="Normal 134 2 6 2" xfId="7038" xr:uid="{00000000-0005-0000-0000-00007D1B0000}"/>
    <cellStyle name="Normal 134 2 6 2 2" xfId="7039" xr:uid="{00000000-0005-0000-0000-00007E1B0000}"/>
    <cellStyle name="Normal 134 2 6 3" xfId="7040" xr:uid="{00000000-0005-0000-0000-00007F1B0000}"/>
    <cellStyle name="Normal 134 2 7" xfId="7041" xr:uid="{00000000-0005-0000-0000-0000801B0000}"/>
    <cellStyle name="Normal 134 2 7 2" xfId="7042" xr:uid="{00000000-0005-0000-0000-0000811B0000}"/>
    <cellStyle name="Normal 134 2 7 3" xfId="7043" xr:uid="{00000000-0005-0000-0000-0000821B0000}"/>
    <cellStyle name="Normal 134 2 8" xfId="7044" xr:uid="{00000000-0005-0000-0000-0000831B0000}"/>
    <cellStyle name="Normal 134 2 8 2" xfId="7045" xr:uid="{00000000-0005-0000-0000-0000841B0000}"/>
    <cellStyle name="Normal 134 2 9" xfId="7046" xr:uid="{00000000-0005-0000-0000-0000851B0000}"/>
    <cellStyle name="Normal 134 2 9 2" xfId="7047" xr:uid="{00000000-0005-0000-0000-0000861B0000}"/>
    <cellStyle name="Normal 134 3" xfId="7048" xr:uid="{00000000-0005-0000-0000-0000871B0000}"/>
    <cellStyle name="Normal 134 3 10" xfId="7049" xr:uid="{00000000-0005-0000-0000-0000881B0000}"/>
    <cellStyle name="Normal 134 3 11" xfId="7050" xr:uid="{00000000-0005-0000-0000-0000891B0000}"/>
    <cellStyle name="Normal 134 3 12" xfId="7051" xr:uid="{00000000-0005-0000-0000-00008A1B0000}"/>
    <cellStyle name="Normal 134 3 13" xfId="7052" xr:uid="{00000000-0005-0000-0000-00008B1B0000}"/>
    <cellStyle name="Normal 134 3 14" xfId="7053" xr:uid="{00000000-0005-0000-0000-00008C1B0000}"/>
    <cellStyle name="Normal 134 3 15" xfId="7054" xr:uid="{00000000-0005-0000-0000-00008D1B0000}"/>
    <cellStyle name="Normal 134 3 2" xfId="7055" xr:uid="{00000000-0005-0000-0000-00008E1B0000}"/>
    <cellStyle name="Normal 134 3 2 2" xfId="7056" xr:uid="{00000000-0005-0000-0000-00008F1B0000}"/>
    <cellStyle name="Normal 134 3 2 2 2" xfId="7057" xr:uid="{00000000-0005-0000-0000-0000901B0000}"/>
    <cellStyle name="Normal 134 3 2 3" xfId="7058" xr:uid="{00000000-0005-0000-0000-0000911B0000}"/>
    <cellStyle name="Normal 134 3 2 4" xfId="7059" xr:uid="{00000000-0005-0000-0000-0000921B0000}"/>
    <cellStyle name="Normal 134 3 2 5" xfId="7060" xr:uid="{00000000-0005-0000-0000-0000931B0000}"/>
    <cellStyle name="Normal 134 3 3" xfId="7061" xr:uid="{00000000-0005-0000-0000-0000941B0000}"/>
    <cellStyle name="Normal 134 3 3 2" xfId="7062" xr:uid="{00000000-0005-0000-0000-0000951B0000}"/>
    <cellStyle name="Normal 134 3 3 2 2" xfId="7063" xr:uid="{00000000-0005-0000-0000-0000961B0000}"/>
    <cellStyle name="Normal 134 3 3 3" xfId="7064" xr:uid="{00000000-0005-0000-0000-0000971B0000}"/>
    <cellStyle name="Normal 134 3 3 4" xfId="7065" xr:uid="{00000000-0005-0000-0000-0000981B0000}"/>
    <cellStyle name="Normal 134 3 4" xfId="7066" xr:uid="{00000000-0005-0000-0000-0000991B0000}"/>
    <cellStyle name="Normal 134 3 4 2" xfId="7067" xr:uid="{00000000-0005-0000-0000-00009A1B0000}"/>
    <cellStyle name="Normal 134 3 4 2 2" xfId="7068" xr:uid="{00000000-0005-0000-0000-00009B1B0000}"/>
    <cellStyle name="Normal 134 3 4 3" xfId="7069" xr:uid="{00000000-0005-0000-0000-00009C1B0000}"/>
    <cellStyle name="Normal 134 3 4 4" xfId="7070" xr:uid="{00000000-0005-0000-0000-00009D1B0000}"/>
    <cellStyle name="Normal 134 3 5" xfId="7071" xr:uid="{00000000-0005-0000-0000-00009E1B0000}"/>
    <cellStyle name="Normal 134 3 5 2" xfId="7072" xr:uid="{00000000-0005-0000-0000-00009F1B0000}"/>
    <cellStyle name="Normal 134 3 5 2 2" xfId="7073" xr:uid="{00000000-0005-0000-0000-0000A01B0000}"/>
    <cellStyle name="Normal 134 3 5 3" xfId="7074" xr:uid="{00000000-0005-0000-0000-0000A11B0000}"/>
    <cellStyle name="Normal 134 3 5 4" xfId="7075" xr:uid="{00000000-0005-0000-0000-0000A21B0000}"/>
    <cellStyle name="Normal 134 3 6" xfId="7076" xr:uid="{00000000-0005-0000-0000-0000A31B0000}"/>
    <cellStyle name="Normal 134 3 6 2" xfId="7077" xr:uid="{00000000-0005-0000-0000-0000A41B0000}"/>
    <cellStyle name="Normal 134 3 6 2 2" xfId="7078" xr:uid="{00000000-0005-0000-0000-0000A51B0000}"/>
    <cellStyle name="Normal 134 3 6 3" xfId="7079" xr:uid="{00000000-0005-0000-0000-0000A61B0000}"/>
    <cellStyle name="Normal 134 3 7" xfId="7080" xr:uid="{00000000-0005-0000-0000-0000A71B0000}"/>
    <cellStyle name="Normal 134 3 7 2" xfId="7081" xr:uid="{00000000-0005-0000-0000-0000A81B0000}"/>
    <cellStyle name="Normal 134 3 7 3" xfId="7082" xr:uid="{00000000-0005-0000-0000-0000A91B0000}"/>
    <cellStyle name="Normal 134 3 8" xfId="7083" xr:uid="{00000000-0005-0000-0000-0000AA1B0000}"/>
    <cellStyle name="Normal 134 3 8 2" xfId="7084" xr:uid="{00000000-0005-0000-0000-0000AB1B0000}"/>
    <cellStyle name="Normal 134 3 9" xfId="7085" xr:uid="{00000000-0005-0000-0000-0000AC1B0000}"/>
    <cellStyle name="Normal 134 3 9 2" xfId="7086" xr:uid="{00000000-0005-0000-0000-0000AD1B0000}"/>
    <cellStyle name="Normal 134 4" xfId="7087" xr:uid="{00000000-0005-0000-0000-0000AE1B0000}"/>
    <cellStyle name="Normal 134 4 2" xfId="7088" xr:uid="{00000000-0005-0000-0000-0000AF1B0000}"/>
    <cellStyle name="Normal 134 4 2 2" xfId="7089" xr:uid="{00000000-0005-0000-0000-0000B01B0000}"/>
    <cellStyle name="Normal 134 4 3" xfId="7090" xr:uid="{00000000-0005-0000-0000-0000B11B0000}"/>
    <cellStyle name="Normal 134 4 4" xfId="7091" xr:uid="{00000000-0005-0000-0000-0000B21B0000}"/>
    <cellStyle name="Normal 134 4 5" xfId="7092" xr:uid="{00000000-0005-0000-0000-0000B31B0000}"/>
    <cellStyle name="Normal 134 5" xfId="7093" xr:uid="{00000000-0005-0000-0000-0000B41B0000}"/>
    <cellStyle name="Normal 134 5 2" xfId="7094" xr:uid="{00000000-0005-0000-0000-0000B51B0000}"/>
    <cellStyle name="Normal 134 5 2 2" xfId="7095" xr:uid="{00000000-0005-0000-0000-0000B61B0000}"/>
    <cellStyle name="Normal 134 5 3" xfId="7096" xr:uid="{00000000-0005-0000-0000-0000B71B0000}"/>
    <cellStyle name="Normal 134 5 4" xfId="7097" xr:uid="{00000000-0005-0000-0000-0000B81B0000}"/>
    <cellStyle name="Normal 134 5 5" xfId="7098" xr:uid="{00000000-0005-0000-0000-0000B91B0000}"/>
    <cellStyle name="Normal 134 6" xfId="7099" xr:uid="{00000000-0005-0000-0000-0000BA1B0000}"/>
    <cellStyle name="Normal 134 6 2" xfId="7100" xr:uid="{00000000-0005-0000-0000-0000BB1B0000}"/>
    <cellStyle name="Normal 134 6 2 2" xfId="7101" xr:uid="{00000000-0005-0000-0000-0000BC1B0000}"/>
    <cellStyle name="Normal 134 6 3" xfId="7102" xr:uid="{00000000-0005-0000-0000-0000BD1B0000}"/>
    <cellStyle name="Normal 134 6 4" xfId="7103" xr:uid="{00000000-0005-0000-0000-0000BE1B0000}"/>
    <cellStyle name="Normal 134 6 5" xfId="7104" xr:uid="{00000000-0005-0000-0000-0000BF1B0000}"/>
    <cellStyle name="Normal 134 7" xfId="7105" xr:uid="{00000000-0005-0000-0000-0000C01B0000}"/>
    <cellStyle name="Normal 134 7 2" xfId="7106" xr:uid="{00000000-0005-0000-0000-0000C11B0000}"/>
    <cellStyle name="Normal 134 7 2 2" xfId="7107" xr:uid="{00000000-0005-0000-0000-0000C21B0000}"/>
    <cellStyle name="Normal 134 7 3" xfId="7108" xr:uid="{00000000-0005-0000-0000-0000C31B0000}"/>
    <cellStyle name="Normal 134 7 4" xfId="7109" xr:uid="{00000000-0005-0000-0000-0000C41B0000}"/>
    <cellStyle name="Normal 134 8" xfId="7110" xr:uid="{00000000-0005-0000-0000-0000C51B0000}"/>
    <cellStyle name="Normal 134 8 2" xfId="7111" xr:uid="{00000000-0005-0000-0000-0000C61B0000}"/>
    <cellStyle name="Normal 134 8 2 2" xfId="7112" xr:uid="{00000000-0005-0000-0000-0000C71B0000}"/>
    <cellStyle name="Normal 134 8 3" xfId="7113" xr:uid="{00000000-0005-0000-0000-0000C81B0000}"/>
    <cellStyle name="Normal 134 9" xfId="7114" xr:uid="{00000000-0005-0000-0000-0000C91B0000}"/>
    <cellStyle name="Normal 134 9 2" xfId="7115" xr:uid="{00000000-0005-0000-0000-0000CA1B0000}"/>
    <cellStyle name="Normal 134 9 3" xfId="7116" xr:uid="{00000000-0005-0000-0000-0000CB1B0000}"/>
    <cellStyle name="Normal 135" xfId="7117" xr:uid="{00000000-0005-0000-0000-0000CC1B0000}"/>
    <cellStyle name="Normal 135 10" xfId="7118" xr:uid="{00000000-0005-0000-0000-0000CD1B0000}"/>
    <cellStyle name="Normal 135 10 2" xfId="7119" xr:uid="{00000000-0005-0000-0000-0000CE1B0000}"/>
    <cellStyle name="Normal 135 11" xfId="7120" xr:uid="{00000000-0005-0000-0000-0000CF1B0000}"/>
    <cellStyle name="Normal 135 11 2" xfId="7121" xr:uid="{00000000-0005-0000-0000-0000D01B0000}"/>
    <cellStyle name="Normal 135 12" xfId="7122" xr:uid="{00000000-0005-0000-0000-0000D11B0000}"/>
    <cellStyle name="Normal 135 12 2" xfId="7123" xr:uid="{00000000-0005-0000-0000-0000D21B0000}"/>
    <cellStyle name="Normal 135 13" xfId="7124" xr:uid="{00000000-0005-0000-0000-0000D31B0000}"/>
    <cellStyle name="Normal 135 13 2" xfId="7125" xr:uid="{00000000-0005-0000-0000-0000D41B0000}"/>
    <cellStyle name="Normal 135 14" xfId="7126" xr:uid="{00000000-0005-0000-0000-0000D51B0000}"/>
    <cellStyle name="Normal 135 15" xfId="7127" xr:uid="{00000000-0005-0000-0000-0000D61B0000}"/>
    <cellStyle name="Normal 135 16" xfId="7128" xr:uid="{00000000-0005-0000-0000-0000D71B0000}"/>
    <cellStyle name="Normal 135 17" xfId="7129" xr:uid="{00000000-0005-0000-0000-0000D81B0000}"/>
    <cellStyle name="Normal 135 2" xfId="7130" xr:uid="{00000000-0005-0000-0000-0000D91B0000}"/>
    <cellStyle name="Normal 135 2 10" xfId="7131" xr:uid="{00000000-0005-0000-0000-0000DA1B0000}"/>
    <cellStyle name="Normal 135 2 11" xfId="7132" xr:uid="{00000000-0005-0000-0000-0000DB1B0000}"/>
    <cellStyle name="Normal 135 2 12" xfId="7133" xr:uid="{00000000-0005-0000-0000-0000DC1B0000}"/>
    <cellStyle name="Normal 135 2 13" xfId="7134" xr:uid="{00000000-0005-0000-0000-0000DD1B0000}"/>
    <cellStyle name="Normal 135 2 14" xfId="7135" xr:uid="{00000000-0005-0000-0000-0000DE1B0000}"/>
    <cellStyle name="Normal 135 2 15" xfId="7136" xr:uid="{00000000-0005-0000-0000-0000DF1B0000}"/>
    <cellStyle name="Normal 135 2 2" xfId="7137" xr:uid="{00000000-0005-0000-0000-0000E01B0000}"/>
    <cellStyle name="Normal 135 2 2 2" xfId="7138" xr:uid="{00000000-0005-0000-0000-0000E11B0000}"/>
    <cellStyle name="Normal 135 2 2 2 2" xfId="7139" xr:uid="{00000000-0005-0000-0000-0000E21B0000}"/>
    <cellStyle name="Normal 135 2 2 3" xfId="7140" xr:uid="{00000000-0005-0000-0000-0000E31B0000}"/>
    <cellStyle name="Normal 135 2 2 4" xfId="7141" xr:uid="{00000000-0005-0000-0000-0000E41B0000}"/>
    <cellStyle name="Normal 135 2 2 5" xfId="7142" xr:uid="{00000000-0005-0000-0000-0000E51B0000}"/>
    <cellStyle name="Normal 135 2 3" xfId="7143" xr:uid="{00000000-0005-0000-0000-0000E61B0000}"/>
    <cellStyle name="Normal 135 2 3 2" xfId="7144" xr:uid="{00000000-0005-0000-0000-0000E71B0000}"/>
    <cellStyle name="Normal 135 2 3 2 2" xfId="7145" xr:uid="{00000000-0005-0000-0000-0000E81B0000}"/>
    <cellStyle name="Normal 135 2 3 3" xfId="7146" xr:uid="{00000000-0005-0000-0000-0000E91B0000}"/>
    <cellStyle name="Normal 135 2 3 4" xfId="7147" xr:uid="{00000000-0005-0000-0000-0000EA1B0000}"/>
    <cellStyle name="Normal 135 2 4" xfId="7148" xr:uid="{00000000-0005-0000-0000-0000EB1B0000}"/>
    <cellStyle name="Normal 135 2 4 2" xfId="7149" xr:uid="{00000000-0005-0000-0000-0000EC1B0000}"/>
    <cellStyle name="Normal 135 2 4 2 2" xfId="7150" xr:uid="{00000000-0005-0000-0000-0000ED1B0000}"/>
    <cellStyle name="Normal 135 2 4 3" xfId="7151" xr:uid="{00000000-0005-0000-0000-0000EE1B0000}"/>
    <cellStyle name="Normal 135 2 4 4" xfId="7152" xr:uid="{00000000-0005-0000-0000-0000EF1B0000}"/>
    <cellStyle name="Normal 135 2 5" xfId="7153" xr:uid="{00000000-0005-0000-0000-0000F01B0000}"/>
    <cellStyle name="Normal 135 2 5 2" xfId="7154" xr:uid="{00000000-0005-0000-0000-0000F11B0000}"/>
    <cellStyle name="Normal 135 2 5 2 2" xfId="7155" xr:uid="{00000000-0005-0000-0000-0000F21B0000}"/>
    <cellStyle name="Normal 135 2 5 3" xfId="7156" xr:uid="{00000000-0005-0000-0000-0000F31B0000}"/>
    <cellStyle name="Normal 135 2 5 4" xfId="7157" xr:uid="{00000000-0005-0000-0000-0000F41B0000}"/>
    <cellStyle name="Normal 135 2 6" xfId="7158" xr:uid="{00000000-0005-0000-0000-0000F51B0000}"/>
    <cellStyle name="Normal 135 2 6 2" xfId="7159" xr:uid="{00000000-0005-0000-0000-0000F61B0000}"/>
    <cellStyle name="Normal 135 2 6 2 2" xfId="7160" xr:uid="{00000000-0005-0000-0000-0000F71B0000}"/>
    <cellStyle name="Normal 135 2 6 3" xfId="7161" xr:uid="{00000000-0005-0000-0000-0000F81B0000}"/>
    <cellStyle name="Normal 135 2 7" xfId="7162" xr:uid="{00000000-0005-0000-0000-0000F91B0000}"/>
    <cellStyle name="Normal 135 2 7 2" xfId="7163" xr:uid="{00000000-0005-0000-0000-0000FA1B0000}"/>
    <cellStyle name="Normal 135 2 7 3" xfId="7164" xr:uid="{00000000-0005-0000-0000-0000FB1B0000}"/>
    <cellStyle name="Normal 135 2 8" xfId="7165" xr:uid="{00000000-0005-0000-0000-0000FC1B0000}"/>
    <cellStyle name="Normal 135 2 8 2" xfId="7166" xr:uid="{00000000-0005-0000-0000-0000FD1B0000}"/>
    <cellStyle name="Normal 135 2 9" xfId="7167" xr:uid="{00000000-0005-0000-0000-0000FE1B0000}"/>
    <cellStyle name="Normal 135 2 9 2" xfId="7168" xr:uid="{00000000-0005-0000-0000-0000FF1B0000}"/>
    <cellStyle name="Normal 135 3" xfId="7169" xr:uid="{00000000-0005-0000-0000-0000001C0000}"/>
    <cellStyle name="Normal 135 3 10" xfId="7170" xr:uid="{00000000-0005-0000-0000-0000011C0000}"/>
    <cellStyle name="Normal 135 3 11" xfId="7171" xr:uid="{00000000-0005-0000-0000-0000021C0000}"/>
    <cellStyle name="Normal 135 3 12" xfId="7172" xr:uid="{00000000-0005-0000-0000-0000031C0000}"/>
    <cellStyle name="Normal 135 3 13" xfId="7173" xr:uid="{00000000-0005-0000-0000-0000041C0000}"/>
    <cellStyle name="Normal 135 3 14" xfId="7174" xr:uid="{00000000-0005-0000-0000-0000051C0000}"/>
    <cellStyle name="Normal 135 3 15" xfId="7175" xr:uid="{00000000-0005-0000-0000-0000061C0000}"/>
    <cellStyle name="Normal 135 3 2" xfId="7176" xr:uid="{00000000-0005-0000-0000-0000071C0000}"/>
    <cellStyle name="Normal 135 3 2 2" xfId="7177" xr:uid="{00000000-0005-0000-0000-0000081C0000}"/>
    <cellStyle name="Normal 135 3 2 2 2" xfId="7178" xr:uid="{00000000-0005-0000-0000-0000091C0000}"/>
    <cellStyle name="Normal 135 3 2 3" xfId="7179" xr:uid="{00000000-0005-0000-0000-00000A1C0000}"/>
    <cellStyle name="Normal 135 3 2 4" xfId="7180" xr:uid="{00000000-0005-0000-0000-00000B1C0000}"/>
    <cellStyle name="Normal 135 3 2 5" xfId="7181" xr:uid="{00000000-0005-0000-0000-00000C1C0000}"/>
    <cellStyle name="Normal 135 3 3" xfId="7182" xr:uid="{00000000-0005-0000-0000-00000D1C0000}"/>
    <cellStyle name="Normal 135 3 3 2" xfId="7183" xr:uid="{00000000-0005-0000-0000-00000E1C0000}"/>
    <cellStyle name="Normal 135 3 3 2 2" xfId="7184" xr:uid="{00000000-0005-0000-0000-00000F1C0000}"/>
    <cellStyle name="Normal 135 3 3 3" xfId="7185" xr:uid="{00000000-0005-0000-0000-0000101C0000}"/>
    <cellStyle name="Normal 135 3 3 4" xfId="7186" xr:uid="{00000000-0005-0000-0000-0000111C0000}"/>
    <cellStyle name="Normal 135 3 4" xfId="7187" xr:uid="{00000000-0005-0000-0000-0000121C0000}"/>
    <cellStyle name="Normal 135 3 4 2" xfId="7188" xr:uid="{00000000-0005-0000-0000-0000131C0000}"/>
    <cellStyle name="Normal 135 3 4 2 2" xfId="7189" xr:uid="{00000000-0005-0000-0000-0000141C0000}"/>
    <cellStyle name="Normal 135 3 4 3" xfId="7190" xr:uid="{00000000-0005-0000-0000-0000151C0000}"/>
    <cellStyle name="Normal 135 3 4 4" xfId="7191" xr:uid="{00000000-0005-0000-0000-0000161C0000}"/>
    <cellStyle name="Normal 135 3 5" xfId="7192" xr:uid="{00000000-0005-0000-0000-0000171C0000}"/>
    <cellStyle name="Normal 135 3 5 2" xfId="7193" xr:uid="{00000000-0005-0000-0000-0000181C0000}"/>
    <cellStyle name="Normal 135 3 5 2 2" xfId="7194" xr:uid="{00000000-0005-0000-0000-0000191C0000}"/>
    <cellStyle name="Normal 135 3 5 3" xfId="7195" xr:uid="{00000000-0005-0000-0000-00001A1C0000}"/>
    <cellStyle name="Normal 135 3 5 4" xfId="7196" xr:uid="{00000000-0005-0000-0000-00001B1C0000}"/>
    <cellStyle name="Normal 135 3 6" xfId="7197" xr:uid="{00000000-0005-0000-0000-00001C1C0000}"/>
    <cellStyle name="Normal 135 3 6 2" xfId="7198" xr:uid="{00000000-0005-0000-0000-00001D1C0000}"/>
    <cellStyle name="Normal 135 3 6 2 2" xfId="7199" xr:uid="{00000000-0005-0000-0000-00001E1C0000}"/>
    <cellStyle name="Normal 135 3 6 3" xfId="7200" xr:uid="{00000000-0005-0000-0000-00001F1C0000}"/>
    <cellStyle name="Normal 135 3 7" xfId="7201" xr:uid="{00000000-0005-0000-0000-0000201C0000}"/>
    <cellStyle name="Normal 135 3 7 2" xfId="7202" xr:uid="{00000000-0005-0000-0000-0000211C0000}"/>
    <cellStyle name="Normal 135 3 7 3" xfId="7203" xr:uid="{00000000-0005-0000-0000-0000221C0000}"/>
    <cellStyle name="Normal 135 3 8" xfId="7204" xr:uid="{00000000-0005-0000-0000-0000231C0000}"/>
    <cellStyle name="Normal 135 3 8 2" xfId="7205" xr:uid="{00000000-0005-0000-0000-0000241C0000}"/>
    <cellStyle name="Normal 135 3 9" xfId="7206" xr:uid="{00000000-0005-0000-0000-0000251C0000}"/>
    <cellStyle name="Normal 135 3 9 2" xfId="7207" xr:uid="{00000000-0005-0000-0000-0000261C0000}"/>
    <cellStyle name="Normal 135 4" xfId="7208" xr:uid="{00000000-0005-0000-0000-0000271C0000}"/>
    <cellStyle name="Normal 135 4 2" xfId="7209" xr:uid="{00000000-0005-0000-0000-0000281C0000}"/>
    <cellStyle name="Normal 135 4 2 2" xfId="7210" xr:uid="{00000000-0005-0000-0000-0000291C0000}"/>
    <cellStyle name="Normal 135 4 3" xfId="7211" xr:uid="{00000000-0005-0000-0000-00002A1C0000}"/>
    <cellStyle name="Normal 135 4 4" xfId="7212" xr:uid="{00000000-0005-0000-0000-00002B1C0000}"/>
    <cellStyle name="Normal 135 4 5" xfId="7213" xr:uid="{00000000-0005-0000-0000-00002C1C0000}"/>
    <cellStyle name="Normal 135 5" xfId="7214" xr:uid="{00000000-0005-0000-0000-00002D1C0000}"/>
    <cellStyle name="Normal 135 5 2" xfId="7215" xr:uid="{00000000-0005-0000-0000-00002E1C0000}"/>
    <cellStyle name="Normal 135 5 2 2" xfId="7216" xr:uid="{00000000-0005-0000-0000-00002F1C0000}"/>
    <cellStyle name="Normal 135 5 3" xfId="7217" xr:uid="{00000000-0005-0000-0000-0000301C0000}"/>
    <cellStyle name="Normal 135 5 4" xfId="7218" xr:uid="{00000000-0005-0000-0000-0000311C0000}"/>
    <cellStyle name="Normal 135 5 5" xfId="7219" xr:uid="{00000000-0005-0000-0000-0000321C0000}"/>
    <cellStyle name="Normal 135 6" xfId="7220" xr:uid="{00000000-0005-0000-0000-0000331C0000}"/>
    <cellStyle name="Normal 135 6 2" xfId="7221" xr:uid="{00000000-0005-0000-0000-0000341C0000}"/>
    <cellStyle name="Normal 135 6 2 2" xfId="7222" xr:uid="{00000000-0005-0000-0000-0000351C0000}"/>
    <cellStyle name="Normal 135 6 3" xfId="7223" xr:uid="{00000000-0005-0000-0000-0000361C0000}"/>
    <cellStyle name="Normal 135 6 4" xfId="7224" xr:uid="{00000000-0005-0000-0000-0000371C0000}"/>
    <cellStyle name="Normal 135 6 5" xfId="7225" xr:uid="{00000000-0005-0000-0000-0000381C0000}"/>
    <cellStyle name="Normal 135 7" xfId="7226" xr:uid="{00000000-0005-0000-0000-0000391C0000}"/>
    <cellStyle name="Normal 135 7 2" xfId="7227" xr:uid="{00000000-0005-0000-0000-00003A1C0000}"/>
    <cellStyle name="Normal 135 7 2 2" xfId="7228" xr:uid="{00000000-0005-0000-0000-00003B1C0000}"/>
    <cellStyle name="Normal 135 7 3" xfId="7229" xr:uid="{00000000-0005-0000-0000-00003C1C0000}"/>
    <cellStyle name="Normal 135 7 4" xfId="7230" xr:uid="{00000000-0005-0000-0000-00003D1C0000}"/>
    <cellStyle name="Normal 135 8" xfId="7231" xr:uid="{00000000-0005-0000-0000-00003E1C0000}"/>
    <cellStyle name="Normal 135 8 2" xfId="7232" xr:uid="{00000000-0005-0000-0000-00003F1C0000}"/>
    <cellStyle name="Normal 135 8 2 2" xfId="7233" xr:uid="{00000000-0005-0000-0000-0000401C0000}"/>
    <cellStyle name="Normal 135 8 3" xfId="7234" xr:uid="{00000000-0005-0000-0000-0000411C0000}"/>
    <cellStyle name="Normal 135 9" xfId="7235" xr:uid="{00000000-0005-0000-0000-0000421C0000}"/>
    <cellStyle name="Normal 135 9 2" xfId="7236" xr:uid="{00000000-0005-0000-0000-0000431C0000}"/>
    <cellStyle name="Normal 135 9 3" xfId="7237" xr:uid="{00000000-0005-0000-0000-0000441C0000}"/>
    <cellStyle name="Normal 136" xfId="7238" xr:uid="{00000000-0005-0000-0000-0000451C0000}"/>
    <cellStyle name="Normal 136 10" xfId="7239" xr:uid="{00000000-0005-0000-0000-0000461C0000}"/>
    <cellStyle name="Normal 136 10 2" xfId="7240" xr:uid="{00000000-0005-0000-0000-0000471C0000}"/>
    <cellStyle name="Normal 136 11" xfId="7241" xr:uid="{00000000-0005-0000-0000-0000481C0000}"/>
    <cellStyle name="Normal 136 11 2" xfId="7242" xr:uid="{00000000-0005-0000-0000-0000491C0000}"/>
    <cellStyle name="Normal 136 12" xfId="7243" xr:uid="{00000000-0005-0000-0000-00004A1C0000}"/>
    <cellStyle name="Normal 136 12 2" xfId="7244" xr:uid="{00000000-0005-0000-0000-00004B1C0000}"/>
    <cellStyle name="Normal 136 13" xfId="7245" xr:uid="{00000000-0005-0000-0000-00004C1C0000}"/>
    <cellStyle name="Normal 136 14" xfId="7246" xr:uid="{00000000-0005-0000-0000-00004D1C0000}"/>
    <cellStyle name="Normal 136 15" xfId="7247" xr:uid="{00000000-0005-0000-0000-00004E1C0000}"/>
    <cellStyle name="Normal 136 16" xfId="7248" xr:uid="{00000000-0005-0000-0000-00004F1C0000}"/>
    <cellStyle name="Normal 136 17" xfId="7249" xr:uid="{00000000-0005-0000-0000-0000501C0000}"/>
    <cellStyle name="Normal 136 2" xfId="7250" xr:uid="{00000000-0005-0000-0000-0000511C0000}"/>
    <cellStyle name="Normal 136 2 10" xfId="7251" xr:uid="{00000000-0005-0000-0000-0000521C0000}"/>
    <cellStyle name="Normal 136 2 11" xfId="7252" xr:uid="{00000000-0005-0000-0000-0000531C0000}"/>
    <cellStyle name="Normal 136 2 12" xfId="7253" xr:uid="{00000000-0005-0000-0000-0000541C0000}"/>
    <cellStyle name="Normal 136 2 13" xfId="7254" xr:uid="{00000000-0005-0000-0000-0000551C0000}"/>
    <cellStyle name="Normal 136 2 14" xfId="7255" xr:uid="{00000000-0005-0000-0000-0000561C0000}"/>
    <cellStyle name="Normal 136 2 15" xfId="7256" xr:uid="{00000000-0005-0000-0000-0000571C0000}"/>
    <cellStyle name="Normal 136 2 2" xfId="7257" xr:uid="{00000000-0005-0000-0000-0000581C0000}"/>
    <cellStyle name="Normal 136 2 2 2" xfId="7258" xr:uid="{00000000-0005-0000-0000-0000591C0000}"/>
    <cellStyle name="Normal 136 2 2 2 2" xfId="7259" xr:uid="{00000000-0005-0000-0000-00005A1C0000}"/>
    <cellStyle name="Normal 136 2 2 3" xfId="7260" xr:uid="{00000000-0005-0000-0000-00005B1C0000}"/>
    <cellStyle name="Normal 136 2 2 4" xfId="7261" xr:uid="{00000000-0005-0000-0000-00005C1C0000}"/>
    <cellStyle name="Normal 136 2 2 5" xfId="7262" xr:uid="{00000000-0005-0000-0000-00005D1C0000}"/>
    <cellStyle name="Normal 136 2 3" xfId="7263" xr:uid="{00000000-0005-0000-0000-00005E1C0000}"/>
    <cellStyle name="Normal 136 2 3 2" xfId="7264" xr:uid="{00000000-0005-0000-0000-00005F1C0000}"/>
    <cellStyle name="Normal 136 2 3 2 2" xfId="7265" xr:uid="{00000000-0005-0000-0000-0000601C0000}"/>
    <cellStyle name="Normal 136 2 3 3" xfId="7266" xr:uid="{00000000-0005-0000-0000-0000611C0000}"/>
    <cellStyle name="Normal 136 2 3 4" xfId="7267" xr:uid="{00000000-0005-0000-0000-0000621C0000}"/>
    <cellStyle name="Normal 136 2 4" xfId="7268" xr:uid="{00000000-0005-0000-0000-0000631C0000}"/>
    <cellStyle name="Normal 136 2 4 2" xfId="7269" xr:uid="{00000000-0005-0000-0000-0000641C0000}"/>
    <cellStyle name="Normal 136 2 4 2 2" xfId="7270" xr:uid="{00000000-0005-0000-0000-0000651C0000}"/>
    <cellStyle name="Normal 136 2 4 3" xfId="7271" xr:uid="{00000000-0005-0000-0000-0000661C0000}"/>
    <cellStyle name="Normal 136 2 4 4" xfId="7272" xr:uid="{00000000-0005-0000-0000-0000671C0000}"/>
    <cellStyle name="Normal 136 2 5" xfId="7273" xr:uid="{00000000-0005-0000-0000-0000681C0000}"/>
    <cellStyle name="Normal 136 2 5 2" xfId="7274" xr:uid="{00000000-0005-0000-0000-0000691C0000}"/>
    <cellStyle name="Normal 136 2 5 2 2" xfId="7275" xr:uid="{00000000-0005-0000-0000-00006A1C0000}"/>
    <cellStyle name="Normal 136 2 5 3" xfId="7276" xr:uid="{00000000-0005-0000-0000-00006B1C0000}"/>
    <cellStyle name="Normal 136 2 5 4" xfId="7277" xr:uid="{00000000-0005-0000-0000-00006C1C0000}"/>
    <cellStyle name="Normal 136 2 6" xfId="7278" xr:uid="{00000000-0005-0000-0000-00006D1C0000}"/>
    <cellStyle name="Normal 136 2 6 2" xfId="7279" xr:uid="{00000000-0005-0000-0000-00006E1C0000}"/>
    <cellStyle name="Normal 136 2 6 2 2" xfId="7280" xr:uid="{00000000-0005-0000-0000-00006F1C0000}"/>
    <cellStyle name="Normal 136 2 6 3" xfId="7281" xr:uid="{00000000-0005-0000-0000-0000701C0000}"/>
    <cellStyle name="Normal 136 2 7" xfId="7282" xr:uid="{00000000-0005-0000-0000-0000711C0000}"/>
    <cellStyle name="Normal 136 2 7 2" xfId="7283" xr:uid="{00000000-0005-0000-0000-0000721C0000}"/>
    <cellStyle name="Normal 136 2 7 3" xfId="7284" xr:uid="{00000000-0005-0000-0000-0000731C0000}"/>
    <cellStyle name="Normal 136 2 8" xfId="7285" xr:uid="{00000000-0005-0000-0000-0000741C0000}"/>
    <cellStyle name="Normal 136 2 8 2" xfId="7286" xr:uid="{00000000-0005-0000-0000-0000751C0000}"/>
    <cellStyle name="Normal 136 2 9" xfId="7287" xr:uid="{00000000-0005-0000-0000-0000761C0000}"/>
    <cellStyle name="Normal 136 2 9 2" xfId="7288" xr:uid="{00000000-0005-0000-0000-0000771C0000}"/>
    <cellStyle name="Normal 136 3" xfId="7289" xr:uid="{00000000-0005-0000-0000-0000781C0000}"/>
    <cellStyle name="Normal 136 3 10" xfId="7290" xr:uid="{00000000-0005-0000-0000-0000791C0000}"/>
    <cellStyle name="Normal 136 3 11" xfId="7291" xr:uid="{00000000-0005-0000-0000-00007A1C0000}"/>
    <cellStyle name="Normal 136 3 12" xfId="7292" xr:uid="{00000000-0005-0000-0000-00007B1C0000}"/>
    <cellStyle name="Normal 136 3 13" xfId="7293" xr:uid="{00000000-0005-0000-0000-00007C1C0000}"/>
    <cellStyle name="Normal 136 3 14" xfId="7294" xr:uid="{00000000-0005-0000-0000-00007D1C0000}"/>
    <cellStyle name="Normal 136 3 15" xfId="7295" xr:uid="{00000000-0005-0000-0000-00007E1C0000}"/>
    <cellStyle name="Normal 136 3 2" xfId="7296" xr:uid="{00000000-0005-0000-0000-00007F1C0000}"/>
    <cellStyle name="Normal 136 3 2 2" xfId="7297" xr:uid="{00000000-0005-0000-0000-0000801C0000}"/>
    <cellStyle name="Normal 136 3 2 2 2" xfId="7298" xr:uid="{00000000-0005-0000-0000-0000811C0000}"/>
    <cellStyle name="Normal 136 3 2 3" xfId="7299" xr:uid="{00000000-0005-0000-0000-0000821C0000}"/>
    <cellStyle name="Normal 136 3 2 4" xfId="7300" xr:uid="{00000000-0005-0000-0000-0000831C0000}"/>
    <cellStyle name="Normal 136 3 2 5" xfId="7301" xr:uid="{00000000-0005-0000-0000-0000841C0000}"/>
    <cellStyle name="Normal 136 3 3" xfId="7302" xr:uid="{00000000-0005-0000-0000-0000851C0000}"/>
    <cellStyle name="Normal 136 3 3 2" xfId="7303" xr:uid="{00000000-0005-0000-0000-0000861C0000}"/>
    <cellStyle name="Normal 136 3 3 2 2" xfId="7304" xr:uid="{00000000-0005-0000-0000-0000871C0000}"/>
    <cellStyle name="Normal 136 3 3 3" xfId="7305" xr:uid="{00000000-0005-0000-0000-0000881C0000}"/>
    <cellStyle name="Normal 136 3 3 4" xfId="7306" xr:uid="{00000000-0005-0000-0000-0000891C0000}"/>
    <cellStyle name="Normal 136 3 4" xfId="7307" xr:uid="{00000000-0005-0000-0000-00008A1C0000}"/>
    <cellStyle name="Normal 136 3 4 2" xfId="7308" xr:uid="{00000000-0005-0000-0000-00008B1C0000}"/>
    <cellStyle name="Normal 136 3 4 2 2" xfId="7309" xr:uid="{00000000-0005-0000-0000-00008C1C0000}"/>
    <cellStyle name="Normal 136 3 4 3" xfId="7310" xr:uid="{00000000-0005-0000-0000-00008D1C0000}"/>
    <cellStyle name="Normal 136 3 4 4" xfId="7311" xr:uid="{00000000-0005-0000-0000-00008E1C0000}"/>
    <cellStyle name="Normal 136 3 5" xfId="7312" xr:uid="{00000000-0005-0000-0000-00008F1C0000}"/>
    <cellStyle name="Normal 136 3 5 2" xfId="7313" xr:uid="{00000000-0005-0000-0000-0000901C0000}"/>
    <cellStyle name="Normal 136 3 5 2 2" xfId="7314" xr:uid="{00000000-0005-0000-0000-0000911C0000}"/>
    <cellStyle name="Normal 136 3 5 3" xfId="7315" xr:uid="{00000000-0005-0000-0000-0000921C0000}"/>
    <cellStyle name="Normal 136 3 5 4" xfId="7316" xr:uid="{00000000-0005-0000-0000-0000931C0000}"/>
    <cellStyle name="Normal 136 3 6" xfId="7317" xr:uid="{00000000-0005-0000-0000-0000941C0000}"/>
    <cellStyle name="Normal 136 3 6 2" xfId="7318" xr:uid="{00000000-0005-0000-0000-0000951C0000}"/>
    <cellStyle name="Normal 136 3 6 2 2" xfId="7319" xr:uid="{00000000-0005-0000-0000-0000961C0000}"/>
    <cellStyle name="Normal 136 3 6 3" xfId="7320" xr:uid="{00000000-0005-0000-0000-0000971C0000}"/>
    <cellStyle name="Normal 136 3 7" xfId="7321" xr:uid="{00000000-0005-0000-0000-0000981C0000}"/>
    <cellStyle name="Normal 136 3 7 2" xfId="7322" xr:uid="{00000000-0005-0000-0000-0000991C0000}"/>
    <cellStyle name="Normal 136 3 7 3" xfId="7323" xr:uid="{00000000-0005-0000-0000-00009A1C0000}"/>
    <cellStyle name="Normal 136 3 8" xfId="7324" xr:uid="{00000000-0005-0000-0000-00009B1C0000}"/>
    <cellStyle name="Normal 136 3 8 2" xfId="7325" xr:uid="{00000000-0005-0000-0000-00009C1C0000}"/>
    <cellStyle name="Normal 136 3 9" xfId="7326" xr:uid="{00000000-0005-0000-0000-00009D1C0000}"/>
    <cellStyle name="Normal 136 3 9 2" xfId="7327" xr:uid="{00000000-0005-0000-0000-00009E1C0000}"/>
    <cellStyle name="Normal 136 4" xfId="7328" xr:uid="{00000000-0005-0000-0000-00009F1C0000}"/>
    <cellStyle name="Normal 136 4 2" xfId="7329" xr:uid="{00000000-0005-0000-0000-0000A01C0000}"/>
    <cellStyle name="Normal 136 4 2 2" xfId="7330" xr:uid="{00000000-0005-0000-0000-0000A11C0000}"/>
    <cellStyle name="Normal 136 4 3" xfId="7331" xr:uid="{00000000-0005-0000-0000-0000A21C0000}"/>
    <cellStyle name="Normal 136 4 4" xfId="7332" xr:uid="{00000000-0005-0000-0000-0000A31C0000}"/>
    <cellStyle name="Normal 136 4 5" xfId="7333" xr:uid="{00000000-0005-0000-0000-0000A41C0000}"/>
    <cellStyle name="Normal 136 5" xfId="7334" xr:uid="{00000000-0005-0000-0000-0000A51C0000}"/>
    <cellStyle name="Normal 136 5 2" xfId="7335" xr:uid="{00000000-0005-0000-0000-0000A61C0000}"/>
    <cellStyle name="Normal 136 5 2 2" xfId="7336" xr:uid="{00000000-0005-0000-0000-0000A71C0000}"/>
    <cellStyle name="Normal 136 5 3" xfId="7337" xr:uid="{00000000-0005-0000-0000-0000A81C0000}"/>
    <cellStyle name="Normal 136 5 4" xfId="7338" xr:uid="{00000000-0005-0000-0000-0000A91C0000}"/>
    <cellStyle name="Normal 136 5 5" xfId="7339" xr:uid="{00000000-0005-0000-0000-0000AA1C0000}"/>
    <cellStyle name="Normal 136 6" xfId="7340" xr:uid="{00000000-0005-0000-0000-0000AB1C0000}"/>
    <cellStyle name="Normal 136 6 2" xfId="7341" xr:uid="{00000000-0005-0000-0000-0000AC1C0000}"/>
    <cellStyle name="Normal 136 6 2 2" xfId="7342" xr:uid="{00000000-0005-0000-0000-0000AD1C0000}"/>
    <cellStyle name="Normal 136 6 3" xfId="7343" xr:uid="{00000000-0005-0000-0000-0000AE1C0000}"/>
    <cellStyle name="Normal 136 6 4" xfId="7344" xr:uid="{00000000-0005-0000-0000-0000AF1C0000}"/>
    <cellStyle name="Normal 136 7" xfId="7345" xr:uid="{00000000-0005-0000-0000-0000B01C0000}"/>
    <cellStyle name="Normal 136 7 2" xfId="7346" xr:uid="{00000000-0005-0000-0000-0000B11C0000}"/>
    <cellStyle name="Normal 136 7 2 2" xfId="7347" xr:uid="{00000000-0005-0000-0000-0000B21C0000}"/>
    <cellStyle name="Normal 136 7 3" xfId="7348" xr:uid="{00000000-0005-0000-0000-0000B31C0000}"/>
    <cellStyle name="Normal 136 7 4" xfId="7349" xr:uid="{00000000-0005-0000-0000-0000B41C0000}"/>
    <cellStyle name="Normal 136 8" xfId="7350" xr:uid="{00000000-0005-0000-0000-0000B51C0000}"/>
    <cellStyle name="Normal 136 8 2" xfId="7351" xr:uid="{00000000-0005-0000-0000-0000B61C0000}"/>
    <cellStyle name="Normal 136 8 2 2" xfId="7352" xr:uid="{00000000-0005-0000-0000-0000B71C0000}"/>
    <cellStyle name="Normal 136 8 3" xfId="7353" xr:uid="{00000000-0005-0000-0000-0000B81C0000}"/>
    <cellStyle name="Normal 136 9" xfId="7354" xr:uid="{00000000-0005-0000-0000-0000B91C0000}"/>
    <cellStyle name="Normal 136 9 2" xfId="7355" xr:uid="{00000000-0005-0000-0000-0000BA1C0000}"/>
    <cellStyle name="Normal 136 9 3" xfId="7356" xr:uid="{00000000-0005-0000-0000-0000BB1C0000}"/>
    <cellStyle name="Normal 137" xfId="7357" xr:uid="{00000000-0005-0000-0000-0000BC1C0000}"/>
    <cellStyle name="Normal 137 10" xfId="7358" xr:uid="{00000000-0005-0000-0000-0000BD1C0000}"/>
    <cellStyle name="Normal 137 10 2" xfId="7359" xr:uid="{00000000-0005-0000-0000-0000BE1C0000}"/>
    <cellStyle name="Normal 137 11" xfId="7360" xr:uid="{00000000-0005-0000-0000-0000BF1C0000}"/>
    <cellStyle name="Normal 137 11 2" xfId="7361" xr:uid="{00000000-0005-0000-0000-0000C01C0000}"/>
    <cellStyle name="Normal 137 12" xfId="7362" xr:uid="{00000000-0005-0000-0000-0000C11C0000}"/>
    <cellStyle name="Normal 137 12 2" xfId="7363" xr:uid="{00000000-0005-0000-0000-0000C21C0000}"/>
    <cellStyle name="Normal 137 13" xfId="7364" xr:uid="{00000000-0005-0000-0000-0000C31C0000}"/>
    <cellStyle name="Normal 137 14" xfId="7365" xr:uid="{00000000-0005-0000-0000-0000C41C0000}"/>
    <cellStyle name="Normal 137 15" xfId="7366" xr:uid="{00000000-0005-0000-0000-0000C51C0000}"/>
    <cellStyle name="Normal 137 16" xfId="7367" xr:uid="{00000000-0005-0000-0000-0000C61C0000}"/>
    <cellStyle name="Normal 137 17" xfId="7368" xr:uid="{00000000-0005-0000-0000-0000C71C0000}"/>
    <cellStyle name="Normal 137 2" xfId="7369" xr:uid="{00000000-0005-0000-0000-0000C81C0000}"/>
    <cellStyle name="Normal 137 2 10" xfId="7370" xr:uid="{00000000-0005-0000-0000-0000C91C0000}"/>
    <cellStyle name="Normal 137 2 11" xfId="7371" xr:uid="{00000000-0005-0000-0000-0000CA1C0000}"/>
    <cellStyle name="Normal 137 2 12" xfId="7372" xr:uid="{00000000-0005-0000-0000-0000CB1C0000}"/>
    <cellStyle name="Normal 137 2 13" xfId="7373" xr:uid="{00000000-0005-0000-0000-0000CC1C0000}"/>
    <cellStyle name="Normal 137 2 14" xfId="7374" xr:uid="{00000000-0005-0000-0000-0000CD1C0000}"/>
    <cellStyle name="Normal 137 2 15" xfId="7375" xr:uid="{00000000-0005-0000-0000-0000CE1C0000}"/>
    <cellStyle name="Normal 137 2 2" xfId="7376" xr:uid="{00000000-0005-0000-0000-0000CF1C0000}"/>
    <cellStyle name="Normal 137 2 2 2" xfId="7377" xr:uid="{00000000-0005-0000-0000-0000D01C0000}"/>
    <cellStyle name="Normal 137 2 2 2 2" xfId="7378" xr:uid="{00000000-0005-0000-0000-0000D11C0000}"/>
    <cellStyle name="Normal 137 2 2 3" xfId="7379" xr:uid="{00000000-0005-0000-0000-0000D21C0000}"/>
    <cellStyle name="Normal 137 2 2 4" xfId="7380" xr:uid="{00000000-0005-0000-0000-0000D31C0000}"/>
    <cellStyle name="Normal 137 2 2 5" xfId="7381" xr:uid="{00000000-0005-0000-0000-0000D41C0000}"/>
    <cellStyle name="Normal 137 2 3" xfId="7382" xr:uid="{00000000-0005-0000-0000-0000D51C0000}"/>
    <cellStyle name="Normal 137 2 3 2" xfId="7383" xr:uid="{00000000-0005-0000-0000-0000D61C0000}"/>
    <cellStyle name="Normal 137 2 3 2 2" xfId="7384" xr:uid="{00000000-0005-0000-0000-0000D71C0000}"/>
    <cellStyle name="Normal 137 2 3 3" xfId="7385" xr:uid="{00000000-0005-0000-0000-0000D81C0000}"/>
    <cellStyle name="Normal 137 2 3 4" xfId="7386" xr:uid="{00000000-0005-0000-0000-0000D91C0000}"/>
    <cellStyle name="Normal 137 2 4" xfId="7387" xr:uid="{00000000-0005-0000-0000-0000DA1C0000}"/>
    <cellStyle name="Normal 137 2 4 2" xfId="7388" xr:uid="{00000000-0005-0000-0000-0000DB1C0000}"/>
    <cellStyle name="Normal 137 2 4 2 2" xfId="7389" xr:uid="{00000000-0005-0000-0000-0000DC1C0000}"/>
    <cellStyle name="Normal 137 2 4 3" xfId="7390" xr:uid="{00000000-0005-0000-0000-0000DD1C0000}"/>
    <cellStyle name="Normal 137 2 4 4" xfId="7391" xr:uid="{00000000-0005-0000-0000-0000DE1C0000}"/>
    <cellStyle name="Normal 137 2 5" xfId="7392" xr:uid="{00000000-0005-0000-0000-0000DF1C0000}"/>
    <cellStyle name="Normal 137 2 5 2" xfId="7393" xr:uid="{00000000-0005-0000-0000-0000E01C0000}"/>
    <cellStyle name="Normal 137 2 5 2 2" xfId="7394" xr:uid="{00000000-0005-0000-0000-0000E11C0000}"/>
    <cellStyle name="Normal 137 2 5 3" xfId="7395" xr:uid="{00000000-0005-0000-0000-0000E21C0000}"/>
    <cellStyle name="Normal 137 2 5 4" xfId="7396" xr:uid="{00000000-0005-0000-0000-0000E31C0000}"/>
    <cellStyle name="Normal 137 2 6" xfId="7397" xr:uid="{00000000-0005-0000-0000-0000E41C0000}"/>
    <cellStyle name="Normal 137 2 6 2" xfId="7398" xr:uid="{00000000-0005-0000-0000-0000E51C0000}"/>
    <cellStyle name="Normal 137 2 6 2 2" xfId="7399" xr:uid="{00000000-0005-0000-0000-0000E61C0000}"/>
    <cellStyle name="Normal 137 2 6 3" xfId="7400" xr:uid="{00000000-0005-0000-0000-0000E71C0000}"/>
    <cellStyle name="Normal 137 2 7" xfId="7401" xr:uid="{00000000-0005-0000-0000-0000E81C0000}"/>
    <cellStyle name="Normal 137 2 7 2" xfId="7402" xr:uid="{00000000-0005-0000-0000-0000E91C0000}"/>
    <cellStyle name="Normal 137 2 7 3" xfId="7403" xr:uid="{00000000-0005-0000-0000-0000EA1C0000}"/>
    <cellStyle name="Normal 137 2 8" xfId="7404" xr:uid="{00000000-0005-0000-0000-0000EB1C0000}"/>
    <cellStyle name="Normal 137 2 8 2" xfId="7405" xr:uid="{00000000-0005-0000-0000-0000EC1C0000}"/>
    <cellStyle name="Normal 137 2 9" xfId="7406" xr:uid="{00000000-0005-0000-0000-0000ED1C0000}"/>
    <cellStyle name="Normal 137 2 9 2" xfId="7407" xr:uid="{00000000-0005-0000-0000-0000EE1C0000}"/>
    <cellStyle name="Normal 137 3" xfId="7408" xr:uid="{00000000-0005-0000-0000-0000EF1C0000}"/>
    <cellStyle name="Normal 137 3 10" xfId="7409" xr:uid="{00000000-0005-0000-0000-0000F01C0000}"/>
    <cellStyle name="Normal 137 3 11" xfId="7410" xr:uid="{00000000-0005-0000-0000-0000F11C0000}"/>
    <cellStyle name="Normal 137 3 12" xfId="7411" xr:uid="{00000000-0005-0000-0000-0000F21C0000}"/>
    <cellStyle name="Normal 137 3 13" xfId="7412" xr:uid="{00000000-0005-0000-0000-0000F31C0000}"/>
    <cellStyle name="Normal 137 3 14" xfId="7413" xr:uid="{00000000-0005-0000-0000-0000F41C0000}"/>
    <cellStyle name="Normal 137 3 15" xfId="7414" xr:uid="{00000000-0005-0000-0000-0000F51C0000}"/>
    <cellStyle name="Normal 137 3 2" xfId="7415" xr:uid="{00000000-0005-0000-0000-0000F61C0000}"/>
    <cellStyle name="Normal 137 3 2 2" xfId="7416" xr:uid="{00000000-0005-0000-0000-0000F71C0000}"/>
    <cellStyle name="Normal 137 3 2 2 2" xfId="7417" xr:uid="{00000000-0005-0000-0000-0000F81C0000}"/>
    <cellStyle name="Normal 137 3 2 3" xfId="7418" xr:uid="{00000000-0005-0000-0000-0000F91C0000}"/>
    <cellStyle name="Normal 137 3 2 4" xfId="7419" xr:uid="{00000000-0005-0000-0000-0000FA1C0000}"/>
    <cellStyle name="Normal 137 3 2 5" xfId="7420" xr:uid="{00000000-0005-0000-0000-0000FB1C0000}"/>
    <cellStyle name="Normal 137 3 3" xfId="7421" xr:uid="{00000000-0005-0000-0000-0000FC1C0000}"/>
    <cellStyle name="Normal 137 3 3 2" xfId="7422" xr:uid="{00000000-0005-0000-0000-0000FD1C0000}"/>
    <cellStyle name="Normal 137 3 3 2 2" xfId="7423" xr:uid="{00000000-0005-0000-0000-0000FE1C0000}"/>
    <cellStyle name="Normal 137 3 3 3" xfId="7424" xr:uid="{00000000-0005-0000-0000-0000FF1C0000}"/>
    <cellStyle name="Normal 137 3 3 4" xfId="7425" xr:uid="{00000000-0005-0000-0000-0000001D0000}"/>
    <cellStyle name="Normal 137 3 4" xfId="7426" xr:uid="{00000000-0005-0000-0000-0000011D0000}"/>
    <cellStyle name="Normal 137 3 4 2" xfId="7427" xr:uid="{00000000-0005-0000-0000-0000021D0000}"/>
    <cellStyle name="Normal 137 3 4 2 2" xfId="7428" xr:uid="{00000000-0005-0000-0000-0000031D0000}"/>
    <cellStyle name="Normal 137 3 4 3" xfId="7429" xr:uid="{00000000-0005-0000-0000-0000041D0000}"/>
    <cellStyle name="Normal 137 3 4 4" xfId="7430" xr:uid="{00000000-0005-0000-0000-0000051D0000}"/>
    <cellStyle name="Normal 137 3 5" xfId="7431" xr:uid="{00000000-0005-0000-0000-0000061D0000}"/>
    <cellStyle name="Normal 137 3 5 2" xfId="7432" xr:uid="{00000000-0005-0000-0000-0000071D0000}"/>
    <cellStyle name="Normal 137 3 5 2 2" xfId="7433" xr:uid="{00000000-0005-0000-0000-0000081D0000}"/>
    <cellStyle name="Normal 137 3 5 3" xfId="7434" xr:uid="{00000000-0005-0000-0000-0000091D0000}"/>
    <cellStyle name="Normal 137 3 5 4" xfId="7435" xr:uid="{00000000-0005-0000-0000-00000A1D0000}"/>
    <cellStyle name="Normal 137 3 6" xfId="7436" xr:uid="{00000000-0005-0000-0000-00000B1D0000}"/>
    <cellStyle name="Normal 137 3 6 2" xfId="7437" xr:uid="{00000000-0005-0000-0000-00000C1D0000}"/>
    <cellStyle name="Normal 137 3 6 2 2" xfId="7438" xr:uid="{00000000-0005-0000-0000-00000D1D0000}"/>
    <cellStyle name="Normal 137 3 6 3" xfId="7439" xr:uid="{00000000-0005-0000-0000-00000E1D0000}"/>
    <cellStyle name="Normal 137 3 7" xfId="7440" xr:uid="{00000000-0005-0000-0000-00000F1D0000}"/>
    <cellStyle name="Normal 137 3 7 2" xfId="7441" xr:uid="{00000000-0005-0000-0000-0000101D0000}"/>
    <cellStyle name="Normal 137 3 7 3" xfId="7442" xr:uid="{00000000-0005-0000-0000-0000111D0000}"/>
    <cellStyle name="Normal 137 3 8" xfId="7443" xr:uid="{00000000-0005-0000-0000-0000121D0000}"/>
    <cellStyle name="Normal 137 3 8 2" xfId="7444" xr:uid="{00000000-0005-0000-0000-0000131D0000}"/>
    <cellStyle name="Normal 137 3 9" xfId="7445" xr:uid="{00000000-0005-0000-0000-0000141D0000}"/>
    <cellStyle name="Normal 137 3 9 2" xfId="7446" xr:uid="{00000000-0005-0000-0000-0000151D0000}"/>
    <cellStyle name="Normal 137 4" xfId="7447" xr:uid="{00000000-0005-0000-0000-0000161D0000}"/>
    <cellStyle name="Normal 137 4 2" xfId="7448" xr:uid="{00000000-0005-0000-0000-0000171D0000}"/>
    <cellStyle name="Normal 137 4 2 2" xfId="7449" xr:uid="{00000000-0005-0000-0000-0000181D0000}"/>
    <cellStyle name="Normal 137 4 3" xfId="7450" xr:uid="{00000000-0005-0000-0000-0000191D0000}"/>
    <cellStyle name="Normal 137 4 4" xfId="7451" xr:uid="{00000000-0005-0000-0000-00001A1D0000}"/>
    <cellStyle name="Normal 137 4 5" xfId="7452" xr:uid="{00000000-0005-0000-0000-00001B1D0000}"/>
    <cellStyle name="Normal 137 5" xfId="7453" xr:uid="{00000000-0005-0000-0000-00001C1D0000}"/>
    <cellStyle name="Normal 137 5 2" xfId="7454" xr:uid="{00000000-0005-0000-0000-00001D1D0000}"/>
    <cellStyle name="Normal 137 5 2 2" xfId="7455" xr:uid="{00000000-0005-0000-0000-00001E1D0000}"/>
    <cellStyle name="Normal 137 5 3" xfId="7456" xr:uid="{00000000-0005-0000-0000-00001F1D0000}"/>
    <cellStyle name="Normal 137 5 4" xfId="7457" xr:uid="{00000000-0005-0000-0000-0000201D0000}"/>
    <cellStyle name="Normal 137 5 5" xfId="7458" xr:uid="{00000000-0005-0000-0000-0000211D0000}"/>
    <cellStyle name="Normal 137 6" xfId="7459" xr:uid="{00000000-0005-0000-0000-0000221D0000}"/>
    <cellStyle name="Normal 137 6 2" xfId="7460" xr:uid="{00000000-0005-0000-0000-0000231D0000}"/>
    <cellStyle name="Normal 137 6 2 2" xfId="7461" xr:uid="{00000000-0005-0000-0000-0000241D0000}"/>
    <cellStyle name="Normal 137 6 3" xfId="7462" xr:uid="{00000000-0005-0000-0000-0000251D0000}"/>
    <cellStyle name="Normal 137 6 4" xfId="7463" xr:uid="{00000000-0005-0000-0000-0000261D0000}"/>
    <cellStyle name="Normal 137 7" xfId="7464" xr:uid="{00000000-0005-0000-0000-0000271D0000}"/>
    <cellStyle name="Normal 137 7 2" xfId="7465" xr:uid="{00000000-0005-0000-0000-0000281D0000}"/>
    <cellStyle name="Normal 137 7 2 2" xfId="7466" xr:uid="{00000000-0005-0000-0000-0000291D0000}"/>
    <cellStyle name="Normal 137 7 3" xfId="7467" xr:uid="{00000000-0005-0000-0000-00002A1D0000}"/>
    <cellStyle name="Normal 137 7 4" xfId="7468" xr:uid="{00000000-0005-0000-0000-00002B1D0000}"/>
    <cellStyle name="Normal 137 8" xfId="7469" xr:uid="{00000000-0005-0000-0000-00002C1D0000}"/>
    <cellStyle name="Normal 137 8 2" xfId="7470" xr:uid="{00000000-0005-0000-0000-00002D1D0000}"/>
    <cellStyle name="Normal 137 8 2 2" xfId="7471" xr:uid="{00000000-0005-0000-0000-00002E1D0000}"/>
    <cellStyle name="Normal 137 8 3" xfId="7472" xr:uid="{00000000-0005-0000-0000-00002F1D0000}"/>
    <cellStyle name="Normal 137 9" xfId="7473" xr:uid="{00000000-0005-0000-0000-0000301D0000}"/>
    <cellStyle name="Normal 137 9 2" xfId="7474" xr:uid="{00000000-0005-0000-0000-0000311D0000}"/>
    <cellStyle name="Normal 137 9 3" xfId="7475" xr:uid="{00000000-0005-0000-0000-0000321D0000}"/>
    <cellStyle name="Normal 138" xfId="7476" xr:uid="{00000000-0005-0000-0000-0000331D0000}"/>
    <cellStyle name="Normal 138 10" xfId="7477" xr:uid="{00000000-0005-0000-0000-0000341D0000}"/>
    <cellStyle name="Normal 138 10 2" xfId="7478" xr:uid="{00000000-0005-0000-0000-0000351D0000}"/>
    <cellStyle name="Normal 138 11" xfId="7479" xr:uid="{00000000-0005-0000-0000-0000361D0000}"/>
    <cellStyle name="Normal 138 11 2" xfId="7480" xr:uid="{00000000-0005-0000-0000-0000371D0000}"/>
    <cellStyle name="Normal 138 12" xfId="7481" xr:uid="{00000000-0005-0000-0000-0000381D0000}"/>
    <cellStyle name="Normal 138 12 2" xfId="7482" xr:uid="{00000000-0005-0000-0000-0000391D0000}"/>
    <cellStyle name="Normal 138 13" xfId="7483" xr:uid="{00000000-0005-0000-0000-00003A1D0000}"/>
    <cellStyle name="Normal 138 14" xfId="7484" xr:uid="{00000000-0005-0000-0000-00003B1D0000}"/>
    <cellStyle name="Normal 138 15" xfId="7485" xr:uid="{00000000-0005-0000-0000-00003C1D0000}"/>
    <cellStyle name="Normal 138 16" xfId="7486" xr:uid="{00000000-0005-0000-0000-00003D1D0000}"/>
    <cellStyle name="Normal 138 17" xfId="7487" xr:uid="{00000000-0005-0000-0000-00003E1D0000}"/>
    <cellStyle name="Normal 138 2" xfId="7488" xr:uid="{00000000-0005-0000-0000-00003F1D0000}"/>
    <cellStyle name="Normal 138 2 10" xfId="7489" xr:uid="{00000000-0005-0000-0000-0000401D0000}"/>
    <cellStyle name="Normal 138 2 11" xfId="7490" xr:uid="{00000000-0005-0000-0000-0000411D0000}"/>
    <cellStyle name="Normal 138 2 12" xfId="7491" xr:uid="{00000000-0005-0000-0000-0000421D0000}"/>
    <cellStyle name="Normal 138 2 13" xfId="7492" xr:uid="{00000000-0005-0000-0000-0000431D0000}"/>
    <cellStyle name="Normal 138 2 14" xfId="7493" xr:uid="{00000000-0005-0000-0000-0000441D0000}"/>
    <cellStyle name="Normal 138 2 15" xfId="7494" xr:uid="{00000000-0005-0000-0000-0000451D0000}"/>
    <cellStyle name="Normal 138 2 2" xfId="7495" xr:uid="{00000000-0005-0000-0000-0000461D0000}"/>
    <cellStyle name="Normal 138 2 2 2" xfId="7496" xr:uid="{00000000-0005-0000-0000-0000471D0000}"/>
    <cellStyle name="Normal 138 2 2 2 2" xfId="7497" xr:uid="{00000000-0005-0000-0000-0000481D0000}"/>
    <cellStyle name="Normal 138 2 2 3" xfId="7498" xr:uid="{00000000-0005-0000-0000-0000491D0000}"/>
    <cellStyle name="Normal 138 2 2 4" xfId="7499" xr:uid="{00000000-0005-0000-0000-00004A1D0000}"/>
    <cellStyle name="Normal 138 2 2 5" xfId="7500" xr:uid="{00000000-0005-0000-0000-00004B1D0000}"/>
    <cellStyle name="Normal 138 2 3" xfId="7501" xr:uid="{00000000-0005-0000-0000-00004C1D0000}"/>
    <cellStyle name="Normal 138 2 3 2" xfId="7502" xr:uid="{00000000-0005-0000-0000-00004D1D0000}"/>
    <cellStyle name="Normal 138 2 3 2 2" xfId="7503" xr:uid="{00000000-0005-0000-0000-00004E1D0000}"/>
    <cellStyle name="Normal 138 2 3 3" xfId="7504" xr:uid="{00000000-0005-0000-0000-00004F1D0000}"/>
    <cellStyle name="Normal 138 2 3 4" xfId="7505" xr:uid="{00000000-0005-0000-0000-0000501D0000}"/>
    <cellStyle name="Normal 138 2 4" xfId="7506" xr:uid="{00000000-0005-0000-0000-0000511D0000}"/>
    <cellStyle name="Normal 138 2 4 2" xfId="7507" xr:uid="{00000000-0005-0000-0000-0000521D0000}"/>
    <cellStyle name="Normal 138 2 4 2 2" xfId="7508" xr:uid="{00000000-0005-0000-0000-0000531D0000}"/>
    <cellStyle name="Normal 138 2 4 3" xfId="7509" xr:uid="{00000000-0005-0000-0000-0000541D0000}"/>
    <cellStyle name="Normal 138 2 4 4" xfId="7510" xr:uid="{00000000-0005-0000-0000-0000551D0000}"/>
    <cellStyle name="Normal 138 2 5" xfId="7511" xr:uid="{00000000-0005-0000-0000-0000561D0000}"/>
    <cellStyle name="Normal 138 2 5 2" xfId="7512" xr:uid="{00000000-0005-0000-0000-0000571D0000}"/>
    <cellStyle name="Normal 138 2 5 2 2" xfId="7513" xr:uid="{00000000-0005-0000-0000-0000581D0000}"/>
    <cellStyle name="Normal 138 2 5 3" xfId="7514" xr:uid="{00000000-0005-0000-0000-0000591D0000}"/>
    <cellStyle name="Normal 138 2 5 4" xfId="7515" xr:uid="{00000000-0005-0000-0000-00005A1D0000}"/>
    <cellStyle name="Normal 138 2 6" xfId="7516" xr:uid="{00000000-0005-0000-0000-00005B1D0000}"/>
    <cellStyle name="Normal 138 2 6 2" xfId="7517" xr:uid="{00000000-0005-0000-0000-00005C1D0000}"/>
    <cellStyle name="Normal 138 2 6 2 2" xfId="7518" xr:uid="{00000000-0005-0000-0000-00005D1D0000}"/>
    <cellStyle name="Normal 138 2 6 3" xfId="7519" xr:uid="{00000000-0005-0000-0000-00005E1D0000}"/>
    <cellStyle name="Normal 138 2 7" xfId="7520" xr:uid="{00000000-0005-0000-0000-00005F1D0000}"/>
    <cellStyle name="Normal 138 2 7 2" xfId="7521" xr:uid="{00000000-0005-0000-0000-0000601D0000}"/>
    <cellStyle name="Normal 138 2 7 3" xfId="7522" xr:uid="{00000000-0005-0000-0000-0000611D0000}"/>
    <cellStyle name="Normal 138 2 8" xfId="7523" xr:uid="{00000000-0005-0000-0000-0000621D0000}"/>
    <cellStyle name="Normal 138 2 8 2" xfId="7524" xr:uid="{00000000-0005-0000-0000-0000631D0000}"/>
    <cellStyle name="Normal 138 2 9" xfId="7525" xr:uid="{00000000-0005-0000-0000-0000641D0000}"/>
    <cellStyle name="Normal 138 2 9 2" xfId="7526" xr:uid="{00000000-0005-0000-0000-0000651D0000}"/>
    <cellStyle name="Normal 138 3" xfId="7527" xr:uid="{00000000-0005-0000-0000-0000661D0000}"/>
    <cellStyle name="Normal 138 3 10" xfId="7528" xr:uid="{00000000-0005-0000-0000-0000671D0000}"/>
    <cellStyle name="Normal 138 3 11" xfId="7529" xr:uid="{00000000-0005-0000-0000-0000681D0000}"/>
    <cellStyle name="Normal 138 3 12" xfId="7530" xr:uid="{00000000-0005-0000-0000-0000691D0000}"/>
    <cellStyle name="Normal 138 3 13" xfId="7531" xr:uid="{00000000-0005-0000-0000-00006A1D0000}"/>
    <cellStyle name="Normal 138 3 14" xfId="7532" xr:uid="{00000000-0005-0000-0000-00006B1D0000}"/>
    <cellStyle name="Normal 138 3 15" xfId="7533" xr:uid="{00000000-0005-0000-0000-00006C1D0000}"/>
    <cellStyle name="Normal 138 3 2" xfId="7534" xr:uid="{00000000-0005-0000-0000-00006D1D0000}"/>
    <cellStyle name="Normal 138 3 2 2" xfId="7535" xr:uid="{00000000-0005-0000-0000-00006E1D0000}"/>
    <cellStyle name="Normal 138 3 2 2 2" xfId="7536" xr:uid="{00000000-0005-0000-0000-00006F1D0000}"/>
    <cellStyle name="Normal 138 3 2 3" xfId="7537" xr:uid="{00000000-0005-0000-0000-0000701D0000}"/>
    <cellStyle name="Normal 138 3 2 4" xfId="7538" xr:uid="{00000000-0005-0000-0000-0000711D0000}"/>
    <cellStyle name="Normal 138 3 2 5" xfId="7539" xr:uid="{00000000-0005-0000-0000-0000721D0000}"/>
    <cellStyle name="Normal 138 3 3" xfId="7540" xr:uid="{00000000-0005-0000-0000-0000731D0000}"/>
    <cellStyle name="Normal 138 3 3 2" xfId="7541" xr:uid="{00000000-0005-0000-0000-0000741D0000}"/>
    <cellStyle name="Normal 138 3 3 2 2" xfId="7542" xr:uid="{00000000-0005-0000-0000-0000751D0000}"/>
    <cellStyle name="Normal 138 3 3 3" xfId="7543" xr:uid="{00000000-0005-0000-0000-0000761D0000}"/>
    <cellStyle name="Normal 138 3 3 4" xfId="7544" xr:uid="{00000000-0005-0000-0000-0000771D0000}"/>
    <cellStyle name="Normal 138 3 4" xfId="7545" xr:uid="{00000000-0005-0000-0000-0000781D0000}"/>
    <cellStyle name="Normal 138 3 4 2" xfId="7546" xr:uid="{00000000-0005-0000-0000-0000791D0000}"/>
    <cellStyle name="Normal 138 3 4 2 2" xfId="7547" xr:uid="{00000000-0005-0000-0000-00007A1D0000}"/>
    <cellStyle name="Normal 138 3 4 3" xfId="7548" xr:uid="{00000000-0005-0000-0000-00007B1D0000}"/>
    <cellStyle name="Normal 138 3 4 4" xfId="7549" xr:uid="{00000000-0005-0000-0000-00007C1D0000}"/>
    <cellStyle name="Normal 138 3 5" xfId="7550" xr:uid="{00000000-0005-0000-0000-00007D1D0000}"/>
    <cellStyle name="Normal 138 3 5 2" xfId="7551" xr:uid="{00000000-0005-0000-0000-00007E1D0000}"/>
    <cellStyle name="Normal 138 3 5 2 2" xfId="7552" xr:uid="{00000000-0005-0000-0000-00007F1D0000}"/>
    <cellStyle name="Normal 138 3 5 3" xfId="7553" xr:uid="{00000000-0005-0000-0000-0000801D0000}"/>
    <cellStyle name="Normal 138 3 5 4" xfId="7554" xr:uid="{00000000-0005-0000-0000-0000811D0000}"/>
    <cellStyle name="Normal 138 3 6" xfId="7555" xr:uid="{00000000-0005-0000-0000-0000821D0000}"/>
    <cellStyle name="Normal 138 3 6 2" xfId="7556" xr:uid="{00000000-0005-0000-0000-0000831D0000}"/>
    <cellStyle name="Normal 138 3 6 2 2" xfId="7557" xr:uid="{00000000-0005-0000-0000-0000841D0000}"/>
    <cellStyle name="Normal 138 3 6 3" xfId="7558" xr:uid="{00000000-0005-0000-0000-0000851D0000}"/>
    <cellStyle name="Normal 138 3 7" xfId="7559" xr:uid="{00000000-0005-0000-0000-0000861D0000}"/>
    <cellStyle name="Normal 138 3 7 2" xfId="7560" xr:uid="{00000000-0005-0000-0000-0000871D0000}"/>
    <cellStyle name="Normal 138 3 7 3" xfId="7561" xr:uid="{00000000-0005-0000-0000-0000881D0000}"/>
    <cellStyle name="Normal 138 3 8" xfId="7562" xr:uid="{00000000-0005-0000-0000-0000891D0000}"/>
    <cellStyle name="Normal 138 3 8 2" xfId="7563" xr:uid="{00000000-0005-0000-0000-00008A1D0000}"/>
    <cellStyle name="Normal 138 3 9" xfId="7564" xr:uid="{00000000-0005-0000-0000-00008B1D0000}"/>
    <cellStyle name="Normal 138 3 9 2" xfId="7565" xr:uid="{00000000-0005-0000-0000-00008C1D0000}"/>
    <cellStyle name="Normal 138 4" xfId="7566" xr:uid="{00000000-0005-0000-0000-00008D1D0000}"/>
    <cellStyle name="Normal 138 4 2" xfId="7567" xr:uid="{00000000-0005-0000-0000-00008E1D0000}"/>
    <cellStyle name="Normal 138 4 2 2" xfId="7568" xr:uid="{00000000-0005-0000-0000-00008F1D0000}"/>
    <cellStyle name="Normal 138 4 3" xfId="7569" xr:uid="{00000000-0005-0000-0000-0000901D0000}"/>
    <cellStyle name="Normal 138 4 4" xfId="7570" xr:uid="{00000000-0005-0000-0000-0000911D0000}"/>
    <cellStyle name="Normal 138 4 5" xfId="7571" xr:uid="{00000000-0005-0000-0000-0000921D0000}"/>
    <cellStyle name="Normal 138 5" xfId="7572" xr:uid="{00000000-0005-0000-0000-0000931D0000}"/>
    <cellStyle name="Normal 138 5 2" xfId="7573" xr:uid="{00000000-0005-0000-0000-0000941D0000}"/>
    <cellStyle name="Normal 138 5 2 2" xfId="7574" xr:uid="{00000000-0005-0000-0000-0000951D0000}"/>
    <cellStyle name="Normal 138 5 3" xfId="7575" xr:uid="{00000000-0005-0000-0000-0000961D0000}"/>
    <cellStyle name="Normal 138 5 4" xfId="7576" xr:uid="{00000000-0005-0000-0000-0000971D0000}"/>
    <cellStyle name="Normal 138 5 5" xfId="7577" xr:uid="{00000000-0005-0000-0000-0000981D0000}"/>
    <cellStyle name="Normal 138 6" xfId="7578" xr:uid="{00000000-0005-0000-0000-0000991D0000}"/>
    <cellStyle name="Normal 138 6 2" xfId="7579" xr:uid="{00000000-0005-0000-0000-00009A1D0000}"/>
    <cellStyle name="Normal 138 6 2 2" xfId="7580" xr:uid="{00000000-0005-0000-0000-00009B1D0000}"/>
    <cellStyle name="Normal 138 6 3" xfId="7581" xr:uid="{00000000-0005-0000-0000-00009C1D0000}"/>
    <cellStyle name="Normal 138 6 4" xfId="7582" xr:uid="{00000000-0005-0000-0000-00009D1D0000}"/>
    <cellStyle name="Normal 138 7" xfId="7583" xr:uid="{00000000-0005-0000-0000-00009E1D0000}"/>
    <cellStyle name="Normal 138 7 2" xfId="7584" xr:uid="{00000000-0005-0000-0000-00009F1D0000}"/>
    <cellStyle name="Normal 138 7 2 2" xfId="7585" xr:uid="{00000000-0005-0000-0000-0000A01D0000}"/>
    <cellStyle name="Normal 138 7 3" xfId="7586" xr:uid="{00000000-0005-0000-0000-0000A11D0000}"/>
    <cellStyle name="Normal 138 7 4" xfId="7587" xr:uid="{00000000-0005-0000-0000-0000A21D0000}"/>
    <cellStyle name="Normal 138 8" xfId="7588" xr:uid="{00000000-0005-0000-0000-0000A31D0000}"/>
    <cellStyle name="Normal 138 8 2" xfId="7589" xr:uid="{00000000-0005-0000-0000-0000A41D0000}"/>
    <cellStyle name="Normal 138 8 2 2" xfId="7590" xr:uid="{00000000-0005-0000-0000-0000A51D0000}"/>
    <cellStyle name="Normal 138 8 3" xfId="7591" xr:uid="{00000000-0005-0000-0000-0000A61D0000}"/>
    <cellStyle name="Normal 138 9" xfId="7592" xr:uid="{00000000-0005-0000-0000-0000A71D0000}"/>
    <cellStyle name="Normal 138 9 2" xfId="7593" xr:uid="{00000000-0005-0000-0000-0000A81D0000}"/>
    <cellStyle name="Normal 138 9 3" xfId="7594" xr:uid="{00000000-0005-0000-0000-0000A91D0000}"/>
    <cellStyle name="Normal 139" xfId="7595" xr:uid="{00000000-0005-0000-0000-0000AA1D0000}"/>
    <cellStyle name="Normal 139 10" xfId="7596" xr:uid="{00000000-0005-0000-0000-0000AB1D0000}"/>
    <cellStyle name="Normal 139 10 2" xfId="7597" xr:uid="{00000000-0005-0000-0000-0000AC1D0000}"/>
    <cellStyle name="Normal 139 11" xfId="7598" xr:uid="{00000000-0005-0000-0000-0000AD1D0000}"/>
    <cellStyle name="Normal 139 11 2" xfId="7599" xr:uid="{00000000-0005-0000-0000-0000AE1D0000}"/>
    <cellStyle name="Normal 139 12" xfId="7600" xr:uid="{00000000-0005-0000-0000-0000AF1D0000}"/>
    <cellStyle name="Normal 139 12 2" xfId="7601" xr:uid="{00000000-0005-0000-0000-0000B01D0000}"/>
    <cellStyle name="Normal 139 13" xfId="7602" xr:uid="{00000000-0005-0000-0000-0000B11D0000}"/>
    <cellStyle name="Normal 139 14" xfId="7603" xr:uid="{00000000-0005-0000-0000-0000B21D0000}"/>
    <cellStyle name="Normal 139 15" xfId="7604" xr:uid="{00000000-0005-0000-0000-0000B31D0000}"/>
    <cellStyle name="Normal 139 16" xfId="7605" xr:uid="{00000000-0005-0000-0000-0000B41D0000}"/>
    <cellStyle name="Normal 139 17" xfId="7606" xr:uid="{00000000-0005-0000-0000-0000B51D0000}"/>
    <cellStyle name="Normal 139 2" xfId="7607" xr:uid="{00000000-0005-0000-0000-0000B61D0000}"/>
    <cellStyle name="Normal 139 2 10" xfId="7608" xr:uid="{00000000-0005-0000-0000-0000B71D0000}"/>
    <cellStyle name="Normal 139 2 11" xfId="7609" xr:uid="{00000000-0005-0000-0000-0000B81D0000}"/>
    <cellStyle name="Normal 139 2 12" xfId="7610" xr:uid="{00000000-0005-0000-0000-0000B91D0000}"/>
    <cellStyle name="Normal 139 2 13" xfId="7611" xr:uid="{00000000-0005-0000-0000-0000BA1D0000}"/>
    <cellStyle name="Normal 139 2 14" xfId="7612" xr:uid="{00000000-0005-0000-0000-0000BB1D0000}"/>
    <cellStyle name="Normal 139 2 15" xfId="7613" xr:uid="{00000000-0005-0000-0000-0000BC1D0000}"/>
    <cellStyle name="Normal 139 2 2" xfId="7614" xr:uid="{00000000-0005-0000-0000-0000BD1D0000}"/>
    <cellStyle name="Normal 139 2 2 2" xfId="7615" xr:uid="{00000000-0005-0000-0000-0000BE1D0000}"/>
    <cellStyle name="Normal 139 2 2 2 2" xfId="7616" xr:uid="{00000000-0005-0000-0000-0000BF1D0000}"/>
    <cellStyle name="Normal 139 2 2 3" xfId="7617" xr:uid="{00000000-0005-0000-0000-0000C01D0000}"/>
    <cellStyle name="Normal 139 2 2 4" xfId="7618" xr:uid="{00000000-0005-0000-0000-0000C11D0000}"/>
    <cellStyle name="Normal 139 2 2 5" xfId="7619" xr:uid="{00000000-0005-0000-0000-0000C21D0000}"/>
    <cellStyle name="Normal 139 2 3" xfId="7620" xr:uid="{00000000-0005-0000-0000-0000C31D0000}"/>
    <cellStyle name="Normal 139 2 3 2" xfId="7621" xr:uid="{00000000-0005-0000-0000-0000C41D0000}"/>
    <cellStyle name="Normal 139 2 3 2 2" xfId="7622" xr:uid="{00000000-0005-0000-0000-0000C51D0000}"/>
    <cellStyle name="Normal 139 2 3 3" xfId="7623" xr:uid="{00000000-0005-0000-0000-0000C61D0000}"/>
    <cellStyle name="Normal 139 2 3 4" xfId="7624" xr:uid="{00000000-0005-0000-0000-0000C71D0000}"/>
    <cellStyle name="Normal 139 2 4" xfId="7625" xr:uid="{00000000-0005-0000-0000-0000C81D0000}"/>
    <cellStyle name="Normal 139 2 4 2" xfId="7626" xr:uid="{00000000-0005-0000-0000-0000C91D0000}"/>
    <cellStyle name="Normal 139 2 4 2 2" xfId="7627" xr:uid="{00000000-0005-0000-0000-0000CA1D0000}"/>
    <cellStyle name="Normal 139 2 4 3" xfId="7628" xr:uid="{00000000-0005-0000-0000-0000CB1D0000}"/>
    <cellStyle name="Normal 139 2 4 4" xfId="7629" xr:uid="{00000000-0005-0000-0000-0000CC1D0000}"/>
    <cellStyle name="Normal 139 2 5" xfId="7630" xr:uid="{00000000-0005-0000-0000-0000CD1D0000}"/>
    <cellStyle name="Normal 139 2 5 2" xfId="7631" xr:uid="{00000000-0005-0000-0000-0000CE1D0000}"/>
    <cellStyle name="Normal 139 2 5 2 2" xfId="7632" xr:uid="{00000000-0005-0000-0000-0000CF1D0000}"/>
    <cellStyle name="Normal 139 2 5 3" xfId="7633" xr:uid="{00000000-0005-0000-0000-0000D01D0000}"/>
    <cellStyle name="Normal 139 2 5 4" xfId="7634" xr:uid="{00000000-0005-0000-0000-0000D11D0000}"/>
    <cellStyle name="Normal 139 2 6" xfId="7635" xr:uid="{00000000-0005-0000-0000-0000D21D0000}"/>
    <cellStyle name="Normal 139 2 6 2" xfId="7636" xr:uid="{00000000-0005-0000-0000-0000D31D0000}"/>
    <cellStyle name="Normal 139 2 6 2 2" xfId="7637" xr:uid="{00000000-0005-0000-0000-0000D41D0000}"/>
    <cellStyle name="Normal 139 2 6 3" xfId="7638" xr:uid="{00000000-0005-0000-0000-0000D51D0000}"/>
    <cellStyle name="Normal 139 2 7" xfId="7639" xr:uid="{00000000-0005-0000-0000-0000D61D0000}"/>
    <cellStyle name="Normal 139 2 7 2" xfId="7640" xr:uid="{00000000-0005-0000-0000-0000D71D0000}"/>
    <cellStyle name="Normal 139 2 7 3" xfId="7641" xr:uid="{00000000-0005-0000-0000-0000D81D0000}"/>
    <cellStyle name="Normal 139 2 8" xfId="7642" xr:uid="{00000000-0005-0000-0000-0000D91D0000}"/>
    <cellStyle name="Normal 139 2 8 2" xfId="7643" xr:uid="{00000000-0005-0000-0000-0000DA1D0000}"/>
    <cellStyle name="Normal 139 2 9" xfId="7644" xr:uid="{00000000-0005-0000-0000-0000DB1D0000}"/>
    <cellStyle name="Normal 139 2 9 2" xfId="7645" xr:uid="{00000000-0005-0000-0000-0000DC1D0000}"/>
    <cellStyle name="Normal 139 3" xfId="7646" xr:uid="{00000000-0005-0000-0000-0000DD1D0000}"/>
    <cellStyle name="Normal 139 3 10" xfId="7647" xr:uid="{00000000-0005-0000-0000-0000DE1D0000}"/>
    <cellStyle name="Normal 139 3 11" xfId="7648" xr:uid="{00000000-0005-0000-0000-0000DF1D0000}"/>
    <cellStyle name="Normal 139 3 12" xfId="7649" xr:uid="{00000000-0005-0000-0000-0000E01D0000}"/>
    <cellStyle name="Normal 139 3 13" xfId="7650" xr:uid="{00000000-0005-0000-0000-0000E11D0000}"/>
    <cellStyle name="Normal 139 3 14" xfId="7651" xr:uid="{00000000-0005-0000-0000-0000E21D0000}"/>
    <cellStyle name="Normal 139 3 15" xfId="7652" xr:uid="{00000000-0005-0000-0000-0000E31D0000}"/>
    <cellStyle name="Normal 139 3 2" xfId="7653" xr:uid="{00000000-0005-0000-0000-0000E41D0000}"/>
    <cellStyle name="Normal 139 3 2 2" xfId="7654" xr:uid="{00000000-0005-0000-0000-0000E51D0000}"/>
    <cellStyle name="Normal 139 3 2 2 2" xfId="7655" xr:uid="{00000000-0005-0000-0000-0000E61D0000}"/>
    <cellStyle name="Normal 139 3 2 3" xfId="7656" xr:uid="{00000000-0005-0000-0000-0000E71D0000}"/>
    <cellStyle name="Normal 139 3 2 4" xfId="7657" xr:uid="{00000000-0005-0000-0000-0000E81D0000}"/>
    <cellStyle name="Normal 139 3 2 5" xfId="7658" xr:uid="{00000000-0005-0000-0000-0000E91D0000}"/>
    <cellStyle name="Normal 139 3 3" xfId="7659" xr:uid="{00000000-0005-0000-0000-0000EA1D0000}"/>
    <cellStyle name="Normal 139 3 3 2" xfId="7660" xr:uid="{00000000-0005-0000-0000-0000EB1D0000}"/>
    <cellStyle name="Normal 139 3 3 2 2" xfId="7661" xr:uid="{00000000-0005-0000-0000-0000EC1D0000}"/>
    <cellStyle name="Normal 139 3 3 3" xfId="7662" xr:uid="{00000000-0005-0000-0000-0000ED1D0000}"/>
    <cellStyle name="Normal 139 3 3 4" xfId="7663" xr:uid="{00000000-0005-0000-0000-0000EE1D0000}"/>
    <cellStyle name="Normal 139 3 4" xfId="7664" xr:uid="{00000000-0005-0000-0000-0000EF1D0000}"/>
    <cellStyle name="Normal 139 3 4 2" xfId="7665" xr:uid="{00000000-0005-0000-0000-0000F01D0000}"/>
    <cellStyle name="Normal 139 3 4 2 2" xfId="7666" xr:uid="{00000000-0005-0000-0000-0000F11D0000}"/>
    <cellStyle name="Normal 139 3 4 3" xfId="7667" xr:uid="{00000000-0005-0000-0000-0000F21D0000}"/>
    <cellStyle name="Normal 139 3 4 4" xfId="7668" xr:uid="{00000000-0005-0000-0000-0000F31D0000}"/>
    <cellStyle name="Normal 139 3 5" xfId="7669" xr:uid="{00000000-0005-0000-0000-0000F41D0000}"/>
    <cellStyle name="Normal 139 3 5 2" xfId="7670" xr:uid="{00000000-0005-0000-0000-0000F51D0000}"/>
    <cellStyle name="Normal 139 3 5 2 2" xfId="7671" xr:uid="{00000000-0005-0000-0000-0000F61D0000}"/>
    <cellStyle name="Normal 139 3 5 3" xfId="7672" xr:uid="{00000000-0005-0000-0000-0000F71D0000}"/>
    <cellStyle name="Normal 139 3 5 4" xfId="7673" xr:uid="{00000000-0005-0000-0000-0000F81D0000}"/>
    <cellStyle name="Normal 139 3 6" xfId="7674" xr:uid="{00000000-0005-0000-0000-0000F91D0000}"/>
    <cellStyle name="Normal 139 3 6 2" xfId="7675" xr:uid="{00000000-0005-0000-0000-0000FA1D0000}"/>
    <cellStyle name="Normal 139 3 6 2 2" xfId="7676" xr:uid="{00000000-0005-0000-0000-0000FB1D0000}"/>
    <cellStyle name="Normal 139 3 6 3" xfId="7677" xr:uid="{00000000-0005-0000-0000-0000FC1D0000}"/>
    <cellStyle name="Normal 139 3 7" xfId="7678" xr:uid="{00000000-0005-0000-0000-0000FD1D0000}"/>
    <cellStyle name="Normal 139 3 7 2" xfId="7679" xr:uid="{00000000-0005-0000-0000-0000FE1D0000}"/>
    <cellStyle name="Normal 139 3 7 3" xfId="7680" xr:uid="{00000000-0005-0000-0000-0000FF1D0000}"/>
    <cellStyle name="Normal 139 3 8" xfId="7681" xr:uid="{00000000-0005-0000-0000-0000001E0000}"/>
    <cellStyle name="Normal 139 3 8 2" xfId="7682" xr:uid="{00000000-0005-0000-0000-0000011E0000}"/>
    <cellStyle name="Normal 139 3 9" xfId="7683" xr:uid="{00000000-0005-0000-0000-0000021E0000}"/>
    <cellStyle name="Normal 139 3 9 2" xfId="7684" xr:uid="{00000000-0005-0000-0000-0000031E0000}"/>
    <cellStyle name="Normal 139 4" xfId="7685" xr:uid="{00000000-0005-0000-0000-0000041E0000}"/>
    <cellStyle name="Normal 139 4 2" xfId="7686" xr:uid="{00000000-0005-0000-0000-0000051E0000}"/>
    <cellStyle name="Normal 139 4 2 2" xfId="7687" xr:uid="{00000000-0005-0000-0000-0000061E0000}"/>
    <cellStyle name="Normal 139 4 3" xfId="7688" xr:uid="{00000000-0005-0000-0000-0000071E0000}"/>
    <cellStyle name="Normal 139 4 4" xfId="7689" xr:uid="{00000000-0005-0000-0000-0000081E0000}"/>
    <cellStyle name="Normal 139 4 5" xfId="7690" xr:uid="{00000000-0005-0000-0000-0000091E0000}"/>
    <cellStyle name="Normal 139 5" xfId="7691" xr:uid="{00000000-0005-0000-0000-00000A1E0000}"/>
    <cellStyle name="Normal 139 5 2" xfId="7692" xr:uid="{00000000-0005-0000-0000-00000B1E0000}"/>
    <cellStyle name="Normal 139 5 2 2" xfId="7693" xr:uid="{00000000-0005-0000-0000-00000C1E0000}"/>
    <cellStyle name="Normal 139 5 3" xfId="7694" xr:uid="{00000000-0005-0000-0000-00000D1E0000}"/>
    <cellStyle name="Normal 139 5 4" xfId="7695" xr:uid="{00000000-0005-0000-0000-00000E1E0000}"/>
    <cellStyle name="Normal 139 5 5" xfId="7696" xr:uid="{00000000-0005-0000-0000-00000F1E0000}"/>
    <cellStyle name="Normal 139 6" xfId="7697" xr:uid="{00000000-0005-0000-0000-0000101E0000}"/>
    <cellStyle name="Normal 139 6 2" xfId="7698" xr:uid="{00000000-0005-0000-0000-0000111E0000}"/>
    <cellStyle name="Normal 139 6 2 2" xfId="7699" xr:uid="{00000000-0005-0000-0000-0000121E0000}"/>
    <cellStyle name="Normal 139 6 3" xfId="7700" xr:uid="{00000000-0005-0000-0000-0000131E0000}"/>
    <cellStyle name="Normal 139 6 4" xfId="7701" xr:uid="{00000000-0005-0000-0000-0000141E0000}"/>
    <cellStyle name="Normal 139 7" xfId="7702" xr:uid="{00000000-0005-0000-0000-0000151E0000}"/>
    <cellStyle name="Normal 139 7 2" xfId="7703" xr:uid="{00000000-0005-0000-0000-0000161E0000}"/>
    <cellStyle name="Normal 139 7 2 2" xfId="7704" xr:uid="{00000000-0005-0000-0000-0000171E0000}"/>
    <cellStyle name="Normal 139 7 3" xfId="7705" xr:uid="{00000000-0005-0000-0000-0000181E0000}"/>
    <cellStyle name="Normal 139 7 4" xfId="7706" xr:uid="{00000000-0005-0000-0000-0000191E0000}"/>
    <cellStyle name="Normal 139 8" xfId="7707" xr:uid="{00000000-0005-0000-0000-00001A1E0000}"/>
    <cellStyle name="Normal 139 8 2" xfId="7708" xr:uid="{00000000-0005-0000-0000-00001B1E0000}"/>
    <cellStyle name="Normal 139 8 2 2" xfId="7709" xr:uid="{00000000-0005-0000-0000-00001C1E0000}"/>
    <cellStyle name="Normal 139 8 3" xfId="7710" xr:uid="{00000000-0005-0000-0000-00001D1E0000}"/>
    <cellStyle name="Normal 139 9" xfId="7711" xr:uid="{00000000-0005-0000-0000-00001E1E0000}"/>
    <cellStyle name="Normal 139 9 2" xfId="7712" xr:uid="{00000000-0005-0000-0000-00001F1E0000}"/>
    <cellStyle name="Normal 139 9 3" xfId="7713" xr:uid="{00000000-0005-0000-0000-0000201E0000}"/>
    <cellStyle name="Normal 14" xfId="7714" xr:uid="{00000000-0005-0000-0000-0000211E0000}"/>
    <cellStyle name="Normal 14 10" xfId="7715" xr:uid="{00000000-0005-0000-0000-0000221E0000}"/>
    <cellStyle name="Normal 14 10 2" xfId="7716" xr:uid="{00000000-0005-0000-0000-0000231E0000}"/>
    <cellStyle name="Normal 14 11" xfId="7717" xr:uid="{00000000-0005-0000-0000-0000241E0000}"/>
    <cellStyle name="Normal 14 11 2" xfId="7718" xr:uid="{00000000-0005-0000-0000-0000251E0000}"/>
    <cellStyle name="Normal 14 12" xfId="7719" xr:uid="{00000000-0005-0000-0000-0000261E0000}"/>
    <cellStyle name="Normal 14 12 2" xfId="7720" xr:uid="{00000000-0005-0000-0000-0000271E0000}"/>
    <cellStyle name="Normal 14 13" xfId="7721" xr:uid="{00000000-0005-0000-0000-0000281E0000}"/>
    <cellStyle name="Normal 14 13 2" xfId="7722" xr:uid="{00000000-0005-0000-0000-0000291E0000}"/>
    <cellStyle name="Normal 14 14" xfId="7723" xr:uid="{00000000-0005-0000-0000-00002A1E0000}"/>
    <cellStyle name="Normal 14 14 2" xfId="7724" xr:uid="{00000000-0005-0000-0000-00002B1E0000}"/>
    <cellStyle name="Normal 14 15" xfId="7725" xr:uid="{00000000-0005-0000-0000-00002C1E0000}"/>
    <cellStyle name="Normal 14 15 2" xfId="7726" xr:uid="{00000000-0005-0000-0000-00002D1E0000}"/>
    <cellStyle name="Normal 14 16" xfId="7727" xr:uid="{00000000-0005-0000-0000-00002E1E0000}"/>
    <cellStyle name="Normal 14 17" xfId="7728" xr:uid="{00000000-0005-0000-0000-00002F1E0000}"/>
    <cellStyle name="Normal 14 2" xfId="7729" xr:uid="{00000000-0005-0000-0000-0000301E0000}"/>
    <cellStyle name="Normal 14 2 10" xfId="7730" xr:uid="{00000000-0005-0000-0000-0000311E0000}"/>
    <cellStyle name="Normal 14 2 11" xfId="7731" xr:uid="{00000000-0005-0000-0000-0000321E0000}"/>
    <cellStyle name="Normal 14 2 12" xfId="7732" xr:uid="{00000000-0005-0000-0000-0000331E0000}"/>
    <cellStyle name="Normal 14 2 13" xfId="7733" xr:uid="{00000000-0005-0000-0000-0000341E0000}"/>
    <cellStyle name="Normal 14 2 14" xfId="7734" xr:uid="{00000000-0005-0000-0000-0000351E0000}"/>
    <cellStyle name="Normal 14 2 15" xfId="7735" xr:uid="{00000000-0005-0000-0000-0000361E0000}"/>
    <cellStyle name="Normal 14 2 2" xfId="7736" xr:uid="{00000000-0005-0000-0000-0000371E0000}"/>
    <cellStyle name="Normal 14 2 2 2" xfId="7737" xr:uid="{00000000-0005-0000-0000-0000381E0000}"/>
    <cellStyle name="Normal 14 2 2 2 2" xfId="7738" xr:uid="{00000000-0005-0000-0000-0000391E0000}"/>
    <cellStyle name="Normal 14 2 2 3" xfId="7739" xr:uid="{00000000-0005-0000-0000-00003A1E0000}"/>
    <cellStyle name="Normal 14 2 2 4" xfId="7740" xr:uid="{00000000-0005-0000-0000-00003B1E0000}"/>
    <cellStyle name="Normal 14 2 2 5" xfId="7741" xr:uid="{00000000-0005-0000-0000-00003C1E0000}"/>
    <cellStyle name="Normal 14 2 3" xfId="7742" xr:uid="{00000000-0005-0000-0000-00003D1E0000}"/>
    <cellStyle name="Normal 14 2 3 2" xfId="7743" xr:uid="{00000000-0005-0000-0000-00003E1E0000}"/>
    <cellStyle name="Normal 14 2 3 2 2" xfId="7744" xr:uid="{00000000-0005-0000-0000-00003F1E0000}"/>
    <cellStyle name="Normal 14 2 3 3" xfId="7745" xr:uid="{00000000-0005-0000-0000-0000401E0000}"/>
    <cellStyle name="Normal 14 2 3 4" xfId="7746" xr:uid="{00000000-0005-0000-0000-0000411E0000}"/>
    <cellStyle name="Normal 14 2 4" xfId="7747" xr:uid="{00000000-0005-0000-0000-0000421E0000}"/>
    <cellStyle name="Normal 14 2 4 2" xfId="7748" xr:uid="{00000000-0005-0000-0000-0000431E0000}"/>
    <cellStyle name="Normal 14 2 4 2 2" xfId="7749" xr:uid="{00000000-0005-0000-0000-0000441E0000}"/>
    <cellStyle name="Normal 14 2 4 3" xfId="7750" xr:uid="{00000000-0005-0000-0000-0000451E0000}"/>
    <cellStyle name="Normal 14 2 4 4" xfId="7751" xr:uid="{00000000-0005-0000-0000-0000461E0000}"/>
    <cellStyle name="Normal 14 2 5" xfId="7752" xr:uid="{00000000-0005-0000-0000-0000471E0000}"/>
    <cellStyle name="Normal 14 2 5 2" xfId="7753" xr:uid="{00000000-0005-0000-0000-0000481E0000}"/>
    <cellStyle name="Normal 14 2 5 2 2" xfId="7754" xr:uid="{00000000-0005-0000-0000-0000491E0000}"/>
    <cellStyle name="Normal 14 2 5 3" xfId="7755" xr:uid="{00000000-0005-0000-0000-00004A1E0000}"/>
    <cellStyle name="Normal 14 2 5 4" xfId="7756" xr:uid="{00000000-0005-0000-0000-00004B1E0000}"/>
    <cellStyle name="Normal 14 2 6" xfId="7757" xr:uid="{00000000-0005-0000-0000-00004C1E0000}"/>
    <cellStyle name="Normal 14 2 6 2" xfId="7758" xr:uid="{00000000-0005-0000-0000-00004D1E0000}"/>
    <cellStyle name="Normal 14 2 6 2 2" xfId="7759" xr:uid="{00000000-0005-0000-0000-00004E1E0000}"/>
    <cellStyle name="Normal 14 2 6 3" xfId="7760" xr:uid="{00000000-0005-0000-0000-00004F1E0000}"/>
    <cellStyle name="Normal 14 2 7" xfId="7761" xr:uid="{00000000-0005-0000-0000-0000501E0000}"/>
    <cellStyle name="Normal 14 2 7 2" xfId="7762" xr:uid="{00000000-0005-0000-0000-0000511E0000}"/>
    <cellStyle name="Normal 14 2 7 3" xfId="7763" xr:uid="{00000000-0005-0000-0000-0000521E0000}"/>
    <cellStyle name="Normal 14 2 8" xfId="7764" xr:uid="{00000000-0005-0000-0000-0000531E0000}"/>
    <cellStyle name="Normal 14 2 8 2" xfId="7765" xr:uid="{00000000-0005-0000-0000-0000541E0000}"/>
    <cellStyle name="Normal 14 2 9" xfId="7766" xr:uid="{00000000-0005-0000-0000-0000551E0000}"/>
    <cellStyle name="Normal 14 3" xfId="7767" xr:uid="{00000000-0005-0000-0000-0000561E0000}"/>
    <cellStyle name="Normal 14 3 10" xfId="7768" xr:uid="{00000000-0005-0000-0000-0000571E0000}"/>
    <cellStyle name="Normal 14 3 11" xfId="7769" xr:uid="{00000000-0005-0000-0000-0000581E0000}"/>
    <cellStyle name="Normal 14 3 12" xfId="7770" xr:uid="{00000000-0005-0000-0000-0000591E0000}"/>
    <cellStyle name="Normal 14 3 13" xfId="7771" xr:uid="{00000000-0005-0000-0000-00005A1E0000}"/>
    <cellStyle name="Normal 14 3 14" xfId="7772" xr:uid="{00000000-0005-0000-0000-00005B1E0000}"/>
    <cellStyle name="Normal 14 3 15" xfId="7773" xr:uid="{00000000-0005-0000-0000-00005C1E0000}"/>
    <cellStyle name="Normal 14 3 2" xfId="7774" xr:uid="{00000000-0005-0000-0000-00005D1E0000}"/>
    <cellStyle name="Normal 14 3 2 2" xfId="7775" xr:uid="{00000000-0005-0000-0000-00005E1E0000}"/>
    <cellStyle name="Normal 14 3 2 2 2" xfId="7776" xr:uid="{00000000-0005-0000-0000-00005F1E0000}"/>
    <cellStyle name="Normal 14 3 2 3" xfId="7777" xr:uid="{00000000-0005-0000-0000-0000601E0000}"/>
    <cellStyle name="Normal 14 3 2 4" xfId="7778" xr:uid="{00000000-0005-0000-0000-0000611E0000}"/>
    <cellStyle name="Normal 14 3 2 5" xfId="7779" xr:uid="{00000000-0005-0000-0000-0000621E0000}"/>
    <cellStyle name="Normal 14 3 3" xfId="7780" xr:uid="{00000000-0005-0000-0000-0000631E0000}"/>
    <cellStyle name="Normal 14 3 3 2" xfId="7781" xr:uid="{00000000-0005-0000-0000-0000641E0000}"/>
    <cellStyle name="Normal 14 3 3 2 2" xfId="7782" xr:uid="{00000000-0005-0000-0000-0000651E0000}"/>
    <cellStyle name="Normal 14 3 3 3" xfId="7783" xr:uid="{00000000-0005-0000-0000-0000661E0000}"/>
    <cellStyle name="Normal 14 3 3 4" xfId="7784" xr:uid="{00000000-0005-0000-0000-0000671E0000}"/>
    <cellStyle name="Normal 14 3 4" xfId="7785" xr:uid="{00000000-0005-0000-0000-0000681E0000}"/>
    <cellStyle name="Normal 14 3 4 2" xfId="7786" xr:uid="{00000000-0005-0000-0000-0000691E0000}"/>
    <cellStyle name="Normal 14 3 4 2 2" xfId="7787" xr:uid="{00000000-0005-0000-0000-00006A1E0000}"/>
    <cellStyle name="Normal 14 3 4 3" xfId="7788" xr:uid="{00000000-0005-0000-0000-00006B1E0000}"/>
    <cellStyle name="Normal 14 3 4 4" xfId="7789" xr:uid="{00000000-0005-0000-0000-00006C1E0000}"/>
    <cellStyle name="Normal 14 3 5" xfId="7790" xr:uid="{00000000-0005-0000-0000-00006D1E0000}"/>
    <cellStyle name="Normal 14 3 5 2" xfId="7791" xr:uid="{00000000-0005-0000-0000-00006E1E0000}"/>
    <cellStyle name="Normal 14 3 5 2 2" xfId="7792" xr:uid="{00000000-0005-0000-0000-00006F1E0000}"/>
    <cellStyle name="Normal 14 3 5 3" xfId="7793" xr:uid="{00000000-0005-0000-0000-0000701E0000}"/>
    <cellStyle name="Normal 14 3 5 4" xfId="7794" xr:uid="{00000000-0005-0000-0000-0000711E0000}"/>
    <cellStyle name="Normal 14 3 6" xfId="7795" xr:uid="{00000000-0005-0000-0000-0000721E0000}"/>
    <cellStyle name="Normal 14 3 6 2" xfId="7796" xr:uid="{00000000-0005-0000-0000-0000731E0000}"/>
    <cellStyle name="Normal 14 3 6 2 2" xfId="7797" xr:uid="{00000000-0005-0000-0000-0000741E0000}"/>
    <cellStyle name="Normal 14 3 6 3" xfId="7798" xr:uid="{00000000-0005-0000-0000-0000751E0000}"/>
    <cellStyle name="Normal 14 3 7" xfId="7799" xr:uid="{00000000-0005-0000-0000-0000761E0000}"/>
    <cellStyle name="Normal 14 3 7 2" xfId="7800" xr:uid="{00000000-0005-0000-0000-0000771E0000}"/>
    <cellStyle name="Normal 14 3 7 3" xfId="7801" xr:uid="{00000000-0005-0000-0000-0000781E0000}"/>
    <cellStyle name="Normal 14 3 8" xfId="7802" xr:uid="{00000000-0005-0000-0000-0000791E0000}"/>
    <cellStyle name="Normal 14 3 8 2" xfId="7803" xr:uid="{00000000-0005-0000-0000-00007A1E0000}"/>
    <cellStyle name="Normal 14 3 9" xfId="7804" xr:uid="{00000000-0005-0000-0000-00007B1E0000}"/>
    <cellStyle name="Normal 14 3 9 2" xfId="7805" xr:uid="{00000000-0005-0000-0000-00007C1E0000}"/>
    <cellStyle name="Normal 14 4" xfId="7806" xr:uid="{00000000-0005-0000-0000-00007D1E0000}"/>
    <cellStyle name="Normal 14 4 2" xfId="7807" xr:uid="{00000000-0005-0000-0000-00007E1E0000}"/>
    <cellStyle name="Normal 14 4 2 2" xfId="7808" xr:uid="{00000000-0005-0000-0000-00007F1E0000}"/>
    <cellStyle name="Normal 14 4 3" xfId="7809" xr:uid="{00000000-0005-0000-0000-0000801E0000}"/>
    <cellStyle name="Normal 14 4 4" xfId="7810" xr:uid="{00000000-0005-0000-0000-0000811E0000}"/>
    <cellStyle name="Normal 14 4 5" xfId="7811" xr:uid="{00000000-0005-0000-0000-0000821E0000}"/>
    <cellStyle name="Normal 14 5" xfId="7812" xr:uid="{00000000-0005-0000-0000-0000831E0000}"/>
    <cellStyle name="Normal 14 5 2" xfId="7813" xr:uid="{00000000-0005-0000-0000-0000841E0000}"/>
    <cellStyle name="Normal 14 5 2 2" xfId="7814" xr:uid="{00000000-0005-0000-0000-0000851E0000}"/>
    <cellStyle name="Normal 14 5 3" xfId="7815" xr:uid="{00000000-0005-0000-0000-0000861E0000}"/>
    <cellStyle name="Normal 14 5 4" xfId="7816" xr:uid="{00000000-0005-0000-0000-0000871E0000}"/>
    <cellStyle name="Normal 14 5 5" xfId="7817" xr:uid="{00000000-0005-0000-0000-0000881E0000}"/>
    <cellStyle name="Normal 14 6" xfId="7818" xr:uid="{00000000-0005-0000-0000-0000891E0000}"/>
    <cellStyle name="Normal 14 6 2" xfId="7819" xr:uid="{00000000-0005-0000-0000-00008A1E0000}"/>
    <cellStyle name="Normal 14 6 2 2" xfId="7820" xr:uid="{00000000-0005-0000-0000-00008B1E0000}"/>
    <cellStyle name="Normal 14 6 3" xfId="7821" xr:uid="{00000000-0005-0000-0000-00008C1E0000}"/>
    <cellStyle name="Normal 14 6 4" xfId="7822" xr:uid="{00000000-0005-0000-0000-00008D1E0000}"/>
    <cellStyle name="Normal 14 6 5" xfId="7823" xr:uid="{00000000-0005-0000-0000-00008E1E0000}"/>
    <cellStyle name="Normal 14 7" xfId="7824" xr:uid="{00000000-0005-0000-0000-00008F1E0000}"/>
    <cellStyle name="Normal 14 7 2" xfId="7825" xr:uid="{00000000-0005-0000-0000-0000901E0000}"/>
    <cellStyle name="Normal 14 7 2 2" xfId="7826" xr:uid="{00000000-0005-0000-0000-0000911E0000}"/>
    <cellStyle name="Normal 14 7 3" xfId="7827" xr:uid="{00000000-0005-0000-0000-0000921E0000}"/>
    <cellStyle name="Normal 14 7 4" xfId="7828" xr:uid="{00000000-0005-0000-0000-0000931E0000}"/>
    <cellStyle name="Normal 14 7 5" xfId="7829" xr:uid="{00000000-0005-0000-0000-0000941E0000}"/>
    <cellStyle name="Normal 14 8" xfId="7830" xr:uid="{00000000-0005-0000-0000-0000951E0000}"/>
    <cellStyle name="Normal 14 8 2" xfId="7831" xr:uid="{00000000-0005-0000-0000-0000961E0000}"/>
    <cellStyle name="Normal 14 8 2 2" xfId="7832" xr:uid="{00000000-0005-0000-0000-0000971E0000}"/>
    <cellStyle name="Normal 14 8 3" xfId="7833" xr:uid="{00000000-0005-0000-0000-0000981E0000}"/>
    <cellStyle name="Normal 14 9" xfId="7834" xr:uid="{00000000-0005-0000-0000-0000991E0000}"/>
    <cellStyle name="Normal 14 9 2" xfId="7835" xr:uid="{00000000-0005-0000-0000-00009A1E0000}"/>
    <cellStyle name="Normal 14 9 2 2" xfId="7836" xr:uid="{00000000-0005-0000-0000-00009B1E0000}"/>
    <cellStyle name="Normal 14 9 3" xfId="7837" xr:uid="{00000000-0005-0000-0000-00009C1E0000}"/>
    <cellStyle name="Normal 140" xfId="7838" xr:uid="{00000000-0005-0000-0000-00009D1E0000}"/>
    <cellStyle name="Normal 140 10" xfId="7839" xr:uid="{00000000-0005-0000-0000-00009E1E0000}"/>
    <cellStyle name="Normal 140 10 2" xfId="7840" xr:uid="{00000000-0005-0000-0000-00009F1E0000}"/>
    <cellStyle name="Normal 140 11" xfId="7841" xr:uid="{00000000-0005-0000-0000-0000A01E0000}"/>
    <cellStyle name="Normal 140 11 2" xfId="7842" xr:uid="{00000000-0005-0000-0000-0000A11E0000}"/>
    <cellStyle name="Normal 140 12" xfId="7843" xr:uid="{00000000-0005-0000-0000-0000A21E0000}"/>
    <cellStyle name="Normal 140 12 2" xfId="7844" xr:uid="{00000000-0005-0000-0000-0000A31E0000}"/>
    <cellStyle name="Normal 140 13" xfId="7845" xr:uid="{00000000-0005-0000-0000-0000A41E0000}"/>
    <cellStyle name="Normal 140 14" xfId="7846" xr:uid="{00000000-0005-0000-0000-0000A51E0000}"/>
    <cellStyle name="Normal 140 15" xfId="7847" xr:uid="{00000000-0005-0000-0000-0000A61E0000}"/>
    <cellStyle name="Normal 140 16" xfId="7848" xr:uid="{00000000-0005-0000-0000-0000A71E0000}"/>
    <cellStyle name="Normal 140 17" xfId="7849" xr:uid="{00000000-0005-0000-0000-0000A81E0000}"/>
    <cellStyle name="Normal 140 2" xfId="7850" xr:uid="{00000000-0005-0000-0000-0000A91E0000}"/>
    <cellStyle name="Normal 140 2 10" xfId="7851" xr:uid="{00000000-0005-0000-0000-0000AA1E0000}"/>
    <cellStyle name="Normal 140 2 11" xfId="7852" xr:uid="{00000000-0005-0000-0000-0000AB1E0000}"/>
    <cellStyle name="Normal 140 2 12" xfId="7853" xr:uid="{00000000-0005-0000-0000-0000AC1E0000}"/>
    <cellStyle name="Normal 140 2 13" xfId="7854" xr:uid="{00000000-0005-0000-0000-0000AD1E0000}"/>
    <cellStyle name="Normal 140 2 14" xfId="7855" xr:uid="{00000000-0005-0000-0000-0000AE1E0000}"/>
    <cellStyle name="Normal 140 2 15" xfId="7856" xr:uid="{00000000-0005-0000-0000-0000AF1E0000}"/>
    <cellStyle name="Normal 140 2 2" xfId="7857" xr:uid="{00000000-0005-0000-0000-0000B01E0000}"/>
    <cellStyle name="Normal 140 2 2 2" xfId="7858" xr:uid="{00000000-0005-0000-0000-0000B11E0000}"/>
    <cellStyle name="Normal 140 2 2 2 2" xfId="7859" xr:uid="{00000000-0005-0000-0000-0000B21E0000}"/>
    <cellStyle name="Normal 140 2 2 3" xfId="7860" xr:uid="{00000000-0005-0000-0000-0000B31E0000}"/>
    <cellStyle name="Normal 140 2 2 4" xfId="7861" xr:uid="{00000000-0005-0000-0000-0000B41E0000}"/>
    <cellStyle name="Normal 140 2 2 5" xfId="7862" xr:uid="{00000000-0005-0000-0000-0000B51E0000}"/>
    <cellStyle name="Normal 140 2 3" xfId="7863" xr:uid="{00000000-0005-0000-0000-0000B61E0000}"/>
    <cellStyle name="Normal 140 2 3 2" xfId="7864" xr:uid="{00000000-0005-0000-0000-0000B71E0000}"/>
    <cellStyle name="Normal 140 2 3 2 2" xfId="7865" xr:uid="{00000000-0005-0000-0000-0000B81E0000}"/>
    <cellStyle name="Normal 140 2 3 3" xfId="7866" xr:uid="{00000000-0005-0000-0000-0000B91E0000}"/>
    <cellStyle name="Normal 140 2 3 4" xfId="7867" xr:uid="{00000000-0005-0000-0000-0000BA1E0000}"/>
    <cellStyle name="Normal 140 2 4" xfId="7868" xr:uid="{00000000-0005-0000-0000-0000BB1E0000}"/>
    <cellStyle name="Normal 140 2 4 2" xfId="7869" xr:uid="{00000000-0005-0000-0000-0000BC1E0000}"/>
    <cellStyle name="Normal 140 2 4 2 2" xfId="7870" xr:uid="{00000000-0005-0000-0000-0000BD1E0000}"/>
    <cellStyle name="Normal 140 2 4 3" xfId="7871" xr:uid="{00000000-0005-0000-0000-0000BE1E0000}"/>
    <cellStyle name="Normal 140 2 4 4" xfId="7872" xr:uid="{00000000-0005-0000-0000-0000BF1E0000}"/>
    <cellStyle name="Normal 140 2 5" xfId="7873" xr:uid="{00000000-0005-0000-0000-0000C01E0000}"/>
    <cellStyle name="Normal 140 2 5 2" xfId="7874" xr:uid="{00000000-0005-0000-0000-0000C11E0000}"/>
    <cellStyle name="Normal 140 2 5 2 2" xfId="7875" xr:uid="{00000000-0005-0000-0000-0000C21E0000}"/>
    <cellStyle name="Normal 140 2 5 3" xfId="7876" xr:uid="{00000000-0005-0000-0000-0000C31E0000}"/>
    <cellStyle name="Normal 140 2 5 4" xfId="7877" xr:uid="{00000000-0005-0000-0000-0000C41E0000}"/>
    <cellStyle name="Normal 140 2 6" xfId="7878" xr:uid="{00000000-0005-0000-0000-0000C51E0000}"/>
    <cellStyle name="Normal 140 2 6 2" xfId="7879" xr:uid="{00000000-0005-0000-0000-0000C61E0000}"/>
    <cellStyle name="Normal 140 2 6 2 2" xfId="7880" xr:uid="{00000000-0005-0000-0000-0000C71E0000}"/>
    <cellStyle name="Normal 140 2 6 3" xfId="7881" xr:uid="{00000000-0005-0000-0000-0000C81E0000}"/>
    <cellStyle name="Normal 140 2 7" xfId="7882" xr:uid="{00000000-0005-0000-0000-0000C91E0000}"/>
    <cellStyle name="Normal 140 2 7 2" xfId="7883" xr:uid="{00000000-0005-0000-0000-0000CA1E0000}"/>
    <cellStyle name="Normal 140 2 7 3" xfId="7884" xr:uid="{00000000-0005-0000-0000-0000CB1E0000}"/>
    <cellStyle name="Normal 140 2 8" xfId="7885" xr:uid="{00000000-0005-0000-0000-0000CC1E0000}"/>
    <cellStyle name="Normal 140 2 8 2" xfId="7886" xr:uid="{00000000-0005-0000-0000-0000CD1E0000}"/>
    <cellStyle name="Normal 140 2 9" xfId="7887" xr:uid="{00000000-0005-0000-0000-0000CE1E0000}"/>
    <cellStyle name="Normal 140 2 9 2" xfId="7888" xr:uid="{00000000-0005-0000-0000-0000CF1E0000}"/>
    <cellStyle name="Normal 140 3" xfId="7889" xr:uid="{00000000-0005-0000-0000-0000D01E0000}"/>
    <cellStyle name="Normal 140 3 10" xfId="7890" xr:uid="{00000000-0005-0000-0000-0000D11E0000}"/>
    <cellStyle name="Normal 140 3 11" xfId="7891" xr:uid="{00000000-0005-0000-0000-0000D21E0000}"/>
    <cellStyle name="Normal 140 3 12" xfId="7892" xr:uid="{00000000-0005-0000-0000-0000D31E0000}"/>
    <cellStyle name="Normal 140 3 13" xfId="7893" xr:uid="{00000000-0005-0000-0000-0000D41E0000}"/>
    <cellStyle name="Normal 140 3 14" xfId="7894" xr:uid="{00000000-0005-0000-0000-0000D51E0000}"/>
    <cellStyle name="Normal 140 3 15" xfId="7895" xr:uid="{00000000-0005-0000-0000-0000D61E0000}"/>
    <cellStyle name="Normal 140 3 2" xfId="7896" xr:uid="{00000000-0005-0000-0000-0000D71E0000}"/>
    <cellStyle name="Normal 140 3 2 2" xfId="7897" xr:uid="{00000000-0005-0000-0000-0000D81E0000}"/>
    <cellStyle name="Normal 140 3 2 2 2" xfId="7898" xr:uid="{00000000-0005-0000-0000-0000D91E0000}"/>
    <cellStyle name="Normal 140 3 2 3" xfId="7899" xr:uid="{00000000-0005-0000-0000-0000DA1E0000}"/>
    <cellStyle name="Normal 140 3 2 4" xfId="7900" xr:uid="{00000000-0005-0000-0000-0000DB1E0000}"/>
    <cellStyle name="Normal 140 3 2 5" xfId="7901" xr:uid="{00000000-0005-0000-0000-0000DC1E0000}"/>
    <cellStyle name="Normal 140 3 3" xfId="7902" xr:uid="{00000000-0005-0000-0000-0000DD1E0000}"/>
    <cellStyle name="Normal 140 3 3 2" xfId="7903" xr:uid="{00000000-0005-0000-0000-0000DE1E0000}"/>
    <cellStyle name="Normal 140 3 3 2 2" xfId="7904" xr:uid="{00000000-0005-0000-0000-0000DF1E0000}"/>
    <cellStyle name="Normal 140 3 3 3" xfId="7905" xr:uid="{00000000-0005-0000-0000-0000E01E0000}"/>
    <cellStyle name="Normal 140 3 3 4" xfId="7906" xr:uid="{00000000-0005-0000-0000-0000E11E0000}"/>
    <cellStyle name="Normal 140 3 4" xfId="7907" xr:uid="{00000000-0005-0000-0000-0000E21E0000}"/>
    <cellStyle name="Normal 140 3 4 2" xfId="7908" xr:uid="{00000000-0005-0000-0000-0000E31E0000}"/>
    <cellStyle name="Normal 140 3 4 2 2" xfId="7909" xr:uid="{00000000-0005-0000-0000-0000E41E0000}"/>
    <cellStyle name="Normal 140 3 4 3" xfId="7910" xr:uid="{00000000-0005-0000-0000-0000E51E0000}"/>
    <cellStyle name="Normal 140 3 4 4" xfId="7911" xr:uid="{00000000-0005-0000-0000-0000E61E0000}"/>
    <cellStyle name="Normal 140 3 5" xfId="7912" xr:uid="{00000000-0005-0000-0000-0000E71E0000}"/>
    <cellStyle name="Normal 140 3 5 2" xfId="7913" xr:uid="{00000000-0005-0000-0000-0000E81E0000}"/>
    <cellStyle name="Normal 140 3 5 2 2" xfId="7914" xr:uid="{00000000-0005-0000-0000-0000E91E0000}"/>
    <cellStyle name="Normal 140 3 5 3" xfId="7915" xr:uid="{00000000-0005-0000-0000-0000EA1E0000}"/>
    <cellStyle name="Normal 140 3 5 4" xfId="7916" xr:uid="{00000000-0005-0000-0000-0000EB1E0000}"/>
    <cellStyle name="Normal 140 3 6" xfId="7917" xr:uid="{00000000-0005-0000-0000-0000EC1E0000}"/>
    <cellStyle name="Normal 140 3 6 2" xfId="7918" xr:uid="{00000000-0005-0000-0000-0000ED1E0000}"/>
    <cellStyle name="Normal 140 3 6 2 2" xfId="7919" xr:uid="{00000000-0005-0000-0000-0000EE1E0000}"/>
    <cellStyle name="Normal 140 3 6 3" xfId="7920" xr:uid="{00000000-0005-0000-0000-0000EF1E0000}"/>
    <cellStyle name="Normal 140 3 7" xfId="7921" xr:uid="{00000000-0005-0000-0000-0000F01E0000}"/>
    <cellStyle name="Normal 140 3 7 2" xfId="7922" xr:uid="{00000000-0005-0000-0000-0000F11E0000}"/>
    <cellStyle name="Normal 140 3 7 3" xfId="7923" xr:uid="{00000000-0005-0000-0000-0000F21E0000}"/>
    <cellStyle name="Normal 140 3 8" xfId="7924" xr:uid="{00000000-0005-0000-0000-0000F31E0000}"/>
    <cellStyle name="Normal 140 3 8 2" xfId="7925" xr:uid="{00000000-0005-0000-0000-0000F41E0000}"/>
    <cellStyle name="Normal 140 3 9" xfId="7926" xr:uid="{00000000-0005-0000-0000-0000F51E0000}"/>
    <cellStyle name="Normal 140 3 9 2" xfId="7927" xr:uid="{00000000-0005-0000-0000-0000F61E0000}"/>
    <cellStyle name="Normal 140 4" xfId="7928" xr:uid="{00000000-0005-0000-0000-0000F71E0000}"/>
    <cellStyle name="Normal 140 4 2" xfId="7929" xr:uid="{00000000-0005-0000-0000-0000F81E0000}"/>
    <cellStyle name="Normal 140 4 2 2" xfId="7930" xr:uid="{00000000-0005-0000-0000-0000F91E0000}"/>
    <cellStyle name="Normal 140 4 3" xfId="7931" xr:uid="{00000000-0005-0000-0000-0000FA1E0000}"/>
    <cellStyle name="Normal 140 4 4" xfId="7932" xr:uid="{00000000-0005-0000-0000-0000FB1E0000}"/>
    <cellStyle name="Normal 140 4 5" xfId="7933" xr:uid="{00000000-0005-0000-0000-0000FC1E0000}"/>
    <cellStyle name="Normal 140 5" xfId="7934" xr:uid="{00000000-0005-0000-0000-0000FD1E0000}"/>
    <cellStyle name="Normal 140 5 2" xfId="7935" xr:uid="{00000000-0005-0000-0000-0000FE1E0000}"/>
    <cellStyle name="Normal 140 5 2 2" xfId="7936" xr:uid="{00000000-0005-0000-0000-0000FF1E0000}"/>
    <cellStyle name="Normal 140 5 3" xfId="7937" xr:uid="{00000000-0005-0000-0000-0000001F0000}"/>
    <cellStyle name="Normal 140 5 4" xfId="7938" xr:uid="{00000000-0005-0000-0000-0000011F0000}"/>
    <cellStyle name="Normal 140 5 5" xfId="7939" xr:uid="{00000000-0005-0000-0000-0000021F0000}"/>
    <cellStyle name="Normal 140 6" xfId="7940" xr:uid="{00000000-0005-0000-0000-0000031F0000}"/>
    <cellStyle name="Normal 140 6 2" xfId="7941" xr:uid="{00000000-0005-0000-0000-0000041F0000}"/>
    <cellStyle name="Normal 140 6 2 2" xfId="7942" xr:uid="{00000000-0005-0000-0000-0000051F0000}"/>
    <cellStyle name="Normal 140 6 3" xfId="7943" xr:uid="{00000000-0005-0000-0000-0000061F0000}"/>
    <cellStyle name="Normal 140 6 4" xfId="7944" xr:uid="{00000000-0005-0000-0000-0000071F0000}"/>
    <cellStyle name="Normal 140 7" xfId="7945" xr:uid="{00000000-0005-0000-0000-0000081F0000}"/>
    <cellStyle name="Normal 140 7 2" xfId="7946" xr:uid="{00000000-0005-0000-0000-0000091F0000}"/>
    <cellStyle name="Normal 140 7 2 2" xfId="7947" xr:uid="{00000000-0005-0000-0000-00000A1F0000}"/>
    <cellStyle name="Normal 140 7 3" xfId="7948" xr:uid="{00000000-0005-0000-0000-00000B1F0000}"/>
    <cellStyle name="Normal 140 7 4" xfId="7949" xr:uid="{00000000-0005-0000-0000-00000C1F0000}"/>
    <cellStyle name="Normal 140 8" xfId="7950" xr:uid="{00000000-0005-0000-0000-00000D1F0000}"/>
    <cellStyle name="Normal 140 8 2" xfId="7951" xr:uid="{00000000-0005-0000-0000-00000E1F0000}"/>
    <cellStyle name="Normal 140 8 2 2" xfId="7952" xr:uid="{00000000-0005-0000-0000-00000F1F0000}"/>
    <cellStyle name="Normal 140 8 3" xfId="7953" xr:uid="{00000000-0005-0000-0000-0000101F0000}"/>
    <cellStyle name="Normal 140 9" xfId="7954" xr:uid="{00000000-0005-0000-0000-0000111F0000}"/>
    <cellStyle name="Normal 140 9 2" xfId="7955" xr:uid="{00000000-0005-0000-0000-0000121F0000}"/>
    <cellStyle name="Normal 140 9 3" xfId="7956" xr:uid="{00000000-0005-0000-0000-0000131F0000}"/>
    <cellStyle name="Normal 141" xfId="7957" xr:uid="{00000000-0005-0000-0000-0000141F0000}"/>
    <cellStyle name="Normal 141 10" xfId="7958" xr:uid="{00000000-0005-0000-0000-0000151F0000}"/>
    <cellStyle name="Normal 141 10 2" xfId="7959" xr:uid="{00000000-0005-0000-0000-0000161F0000}"/>
    <cellStyle name="Normal 141 11" xfId="7960" xr:uid="{00000000-0005-0000-0000-0000171F0000}"/>
    <cellStyle name="Normal 141 11 2" xfId="7961" xr:uid="{00000000-0005-0000-0000-0000181F0000}"/>
    <cellStyle name="Normal 141 12" xfId="7962" xr:uid="{00000000-0005-0000-0000-0000191F0000}"/>
    <cellStyle name="Normal 141 12 2" xfId="7963" xr:uid="{00000000-0005-0000-0000-00001A1F0000}"/>
    <cellStyle name="Normal 141 13" xfId="7964" xr:uid="{00000000-0005-0000-0000-00001B1F0000}"/>
    <cellStyle name="Normal 141 14" xfId="7965" xr:uid="{00000000-0005-0000-0000-00001C1F0000}"/>
    <cellStyle name="Normal 141 15" xfId="7966" xr:uid="{00000000-0005-0000-0000-00001D1F0000}"/>
    <cellStyle name="Normal 141 16" xfId="7967" xr:uid="{00000000-0005-0000-0000-00001E1F0000}"/>
    <cellStyle name="Normal 141 17" xfId="7968" xr:uid="{00000000-0005-0000-0000-00001F1F0000}"/>
    <cellStyle name="Normal 141 2" xfId="7969" xr:uid="{00000000-0005-0000-0000-0000201F0000}"/>
    <cellStyle name="Normal 141 2 10" xfId="7970" xr:uid="{00000000-0005-0000-0000-0000211F0000}"/>
    <cellStyle name="Normal 141 2 11" xfId="7971" xr:uid="{00000000-0005-0000-0000-0000221F0000}"/>
    <cellStyle name="Normal 141 2 12" xfId="7972" xr:uid="{00000000-0005-0000-0000-0000231F0000}"/>
    <cellStyle name="Normal 141 2 13" xfId="7973" xr:uid="{00000000-0005-0000-0000-0000241F0000}"/>
    <cellStyle name="Normal 141 2 14" xfId="7974" xr:uid="{00000000-0005-0000-0000-0000251F0000}"/>
    <cellStyle name="Normal 141 2 15" xfId="7975" xr:uid="{00000000-0005-0000-0000-0000261F0000}"/>
    <cellStyle name="Normal 141 2 2" xfId="7976" xr:uid="{00000000-0005-0000-0000-0000271F0000}"/>
    <cellStyle name="Normal 141 2 2 2" xfId="7977" xr:uid="{00000000-0005-0000-0000-0000281F0000}"/>
    <cellStyle name="Normal 141 2 2 2 2" xfId="7978" xr:uid="{00000000-0005-0000-0000-0000291F0000}"/>
    <cellStyle name="Normal 141 2 2 3" xfId="7979" xr:uid="{00000000-0005-0000-0000-00002A1F0000}"/>
    <cellStyle name="Normal 141 2 2 4" xfId="7980" xr:uid="{00000000-0005-0000-0000-00002B1F0000}"/>
    <cellStyle name="Normal 141 2 2 5" xfId="7981" xr:uid="{00000000-0005-0000-0000-00002C1F0000}"/>
    <cellStyle name="Normal 141 2 3" xfId="7982" xr:uid="{00000000-0005-0000-0000-00002D1F0000}"/>
    <cellStyle name="Normal 141 2 3 2" xfId="7983" xr:uid="{00000000-0005-0000-0000-00002E1F0000}"/>
    <cellStyle name="Normal 141 2 3 2 2" xfId="7984" xr:uid="{00000000-0005-0000-0000-00002F1F0000}"/>
    <cellStyle name="Normal 141 2 3 3" xfId="7985" xr:uid="{00000000-0005-0000-0000-0000301F0000}"/>
    <cellStyle name="Normal 141 2 3 4" xfId="7986" xr:uid="{00000000-0005-0000-0000-0000311F0000}"/>
    <cellStyle name="Normal 141 2 4" xfId="7987" xr:uid="{00000000-0005-0000-0000-0000321F0000}"/>
    <cellStyle name="Normal 141 2 4 2" xfId="7988" xr:uid="{00000000-0005-0000-0000-0000331F0000}"/>
    <cellStyle name="Normal 141 2 4 2 2" xfId="7989" xr:uid="{00000000-0005-0000-0000-0000341F0000}"/>
    <cellStyle name="Normal 141 2 4 3" xfId="7990" xr:uid="{00000000-0005-0000-0000-0000351F0000}"/>
    <cellStyle name="Normal 141 2 4 4" xfId="7991" xr:uid="{00000000-0005-0000-0000-0000361F0000}"/>
    <cellStyle name="Normal 141 2 5" xfId="7992" xr:uid="{00000000-0005-0000-0000-0000371F0000}"/>
    <cellStyle name="Normal 141 2 5 2" xfId="7993" xr:uid="{00000000-0005-0000-0000-0000381F0000}"/>
    <cellStyle name="Normal 141 2 5 2 2" xfId="7994" xr:uid="{00000000-0005-0000-0000-0000391F0000}"/>
    <cellStyle name="Normal 141 2 5 3" xfId="7995" xr:uid="{00000000-0005-0000-0000-00003A1F0000}"/>
    <cellStyle name="Normal 141 2 5 4" xfId="7996" xr:uid="{00000000-0005-0000-0000-00003B1F0000}"/>
    <cellStyle name="Normal 141 2 6" xfId="7997" xr:uid="{00000000-0005-0000-0000-00003C1F0000}"/>
    <cellStyle name="Normal 141 2 6 2" xfId="7998" xr:uid="{00000000-0005-0000-0000-00003D1F0000}"/>
    <cellStyle name="Normal 141 2 6 2 2" xfId="7999" xr:uid="{00000000-0005-0000-0000-00003E1F0000}"/>
    <cellStyle name="Normal 141 2 6 3" xfId="8000" xr:uid="{00000000-0005-0000-0000-00003F1F0000}"/>
    <cellStyle name="Normal 141 2 7" xfId="8001" xr:uid="{00000000-0005-0000-0000-0000401F0000}"/>
    <cellStyle name="Normal 141 2 7 2" xfId="8002" xr:uid="{00000000-0005-0000-0000-0000411F0000}"/>
    <cellStyle name="Normal 141 2 7 3" xfId="8003" xr:uid="{00000000-0005-0000-0000-0000421F0000}"/>
    <cellStyle name="Normal 141 2 8" xfId="8004" xr:uid="{00000000-0005-0000-0000-0000431F0000}"/>
    <cellStyle name="Normal 141 2 8 2" xfId="8005" xr:uid="{00000000-0005-0000-0000-0000441F0000}"/>
    <cellStyle name="Normal 141 2 9" xfId="8006" xr:uid="{00000000-0005-0000-0000-0000451F0000}"/>
    <cellStyle name="Normal 141 2 9 2" xfId="8007" xr:uid="{00000000-0005-0000-0000-0000461F0000}"/>
    <cellStyle name="Normal 141 3" xfId="8008" xr:uid="{00000000-0005-0000-0000-0000471F0000}"/>
    <cellStyle name="Normal 141 3 10" xfId="8009" xr:uid="{00000000-0005-0000-0000-0000481F0000}"/>
    <cellStyle name="Normal 141 3 11" xfId="8010" xr:uid="{00000000-0005-0000-0000-0000491F0000}"/>
    <cellStyle name="Normal 141 3 12" xfId="8011" xr:uid="{00000000-0005-0000-0000-00004A1F0000}"/>
    <cellStyle name="Normal 141 3 13" xfId="8012" xr:uid="{00000000-0005-0000-0000-00004B1F0000}"/>
    <cellStyle name="Normal 141 3 14" xfId="8013" xr:uid="{00000000-0005-0000-0000-00004C1F0000}"/>
    <cellStyle name="Normal 141 3 15" xfId="8014" xr:uid="{00000000-0005-0000-0000-00004D1F0000}"/>
    <cellStyle name="Normal 141 3 2" xfId="8015" xr:uid="{00000000-0005-0000-0000-00004E1F0000}"/>
    <cellStyle name="Normal 141 3 2 2" xfId="8016" xr:uid="{00000000-0005-0000-0000-00004F1F0000}"/>
    <cellStyle name="Normal 141 3 2 2 2" xfId="8017" xr:uid="{00000000-0005-0000-0000-0000501F0000}"/>
    <cellStyle name="Normal 141 3 2 3" xfId="8018" xr:uid="{00000000-0005-0000-0000-0000511F0000}"/>
    <cellStyle name="Normal 141 3 2 4" xfId="8019" xr:uid="{00000000-0005-0000-0000-0000521F0000}"/>
    <cellStyle name="Normal 141 3 2 5" xfId="8020" xr:uid="{00000000-0005-0000-0000-0000531F0000}"/>
    <cellStyle name="Normal 141 3 3" xfId="8021" xr:uid="{00000000-0005-0000-0000-0000541F0000}"/>
    <cellStyle name="Normal 141 3 3 2" xfId="8022" xr:uid="{00000000-0005-0000-0000-0000551F0000}"/>
    <cellStyle name="Normal 141 3 3 2 2" xfId="8023" xr:uid="{00000000-0005-0000-0000-0000561F0000}"/>
    <cellStyle name="Normal 141 3 3 3" xfId="8024" xr:uid="{00000000-0005-0000-0000-0000571F0000}"/>
    <cellStyle name="Normal 141 3 3 4" xfId="8025" xr:uid="{00000000-0005-0000-0000-0000581F0000}"/>
    <cellStyle name="Normal 141 3 4" xfId="8026" xr:uid="{00000000-0005-0000-0000-0000591F0000}"/>
    <cellStyle name="Normal 141 3 4 2" xfId="8027" xr:uid="{00000000-0005-0000-0000-00005A1F0000}"/>
    <cellStyle name="Normal 141 3 4 2 2" xfId="8028" xr:uid="{00000000-0005-0000-0000-00005B1F0000}"/>
    <cellStyle name="Normal 141 3 4 3" xfId="8029" xr:uid="{00000000-0005-0000-0000-00005C1F0000}"/>
    <cellStyle name="Normal 141 3 4 4" xfId="8030" xr:uid="{00000000-0005-0000-0000-00005D1F0000}"/>
    <cellStyle name="Normal 141 3 5" xfId="8031" xr:uid="{00000000-0005-0000-0000-00005E1F0000}"/>
    <cellStyle name="Normal 141 3 5 2" xfId="8032" xr:uid="{00000000-0005-0000-0000-00005F1F0000}"/>
    <cellStyle name="Normal 141 3 5 2 2" xfId="8033" xr:uid="{00000000-0005-0000-0000-0000601F0000}"/>
    <cellStyle name="Normal 141 3 5 3" xfId="8034" xr:uid="{00000000-0005-0000-0000-0000611F0000}"/>
    <cellStyle name="Normal 141 3 5 4" xfId="8035" xr:uid="{00000000-0005-0000-0000-0000621F0000}"/>
    <cellStyle name="Normal 141 3 6" xfId="8036" xr:uid="{00000000-0005-0000-0000-0000631F0000}"/>
    <cellStyle name="Normal 141 3 6 2" xfId="8037" xr:uid="{00000000-0005-0000-0000-0000641F0000}"/>
    <cellStyle name="Normal 141 3 6 2 2" xfId="8038" xr:uid="{00000000-0005-0000-0000-0000651F0000}"/>
    <cellStyle name="Normal 141 3 6 3" xfId="8039" xr:uid="{00000000-0005-0000-0000-0000661F0000}"/>
    <cellStyle name="Normal 141 3 7" xfId="8040" xr:uid="{00000000-0005-0000-0000-0000671F0000}"/>
    <cellStyle name="Normal 141 3 7 2" xfId="8041" xr:uid="{00000000-0005-0000-0000-0000681F0000}"/>
    <cellStyle name="Normal 141 3 7 3" xfId="8042" xr:uid="{00000000-0005-0000-0000-0000691F0000}"/>
    <cellStyle name="Normal 141 3 8" xfId="8043" xr:uid="{00000000-0005-0000-0000-00006A1F0000}"/>
    <cellStyle name="Normal 141 3 8 2" xfId="8044" xr:uid="{00000000-0005-0000-0000-00006B1F0000}"/>
    <cellStyle name="Normal 141 3 9" xfId="8045" xr:uid="{00000000-0005-0000-0000-00006C1F0000}"/>
    <cellStyle name="Normal 141 3 9 2" xfId="8046" xr:uid="{00000000-0005-0000-0000-00006D1F0000}"/>
    <cellStyle name="Normal 141 4" xfId="8047" xr:uid="{00000000-0005-0000-0000-00006E1F0000}"/>
    <cellStyle name="Normal 141 4 2" xfId="8048" xr:uid="{00000000-0005-0000-0000-00006F1F0000}"/>
    <cellStyle name="Normal 141 4 2 2" xfId="8049" xr:uid="{00000000-0005-0000-0000-0000701F0000}"/>
    <cellStyle name="Normal 141 4 3" xfId="8050" xr:uid="{00000000-0005-0000-0000-0000711F0000}"/>
    <cellStyle name="Normal 141 4 4" xfId="8051" xr:uid="{00000000-0005-0000-0000-0000721F0000}"/>
    <cellStyle name="Normal 141 4 5" xfId="8052" xr:uid="{00000000-0005-0000-0000-0000731F0000}"/>
    <cellStyle name="Normal 141 5" xfId="8053" xr:uid="{00000000-0005-0000-0000-0000741F0000}"/>
    <cellStyle name="Normal 141 5 2" xfId="8054" xr:uid="{00000000-0005-0000-0000-0000751F0000}"/>
    <cellStyle name="Normal 141 5 2 2" xfId="8055" xr:uid="{00000000-0005-0000-0000-0000761F0000}"/>
    <cellStyle name="Normal 141 5 3" xfId="8056" xr:uid="{00000000-0005-0000-0000-0000771F0000}"/>
    <cellStyle name="Normal 141 5 4" xfId="8057" xr:uid="{00000000-0005-0000-0000-0000781F0000}"/>
    <cellStyle name="Normal 141 5 5" xfId="8058" xr:uid="{00000000-0005-0000-0000-0000791F0000}"/>
    <cellStyle name="Normal 141 6" xfId="8059" xr:uid="{00000000-0005-0000-0000-00007A1F0000}"/>
    <cellStyle name="Normal 141 6 2" xfId="8060" xr:uid="{00000000-0005-0000-0000-00007B1F0000}"/>
    <cellStyle name="Normal 141 6 2 2" xfId="8061" xr:uid="{00000000-0005-0000-0000-00007C1F0000}"/>
    <cellStyle name="Normal 141 6 3" xfId="8062" xr:uid="{00000000-0005-0000-0000-00007D1F0000}"/>
    <cellStyle name="Normal 141 6 4" xfId="8063" xr:uid="{00000000-0005-0000-0000-00007E1F0000}"/>
    <cellStyle name="Normal 141 7" xfId="8064" xr:uid="{00000000-0005-0000-0000-00007F1F0000}"/>
    <cellStyle name="Normal 141 7 2" xfId="8065" xr:uid="{00000000-0005-0000-0000-0000801F0000}"/>
    <cellStyle name="Normal 141 7 2 2" xfId="8066" xr:uid="{00000000-0005-0000-0000-0000811F0000}"/>
    <cellStyle name="Normal 141 7 3" xfId="8067" xr:uid="{00000000-0005-0000-0000-0000821F0000}"/>
    <cellStyle name="Normal 141 7 4" xfId="8068" xr:uid="{00000000-0005-0000-0000-0000831F0000}"/>
    <cellStyle name="Normal 141 8" xfId="8069" xr:uid="{00000000-0005-0000-0000-0000841F0000}"/>
    <cellStyle name="Normal 141 8 2" xfId="8070" xr:uid="{00000000-0005-0000-0000-0000851F0000}"/>
    <cellStyle name="Normal 141 8 2 2" xfId="8071" xr:uid="{00000000-0005-0000-0000-0000861F0000}"/>
    <cellStyle name="Normal 141 8 3" xfId="8072" xr:uid="{00000000-0005-0000-0000-0000871F0000}"/>
    <cellStyle name="Normal 141 9" xfId="8073" xr:uid="{00000000-0005-0000-0000-0000881F0000}"/>
    <cellStyle name="Normal 141 9 2" xfId="8074" xr:uid="{00000000-0005-0000-0000-0000891F0000}"/>
    <cellStyle name="Normal 141 9 3" xfId="8075" xr:uid="{00000000-0005-0000-0000-00008A1F0000}"/>
    <cellStyle name="Normal 142" xfId="8076" xr:uid="{00000000-0005-0000-0000-00008B1F0000}"/>
    <cellStyle name="Normal 142 10" xfId="8077" xr:uid="{00000000-0005-0000-0000-00008C1F0000}"/>
    <cellStyle name="Normal 142 10 2" xfId="8078" xr:uid="{00000000-0005-0000-0000-00008D1F0000}"/>
    <cellStyle name="Normal 142 11" xfId="8079" xr:uid="{00000000-0005-0000-0000-00008E1F0000}"/>
    <cellStyle name="Normal 142 11 2" xfId="8080" xr:uid="{00000000-0005-0000-0000-00008F1F0000}"/>
    <cellStyle name="Normal 142 12" xfId="8081" xr:uid="{00000000-0005-0000-0000-0000901F0000}"/>
    <cellStyle name="Normal 142 12 2" xfId="8082" xr:uid="{00000000-0005-0000-0000-0000911F0000}"/>
    <cellStyle name="Normal 142 13" xfId="8083" xr:uid="{00000000-0005-0000-0000-0000921F0000}"/>
    <cellStyle name="Normal 142 14" xfId="8084" xr:uid="{00000000-0005-0000-0000-0000931F0000}"/>
    <cellStyle name="Normal 142 15" xfId="8085" xr:uid="{00000000-0005-0000-0000-0000941F0000}"/>
    <cellStyle name="Normal 142 16" xfId="8086" xr:uid="{00000000-0005-0000-0000-0000951F0000}"/>
    <cellStyle name="Normal 142 17" xfId="8087" xr:uid="{00000000-0005-0000-0000-0000961F0000}"/>
    <cellStyle name="Normal 142 2" xfId="8088" xr:uid="{00000000-0005-0000-0000-0000971F0000}"/>
    <cellStyle name="Normal 142 2 10" xfId="8089" xr:uid="{00000000-0005-0000-0000-0000981F0000}"/>
    <cellStyle name="Normal 142 2 11" xfId="8090" xr:uid="{00000000-0005-0000-0000-0000991F0000}"/>
    <cellStyle name="Normal 142 2 12" xfId="8091" xr:uid="{00000000-0005-0000-0000-00009A1F0000}"/>
    <cellStyle name="Normal 142 2 13" xfId="8092" xr:uid="{00000000-0005-0000-0000-00009B1F0000}"/>
    <cellStyle name="Normal 142 2 14" xfId="8093" xr:uid="{00000000-0005-0000-0000-00009C1F0000}"/>
    <cellStyle name="Normal 142 2 15" xfId="8094" xr:uid="{00000000-0005-0000-0000-00009D1F0000}"/>
    <cellStyle name="Normal 142 2 2" xfId="8095" xr:uid="{00000000-0005-0000-0000-00009E1F0000}"/>
    <cellStyle name="Normal 142 2 2 2" xfId="8096" xr:uid="{00000000-0005-0000-0000-00009F1F0000}"/>
    <cellStyle name="Normal 142 2 2 2 2" xfId="8097" xr:uid="{00000000-0005-0000-0000-0000A01F0000}"/>
    <cellStyle name="Normal 142 2 2 3" xfId="8098" xr:uid="{00000000-0005-0000-0000-0000A11F0000}"/>
    <cellStyle name="Normal 142 2 2 4" xfId="8099" xr:uid="{00000000-0005-0000-0000-0000A21F0000}"/>
    <cellStyle name="Normal 142 2 2 5" xfId="8100" xr:uid="{00000000-0005-0000-0000-0000A31F0000}"/>
    <cellStyle name="Normal 142 2 3" xfId="8101" xr:uid="{00000000-0005-0000-0000-0000A41F0000}"/>
    <cellStyle name="Normal 142 2 3 2" xfId="8102" xr:uid="{00000000-0005-0000-0000-0000A51F0000}"/>
    <cellStyle name="Normal 142 2 3 2 2" xfId="8103" xr:uid="{00000000-0005-0000-0000-0000A61F0000}"/>
    <cellStyle name="Normal 142 2 3 3" xfId="8104" xr:uid="{00000000-0005-0000-0000-0000A71F0000}"/>
    <cellStyle name="Normal 142 2 3 4" xfId="8105" xr:uid="{00000000-0005-0000-0000-0000A81F0000}"/>
    <cellStyle name="Normal 142 2 4" xfId="8106" xr:uid="{00000000-0005-0000-0000-0000A91F0000}"/>
    <cellStyle name="Normal 142 2 4 2" xfId="8107" xr:uid="{00000000-0005-0000-0000-0000AA1F0000}"/>
    <cellStyle name="Normal 142 2 4 2 2" xfId="8108" xr:uid="{00000000-0005-0000-0000-0000AB1F0000}"/>
    <cellStyle name="Normal 142 2 4 3" xfId="8109" xr:uid="{00000000-0005-0000-0000-0000AC1F0000}"/>
    <cellStyle name="Normal 142 2 4 4" xfId="8110" xr:uid="{00000000-0005-0000-0000-0000AD1F0000}"/>
    <cellStyle name="Normal 142 2 5" xfId="8111" xr:uid="{00000000-0005-0000-0000-0000AE1F0000}"/>
    <cellStyle name="Normal 142 2 5 2" xfId="8112" xr:uid="{00000000-0005-0000-0000-0000AF1F0000}"/>
    <cellStyle name="Normal 142 2 5 2 2" xfId="8113" xr:uid="{00000000-0005-0000-0000-0000B01F0000}"/>
    <cellStyle name="Normal 142 2 5 3" xfId="8114" xr:uid="{00000000-0005-0000-0000-0000B11F0000}"/>
    <cellStyle name="Normal 142 2 5 4" xfId="8115" xr:uid="{00000000-0005-0000-0000-0000B21F0000}"/>
    <cellStyle name="Normal 142 2 6" xfId="8116" xr:uid="{00000000-0005-0000-0000-0000B31F0000}"/>
    <cellStyle name="Normal 142 2 6 2" xfId="8117" xr:uid="{00000000-0005-0000-0000-0000B41F0000}"/>
    <cellStyle name="Normal 142 2 6 2 2" xfId="8118" xr:uid="{00000000-0005-0000-0000-0000B51F0000}"/>
    <cellStyle name="Normal 142 2 6 3" xfId="8119" xr:uid="{00000000-0005-0000-0000-0000B61F0000}"/>
    <cellStyle name="Normal 142 2 7" xfId="8120" xr:uid="{00000000-0005-0000-0000-0000B71F0000}"/>
    <cellStyle name="Normal 142 2 7 2" xfId="8121" xr:uid="{00000000-0005-0000-0000-0000B81F0000}"/>
    <cellStyle name="Normal 142 2 7 3" xfId="8122" xr:uid="{00000000-0005-0000-0000-0000B91F0000}"/>
    <cellStyle name="Normal 142 2 8" xfId="8123" xr:uid="{00000000-0005-0000-0000-0000BA1F0000}"/>
    <cellStyle name="Normal 142 2 8 2" xfId="8124" xr:uid="{00000000-0005-0000-0000-0000BB1F0000}"/>
    <cellStyle name="Normal 142 2 9" xfId="8125" xr:uid="{00000000-0005-0000-0000-0000BC1F0000}"/>
    <cellStyle name="Normal 142 2 9 2" xfId="8126" xr:uid="{00000000-0005-0000-0000-0000BD1F0000}"/>
    <cellStyle name="Normal 142 3" xfId="8127" xr:uid="{00000000-0005-0000-0000-0000BE1F0000}"/>
    <cellStyle name="Normal 142 3 10" xfId="8128" xr:uid="{00000000-0005-0000-0000-0000BF1F0000}"/>
    <cellStyle name="Normal 142 3 11" xfId="8129" xr:uid="{00000000-0005-0000-0000-0000C01F0000}"/>
    <cellStyle name="Normal 142 3 12" xfId="8130" xr:uid="{00000000-0005-0000-0000-0000C11F0000}"/>
    <cellStyle name="Normal 142 3 13" xfId="8131" xr:uid="{00000000-0005-0000-0000-0000C21F0000}"/>
    <cellStyle name="Normal 142 3 14" xfId="8132" xr:uid="{00000000-0005-0000-0000-0000C31F0000}"/>
    <cellStyle name="Normal 142 3 15" xfId="8133" xr:uid="{00000000-0005-0000-0000-0000C41F0000}"/>
    <cellStyle name="Normal 142 3 2" xfId="8134" xr:uid="{00000000-0005-0000-0000-0000C51F0000}"/>
    <cellStyle name="Normal 142 3 2 2" xfId="8135" xr:uid="{00000000-0005-0000-0000-0000C61F0000}"/>
    <cellStyle name="Normal 142 3 2 2 2" xfId="8136" xr:uid="{00000000-0005-0000-0000-0000C71F0000}"/>
    <cellStyle name="Normal 142 3 2 3" xfId="8137" xr:uid="{00000000-0005-0000-0000-0000C81F0000}"/>
    <cellStyle name="Normal 142 3 2 4" xfId="8138" xr:uid="{00000000-0005-0000-0000-0000C91F0000}"/>
    <cellStyle name="Normal 142 3 2 5" xfId="8139" xr:uid="{00000000-0005-0000-0000-0000CA1F0000}"/>
    <cellStyle name="Normal 142 3 3" xfId="8140" xr:uid="{00000000-0005-0000-0000-0000CB1F0000}"/>
    <cellStyle name="Normal 142 3 3 2" xfId="8141" xr:uid="{00000000-0005-0000-0000-0000CC1F0000}"/>
    <cellStyle name="Normal 142 3 3 2 2" xfId="8142" xr:uid="{00000000-0005-0000-0000-0000CD1F0000}"/>
    <cellStyle name="Normal 142 3 3 3" xfId="8143" xr:uid="{00000000-0005-0000-0000-0000CE1F0000}"/>
    <cellStyle name="Normal 142 3 3 4" xfId="8144" xr:uid="{00000000-0005-0000-0000-0000CF1F0000}"/>
    <cellStyle name="Normal 142 3 4" xfId="8145" xr:uid="{00000000-0005-0000-0000-0000D01F0000}"/>
    <cellStyle name="Normal 142 3 4 2" xfId="8146" xr:uid="{00000000-0005-0000-0000-0000D11F0000}"/>
    <cellStyle name="Normal 142 3 4 2 2" xfId="8147" xr:uid="{00000000-0005-0000-0000-0000D21F0000}"/>
    <cellStyle name="Normal 142 3 4 3" xfId="8148" xr:uid="{00000000-0005-0000-0000-0000D31F0000}"/>
    <cellStyle name="Normal 142 3 4 4" xfId="8149" xr:uid="{00000000-0005-0000-0000-0000D41F0000}"/>
    <cellStyle name="Normal 142 3 5" xfId="8150" xr:uid="{00000000-0005-0000-0000-0000D51F0000}"/>
    <cellStyle name="Normal 142 3 5 2" xfId="8151" xr:uid="{00000000-0005-0000-0000-0000D61F0000}"/>
    <cellStyle name="Normal 142 3 5 2 2" xfId="8152" xr:uid="{00000000-0005-0000-0000-0000D71F0000}"/>
    <cellStyle name="Normal 142 3 5 3" xfId="8153" xr:uid="{00000000-0005-0000-0000-0000D81F0000}"/>
    <cellStyle name="Normal 142 3 5 4" xfId="8154" xr:uid="{00000000-0005-0000-0000-0000D91F0000}"/>
    <cellStyle name="Normal 142 3 6" xfId="8155" xr:uid="{00000000-0005-0000-0000-0000DA1F0000}"/>
    <cellStyle name="Normal 142 3 6 2" xfId="8156" xr:uid="{00000000-0005-0000-0000-0000DB1F0000}"/>
    <cellStyle name="Normal 142 3 6 2 2" xfId="8157" xr:uid="{00000000-0005-0000-0000-0000DC1F0000}"/>
    <cellStyle name="Normal 142 3 6 3" xfId="8158" xr:uid="{00000000-0005-0000-0000-0000DD1F0000}"/>
    <cellStyle name="Normal 142 3 7" xfId="8159" xr:uid="{00000000-0005-0000-0000-0000DE1F0000}"/>
    <cellStyle name="Normal 142 3 7 2" xfId="8160" xr:uid="{00000000-0005-0000-0000-0000DF1F0000}"/>
    <cellStyle name="Normal 142 3 7 3" xfId="8161" xr:uid="{00000000-0005-0000-0000-0000E01F0000}"/>
    <cellStyle name="Normal 142 3 8" xfId="8162" xr:uid="{00000000-0005-0000-0000-0000E11F0000}"/>
    <cellStyle name="Normal 142 3 8 2" xfId="8163" xr:uid="{00000000-0005-0000-0000-0000E21F0000}"/>
    <cellStyle name="Normal 142 3 9" xfId="8164" xr:uid="{00000000-0005-0000-0000-0000E31F0000}"/>
    <cellStyle name="Normal 142 3 9 2" xfId="8165" xr:uid="{00000000-0005-0000-0000-0000E41F0000}"/>
    <cellStyle name="Normal 142 4" xfId="8166" xr:uid="{00000000-0005-0000-0000-0000E51F0000}"/>
    <cellStyle name="Normal 142 4 2" xfId="8167" xr:uid="{00000000-0005-0000-0000-0000E61F0000}"/>
    <cellStyle name="Normal 142 4 2 2" xfId="8168" xr:uid="{00000000-0005-0000-0000-0000E71F0000}"/>
    <cellStyle name="Normal 142 4 3" xfId="8169" xr:uid="{00000000-0005-0000-0000-0000E81F0000}"/>
    <cellStyle name="Normal 142 4 4" xfId="8170" xr:uid="{00000000-0005-0000-0000-0000E91F0000}"/>
    <cellStyle name="Normal 142 4 5" xfId="8171" xr:uid="{00000000-0005-0000-0000-0000EA1F0000}"/>
    <cellStyle name="Normal 142 5" xfId="8172" xr:uid="{00000000-0005-0000-0000-0000EB1F0000}"/>
    <cellStyle name="Normal 142 5 2" xfId="8173" xr:uid="{00000000-0005-0000-0000-0000EC1F0000}"/>
    <cellStyle name="Normal 142 5 2 2" xfId="8174" xr:uid="{00000000-0005-0000-0000-0000ED1F0000}"/>
    <cellStyle name="Normal 142 5 3" xfId="8175" xr:uid="{00000000-0005-0000-0000-0000EE1F0000}"/>
    <cellStyle name="Normal 142 5 4" xfId="8176" xr:uid="{00000000-0005-0000-0000-0000EF1F0000}"/>
    <cellStyle name="Normal 142 5 5" xfId="8177" xr:uid="{00000000-0005-0000-0000-0000F01F0000}"/>
    <cellStyle name="Normal 142 6" xfId="8178" xr:uid="{00000000-0005-0000-0000-0000F11F0000}"/>
    <cellStyle name="Normal 142 6 2" xfId="8179" xr:uid="{00000000-0005-0000-0000-0000F21F0000}"/>
    <cellStyle name="Normal 142 6 2 2" xfId="8180" xr:uid="{00000000-0005-0000-0000-0000F31F0000}"/>
    <cellStyle name="Normal 142 6 3" xfId="8181" xr:uid="{00000000-0005-0000-0000-0000F41F0000}"/>
    <cellStyle name="Normal 142 6 4" xfId="8182" xr:uid="{00000000-0005-0000-0000-0000F51F0000}"/>
    <cellStyle name="Normal 142 7" xfId="8183" xr:uid="{00000000-0005-0000-0000-0000F61F0000}"/>
    <cellStyle name="Normal 142 7 2" xfId="8184" xr:uid="{00000000-0005-0000-0000-0000F71F0000}"/>
    <cellStyle name="Normal 142 7 2 2" xfId="8185" xr:uid="{00000000-0005-0000-0000-0000F81F0000}"/>
    <cellStyle name="Normal 142 7 3" xfId="8186" xr:uid="{00000000-0005-0000-0000-0000F91F0000}"/>
    <cellStyle name="Normal 142 7 4" xfId="8187" xr:uid="{00000000-0005-0000-0000-0000FA1F0000}"/>
    <cellStyle name="Normal 142 8" xfId="8188" xr:uid="{00000000-0005-0000-0000-0000FB1F0000}"/>
    <cellStyle name="Normal 142 8 2" xfId="8189" xr:uid="{00000000-0005-0000-0000-0000FC1F0000}"/>
    <cellStyle name="Normal 142 8 2 2" xfId="8190" xr:uid="{00000000-0005-0000-0000-0000FD1F0000}"/>
    <cellStyle name="Normal 142 8 3" xfId="8191" xr:uid="{00000000-0005-0000-0000-0000FE1F0000}"/>
    <cellStyle name="Normal 142 9" xfId="8192" xr:uid="{00000000-0005-0000-0000-0000FF1F0000}"/>
    <cellStyle name="Normal 142 9 2" xfId="8193" xr:uid="{00000000-0005-0000-0000-000000200000}"/>
    <cellStyle name="Normal 142 9 3" xfId="8194" xr:uid="{00000000-0005-0000-0000-000001200000}"/>
    <cellStyle name="Normal 143" xfId="8195" xr:uid="{00000000-0005-0000-0000-000002200000}"/>
    <cellStyle name="Normal 143 10" xfId="8196" xr:uid="{00000000-0005-0000-0000-000003200000}"/>
    <cellStyle name="Normal 143 10 2" xfId="8197" xr:uid="{00000000-0005-0000-0000-000004200000}"/>
    <cellStyle name="Normal 143 11" xfId="8198" xr:uid="{00000000-0005-0000-0000-000005200000}"/>
    <cellStyle name="Normal 143 11 2" xfId="8199" xr:uid="{00000000-0005-0000-0000-000006200000}"/>
    <cellStyle name="Normal 143 12" xfId="8200" xr:uid="{00000000-0005-0000-0000-000007200000}"/>
    <cellStyle name="Normal 143 12 2" xfId="8201" xr:uid="{00000000-0005-0000-0000-000008200000}"/>
    <cellStyle name="Normal 143 13" xfId="8202" xr:uid="{00000000-0005-0000-0000-000009200000}"/>
    <cellStyle name="Normal 143 14" xfId="8203" xr:uid="{00000000-0005-0000-0000-00000A200000}"/>
    <cellStyle name="Normal 143 15" xfId="8204" xr:uid="{00000000-0005-0000-0000-00000B200000}"/>
    <cellStyle name="Normal 143 16" xfId="8205" xr:uid="{00000000-0005-0000-0000-00000C200000}"/>
    <cellStyle name="Normal 143 17" xfId="8206" xr:uid="{00000000-0005-0000-0000-00000D200000}"/>
    <cellStyle name="Normal 143 2" xfId="8207" xr:uid="{00000000-0005-0000-0000-00000E200000}"/>
    <cellStyle name="Normal 143 2 10" xfId="8208" xr:uid="{00000000-0005-0000-0000-00000F200000}"/>
    <cellStyle name="Normal 143 2 11" xfId="8209" xr:uid="{00000000-0005-0000-0000-000010200000}"/>
    <cellStyle name="Normal 143 2 12" xfId="8210" xr:uid="{00000000-0005-0000-0000-000011200000}"/>
    <cellStyle name="Normal 143 2 13" xfId="8211" xr:uid="{00000000-0005-0000-0000-000012200000}"/>
    <cellStyle name="Normal 143 2 14" xfId="8212" xr:uid="{00000000-0005-0000-0000-000013200000}"/>
    <cellStyle name="Normal 143 2 15" xfId="8213" xr:uid="{00000000-0005-0000-0000-000014200000}"/>
    <cellStyle name="Normal 143 2 2" xfId="8214" xr:uid="{00000000-0005-0000-0000-000015200000}"/>
    <cellStyle name="Normal 143 2 2 2" xfId="8215" xr:uid="{00000000-0005-0000-0000-000016200000}"/>
    <cellStyle name="Normal 143 2 2 2 2" xfId="8216" xr:uid="{00000000-0005-0000-0000-000017200000}"/>
    <cellStyle name="Normal 143 2 2 3" xfId="8217" xr:uid="{00000000-0005-0000-0000-000018200000}"/>
    <cellStyle name="Normal 143 2 2 4" xfId="8218" xr:uid="{00000000-0005-0000-0000-000019200000}"/>
    <cellStyle name="Normal 143 2 2 5" xfId="8219" xr:uid="{00000000-0005-0000-0000-00001A200000}"/>
    <cellStyle name="Normal 143 2 3" xfId="8220" xr:uid="{00000000-0005-0000-0000-00001B200000}"/>
    <cellStyle name="Normal 143 2 3 2" xfId="8221" xr:uid="{00000000-0005-0000-0000-00001C200000}"/>
    <cellStyle name="Normal 143 2 3 2 2" xfId="8222" xr:uid="{00000000-0005-0000-0000-00001D200000}"/>
    <cellStyle name="Normal 143 2 3 3" xfId="8223" xr:uid="{00000000-0005-0000-0000-00001E200000}"/>
    <cellStyle name="Normal 143 2 3 4" xfId="8224" xr:uid="{00000000-0005-0000-0000-00001F200000}"/>
    <cellStyle name="Normal 143 2 4" xfId="8225" xr:uid="{00000000-0005-0000-0000-000020200000}"/>
    <cellStyle name="Normal 143 2 4 2" xfId="8226" xr:uid="{00000000-0005-0000-0000-000021200000}"/>
    <cellStyle name="Normal 143 2 4 2 2" xfId="8227" xr:uid="{00000000-0005-0000-0000-000022200000}"/>
    <cellStyle name="Normal 143 2 4 3" xfId="8228" xr:uid="{00000000-0005-0000-0000-000023200000}"/>
    <cellStyle name="Normal 143 2 4 4" xfId="8229" xr:uid="{00000000-0005-0000-0000-000024200000}"/>
    <cellStyle name="Normal 143 2 5" xfId="8230" xr:uid="{00000000-0005-0000-0000-000025200000}"/>
    <cellStyle name="Normal 143 2 5 2" xfId="8231" xr:uid="{00000000-0005-0000-0000-000026200000}"/>
    <cellStyle name="Normal 143 2 5 2 2" xfId="8232" xr:uid="{00000000-0005-0000-0000-000027200000}"/>
    <cellStyle name="Normal 143 2 5 3" xfId="8233" xr:uid="{00000000-0005-0000-0000-000028200000}"/>
    <cellStyle name="Normal 143 2 5 4" xfId="8234" xr:uid="{00000000-0005-0000-0000-000029200000}"/>
    <cellStyle name="Normal 143 2 6" xfId="8235" xr:uid="{00000000-0005-0000-0000-00002A200000}"/>
    <cellStyle name="Normal 143 2 6 2" xfId="8236" xr:uid="{00000000-0005-0000-0000-00002B200000}"/>
    <cellStyle name="Normal 143 2 6 2 2" xfId="8237" xr:uid="{00000000-0005-0000-0000-00002C200000}"/>
    <cellStyle name="Normal 143 2 6 3" xfId="8238" xr:uid="{00000000-0005-0000-0000-00002D200000}"/>
    <cellStyle name="Normal 143 2 7" xfId="8239" xr:uid="{00000000-0005-0000-0000-00002E200000}"/>
    <cellStyle name="Normal 143 2 7 2" xfId="8240" xr:uid="{00000000-0005-0000-0000-00002F200000}"/>
    <cellStyle name="Normal 143 2 7 3" xfId="8241" xr:uid="{00000000-0005-0000-0000-000030200000}"/>
    <cellStyle name="Normal 143 2 8" xfId="8242" xr:uid="{00000000-0005-0000-0000-000031200000}"/>
    <cellStyle name="Normal 143 2 8 2" xfId="8243" xr:uid="{00000000-0005-0000-0000-000032200000}"/>
    <cellStyle name="Normal 143 2 9" xfId="8244" xr:uid="{00000000-0005-0000-0000-000033200000}"/>
    <cellStyle name="Normal 143 2 9 2" xfId="8245" xr:uid="{00000000-0005-0000-0000-000034200000}"/>
    <cellStyle name="Normal 143 3" xfId="8246" xr:uid="{00000000-0005-0000-0000-000035200000}"/>
    <cellStyle name="Normal 143 3 10" xfId="8247" xr:uid="{00000000-0005-0000-0000-000036200000}"/>
    <cellStyle name="Normal 143 3 11" xfId="8248" xr:uid="{00000000-0005-0000-0000-000037200000}"/>
    <cellStyle name="Normal 143 3 12" xfId="8249" xr:uid="{00000000-0005-0000-0000-000038200000}"/>
    <cellStyle name="Normal 143 3 13" xfId="8250" xr:uid="{00000000-0005-0000-0000-000039200000}"/>
    <cellStyle name="Normal 143 3 14" xfId="8251" xr:uid="{00000000-0005-0000-0000-00003A200000}"/>
    <cellStyle name="Normal 143 3 15" xfId="8252" xr:uid="{00000000-0005-0000-0000-00003B200000}"/>
    <cellStyle name="Normal 143 3 2" xfId="8253" xr:uid="{00000000-0005-0000-0000-00003C200000}"/>
    <cellStyle name="Normal 143 3 2 2" xfId="8254" xr:uid="{00000000-0005-0000-0000-00003D200000}"/>
    <cellStyle name="Normal 143 3 2 2 2" xfId="8255" xr:uid="{00000000-0005-0000-0000-00003E200000}"/>
    <cellStyle name="Normal 143 3 2 3" xfId="8256" xr:uid="{00000000-0005-0000-0000-00003F200000}"/>
    <cellStyle name="Normal 143 3 2 4" xfId="8257" xr:uid="{00000000-0005-0000-0000-000040200000}"/>
    <cellStyle name="Normal 143 3 2 5" xfId="8258" xr:uid="{00000000-0005-0000-0000-000041200000}"/>
    <cellStyle name="Normal 143 3 3" xfId="8259" xr:uid="{00000000-0005-0000-0000-000042200000}"/>
    <cellStyle name="Normal 143 3 3 2" xfId="8260" xr:uid="{00000000-0005-0000-0000-000043200000}"/>
    <cellStyle name="Normal 143 3 3 2 2" xfId="8261" xr:uid="{00000000-0005-0000-0000-000044200000}"/>
    <cellStyle name="Normal 143 3 3 3" xfId="8262" xr:uid="{00000000-0005-0000-0000-000045200000}"/>
    <cellStyle name="Normal 143 3 3 4" xfId="8263" xr:uid="{00000000-0005-0000-0000-000046200000}"/>
    <cellStyle name="Normal 143 3 4" xfId="8264" xr:uid="{00000000-0005-0000-0000-000047200000}"/>
    <cellStyle name="Normal 143 3 4 2" xfId="8265" xr:uid="{00000000-0005-0000-0000-000048200000}"/>
    <cellStyle name="Normal 143 3 4 2 2" xfId="8266" xr:uid="{00000000-0005-0000-0000-000049200000}"/>
    <cellStyle name="Normal 143 3 4 3" xfId="8267" xr:uid="{00000000-0005-0000-0000-00004A200000}"/>
    <cellStyle name="Normal 143 3 4 4" xfId="8268" xr:uid="{00000000-0005-0000-0000-00004B200000}"/>
    <cellStyle name="Normal 143 3 5" xfId="8269" xr:uid="{00000000-0005-0000-0000-00004C200000}"/>
    <cellStyle name="Normal 143 3 5 2" xfId="8270" xr:uid="{00000000-0005-0000-0000-00004D200000}"/>
    <cellStyle name="Normal 143 3 5 2 2" xfId="8271" xr:uid="{00000000-0005-0000-0000-00004E200000}"/>
    <cellStyle name="Normal 143 3 5 3" xfId="8272" xr:uid="{00000000-0005-0000-0000-00004F200000}"/>
    <cellStyle name="Normal 143 3 5 4" xfId="8273" xr:uid="{00000000-0005-0000-0000-000050200000}"/>
    <cellStyle name="Normal 143 3 6" xfId="8274" xr:uid="{00000000-0005-0000-0000-000051200000}"/>
    <cellStyle name="Normal 143 3 6 2" xfId="8275" xr:uid="{00000000-0005-0000-0000-000052200000}"/>
    <cellStyle name="Normal 143 3 6 2 2" xfId="8276" xr:uid="{00000000-0005-0000-0000-000053200000}"/>
    <cellStyle name="Normal 143 3 6 3" xfId="8277" xr:uid="{00000000-0005-0000-0000-000054200000}"/>
    <cellStyle name="Normal 143 3 7" xfId="8278" xr:uid="{00000000-0005-0000-0000-000055200000}"/>
    <cellStyle name="Normal 143 3 7 2" xfId="8279" xr:uid="{00000000-0005-0000-0000-000056200000}"/>
    <cellStyle name="Normal 143 3 7 3" xfId="8280" xr:uid="{00000000-0005-0000-0000-000057200000}"/>
    <cellStyle name="Normal 143 3 8" xfId="8281" xr:uid="{00000000-0005-0000-0000-000058200000}"/>
    <cellStyle name="Normal 143 3 8 2" xfId="8282" xr:uid="{00000000-0005-0000-0000-000059200000}"/>
    <cellStyle name="Normal 143 3 9" xfId="8283" xr:uid="{00000000-0005-0000-0000-00005A200000}"/>
    <cellStyle name="Normal 143 3 9 2" xfId="8284" xr:uid="{00000000-0005-0000-0000-00005B200000}"/>
    <cellStyle name="Normal 143 4" xfId="8285" xr:uid="{00000000-0005-0000-0000-00005C200000}"/>
    <cellStyle name="Normal 143 4 2" xfId="8286" xr:uid="{00000000-0005-0000-0000-00005D200000}"/>
    <cellStyle name="Normal 143 4 2 2" xfId="8287" xr:uid="{00000000-0005-0000-0000-00005E200000}"/>
    <cellStyle name="Normal 143 4 3" xfId="8288" xr:uid="{00000000-0005-0000-0000-00005F200000}"/>
    <cellStyle name="Normal 143 4 4" xfId="8289" xr:uid="{00000000-0005-0000-0000-000060200000}"/>
    <cellStyle name="Normal 143 4 5" xfId="8290" xr:uid="{00000000-0005-0000-0000-000061200000}"/>
    <cellStyle name="Normal 143 5" xfId="8291" xr:uid="{00000000-0005-0000-0000-000062200000}"/>
    <cellStyle name="Normal 143 5 2" xfId="8292" xr:uid="{00000000-0005-0000-0000-000063200000}"/>
    <cellStyle name="Normal 143 5 2 2" xfId="8293" xr:uid="{00000000-0005-0000-0000-000064200000}"/>
    <cellStyle name="Normal 143 5 3" xfId="8294" xr:uid="{00000000-0005-0000-0000-000065200000}"/>
    <cellStyle name="Normal 143 5 4" xfId="8295" xr:uid="{00000000-0005-0000-0000-000066200000}"/>
    <cellStyle name="Normal 143 5 5" xfId="8296" xr:uid="{00000000-0005-0000-0000-000067200000}"/>
    <cellStyle name="Normal 143 6" xfId="8297" xr:uid="{00000000-0005-0000-0000-000068200000}"/>
    <cellStyle name="Normal 143 6 2" xfId="8298" xr:uid="{00000000-0005-0000-0000-000069200000}"/>
    <cellStyle name="Normal 143 6 2 2" xfId="8299" xr:uid="{00000000-0005-0000-0000-00006A200000}"/>
    <cellStyle name="Normal 143 6 3" xfId="8300" xr:uid="{00000000-0005-0000-0000-00006B200000}"/>
    <cellStyle name="Normal 143 6 4" xfId="8301" xr:uid="{00000000-0005-0000-0000-00006C200000}"/>
    <cellStyle name="Normal 143 7" xfId="8302" xr:uid="{00000000-0005-0000-0000-00006D200000}"/>
    <cellStyle name="Normal 143 7 2" xfId="8303" xr:uid="{00000000-0005-0000-0000-00006E200000}"/>
    <cellStyle name="Normal 143 7 2 2" xfId="8304" xr:uid="{00000000-0005-0000-0000-00006F200000}"/>
    <cellStyle name="Normal 143 7 3" xfId="8305" xr:uid="{00000000-0005-0000-0000-000070200000}"/>
    <cellStyle name="Normal 143 7 4" xfId="8306" xr:uid="{00000000-0005-0000-0000-000071200000}"/>
    <cellStyle name="Normal 143 8" xfId="8307" xr:uid="{00000000-0005-0000-0000-000072200000}"/>
    <cellStyle name="Normal 143 8 2" xfId="8308" xr:uid="{00000000-0005-0000-0000-000073200000}"/>
    <cellStyle name="Normal 143 8 2 2" xfId="8309" xr:uid="{00000000-0005-0000-0000-000074200000}"/>
    <cellStyle name="Normal 143 8 3" xfId="8310" xr:uid="{00000000-0005-0000-0000-000075200000}"/>
    <cellStyle name="Normal 143 9" xfId="8311" xr:uid="{00000000-0005-0000-0000-000076200000}"/>
    <cellStyle name="Normal 143 9 2" xfId="8312" xr:uid="{00000000-0005-0000-0000-000077200000}"/>
    <cellStyle name="Normal 143 9 3" xfId="8313" xr:uid="{00000000-0005-0000-0000-000078200000}"/>
    <cellStyle name="Normal 144" xfId="8314" xr:uid="{00000000-0005-0000-0000-000079200000}"/>
    <cellStyle name="Normal 144 10" xfId="8315" xr:uid="{00000000-0005-0000-0000-00007A200000}"/>
    <cellStyle name="Normal 144 10 2" xfId="8316" xr:uid="{00000000-0005-0000-0000-00007B200000}"/>
    <cellStyle name="Normal 144 11" xfId="8317" xr:uid="{00000000-0005-0000-0000-00007C200000}"/>
    <cellStyle name="Normal 144 11 2" xfId="8318" xr:uid="{00000000-0005-0000-0000-00007D200000}"/>
    <cellStyle name="Normal 144 12" xfId="8319" xr:uid="{00000000-0005-0000-0000-00007E200000}"/>
    <cellStyle name="Normal 144 12 2" xfId="8320" xr:uid="{00000000-0005-0000-0000-00007F200000}"/>
    <cellStyle name="Normal 144 13" xfId="8321" xr:uid="{00000000-0005-0000-0000-000080200000}"/>
    <cellStyle name="Normal 144 14" xfId="8322" xr:uid="{00000000-0005-0000-0000-000081200000}"/>
    <cellStyle name="Normal 144 15" xfId="8323" xr:uid="{00000000-0005-0000-0000-000082200000}"/>
    <cellStyle name="Normal 144 16" xfId="8324" xr:uid="{00000000-0005-0000-0000-000083200000}"/>
    <cellStyle name="Normal 144 17" xfId="8325" xr:uid="{00000000-0005-0000-0000-000084200000}"/>
    <cellStyle name="Normal 144 2" xfId="8326" xr:uid="{00000000-0005-0000-0000-000085200000}"/>
    <cellStyle name="Normal 144 2 10" xfId="8327" xr:uid="{00000000-0005-0000-0000-000086200000}"/>
    <cellStyle name="Normal 144 2 11" xfId="8328" xr:uid="{00000000-0005-0000-0000-000087200000}"/>
    <cellStyle name="Normal 144 2 12" xfId="8329" xr:uid="{00000000-0005-0000-0000-000088200000}"/>
    <cellStyle name="Normal 144 2 13" xfId="8330" xr:uid="{00000000-0005-0000-0000-000089200000}"/>
    <cellStyle name="Normal 144 2 14" xfId="8331" xr:uid="{00000000-0005-0000-0000-00008A200000}"/>
    <cellStyle name="Normal 144 2 15" xfId="8332" xr:uid="{00000000-0005-0000-0000-00008B200000}"/>
    <cellStyle name="Normal 144 2 2" xfId="8333" xr:uid="{00000000-0005-0000-0000-00008C200000}"/>
    <cellStyle name="Normal 144 2 2 2" xfId="8334" xr:uid="{00000000-0005-0000-0000-00008D200000}"/>
    <cellStyle name="Normal 144 2 2 2 2" xfId="8335" xr:uid="{00000000-0005-0000-0000-00008E200000}"/>
    <cellStyle name="Normal 144 2 2 3" xfId="8336" xr:uid="{00000000-0005-0000-0000-00008F200000}"/>
    <cellStyle name="Normal 144 2 2 4" xfId="8337" xr:uid="{00000000-0005-0000-0000-000090200000}"/>
    <cellStyle name="Normal 144 2 2 5" xfId="8338" xr:uid="{00000000-0005-0000-0000-000091200000}"/>
    <cellStyle name="Normal 144 2 3" xfId="8339" xr:uid="{00000000-0005-0000-0000-000092200000}"/>
    <cellStyle name="Normal 144 2 3 2" xfId="8340" xr:uid="{00000000-0005-0000-0000-000093200000}"/>
    <cellStyle name="Normal 144 2 3 2 2" xfId="8341" xr:uid="{00000000-0005-0000-0000-000094200000}"/>
    <cellStyle name="Normal 144 2 3 3" xfId="8342" xr:uid="{00000000-0005-0000-0000-000095200000}"/>
    <cellStyle name="Normal 144 2 3 4" xfId="8343" xr:uid="{00000000-0005-0000-0000-000096200000}"/>
    <cellStyle name="Normal 144 2 4" xfId="8344" xr:uid="{00000000-0005-0000-0000-000097200000}"/>
    <cellStyle name="Normal 144 2 4 2" xfId="8345" xr:uid="{00000000-0005-0000-0000-000098200000}"/>
    <cellStyle name="Normal 144 2 4 2 2" xfId="8346" xr:uid="{00000000-0005-0000-0000-000099200000}"/>
    <cellStyle name="Normal 144 2 4 3" xfId="8347" xr:uid="{00000000-0005-0000-0000-00009A200000}"/>
    <cellStyle name="Normal 144 2 4 4" xfId="8348" xr:uid="{00000000-0005-0000-0000-00009B200000}"/>
    <cellStyle name="Normal 144 2 5" xfId="8349" xr:uid="{00000000-0005-0000-0000-00009C200000}"/>
    <cellStyle name="Normal 144 2 5 2" xfId="8350" xr:uid="{00000000-0005-0000-0000-00009D200000}"/>
    <cellStyle name="Normal 144 2 5 2 2" xfId="8351" xr:uid="{00000000-0005-0000-0000-00009E200000}"/>
    <cellStyle name="Normal 144 2 5 3" xfId="8352" xr:uid="{00000000-0005-0000-0000-00009F200000}"/>
    <cellStyle name="Normal 144 2 5 4" xfId="8353" xr:uid="{00000000-0005-0000-0000-0000A0200000}"/>
    <cellStyle name="Normal 144 2 6" xfId="8354" xr:uid="{00000000-0005-0000-0000-0000A1200000}"/>
    <cellStyle name="Normal 144 2 6 2" xfId="8355" xr:uid="{00000000-0005-0000-0000-0000A2200000}"/>
    <cellStyle name="Normal 144 2 6 2 2" xfId="8356" xr:uid="{00000000-0005-0000-0000-0000A3200000}"/>
    <cellStyle name="Normal 144 2 6 3" xfId="8357" xr:uid="{00000000-0005-0000-0000-0000A4200000}"/>
    <cellStyle name="Normal 144 2 7" xfId="8358" xr:uid="{00000000-0005-0000-0000-0000A5200000}"/>
    <cellStyle name="Normal 144 2 7 2" xfId="8359" xr:uid="{00000000-0005-0000-0000-0000A6200000}"/>
    <cellStyle name="Normal 144 2 7 3" xfId="8360" xr:uid="{00000000-0005-0000-0000-0000A7200000}"/>
    <cellStyle name="Normal 144 2 8" xfId="8361" xr:uid="{00000000-0005-0000-0000-0000A8200000}"/>
    <cellStyle name="Normal 144 2 8 2" xfId="8362" xr:uid="{00000000-0005-0000-0000-0000A9200000}"/>
    <cellStyle name="Normal 144 2 9" xfId="8363" xr:uid="{00000000-0005-0000-0000-0000AA200000}"/>
    <cellStyle name="Normal 144 2 9 2" xfId="8364" xr:uid="{00000000-0005-0000-0000-0000AB200000}"/>
    <cellStyle name="Normal 144 3" xfId="8365" xr:uid="{00000000-0005-0000-0000-0000AC200000}"/>
    <cellStyle name="Normal 144 3 10" xfId="8366" xr:uid="{00000000-0005-0000-0000-0000AD200000}"/>
    <cellStyle name="Normal 144 3 11" xfId="8367" xr:uid="{00000000-0005-0000-0000-0000AE200000}"/>
    <cellStyle name="Normal 144 3 12" xfId="8368" xr:uid="{00000000-0005-0000-0000-0000AF200000}"/>
    <cellStyle name="Normal 144 3 13" xfId="8369" xr:uid="{00000000-0005-0000-0000-0000B0200000}"/>
    <cellStyle name="Normal 144 3 14" xfId="8370" xr:uid="{00000000-0005-0000-0000-0000B1200000}"/>
    <cellStyle name="Normal 144 3 15" xfId="8371" xr:uid="{00000000-0005-0000-0000-0000B2200000}"/>
    <cellStyle name="Normal 144 3 2" xfId="8372" xr:uid="{00000000-0005-0000-0000-0000B3200000}"/>
    <cellStyle name="Normal 144 3 2 2" xfId="8373" xr:uid="{00000000-0005-0000-0000-0000B4200000}"/>
    <cellStyle name="Normal 144 3 2 2 2" xfId="8374" xr:uid="{00000000-0005-0000-0000-0000B5200000}"/>
    <cellStyle name="Normal 144 3 2 3" xfId="8375" xr:uid="{00000000-0005-0000-0000-0000B6200000}"/>
    <cellStyle name="Normal 144 3 2 4" xfId="8376" xr:uid="{00000000-0005-0000-0000-0000B7200000}"/>
    <cellStyle name="Normal 144 3 2 5" xfId="8377" xr:uid="{00000000-0005-0000-0000-0000B8200000}"/>
    <cellStyle name="Normal 144 3 3" xfId="8378" xr:uid="{00000000-0005-0000-0000-0000B9200000}"/>
    <cellStyle name="Normal 144 3 3 2" xfId="8379" xr:uid="{00000000-0005-0000-0000-0000BA200000}"/>
    <cellStyle name="Normal 144 3 3 2 2" xfId="8380" xr:uid="{00000000-0005-0000-0000-0000BB200000}"/>
    <cellStyle name="Normal 144 3 3 3" xfId="8381" xr:uid="{00000000-0005-0000-0000-0000BC200000}"/>
    <cellStyle name="Normal 144 3 3 4" xfId="8382" xr:uid="{00000000-0005-0000-0000-0000BD200000}"/>
    <cellStyle name="Normal 144 3 4" xfId="8383" xr:uid="{00000000-0005-0000-0000-0000BE200000}"/>
    <cellStyle name="Normal 144 3 4 2" xfId="8384" xr:uid="{00000000-0005-0000-0000-0000BF200000}"/>
    <cellStyle name="Normal 144 3 4 2 2" xfId="8385" xr:uid="{00000000-0005-0000-0000-0000C0200000}"/>
    <cellStyle name="Normal 144 3 4 3" xfId="8386" xr:uid="{00000000-0005-0000-0000-0000C1200000}"/>
    <cellStyle name="Normal 144 3 4 4" xfId="8387" xr:uid="{00000000-0005-0000-0000-0000C2200000}"/>
    <cellStyle name="Normal 144 3 5" xfId="8388" xr:uid="{00000000-0005-0000-0000-0000C3200000}"/>
    <cellStyle name="Normal 144 3 5 2" xfId="8389" xr:uid="{00000000-0005-0000-0000-0000C4200000}"/>
    <cellStyle name="Normal 144 3 5 2 2" xfId="8390" xr:uid="{00000000-0005-0000-0000-0000C5200000}"/>
    <cellStyle name="Normal 144 3 5 3" xfId="8391" xr:uid="{00000000-0005-0000-0000-0000C6200000}"/>
    <cellStyle name="Normal 144 3 5 4" xfId="8392" xr:uid="{00000000-0005-0000-0000-0000C7200000}"/>
    <cellStyle name="Normal 144 3 6" xfId="8393" xr:uid="{00000000-0005-0000-0000-0000C8200000}"/>
    <cellStyle name="Normal 144 3 6 2" xfId="8394" xr:uid="{00000000-0005-0000-0000-0000C9200000}"/>
    <cellStyle name="Normal 144 3 6 2 2" xfId="8395" xr:uid="{00000000-0005-0000-0000-0000CA200000}"/>
    <cellStyle name="Normal 144 3 6 3" xfId="8396" xr:uid="{00000000-0005-0000-0000-0000CB200000}"/>
    <cellStyle name="Normal 144 3 7" xfId="8397" xr:uid="{00000000-0005-0000-0000-0000CC200000}"/>
    <cellStyle name="Normal 144 3 7 2" xfId="8398" xr:uid="{00000000-0005-0000-0000-0000CD200000}"/>
    <cellStyle name="Normal 144 3 7 3" xfId="8399" xr:uid="{00000000-0005-0000-0000-0000CE200000}"/>
    <cellStyle name="Normal 144 3 8" xfId="8400" xr:uid="{00000000-0005-0000-0000-0000CF200000}"/>
    <cellStyle name="Normal 144 3 8 2" xfId="8401" xr:uid="{00000000-0005-0000-0000-0000D0200000}"/>
    <cellStyle name="Normal 144 3 9" xfId="8402" xr:uid="{00000000-0005-0000-0000-0000D1200000}"/>
    <cellStyle name="Normal 144 3 9 2" xfId="8403" xr:uid="{00000000-0005-0000-0000-0000D2200000}"/>
    <cellStyle name="Normal 144 4" xfId="8404" xr:uid="{00000000-0005-0000-0000-0000D3200000}"/>
    <cellStyle name="Normal 144 4 2" xfId="8405" xr:uid="{00000000-0005-0000-0000-0000D4200000}"/>
    <cellStyle name="Normal 144 4 2 2" xfId="8406" xr:uid="{00000000-0005-0000-0000-0000D5200000}"/>
    <cellStyle name="Normal 144 4 3" xfId="8407" xr:uid="{00000000-0005-0000-0000-0000D6200000}"/>
    <cellStyle name="Normal 144 4 4" xfId="8408" xr:uid="{00000000-0005-0000-0000-0000D7200000}"/>
    <cellStyle name="Normal 144 4 5" xfId="8409" xr:uid="{00000000-0005-0000-0000-0000D8200000}"/>
    <cellStyle name="Normal 144 5" xfId="8410" xr:uid="{00000000-0005-0000-0000-0000D9200000}"/>
    <cellStyle name="Normal 144 5 2" xfId="8411" xr:uid="{00000000-0005-0000-0000-0000DA200000}"/>
    <cellStyle name="Normal 144 5 2 2" xfId="8412" xr:uid="{00000000-0005-0000-0000-0000DB200000}"/>
    <cellStyle name="Normal 144 5 3" xfId="8413" xr:uid="{00000000-0005-0000-0000-0000DC200000}"/>
    <cellStyle name="Normal 144 5 4" xfId="8414" xr:uid="{00000000-0005-0000-0000-0000DD200000}"/>
    <cellStyle name="Normal 144 5 5" xfId="8415" xr:uid="{00000000-0005-0000-0000-0000DE200000}"/>
    <cellStyle name="Normal 144 6" xfId="8416" xr:uid="{00000000-0005-0000-0000-0000DF200000}"/>
    <cellStyle name="Normal 144 6 2" xfId="8417" xr:uid="{00000000-0005-0000-0000-0000E0200000}"/>
    <cellStyle name="Normal 144 6 2 2" xfId="8418" xr:uid="{00000000-0005-0000-0000-0000E1200000}"/>
    <cellStyle name="Normal 144 6 3" xfId="8419" xr:uid="{00000000-0005-0000-0000-0000E2200000}"/>
    <cellStyle name="Normal 144 6 4" xfId="8420" xr:uid="{00000000-0005-0000-0000-0000E3200000}"/>
    <cellStyle name="Normal 144 7" xfId="8421" xr:uid="{00000000-0005-0000-0000-0000E4200000}"/>
    <cellStyle name="Normal 144 7 2" xfId="8422" xr:uid="{00000000-0005-0000-0000-0000E5200000}"/>
    <cellStyle name="Normal 144 7 2 2" xfId="8423" xr:uid="{00000000-0005-0000-0000-0000E6200000}"/>
    <cellStyle name="Normal 144 7 3" xfId="8424" xr:uid="{00000000-0005-0000-0000-0000E7200000}"/>
    <cellStyle name="Normal 144 7 4" xfId="8425" xr:uid="{00000000-0005-0000-0000-0000E8200000}"/>
    <cellStyle name="Normal 144 8" xfId="8426" xr:uid="{00000000-0005-0000-0000-0000E9200000}"/>
    <cellStyle name="Normal 144 8 2" xfId="8427" xr:uid="{00000000-0005-0000-0000-0000EA200000}"/>
    <cellStyle name="Normal 144 8 2 2" xfId="8428" xr:uid="{00000000-0005-0000-0000-0000EB200000}"/>
    <cellStyle name="Normal 144 8 3" xfId="8429" xr:uid="{00000000-0005-0000-0000-0000EC200000}"/>
    <cellStyle name="Normal 144 9" xfId="8430" xr:uid="{00000000-0005-0000-0000-0000ED200000}"/>
    <cellStyle name="Normal 144 9 2" xfId="8431" xr:uid="{00000000-0005-0000-0000-0000EE200000}"/>
    <cellStyle name="Normal 144 9 3" xfId="8432" xr:uid="{00000000-0005-0000-0000-0000EF200000}"/>
    <cellStyle name="Normal 145" xfId="8433" xr:uid="{00000000-0005-0000-0000-0000F0200000}"/>
    <cellStyle name="Normal 145 10" xfId="8434" xr:uid="{00000000-0005-0000-0000-0000F1200000}"/>
    <cellStyle name="Normal 145 10 2" xfId="8435" xr:uid="{00000000-0005-0000-0000-0000F2200000}"/>
    <cellStyle name="Normal 145 11" xfId="8436" xr:uid="{00000000-0005-0000-0000-0000F3200000}"/>
    <cellStyle name="Normal 145 11 2" xfId="8437" xr:uid="{00000000-0005-0000-0000-0000F4200000}"/>
    <cellStyle name="Normal 145 12" xfId="8438" xr:uid="{00000000-0005-0000-0000-0000F5200000}"/>
    <cellStyle name="Normal 145 12 2" xfId="8439" xr:uid="{00000000-0005-0000-0000-0000F6200000}"/>
    <cellStyle name="Normal 145 13" xfId="8440" xr:uid="{00000000-0005-0000-0000-0000F7200000}"/>
    <cellStyle name="Normal 145 14" xfId="8441" xr:uid="{00000000-0005-0000-0000-0000F8200000}"/>
    <cellStyle name="Normal 145 15" xfId="8442" xr:uid="{00000000-0005-0000-0000-0000F9200000}"/>
    <cellStyle name="Normal 145 16" xfId="8443" xr:uid="{00000000-0005-0000-0000-0000FA200000}"/>
    <cellStyle name="Normal 145 17" xfId="8444" xr:uid="{00000000-0005-0000-0000-0000FB200000}"/>
    <cellStyle name="Normal 145 2" xfId="8445" xr:uid="{00000000-0005-0000-0000-0000FC200000}"/>
    <cellStyle name="Normal 145 2 10" xfId="8446" xr:uid="{00000000-0005-0000-0000-0000FD200000}"/>
    <cellStyle name="Normal 145 2 11" xfId="8447" xr:uid="{00000000-0005-0000-0000-0000FE200000}"/>
    <cellStyle name="Normal 145 2 12" xfId="8448" xr:uid="{00000000-0005-0000-0000-0000FF200000}"/>
    <cellStyle name="Normal 145 2 13" xfId="8449" xr:uid="{00000000-0005-0000-0000-000000210000}"/>
    <cellStyle name="Normal 145 2 14" xfId="8450" xr:uid="{00000000-0005-0000-0000-000001210000}"/>
    <cellStyle name="Normal 145 2 15" xfId="8451" xr:uid="{00000000-0005-0000-0000-000002210000}"/>
    <cellStyle name="Normal 145 2 2" xfId="8452" xr:uid="{00000000-0005-0000-0000-000003210000}"/>
    <cellStyle name="Normal 145 2 2 2" xfId="8453" xr:uid="{00000000-0005-0000-0000-000004210000}"/>
    <cellStyle name="Normal 145 2 2 2 2" xfId="8454" xr:uid="{00000000-0005-0000-0000-000005210000}"/>
    <cellStyle name="Normal 145 2 2 3" xfId="8455" xr:uid="{00000000-0005-0000-0000-000006210000}"/>
    <cellStyle name="Normal 145 2 2 4" xfId="8456" xr:uid="{00000000-0005-0000-0000-000007210000}"/>
    <cellStyle name="Normal 145 2 2 5" xfId="8457" xr:uid="{00000000-0005-0000-0000-000008210000}"/>
    <cellStyle name="Normal 145 2 3" xfId="8458" xr:uid="{00000000-0005-0000-0000-000009210000}"/>
    <cellStyle name="Normal 145 2 3 2" xfId="8459" xr:uid="{00000000-0005-0000-0000-00000A210000}"/>
    <cellStyle name="Normal 145 2 3 2 2" xfId="8460" xr:uid="{00000000-0005-0000-0000-00000B210000}"/>
    <cellStyle name="Normal 145 2 3 3" xfId="8461" xr:uid="{00000000-0005-0000-0000-00000C210000}"/>
    <cellStyle name="Normal 145 2 3 4" xfId="8462" xr:uid="{00000000-0005-0000-0000-00000D210000}"/>
    <cellStyle name="Normal 145 2 4" xfId="8463" xr:uid="{00000000-0005-0000-0000-00000E210000}"/>
    <cellStyle name="Normal 145 2 4 2" xfId="8464" xr:uid="{00000000-0005-0000-0000-00000F210000}"/>
    <cellStyle name="Normal 145 2 4 2 2" xfId="8465" xr:uid="{00000000-0005-0000-0000-000010210000}"/>
    <cellStyle name="Normal 145 2 4 3" xfId="8466" xr:uid="{00000000-0005-0000-0000-000011210000}"/>
    <cellStyle name="Normal 145 2 4 4" xfId="8467" xr:uid="{00000000-0005-0000-0000-000012210000}"/>
    <cellStyle name="Normal 145 2 5" xfId="8468" xr:uid="{00000000-0005-0000-0000-000013210000}"/>
    <cellStyle name="Normal 145 2 5 2" xfId="8469" xr:uid="{00000000-0005-0000-0000-000014210000}"/>
    <cellStyle name="Normal 145 2 5 2 2" xfId="8470" xr:uid="{00000000-0005-0000-0000-000015210000}"/>
    <cellStyle name="Normal 145 2 5 3" xfId="8471" xr:uid="{00000000-0005-0000-0000-000016210000}"/>
    <cellStyle name="Normal 145 2 5 4" xfId="8472" xr:uid="{00000000-0005-0000-0000-000017210000}"/>
    <cellStyle name="Normal 145 2 6" xfId="8473" xr:uid="{00000000-0005-0000-0000-000018210000}"/>
    <cellStyle name="Normal 145 2 6 2" xfId="8474" xr:uid="{00000000-0005-0000-0000-000019210000}"/>
    <cellStyle name="Normal 145 2 6 2 2" xfId="8475" xr:uid="{00000000-0005-0000-0000-00001A210000}"/>
    <cellStyle name="Normal 145 2 6 3" xfId="8476" xr:uid="{00000000-0005-0000-0000-00001B210000}"/>
    <cellStyle name="Normal 145 2 7" xfId="8477" xr:uid="{00000000-0005-0000-0000-00001C210000}"/>
    <cellStyle name="Normal 145 2 7 2" xfId="8478" xr:uid="{00000000-0005-0000-0000-00001D210000}"/>
    <cellStyle name="Normal 145 2 7 3" xfId="8479" xr:uid="{00000000-0005-0000-0000-00001E210000}"/>
    <cellStyle name="Normal 145 2 8" xfId="8480" xr:uid="{00000000-0005-0000-0000-00001F210000}"/>
    <cellStyle name="Normal 145 2 8 2" xfId="8481" xr:uid="{00000000-0005-0000-0000-000020210000}"/>
    <cellStyle name="Normal 145 2 9" xfId="8482" xr:uid="{00000000-0005-0000-0000-000021210000}"/>
    <cellStyle name="Normal 145 2 9 2" xfId="8483" xr:uid="{00000000-0005-0000-0000-000022210000}"/>
    <cellStyle name="Normal 145 3" xfId="8484" xr:uid="{00000000-0005-0000-0000-000023210000}"/>
    <cellStyle name="Normal 145 3 10" xfId="8485" xr:uid="{00000000-0005-0000-0000-000024210000}"/>
    <cellStyle name="Normal 145 3 11" xfId="8486" xr:uid="{00000000-0005-0000-0000-000025210000}"/>
    <cellStyle name="Normal 145 3 12" xfId="8487" xr:uid="{00000000-0005-0000-0000-000026210000}"/>
    <cellStyle name="Normal 145 3 13" xfId="8488" xr:uid="{00000000-0005-0000-0000-000027210000}"/>
    <cellStyle name="Normal 145 3 14" xfId="8489" xr:uid="{00000000-0005-0000-0000-000028210000}"/>
    <cellStyle name="Normal 145 3 15" xfId="8490" xr:uid="{00000000-0005-0000-0000-000029210000}"/>
    <cellStyle name="Normal 145 3 2" xfId="8491" xr:uid="{00000000-0005-0000-0000-00002A210000}"/>
    <cellStyle name="Normal 145 3 2 2" xfId="8492" xr:uid="{00000000-0005-0000-0000-00002B210000}"/>
    <cellStyle name="Normal 145 3 2 2 2" xfId="8493" xr:uid="{00000000-0005-0000-0000-00002C210000}"/>
    <cellStyle name="Normal 145 3 2 3" xfId="8494" xr:uid="{00000000-0005-0000-0000-00002D210000}"/>
    <cellStyle name="Normal 145 3 2 4" xfId="8495" xr:uid="{00000000-0005-0000-0000-00002E210000}"/>
    <cellStyle name="Normal 145 3 2 5" xfId="8496" xr:uid="{00000000-0005-0000-0000-00002F210000}"/>
    <cellStyle name="Normal 145 3 3" xfId="8497" xr:uid="{00000000-0005-0000-0000-000030210000}"/>
    <cellStyle name="Normal 145 3 3 2" xfId="8498" xr:uid="{00000000-0005-0000-0000-000031210000}"/>
    <cellStyle name="Normal 145 3 3 2 2" xfId="8499" xr:uid="{00000000-0005-0000-0000-000032210000}"/>
    <cellStyle name="Normal 145 3 3 3" xfId="8500" xr:uid="{00000000-0005-0000-0000-000033210000}"/>
    <cellStyle name="Normal 145 3 3 4" xfId="8501" xr:uid="{00000000-0005-0000-0000-000034210000}"/>
    <cellStyle name="Normal 145 3 4" xfId="8502" xr:uid="{00000000-0005-0000-0000-000035210000}"/>
    <cellStyle name="Normal 145 3 4 2" xfId="8503" xr:uid="{00000000-0005-0000-0000-000036210000}"/>
    <cellStyle name="Normal 145 3 4 2 2" xfId="8504" xr:uid="{00000000-0005-0000-0000-000037210000}"/>
    <cellStyle name="Normal 145 3 4 3" xfId="8505" xr:uid="{00000000-0005-0000-0000-000038210000}"/>
    <cellStyle name="Normal 145 3 4 4" xfId="8506" xr:uid="{00000000-0005-0000-0000-000039210000}"/>
    <cellStyle name="Normal 145 3 5" xfId="8507" xr:uid="{00000000-0005-0000-0000-00003A210000}"/>
    <cellStyle name="Normal 145 3 5 2" xfId="8508" xr:uid="{00000000-0005-0000-0000-00003B210000}"/>
    <cellStyle name="Normal 145 3 5 2 2" xfId="8509" xr:uid="{00000000-0005-0000-0000-00003C210000}"/>
    <cellStyle name="Normal 145 3 5 3" xfId="8510" xr:uid="{00000000-0005-0000-0000-00003D210000}"/>
    <cellStyle name="Normal 145 3 5 4" xfId="8511" xr:uid="{00000000-0005-0000-0000-00003E210000}"/>
    <cellStyle name="Normal 145 3 6" xfId="8512" xr:uid="{00000000-0005-0000-0000-00003F210000}"/>
    <cellStyle name="Normal 145 3 6 2" xfId="8513" xr:uid="{00000000-0005-0000-0000-000040210000}"/>
    <cellStyle name="Normal 145 3 6 2 2" xfId="8514" xr:uid="{00000000-0005-0000-0000-000041210000}"/>
    <cellStyle name="Normal 145 3 6 3" xfId="8515" xr:uid="{00000000-0005-0000-0000-000042210000}"/>
    <cellStyle name="Normal 145 3 7" xfId="8516" xr:uid="{00000000-0005-0000-0000-000043210000}"/>
    <cellStyle name="Normal 145 3 7 2" xfId="8517" xr:uid="{00000000-0005-0000-0000-000044210000}"/>
    <cellStyle name="Normal 145 3 7 3" xfId="8518" xr:uid="{00000000-0005-0000-0000-000045210000}"/>
    <cellStyle name="Normal 145 3 8" xfId="8519" xr:uid="{00000000-0005-0000-0000-000046210000}"/>
    <cellStyle name="Normal 145 3 8 2" xfId="8520" xr:uid="{00000000-0005-0000-0000-000047210000}"/>
    <cellStyle name="Normal 145 3 9" xfId="8521" xr:uid="{00000000-0005-0000-0000-000048210000}"/>
    <cellStyle name="Normal 145 3 9 2" xfId="8522" xr:uid="{00000000-0005-0000-0000-000049210000}"/>
    <cellStyle name="Normal 145 4" xfId="8523" xr:uid="{00000000-0005-0000-0000-00004A210000}"/>
    <cellStyle name="Normal 145 4 2" xfId="8524" xr:uid="{00000000-0005-0000-0000-00004B210000}"/>
    <cellStyle name="Normal 145 4 2 2" xfId="8525" xr:uid="{00000000-0005-0000-0000-00004C210000}"/>
    <cellStyle name="Normal 145 4 3" xfId="8526" xr:uid="{00000000-0005-0000-0000-00004D210000}"/>
    <cellStyle name="Normal 145 4 4" xfId="8527" xr:uid="{00000000-0005-0000-0000-00004E210000}"/>
    <cellStyle name="Normal 145 4 5" xfId="8528" xr:uid="{00000000-0005-0000-0000-00004F210000}"/>
    <cellStyle name="Normal 145 5" xfId="8529" xr:uid="{00000000-0005-0000-0000-000050210000}"/>
    <cellStyle name="Normal 145 5 2" xfId="8530" xr:uid="{00000000-0005-0000-0000-000051210000}"/>
    <cellStyle name="Normal 145 5 2 2" xfId="8531" xr:uid="{00000000-0005-0000-0000-000052210000}"/>
    <cellStyle name="Normal 145 5 3" xfId="8532" xr:uid="{00000000-0005-0000-0000-000053210000}"/>
    <cellStyle name="Normal 145 5 4" xfId="8533" xr:uid="{00000000-0005-0000-0000-000054210000}"/>
    <cellStyle name="Normal 145 5 5" xfId="8534" xr:uid="{00000000-0005-0000-0000-000055210000}"/>
    <cellStyle name="Normal 145 6" xfId="8535" xr:uid="{00000000-0005-0000-0000-000056210000}"/>
    <cellStyle name="Normal 145 6 2" xfId="8536" xr:uid="{00000000-0005-0000-0000-000057210000}"/>
    <cellStyle name="Normal 145 6 2 2" xfId="8537" xr:uid="{00000000-0005-0000-0000-000058210000}"/>
    <cellStyle name="Normal 145 6 3" xfId="8538" xr:uid="{00000000-0005-0000-0000-000059210000}"/>
    <cellStyle name="Normal 145 6 4" xfId="8539" xr:uid="{00000000-0005-0000-0000-00005A210000}"/>
    <cellStyle name="Normal 145 7" xfId="8540" xr:uid="{00000000-0005-0000-0000-00005B210000}"/>
    <cellStyle name="Normal 145 7 2" xfId="8541" xr:uid="{00000000-0005-0000-0000-00005C210000}"/>
    <cellStyle name="Normal 145 7 2 2" xfId="8542" xr:uid="{00000000-0005-0000-0000-00005D210000}"/>
    <cellStyle name="Normal 145 7 3" xfId="8543" xr:uid="{00000000-0005-0000-0000-00005E210000}"/>
    <cellStyle name="Normal 145 7 4" xfId="8544" xr:uid="{00000000-0005-0000-0000-00005F210000}"/>
    <cellStyle name="Normal 145 8" xfId="8545" xr:uid="{00000000-0005-0000-0000-000060210000}"/>
    <cellStyle name="Normal 145 8 2" xfId="8546" xr:uid="{00000000-0005-0000-0000-000061210000}"/>
    <cellStyle name="Normal 145 8 2 2" xfId="8547" xr:uid="{00000000-0005-0000-0000-000062210000}"/>
    <cellStyle name="Normal 145 8 3" xfId="8548" xr:uid="{00000000-0005-0000-0000-000063210000}"/>
    <cellStyle name="Normal 145 9" xfId="8549" xr:uid="{00000000-0005-0000-0000-000064210000}"/>
    <cellStyle name="Normal 145 9 2" xfId="8550" xr:uid="{00000000-0005-0000-0000-000065210000}"/>
    <cellStyle name="Normal 145 9 3" xfId="8551" xr:uid="{00000000-0005-0000-0000-000066210000}"/>
    <cellStyle name="Normal 146" xfId="8552" xr:uid="{00000000-0005-0000-0000-000067210000}"/>
    <cellStyle name="Normal 146 10" xfId="8553" xr:uid="{00000000-0005-0000-0000-000068210000}"/>
    <cellStyle name="Normal 146 10 2" xfId="8554" xr:uid="{00000000-0005-0000-0000-000069210000}"/>
    <cellStyle name="Normal 146 11" xfId="8555" xr:uid="{00000000-0005-0000-0000-00006A210000}"/>
    <cellStyle name="Normal 146 11 2" xfId="8556" xr:uid="{00000000-0005-0000-0000-00006B210000}"/>
    <cellStyle name="Normal 146 12" xfId="8557" xr:uid="{00000000-0005-0000-0000-00006C210000}"/>
    <cellStyle name="Normal 146 12 2" xfId="8558" xr:uid="{00000000-0005-0000-0000-00006D210000}"/>
    <cellStyle name="Normal 146 13" xfId="8559" xr:uid="{00000000-0005-0000-0000-00006E210000}"/>
    <cellStyle name="Normal 146 14" xfId="8560" xr:uid="{00000000-0005-0000-0000-00006F210000}"/>
    <cellStyle name="Normal 146 15" xfId="8561" xr:uid="{00000000-0005-0000-0000-000070210000}"/>
    <cellStyle name="Normal 146 16" xfId="8562" xr:uid="{00000000-0005-0000-0000-000071210000}"/>
    <cellStyle name="Normal 146 17" xfId="8563" xr:uid="{00000000-0005-0000-0000-000072210000}"/>
    <cellStyle name="Normal 146 2" xfId="8564" xr:uid="{00000000-0005-0000-0000-000073210000}"/>
    <cellStyle name="Normal 146 2 10" xfId="8565" xr:uid="{00000000-0005-0000-0000-000074210000}"/>
    <cellStyle name="Normal 146 2 11" xfId="8566" xr:uid="{00000000-0005-0000-0000-000075210000}"/>
    <cellStyle name="Normal 146 2 12" xfId="8567" xr:uid="{00000000-0005-0000-0000-000076210000}"/>
    <cellStyle name="Normal 146 2 13" xfId="8568" xr:uid="{00000000-0005-0000-0000-000077210000}"/>
    <cellStyle name="Normal 146 2 14" xfId="8569" xr:uid="{00000000-0005-0000-0000-000078210000}"/>
    <cellStyle name="Normal 146 2 15" xfId="8570" xr:uid="{00000000-0005-0000-0000-000079210000}"/>
    <cellStyle name="Normal 146 2 2" xfId="8571" xr:uid="{00000000-0005-0000-0000-00007A210000}"/>
    <cellStyle name="Normal 146 2 2 2" xfId="8572" xr:uid="{00000000-0005-0000-0000-00007B210000}"/>
    <cellStyle name="Normal 146 2 2 2 2" xfId="8573" xr:uid="{00000000-0005-0000-0000-00007C210000}"/>
    <cellStyle name="Normal 146 2 2 3" xfId="8574" xr:uid="{00000000-0005-0000-0000-00007D210000}"/>
    <cellStyle name="Normal 146 2 2 4" xfId="8575" xr:uid="{00000000-0005-0000-0000-00007E210000}"/>
    <cellStyle name="Normal 146 2 2 5" xfId="8576" xr:uid="{00000000-0005-0000-0000-00007F210000}"/>
    <cellStyle name="Normal 146 2 3" xfId="8577" xr:uid="{00000000-0005-0000-0000-000080210000}"/>
    <cellStyle name="Normal 146 2 3 2" xfId="8578" xr:uid="{00000000-0005-0000-0000-000081210000}"/>
    <cellStyle name="Normal 146 2 3 2 2" xfId="8579" xr:uid="{00000000-0005-0000-0000-000082210000}"/>
    <cellStyle name="Normal 146 2 3 3" xfId="8580" xr:uid="{00000000-0005-0000-0000-000083210000}"/>
    <cellStyle name="Normal 146 2 3 4" xfId="8581" xr:uid="{00000000-0005-0000-0000-000084210000}"/>
    <cellStyle name="Normal 146 2 4" xfId="8582" xr:uid="{00000000-0005-0000-0000-000085210000}"/>
    <cellStyle name="Normal 146 2 4 2" xfId="8583" xr:uid="{00000000-0005-0000-0000-000086210000}"/>
    <cellStyle name="Normal 146 2 4 2 2" xfId="8584" xr:uid="{00000000-0005-0000-0000-000087210000}"/>
    <cellStyle name="Normal 146 2 4 3" xfId="8585" xr:uid="{00000000-0005-0000-0000-000088210000}"/>
    <cellStyle name="Normal 146 2 4 4" xfId="8586" xr:uid="{00000000-0005-0000-0000-000089210000}"/>
    <cellStyle name="Normal 146 2 5" xfId="8587" xr:uid="{00000000-0005-0000-0000-00008A210000}"/>
    <cellStyle name="Normal 146 2 5 2" xfId="8588" xr:uid="{00000000-0005-0000-0000-00008B210000}"/>
    <cellStyle name="Normal 146 2 5 2 2" xfId="8589" xr:uid="{00000000-0005-0000-0000-00008C210000}"/>
    <cellStyle name="Normal 146 2 5 3" xfId="8590" xr:uid="{00000000-0005-0000-0000-00008D210000}"/>
    <cellStyle name="Normal 146 2 5 4" xfId="8591" xr:uid="{00000000-0005-0000-0000-00008E210000}"/>
    <cellStyle name="Normal 146 2 6" xfId="8592" xr:uid="{00000000-0005-0000-0000-00008F210000}"/>
    <cellStyle name="Normal 146 2 6 2" xfId="8593" xr:uid="{00000000-0005-0000-0000-000090210000}"/>
    <cellStyle name="Normal 146 2 6 2 2" xfId="8594" xr:uid="{00000000-0005-0000-0000-000091210000}"/>
    <cellStyle name="Normal 146 2 6 3" xfId="8595" xr:uid="{00000000-0005-0000-0000-000092210000}"/>
    <cellStyle name="Normal 146 2 7" xfId="8596" xr:uid="{00000000-0005-0000-0000-000093210000}"/>
    <cellStyle name="Normal 146 2 7 2" xfId="8597" xr:uid="{00000000-0005-0000-0000-000094210000}"/>
    <cellStyle name="Normal 146 2 7 3" xfId="8598" xr:uid="{00000000-0005-0000-0000-000095210000}"/>
    <cellStyle name="Normal 146 2 8" xfId="8599" xr:uid="{00000000-0005-0000-0000-000096210000}"/>
    <cellStyle name="Normal 146 2 8 2" xfId="8600" xr:uid="{00000000-0005-0000-0000-000097210000}"/>
    <cellStyle name="Normal 146 2 9" xfId="8601" xr:uid="{00000000-0005-0000-0000-000098210000}"/>
    <cellStyle name="Normal 146 2 9 2" xfId="8602" xr:uid="{00000000-0005-0000-0000-000099210000}"/>
    <cellStyle name="Normal 146 3" xfId="8603" xr:uid="{00000000-0005-0000-0000-00009A210000}"/>
    <cellStyle name="Normal 146 3 10" xfId="8604" xr:uid="{00000000-0005-0000-0000-00009B210000}"/>
    <cellStyle name="Normal 146 3 11" xfId="8605" xr:uid="{00000000-0005-0000-0000-00009C210000}"/>
    <cellStyle name="Normal 146 3 12" xfId="8606" xr:uid="{00000000-0005-0000-0000-00009D210000}"/>
    <cellStyle name="Normal 146 3 13" xfId="8607" xr:uid="{00000000-0005-0000-0000-00009E210000}"/>
    <cellStyle name="Normal 146 3 14" xfId="8608" xr:uid="{00000000-0005-0000-0000-00009F210000}"/>
    <cellStyle name="Normal 146 3 15" xfId="8609" xr:uid="{00000000-0005-0000-0000-0000A0210000}"/>
    <cellStyle name="Normal 146 3 2" xfId="8610" xr:uid="{00000000-0005-0000-0000-0000A1210000}"/>
    <cellStyle name="Normal 146 3 2 2" xfId="8611" xr:uid="{00000000-0005-0000-0000-0000A2210000}"/>
    <cellStyle name="Normal 146 3 2 2 2" xfId="8612" xr:uid="{00000000-0005-0000-0000-0000A3210000}"/>
    <cellStyle name="Normal 146 3 2 3" xfId="8613" xr:uid="{00000000-0005-0000-0000-0000A4210000}"/>
    <cellStyle name="Normal 146 3 2 4" xfId="8614" xr:uid="{00000000-0005-0000-0000-0000A5210000}"/>
    <cellStyle name="Normal 146 3 2 5" xfId="8615" xr:uid="{00000000-0005-0000-0000-0000A6210000}"/>
    <cellStyle name="Normal 146 3 3" xfId="8616" xr:uid="{00000000-0005-0000-0000-0000A7210000}"/>
    <cellStyle name="Normal 146 3 3 2" xfId="8617" xr:uid="{00000000-0005-0000-0000-0000A8210000}"/>
    <cellStyle name="Normal 146 3 3 2 2" xfId="8618" xr:uid="{00000000-0005-0000-0000-0000A9210000}"/>
    <cellStyle name="Normal 146 3 3 3" xfId="8619" xr:uid="{00000000-0005-0000-0000-0000AA210000}"/>
    <cellStyle name="Normal 146 3 3 4" xfId="8620" xr:uid="{00000000-0005-0000-0000-0000AB210000}"/>
    <cellStyle name="Normal 146 3 4" xfId="8621" xr:uid="{00000000-0005-0000-0000-0000AC210000}"/>
    <cellStyle name="Normal 146 3 4 2" xfId="8622" xr:uid="{00000000-0005-0000-0000-0000AD210000}"/>
    <cellStyle name="Normal 146 3 4 2 2" xfId="8623" xr:uid="{00000000-0005-0000-0000-0000AE210000}"/>
    <cellStyle name="Normal 146 3 4 3" xfId="8624" xr:uid="{00000000-0005-0000-0000-0000AF210000}"/>
    <cellStyle name="Normal 146 3 4 4" xfId="8625" xr:uid="{00000000-0005-0000-0000-0000B0210000}"/>
    <cellStyle name="Normal 146 3 5" xfId="8626" xr:uid="{00000000-0005-0000-0000-0000B1210000}"/>
    <cellStyle name="Normal 146 3 5 2" xfId="8627" xr:uid="{00000000-0005-0000-0000-0000B2210000}"/>
    <cellStyle name="Normal 146 3 5 2 2" xfId="8628" xr:uid="{00000000-0005-0000-0000-0000B3210000}"/>
    <cellStyle name="Normal 146 3 5 3" xfId="8629" xr:uid="{00000000-0005-0000-0000-0000B4210000}"/>
    <cellStyle name="Normal 146 3 5 4" xfId="8630" xr:uid="{00000000-0005-0000-0000-0000B5210000}"/>
    <cellStyle name="Normal 146 3 6" xfId="8631" xr:uid="{00000000-0005-0000-0000-0000B6210000}"/>
    <cellStyle name="Normal 146 3 6 2" xfId="8632" xr:uid="{00000000-0005-0000-0000-0000B7210000}"/>
    <cellStyle name="Normal 146 3 6 2 2" xfId="8633" xr:uid="{00000000-0005-0000-0000-0000B8210000}"/>
    <cellStyle name="Normal 146 3 6 3" xfId="8634" xr:uid="{00000000-0005-0000-0000-0000B9210000}"/>
    <cellStyle name="Normal 146 3 7" xfId="8635" xr:uid="{00000000-0005-0000-0000-0000BA210000}"/>
    <cellStyle name="Normal 146 3 7 2" xfId="8636" xr:uid="{00000000-0005-0000-0000-0000BB210000}"/>
    <cellStyle name="Normal 146 3 7 3" xfId="8637" xr:uid="{00000000-0005-0000-0000-0000BC210000}"/>
    <cellStyle name="Normal 146 3 8" xfId="8638" xr:uid="{00000000-0005-0000-0000-0000BD210000}"/>
    <cellStyle name="Normal 146 3 8 2" xfId="8639" xr:uid="{00000000-0005-0000-0000-0000BE210000}"/>
    <cellStyle name="Normal 146 3 9" xfId="8640" xr:uid="{00000000-0005-0000-0000-0000BF210000}"/>
    <cellStyle name="Normal 146 3 9 2" xfId="8641" xr:uid="{00000000-0005-0000-0000-0000C0210000}"/>
    <cellStyle name="Normal 146 4" xfId="8642" xr:uid="{00000000-0005-0000-0000-0000C1210000}"/>
    <cellStyle name="Normal 146 4 2" xfId="8643" xr:uid="{00000000-0005-0000-0000-0000C2210000}"/>
    <cellStyle name="Normal 146 4 2 2" xfId="8644" xr:uid="{00000000-0005-0000-0000-0000C3210000}"/>
    <cellStyle name="Normal 146 4 3" xfId="8645" xr:uid="{00000000-0005-0000-0000-0000C4210000}"/>
    <cellStyle name="Normal 146 4 4" xfId="8646" xr:uid="{00000000-0005-0000-0000-0000C5210000}"/>
    <cellStyle name="Normal 146 4 5" xfId="8647" xr:uid="{00000000-0005-0000-0000-0000C6210000}"/>
    <cellStyle name="Normal 146 5" xfId="8648" xr:uid="{00000000-0005-0000-0000-0000C7210000}"/>
    <cellStyle name="Normal 146 5 2" xfId="8649" xr:uid="{00000000-0005-0000-0000-0000C8210000}"/>
    <cellStyle name="Normal 146 5 2 2" xfId="8650" xr:uid="{00000000-0005-0000-0000-0000C9210000}"/>
    <cellStyle name="Normal 146 5 3" xfId="8651" xr:uid="{00000000-0005-0000-0000-0000CA210000}"/>
    <cellStyle name="Normal 146 5 4" xfId="8652" xr:uid="{00000000-0005-0000-0000-0000CB210000}"/>
    <cellStyle name="Normal 146 5 5" xfId="8653" xr:uid="{00000000-0005-0000-0000-0000CC210000}"/>
    <cellStyle name="Normal 146 6" xfId="8654" xr:uid="{00000000-0005-0000-0000-0000CD210000}"/>
    <cellStyle name="Normal 146 6 2" xfId="8655" xr:uid="{00000000-0005-0000-0000-0000CE210000}"/>
    <cellStyle name="Normal 146 6 2 2" xfId="8656" xr:uid="{00000000-0005-0000-0000-0000CF210000}"/>
    <cellStyle name="Normal 146 6 3" xfId="8657" xr:uid="{00000000-0005-0000-0000-0000D0210000}"/>
    <cellStyle name="Normal 146 6 4" xfId="8658" xr:uid="{00000000-0005-0000-0000-0000D1210000}"/>
    <cellStyle name="Normal 146 7" xfId="8659" xr:uid="{00000000-0005-0000-0000-0000D2210000}"/>
    <cellStyle name="Normal 146 7 2" xfId="8660" xr:uid="{00000000-0005-0000-0000-0000D3210000}"/>
    <cellStyle name="Normal 146 7 2 2" xfId="8661" xr:uid="{00000000-0005-0000-0000-0000D4210000}"/>
    <cellStyle name="Normal 146 7 3" xfId="8662" xr:uid="{00000000-0005-0000-0000-0000D5210000}"/>
    <cellStyle name="Normal 146 7 4" xfId="8663" xr:uid="{00000000-0005-0000-0000-0000D6210000}"/>
    <cellStyle name="Normal 146 8" xfId="8664" xr:uid="{00000000-0005-0000-0000-0000D7210000}"/>
    <cellStyle name="Normal 146 8 2" xfId="8665" xr:uid="{00000000-0005-0000-0000-0000D8210000}"/>
    <cellStyle name="Normal 146 8 2 2" xfId="8666" xr:uid="{00000000-0005-0000-0000-0000D9210000}"/>
    <cellStyle name="Normal 146 8 3" xfId="8667" xr:uid="{00000000-0005-0000-0000-0000DA210000}"/>
    <cellStyle name="Normal 146 9" xfId="8668" xr:uid="{00000000-0005-0000-0000-0000DB210000}"/>
    <cellStyle name="Normal 146 9 2" xfId="8669" xr:uid="{00000000-0005-0000-0000-0000DC210000}"/>
    <cellStyle name="Normal 146 9 3" xfId="8670" xr:uid="{00000000-0005-0000-0000-0000DD210000}"/>
    <cellStyle name="Normal 147" xfId="8671" xr:uid="{00000000-0005-0000-0000-0000DE210000}"/>
    <cellStyle name="Normal 147 10" xfId="8672" xr:uid="{00000000-0005-0000-0000-0000DF210000}"/>
    <cellStyle name="Normal 147 10 2" xfId="8673" xr:uid="{00000000-0005-0000-0000-0000E0210000}"/>
    <cellStyle name="Normal 147 11" xfId="8674" xr:uid="{00000000-0005-0000-0000-0000E1210000}"/>
    <cellStyle name="Normal 147 11 2" xfId="8675" xr:uid="{00000000-0005-0000-0000-0000E2210000}"/>
    <cellStyle name="Normal 147 12" xfId="8676" xr:uid="{00000000-0005-0000-0000-0000E3210000}"/>
    <cellStyle name="Normal 147 12 2" xfId="8677" xr:uid="{00000000-0005-0000-0000-0000E4210000}"/>
    <cellStyle name="Normal 147 13" xfId="8678" xr:uid="{00000000-0005-0000-0000-0000E5210000}"/>
    <cellStyle name="Normal 147 14" xfId="8679" xr:uid="{00000000-0005-0000-0000-0000E6210000}"/>
    <cellStyle name="Normal 147 15" xfId="8680" xr:uid="{00000000-0005-0000-0000-0000E7210000}"/>
    <cellStyle name="Normal 147 16" xfId="8681" xr:uid="{00000000-0005-0000-0000-0000E8210000}"/>
    <cellStyle name="Normal 147 17" xfId="8682" xr:uid="{00000000-0005-0000-0000-0000E9210000}"/>
    <cellStyle name="Normal 147 2" xfId="8683" xr:uid="{00000000-0005-0000-0000-0000EA210000}"/>
    <cellStyle name="Normal 147 2 10" xfId="8684" xr:uid="{00000000-0005-0000-0000-0000EB210000}"/>
    <cellStyle name="Normal 147 2 11" xfId="8685" xr:uid="{00000000-0005-0000-0000-0000EC210000}"/>
    <cellStyle name="Normal 147 2 12" xfId="8686" xr:uid="{00000000-0005-0000-0000-0000ED210000}"/>
    <cellStyle name="Normal 147 2 13" xfId="8687" xr:uid="{00000000-0005-0000-0000-0000EE210000}"/>
    <cellStyle name="Normal 147 2 14" xfId="8688" xr:uid="{00000000-0005-0000-0000-0000EF210000}"/>
    <cellStyle name="Normal 147 2 15" xfId="8689" xr:uid="{00000000-0005-0000-0000-0000F0210000}"/>
    <cellStyle name="Normal 147 2 2" xfId="8690" xr:uid="{00000000-0005-0000-0000-0000F1210000}"/>
    <cellStyle name="Normal 147 2 2 2" xfId="8691" xr:uid="{00000000-0005-0000-0000-0000F2210000}"/>
    <cellStyle name="Normal 147 2 2 2 2" xfId="8692" xr:uid="{00000000-0005-0000-0000-0000F3210000}"/>
    <cellStyle name="Normal 147 2 2 3" xfId="8693" xr:uid="{00000000-0005-0000-0000-0000F4210000}"/>
    <cellStyle name="Normal 147 2 2 4" xfId="8694" xr:uid="{00000000-0005-0000-0000-0000F5210000}"/>
    <cellStyle name="Normal 147 2 2 5" xfId="8695" xr:uid="{00000000-0005-0000-0000-0000F6210000}"/>
    <cellStyle name="Normal 147 2 3" xfId="8696" xr:uid="{00000000-0005-0000-0000-0000F7210000}"/>
    <cellStyle name="Normal 147 2 3 2" xfId="8697" xr:uid="{00000000-0005-0000-0000-0000F8210000}"/>
    <cellStyle name="Normal 147 2 3 2 2" xfId="8698" xr:uid="{00000000-0005-0000-0000-0000F9210000}"/>
    <cellStyle name="Normal 147 2 3 3" xfId="8699" xr:uid="{00000000-0005-0000-0000-0000FA210000}"/>
    <cellStyle name="Normal 147 2 3 4" xfId="8700" xr:uid="{00000000-0005-0000-0000-0000FB210000}"/>
    <cellStyle name="Normal 147 2 4" xfId="8701" xr:uid="{00000000-0005-0000-0000-0000FC210000}"/>
    <cellStyle name="Normal 147 2 4 2" xfId="8702" xr:uid="{00000000-0005-0000-0000-0000FD210000}"/>
    <cellStyle name="Normal 147 2 4 2 2" xfId="8703" xr:uid="{00000000-0005-0000-0000-0000FE210000}"/>
    <cellStyle name="Normal 147 2 4 3" xfId="8704" xr:uid="{00000000-0005-0000-0000-0000FF210000}"/>
    <cellStyle name="Normal 147 2 4 4" xfId="8705" xr:uid="{00000000-0005-0000-0000-000000220000}"/>
    <cellStyle name="Normal 147 2 5" xfId="8706" xr:uid="{00000000-0005-0000-0000-000001220000}"/>
    <cellStyle name="Normal 147 2 5 2" xfId="8707" xr:uid="{00000000-0005-0000-0000-000002220000}"/>
    <cellStyle name="Normal 147 2 5 2 2" xfId="8708" xr:uid="{00000000-0005-0000-0000-000003220000}"/>
    <cellStyle name="Normal 147 2 5 3" xfId="8709" xr:uid="{00000000-0005-0000-0000-000004220000}"/>
    <cellStyle name="Normal 147 2 5 4" xfId="8710" xr:uid="{00000000-0005-0000-0000-000005220000}"/>
    <cellStyle name="Normal 147 2 6" xfId="8711" xr:uid="{00000000-0005-0000-0000-000006220000}"/>
    <cellStyle name="Normal 147 2 6 2" xfId="8712" xr:uid="{00000000-0005-0000-0000-000007220000}"/>
    <cellStyle name="Normal 147 2 6 2 2" xfId="8713" xr:uid="{00000000-0005-0000-0000-000008220000}"/>
    <cellStyle name="Normal 147 2 6 3" xfId="8714" xr:uid="{00000000-0005-0000-0000-000009220000}"/>
    <cellStyle name="Normal 147 2 7" xfId="8715" xr:uid="{00000000-0005-0000-0000-00000A220000}"/>
    <cellStyle name="Normal 147 2 7 2" xfId="8716" xr:uid="{00000000-0005-0000-0000-00000B220000}"/>
    <cellStyle name="Normal 147 2 7 3" xfId="8717" xr:uid="{00000000-0005-0000-0000-00000C220000}"/>
    <cellStyle name="Normal 147 2 8" xfId="8718" xr:uid="{00000000-0005-0000-0000-00000D220000}"/>
    <cellStyle name="Normal 147 2 8 2" xfId="8719" xr:uid="{00000000-0005-0000-0000-00000E220000}"/>
    <cellStyle name="Normal 147 2 9" xfId="8720" xr:uid="{00000000-0005-0000-0000-00000F220000}"/>
    <cellStyle name="Normal 147 2 9 2" xfId="8721" xr:uid="{00000000-0005-0000-0000-000010220000}"/>
    <cellStyle name="Normal 147 3" xfId="8722" xr:uid="{00000000-0005-0000-0000-000011220000}"/>
    <cellStyle name="Normal 147 3 10" xfId="8723" xr:uid="{00000000-0005-0000-0000-000012220000}"/>
    <cellStyle name="Normal 147 3 11" xfId="8724" xr:uid="{00000000-0005-0000-0000-000013220000}"/>
    <cellStyle name="Normal 147 3 12" xfId="8725" xr:uid="{00000000-0005-0000-0000-000014220000}"/>
    <cellStyle name="Normal 147 3 13" xfId="8726" xr:uid="{00000000-0005-0000-0000-000015220000}"/>
    <cellStyle name="Normal 147 3 14" xfId="8727" xr:uid="{00000000-0005-0000-0000-000016220000}"/>
    <cellStyle name="Normal 147 3 15" xfId="8728" xr:uid="{00000000-0005-0000-0000-000017220000}"/>
    <cellStyle name="Normal 147 3 2" xfId="8729" xr:uid="{00000000-0005-0000-0000-000018220000}"/>
    <cellStyle name="Normal 147 3 2 2" xfId="8730" xr:uid="{00000000-0005-0000-0000-000019220000}"/>
    <cellStyle name="Normal 147 3 2 2 2" xfId="8731" xr:uid="{00000000-0005-0000-0000-00001A220000}"/>
    <cellStyle name="Normal 147 3 2 3" xfId="8732" xr:uid="{00000000-0005-0000-0000-00001B220000}"/>
    <cellStyle name="Normal 147 3 2 4" xfId="8733" xr:uid="{00000000-0005-0000-0000-00001C220000}"/>
    <cellStyle name="Normal 147 3 2 5" xfId="8734" xr:uid="{00000000-0005-0000-0000-00001D220000}"/>
    <cellStyle name="Normal 147 3 3" xfId="8735" xr:uid="{00000000-0005-0000-0000-00001E220000}"/>
    <cellStyle name="Normal 147 3 3 2" xfId="8736" xr:uid="{00000000-0005-0000-0000-00001F220000}"/>
    <cellStyle name="Normal 147 3 3 2 2" xfId="8737" xr:uid="{00000000-0005-0000-0000-000020220000}"/>
    <cellStyle name="Normal 147 3 3 3" xfId="8738" xr:uid="{00000000-0005-0000-0000-000021220000}"/>
    <cellStyle name="Normal 147 3 3 4" xfId="8739" xr:uid="{00000000-0005-0000-0000-000022220000}"/>
    <cellStyle name="Normal 147 3 4" xfId="8740" xr:uid="{00000000-0005-0000-0000-000023220000}"/>
    <cellStyle name="Normal 147 3 4 2" xfId="8741" xr:uid="{00000000-0005-0000-0000-000024220000}"/>
    <cellStyle name="Normal 147 3 4 2 2" xfId="8742" xr:uid="{00000000-0005-0000-0000-000025220000}"/>
    <cellStyle name="Normal 147 3 4 3" xfId="8743" xr:uid="{00000000-0005-0000-0000-000026220000}"/>
    <cellStyle name="Normal 147 3 4 4" xfId="8744" xr:uid="{00000000-0005-0000-0000-000027220000}"/>
    <cellStyle name="Normal 147 3 5" xfId="8745" xr:uid="{00000000-0005-0000-0000-000028220000}"/>
    <cellStyle name="Normal 147 3 5 2" xfId="8746" xr:uid="{00000000-0005-0000-0000-000029220000}"/>
    <cellStyle name="Normal 147 3 5 2 2" xfId="8747" xr:uid="{00000000-0005-0000-0000-00002A220000}"/>
    <cellStyle name="Normal 147 3 5 3" xfId="8748" xr:uid="{00000000-0005-0000-0000-00002B220000}"/>
    <cellStyle name="Normal 147 3 5 4" xfId="8749" xr:uid="{00000000-0005-0000-0000-00002C220000}"/>
    <cellStyle name="Normal 147 3 6" xfId="8750" xr:uid="{00000000-0005-0000-0000-00002D220000}"/>
    <cellStyle name="Normal 147 3 6 2" xfId="8751" xr:uid="{00000000-0005-0000-0000-00002E220000}"/>
    <cellStyle name="Normal 147 3 6 2 2" xfId="8752" xr:uid="{00000000-0005-0000-0000-00002F220000}"/>
    <cellStyle name="Normal 147 3 6 3" xfId="8753" xr:uid="{00000000-0005-0000-0000-000030220000}"/>
    <cellStyle name="Normal 147 3 7" xfId="8754" xr:uid="{00000000-0005-0000-0000-000031220000}"/>
    <cellStyle name="Normal 147 3 7 2" xfId="8755" xr:uid="{00000000-0005-0000-0000-000032220000}"/>
    <cellStyle name="Normal 147 3 7 3" xfId="8756" xr:uid="{00000000-0005-0000-0000-000033220000}"/>
    <cellStyle name="Normal 147 3 8" xfId="8757" xr:uid="{00000000-0005-0000-0000-000034220000}"/>
    <cellStyle name="Normal 147 3 8 2" xfId="8758" xr:uid="{00000000-0005-0000-0000-000035220000}"/>
    <cellStyle name="Normal 147 3 9" xfId="8759" xr:uid="{00000000-0005-0000-0000-000036220000}"/>
    <cellStyle name="Normal 147 3 9 2" xfId="8760" xr:uid="{00000000-0005-0000-0000-000037220000}"/>
    <cellStyle name="Normal 147 4" xfId="8761" xr:uid="{00000000-0005-0000-0000-000038220000}"/>
    <cellStyle name="Normal 147 4 2" xfId="8762" xr:uid="{00000000-0005-0000-0000-000039220000}"/>
    <cellStyle name="Normal 147 4 2 2" xfId="8763" xr:uid="{00000000-0005-0000-0000-00003A220000}"/>
    <cellStyle name="Normal 147 4 3" xfId="8764" xr:uid="{00000000-0005-0000-0000-00003B220000}"/>
    <cellStyle name="Normal 147 4 4" xfId="8765" xr:uid="{00000000-0005-0000-0000-00003C220000}"/>
    <cellStyle name="Normal 147 4 5" xfId="8766" xr:uid="{00000000-0005-0000-0000-00003D220000}"/>
    <cellStyle name="Normal 147 5" xfId="8767" xr:uid="{00000000-0005-0000-0000-00003E220000}"/>
    <cellStyle name="Normal 147 5 2" xfId="8768" xr:uid="{00000000-0005-0000-0000-00003F220000}"/>
    <cellStyle name="Normal 147 5 2 2" xfId="8769" xr:uid="{00000000-0005-0000-0000-000040220000}"/>
    <cellStyle name="Normal 147 5 3" xfId="8770" xr:uid="{00000000-0005-0000-0000-000041220000}"/>
    <cellStyle name="Normal 147 5 4" xfId="8771" xr:uid="{00000000-0005-0000-0000-000042220000}"/>
    <cellStyle name="Normal 147 5 5" xfId="8772" xr:uid="{00000000-0005-0000-0000-000043220000}"/>
    <cellStyle name="Normal 147 6" xfId="8773" xr:uid="{00000000-0005-0000-0000-000044220000}"/>
    <cellStyle name="Normal 147 6 2" xfId="8774" xr:uid="{00000000-0005-0000-0000-000045220000}"/>
    <cellStyle name="Normal 147 6 2 2" xfId="8775" xr:uid="{00000000-0005-0000-0000-000046220000}"/>
    <cellStyle name="Normal 147 6 3" xfId="8776" xr:uid="{00000000-0005-0000-0000-000047220000}"/>
    <cellStyle name="Normal 147 6 4" xfId="8777" xr:uid="{00000000-0005-0000-0000-000048220000}"/>
    <cellStyle name="Normal 147 7" xfId="8778" xr:uid="{00000000-0005-0000-0000-000049220000}"/>
    <cellStyle name="Normal 147 7 2" xfId="8779" xr:uid="{00000000-0005-0000-0000-00004A220000}"/>
    <cellStyle name="Normal 147 7 2 2" xfId="8780" xr:uid="{00000000-0005-0000-0000-00004B220000}"/>
    <cellStyle name="Normal 147 7 3" xfId="8781" xr:uid="{00000000-0005-0000-0000-00004C220000}"/>
    <cellStyle name="Normal 147 7 4" xfId="8782" xr:uid="{00000000-0005-0000-0000-00004D220000}"/>
    <cellStyle name="Normal 147 8" xfId="8783" xr:uid="{00000000-0005-0000-0000-00004E220000}"/>
    <cellStyle name="Normal 147 8 2" xfId="8784" xr:uid="{00000000-0005-0000-0000-00004F220000}"/>
    <cellStyle name="Normal 147 8 2 2" xfId="8785" xr:uid="{00000000-0005-0000-0000-000050220000}"/>
    <cellStyle name="Normal 147 8 3" xfId="8786" xr:uid="{00000000-0005-0000-0000-000051220000}"/>
    <cellStyle name="Normal 147 9" xfId="8787" xr:uid="{00000000-0005-0000-0000-000052220000}"/>
    <cellStyle name="Normal 147 9 2" xfId="8788" xr:uid="{00000000-0005-0000-0000-000053220000}"/>
    <cellStyle name="Normal 147 9 3" xfId="8789" xr:uid="{00000000-0005-0000-0000-000054220000}"/>
    <cellStyle name="Normal 148" xfId="8790" xr:uid="{00000000-0005-0000-0000-000055220000}"/>
    <cellStyle name="Normal 148 10" xfId="8791" xr:uid="{00000000-0005-0000-0000-000056220000}"/>
    <cellStyle name="Normal 148 10 2" xfId="8792" xr:uid="{00000000-0005-0000-0000-000057220000}"/>
    <cellStyle name="Normal 148 11" xfId="8793" xr:uid="{00000000-0005-0000-0000-000058220000}"/>
    <cellStyle name="Normal 148 11 2" xfId="8794" xr:uid="{00000000-0005-0000-0000-000059220000}"/>
    <cellStyle name="Normal 148 12" xfId="8795" xr:uid="{00000000-0005-0000-0000-00005A220000}"/>
    <cellStyle name="Normal 148 12 2" xfId="8796" xr:uid="{00000000-0005-0000-0000-00005B220000}"/>
    <cellStyle name="Normal 148 13" xfId="8797" xr:uid="{00000000-0005-0000-0000-00005C220000}"/>
    <cellStyle name="Normal 148 14" xfId="8798" xr:uid="{00000000-0005-0000-0000-00005D220000}"/>
    <cellStyle name="Normal 148 15" xfId="8799" xr:uid="{00000000-0005-0000-0000-00005E220000}"/>
    <cellStyle name="Normal 148 16" xfId="8800" xr:uid="{00000000-0005-0000-0000-00005F220000}"/>
    <cellStyle name="Normal 148 17" xfId="8801" xr:uid="{00000000-0005-0000-0000-000060220000}"/>
    <cellStyle name="Normal 148 2" xfId="8802" xr:uid="{00000000-0005-0000-0000-000061220000}"/>
    <cellStyle name="Normal 148 2 10" xfId="8803" xr:uid="{00000000-0005-0000-0000-000062220000}"/>
    <cellStyle name="Normal 148 2 11" xfId="8804" xr:uid="{00000000-0005-0000-0000-000063220000}"/>
    <cellStyle name="Normal 148 2 12" xfId="8805" xr:uid="{00000000-0005-0000-0000-000064220000}"/>
    <cellStyle name="Normal 148 2 13" xfId="8806" xr:uid="{00000000-0005-0000-0000-000065220000}"/>
    <cellStyle name="Normal 148 2 14" xfId="8807" xr:uid="{00000000-0005-0000-0000-000066220000}"/>
    <cellStyle name="Normal 148 2 15" xfId="8808" xr:uid="{00000000-0005-0000-0000-000067220000}"/>
    <cellStyle name="Normal 148 2 2" xfId="8809" xr:uid="{00000000-0005-0000-0000-000068220000}"/>
    <cellStyle name="Normal 148 2 2 2" xfId="8810" xr:uid="{00000000-0005-0000-0000-000069220000}"/>
    <cellStyle name="Normal 148 2 2 2 2" xfId="8811" xr:uid="{00000000-0005-0000-0000-00006A220000}"/>
    <cellStyle name="Normal 148 2 2 3" xfId="8812" xr:uid="{00000000-0005-0000-0000-00006B220000}"/>
    <cellStyle name="Normal 148 2 2 4" xfId="8813" xr:uid="{00000000-0005-0000-0000-00006C220000}"/>
    <cellStyle name="Normal 148 2 2 5" xfId="8814" xr:uid="{00000000-0005-0000-0000-00006D220000}"/>
    <cellStyle name="Normal 148 2 3" xfId="8815" xr:uid="{00000000-0005-0000-0000-00006E220000}"/>
    <cellStyle name="Normal 148 2 3 2" xfId="8816" xr:uid="{00000000-0005-0000-0000-00006F220000}"/>
    <cellStyle name="Normal 148 2 3 2 2" xfId="8817" xr:uid="{00000000-0005-0000-0000-000070220000}"/>
    <cellStyle name="Normal 148 2 3 3" xfId="8818" xr:uid="{00000000-0005-0000-0000-000071220000}"/>
    <cellStyle name="Normal 148 2 3 4" xfId="8819" xr:uid="{00000000-0005-0000-0000-000072220000}"/>
    <cellStyle name="Normal 148 2 4" xfId="8820" xr:uid="{00000000-0005-0000-0000-000073220000}"/>
    <cellStyle name="Normal 148 2 4 2" xfId="8821" xr:uid="{00000000-0005-0000-0000-000074220000}"/>
    <cellStyle name="Normal 148 2 4 2 2" xfId="8822" xr:uid="{00000000-0005-0000-0000-000075220000}"/>
    <cellStyle name="Normal 148 2 4 3" xfId="8823" xr:uid="{00000000-0005-0000-0000-000076220000}"/>
    <cellStyle name="Normal 148 2 4 4" xfId="8824" xr:uid="{00000000-0005-0000-0000-000077220000}"/>
    <cellStyle name="Normal 148 2 5" xfId="8825" xr:uid="{00000000-0005-0000-0000-000078220000}"/>
    <cellStyle name="Normal 148 2 5 2" xfId="8826" xr:uid="{00000000-0005-0000-0000-000079220000}"/>
    <cellStyle name="Normal 148 2 5 2 2" xfId="8827" xr:uid="{00000000-0005-0000-0000-00007A220000}"/>
    <cellStyle name="Normal 148 2 5 3" xfId="8828" xr:uid="{00000000-0005-0000-0000-00007B220000}"/>
    <cellStyle name="Normal 148 2 5 4" xfId="8829" xr:uid="{00000000-0005-0000-0000-00007C220000}"/>
    <cellStyle name="Normal 148 2 6" xfId="8830" xr:uid="{00000000-0005-0000-0000-00007D220000}"/>
    <cellStyle name="Normal 148 2 6 2" xfId="8831" xr:uid="{00000000-0005-0000-0000-00007E220000}"/>
    <cellStyle name="Normal 148 2 6 2 2" xfId="8832" xr:uid="{00000000-0005-0000-0000-00007F220000}"/>
    <cellStyle name="Normal 148 2 6 3" xfId="8833" xr:uid="{00000000-0005-0000-0000-000080220000}"/>
    <cellStyle name="Normal 148 2 7" xfId="8834" xr:uid="{00000000-0005-0000-0000-000081220000}"/>
    <cellStyle name="Normal 148 2 7 2" xfId="8835" xr:uid="{00000000-0005-0000-0000-000082220000}"/>
    <cellStyle name="Normal 148 2 7 3" xfId="8836" xr:uid="{00000000-0005-0000-0000-000083220000}"/>
    <cellStyle name="Normal 148 2 8" xfId="8837" xr:uid="{00000000-0005-0000-0000-000084220000}"/>
    <cellStyle name="Normal 148 2 8 2" xfId="8838" xr:uid="{00000000-0005-0000-0000-000085220000}"/>
    <cellStyle name="Normal 148 2 9" xfId="8839" xr:uid="{00000000-0005-0000-0000-000086220000}"/>
    <cellStyle name="Normal 148 2 9 2" xfId="8840" xr:uid="{00000000-0005-0000-0000-000087220000}"/>
    <cellStyle name="Normal 148 3" xfId="8841" xr:uid="{00000000-0005-0000-0000-000088220000}"/>
    <cellStyle name="Normal 148 3 10" xfId="8842" xr:uid="{00000000-0005-0000-0000-000089220000}"/>
    <cellStyle name="Normal 148 3 11" xfId="8843" xr:uid="{00000000-0005-0000-0000-00008A220000}"/>
    <cellStyle name="Normal 148 3 12" xfId="8844" xr:uid="{00000000-0005-0000-0000-00008B220000}"/>
    <cellStyle name="Normal 148 3 13" xfId="8845" xr:uid="{00000000-0005-0000-0000-00008C220000}"/>
    <cellStyle name="Normal 148 3 14" xfId="8846" xr:uid="{00000000-0005-0000-0000-00008D220000}"/>
    <cellStyle name="Normal 148 3 15" xfId="8847" xr:uid="{00000000-0005-0000-0000-00008E220000}"/>
    <cellStyle name="Normal 148 3 2" xfId="8848" xr:uid="{00000000-0005-0000-0000-00008F220000}"/>
    <cellStyle name="Normal 148 3 2 2" xfId="8849" xr:uid="{00000000-0005-0000-0000-000090220000}"/>
    <cellStyle name="Normal 148 3 2 2 2" xfId="8850" xr:uid="{00000000-0005-0000-0000-000091220000}"/>
    <cellStyle name="Normal 148 3 2 3" xfId="8851" xr:uid="{00000000-0005-0000-0000-000092220000}"/>
    <cellStyle name="Normal 148 3 2 4" xfId="8852" xr:uid="{00000000-0005-0000-0000-000093220000}"/>
    <cellStyle name="Normal 148 3 2 5" xfId="8853" xr:uid="{00000000-0005-0000-0000-000094220000}"/>
    <cellStyle name="Normal 148 3 3" xfId="8854" xr:uid="{00000000-0005-0000-0000-000095220000}"/>
    <cellStyle name="Normal 148 3 3 2" xfId="8855" xr:uid="{00000000-0005-0000-0000-000096220000}"/>
    <cellStyle name="Normal 148 3 3 2 2" xfId="8856" xr:uid="{00000000-0005-0000-0000-000097220000}"/>
    <cellStyle name="Normal 148 3 3 3" xfId="8857" xr:uid="{00000000-0005-0000-0000-000098220000}"/>
    <cellStyle name="Normal 148 3 3 4" xfId="8858" xr:uid="{00000000-0005-0000-0000-000099220000}"/>
    <cellStyle name="Normal 148 3 4" xfId="8859" xr:uid="{00000000-0005-0000-0000-00009A220000}"/>
    <cellStyle name="Normal 148 3 4 2" xfId="8860" xr:uid="{00000000-0005-0000-0000-00009B220000}"/>
    <cellStyle name="Normal 148 3 4 2 2" xfId="8861" xr:uid="{00000000-0005-0000-0000-00009C220000}"/>
    <cellStyle name="Normal 148 3 4 3" xfId="8862" xr:uid="{00000000-0005-0000-0000-00009D220000}"/>
    <cellStyle name="Normal 148 3 4 4" xfId="8863" xr:uid="{00000000-0005-0000-0000-00009E220000}"/>
    <cellStyle name="Normal 148 3 5" xfId="8864" xr:uid="{00000000-0005-0000-0000-00009F220000}"/>
    <cellStyle name="Normal 148 3 5 2" xfId="8865" xr:uid="{00000000-0005-0000-0000-0000A0220000}"/>
    <cellStyle name="Normal 148 3 5 2 2" xfId="8866" xr:uid="{00000000-0005-0000-0000-0000A1220000}"/>
    <cellStyle name="Normal 148 3 5 3" xfId="8867" xr:uid="{00000000-0005-0000-0000-0000A2220000}"/>
    <cellStyle name="Normal 148 3 5 4" xfId="8868" xr:uid="{00000000-0005-0000-0000-0000A3220000}"/>
    <cellStyle name="Normal 148 3 6" xfId="8869" xr:uid="{00000000-0005-0000-0000-0000A4220000}"/>
    <cellStyle name="Normal 148 3 6 2" xfId="8870" xr:uid="{00000000-0005-0000-0000-0000A5220000}"/>
    <cellStyle name="Normal 148 3 6 2 2" xfId="8871" xr:uid="{00000000-0005-0000-0000-0000A6220000}"/>
    <cellStyle name="Normal 148 3 6 3" xfId="8872" xr:uid="{00000000-0005-0000-0000-0000A7220000}"/>
    <cellStyle name="Normal 148 3 7" xfId="8873" xr:uid="{00000000-0005-0000-0000-0000A8220000}"/>
    <cellStyle name="Normal 148 3 7 2" xfId="8874" xr:uid="{00000000-0005-0000-0000-0000A9220000}"/>
    <cellStyle name="Normal 148 3 7 3" xfId="8875" xr:uid="{00000000-0005-0000-0000-0000AA220000}"/>
    <cellStyle name="Normal 148 3 8" xfId="8876" xr:uid="{00000000-0005-0000-0000-0000AB220000}"/>
    <cellStyle name="Normal 148 3 8 2" xfId="8877" xr:uid="{00000000-0005-0000-0000-0000AC220000}"/>
    <cellStyle name="Normal 148 3 9" xfId="8878" xr:uid="{00000000-0005-0000-0000-0000AD220000}"/>
    <cellStyle name="Normal 148 3 9 2" xfId="8879" xr:uid="{00000000-0005-0000-0000-0000AE220000}"/>
    <cellStyle name="Normal 148 4" xfId="8880" xr:uid="{00000000-0005-0000-0000-0000AF220000}"/>
    <cellStyle name="Normal 148 4 2" xfId="8881" xr:uid="{00000000-0005-0000-0000-0000B0220000}"/>
    <cellStyle name="Normal 148 4 2 2" xfId="8882" xr:uid="{00000000-0005-0000-0000-0000B1220000}"/>
    <cellStyle name="Normal 148 4 3" xfId="8883" xr:uid="{00000000-0005-0000-0000-0000B2220000}"/>
    <cellStyle name="Normal 148 4 4" xfId="8884" xr:uid="{00000000-0005-0000-0000-0000B3220000}"/>
    <cellStyle name="Normal 148 4 5" xfId="8885" xr:uid="{00000000-0005-0000-0000-0000B4220000}"/>
    <cellStyle name="Normal 148 5" xfId="8886" xr:uid="{00000000-0005-0000-0000-0000B5220000}"/>
    <cellStyle name="Normal 148 5 2" xfId="8887" xr:uid="{00000000-0005-0000-0000-0000B6220000}"/>
    <cellStyle name="Normal 148 5 2 2" xfId="8888" xr:uid="{00000000-0005-0000-0000-0000B7220000}"/>
    <cellStyle name="Normal 148 5 3" xfId="8889" xr:uid="{00000000-0005-0000-0000-0000B8220000}"/>
    <cellStyle name="Normal 148 5 4" xfId="8890" xr:uid="{00000000-0005-0000-0000-0000B9220000}"/>
    <cellStyle name="Normal 148 5 5" xfId="8891" xr:uid="{00000000-0005-0000-0000-0000BA220000}"/>
    <cellStyle name="Normal 148 6" xfId="8892" xr:uid="{00000000-0005-0000-0000-0000BB220000}"/>
    <cellStyle name="Normal 148 6 2" xfId="8893" xr:uid="{00000000-0005-0000-0000-0000BC220000}"/>
    <cellStyle name="Normal 148 6 2 2" xfId="8894" xr:uid="{00000000-0005-0000-0000-0000BD220000}"/>
    <cellStyle name="Normal 148 6 3" xfId="8895" xr:uid="{00000000-0005-0000-0000-0000BE220000}"/>
    <cellStyle name="Normal 148 6 4" xfId="8896" xr:uid="{00000000-0005-0000-0000-0000BF220000}"/>
    <cellStyle name="Normal 148 7" xfId="8897" xr:uid="{00000000-0005-0000-0000-0000C0220000}"/>
    <cellStyle name="Normal 148 7 2" xfId="8898" xr:uid="{00000000-0005-0000-0000-0000C1220000}"/>
    <cellStyle name="Normal 148 7 2 2" xfId="8899" xr:uid="{00000000-0005-0000-0000-0000C2220000}"/>
    <cellStyle name="Normal 148 7 3" xfId="8900" xr:uid="{00000000-0005-0000-0000-0000C3220000}"/>
    <cellStyle name="Normal 148 7 4" xfId="8901" xr:uid="{00000000-0005-0000-0000-0000C4220000}"/>
    <cellStyle name="Normal 148 8" xfId="8902" xr:uid="{00000000-0005-0000-0000-0000C5220000}"/>
    <cellStyle name="Normal 148 8 2" xfId="8903" xr:uid="{00000000-0005-0000-0000-0000C6220000}"/>
    <cellStyle name="Normal 148 8 2 2" xfId="8904" xr:uid="{00000000-0005-0000-0000-0000C7220000}"/>
    <cellStyle name="Normal 148 8 3" xfId="8905" xr:uid="{00000000-0005-0000-0000-0000C8220000}"/>
    <cellStyle name="Normal 148 9" xfId="8906" xr:uid="{00000000-0005-0000-0000-0000C9220000}"/>
    <cellStyle name="Normal 148 9 2" xfId="8907" xr:uid="{00000000-0005-0000-0000-0000CA220000}"/>
    <cellStyle name="Normal 148 9 3" xfId="8908" xr:uid="{00000000-0005-0000-0000-0000CB220000}"/>
    <cellStyle name="Normal 149" xfId="8909" xr:uid="{00000000-0005-0000-0000-0000CC220000}"/>
    <cellStyle name="Normal 149 10" xfId="8910" xr:uid="{00000000-0005-0000-0000-0000CD220000}"/>
    <cellStyle name="Normal 149 10 2" xfId="8911" xr:uid="{00000000-0005-0000-0000-0000CE220000}"/>
    <cellStyle name="Normal 149 11" xfId="8912" xr:uid="{00000000-0005-0000-0000-0000CF220000}"/>
    <cellStyle name="Normal 149 11 2" xfId="8913" xr:uid="{00000000-0005-0000-0000-0000D0220000}"/>
    <cellStyle name="Normal 149 12" xfId="8914" xr:uid="{00000000-0005-0000-0000-0000D1220000}"/>
    <cellStyle name="Normal 149 12 2" xfId="8915" xr:uid="{00000000-0005-0000-0000-0000D2220000}"/>
    <cellStyle name="Normal 149 13" xfId="8916" xr:uid="{00000000-0005-0000-0000-0000D3220000}"/>
    <cellStyle name="Normal 149 14" xfId="8917" xr:uid="{00000000-0005-0000-0000-0000D4220000}"/>
    <cellStyle name="Normal 149 15" xfId="8918" xr:uid="{00000000-0005-0000-0000-0000D5220000}"/>
    <cellStyle name="Normal 149 16" xfId="8919" xr:uid="{00000000-0005-0000-0000-0000D6220000}"/>
    <cellStyle name="Normal 149 17" xfId="8920" xr:uid="{00000000-0005-0000-0000-0000D7220000}"/>
    <cellStyle name="Normal 149 2" xfId="8921" xr:uid="{00000000-0005-0000-0000-0000D8220000}"/>
    <cellStyle name="Normal 149 2 10" xfId="8922" xr:uid="{00000000-0005-0000-0000-0000D9220000}"/>
    <cellStyle name="Normal 149 2 11" xfId="8923" xr:uid="{00000000-0005-0000-0000-0000DA220000}"/>
    <cellStyle name="Normal 149 2 12" xfId="8924" xr:uid="{00000000-0005-0000-0000-0000DB220000}"/>
    <cellStyle name="Normal 149 2 13" xfId="8925" xr:uid="{00000000-0005-0000-0000-0000DC220000}"/>
    <cellStyle name="Normal 149 2 14" xfId="8926" xr:uid="{00000000-0005-0000-0000-0000DD220000}"/>
    <cellStyle name="Normal 149 2 15" xfId="8927" xr:uid="{00000000-0005-0000-0000-0000DE220000}"/>
    <cellStyle name="Normal 149 2 2" xfId="8928" xr:uid="{00000000-0005-0000-0000-0000DF220000}"/>
    <cellStyle name="Normal 149 2 2 2" xfId="8929" xr:uid="{00000000-0005-0000-0000-0000E0220000}"/>
    <cellStyle name="Normal 149 2 2 2 2" xfId="8930" xr:uid="{00000000-0005-0000-0000-0000E1220000}"/>
    <cellStyle name="Normal 149 2 2 3" xfId="8931" xr:uid="{00000000-0005-0000-0000-0000E2220000}"/>
    <cellStyle name="Normal 149 2 2 4" xfId="8932" xr:uid="{00000000-0005-0000-0000-0000E3220000}"/>
    <cellStyle name="Normal 149 2 2 5" xfId="8933" xr:uid="{00000000-0005-0000-0000-0000E4220000}"/>
    <cellStyle name="Normal 149 2 3" xfId="8934" xr:uid="{00000000-0005-0000-0000-0000E5220000}"/>
    <cellStyle name="Normal 149 2 3 2" xfId="8935" xr:uid="{00000000-0005-0000-0000-0000E6220000}"/>
    <cellStyle name="Normal 149 2 3 2 2" xfId="8936" xr:uid="{00000000-0005-0000-0000-0000E7220000}"/>
    <cellStyle name="Normal 149 2 3 3" xfId="8937" xr:uid="{00000000-0005-0000-0000-0000E8220000}"/>
    <cellStyle name="Normal 149 2 3 4" xfId="8938" xr:uid="{00000000-0005-0000-0000-0000E9220000}"/>
    <cellStyle name="Normal 149 2 4" xfId="8939" xr:uid="{00000000-0005-0000-0000-0000EA220000}"/>
    <cellStyle name="Normal 149 2 4 2" xfId="8940" xr:uid="{00000000-0005-0000-0000-0000EB220000}"/>
    <cellStyle name="Normal 149 2 4 2 2" xfId="8941" xr:uid="{00000000-0005-0000-0000-0000EC220000}"/>
    <cellStyle name="Normal 149 2 4 3" xfId="8942" xr:uid="{00000000-0005-0000-0000-0000ED220000}"/>
    <cellStyle name="Normal 149 2 4 4" xfId="8943" xr:uid="{00000000-0005-0000-0000-0000EE220000}"/>
    <cellStyle name="Normal 149 2 5" xfId="8944" xr:uid="{00000000-0005-0000-0000-0000EF220000}"/>
    <cellStyle name="Normal 149 2 5 2" xfId="8945" xr:uid="{00000000-0005-0000-0000-0000F0220000}"/>
    <cellStyle name="Normal 149 2 5 2 2" xfId="8946" xr:uid="{00000000-0005-0000-0000-0000F1220000}"/>
    <cellStyle name="Normal 149 2 5 3" xfId="8947" xr:uid="{00000000-0005-0000-0000-0000F2220000}"/>
    <cellStyle name="Normal 149 2 5 4" xfId="8948" xr:uid="{00000000-0005-0000-0000-0000F3220000}"/>
    <cellStyle name="Normal 149 2 6" xfId="8949" xr:uid="{00000000-0005-0000-0000-0000F4220000}"/>
    <cellStyle name="Normal 149 2 6 2" xfId="8950" xr:uid="{00000000-0005-0000-0000-0000F5220000}"/>
    <cellStyle name="Normal 149 2 6 2 2" xfId="8951" xr:uid="{00000000-0005-0000-0000-0000F6220000}"/>
    <cellStyle name="Normal 149 2 6 3" xfId="8952" xr:uid="{00000000-0005-0000-0000-0000F7220000}"/>
    <cellStyle name="Normal 149 2 7" xfId="8953" xr:uid="{00000000-0005-0000-0000-0000F8220000}"/>
    <cellStyle name="Normal 149 2 7 2" xfId="8954" xr:uid="{00000000-0005-0000-0000-0000F9220000}"/>
    <cellStyle name="Normal 149 2 7 3" xfId="8955" xr:uid="{00000000-0005-0000-0000-0000FA220000}"/>
    <cellStyle name="Normal 149 2 8" xfId="8956" xr:uid="{00000000-0005-0000-0000-0000FB220000}"/>
    <cellStyle name="Normal 149 2 8 2" xfId="8957" xr:uid="{00000000-0005-0000-0000-0000FC220000}"/>
    <cellStyle name="Normal 149 2 9" xfId="8958" xr:uid="{00000000-0005-0000-0000-0000FD220000}"/>
    <cellStyle name="Normal 149 2 9 2" xfId="8959" xr:uid="{00000000-0005-0000-0000-0000FE220000}"/>
    <cellStyle name="Normal 149 3" xfId="8960" xr:uid="{00000000-0005-0000-0000-0000FF220000}"/>
    <cellStyle name="Normal 149 3 10" xfId="8961" xr:uid="{00000000-0005-0000-0000-000000230000}"/>
    <cellStyle name="Normal 149 3 11" xfId="8962" xr:uid="{00000000-0005-0000-0000-000001230000}"/>
    <cellStyle name="Normal 149 3 12" xfId="8963" xr:uid="{00000000-0005-0000-0000-000002230000}"/>
    <cellStyle name="Normal 149 3 13" xfId="8964" xr:uid="{00000000-0005-0000-0000-000003230000}"/>
    <cellStyle name="Normal 149 3 14" xfId="8965" xr:uid="{00000000-0005-0000-0000-000004230000}"/>
    <cellStyle name="Normal 149 3 15" xfId="8966" xr:uid="{00000000-0005-0000-0000-000005230000}"/>
    <cellStyle name="Normal 149 3 2" xfId="8967" xr:uid="{00000000-0005-0000-0000-000006230000}"/>
    <cellStyle name="Normal 149 3 2 2" xfId="8968" xr:uid="{00000000-0005-0000-0000-000007230000}"/>
    <cellStyle name="Normal 149 3 2 2 2" xfId="8969" xr:uid="{00000000-0005-0000-0000-000008230000}"/>
    <cellStyle name="Normal 149 3 2 3" xfId="8970" xr:uid="{00000000-0005-0000-0000-000009230000}"/>
    <cellStyle name="Normal 149 3 2 4" xfId="8971" xr:uid="{00000000-0005-0000-0000-00000A230000}"/>
    <cellStyle name="Normal 149 3 2 5" xfId="8972" xr:uid="{00000000-0005-0000-0000-00000B230000}"/>
    <cellStyle name="Normal 149 3 3" xfId="8973" xr:uid="{00000000-0005-0000-0000-00000C230000}"/>
    <cellStyle name="Normal 149 3 3 2" xfId="8974" xr:uid="{00000000-0005-0000-0000-00000D230000}"/>
    <cellStyle name="Normal 149 3 3 2 2" xfId="8975" xr:uid="{00000000-0005-0000-0000-00000E230000}"/>
    <cellStyle name="Normal 149 3 3 3" xfId="8976" xr:uid="{00000000-0005-0000-0000-00000F230000}"/>
    <cellStyle name="Normal 149 3 3 4" xfId="8977" xr:uid="{00000000-0005-0000-0000-000010230000}"/>
    <cellStyle name="Normal 149 3 4" xfId="8978" xr:uid="{00000000-0005-0000-0000-000011230000}"/>
    <cellStyle name="Normal 149 3 4 2" xfId="8979" xr:uid="{00000000-0005-0000-0000-000012230000}"/>
    <cellStyle name="Normal 149 3 4 2 2" xfId="8980" xr:uid="{00000000-0005-0000-0000-000013230000}"/>
    <cellStyle name="Normal 149 3 4 3" xfId="8981" xr:uid="{00000000-0005-0000-0000-000014230000}"/>
    <cellStyle name="Normal 149 3 4 4" xfId="8982" xr:uid="{00000000-0005-0000-0000-000015230000}"/>
    <cellStyle name="Normal 149 3 5" xfId="8983" xr:uid="{00000000-0005-0000-0000-000016230000}"/>
    <cellStyle name="Normal 149 3 5 2" xfId="8984" xr:uid="{00000000-0005-0000-0000-000017230000}"/>
    <cellStyle name="Normal 149 3 5 2 2" xfId="8985" xr:uid="{00000000-0005-0000-0000-000018230000}"/>
    <cellStyle name="Normal 149 3 5 3" xfId="8986" xr:uid="{00000000-0005-0000-0000-000019230000}"/>
    <cellStyle name="Normal 149 3 5 4" xfId="8987" xr:uid="{00000000-0005-0000-0000-00001A230000}"/>
    <cellStyle name="Normal 149 3 6" xfId="8988" xr:uid="{00000000-0005-0000-0000-00001B230000}"/>
    <cellStyle name="Normal 149 3 6 2" xfId="8989" xr:uid="{00000000-0005-0000-0000-00001C230000}"/>
    <cellStyle name="Normal 149 3 6 2 2" xfId="8990" xr:uid="{00000000-0005-0000-0000-00001D230000}"/>
    <cellStyle name="Normal 149 3 6 3" xfId="8991" xr:uid="{00000000-0005-0000-0000-00001E230000}"/>
    <cellStyle name="Normal 149 3 7" xfId="8992" xr:uid="{00000000-0005-0000-0000-00001F230000}"/>
    <cellStyle name="Normal 149 3 7 2" xfId="8993" xr:uid="{00000000-0005-0000-0000-000020230000}"/>
    <cellStyle name="Normal 149 3 7 3" xfId="8994" xr:uid="{00000000-0005-0000-0000-000021230000}"/>
    <cellStyle name="Normal 149 3 8" xfId="8995" xr:uid="{00000000-0005-0000-0000-000022230000}"/>
    <cellStyle name="Normal 149 3 8 2" xfId="8996" xr:uid="{00000000-0005-0000-0000-000023230000}"/>
    <cellStyle name="Normal 149 3 9" xfId="8997" xr:uid="{00000000-0005-0000-0000-000024230000}"/>
    <cellStyle name="Normal 149 3 9 2" xfId="8998" xr:uid="{00000000-0005-0000-0000-000025230000}"/>
    <cellStyle name="Normal 149 4" xfId="8999" xr:uid="{00000000-0005-0000-0000-000026230000}"/>
    <cellStyle name="Normal 149 4 2" xfId="9000" xr:uid="{00000000-0005-0000-0000-000027230000}"/>
    <cellStyle name="Normal 149 4 2 2" xfId="9001" xr:uid="{00000000-0005-0000-0000-000028230000}"/>
    <cellStyle name="Normal 149 4 3" xfId="9002" xr:uid="{00000000-0005-0000-0000-000029230000}"/>
    <cellStyle name="Normal 149 4 4" xfId="9003" xr:uid="{00000000-0005-0000-0000-00002A230000}"/>
    <cellStyle name="Normal 149 4 5" xfId="9004" xr:uid="{00000000-0005-0000-0000-00002B230000}"/>
    <cellStyle name="Normal 149 5" xfId="9005" xr:uid="{00000000-0005-0000-0000-00002C230000}"/>
    <cellStyle name="Normal 149 5 2" xfId="9006" xr:uid="{00000000-0005-0000-0000-00002D230000}"/>
    <cellStyle name="Normal 149 5 2 2" xfId="9007" xr:uid="{00000000-0005-0000-0000-00002E230000}"/>
    <cellStyle name="Normal 149 5 3" xfId="9008" xr:uid="{00000000-0005-0000-0000-00002F230000}"/>
    <cellStyle name="Normal 149 5 4" xfId="9009" xr:uid="{00000000-0005-0000-0000-000030230000}"/>
    <cellStyle name="Normal 149 5 5" xfId="9010" xr:uid="{00000000-0005-0000-0000-000031230000}"/>
    <cellStyle name="Normal 149 6" xfId="9011" xr:uid="{00000000-0005-0000-0000-000032230000}"/>
    <cellStyle name="Normal 149 6 2" xfId="9012" xr:uid="{00000000-0005-0000-0000-000033230000}"/>
    <cellStyle name="Normal 149 6 2 2" xfId="9013" xr:uid="{00000000-0005-0000-0000-000034230000}"/>
    <cellStyle name="Normal 149 6 3" xfId="9014" xr:uid="{00000000-0005-0000-0000-000035230000}"/>
    <cellStyle name="Normal 149 6 4" xfId="9015" xr:uid="{00000000-0005-0000-0000-000036230000}"/>
    <cellStyle name="Normal 149 7" xfId="9016" xr:uid="{00000000-0005-0000-0000-000037230000}"/>
    <cellStyle name="Normal 149 7 2" xfId="9017" xr:uid="{00000000-0005-0000-0000-000038230000}"/>
    <cellStyle name="Normal 149 7 2 2" xfId="9018" xr:uid="{00000000-0005-0000-0000-000039230000}"/>
    <cellStyle name="Normal 149 7 3" xfId="9019" xr:uid="{00000000-0005-0000-0000-00003A230000}"/>
    <cellStyle name="Normal 149 7 4" xfId="9020" xr:uid="{00000000-0005-0000-0000-00003B230000}"/>
    <cellStyle name="Normal 149 8" xfId="9021" xr:uid="{00000000-0005-0000-0000-00003C230000}"/>
    <cellStyle name="Normal 149 8 2" xfId="9022" xr:uid="{00000000-0005-0000-0000-00003D230000}"/>
    <cellStyle name="Normal 149 8 2 2" xfId="9023" xr:uid="{00000000-0005-0000-0000-00003E230000}"/>
    <cellStyle name="Normal 149 8 3" xfId="9024" xr:uid="{00000000-0005-0000-0000-00003F230000}"/>
    <cellStyle name="Normal 149 9" xfId="9025" xr:uid="{00000000-0005-0000-0000-000040230000}"/>
    <cellStyle name="Normal 149 9 2" xfId="9026" xr:uid="{00000000-0005-0000-0000-000041230000}"/>
    <cellStyle name="Normal 149 9 3" xfId="9027" xr:uid="{00000000-0005-0000-0000-000042230000}"/>
    <cellStyle name="Normal 15" xfId="9028" xr:uid="{00000000-0005-0000-0000-000043230000}"/>
    <cellStyle name="Normal 15 10" xfId="9029" xr:uid="{00000000-0005-0000-0000-000044230000}"/>
    <cellStyle name="Normal 15 10 2" xfId="9030" xr:uid="{00000000-0005-0000-0000-000045230000}"/>
    <cellStyle name="Normal 15 11" xfId="9031" xr:uid="{00000000-0005-0000-0000-000046230000}"/>
    <cellStyle name="Normal 15 11 2" xfId="9032" xr:uid="{00000000-0005-0000-0000-000047230000}"/>
    <cellStyle name="Normal 15 12" xfId="9033" xr:uid="{00000000-0005-0000-0000-000048230000}"/>
    <cellStyle name="Normal 15 12 2" xfId="9034" xr:uid="{00000000-0005-0000-0000-000049230000}"/>
    <cellStyle name="Normal 15 13" xfId="9035" xr:uid="{00000000-0005-0000-0000-00004A230000}"/>
    <cellStyle name="Normal 15 13 2" xfId="9036" xr:uid="{00000000-0005-0000-0000-00004B230000}"/>
    <cellStyle name="Normal 15 14" xfId="9037" xr:uid="{00000000-0005-0000-0000-00004C230000}"/>
    <cellStyle name="Normal 15 14 2" xfId="9038" xr:uid="{00000000-0005-0000-0000-00004D230000}"/>
    <cellStyle name="Normal 15 15" xfId="9039" xr:uid="{00000000-0005-0000-0000-00004E230000}"/>
    <cellStyle name="Normal 15 15 2" xfId="9040" xr:uid="{00000000-0005-0000-0000-00004F230000}"/>
    <cellStyle name="Normal 15 16" xfId="9041" xr:uid="{00000000-0005-0000-0000-000050230000}"/>
    <cellStyle name="Normal 15 17" xfId="9042" xr:uid="{00000000-0005-0000-0000-000051230000}"/>
    <cellStyle name="Normal 15 2" xfId="9043" xr:uid="{00000000-0005-0000-0000-000052230000}"/>
    <cellStyle name="Normal 15 2 10" xfId="9044" xr:uid="{00000000-0005-0000-0000-000053230000}"/>
    <cellStyle name="Normal 15 2 11" xfId="9045" xr:uid="{00000000-0005-0000-0000-000054230000}"/>
    <cellStyle name="Normal 15 2 12" xfId="9046" xr:uid="{00000000-0005-0000-0000-000055230000}"/>
    <cellStyle name="Normal 15 2 13" xfId="9047" xr:uid="{00000000-0005-0000-0000-000056230000}"/>
    <cellStyle name="Normal 15 2 14" xfId="9048" xr:uid="{00000000-0005-0000-0000-000057230000}"/>
    <cellStyle name="Normal 15 2 15" xfId="9049" xr:uid="{00000000-0005-0000-0000-000058230000}"/>
    <cellStyle name="Normal 15 2 2" xfId="9050" xr:uid="{00000000-0005-0000-0000-000059230000}"/>
    <cellStyle name="Normal 15 2 2 2" xfId="9051" xr:uid="{00000000-0005-0000-0000-00005A230000}"/>
    <cellStyle name="Normal 15 2 2 2 2" xfId="9052" xr:uid="{00000000-0005-0000-0000-00005B230000}"/>
    <cellStyle name="Normal 15 2 2 3" xfId="9053" xr:uid="{00000000-0005-0000-0000-00005C230000}"/>
    <cellStyle name="Normal 15 2 2 4" xfId="9054" xr:uid="{00000000-0005-0000-0000-00005D230000}"/>
    <cellStyle name="Normal 15 2 2 5" xfId="9055" xr:uid="{00000000-0005-0000-0000-00005E230000}"/>
    <cellStyle name="Normal 15 2 3" xfId="9056" xr:uid="{00000000-0005-0000-0000-00005F230000}"/>
    <cellStyle name="Normal 15 2 3 2" xfId="9057" xr:uid="{00000000-0005-0000-0000-000060230000}"/>
    <cellStyle name="Normal 15 2 3 2 2" xfId="9058" xr:uid="{00000000-0005-0000-0000-000061230000}"/>
    <cellStyle name="Normal 15 2 3 3" xfId="9059" xr:uid="{00000000-0005-0000-0000-000062230000}"/>
    <cellStyle name="Normal 15 2 3 4" xfId="9060" xr:uid="{00000000-0005-0000-0000-000063230000}"/>
    <cellStyle name="Normal 15 2 4" xfId="9061" xr:uid="{00000000-0005-0000-0000-000064230000}"/>
    <cellStyle name="Normal 15 2 4 2" xfId="9062" xr:uid="{00000000-0005-0000-0000-000065230000}"/>
    <cellStyle name="Normal 15 2 4 2 2" xfId="9063" xr:uid="{00000000-0005-0000-0000-000066230000}"/>
    <cellStyle name="Normal 15 2 4 3" xfId="9064" xr:uid="{00000000-0005-0000-0000-000067230000}"/>
    <cellStyle name="Normal 15 2 4 4" xfId="9065" xr:uid="{00000000-0005-0000-0000-000068230000}"/>
    <cellStyle name="Normal 15 2 5" xfId="9066" xr:uid="{00000000-0005-0000-0000-000069230000}"/>
    <cellStyle name="Normal 15 2 5 2" xfId="9067" xr:uid="{00000000-0005-0000-0000-00006A230000}"/>
    <cellStyle name="Normal 15 2 5 2 2" xfId="9068" xr:uid="{00000000-0005-0000-0000-00006B230000}"/>
    <cellStyle name="Normal 15 2 5 3" xfId="9069" xr:uid="{00000000-0005-0000-0000-00006C230000}"/>
    <cellStyle name="Normal 15 2 5 4" xfId="9070" xr:uid="{00000000-0005-0000-0000-00006D230000}"/>
    <cellStyle name="Normal 15 2 6" xfId="9071" xr:uid="{00000000-0005-0000-0000-00006E230000}"/>
    <cellStyle name="Normal 15 2 6 2" xfId="9072" xr:uid="{00000000-0005-0000-0000-00006F230000}"/>
    <cellStyle name="Normal 15 2 6 2 2" xfId="9073" xr:uid="{00000000-0005-0000-0000-000070230000}"/>
    <cellStyle name="Normal 15 2 6 3" xfId="9074" xr:uid="{00000000-0005-0000-0000-000071230000}"/>
    <cellStyle name="Normal 15 2 7" xfId="9075" xr:uid="{00000000-0005-0000-0000-000072230000}"/>
    <cellStyle name="Normal 15 2 7 2" xfId="9076" xr:uid="{00000000-0005-0000-0000-000073230000}"/>
    <cellStyle name="Normal 15 2 7 3" xfId="9077" xr:uid="{00000000-0005-0000-0000-000074230000}"/>
    <cellStyle name="Normal 15 2 8" xfId="9078" xr:uid="{00000000-0005-0000-0000-000075230000}"/>
    <cellStyle name="Normal 15 2 8 2" xfId="9079" xr:uid="{00000000-0005-0000-0000-000076230000}"/>
    <cellStyle name="Normal 15 2 9" xfId="9080" xr:uid="{00000000-0005-0000-0000-000077230000}"/>
    <cellStyle name="Normal 15 3" xfId="9081" xr:uid="{00000000-0005-0000-0000-000078230000}"/>
    <cellStyle name="Normal 15 3 10" xfId="9082" xr:uid="{00000000-0005-0000-0000-000079230000}"/>
    <cellStyle name="Normal 15 3 11" xfId="9083" xr:uid="{00000000-0005-0000-0000-00007A230000}"/>
    <cellStyle name="Normal 15 3 12" xfId="9084" xr:uid="{00000000-0005-0000-0000-00007B230000}"/>
    <cellStyle name="Normal 15 3 13" xfId="9085" xr:uid="{00000000-0005-0000-0000-00007C230000}"/>
    <cellStyle name="Normal 15 3 14" xfId="9086" xr:uid="{00000000-0005-0000-0000-00007D230000}"/>
    <cellStyle name="Normal 15 3 15" xfId="9087" xr:uid="{00000000-0005-0000-0000-00007E230000}"/>
    <cellStyle name="Normal 15 3 2" xfId="9088" xr:uid="{00000000-0005-0000-0000-00007F230000}"/>
    <cellStyle name="Normal 15 3 2 2" xfId="9089" xr:uid="{00000000-0005-0000-0000-000080230000}"/>
    <cellStyle name="Normal 15 3 2 2 2" xfId="9090" xr:uid="{00000000-0005-0000-0000-000081230000}"/>
    <cellStyle name="Normal 15 3 2 3" xfId="9091" xr:uid="{00000000-0005-0000-0000-000082230000}"/>
    <cellStyle name="Normal 15 3 2 4" xfId="9092" xr:uid="{00000000-0005-0000-0000-000083230000}"/>
    <cellStyle name="Normal 15 3 2 5" xfId="9093" xr:uid="{00000000-0005-0000-0000-000084230000}"/>
    <cellStyle name="Normal 15 3 3" xfId="9094" xr:uid="{00000000-0005-0000-0000-000085230000}"/>
    <cellStyle name="Normal 15 3 3 2" xfId="9095" xr:uid="{00000000-0005-0000-0000-000086230000}"/>
    <cellStyle name="Normal 15 3 3 2 2" xfId="9096" xr:uid="{00000000-0005-0000-0000-000087230000}"/>
    <cellStyle name="Normal 15 3 3 3" xfId="9097" xr:uid="{00000000-0005-0000-0000-000088230000}"/>
    <cellStyle name="Normal 15 3 3 4" xfId="9098" xr:uid="{00000000-0005-0000-0000-000089230000}"/>
    <cellStyle name="Normal 15 3 4" xfId="9099" xr:uid="{00000000-0005-0000-0000-00008A230000}"/>
    <cellStyle name="Normal 15 3 4 2" xfId="9100" xr:uid="{00000000-0005-0000-0000-00008B230000}"/>
    <cellStyle name="Normal 15 3 4 2 2" xfId="9101" xr:uid="{00000000-0005-0000-0000-00008C230000}"/>
    <cellStyle name="Normal 15 3 4 3" xfId="9102" xr:uid="{00000000-0005-0000-0000-00008D230000}"/>
    <cellStyle name="Normal 15 3 4 4" xfId="9103" xr:uid="{00000000-0005-0000-0000-00008E230000}"/>
    <cellStyle name="Normal 15 3 5" xfId="9104" xr:uid="{00000000-0005-0000-0000-00008F230000}"/>
    <cellStyle name="Normal 15 3 5 2" xfId="9105" xr:uid="{00000000-0005-0000-0000-000090230000}"/>
    <cellStyle name="Normal 15 3 5 2 2" xfId="9106" xr:uid="{00000000-0005-0000-0000-000091230000}"/>
    <cellStyle name="Normal 15 3 5 3" xfId="9107" xr:uid="{00000000-0005-0000-0000-000092230000}"/>
    <cellStyle name="Normal 15 3 5 4" xfId="9108" xr:uid="{00000000-0005-0000-0000-000093230000}"/>
    <cellStyle name="Normal 15 3 6" xfId="9109" xr:uid="{00000000-0005-0000-0000-000094230000}"/>
    <cellStyle name="Normal 15 3 6 2" xfId="9110" xr:uid="{00000000-0005-0000-0000-000095230000}"/>
    <cellStyle name="Normal 15 3 6 2 2" xfId="9111" xr:uid="{00000000-0005-0000-0000-000096230000}"/>
    <cellStyle name="Normal 15 3 6 3" xfId="9112" xr:uid="{00000000-0005-0000-0000-000097230000}"/>
    <cellStyle name="Normal 15 3 7" xfId="9113" xr:uid="{00000000-0005-0000-0000-000098230000}"/>
    <cellStyle name="Normal 15 3 7 2" xfId="9114" xr:uid="{00000000-0005-0000-0000-000099230000}"/>
    <cellStyle name="Normal 15 3 7 3" xfId="9115" xr:uid="{00000000-0005-0000-0000-00009A230000}"/>
    <cellStyle name="Normal 15 3 8" xfId="9116" xr:uid="{00000000-0005-0000-0000-00009B230000}"/>
    <cellStyle name="Normal 15 3 8 2" xfId="9117" xr:uid="{00000000-0005-0000-0000-00009C230000}"/>
    <cellStyle name="Normal 15 3 9" xfId="9118" xr:uid="{00000000-0005-0000-0000-00009D230000}"/>
    <cellStyle name="Normal 15 3 9 2" xfId="9119" xr:uid="{00000000-0005-0000-0000-00009E230000}"/>
    <cellStyle name="Normal 15 4" xfId="9120" xr:uid="{00000000-0005-0000-0000-00009F230000}"/>
    <cellStyle name="Normal 15 4 2" xfId="9121" xr:uid="{00000000-0005-0000-0000-0000A0230000}"/>
    <cellStyle name="Normal 15 4 2 2" xfId="9122" xr:uid="{00000000-0005-0000-0000-0000A1230000}"/>
    <cellStyle name="Normal 15 4 3" xfId="9123" xr:uid="{00000000-0005-0000-0000-0000A2230000}"/>
    <cellStyle name="Normal 15 4 4" xfId="9124" xr:uid="{00000000-0005-0000-0000-0000A3230000}"/>
    <cellStyle name="Normal 15 4 5" xfId="9125" xr:uid="{00000000-0005-0000-0000-0000A4230000}"/>
    <cellStyle name="Normal 15 5" xfId="9126" xr:uid="{00000000-0005-0000-0000-0000A5230000}"/>
    <cellStyle name="Normal 15 5 2" xfId="9127" xr:uid="{00000000-0005-0000-0000-0000A6230000}"/>
    <cellStyle name="Normal 15 5 2 2" xfId="9128" xr:uid="{00000000-0005-0000-0000-0000A7230000}"/>
    <cellStyle name="Normal 15 5 3" xfId="9129" xr:uid="{00000000-0005-0000-0000-0000A8230000}"/>
    <cellStyle name="Normal 15 5 4" xfId="9130" xr:uid="{00000000-0005-0000-0000-0000A9230000}"/>
    <cellStyle name="Normal 15 5 5" xfId="9131" xr:uid="{00000000-0005-0000-0000-0000AA230000}"/>
    <cellStyle name="Normal 15 6" xfId="9132" xr:uid="{00000000-0005-0000-0000-0000AB230000}"/>
    <cellStyle name="Normal 15 6 2" xfId="9133" xr:uid="{00000000-0005-0000-0000-0000AC230000}"/>
    <cellStyle name="Normal 15 6 2 2" xfId="9134" xr:uid="{00000000-0005-0000-0000-0000AD230000}"/>
    <cellStyle name="Normal 15 6 3" xfId="9135" xr:uid="{00000000-0005-0000-0000-0000AE230000}"/>
    <cellStyle name="Normal 15 6 4" xfId="9136" xr:uid="{00000000-0005-0000-0000-0000AF230000}"/>
    <cellStyle name="Normal 15 6 5" xfId="9137" xr:uid="{00000000-0005-0000-0000-0000B0230000}"/>
    <cellStyle name="Normal 15 7" xfId="9138" xr:uid="{00000000-0005-0000-0000-0000B1230000}"/>
    <cellStyle name="Normal 15 7 2" xfId="9139" xr:uid="{00000000-0005-0000-0000-0000B2230000}"/>
    <cellStyle name="Normal 15 7 2 2" xfId="9140" xr:uid="{00000000-0005-0000-0000-0000B3230000}"/>
    <cellStyle name="Normal 15 7 3" xfId="9141" xr:uid="{00000000-0005-0000-0000-0000B4230000}"/>
    <cellStyle name="Normal 15 7 4" xfId="9142" xr:uid="{00000000-0005-0000-0000-0000B5230000}"/>
    <cellStyle name="Normal 15 7 5" xfId="9143" xr:uid="{00000000-0005-0000-0000-0000B6230000}"/>
    <cellStyle name="Normal 15 8" xfId="9144" xr:uid="{00000000-0005-0000-0000-0000B7230000}"/>
    <cellStyle name="Normal 15 8 2" xfId="9145" xr:uid="{00000000-0005-0000-0000-0000B8230000}"/>
    <cellStyle name="Normal 15 8 2 2" xfId="9146" xr:uid="{00000000-0005-0000-0000-0000B9230000}"/>
    <cellStyle name="Normal 15 8 3" xfId="9147" xr:uid="{00000000-0005-0000-0000-0000BA230000}"/>
    <cellStyle name="Normal 15 9" xfId="9148" xr:uid="{00000000-0005-0000-0000-0000BB230000}"/>
    <cellStyle name="Normal 15 9 2" xfId="9149" xr:uid="{00000000-0005-0000-0000-0000BC230000}"/>
    <cellStyle name="Normal 15 9 2 2" xfId="9150" xr:uid="{00000000-0005-0000-0000-0000BD230000}"/>
    <cellStyle name="Normal 15 9 3" xfId="9151" xr:uid="{00000000-0005-0000-0000-0000BE230000}"/>
    <cellStyle name="Normal 150" xfId="9152" xr:uid="{00000000-0005-0000-0000-0000BF230000}"/>
    <cellStyle name="Normal 150 10" xfId="9153" xr:uid="{00000000-0005-0000-0000-0000C0230000}"/>
    <cellStyle name="Normal 150 10 2" xfId="9154" xr:uid="{00000000-0005-0000-0000-0000C1230000}"/>
    <cellStyle name="Normal 150 11" xfId="9155" xr:uid="{00000000-0005-0000-0000-0000C2230000}"/>
    <cellStyle name="Normal 150 11 2" xfId="9156" xr:uid="{00000000-0005-0000-0000-0000C3230000}"/>
    <cellStyle name="Normal 150 12" xfId="9157" xr:uid="{00000000-0005-0000-0000-0000C4230000}"/>
    <cellStyle name="Normal 150 13" xfId="9158" xr:uid="{00000000-0005-0000-0000-0000C5230000}"/>
    <cellStyle name="Normal 150 14" xfId="9159" xr:uid="{00000000-0005-0000-0000-0000C6230000}"/>
    <cellStyle name="Normal 150 15" xfId="9160" xr:uid="{00000000-0005-0000-0000-0000C7230000}"/>
    <cellStyle name="Normal 150 16" xfId="9161" xr:uid="{00000000-0005-0000-0000-0000C8230000}"/>
    <cellStyle name="Normal 150 17" xfId="9162" xr:uid="{00000000-0005-0000-0000-0000C9230000}"/>
    <cellStyle name="Normal 150 2" xfId="9163" xr:uid="{00000000-0005-0000-0000-0000CA230000}"/>
    <cellStyle name="Normal 150 2 10" xfId="9164" xr:uid="{00000000-0005-0000-0000-0000CB230000}"/>
    <cellStyle name="Normal 150 2 11" xfId="9165" xr:uid="{00000000-0005-0000-0000-0000CC230000}"/>
    <cellStyle name="Normal 150 2 12" xfId="9166" xr:uid="{00000000-0005-0000-0000-0000CD230000}"/>
    <cellStyle name="Normal 150 2 13" xfId="9167" xr:uid="{00000000-0005-0000-0000-0000CE230000}"/>
    <cellStyle name="Normal 150 2 14" xfId="9168" xr:uid="{00000000-0005-0000-0000-0000CF230000}"/>
    <cellStyle name="Normal 150 2 15" xfId="9169" xr:uid="{00000000-0005-0000-0000-0000D0230000}"/>
    <cellStyle name="Normal 150 2 2" xfId="9170" xr:uid="{00000000-0005-0000-0000-0000D1230000}"/>
    <cellStyle name="Normal 150 2 2 2" xfId="9171" xr:uid="{00000000-0005-0000-0000-0000D2230000}"/>
    <cellStyle name="Normal 150 2 2 2 2" xfId="9172" xr:uid="{00000000-0005-0000-0000-0000D3230000}"/>
    <cellStyle name="Normal 150 2 2 3" xfId="9173" xr:uid="{00000000-0005-0000-0000-0000D4230000}"/>
    <cellStyle name="Normal 150 2 2 4" xfId="9174" xr:uid="{00000000-0005-0000-0000-0000D5230000}"/>
    <cellStyle name="Normal 150 2 2 5" xfId="9175" xr:uid="{00000000-0005-0000-0000-0000D6230000}"/>
    <cellStyle name="Normal 150 2 3" xfId="9176" xr:uid="{00000000-0005-0000-0000-0000D7230000}"/>
    <cellStyle name="Normal 150 2 3 2" xfId="9177" xr:uid="{00000000-0005-0000-0000-0000D8230000}"/>
    <cellStyle name="Normal 150 2 3 2 2" xfId="9178" xr:uid="{00000000-0005-0000-0000-0000D9230000}"/>
    <cellStyle name="Normal 150 2 3 3" xfId="9179" xr:uid="{00000000-0005-0000-0000-0000DA230000}"/>
    <cellStyle name="Normal 150 2 3 4" xfId="9180" xr:uid="{00000000-0005-0000-0000-0000DB230000}"/>
    <cellStyle name="Normal 150 2 4" xfId="9181" xr:uid="{00000000-0005-0000-0000-0000DC230000}"/>
    <cellStyle name="Normal 150 2 4 2" xfId="9182" xr:uid="{00000000-0005-0000-0000-0000DD230000}"/>
    <cellStyle name="Normal 150 2 4 2 2" xfId="9183" xr:uid="{00000000-0005-0000-0000-0000DE230000}"/>
    <cellStyle name="Normal 150 2 4 3" xfId="9184" xr:uid="{00000000-0005-0000-0000-0000DF230000}"/>
    <cellStyle name="Normal 150 2 4 4" xfId="9185" xr:uid="{00000000-0005-0000-0000-0000E0230000}"/>
    <cellStyle name="Normal 150 2 5" xfId="9186" xr:uid="{00000000-0005-0000-0000-0000E1230000}"/>
    <cellStyle name="Normal 150 2 5 2" xfId="9187" xr:uid="{00000000-0005-0000-0000-0000E2230000}"/>
    <cellStyle name="Normal 150 2 5 2 2" xfId="9188" xr:uid="{00000000-0005-0000-0000-0000E3230000}"/>
    <cellStyle name="Normal 150 2 5 3" xfId="9189" xr:uid="{00000000-0005-0000-0000-0000E4230000}"/>
    <cellStyle name="Normal 150 2 5 4" xfId="9190" xr:uid="{00000000-0005-0000-0000-0000E5230000}"/>
    <cellStyle name="Normal 150 2 6" xfId="9191" xr:uid="{00000000-0005-0000-0000-0000E6230000}"/>
    <cellStyle name="Normal 150 2 6 2" xfId="9192" xr:uid="{00000000-0005-0000-0000-0000E7230000}"/>
    <cellStyle name="Normal 150 2 6 2 2" xfId="9193" xr:uid="{00000000-0005-0000-0000-0000E8230000}"/>
    <cellStyle name="Normal 150 2 6 3" xfId="9194" xr:uid="{00000000-0005-0000-0000-0000E9230000}"/>
    <cellStyle name="Normal 150 2 7" xfId="9195" xr:uid="{00000000-0005-0000-0000-0000EA230000}"/>
    <cellStyle name="Normal 150 2 7 2" xfId="9196" xr:uid="{00000000-0005-0000-0000-0000EB230000}"/>
    <cellStyle name="Normal 150 2 7 3" xfId="9197" xr:uid="{00000000-0005-0000-0000-0000EC230000}"/>
    <cellStyle name="Normal 150 2 8" xfId="9198" xr:uid="{00000000-0005-0000-0000-0000ED230000}"/>
    <cellStyle name="Normal 150 2 8 2" xfId="9199" xr:uid="{00000000-0005-0000-0000-0000EE230000}"/>
    <cellStyle name="Normal 150 2 9" xfId="9200" xr:uid="{00000000-0005-0000-0000-0000EF230000}"/>
    <cellStyle name="Normal 150 2 9 2" xfId="9201" xr:uid="{00000000-0005-0000-0000-0000F0230000}"/>
    <cellStyle name="Normal 150 3" xfId="9202" xr:uid="{00000000-0005-0000-0000-0000F1230000}"/>
    <cellStyle name="Normal 150 3 10" xfId="9203" xr:uid="{00000000-0005-0000-0000-0000F2230000}"/>
    <cellStyle name="Normal 150 3 11" xfId="9204" xr:uid="{00000000-0005-0000-0000-0000F3230000}"/>
    <cellStyle name="Normal 150 3 12" xfId="9205" xr:uid="{00000000-0005-0000-0000-0000F4230000}"/>
    <cellStyle name="Normal 150 3 13" xfId="9206" xr:uid="{00000000-0005-0000-0000-0000F5230000}"/>
    <cellStyle name="Normal 150 3 14" xfId="9207" xr:uid="{00000000-0005-0000-0000-0000F6230000}"/>
    <cellStyle name="Normal 150 3 15" xfId="9208" xr:uid="{00000000-0005-0000-0000-0000F7230000}"/>
    <cellStyle name="Normal 150 3 2" xfId="9209" xr:uid="{00000000-0005-0000-0000-0000F8230000}"/>
    <cellStyle name="Normal 150 3 2 2" xfId="9210" xr:uid="{00000000-0005-0000-0000-0000F9230000}"/>
    <cellStyle name="Normal 150 3 2 2 2" xfId="9211" xr:uid="{00000000-0005-0000-0000-0000FA230000}"/>
    <cellStyle name="Normal 150 3 2 3" xfId="9212" xr:uid="{00000000-0005-0000-0000-0000FB230000}"/>
    <cellStyle name="Normal 150 3 2 4" xfId="9213" xr:uid="{00000000-0005-0000-0000-0000FC230000}"/>
    <cellStyle name="Normal 150 3 2 5" xfId="9214" xr:uid="{00000000-0005-0000-0000-0000FD230000}"/>
    <cellStyle name="Normal 150 3 3" xfId="9215" xr:uid="{00000000-0005-0000-0000-0000FE230000}"/>
    <cellStyle name="Normal 150 3 3 2" xfId="9216" xr:uid="{00000000-0005-0000-0000-0000FF230000}"/>
    <cellStyle name="Normal 150 3 3 2 2" xfId="9217" xr:uid="{00000000-0005-0000-0000-000000240000}"/>
    <cellStyle name="Normal 150 3 3 3" xfId="9218" xr:uid="{00000000-0005-0000-0000-000001240000}"/>
    <cellStyle name="Normal 150 3 3 4" xfId="9219" xr:uid="{00000000-0005-0000-0000-000002240000}"/>
    <cellStyle name="Normal 150 3 4" xfId="9220" xr:uid="{00000000-0005-0000-0000-000003240000}"/>
    <cellStyle name="Normal 150 3 4 2" xfId="9221" xr:uid="{00000000-0005-0000-0000-000004240000}"/>
    <cellStyle name="Normal 150 3 4 2 2" xfId="9222" xr:uid="{00000000-0005-0000-0000-000005240000}"/>
    <cellStyle name="Normal 150 3 4 3" xfId="9223" xr:uid="{00000000-0005-0000-0000-000006240000}"/>
    <cellStyle name="Normal 150 3 4 4" xfId="9224" xr:uid="{00000000-0005-0000-0000-000007240000}"/>
    <cellStyle name="Normal 150 3 5" xfId="9225" xr:uid="{00000000-0005-0000-0000-000008240000}"/>
    <cellStyle name="Normal 150 3 5 2" xfId="9226" xr:uid="{00000000-0005-0000-0000-000009240000}"/>
    <cellStyle name="Normal 150 3 5 2 2" xfId="9227" xr:uid="{00000000-0005-0000-0000-00000A240000}"/>
    <cellStyle name="Normal 150 3 5 3" xfId="9228" xr:uid="{00000000-0005-0000-0000-00000B240000}"/>
    <cellStyle name="Normal 150 3 5 4" xfId="9229" xr:uid="{00000000-0005-0000-0000-00000C240000}"/>
    <cellStyle name="Normal 150 3 6" xfId="9230" xr:uid="{00000000-0005-0000-0000-00000D240000}"/>
    <cellStyle name="Normal 150 3 6 2" xfId="9231" xr:uid="{00000000-0005-0000-0000-00000E240000}"/>
    <cellStyle name="Normal 150 3 6 2 2" xfId="9232" xr:uid="{00000000-0005-0000-0000-00000F240000}"/>
    <cellStyle name="Normal 150 3 6 3" xfId="9233" xr:uid="{00000000-0005-0000-0000-000010240000}"/>
    <cellStyle name="Normal 150 3 7" xfId="9234" xr:uid="{00000000-0005-0000-0000-000011240000}"/>
    <cellStyle name="Normal 150 3 7 2" xfId="9235" xr:uid="{00000000-0005-0000-0000-000012240000}"/>
    <cellStyle name="Normal 150 3 7 3" xfId="9236" xr:uid="{00000000-0005-0000-0000-000013240000}"/>
    <cellStyle name="Normal 150 3 8" xfId="9237" xr:uid="{00000000-0005-0000-0000-000014240000}"/>
    <cellStyle name="Normal 150 3 8 2" xfId="9238" xr:uid="{00000000-0005-0000-0000-000015240000}"/>
    <cellStyle name="Normal 150 3 9" xfId="9239" xr:uid="{00000000-0005-0000-0000-000016240000}"/>
    <cellStyle name="Normal 150 3 9 2" xfId="9240" xr:uid="{00000000-0005-0000-0000-000017240000}"/>
    <cellStyle name="Normal 150 4" xfId="9241" xr:uid="{00000000-0005-0000-0000-000018240000}"/>
    <cellStyle name="Normal 150 4 2" xfId="9242" xr:uid="{00000000-0005-0000-0000-000019240000}"/>
    <cellStyle name="Normal 150 4 2 2" xfId="9243" xr:uid="{00000000-0005-0000-0000-00001A240000}"/>
    <cellStyle name="Normal 150 4 3" xfId="9244" xr:uid="{00000000-0005-0000-0000-00001B240000}"/>
    <cellStyle name="Normal 150 4 4" xfId="9245" xr:uid="{00000000-0005-0000-0000-00001C240000}"/>
    <cellStyle name="Normal 150 4 5" xfId="9246" xr:uid="{00000000-0005-0000-0000-00001D240000}"/>
    <cellStyle name="Normal 150 5" xfId="9247" xr:uid="{00000000-0005-0000-0000-00001E240000}"/>
    <cellStyle name="Normal 150 5 2" xfId="9248" xr:uid="{00000000-0005-0000-0000-00001F240000}"/>
    <cellStyle name="Normal 150 5 2 2" xfId="9249" xr:uid="{00000000-0005-0000-0000-000020240000}"/>
    <cellStyle name="Normal 150 5 3" xfId="9250" xr:uid="{00000000-0005-0000-0000-000021240000}"/>
    <cellStyle name="Normal 150 5 4" xfId="9251" xr:uid="{00000000-0005-0000-0000-000022240000}"/>
    <cellStyle name="Normal 150 6" xfId="9252" xr:uid="{00000000-0005-0000-0000-000023240000}"/>
    <cellStyle name="Normal 150 6 2" xfId="9253" xr:uid="{00000000-0005-0000-0000-000024240000}"/>
    <cellStyle name="Normal 150 6 2 2" xfId="9254" xr:uid="{00000000-0005-0000-0000-000025240000}"/>
    <cellStyle name="Normal 150 6 3" xfId="9255" xr:uid="{00000000-0005-0000-0000-000026240000}"/>
    <cellStyle name="Normal 150 6 4" xfId="9256" xr:uid="{00000000-0005-0000-0000-000027240000}"/>
    <cellStyle name="Normal 150 7" xfId="9257" xr:uid="{00000000-0005-0000-0000-000028240000}"/>
    <cellStyle name="Normal 150 7 2" xfId="9258" xr:uid="{00000000-0005-0000-0000-000029240000}"/>
    <cellStyle name="Normal 150 7 2 2" xfId="9259" xr:uid="{00000000-0005-0000-0000-00002A240000}"/>
    <cellStyle name="Normal 150 7 3" xfId="9260" xr:uid="{00000000-0005-0000-0000-00002B240000}"/>
    <cellStyle name="Normal 150 7 4" xfId="9261" xr:uid="{00000000-0005-0000-0000-00002C240000}"/>
    <cellStyle name="Normal 150 8" xfId="9262" xr:uid="{00000000-0005-0000-0000-00002D240000}"/>
    <cellStyle name="Normal 150 8 2" xfId="9263" xr:uid="{00000000-0005-0000-0000-00002E240000}"/>
    <cellStyle name="Normal 150 8 2 2" xfId="9264" xr:uid="{00000000-0005-0000-0000-00002F240000}"/>
    <cellStyle name="Normal 150 8 3" xfId="9265" xr:uid="{00000000-0005-0000-0000-000030240000}"/>
    <cellStyle name="Normal 150 9" xfId="9266" xr:uid="{00000000-0005-0000-0000-000031240000}"/>
    <cellStyle name="Normal 150 9 2" xfId="9267" xr:uid="{00000000-0005-0000-0000-000032240000}"/>
    <cellStyle name="Normal 150 9 3" xfId="9268" xr:uid="{00000000-0005-0000-0000-000033240000}"/>
    <cellStyle name="Normal 151" xfId="9269" xr:uid="{00000000-0005-0000-0000-000034240000}"/>
    <cellStyle name="Normal 151 10" xfId="9270" xr:uid="{00000000-0005-0000-0000-000035240000}"/>
    <cellStyle name="Normal 151 10 2" xfId="9271" xr:uid="{00000000-0005-0000-0000-000036240000}"/>
    <cellStyle name="Normal 151 11" xfId="9272" xr:uid="{00000000-0005-0000-0000-000037240000}"/>
    <cellStyle name="Normal 151 11 2" xfId="9273" xr:uid="{00000000-0005-0000-0000-000038240000}"/>
    <cellStyle name="Normal 151 12" xfId="9274" xr:uid="{00000000-0005-0000-0000-000039240000}"/>
    <cellStyle name="Normal 151 13" xfId="9275" xr:uid="{00000000-0005-0000-0000-00003A240000}"/>
    <cellStyle name="Normal 151 14" xfId="9276" xr:uid="{00000000-0005-0000-0000-00003B240000}"/>
    <cellStyle name="Normal 151 15" xfId="9277" xr:uid="{00000000-0005-0000-0000-00003C240000}"/>
    <cellStyle name="Normal 151 16" xfId="9278" xr:uid="{00000000-0005-0000-0000-00003D240000}"/>
    <cellStyle name="Normal 151 17" xfId="9279" xr:uid="{00000000-0005-0000-0000-00003E240000}"/>
    <cellStyle name="Normal 151 2" xfId="9280" xr:uid="{00000000-0005-0000-0000-00003F240000}"/>
    <cellStyle name="Normal 151 2 10" xfId="9281" xr:uid="{00000000-0005-0000-0000-000040240000}"/>
    <cellStyle name="Normal 151 2 11" xfId="9282" xr:uid="{00000000-0005-0000-0000-000041240000}"/>
    <cellStyle name="Normal 151 2 12" xfId="9283" xr:uid="{00000000-0005-0000-0000-000042240000}"/>
    <cellStyle name="Normal 151 2 13" xfId="9284" xr:uid="{00000000-0005-0000-0000-000043240000}"/>
    <cellStyle name="Normal 151 2 14" xfId="9285" xr:uid="{00000000-0005-0000-0000-000044240000}"/>
    <cellStyle name="Normal 151 2 15" xfId="9286" xr:uid="{00000000-0005-0000-0000-000045240000}"/>
    <cellStyle name="Normal 151 2 2" xfId="9287" xr:uid="{00000000-0005-0000-0000-000046240000}"/>
    <cellStyle name="Normal 151 2 2 2" xfId="9288" xr:uid="{00000000-0005-0000-0000-000047240000}"/>
    <cellStyle name="Normal 151 2 2 2 2" xfId="9289" xr:uid="{00000000-0005-0000-0000-000048240000}"/>
    <cellStyle name="Normal 151 2 2 3" xfId="9290" xr:uid="{00000000-0005-0000-0000-000049240000}"/>
    <cellStyle name="Normal 151 2 2 4" xfId="9291" xr:uid="{00000000-0005-0000-0000-00004A240000}"/>
    <cellStyle name="Normal 151 2 2 5" xfId="9292" xr:uid="{00000000-0005-0000-0000-00004B240000}"/>
    <cellStyle name="Normal 151 2 3" xfId="9293" xr:uid="{00000000-0005-0000-0000-00004C240000}"/>
    <cellStyle name="Normal 151 2 3 2" xfId="9294" xr:uid="{00000000-0005-0000-0000-00004D240000}"/>
    <cellStyle name="Normal 151 2 3 2 2" xfId="9295" xr:uid="{00000000-0005-0000-0000-00004E240000}"/>
    <cellStyle name="Normal 151 2 3 3" xfId="9296" xr:uid="{00000000-0005-0000-0000-00004F240000}"/>
    <cellStyle name="Normal 151 2 3 4" xfId="9297" xr:uid="{00000000-0005-0000-0000-000050240000}"/>
    <cellStyle name="Normal 151 2 4" xfId="9298" xr:uid="{00000000-0005-0000-0000-000051240000}"/>
    <cellStyle name="Normal 151 2 4 2" xfId="9299" xr:uid="{00000000-0005-0000-0000-000052240000}"/>
    <cellStyle name="Normal 151 2 4 2 2" xfId="9300" xr:uid="{00000000-0005-0000-0000-000053240000}"/>
    <cellStyle name="Normal 151 2 4 3" xfId="9301" xr:uid="{00000000-0005-0000-0000-000054240000}"/>
    <cellStyle name="Normal 151 2 4 4" xfId="9302" xr:uid="{00000000-0005-0000-0000-000055240000}"/>
    <cellStyle name="Normal 151 2 5" xfId="9303" xr:uid="{00000000-0005-0000-0000-000056240000}"/>
    <cellStyle name="Normal 151 2 5 2" xfId="9304" xr:uid="{00000000-0005-0000-0000-000057240000}"/>
    <cellStyle name="Normal 151 2 5 2 2" xfId="9305" xr:uid="{00000000-0005-0000-0000-000058240000}"/>
    <cellStyle name="Normal 151 2 5 3" xfId="9306" xr:uid="{00000000-0005-0000-0000-000059240000}"/>
    <cellStyle name="Normal 151 2 5 4" xfId="9307" xr:uid="{00000000-0005-0000-0000-00005A240000}"/>
    <cellStyle name="Normal 151 2 6" xfId="9308" xr:uid="{00000000-0005-0000-0000-00005B240000}"/>
    <cellStyle name="Normal 151 2 6 2" xfId="9309" xr:uid="{00000000-0005-0000-0000-00005C240000}"/>
    <cellStyle name="Normal 151 2 6 2 2" xfId="9310" xr:uid="{00000000-0005-0000-0000-00005D240000}"/>
    <cellStyle name="Normal 151 2 6 3" xfId="9311" xr:uid="{00000000-0005-0000-0000-00005E240000}"/>
    <cellStyle name="Normal 151 2 7" xfId="9312" xr:uid="{00000000-0005-0000-0000-00005F240000}"/>
    <cellStyle name="Normal 151 2 7 2" xfId="9313" xr:uid="{00000000-0005-0000-0000-000060240000}"/>
    <cellStyle name="Normal 151 2 7 3" xfId="9314" xr:uid="{00000000-0005-0000-0000-000061240000}"/>
    <cellStyle name="Normal 151 2 8" xfId="9315" xr:uid="{00000000-0005-0000-0000-000062240000}"/>
    <cellStyle name="Normal 151 2 8 2" xfId="9316" xr:uid="{00000000-0005-0000-0000-000063240000}"/>
    <cellStyle name="Normal 151 2 9" xfId="9317" xr:uid="{00000000-0005-0000-0000-000064240000}"/>
    <cellStyle name="Normal 151 2 9 2" xfId="9318" xr:uid="{00000000-0005-0000-0000-000065240000}"/>
    <cellStyle name="Normal 151 3" xfId="9319" xr:uid="{00000000-0005-0000-0000-000066240000}"/>
    <cellStyle name="Normal 151 3 10" xfId="9320" xr:uid="{00000000-0005-0000-0000-000067240000}"/>
    <cellStyle name="Normal 151 3 11" xfId="9321" xr:uid="{00000000-0005-0000-0000-000068240000}"/>
    <cellStyle name="Normal 151 3 12" xfId="9322" xr:uid="{00000000-0005-0000-0000-000069240000}"/>
    <cellStyle name="Normal 151 3 13" xfId="9323" xr:uid="{00000000-0005-0000-0000-00006A240000}"/>
    <cellStyle name="Normal 151 3 14" xfId="9324" xr:uid="{00000000-0005-0000-0000-00006B240000}"/>
    <cellStyle name="Normal 151 3 15" xfId="9325" xr:uid="{00000000-0005-0000-0000-00006C240000}"/>
    <cellStyle name="Normal 151 3 2" xfId="9326" xr:uid="{00000000-0005-0000-0000-00006D240000}"/>
    <cellStyle name="Normal 151 3 2 2" xfId="9327" xr:uid="{00000000-0005-0000-0000-00006E240000}"/>
    <cellStyle name="Normal 151 3 2 2 2" xfId="9328" xr:uid="{00000000-0005-0000-0000-00006F240000}"/>
    <cellStyle name="Normal 151 3 2 3" xfId="9329" xr:uid="{00000000-0005-0000-0000-000070240000}"/>
    <cellStyle name="Normal 151 3 2 4" xfId="9330" xr:uid="{00000000-0005-0000-0000-000071240000}"/>
    <cellStyle name="Normal 151 3 2 5" xfId="9331" xr:uid="{00000000-0005-0000-0000-000072240000}"/>
    <cellStyle name="Normal 151 3 3" xfId="9332" xr:uid="{00000000-0005-0000-0000-000073240000}"/>
    <cellStyle name="Normal 151 3 3 2" xfId="9333" xr:uid="{00000000-0005-0000-0000-000074240000}"/>
    <cellStyle name="Normal 151 3 3 2 2" xfId="9334" xr:uid="{00000000-0005-0000-0000-000075240000}"/>
    <cellStyle name="Normal 151 3 3 3" xfId="9335" xr:uid="{00000000-0005-0000-0000-000076240000}"/>
    <cellStyle name="Normal 151 3 3 4" xfId="9336" xr:uid="{00000000-0005-0000-0000-000077240000}"/>
    <cellStyle name="Normal 151 3 4" xfId="9337" xr:uid="{00000000-0005-0000-0000-000078240000}"/>
    <cellStyle name="Normal 151 3 4 2" xfId="9338" xr:uid="{00000000-0005-0000-0000-000079240000}"/>
    <cellStyle name="Normal 151 3 4 2 2" xfId="9339" xr:uid="{00000000-0005-0000-0000-00007A240000}"/>
    <cellStyle name="Normal 151 3 4 3" xfId="9340" xr:uid="{00000000-0005-0000-0000-00007B240000}"/>
    <cellStyle name="Normal 151 3 4 4" xfId="9341" xr:uid="{00000000-0005-0000-0000-00007C240000}"/>
    <cellStyle name="Normal 151 3 5" xfId="9342" xr:uid="{00000000-0005-0000-0000-00007D240000}"/>
    <cellStyle name="Normal 151 3 5 2" xfId="9343" xr:uid="{00000000-0005-0000-0000-00007E240000}"/>
    <cellStyle name="Normal 151 3 5 2 2" xfId="9344" xr:uid="{00000000-0005-0000-0000-00007F240000}"/>
    <cellStyle name="Normal 151 3 5 3" xfId="9345" xr:uid="{00000000-0005-0000-0000-000080240000}"/>
    <cellStyle name="Normal 151 3 5 4" xfId="9346" xr:uid="{00000000-0005-0000-0000-000081240000}"/>
    <cellStyle name="Normal 151 3 6" xfId="9347" xr:uid="{00000000-0005-0000-0000-000082240000}"/>
    <cellStyle name="Normal 151 3 6 2" xfId="9348" xr:uid="{00000000-0005-0000-0000-000083240000}"/>
    <cellStyle name="Normal 151 3 6 2 2" xfId="9349" xr:uid="{00000000-0005-0000-0000-000084240000}"/>
    <cellStyle name="Normal 151 3 6 3" xfId="9350" xr:uid="{00000000-0005-0000-0000-000085240000}"/>
    <cellStyle name="Normal 151 3 7" xfId="9351" xr:uid="{00000000-0005-0000-0000-000086240000}"/>
    <cellStyle name="Normal 151 3 7 2" xfId="9352" xr:uid="{00000000-0005-0000-0000-000087240000}"/>
    <cellStyle name="Normal 151 3 7 3" xfId="9353" xr:uid="{00000000-0005-0000-0000-000088240000}"/>
    <cellStyle name="Normal 151 3 8" xfId="9354" xr:uid="{00000000-0005-0000-0000-000089240000}"/>
    <cellStyle name="Normal 151 3 8 2" xfId="9355" xr:uid="{00000000-0005-0000-0000-00008A240000}"/>
    <cellStyle name="Normal 151 3 9" xfId="9356" xr:uid="{00000000-0005-0000-0000-00008B240000}"/>
    <cellStyle name="Normal 151 3 9 2" xfId="9357" xr:uid="{00000000-0005-0000-0000-00008C240000}"/>
    <cellStyle name="Normal 151 4" xfId="9358" xr:uid="{00000000-0005-0000-0000-00008D240000}"/>
    <cellStyle name="Normal 151 4 2" xfId="9359" xr:uid="{00000000-0005-0000-0000-00008E240000}"/>
    <cellStyle name="Normal 151 4 2 2" xfId="9360" xr:uid="{00000000-0005-0000-0000-00008F240000}"/>
    <cellStyle name="Normal 151 4 3" xfId="9361" xr:uid="{00000000-0005-0000-0000-000090240000}"/>
    <cellStyle name="Normal 151 4 4" xfId="9362" xr:uid="{00000000-0005-0000-0000-000091240000}"/>
    <cellStyle name="Normal 151 4 5" xfId="9363" xr:uid="{00000000-0005-0000-0000-000092240000}"/>
    <cellStyle name="Normal 151 5" xfId="9364" xr:uid="{00000000-0005-0000-0000-000093240000}"/>
    <cellStyle name="Normal 151 5 2" xfId="9365" xr:uid="{00000000-0005-0000-0000-000094240000}"/>
    <cellStyle name="Normal 151 5 2 2" xfId="9366" xr:uid="{00000000-0005-0000-0000-000095240000}"/>
    <cellStyle name="Normal 151 5 3" xfId="9367" xr:uid="{00000000-0005-0000-0000-000096240000}"/>
    <cellStyle name="Normal 151 5 4" xfId="9368" xr:uid="{00000000-0005-0000-0000-000097240000}"/>
    <cellStyle name="Normal 151 6" xfId="9369" xr:uid="{00000000-0005-0000-0000-000098240000}"/>
    <cellStyle name="Normal 151 6 2" xfId="9370" xr:uid="{00000000-0005-0000-0000-000099240000}"/>
    <cellStyle name="Normal 151 6 2 2" xfId="9371" xr:uid="{00000000-0005-0000-0000-00009A240000}"/>
    <cellStyle name="Normal 151 6 3" xfId="9372" xr:uid="{00000000-0005-0000-0000-00009B240000}"/>
    <cellStyle name="Normal 151 6 4" xfId="9373" xr:uid="{00000000-0005-0000-0000-00009C240000}"/>
    <cellStyle name="Normal 151 7" xfId="9374" xr:uid="{00000000-0005-0000-0000-00009D240000}"/>
    <cellStyle name="Normal 151 7 2" xfId="9375" xr:uid="{00000000-0005-0000-0000-00009E240000}"/>
    <cellStyle name="Normal 151 7 2 2" xfId="9376" xr:uid="{00000000-0005-0000-0000-00009F240000}"/>
    <cellStyle name="Normal 151 7 3" xfId="9377" xr:uid="{00000000-0005-0000-0000-0000A0240000}"/>
    <cellStyle name="Normal 151 7 4" xfId="9378" xr:uid="{00000000-0005-0000-0000-0000A1240000}"/>
    <cellStyle name="Normal 151 8" xfId="9379" xr:uid="{00000000-0005-0000-0000-0000A2240000}"/>
    <cellStyle name="Normal 151 8 2" xfId="9380" xr:uid="{00000000-0005-0000-0000-0000A3240000}"/>
    <cellStyle name="Normal 151 8 2 2" xfId="9381" xr:uid="{00000000-0005-0000-0000-0000A4240000}"/>
    <cellStyle name="Normal 151 8 3" xfId="9382" xr:uid="{00000000-0005-0000-0000-0000A5240000}"/>
    <cellStyle name="Normal 151 9" xfId="9383" xr:uid="{00000000-0005-0000-0000-0000A6240000}"/>
    <cellStyle name="Normal 151 9 2" xfId="9384" xr:uid="{00000000-0005-0000-0000-0000A7240000}"/>
    <cellStyle name="Normal 151 9 3" xfId="9385" xr:uid="{00000000-0005-0000-0000-0000A8240000}"/>
    <cellStyle name="Normal 152" xfId="9386" xr:uid="{00000000-0005-0000-0000-0000A9240000}"/>
    <cellStyle name="Normal 152 10" xfId="9387" xr:uid="{00000000-0005-0000-0000-0000AA240000}"/>
    <cellStyle name="Normal 152 10 2" xfId="9388" xr:uid="{00000000-0005-0000-0000-0000AB240000}"/>
    <cellStyle name="Normal 152 11" xfId="9389" xr:uid="{00000000-0005-0000-0000-0000AC240000}"/>
    <cellStyle name="Normal 152 11 2" xfId="9390" xr:uid="{00000000-0005-0000-0000-0000AD240000}"/>
    <cellStyle name="Normal 152 12" xfId="9391" xr:uid="{00000000-0005-0000-0000-0000AE240000}"/>
    <cellStyle name="Normal 152 13" xfId="9392" xr:uid="{00000000-0005-0000-0000-0000AF240000}"/>
    <cellStyle name="Normal 152 14" xfId="9393" xr:uid="{00000000-0005-0000-0000-0000B0240000}"/>
    <cellStyle name="Normal 152 15" xfId="9394" xr:uid="{00000000-0005-0000-0000-0000B1240000}"/>
    <cellStyle name="Normal 152 16" xfId="9395" xr:uid="{00000000-0005-0000-0000-0000B2240000}"/>
    <cellStyle name="Normal 152 17" xfId="9396" xr:uid="{00000000-0005-0000-0000-0000B3240000}"/>
    <cellStyle name="Normal 152 2" xfId="9397" xr:uid="{00000000-0005-0000-0000-0000B4240000}"/>
    <cellStyle name="Normal 152 2 10" xfId="9398" xr:uid="{00000000-0005-0000-0000-0000B5240000}"/>
    <cellStyle name="Normal 152 2 11" xfId="9399" xr:uid="{00000000-0005-0000-0000-0000B6240000}"/>
    <cellStyle name="Normal 152 2 12" xfId="9400" xr:uid="{00000000-0005-0000-0000-0000B7240000}"/>
    <cellStyle name="Normal 152 2 13" xfId="9401" xr:uid="{00000000-0005-0000-0000-0000B8240000}"/>
    <cellStyle name="Normal 152 2 14" xfId="9402" xr:uid="{00000000-0005-0000-0000-0000B9240000}"/>
    <cellStyle name="Normal 152 2 15" xfId="9403" xr:uid="{00000000-0005-0000-0000-0000BA240000}"/>
    <cellStyle name="Normal 152 2 2" xfId="9404" xr:uid="{00000000-0005-0000-0000-0000BB240000}"/>
    <cellStyle name="Normal 152 2 2 2" xfId="9405" xr:uid="{00000000-0005-0000-0000-0000BC240000}"/>
    <cellStyle name="Normal 152 2 2 2 2" xfId="9406" xr:uid="{00000000-0005-0000-0000-0000BD240000}"/>
    <cellStyle name="Normal 152 2 2 3" xfId="9407" xr:uid="{00000000-0005-0000-0000-0000BE240000}"/>
    <cellStyle name="Normal 152 2 2 4" xfId="9408" xr:uid="{00000000-0005-0000-0000-0000BF240000}"/>
    <cellStyle name="Normal 152 2 2 5" xfId="9409" xr:uid="{00000000-0005-0000-0000-0000C0240000}"/>
    <cellStyle name="Normal 152 2 3" xfId="9410" xr:uid="{00000000-0005-0000-0000-0000C1240000}"/>
    <cellStyle name="Normal 152 2 3 2" xfId="9411" xr:uid="{00000000-0005-0000-0000-0000C2240000}"/>
    <cellStyle name="Normal 152 2 3 2 2" xfId="9412" xr:uid="{00000000-0005-0000-0000-0000C3240000}"/>
    <cellStyle name="Normal 152 2 3 3" xfId="9413" xr:uid="{00000000-0005-0000-0000-0000C4240000}"/>
    <cellStyle name="Normal 152 2 3 4" xfId="9414" xr:uid="{00000000-0005-0000-0000-0000C5240000}"/>
    <cellStyle name="Normal 152 2 4" xfId="9415" xr:uid="{00000000-0005-0000-0000-0000C6240000}"/>
    <cellStyle name="Normal 152 2 4 2" xfId="9416" xr:uid="{00000000-0005-0000-0000-0000C7240000}"/>
    <cellStyle name="Normal 152 2 4 2 2" xfId="9417" xr:uid="{00000000-0005-0000-0000-0000C8240000}"/>
    <cellStyle name="Normal 152 2 4 3" xfId="9418" xr:uid="{00000000-0005-0000-0000-0000C9240000}"/>
    <cellStyle name="Normal 152 2 4 4" xfId="9419" xr:uid="{00000000-0005-0000-0000-0000CA240000}"/>
    <cellStyle name="Normal 152 2 5" xfId="9420" xr:uid="{00000000-0005-0000-0000-0000CB240000}"/>
    <cellStyle name="Normal 152 2 5 2" xfId="9421" xr:uid="{00000000-0005-0000-0000-0000CC240000}"/>
    <cellStyle name="Normal 152 2 5 2 2" xfId="9422" xr:uid="{00000000-0005-0000-0000-0000CD240000}"/>
    <cellStyle name="Normal 152 2 5 3" xfId="9423" xr:uid="{00000000-0005-0000-0000-0000CE240000}"/>
    <cellStyle name="Normal 152 2 5 4" xfId="9424" xr:uid="{00000000-0005-0000-0000-0000CF240000}"/>
    <cellStyle name="Normal 152 2 6" xfId="9425" xr:uid="{00000000-0005-0000-0000-0000D0240000}"/>
    <cellStyle name="Normal 152 2 6 2" xfId="9426" xr:uid="{00000000-0005-0000-0000-0000D1240000}"/>
    <cellStyle name="Normal 152 2 6 2 2" xfId="9427" xr:uid="{00000000-0005-0000-0000-0000D2240000}"/>
    <cellStyle name="Normal 152 2 6 3" xfId="9428" xr:uid="{00000000-0005-0000-0000-0000D3240000}"/>
    <cellStyle name="Normal 152 2 7" xfId="9429" xr:uid="{00000000-0005-0000-0000-0000D4240000}"/>
    <cellStyle name="Normal 152 2 7 2" xfId="9430" xr:uid="{00000000-0005-0000-0000-0000D5240000}"/>
    <cellStyle name="Normal 152 2 7 3" xfId="9431" xr:uid="{00000000-0005-0000-0000-0000D6240000}"/>
    <cellStyle name="Normal 152 2 8" xfId="9432" xr:uid="{00000000-0005-0000-0000-0000D7240000}"/>
    <cellStyle name="Normal 152 2 8 2" xfId="9433" xr:uid="{00000000-0005-0000-0000-0000D8240000}"/>
    <cellStyle name="Normal 152 2 9" xfId="9434" xr:uid="{00000000-0005-0000-0000-0000D9240000}"/>
    <cellStyle name="Normal 152 2 9 2" xfId="9435" xr:uid="{00000000-0005-0000-0000-0000DA240000}"/>
    <cellStyle name="Normal 152 3" xfId="9436" xr:uid="{00000000-0005-0000-0000-0000DB240000}"/>
    <cellStyle name="Normal 152 3 10" xfId="9437" xr:uid="{00000000-0005-0000-0000-0000DC240000}"/>
    <cellStyle name="Normal 152 3 11" xfId="9438" xr:uid="{00000000-0005-0000-0000-0000DD240000}"/>
    <cellStyle name="Normal 152 3 12" xfId="9439" xr:uid="{00000000-0005-0000-0000-0000DE240000}"/>
    <cellStyle name="Normal 152 3 13" xfId="9440" xr:uid="{00000000-0005-0000-0000-0000DF240000}"/>
    <cellStyle name="Normal 152 3 14" xfId="9441" xr:uid="{00000000-0005-0000-0000-0000E0240000}"/>
    <cellStyle name="Normal 152 3 15" xfId="9442" xr:uid="{00000000-0005-0000-0000-0000E1240000}"/>
    <cellStyle name="Normal 152 3 2" xfId="9443" xr:uid="{00000000-0005-0000-0000-0000E2240000}"/>
    <cellStyle name="Normal 152 3 2 2" xfId="9444" xr:uid="{00000000-0005-0000-0000-0000E3240000}"/>
    <cellStyle name="Normal 152 3 2 2 2" xfId="9445" xr:uid="{00000000-0005-0000-0000-0000E4240000}"/>
    <cellStyle name="Normal 152 3 2 3" xfId="9446" xr:uid="{00000000-0005-0000-0000-0000E5240000}"/>
    <cellStyle name="Normal 152 3 2 4" xfId="9447" xr:uid="{00000000-0005-0000-0000-0000E6240000}"/>
    <cellStyle name="Normal 152 3 2 5" xfId="9448" xr:uid="{00000000-0005-0000-0000-0000E7240000}"/>
    <cellStyle name="Normal 152 3 3" xfId="9449" xr:uid="{00000000-0005-0000-0000-0000E8240000}"/>
    <cellStyle name="Normal 152 3 3 2" xfId="9450" xr:uid="{00000000-0005-0000-0000-0000E9240000}"/>
    <cellStyle name="Normal 152 3 3 2 2" xfId="9451" xr:uid="{00000000-0005-0000-0000-0000EA240000}"/>
    <cellStyle name="Normal 152 3 3 3" xfId="9452" xr:uid="{00000000-0005-0000-0000-0000EB240000}"/>
    <cellStyle name="Normal 152 3 3 4" xfId="9453" xr:uid="{00000000-0005-0000-0000-0000EC240000}"/>
    <cellStyle name="Normal 152 3 4" xfId="9454" xr:uid="{00000000-0005-0000-0000-0000ED240000}"/>
    <cellStyle name="Normal 152 3 4 2" xfId="9455" xr:uid="{00000000-0005-0000-0000-0000EE240000}"/>
    <cellStyle name="Normal 152 3 4 2 2" xfId="9456" xr:uid="{00000000-0005-0000-0000-0000EF240000}"/>
    <cellStyle name="Normal 152 3 4 3" xfId="9457" xr:uid="{00000000-0005-0000-0000-0000F0240000}"/>
    <cellStyle name="Normal 152 3 4 4" xfId="9458" xr:uid="{00000000-0005-0000-0000-0000F1240000}"/>
    <cellStyle name="Normal 152 3 5" xfId="9459" xr:uid="{00000000-0005-0000-0000-0000F2240000}"/>
    <cellStyle name="Normal 152 3 5 2" xfId="9460" xr:uid="{00000000-0005-0000-0000-0000F3240000}"/>
    <cellStyle name="Normal 152 3 5 2 2" xfId="9461" xr:uid="{00000000-0005-0000-0000-0000F4240000}"/>
    <cellStyle name="Normal 152 3 5 3" xfId="9462" xr:uid="{00000000-0005-0000-0000-0000F5240000}"/>
    <cellStyle name="Normal 152 3 5 4" xfId="9463" xr:uid="{00000000-0005-0000-0000-0000F6240000}"/>
    <cellStyle name="Normal 152 3 6" xfId="9464" xr:uid="{00000000-0005-0000-0000-0000F7240000}"/>
    <cellStyle name="Normal 152 3 6 2" xfId="9465" xr:uid="{00000000-0005-0000-0000-0000F8240000}"/>
    <cellStyle name="Normal 152 3 6 2 2" xfId="9466" xr:uid="{00000000-0005-0000-0000-0000F9240000}"/>
    <cellStyle name="Normal 152 3 6 3" xfId="9467" xr:uid="{00000000-0005-0000-0000-0000FA240000}"/>
    <cellStyle name="Normal 152 3 7" xfId="9468" xr:uid="{00000000-0005-0000-0000-0000FB240000}"/>
    <cellStyle name="Normal 152 3 7 2" xfId="9469" xr:uid="{00000000-0005-0000-0000-0000FC240000}"/>
    <cellStyle name="Normal 152 3 7 3" xfId="9470" xr:uid="{00000000-0005-0000-0000-0000FD240000}"/>
    <cellStyle name="Normal 152 3 8" xfId="9471" xr:uid="{00000000-0005-0000-0000-0000FE240000}"/>
    <cellStyle name="Normal 152 3 8 2" xfId="9472" xr:uid="{00000000-0005-0000-0000-0000FF240000}"/>
    <cellStyle name="Normal 152 3 9" xfId="9473" xr:uid="{00000000-0005-0000-0000-000000250000}"/>
    <cellStyle name="Normal 152 3 9 2" xfId="9474" xr:uid="{00000000-0005-0000-0000-000001250000}"/>
    <cellStyle name="Normal 152 4" xfId="9475" xr:uid="{00000000-0005-0000-0000-000002250000}"/>
    <cellStyle name="Normal 152 4 2" xfId="9476" xr:uid="{00000000-0005-0000-0000-000003250000}"/>
    <cellStyle name="Normal 152 4 2 2" xfId="9477" xr:uid="{00000000-0005-0000-0000-000004250000}"/>
    <cellStyle name="Normal 152 4 3" xfId="9478" xr:uid="{00000000-0005-0000-0000-000005250000}"/>
    <cellStyle name="Normal 152 4 4" xfId="9479" xr:uid="{00000000-0005-0000-0000-000006250000}"/>
    <cellStyle name="Normal 152 4 5" xfId="9480" xr:uid="{00000000-0005-0000-0000-000007250000}"/>
    <cellStyle name="Normal 152 5" xfId="9481" xr:uid="{00000000-0005-0000-0000-000008250000}"/>
    <cellStyle name="Normal 152 5 2" xfId="9482" xr:uid="{00000000-0005-0000-0000-000009250000}"/>
    <cellStyle name="Normal 152 5 2 2" xfId="9483" xr:uid="{00000000-0005-0000-0000-00000A250000}"/>
    <cellStyle name="Normal 152 5 3" xfId="9484" xr:uid="{00000000-0005-0000-0000-00000B250000}"/>
    <cellStyle name="Normal 152 5 4" xfId="9485" xr:uid="{00000000-0005-0000-0000-00000C250000}"/>
    <cellStyle name="Normal 152 6" xfId="9486" xr:uid="{00000000-0005-0000-0000-00000D250000}"/>
    <cellStyle name="Normal 152 6 2" xfId="9487" xr:uid="{00000000-0005-0000-0000-00000E250000}"/>
    <cellStyle name="Normal 152 6 2 2" xfId="9488" xr:uid="{00000000-0005-0000-0000-00000F250000}"/>
    <cellStyle name="Normal 152 6 3" xfId="9489" xr:uid="{00000000-0005-0000-0000-000010250000}"/>
    <cellStyle name="Normal 152 6 4" xfId="9490" xr:uid="{00000000-0005-0000-0000-000011250000}"/>
    <cellStyle name="Normal 152 7" xfId="9491" xr:uid="{00000000-0005-0000-0000-000012250000}"/>
    <cellStyle name="Normal 152 7 2" xfId="9492" xr:uid="{00000000-0005-0000-0000-000013250000}"/>
    <cellStyle name="Normal 152 7 2 2" xfId="9493" xr:uid="{00000000-0005-0000-0000-000014250000}"/>
    <cellStyle name="Normal 152 7 3" xfId="9494" xr:uid="{00000000-0005-0000-0000-000015250000}"/>
    <cellStyle name="Normal 152 7 4" xfId="9495" xr:uid="{00000000-0005-0000-0000-000016250000}"/>
    <cellStyle name="Normal 152 8" xfId="9496" xr:uid="{00000000-0005-0000-0000-000017250000}"/>
    <cellStyle name="Normal 152 8 2" xfId="9497" xr:uid="{00000000-0005-0000-0000-000018250000}"/>
    <cellStyle name="Normal 152 8 2 2" xfId="9498" xr:uid="{00000000-0005-0000-0000-000019250000}"/>
    <cellStyle name="Normal 152 8 3" xfId="9499" xr:uid="{00000000-0005-0000-0000-00001A250000}"/>
    <cellStyle name="Normal 152 9" xfId="9500" xr:uid="{00000000-0005-0000-0000-00001B250000}"/>
    <cellStyle name="Normal 152 9 2" xfId="9501" xr:uid="{00000000-0005-0000-0000-00001C250000}"/>
    <cellStyle name="Normal 152 9 3" xfId="9502" xr:uid="{00000000-0005-0000-0000-00001D250000}"/>
    <cellStyle name="Normal 153" xfId="9503" xr:uid="{00000000-0005-0000-0000-00001E250000}"/>
    <cellStyle name="Normal 153 10" xfId="9504" xr:uid="{00000000-0005-0000-0000-00001F250000}"/>
    <cellStyle name="Normal 153 10 2" xfId="9505" xr:uid="{00000000-0005-0000-0000-000020250000}"/>
    <cellStyle name="Normal 153 11" xfId="9506" xr:uid="{00000000-0005-0000-0000-000021250000}"/>
    <cellStyle name="Normal 153 11 2" xfId="9507" xr:uid="{00000000-0005-0000-0000-000022250000}"/>
    <cellStyle name="Normal 153 12" xfId="9508" xr:uid="{00000000-0005-0000-0000-000023250000}"/>
    <cellStyle name="Normal 153 13" xfId="9509" xr:uid="{00000000-0005-0000-0000-000024250000}"/>
    <cellStyle name="Normal 153 14" xfId="9510" xr:uid="{00000000-0005-0000-0000-000025250000}"/>
    <cellStyle name="Normal 153 15" xfId="9511" xr:uid="{00000000-0005-0000-0000-000026250000}"/>
    <cellStyle name="Normal 153 16" xfId="9512" xr:uid="{00000000-0005-0000-0000-000027250000}"/>
    <cellStyle name="Normal 153 17" xfId="9513" xr:uid="{00000000-0005-0000-0000-000028250000}"/>
    <cellStyle name="Normal 153 2" xfId="9514" xr:uid="{00000000-0005-0000-0000-000029250000}"/>
    <cellStyle name="Normal 153 2 10" xfId="9515" xr:uid="{00000000-0005-0000-0000-00002A250000}"/>
    <cellStyle name="Normal 153 2 11" xfId="9516" xr:uid="{00000000-0005-0000-0000-00002B250000}"/>
    <cellStyle name="Normal 153 2 12" xfId="9517" xr:uid="{00000000-0005-0000-0000-00002C250000}"/>
    <cellStyle name="Normal 153 2 13" xfId="9518" xr:uid="{00000000-0005-0000-0000-00002D250000}"/>
    <cellStyle name="Normal 153 2 14" xfId="9519" xr:uid="{00000000-0005-0000-0000-00002E250000}"/>
    <cellStyle name="Normal 153 2 15" xfId="9520" xr:uid="{00000000-0005-0000-0000-00002F250000}"/>
    <cellStyle name="Normal 153 2 2" xfId="9521" xr:uid="{00000000-0005-0000-0000-000030250000}"/>
    <cellStyle name="Normal 153 2 2 2" xfId="9522" xr:uid="{00000000-0005-0000-0000-000031250000}"/>
    <cellStyle name="Normal 153 2 2 2 2" xfId="9523" xr:uid="{00000000-0005-0000-0000-000032250000}"/>
    <cellStyle name="Normal 153 2 2 3" xfId="9524" xr:uid="{00000000-0005-0000-0000-000033250000}"/>
    <cellStyle name="Normal 153 2 2 4" xfId="9525" xr:uid="{00000000-0005-0000-0000-000034250000}"/>
    <cellStyle name="Normal 153 2 2 5" xfId="9526" xr:uid="{00000000-0005-0000-0000-000035250000}"/>
    <cellStyle name="Normal 153 2 3" xfId="9527" xr:uid="{00000000-0005-0000-0000-000036250000}"/>
    <cellStyle name="Normal 153 2 3 2" xfId="9528" xr:uid="{00000000-0005-0000-0000-000037250000}"/>
    <cellStyle name="Normal 153 2 3 2 2" xfId="9529" xr:uid="{00000000-0005-0000-0000-000038250000}"/>
    <cellStyle name="Normal 153 2 3 3" xfId="9530" xr:uid="{00000000-0005-0000-0000-000039250000}"/>
    <cellStyle name="Normal 153 2 3 4" xfId="9531" xr:uid="{00000000-0005-0000-0000-00003A250000}"/>
    <cellStyle name="Normal 153 2 4" xfId="9532" xr:uid="{00000000-0005-0000-0000-00003B250000}"/>
    <cellStyle name="Normal 153 2 4 2" xfId="9533" xr:uid="{00000000-0005-0000-0000-00003C250000}"/>
    <cellStyle name="Normal 153 2 4 2 2" xfId="9534" xr:uid="{00000000-0005-0000-0000-00003D250000}"/>
    <cellStyle name="Normal 153 2 4 3" xfId="9535" xr:uid="{00000000-0005-0000-0000-00003E250000}"/>
    <cellStyle name="Normal 153 2 4 4" xfId="9536" xr:uid="{00000000-0005-0000-0000-00003F250000}"/>
    <cellStyle name="Normal 153 2 5" xfId="9537" xr:uid="{00000000-0005-0000-0000-000040250000}"/>
    <cellStyle name="Normal 153 2 5 2" xfId="9538" xr:uid="{00000000-0005-0000-0000-000041250000}"/>
    <cellStyle name="Normal 153 2 5 2 2" xfId="9539" xr:uid="{00000000-0005-0000-0000-000042250000}"/>
    <cellStyle name="Normal 153 2 5 3" xfId="9540" xr:uid="{00000000-0005-0000-0000-000043250000}"/>
    <cellStyle name="Normal 153 2 5 4" xfId="9541" xr:uid="{00000000-0005-0000-0000-000044250000}"/>
    <cellStyle name="Normal 153 2 6" xfId="9542" xr:uid="{00000000-0005-0000-0000-000045250000}"/>
    <cellStyle name="Normal 153 2 6 2" xfId="9543" xr:uid="{00000000-0005-0000-0000-000046250000}"/>
    <cellStyle name="Normal 153 2 6 2 2" xfId="9544" xr:uid="{00000000-0005-0000-0000-000047250000}"/>
    <cellStyle name="Normal 153 2 6 3" xfId="9545" xr:uid="{00000000-0005-0000-0000-000048250000}"/>
    <cellStyle name="Normal 153 2 7" xfId="9546" xr:uid="{00000000-0005-0000-0000-000049250000}"/>
    <cellStyle name="Normal 153 2 7 2" xfId="9547" xr:uid="{00000000-0005-0000-0000-00004A250000}"/>
    <cellStyle name="Normal 153 2 7 3" xfId="9548" xr:uid="{00000000-0005-0000-0000-00004B250000}"/>
    <cellStyle name="Normal 153 2 8" xfId="9549" xr:uid="{00000000-0005-0000-0000-00004C250000}"/>
    <cellStyle name="Normal 153 2 8 2" xfId="9550" xr:uid="{00000000-0005-0000-0000-00004D250000}"/>
    <cellStyle name="Normal 153 2 9" xfId="9551" xr:uid="{00000000-0005-0000-0000-00004E250000}"/>
    <cellStyle name="Normal 153 2 9 2" xfId="9552" xr:uid="{00000000-0005-0000-0000-00004F250000}"/>
    <cellStyle name="Normal 153 3" xfId="9553" xr:uid="{00000000-0005-0000-0000-000050250000}"/>
    <cellStyle name="Normal 153 3 10" xfId="9554" xr:uid="{00000000-0005-0000-0000-000051250000}"/>
    <cellStyle name="Normal 153 3 11" xfId="9555" xr:uid="{00000000-0005-0000-0000-000052250000}"/>
    <cellStyle name="Normal 153 3 12" xfId="9556" xr:uid="{00000000-0005-0000-0000-000053250000}"/>
    <cellStyle name="Normal 153 3 13" xfId="9557" xr:uid="{00000000-0005-0000-0000-000054250000}"/>
    <cellStyle name="Normal 153 3 14" xfId="9558" xr:uid="{00000000-0005-0000-0000-000055250000}"/>
    <cellStyle name="Normal 153 3 15" xfId="9559" xr:uid="{00000000-0005-0000-0000-000056250000}"/>
    <cellStyle name="Normal 153 3 2" xfId="9560" xr:uid="{00000000-0005-0000-0000-000057250000}"/>
    <cellStyle name="Normal 153 3 2 2" xfId="9561" xr:uid="{00000000-0005-0000-0000-000058250000}"/>
    <cellStyle name="Normal 153 3 2 2 2" xfId="9562" xr:uid="{00000000-0005-0000-0000-000059250000}"/>
    <cellStyle name="Normal 153 3 2 3" xfId="9563" xr:uid="{00000000-0005-0000-0000-00005A250000}"/>
    <cellStyle name="Normal 153 3 2 4" xfId="9564" xr:uid="{00000000-0005-0000-0000-00005B250000}"/>
    <cellStyle name="Normal 153 3 2 5" xfId="9565" xr:uid="{00000000-0005-0000-0000-00005C250000}"/>
    <cellStyle name="Normal 153 3 3" xfId="9566" xr:uid="{00000000-0005-0000-0000-00005D250000}"/>
    <cellStyle name="Normal 153 3 3 2" xfId="9567" xr:uid="{00000000-0005-0000-0000-00005E250000}"/>
    <cellStyle name="Normal 153 3 3 2 2" xfId="9568" xr:uid="{00000000-0005-0000-0000-00005F250000}"/>
    <cellStyle name="Normal 153 3 3 3" xfId="9569" xr:uid="{00000000-0005-0000-0000-000060250000}"/>
    <cellStyle name="Normal 153 3 3 4" xfId="9570" xr:uid="{00000000-0005-0000-0000-000061250000}"/>
    <cellStyle name="Normal 153 3 4" xfId="9571" xr:uid="{00000000-0005-0000-0000-000062250000}"/>
    <cellStyle name="Normal 153 3 4 2" xfId="9572" xr:uid="{00000000-0005-0000-0000-000063250000}"/>
    <cellStyle name="Normal 153 3 4 2 2" xfId="9573" xr:uid="{00000000-0005-0000-0000-000064250000}"/>
    <cellStyle name="Normal 153 3 4 3" xfId="9574" xr:uid="{00000000-0005-0000-0000-000065250000}"/>
    <cellStyle name="Normal 153 3 4 4" xfId="9575" xr:uid="{00000000-0005-0000-0000-000066250000}"/>
    <cellStyle name="Normal 153 3 5" xfId="9576" xr:uid="{00000000-0005-0000-0000-000067250000}"/>
    <cellStyle name="Normal 153 3 5 2" xfId="9577" xr:uid="{00000000-0005-0000-0000-000068250000}"/>
    <cellStyle name="Normal 153 3 5 2 2" xfId="9578" xr:uid="{00000000-0005-0000-0000-000069250000}"/>
    <cellStyle name="Normal 153 3 5 3" xfId="9579" xr:uid="{00000000-0005-0000-0000-00006A250000}"/>
    <cellStyle name="Normal 153 3 5 4" xfId="9580" xr:uid="{00000000-0005-0000-0000-00006B250000}"/>
    <cellStyle name="Normal 153 3 6" xfId="9581" xr:uid="{00000000-0005-0000-0000-00006C250000}"/>
    <cellStyle name="Normal 153 3 6 2" xfId="9582" xr:uid="{00000000-0005-0000-0000-00006D250000}"/>
    <cellStyle name="Normal 153 3 6 2 2" xfId="9583" xr:uid="{00000000-0005-0000-0000-00006E250000}"/>
    <cellStyle name="Normal 153 3 6 3" xfId="9584" xr:uid="{00000000-0005-0000-0000-00006F250000}"/>
    <cellStyle name="Normal 153 3 7" xfId="9585" xr:uid="{00000000-0005-0000-0000-000070250000}"/>
    <cellStyle name="Normal 153 3 7 2" xfId="9586" xr:uid="{00000000-0005-0000-0000-000071250000}"/>
    <cellStyle name="Normal 153 3 7 3" xfId="9587" xr:uid="{00000000-0005-0000-0000-000072250000}"/>
    <cellStyle name="Normal 153 3 8" xfId="9588" xr:uid="{00000000-0005-0000-0000-000073250000}"/>
    <cellStyle name="Normal 153 3 8 2" xfId="9589" xr:uid="{00000000-0005-0000-0000-000074250000}"/>
    <cellStyle name="Normal 153 3 9" xfId="9590" xr:uid="{00000000-0005-0000-0000-000075250000}"/>
    <cellStyle name="Normal 153 3 9 2" xfId="9591" xr:uid="{00000000-0005-0000-0000-000076250000}"/>
    <cellStyle name="Normal 153 4" xfId="9592" xr:uid="{00000000-0005-0000-0000-000077250000}"/>
    <cellStyle name="Normal 153 4 2" xfId="9593" xr:uid="{00000000-0005-0000-0000-000078250000}"/>
    <cellStyle name="Normal 153 4 2 2" xfId="9594" xr:uid="{00000000-0005-0000-0000-000079250000}"/>
    <cellStyle name="Normal 153 4 3" xfId="9595" xr:uid="{00000000-0005-0000-0000-00007A250000}"/>
    <cellStyle name="Normal 153 4 4" xfId="9596" xr:uid="{00000000-0005-0000-0000-00007B250000}"/>
    <cellStyle name="Normal 153 4 5" xfId="9597" xr:uid="{00000000-0005-0000-0000-00007C250000}"/>
    <cellStyle name="Normal 153 5" xfId="9598" xr:uid="{00000000-0005-0000-0000-00007D250000}"/>
    <cellStyle name="Normal 153 5 2" xfId="9599" xr:uid="{00000000-0005-0000-0000-00007E250000}"/>
    <cellStyle name="Normal 153 5 2 2" xfId="9600" xr:uid="{00000000-0005-0000-0000-00007F250000}"/>
    <cellStyle name="Normal 153 5 3" xfId="9601" xr:uid="{00000000-0005-0000-0000-000080250000}"/>
    <cellStyle name="Normal 153 5 4" xfId="9602" xr:uid="{00000000-0005-0000-0000-000081250000}"/>
    <cellStyle name="Normal 153 6" xfId="9603" xr:uid="{00000000-0005-0000-0000-000082250000}"/>
    <cellStyle name="Normal 153 6 2" xfId="9604" xr:uid="{00000000-0005-0000-0000-000083250000}"/>
    <cellStyle name="Normal 153 6 2 2" xfId="9605" xr:uid="{00000000-0005-0000-0000-000084250000}"/>
    <cellStyle name="Normal 153 6 3" xfId="9606" xr:uid="{00000000-0005-0000-0000-000085250000}"/>
    <cellStyle name="Normal 153 6 4" xfId="9607" xr:uid="{00000000-0005-0000-0000-000086250000}"/>
    <cellStyle name="Normal 153 7" xfId="9608" xr:uid="{00000000-0005-0000-0000-000087250000}"/>
    <cellStyle name="Normal 153 7 2" xfId="9609" xr:uid="{00000000-0005-0000-0000-000088250000}"/>
    <cellStyle name="Normal 153 7 2 2" xfId="9610" xr:uid="{00000000-0005-0000-0000-000089250000}"/>
    <cellStyle name="Normal 153 7 3" xfId="9611" xr:uid="{00000000-0005-0000-0000-00008A250000}"/>
    <cellStyle name="Normal 153 7 4" xfId="9612" xr:uid="{00000000-0005-0000-0000-00008B250000}"/>
    <cellStyle name="Normal 153 8" xfId="9613" xr:uid="{00000000-0005-0000-0000-00008C250000}"/>
    <cellStyle name="Normal 153 8 2" xfId="9614" xr:uid="{00000000-0005-0000-0000-00008D250000}"/>
    <cellStyle name="Normal 153 8 2 2" xfId="9615" xr:uid="{00000000-0005-0000-0000-00008E250000}"/>
    <cellStyle name="Normal 153 8 3" xfId="9616" xr:uid="{00000000-0005-0000-0000-00008F250000}"/>
    <cellStyle name="Normal 153 9" xfId="9617" xr:uid="{00000000-0005-0000-0000-000090250000}"/>
    <cellStyle name="Normal 153 9 2" xfId="9618" xr:uid="{00000000-0005-0000-0000-000091250000}"/>
    <cellStyle name="Normal 153 9 3" xfId="9619" xr:uid="{00000000-0005-0000-0000-000092250000}"/>
    <cellStyle name="Normal 154" xfId="9620" xr:uid="{00000000-0005-0000-0000-000093250000}"/>
    <cellStyle name="Normal 154 10" xfId="9621" xr:uid="{00000000-0005-0000-0000-000094250000}"/>
    <cellStyle name="Normal 154 10 2" xfId="9622" xr:uid="{00000000-0005-0000-0000-000095250000}"/>
    <cellStyle name="Normal 154 11" xfId="9623" xr:uid="{00000000-0005-0000-0000-000096250000}"/>
    <cellStyle name="Normal 154 11 2" xfId="9624" xr:uid="{00000000-0005-0000-0000-000097250000}"/>
    <cellStyle name="Normal 154 12" xfId="9625" xr:uid="{00000000-0005-0000-0000-000098250000}"/>
    <cellStyle name="Normal 154 13" xfId="9626" xr:uid="{00000000-0005-0000-0000-000099250000}"/>
    <cellStyle name="Normal 154 14" xfId="9627" xr:uid="{00000000-0005-0000-0000-00009A250000}"/>
    <cellStyle name="Normal 154 15" xfId="9628" xr:uid="{00000000-0005-0000-0000-00009B250000}"/>
    <cellStyle name="Normal 154 16" xfId="9629" xr:uid="{00000000-0005-0000-0000-00009C250000}"/>
    <cellStyle name="Normal 154 17" xfId="9630" xr:uid="{00000000-0005-0000-0000-00009D250000}"/>
    <cellStyle name="Normal 154 2" xfId="9631" xr:uid="{00000000-0005-0000-0000-00009E250000}"/>
    <cellStyle name="Normal 154 2 10" xfId="9632" xr:uid="{00000000-0005-0000-0000-00009F250000}"/>
    <cellStyle name="Normal 154 2 11" xfId="9633" xr:uid="{00000000-0005-0000-0000-0000A0250000}"/>
    <cellStyle name="Normal 154 2 12" xfId="9634" xr:uid="{00000000-0005-0000-0000-0000A1250000}"/>
    <cellStyle name="Normal 154 2 13" xfId="9635" xr:uid="{00000000-0005-0000-0000-0000A2250000}"/>
    <cellStyle name="Normal 154 2 14" xfId="9636" xr:uid="{00000000-0005-0000-0000-0000A3250000}"/>
    <cellStyle name="Normal 154 2 15" xfId="9637" xr:uid="{00000000-0005-0000-0000-0000A4250000}"/>
    <cellStyle name="Normal 154 2 2" xfId="9638" xr:uid="{00000000-0005-0000-0000-0000A5250000}"/>
    <cellStyle name="Normal 154 2 2 2" xfId="9639" xr:uid="{00000000-0005-0000-0000-0000A6250000}"/>
    <cellStyle name="Normal 154 2 2 2 2" xfId="9640" xr:uid="{00000000-0005-0000-0000-0000A7250000}"/>
    <cellStyle name="Normal 154 2 2 3" xfId="9641" xr:uid="{00000000-0005-0000-0000-0000A8250000}"/>
    <cellStyle name="Normal 154 2 2 4" xfId="9642" xr:uid="{00000000-0005-0000-0000-0000A9250000}"/>
    <cellStyle name="Normal 154 2 2 5" xfId="9643" xr:uid="{00000000-0005-0000-0000-0000AA250000}"/>
    <cellStyle name="Normal 154 2 3" xfId="9644" xr:uid="{00000000-0005-0000-0000-0000AB250000}"/>
    <cellStyle name="Normal 154 2 3 2" xfId="9645" xr:uid="{00000000-0005-0000-0000-0000AC250000}"/>
    <cellStyle name="Normal 154 2 3 2 2" xfId="9646" xr:uid="{00000000-0005-0000-0000-0000AD250000}"/>
    <cellStyle name="Normal 154 2 3 3" xfId="9647" xr:uid="{00000000-0005-0000-0000-0000AE250000}"/>
    <cellStyle name="Normal 154 2 3 4" xfId="9648" xr:uid="{00000000-0005-0000-0000-0000AF250000}"/>
    <cellStyle name="Normal 154 2 4" xfId="9649" xr:uid="{00000000-0005-0000-0000-0000B0250000}"/>
    <cellStyle name="Normal 154 2 4 2" xfId="9650" xr:uid="{00000000-0005-0000-0000-0000B1250000}"/>
    <cellStyle name="Normal 154 2 4 2 2" xfId="9651" xr:uid="{00000000-0005-0000-0000-0000B2250000}"/>
    <cellStyle name="Normal 154 2 4 3" xfId="9652" xr:uid="{00000000-0005-0000-0000-0000B3250000}"/>
    <cellStyle name="Normal 154 2 4 4" xfId="9653" xr:uid="{00000000-0005-0000-0000-0000B4250000}"/>
    <cellStyle name="Normal 154 2 5" xfId="9654" xr:uid="{00000000-0005-0000-0000-0000B5250000}"/>
    <cellStyle name="Normal 154 2 5 2" xfId="9655" xr:uid="{00000000-0005-0000-0000-0000B6250000}"/>
    <cellStyle name="Normal 154 2 5 2 2" xfId="9656" xr:uid="{00000000-0005-0000-0000-0000B7250000}"/>
    <cellStyle name="Normal 154 2 5 3" xfId="9657" xr:uid="{00000000-0005-0000-0000-0000B8250000}"/>
    <cellStyle name="Normal 154 2 5 4" xfId="9658" xr:uid="{00000000-0005-0000-0000-0000B9250000}"/>
    <cellStyle name="Normal 154 2 6" xfId="9659" xr:uid="{00000000-0005-0000-0000-0000BA250000}"/>
    <cellStyle name="Normal 154 2 6 2" xfId="9660" xr:uid="{00000000-0005-0000-0000-0000BB250000}"/>
    <cellStyle name="Normal 154 2 6 2 2" xfId="9661" xr:uid="{00000000-0005-0000-0000-0000BC250000}"/>
    <cellStyle name="Normal 154 2 6 3" xfId="9662" xr:uid="{00000000-0005-0000-0000-0000BD250000}"/>
    <cellStyle name="Normal 154 2 7" xfId="9663" xr:uid="{00000000-0005-0000-0000-0000BE250000}"/>
    <cellStyle name="Normal 154 2 7 2" xfId="9664" xr:uid="{00000000-0005-0000-0000-0000BF250000}"/>
    <cellStyle name="Normal 154 2 7 3" xfId="9665" xr:uid="{00000000-0005-0000-0000-0000C0250000}"/>
    <cellStyle name="Normal 154 2 8" xfId="9666" xr:uid="{00000000-0005-0000-0000-0000C1250000}"/>
    <cellStyle name="Normal 154 2 8 2" xfId="9667" xr:uid="{00000000-0005-0000-0000-0000C2250000}"/>
    <cellStyle name="Normal 154 2 9" xfId="9668" xr:uid="{00000000-0005-0000-0000-0000C3250000}"/>
    <cellStyle name="Normal 154 2 9 2" xfId="9669" xr:uid="{00000000-0005-0000-0000-0000C4250000}"/>
    <cellStyle name="Normal 154 3" xfId="9670" xr:uid="{00000000-0005-0000-0000-0000C5250000}"/>
    <cellStyle name="Normal 154 3 10" xfId="9671" xr:uid="{00000000-0005-0000-0000-0000C6250000}"/>
    <cellStyle name="Normal 154 3 11" xfId="9672" xr:uid="{00000000-0005-0000-0000-0000C7250000}"/>
    <cellStyle name="Normal 154 3 12" xfId="9673" xr:uid="{00000000-0005-0000-0000-0000C8250000}"/>
    <cellStyle name="Normal 154 3 13" xfId="9674" xr:uid="{00000000-0005-0000-0000-0000C9250000}"/>
    <cellStyle name="Normal 154 3 14" xfId="9675" xr:uid="{00000000-0005-0000-0000-0000CA250000}"/>
    <cellStyle name="Normal 154 3 15" xfId="9676" xr:uid="{00000000-0005-0000-0000-0000CB250000}"/>
    <cellStyle name="Normal 154 3 2" xfId="9677" xr:uid="{00000000-0005-0000-0000-0000CC250000}"/>
    <cellStyle name="Normal 154 3 2 2" xfId="9678" xr:uid="{00000000-0005-0000-0000-0000CD250000}"/>
    <cellStyle name="Normal 154 3 2 2 2" xfId="9679" xr:uid="{00000000-0005-0000-0000-0000CE250000}"/>
    <cellStyle name="Normal 154 3 2 3" xfId="9680" xr:uid="{00000000-0005-0000-0000-0000CF250000}"/>
    <cellStyle name="Normal 154 3 2 4" xfId="9681" xr:uid="{00000000-0005-0000-0000-0000D0250000}"/>
    <cellStyle name="Normal 154 3 2 5" xfId="9682" xr:uid="{00000000-0005-0000-0000-0000D1250000}"/>
    <cellStyle name="Normal 154 3 3" xfId="9683" xr:uid="{00000000-0005-0000-0000-0000D2250000}"/>
    <cellStyle name="Normal 154 3 3 2" xfId="9684" xr:uid="{00000000-0005-0000-0000-0000D3250000}"/>
    <cellStyle name="Normal 154 3 3 2 2" xfId="9685" xr:uid="{00000000-0005-0000-0000-0000D4250000}"/>
    <cellStyle name="Normal 154 3 3 3" xfId="9686" xr:uid="{00000000-0005-0000-0000-0000D5250000}"/>
    <cellStyle name="Normal 154 3 3 4" xfId="9687" xr:uid="{00000000-0005-0000-0000-0000D6250000}"/>
    <cellStyle name="Normal 154 3 4" xfId="9688" xr:uid="{00000000-0005-0000-0000-0000D7250000}"/>
    <cellStyle name="Normal 154 3 4 2" xfId="9689" xr:uid="{00000000-0005-0000-0000-0000D8250000}"/>
    <cellStyle name="Normal 154 3 4 2 2" xfId="9690" xr:uid="{00000000-0005-0000-0000-0000D9250000}"/>
    <cellStyle name="Normal 154 3 4 3" xfId="9691" xr:uid="{00000000-0005-0000-0000-0000DA250000}"/>
    <cellStyle name="Normal 154 3 4 4" xfId="9692" xr:uid="{00000000-0005-0000-0000-0000DB250000}"/>
    <cellStyle name="Normal 154 3 5" xfId="9693" xr:uid="{00000000-0005-0000-0000-0000DC250000}"/>
    <cellStyle name="Normal 154 3 5 2" xfId="9694" xr:uid="{00000000-0005-0000-0000-0000DD250000}"/>
    <cellStyle name="Normal 154 3 5 2 2" xfId="9695" xr:uid="{00000000-0005-0000-0000-0000DE250000}"/>
    <cellStyle name="Normal 154 3 5 3" xfId="9696" xr:uid="{00000000-0005-0000-0000-0000DF250000}"/>
    <cellStyle name="Normal 154 3 5 4" xfId="9697" xr:uid="{00000000-0005-0000-0000-0000E0250000}"/>
    <cellStyle name="Normal 154 3 6" xfId="9698" xr:uid="{00000000-0005-0000-0000-0000E1250000}"/>
    <cellStyle name="Normal 154 3 6 2" xfId="9699" xr:uid="{00000000-0005-0000-0000-0000E2250000}"/>
    <cellStyle name="Normal 154 3 6 2 2" xfId="9700" xr:uid="{00000000-0005-0000-0000-0000E3250000}"/>
    <cellStyle name="Normal 154 3 6 3" xfId="9701" xr:uid="{00000000-0005-0000-0000-0000E4250000}"/>
    <cellStyle name="Normal 154 3 7" xfId="9702" xr:uid="{00000000-0005-0000-0000-0000E5250000}"/>
    <cellStyle name="Normal 154 3 7 2" xfId="9703" xr:uid="{00000000-0005-0000-0000-0000E6250000}"/>
    <cellStyle name="Normal 154 3 7 3" xfId="9704" xr:uid="{00000000-0005-0000-0000-0000E7250000}"/>
    <cellStyle name="Normal 154 3 8" xfId="9705" xr:uid="{00000000-0005-0000-0000-0000E8250000}"/>
    <cellStyle name="Normal 154 3 8 2" xfId="9706" xr:uid="{00000000-0005-0000-0000-0000E9250000}"/>
    <cellStyle name="Normal 154 3 9" xfId="9707" xr:uid="{00000000-0005-0000-0000-0000EA250000}"/>
    <cellStyle name="Normal 154 3 9 2" xfId="9708" xr:uid="{00000000-0005-0000-0000-0000EB250000}"/>
    <cellStyle name="Normal 154 4" xfId="9709" xr:uid="{00000000-0005-0000-0000-0000EC250000}"/>
    <cellStyle name="Normal 154 4 2" xfId="9710" xr:uid="{00000000-0005-0000-0000-0000ED250000}"/>
    <cellStyle name="Normal 154 4 2 2" xfId="9711" xr:uid="{00000000-0005-0000-0000-0000EE250000}"/>
    <cellStyle name="Normal 154 4 3" xfId="9712" xr:uid="{00000000-0005-0000-0000-0000EF250000}"/>
    <cellStyle name="Normal 154 4 4" xfId="9713" xr:uid="{00000000-0005-0000-0000-0000F0250000}"/>
    <cellStyle name="Normal 154 4 5" xfId="9714" xr:uid="{00000000-0005-0000-0000-0000F1250000}"/>
    <cellStyle name="Normal 154 5" xfId="9715" xr:uid="{00000000-0005-0000-0000-0000F2250000}"/>
    <cellStyle name="Normal 154 5 2" xfId="9716" xr:uid="{00000000-0005-0000-0000-0000F3250000}"/>
    <cellStyle name="Normal 154 5 2 2" xfId="9717" xr:uid="{00000000-0005-0000-0000-0000F4250000}"/>
    <cellStyle name="Normal 154 5 3" xfId="9718" xr:uid="{00000000-0005-0000-0000-0000F5250000}"/>
    <cellStyle name="Normal 154 5 4" xfId="9719" xr:uid="{00000000-0005-0000-0000-0000F6250000}"/>
    <cellStyle name="Normal 154 6" xfId="9720" xr:uid="{00000000-0005-0000-0000-0000F7250000}"/>
    <cellStyle name="Normal 154 6 2" xfId="9721" xr:uid="{00000000-0005-0000-0000-0000F8250000}"/>
    <cellStyle name="Normal 154 6 2 2" xfId="9722" xr:uid="{00000000-0005-0000-0000-0000F9250000}"/>
    <cellStyle name="Normal 154 6 3" xfId="9723" xr:uid="{00000000-0005-0000-0000-0000FA250000}"/>
    <cellStyle name="Normal 154 6 4" xfId="9724" xr:uid="{00000000-0005-0000-0000-0000FB250000}"/>
    <cellStyle name="Normal 154 7" xfId="9725" xr:uid="{00000000-0005-0000-0000-0000FC250000}"/>
    <cellStyle name="Normal 154 7 2" xfId="9726" xr:uid="{00000000-0005-0000-0000-0000FD250000}"/>
    <cellStyle name="Normal 154 7 2 2" xfId="9727" xr:uid="{00000000-0005-0000-0000-0000FE250000}"/>
    <cellStyle name="Normal 154 7 3" xfId="9728" xr:uid="{00000000-0005-0000-0000-0000FF250000}"/>
    <cellStyle name="Normal 154 7 4" xfId="9729" xr:uid="{00000000-0005-0000-0000-000000260000}"/>
    <cellStyle name="Normal 154 8" xfId="9730" xr:uid="{00000000-0005-0000-0000-000001260000}"/>
    <cellStyle name="Normal 154 8 2" xfId="9731" xr:uid="{00000000-0005-0000-0000-000002260000}"/>
    <cellStyle name="Normal 154 8 2 2" xfId="9732" xr:uid="{00000000-0005-0000-0000-000003260000}"/>
    <cellStyle name="Normal 154 8 3" xfId="9733" xr:uid="{00000000-0005-0000-0000-000004260000}"/>
    <cellStyle name="Normal 154 9" xfId="9734" xr:uid="{00000000-0005-0000-0000-000005260000}"/>
    <cellStyle name="Normal 154 9 2" xfId="9735" xr:uid="{00000000-0005-0000-0000-000006260000}"/>
    <cellStyle name="Normal 154 9 3" xfId="9736" xr:uid="{00000000-0005-0000-0000-000007260000}"/>
    <cellStyle name="Normal 155" xfId="9737" xr:uid="{00000000-0005-0000-0000-000008260000}"/>
    <cellStyle name="Normal 155 10" xfId="9738" xr:uid="{00000000-0005-0000-0000-000009260000}"/>
    <cellStyle name="Normal 155 10 2" xfId="9739" xr:uid="{00000000-0005-0000-0000-00000A260000}"/>
    <cellStyle name="Normal 155 11" xfId="9740" xr:uid="{00000000-0005-0000-0000-00000B260000}"/>
    <cellStyle name="Normal 155 11 2" xfId="9741" xr:uid="{00000000-0005-0000-0000-00000C260000}"/>
    <cellStyle name="Normal 155 12" xfId="9742" xr:uid="{00000000-0005-0000-0000-00000D260000}"/>
    <cellStyle name="Normal 155 13" xfId="9743" xr:uid="{00000000-0005-0000-0000-00000E260000}"/>
    <cellStyle name="Normal 155 14" xfId="9744" xr:uid="{00000000-0005-0000-0000-00000F260000}"/>
    <cellStyle name="Normal 155 15" xfId="9745" xr:uid="{00000000-0005-0000-0000-000010260000}"/>
    <cellStyle name="Normal 155 16" xfId="9746" xr:uid="{00000000-0005-0000-0000-000011260000}"/>
    <cellStyle name="Normal 155 17" xfId="9747" xr:uid="{00000000-0005-0000-0000-000012260000}"/>
    <cellStyle name="Normal 155 2" xfId="9748" xr:uid="{00000000-0005-0000-0000-000013260000}"/>
    <cellStyle name="Normal 155 2 10" xfId="9749" xr:uid="{00000000-0005-0000-0000-000014260000}"/>
    <cellStyle name="Normal 155 2 11" xfId="9750" xr:uid="{00000000-0005-0000-0000-000015260000}"/>
    <cellStyle name="Normal 155 2 12" xfId="9751" xr:uid="{00000000-0005-0000-0000-000016260000}"/>
    <cellStyle name="Normal 155 2 13" xfId="9752" xr:uid="{00000000-0005-0000-0000-000017260000}"/>
    <cellStyle name="Normal 155 2 14" xfId="9753" xr:uid="{00000000-0005-0000-0000-000018260000}"/>
    <cellStyle name="Normal 155 2 15" xfId="9754" xr:uid="{00000000-0005-0000-0000-000019260000}"/>
    <cellStyle name="Normal 155 2 2" xfId="9755" xr:uid="{00000000-0005-0000-0000-00001A260000}"/>
    <cellStyle name="Normal 155 2 2 2" xfId="9756" xr:uid="{00000000-0005-0000-0000-00001B260000}"/>
    <cellStyle name="Normal 155 2 2 2 2" xfId="9757" xr:uid="{00000000-0005-0000-0000-00001C260000}"/>
    <cellStyle name="Normal 155 2 2 3" xfId="9758" xr:uid="{00000000-0005-0000-0000-00001D260000}"/>
    <cellStyle name="Normal 155 2 2 4" xfId="9759" xr:uid="{00000000-0005-0000-0000-00001E260000}"/>
    <cellStyle name="Normal 155 2 2 5" xfId="9760" xr:uid="{00000000-0005-0000-0000-00001F260000}"/>
    <cellStyle name="Normal 155 2 3" xfId="9761" xr:uid="{00000000-0005-0000-0000-000020260000}"/>
    <cellStyle name="Normal 155 2 3 2" xfId="9762" xr:uid="{00000000-0005-0000-0000-000021260000}"/>
    <cellStyle name="Normal 155 2 3 2 2" xfId="9763" xr:uid="{00000000-0005-0000-0000-000022260000}"/>
    <cellStyle name="Normal 155 2 3 3" xfId="9764" xr:uid="{00000000-0005-0000-0000-000023260000}"/>
    <cellStyle name="Normal 155 2 3 4" xfId="9765" xr:uid="{00000000-0005-0000-0000-000024260000}"/>
    <cellStyle name="Normal 155 2 4" xfId="9766" xr:uid="{00000000-0005-0000-0000-000025260000}"/>
    <cellStyle name="Normal 155 2 4 2" xfId="9767" xr:uid="{00000000-0005-0000-0000-000026260000}"/>
    <cellStyle name="Normal 155 2 4 2 2" xfId="9768" xr:uid="{00000000-0005-0000-0000-000027260000}"/>
    <cellStyle name="Normal 155 2 4 3" xfId="9769" xr:uid="{00000000-0005-0000-0000-000028260000}"/>
    <cellStyle name="Normal 155 2 4 4" xfId="9770" xr:uid="{00000000-0005-0000-0000-000029260000}"/>
    <cellStyle name="Normal 155 2 5" xfId="9771" xr:uid="{00000000-0005-0000-0000-00002A260000}"/>
    <cellStyle name="Normal 155 2 5 2" xfId="9772" xr:uid="{00000000-0005-0000-0000-00002B260000}"/>
    <cellStyle name="Normal 155 2 5 2 2" xfId="9773" xr:uid="{00000000-0005-0000-0000-00002C260000}"/>
    <cellStyle name="Normal 155 2 5 3" xfId="9774" xr:uid="{00000000-0005-0000-0000-00002D260000}"/>
    <cellStyle name="Normal 155 2 5 4" xfId="9775" xr:uid="{00000000-0005-0000-0000-00002E260000}"/>
    <cellStyle name="Normal 155 2 6" xfId="9776" xr:uid="{00000000-0005-0000-0000-00002F260000}"/>
    <cellStyle name="Normal 155 2 6 2" xfId="9777" xr:uid="{00000000-0005-0000-0000-000030260000}"/>
    <cellStyle name="Normal 155 2 6 2 2" xfId="9778" xr:uid="{00000000-0005-0000-0000-000031260000}"/>
    <cellStyle name="Normal 155 2 6 3" xfId="9779" xr:uid="{00000000-0005-0000-0000-000032260000}"/>
    <cellStyle name="Normal 155 2 7" xfId="9780" xr:uid="{00000000-0005-0000-0000-000033260000}"/>
    <cellStyle name="Normal 155 2 7 2" xfId="9781" xr:uid="{00000000-0005-0000-0000-000034260000}"/>
    <cellStyle name="Normal 155 2 7 3" xfId="9782" xr:uid="{00000000-0005-0000-0000-000035260000}"/>
    <cellStyle name="Normal 155 2 8" xfId="9783" xr:uid="{00000000-0005-0000-0000-000036260000}"/>
    <cellStyle name="Normal 155 2 8 2" xfId="9784" xr:uid="{00000000-0005-0000-0000-000037260000}"/>
    <cellStyle name="Normal 155 2 9" xfId="9785" xr:uid="{00000000-0005-0000-0000-000038260000}"/>
    <cellStyle name="Normal 155 2 9 2" xfId="9786" xr:uid="{00000000-0005-0000-0000-000039260000}"/>
    <cellStyle name="Normal 155 3" xfId="9787" xr:uid="{00000000-0005-0000-0000-00003A260000}"/>
    <cellStyle name="Normal 155 3 10" xfId="9788" xr:uid="{00000000-0005-0000-0000-00003B260000}"/>
    <cellStyle name="Normal 155 3 11" xfId="9789" xr:uid="{00000000-0005-0000-0000-00003C260000}"/>
    <cellStyle name="Normal 155 3 12" xfId="9790" xr:uid="{00000000-0005-0000-0000-00003D260000}"/>
    <cellStyle name="Normal 155 3 13" xfId="9791" xr:uid="{00000000-0005-0000-0000-00003E260000}"/>
    <cellStyle name="Normal 155 3 14" xfId="9792" xr:uid="{00000000-0005-0000-0000-00003F260000}"/>
    <cellStyle name="Normal 155 3 15" xfId="9793" xr:uid="{00000000-0005-0000-0000-000040260000}"/>
    <cellStyle name="Normal 155 3 2" xfId="9794" xr:uid="{00000000-0005-0000-0000-000041260000}"/>
    <cellStyle name="Normal 155 3 2 2" xfId="9795" xr:uid="{00000000-0005-0000-0000-000042260000}"/>
    <cellStyle name="Normal 155 3 2 2 2" xfId="9796" xr:uid="{00000000-0005-0000-0000-000043260000}"/>
    <cellStyle name="Normal 155 3 2 3" xfId="9797" xr:uid="{00000000-0005-0000-0000-000044260000}"/>
    <cellStyle name="Normal 155 3 2 4" xfId="9798" xr:uid="{00000000-0005-0000-0000-000045260000}"/>
    <cellStyle name="Normal 155 3 3" xfId="9799" xr:uid="{00000000-0005-0000-0000-000046260000}"/>
    <cellStyle name="Normal 155 3 3 2" xfId="9800" xr:uid="{00000000-0005-0000-0000-000047260000}"/>
    <cellStyle name="Normal 155 3 3 2 2" xfId="9801" xr:uid="{00000000-0005-0000-0000-000048260000}"/>
    <cellStyle name="Normal 155 3 3 3" xfId="9802" xr:uid="{00000000-0005-0000-0000-000049260000}"/>
    <cellStyle name="Normal 155 3 3 4" xfId="9803" xr:uid="{00000000-0005-0000-0000-00004A260000}"/>
    <cellStyle name="Normal 155 3 4" xfId="9804" xr:uid="{00000000-0005-0000-0000-00004B260000}"/>
    <cellStyle name="Normal 155 3 4 2" xfId="9805" xr:uid="{00000000-0005-0000-0000-00004C260000}"/>
    <cellStyle name="Normal 155 3 4 2 2" xfId="9806" xr:uid="{00000000-0005-0000-0000-00004D260000}"/>
    <cellStyle name="Normal 155 3 4 3" xfId="9807" xr:uid="{00000000-0005-0000-0000-00004E260000}"/>
    <cellStyle name="Normal 155 3 4 4" xfId="9808" xr:uid="{00000000-0005-0000-0000-00004F260000}"/>
    <cellStyle name="Normal 155 3 5" xfId="9809" xr:uid="{00000000-0005-0000-0000-000050260000}"/>
    <cellStyle name="Normal 155 3 5 2" xfId="9810" xr:uid="{00000000-0005-0000-0000-000051260000}"/>
    <cellStyle name="Normal 155 3 5 2 2" xfId="9811" xr:uid="{00000000-0005-0000-0000-000052260000}"/>
    <cellStyle name="Normal 155 3 5 3" xfId="9812" xr:uid="{00000000-0005-0000-0000-000053260000}"/>
    <cellStyle name="Normal 155 3 5 4" xfId="9813" xr:uid="{00000000-0005-0000-0000-000054260000}"/>
    <cellStyle name="Normal 155 3 6" xfId="9814" xr:uid="{00000000-0005-0000-0000-000055260000}"/>
    <cellStyle name="Normal 155 3 6 2" xfId="9815" xr:uid="{00000000-0005-0000-0000-000056260000}"/>
    <cellStyle name="Normal 155 3 6 2 2" xfId="9816" xr:uid="{00000000-0005-0000-0000-000057260000}"/>
    <cellStyle name="Normal 155 3 6 3" xfId="9817" xr:uid="{00000000-0005-0000-0000-000058260000}"/>
    <cellStyle name="Normal 155 3 7" xfId="9818" xr:uid="{00000000-0005-0000-0000-000059260000}"/>
    <cellStyle name="Normal 155 3 7 2" xfId="9819" xr:uid="{00000000-0005-0000-0000-00005A260000}"/>
    <cellStyle name="Normal 155 3 7 3" xfId="9820" xr:uid="{00000000-0005-0000-0000-00005B260000}"/>
    <cellStyle name="Normal 155 3 8" xfId="9821" xr:uid="{00000000-0005-0000-0000-00005C260000}"/>
    <cellStyle name="Normal 155 3 8 2" xfId="9822" xr:uid="{00000000-0005-0000-0000-00005D260000}"/>
    <cellStyle name="Normal 155 3 9" xfId="9823" xr:uid="{00000000-0005-0000-0000-00005E260000}"/>
    <cellStyle name="Normal 155 4" xfId="9824" xr:uid="{00000000-0005-0000-0000-00005F260000}"/>
    <cellStyle name="Normal 155 4 2" xfId="9825" xr:uid="{00000000-0005-0000-0000-000060260000}"/>
    <cellStyle name="Normal 155 4 2 2" xfId="9826" xr:uid="{00000000-0005-0000-0000-000061260000}"/>
    <cellStyle name="Normal 155 4 3" xfId="9827" xr:uid="{00000000-0005-0000-0000-000062260000}"/>
    <cellStyle name="Normal 155 4 4" xfId="9828" xr:uid="{00000000-0005-0000-0000-000063260000}"/>
    <cellStyle name="Normal 155 4 5" xfId="9829" xr:uid="{00000000-0005-0000-0000-000064260000}"/>
    <cellStyle name="Normal 155 5" xfId="9830" xr:uid="{00000000-0005-0000-0000-000065260000}"/>
    <cellStyle name="Normal 155 5 2" xfId="9831" xr:uid="{00000000-0005-0000-0000-000066260000}"/>
    <cellStyle name="Normal 155 5 2 2" xfId="9832" xr:uid="{00000000-0005-0000-0000-000067260000}"/>
    <cellStyle name="Normal 155 5 3" xfId="9833" xr:uid="{00000000-0005-0000-0000-000068260000}"/>
    <cellStyle name="Normal 155 5 4" xfId="9834" xr:uid="{00000000-0005-0000-0000-000069260000}"/>
    <cellStyle name="Normal 155 6" xfId="9835" xr:uid="{00000000-0005-0000-0000-00006A260000}"/>
    <cellStyle name="Normal 155 6 2" xfId="9836" xr:uid="{00000000-0005-0000-0000-00006B260000}"/>
    <cellStyle name="Normal 155 6 2 2" xfId="9837" xr:uid="{00000000-0005-0000-0000-00006C260000}"/>
    <cellStyle name="Normal 155 6 3" xfId="9838" xr:uid="{00000000-0005-0000-0000-00006D260000}"/>
    <cellStyle name="Normal 155 6 4" xfId="9839" xr:uid="{00000000-0005-0000-0000-00006E260000}"/>
    <cellStyle name="Normal 155 7" xfId="9840" xr:uid="{00000000-0005-0000-0000-00006F260000}"/>
    <cellStyle name="Normal 155 7 2" xfId="9841" xr:uid="{00000000-0005-0000-0000-000070260000}"/>
    <cellStyle name="Normal 155 7 2 2" xfId="9842" xr:uid="{00000000-0005-0000-0000-000071260000}"/>
    <cellStyle name="Normal 155 7 3" xfId="9843" xr:uid="{00000000-0005-0000-0000-000072260000}"/>
    <cellStyle name="Normal 155 7 4" xfId="9844" xr:uid="{00000000-0005-0000-0000-000073260000}"/>
    <cellStyle name="Normal 155 8" xfId="9845" xr:uid="{00000000-0005-0000-0000-000074260000}"/>
    <cellStyle name="Normal 155 8 2" xfId="9846" xr:uid="{00000000-0005-0000-0000-000075260000}"/>
    <cellStyle name="Normal 155 8 2 2" xfId="9847" xr:uid="{00000000-0005-0000-0000-000076260000}"/>
    <cellStyle name="Normal 155 8 3" xfId="9848" xr:uid="{00000000-0005-0000-0000-000077260000}"/>
    <cellStyle name="Normal 155 9" xfId="9849" xr:uid="{00000000-0005-0000-0000-000078260000}"/>
    <cellStyle name="Normal 155 9 2" xfId="9850" xr:uid="{00000000-0005-0000-0000-000079260000}"/>
    <cellStyle name="Normal 155 9 3" xfId="9851" xr:uid="{00000000-0005-0000-0000-00007A260000}"/>
    <cellStyle name="Normal 156" xfId="9852" xr:uid="{00000000-0005-0000-0000-00007B260000}"/>
    <cellStyle name="Normal 156 10" xfId="9853" xr:uid="{00000000-0005-0000-0000-00007C260000}"/>
    <cellStyle name="Normal 156 10 2" xfId="9854" xr:uid="{00000000-0005-0000-0000-00007D260000}"/>
    <cellStyle name="Normal 156 11" xfId="9855" xr:uid="{00000000-0005-0000-0000-00007E260000}"/>
    <cellStyle name="Normal 156 11 2" xfId="9856" xr:uid="{00000000-0005-0000-0000-00007F260000}"/>
    <cellStyle name="Normal 156 12" xfId="9857" xr:uid="{00000000-0005-0000-0000-000080260000}"/>
    <cellStyle name="Normal 156 13" xfId="9858" xr:uid="{00000000-0005-0000-0000-000081260000}"/>
    <cellStyle name="Normal 156 14" xfId="9859" xr:uid="{00000000-0005-0000-0000-000082260000}"/>
    <cellStyle name="Normal 156 15" xfId="9860" xr:uid="{00000000-0005-0000-0000-000083260000}"/>
    <cellStyle name="Normal 156 16" xfId="9861" xr:uid="{00000000-0005-0000-0000-000084260000}"/>
    <cellStyle name="Normal 156 17" xfId="9862" xr:uid="{00000000-0005-0000-0000-000085260000}"/>
    <cellStyle name="Normal 156 2" xfId="9863" xr:uid="{00000000-0005-0000-0000-000086260000}"/>
    <cellStyle name="Normal 156 2 10" xfId="9864" xr:uid="{00000000-0005-0000-0000-000087260000}"/>
    <cellStyle name="Normal 156 2 11" xfId="9865" xr:uid="{00000000-0005-0000-0000-000088260000}"/>
    <cellStyle name="Normal 156 2 12" xfId="9866" xr:uid="{00000000-0005-0000-0000-000089260000}"/>
    <cellStyle name="Normal 156 2 13" xfId="9867" xr:uid="{00000000-0005-0000-0000-00008A260000}"/>
    <cellStyle name="Normal 156 2 14" xfId="9868" xr:uid="{00000000-0005-0000-0000-00008B260000}"/>
    <cellStyle name="Normal 156 2 15" xfId="9869" xr:uid="{00000000-0005-0000-0000-00008C260000}"/>
    <cellStyle name="Normal 156 2 2" xfId="9870" xr:uid="{00000000-0005-0000-0000-00008D260000}"/>
    <cellStyle name="Normal 156 2 2 2" xfId="9871" xr:uid="{00000000-0005-0000-0000-00008E260000}"/>
    <cellStyle name="Normal 156 2 2 2 2" xfId="9872" xr:uid="{00000000-0005-0000-0000-00008F260000}"/>
    <cellStyle name="Normal 156 2 2 3" xfId="9873" xr:uid="{00000000-0005-0000-0000-000090260000}"/>
    <cellStyle name="Normal 156 2 2 4" xfId="9874" xr:uid="{00000000-0005-0000-0000-000091260000}"/>
    <cellStyle name="Normal 156 2 2 5" xfId="9875" xr:uid="{00000000-0005-0000-0000-000092260000}"/>
    <cellStyle name="Normal 156 2 3" xfId="9876" xr:uid="{00000000-0005-0000-0000-000093260000}"/>
    <cellStyle name="Normal 156 2 3 2" xfId="9877" xr:uid="{00000000-0005-0000-0000-000094260000}"/>
    <cellStyle name="Normal 156 2 3 2 2" xfId="9878" xr:uid="{00000000-0005-0000-0000-000095260000}"/>
    <cellStyle name="Normal 156 2 3 3" xfId="9879" xr:uid="{00000000-0005-0000-0000-000096260000}"/>
    <cellStyle name="Normal 156 2 3 4" xfId="9880" xr:uid="{00000000-0005-0000-0000-000097260000}"/>
    <cellStyle name="Normal 156 2 4" xfId="9881" xr:uid="{00000000-0005-0000-0000-000098260000}"/>
    <cellStyle name="Normal 156 2 4 2" xfId="9882" xr:uid="{00000000-0005-0000-0000-000099260000}"/>
    <cellStyle name="Normal 156 2 4 2 2" xfId="9883" xr:uid="{00000000-0005-0000-0000-00009A260000}"/>
    <cellStyle name="Normal 156 2 4 3" xfId="9884" xr:uid="{00000000-0005-0000-0000-00009B260000}"/>
    <cellStyle name="Normal 156 2 4 4" xfId="9885" xr:uid="{00000000-0005-0000-0000-00009C260000}"/>
    <cellStyle name="Normal 156 2 5" xfId="9886" xr:uid="{00000000-0005-0000-0000-00009D260000}"/>
    <cellStyle name="Normal 156 2 5 2" xfId="9887" xr:uid="{00000000-0005-0000-0000-00009E260000}"/>
    <cellStyle name="Normal 156 2 5 2 2" xfId="9888" xr:uid="{00000000-0005-0000-0000-00009F260000}"/>
    <cellStyle name="Normal 156 2 5 3" xfId="9889" xr:uid="{00000000-0005-0000-0000-0000A0260000}"/>
    <cellStyle name="Normal 156 2 5 4" xfId="9890" xr:uid="{00000000-0005-0000-0000-0000A1260000}"/>
    <cellStyle name="Normal 156 2 6" xfId="9891" xr:uid="{00000000-0005-0000-0000-0000A2260000}"/>
    <cellStyle name="Normal 156 2 6 2" xfId="9892" xr:uid="{00000000-0005-0000-0000-0000A3260000}"/>
    <cellStyle name="Normal 156 2 6 2 2" xfId="9893" xr:uid="{00000000-0005-0000-0000-0000A4260000}"/>
    <cellStyle name="Normal 156 2 6 3" xfId="9894" xr:uid="{00000000-0005-0000-0000-0000A5260000}"/>
    <cellStyle name="Normal 156 2 7" xfId="9895" xr:uid="{00000000-0005-0000-0000-0000A6260000}"/>
    <cellStyle name="Normal 156 2 7 2" xfId="9896" xr:uid="{00000000-0005-0000-0000-0000A7260000}"/>
    <cellStyle name="Normal 156 2 7 3" xfId="9897" xr:uid="{00000000-0005-0000-0000-0000A8260000}"/>
    <cellStyle name="Normal 156 2 8" xfId="9898" xr:uid="{00000000-0005-0000-0000-0000A9260000}"/>
    <cellStyle name="Normal 156 2 8 2" xfId="9899" xr:uid="{00000000-0005-0000-0000-0000AA260000}"/>
    <cellStyle name="Normal 156 2 9" xfId="9900" xr:uid="{00000000-0005-0000-0000-0000AB260000}"/>
    <cellStyle name="Normal 156 2 9 2" xfId="9901" xr:uid="{00000000-0005-0000-0000-0000AC260000}"/>
    <cellStyle name="Normal 156 3" xfId="9902" xr:uid="{00000000-0005-0000-0000-0000AD260000}"/>
    <cellStyle name="Normal 156 3 10" xfId="9903" xr:uid="{00000000-0005-0000-0000-0000AE260000}"/>
    <cellStyle name="Normal 156 3 11" xfId="9904" xr:uid="{00000000-0005-0000-0000-0000AF260000}"/>
    <cellStyle name="Normal 156 3 12" xfId="9905" xr:uid="{00000000-0005-0000-0000-0000B0260000}"/>
    <cellStyle name="Normal 156 3 13" xfId="9906" xr:uid="{00000000-0005-0000-0000-0000B1260000}"/>
    <cellStyle name="Normal 156 3 14" xfId="9907" xr:uid="{00000000-0005-0000-0000-0000B2260000}"/>
    <cellStyle name="Normal 156 3 15" xfId="9908" xr:uid="{00000000-0005-0000-0000-0000B3260000}"/>
    <cellStyle name="Normal 156 3 2" xfId="9909" xr:uid="{00000000-0005-0000-0000-0000B4260000}"/>
    <cellStyle name="Normal 156 3 2 2" xfId="9910" xr:uid="{00000000-0005-0000-0000-0000B5260000}"/>
    <cellStyle name="Normal 156 3 2 2 2" xfId="9911" xr:uid="{00000000-0005-0000-0000-0000B6260000}"/>
    <cellStyle name="Normal 156 3 2 3" xfId="9912" xr:uid="{00000000-0005-0000-0000-0000B7260000}"/>
    <cellStyle name="Normal 156 3 2 4" xfId="9913" xr:uid="{00000000-0005-0000-0000-0000B8260000}"/>
    <cellStyle name="Normal 156 3 3" xfId="9914" xr:uid="{00000000-0005-0000-0000-0000B9260000}"/>
    <cellStyle name="Normal 156 3 3 2" xfId="9915" xr:uid="{00000000-0005-0000-0000-0000BA260000}"/>
    <cellStyle name="Normal 156 3 3 2 2" xfId="9916" xr:uid="{00000000-0005-0000-0000-0000BB260000}"/>
    <cellStyle name="Normal 156 3 3 3" xfId="9917" xr:uid="{00000000-0005-0000-0000-0000BC260000}"/>
    <cellStyle name="Normal 156 3 3 4" xfId="9918" xr:uid="{00000000-0005-0000-0000-0000BD260000}"/>
    <cellStyle name="Normal 156 3 4" xfId="9919" xr:uid="{00000000-0005-0000-0000-0000BE260000}"/>
    <cellStyle name="Normal 156 3 4 2" xfId="9920" xr:uid="{00000000-0005-0000-0000-0000BF260000}"/>
    <cellStyle name="Normal 156 3 4 2 2" xfId="9921" xr:uid="{00000000-0005-0000-0000-0000C0260000}"/>
    <cellStyle name="Normal 156 3 4 3" xfId="9922" xr:uid="{00000000-0005-0000-0000-0000C1260000}"/>
    <cellStyle name="Normal 156 3 4 4" xfId="9923" xr:uid="{00000000-0005-0000-0000-0000C2260000}"/>
    <cellStyle name="Normal 156 3 5" xfId="9924" xr:uid="{00000000-0005-0000-0000-0000C3260000}"/>
    <cellStyle name="Normal 156 3 5 2" xfId="9925" xr:uid="{00000000-0005-0000-0000-0000C4260000}"/>
    <cellStyle name="Normal 156 3 5 2 2" xfId="9926" xr:uid="{00000000-0005-0000-0000-0000C5260000}"/>
    <cellStyle name="Normal 156 3 5 3" xfId="9927" xr:uid="{00000000-0005-0000-0000-0000C6260000}"/>
    <cellStyle name="Normal 156 3 5 4" xfId="9928" xr:uid="{00000000-0005-0000-0000-0000C7260000}"/>
    <cellStyle name="Normal 156 3 6" xfId="9929" xr:uid="{00000000-0005-0000-0000-0000C8260000}"/>
    <cellStyle name="Normal 156 3 6 2" xfId="9930" xr:uid="{00000000-0005-0000-0000-0000C9260000}"/>
    <cellStyle name="Normal 156 3 6 2 2" xfId="9931" xr:uid="{00000000-0005-0000-0000-0000CA260000}"/>
    <cellStyle name="Normal 156 3 6 3" xfId="9932" xr:uid="{00000000-0005-0000-0000-0000CB260000}"/>
    <cellStyle name="Normal 156 3 7" xfId="9933" xr:uid="{00000000-0005-0000-0000-0000CC260000}"/>
    <cellStyle name="Normal 156 3 7 2" xfId="9934" xr:uid="{00000000-0005-0000-0000-0000CD260000}"/>
    <cellStyle name="Normal 156 3 7 3" xfId="9935" xr:uid="{00000000-0005-0000-0000-0000CE260000}"/>
    <cellStyle name="Normal 156 3 8" xfId="9936" xr:uid="{00000000-0005-0000-0000-0000CF260000}"/>
    <cellStyle name="Normal 156 3 8 2" xfId="9937" xr:uid="{00000000-0005-0000-0000-0000D0260000}"/>
    <cellStyle name="Normal 156 3 9" xfId="9938" xr:uid="{00000000-0005-0000-0000-0000D1260000}"/>
    <cellStyle name="Normal 156 4" xfId="9939" xr:uid="{00000000-0005-0000-0000-0000D2260000}"/>
    <cellStyle name="Normal 156 4 2" xfId="9940" xr:uid="{00000000-0005-0000-0000-0000D3260000}"/>
    <cellStyle name="Normal 156 4 2 2" xfId="9941" xr:uid="{00000000-0005-0000-0000-0000D4260000}"/>
    <cellStyle name="Normal 156 4 3" xfId="9942" xr:uid="{00000000-0005-0000-0000-0000D5260000}"/>
    <cellStyle name="Normal 156 4 4" xfId="9943" xr:uid="{00000000-0005-0000-0000-0000D6260000}"/>
    <cellStyle name="Normal 156 4 5" xfId="9944" xr:uid="{00000000-0005-0000-0000-0000D7260000}"/>
    <cellStyle name="Normal 156 5" xfId="9945" xr:uid="{00000000-0005-0000-0000-0000D8260000}"/>
    <cellStyle name="Normal 156 5 2" xfId="9946" xr:uid="{00000000-0005-0000-0000-0000D9260000}"/>
    <cellStyle name="Normal 156 5 2 2" xfId="9947" xr:uid="{00000000-0005-0000-0000-0000DA260000}"/>
    <cellStyle name="Normal 156 5 3" xfId="9948" xr:uid="{00000000-0005-0000-0000-0000DB260000}"/>
    <cellStyle name="Normal 156 5 4" xfId="9949" xr:uid="{00000000-0005-0000-0000-0000DC260000}"/>
    <cellStyle name="Normal 156 6" xfId="9950" xr:uid="{00000000-0005-0000-0000-0000DD260000}"/>
    <cellStyle name="Normal 156 6 2" xfId="9951" xr:uid="{00000000-0005-0000-0000-0000DE260000}"/>
    <cellStyle name="Normal 156 6 2 2" xfId="9952" xr:uid="{00000000-0005-0000-0000-0000DF260000}"/>
    <cellStyle name="Normal 156 6 3" xfId="9953" xr:uid="{00000000-0005-0000-0000-0000E0260000}"/>
    <cellStyle name="Normal 156 6 4" xfId="9954" xr:uid="{00000000-0005-0000-0000-0000E1260000}"/>
    <cellStyle name="Normal 156 7" xfId="9955" xr:uid="{00000000-0005-0000-0000-0000E2260000}"/>
    <cellStyle name="Normal 156 7 2" xfId="9956" xr:uid="{00000000-0005-0000-0000-0000E3260000}"/>
    <cellStyle name="Normal 156 7 2 2" xfId="9957" xr:uid="{00000000-0005-0000-0000-0000E4260000}"/>
    <cellStyle name="Normal 156 7 3" xfId="9958" xr:uid="{00000000-0005-0000-0000-0000E5260000}"/>
    <cellStyle name="Normal 156 7 4" xfId="9959" xr:uid="{00000000-0005-0000-0000-0000E6260000}"/>
    <cellStyle name="Normal 156 8" xfId="9960" xr:uid="{00000000-0005-0000-0000-0000E7260000}"/>
    <cellStyle name="Normal 156 8 2" xfId="9961" xr:uid="{00000000-0005-0000-0000-0000E8260000}"/>
    <cellStyle name="Normal 156 8 2 2" xfId="9962" xr:uid="{00000000-0005-0000-0000-0000E9260000}"/>
    <cellStyle name="Normal 156 8 3" xfId="9963" xr:uid="{00000000-0005-0000-0000-0000EA260000}"/>
    <cellStyle name="Normal 156 9" xfId="9964" xr:uid="{00000000-0005-0000-0000-0000EB260000}"/>
    <cellStyle name="Normal 156 9 2" xfId="9965" xr:uid="{00000000-0005-0000-0000-0000EC260000}"/>
    <cellStyle name="Normal 156 9 3" xfId="9966" xr:uid="{00000000-0005-0000-0000-0000ED260000}"/>
    <cellStyle name="Normal 157" xfId="9967" xr:uid="{00000000-0005-0000-0000-0000EE260000}"/>
    <cellStyle name="Normal 157 10" xfId="9968" xr:uid="{00000000-0005-0000-0000-0000EF260000}"/>
    <cellStyle name="Normal 157 10 2" xfId="9969" xr:uid="{00000000-0005-0000-0000-0000F0260000}"/>
    <cellStyle name="Normal 157 11" xfId="9970" xr:uid="{00000000-0005-0000-0000-0000F1260000}"/>
    <cellStyle name="Normal 157 11 2" xfId="9971" xr:uid="{00000000-0005-0000-0000-0000F2260000}"/>
    <cellStyle name="Normal 157 12" xfId="9972" xr:uid="{00000000-0005-0000-0000-0000F3260000}"/>
    <cellStyle name="Normal 157 13" xfId="9973" xr:uid="{00000000-0005-0000-0000-0000F4260000}"/>
    <cellStyle name="Normal 157 14" xfId="9974" xr:uid="{00000000-0005-0000-0000-0000F5260000}"/>
    <cellStyle name="Normal 157 15" xfId="9975" xr:uid="{00000000-0005-0000-0000-0000F6260000}"/>
    <cellStyle name="Normal 157 16" xfId="9976" xr:uid="{00000000-0005-0000-0000-0000F7260000}"/>
    <cellStyle name="Normal 157 17" xfId="9977" xr:uid="{00000000-0005-0000-0000-0000F8260000}"/>
    <cellStyle name="Normal 157 2" xfId="9978" xr:uid="{00000000-0005-0000-0000-0000F9260000}"/>
    <cellStyle name="Normal 157 2 10" xfId="9979" xr:uid="{00000000-0005-0000-0000-0000FA260000}"/>
    <cellStyle name="Normal 157 2 11" xfId="9980" xr:uid="{00000000-0005-0000-0000-0000FB260000}"/>
    <cellStyle name="Normal 157 2 12" xfId="9981" xr:uid="{00000000-0005-0000-0000-0000FC260000}"/>
    <cellStyle name="Normal 157 2 13" xfId="9982" xr:uid="{00000000-0005-0000-0000-0000FD260000}"/>
    <cellStyle name="Normal 157 2 14" xfId="9983" xr:uid="{00000000-0005-0000-0000-0000FE260000}"/>
    <cellStyle name="Normal 157 2 15" xfId="9984" xr:uid="{00000000-0005-0000-0000-0000FF260000}"/>
    <cellStyle name="Normal 157 2 2" xfId="9985" xr:uid="{00000000-0005-0000-0000-000000270000}"/>
    <cellStyle name="Normal 157 2 2 2" xfId="9986" xr:uid="{00000000-0005-0000-0000-000001270000}"/>
    <cellStyle name="Normal 157 2 2 2 2" xfId="9987" xr:uid="{00000000-0005-0000-0000-000002270000}"/>
    <cellStyle name="Normal 157 2 2 3" xfId="9988" xr:uid="{00000000-0005-0000-0000-000003270000}"/>
    <cellStyle name="Normal 157 2 2 4" xfId="9989" xr:uid="{00000000-0005-0000-0000-000004270000}"/>
    <cellStyle name="Normal 157 2 2 5" xfId="9990" xr:uid="{00000000-0005-0000-0000-000005270000}"/>
    <cellStyle name="Normal 157 2 3" xfId="9991" xr:uid="{00000000-0005-0000-0000-000006270000}"/>
    <cellStyle name="Normal 157 2 3 2" xfId="9992" xr:uid="{00000000-0005-0000-0000-000007270000}"/>
    <cellStyle name="Normal 157 2 3 2 2" xfId="9993" xr:uid="{00000000-0005-0000-0000-000008270000}"/>
    <cellStyle name="Normal 157 2 3 3" xfId="9994" xr:uid="{00000000-0005-0000-0000-000009270000}"/>
    <cellStyle name="Normal 157 2 3 4" xfId="9995" xr:uid="{00000000-0005-0000-0000-00000A270000}"/>
    <cellStyle name="Normal 157 2 4" xfId="9996" xr:uid="{00000000-0005-0000-0000-00000B270000}"/>
    <cellStyle name="Normal 157 2 4 2" xfId="9997" xr:uid="{00000000-0005-0000-0000-00000C270000}"/>
    <cellStyle name="Normal 157 2 4 2 2" xfId="9998" xr:uid="{00000000-0005-0000-0000-00000D270000}"/>
    <cellStyle name="Normal 157 2 4 3" xfId="9999" xr:uid="{00000000-0005-0000-0000-00000E270000}"/>
    <cellStyle name="Normal 157 2 4 4" xfId="10000" xr:uid="{00000000-0005-0000-0000-00000F270000}"/>
    <cellStyle name="Normal 157 2 5" xfId="10001" xr:uid="{00000000-0005-0000-0000-000010270000}"/>
    <cellStyle name="Normal 157 2 5 2" xfId="10002" xr:uid="{00000000-0005-0000-0000-000011270000}"/>
    <cellStyle name="Normal 157 2 5 2 2" xfId="10003" xr:uid="{00000000-0005-0000-0000-000012270000}"/>
    <cellStyle name="Normal 157 2 5 3" xfId="10004" xr:uid="{00000000-0005-0000-0000-000013270000}"/>
    <cellStyle name="Normal 157 2 5 4" xfId="10005" xr:uid="{00000000-0005-0000-0000-000014270000}"/>
    <cellStyle name="Normal 157 2 6" xfId="10006" xr:uid="{00000000-0005-0000-0000-000015270000}"/>
    <cellStyle name="Normal 157 2 6 2" xfId="10007" xr:uid="{00000000-0005-0000-0000-000016270000}"/>
    <cellStyle name="Normal 157 2 6 2 2" xfId="10008" xr:uid="{00000000-0005-0000-0000-000017270000}"/>
    <cellStyle name="Normal 157 2 6 3" xfId="10009" xr:uid="{00000000-0005-0000-0000-000018270000}"/>
    <cellStyle name="Normal 157 2 7" xfId="10010" xr:uid="{00000000-0005-0000-0000-000019270000}"/>
    <cellStyle name="Normal 157 2 7 2" xfId="10011" xr:uid="{00000000-0005-0000-0000-00001A270000}"/>
    <cellStyle name="Normal 157 2 7 3" xfId="10012" xr:uid="{00000000-0005-0000-0000-00001B270000}"/>
    <cellStyle name="Normal 157 2 8" xfId="10013" xr:uid="{00000000-0005-0000-0000-00001C270000}"/>
    <cellStyle name="Normal 157 2 8 2" xfId="10014" xr:uid="{00000000-0005-0000-0000-00001D270000}"/>
    <cellStyle name="Normal 157 2 9" xfId="10015" xr:uid="{00000000-0005-0000-0000-00001E270000}"/>
    <cellStyle name="Normal 157 2 9 2" xfId="10016" xr:uid="{00000000-0005-0000-0000-00001F270000}"/>
    <cellStyle name="Normal 157 3" xfId="10017" xr:uid="{00000000-0005-0000-0000-000020270000}"/>
    <cellStyle name="Normal 157 3 10" xfId="10018" xr:uid="{00000000-0005-0000-0000-000021270000}"/>
    <cellStyle name="Normal 157 3 11" xfId="10019" xr:uid="{00000000-0005-0000-0000-000022270000}"/>
    <cellStyle name="Normal 157 3 12" xfId="10020" xr:uid="{00000000-0005-0000-0000-000023270000}"/>
    <cellStyle name="Normal 157 3 13" xfId="10021" xr:uid="{00000000-0005-0000-0000-000024270000}"/>
    <cellStyle name="Normal 157 3 14" xfId="10022" xr:uid="{00000000-0005-0000-0000-000025270000}"/>
    <cellStyle name="Normal 157 3 15" xfId="10023" xr:uid="{00000000-0005-0000-0000-000026270000}"/>
    <cellStyle name="Normal 157 3 2" xfId="10024" xr:uid="{00000000-0005-0000-0000-000027270000}"/>
    <cellStyle name="Normal 157 3 2 2" xfId="10025" xr:uid="{00000000-0005-0000-0000-000028270000}"/>
    <cellStyle name="Normal 157 3 2 2 2" xfId="10026" xr:uid="{00000000-0005-0000-0000-000029270000}"/>
    <cellStyle name="Normal 157 3 2 3" xfId="10027" xr:uid="{00000000-0005-0000-0000-00002A270000}"/>
    <cellStyle name="Normal 157 3 2 4" xfId="10028" xr:uid="{00000000-0005-0000-0000-00002B270000}"/>
    <cellStyle name="Normal 157 3 3" xfId="10029" xr:uid="{00000000-0005-0000-0000-00002C270000}"/>
    <cellStyle name="Normal 157 3 3 2" xfId="10030" xr:uid="{00000000-0005-0000-0000-00002D270000}"/>
    <cellStyle name="Normal 157 3 3 2 2" xfId="10031" xr:uid="{00000000-0005-0000-0000-00002E270000}"/>
    <cellStyle name="Normal 157 3 3 3" xfId="10032" xr:uid="{00000000-0005-0000-0000-00002F270000}"/>
    <cellStyle name="Normal 157 3 3 4" xfId="10033" xr:uid="{00000000-0005-0000-0000-000030270000}"/>
    <cellStyle name="Normal 157 3 4" xfId="10034" xr:uid="{00000000-0005-0000-0000-000031270000}"/>
    <cellStyle name="Normal 157 3 4 2" xfId="10035" xr:uid="{00000000-0005-0000-0000-000032270000}"/>
    <cellStyle name="Normal 157 3 4 2 2" xfId="10036" xr:uid="{00000000-0005-0000-0000-000033270000}"/>
    <cellStyle name="Normal 157 3 4 3" xfId="10037" xr:uid="{00000000-0005-0000-0000-000034270000}"/>
    <cellStyle name="Normal 157 3 4 4" xfId="10038" xr:uid="{00000000-0005-0000-0000-000035270000}"/>
    <cellStyle name="Normal 157 3 5" xfId="10039" xr:uid="{00000000-0005-0000-0000-000036270000}"/>
    <cellStyle name="Normal 157 3 5 2" xfId="10040" xr:uid="{00000000-0005-0000-0000-000037270000}"/>
    <cellStyle name="Normal 157 3 5 2 2" xfId="10041" xr:uid="{00000000-0005-0000-0000-000038270000}"/>
    <cellStyle name="Normal 157 3 5 3" xfId="10042" xr:uid="{00000000-0005-0000-0000-000039270000}"/>
    <cellStyle name="Normal 157 3 5 4" xfId="10043" xr:uid="{00000000-0005-0000-0000-00003A270000}"/>
    <cellStyle name="Normal 157 3 6" xfId="10044" xr:uid="{00000000-0005-0000-0000-00003B270000}"/>
    <cellStyle name="Normal 157 3 6 2" xfId="10045" xr:uid="{00000000-0005-0000-0000-00003C270000}"/>
    <cellStyle name="Normal 157 3 6 2 2" xfId="10046" xr:uid="{00000000-0005-0000-0000-00003D270000}"/>
    <cellStyle name="Normal 157 3 6 3" xfId="10047" xr:uid="{00000000-0005-0000-0000-00003E270000}"/>
    <cellStyle name="Normal 157 3 7" xfId="10048" xr:uid="{00000000-0005-0000-0000-00003F270000}"/>
    <cellStyle name="Normal 157 3 7 2" xfId="10049" xr:uid="{00000000-0005-0000-0000-000040270000}"/>
    <cellStyle name="Normal 157 3 7 3" xfId="10050" xr:uid="{00000000-0005-0000-0000-000041270000}"/>
    <cellStyle name="Normal 157 3 8" xfId="10051" xr:uid="{00000000-0005-0000-0000-000042270000}"/>
    <cellStyle name="Normal 157 3 8 2" xfId="10052" xr:uid="{00000000-0005-0000-0000-000043270000}"/>
    <cellStyle name="Normal 157 3 9" xfId="10053" xr:uid="{00000000-0005-0000-0000-000044270000}"/>
    <cellStyle name="Normal 157 4" xfId="10054" xr:uid="{00000000-0005-0000-0000-000045270000}"/>
    <cellStyle name="Normal 157 4 2" xfId="10055" xr:uid="{00000000-0005-0000-0000-000046270000}"/>
    <cellStyle name="Normal 157 4 2 2" xfId="10056" xr:uid="{00000000-0005-0000-0000-000047270000}"/>
    <cellStyle name="Normal 157 4 3" xfId="10057" xr:uid="{00000000-0005-0000-0000-000048270000}"/>
    <cellStyle name="Normal 157 4 4" xfId="10058" xr:uid="{00000000-0005-0000-0000-000049270000}"/>
    <cellStyle name="Normal 157 4 5" xfId="10059" xr:uid="{00000000-0005-0000-0000-00004A270000}"/>
    <cellStyle name="Normal 157 5" xfId="10060" xr:uid="{00000000-0005-0000-0000-00004B270000}"/>
    <cellStyle name="Normal 157 5 2" xfId="10061" xr:uid="{00000000-0005-0000-0000-00004C270000}"/>
    <cellStyle name="Normal 157 5 2 2" xfId="10062" xr:uid="{00000000-0005-0000-0000-00004D270000}"/>
    <cellStyle name="Normal 157 5 3" xfId="10063" xr:uid="{00000000-0005-0000-0000-00004E270000}"/>
    <cellStyle name="Normal 157 5 4" xfId="10064" xr:uid="{00000000-0005-0000-0000-00004F270000}"/>
    <cellStyle name="Normal 157 6" xfId="10065" xr:uid="{00000000-0005-0000-0000-000050270000}"/>
    <cellStyle name="Normal 157 6 2" xfId="10066" xr:uid="{00000000-0005-0000-0000-000051270000}"/>
    <cellStyle name="Normal 157 6 2 2" xfId="10067" xr:uid="{00000000-0005-0000-0000-000052270000}"/>
    <cellStyle name="Normal 157 6 3" xfId="10068" xr:uid="{00000000-0005-0000-0000-000053270000}"/>
    <cellStyle name="Normal 157 6 4" xfId="10069" xr:uid="{00000000-0005-0000-0000-000054270000}"/>
    <cellStyle name="Normal 157 7" xfId="10070" xr:uid="{00000000-0005-0000-0000-000055270000}"/>
    <cellStyle name="Normal 157 7 2" xfId="10071" xr:uid="{00000000-0005-0000-0000-000056270000}"/>
    <cellStyle name="Normal 157 7 2 2" xfId="10072" xr:uid="{00000000-0005-0000-0000-000057270000}"/>
    <cellStyle name="Normal 157 7 3" xfId="10073" xr:uid="{00000000-0005-0000-0000-000058270000}"/>
    <cellStyle name="Normal 157 7 4" xfId="10074" xr:uid="{00000000-0005-0000-0000-000059270000}"/>
    <cellStyle name="Normal 157 8" xfId="10075" xr:uid="{00000000-0005-0000-0000-00005A270000}"/>
    <cellStyle name="Normal 157 8 2" xfId="10076" xr:uid="{00000000-0005-0000-0000-00005B270000}"/>
    <cellStyle name="Normal 157 8 2 2" xfId="10077" xr:uid="{00000000-0005-0000-0000-00005C270000}"/>
    <cellStyle name="Normal 157 8 3" xfId="10078" xr:uid="{00000000-0005-0000-0000-00005D270000}"/>
    <cellStyle name="Normal 157 9" xfId="10079" xr:uid="{00000000-0005-0000-0000-00005E270000}"/>
    <cellStyle name="Normal 157 9 2" xfId="10080" xr:uid="{00000000-0005-0000-0000-00005F270000}"/>
    <cellStyle name="Normal 157 9 3" xfId="10081" xr:uid="{00000000-0005-0000-0000-000060270000}"/>
    <cellStyle name="Normal 158" xfId="10082" xr:uid="{00000000-0005-0000-0000-000061270000}"/>
    <cellStyle name="Normal 158 10" xfId="10083" xr:uid="{00000000-0005-0000-0000-000062270000}"/>
    <cellStyle name="Normal 158 10 2" xfId="10084" xr:uid="{00000000-0005-0000-0000-000063270000}"/>
    <cellStyle name="Normal 158 11" xfId="10085" xr:uid="{00000000-0005-0000-0000-000064270000}"/>
    <cellStyle name="Normal 158 11 2" xfId="10086" xr:uid="{00000000-0005-0000-0000-000065270000}"/>
    <cellStyle name="Normal 158 12" xfId="10087" xr:uid="{00000000-0005-0000-0000-000066270000}"/>
    <cellStyle name="Normal 158 13" xfId="10088" xr:uid="{00000000-0005-0000-0000-000067270000}"/>
    <cellStyle name="Normal 158 14" xfId="10089" xr:uid="{00000000-0005-0000-0000-000068270000}"/>
    <cellStyle name="Normal 158 15" xfId="10090" xr:uid="{00000000-0005-0000-0000-000069270000}"/>
    <cellStyle name="Normal 158 16" xfId="10091" xr:uid="{00000000-0005-0000-0000-00006A270000}"/>
    <cellStyle name="Normal 158 17" xfId="10092" xr:uid="{00000000-0005-0000-0000-00006B270000}"/>
    <cellStyle name="Normal 158 2" xfId="10093" xr:uid="{00000000-0005-0000-0000-00006C270000}"/>
    <cellStyle name="Normal 158 2 10" xfId="10094" xr:uid="{00000000-0005-0000-0000-00006D270000}"/>
    <cellStyle name="Normal 158 2 11" xfId="10095" xr:uid="{00000000-0005-0000-0000-00006E270000}"/>
    <cellStyle name="Normal 158 2 12" xfId="10096" xr:uid="{00000000-0005-0000-0000-00006F270000}"/>
    <cellStyle name="Normal 158 2 13" xfId="10097" xr:uid="{00000000-0005-0000-0000-000070270000}"/>
    <cellStyle name="Normal 158 2 14" xfId="10098" xr:uid="{00000000-0005-0000-0000-000071270000}"/>
    <cellStyle name="Normal 158 2 15" xfId="10099" xr:uid="{00000000-0005-0000-0000-000072270000}"/>
    <cellStyle name="Normal 158 2 2" xfId="10100" xr:uid="{00000000-0005-0000-0000-000073270000}"/>
    <cellStyle name="Normal 158 2 2 2" xfId="10101" xr:uid="{00000000-0005-0000-0000-000074270000}"/>
    <cellStyle name="Normal 158 2 2 2 2" xfId="10102" xr:uid="{00000000-0005-0000-0000-000075270000}"/>
    <cellStyle name="Normal 158 2 2 3" xfId="10103" xr:uid="{00000000-0005-0000-0000-000076270000}"/>
    <cellStyle name="Normal 158 2 2 4" xfId="10104" xr:uid="{00000000-0005-0000-0000-000077270000}"/>
    <cellStyle name="Normal 158 2 2 5" xfId="10105" xr:uid="{00000000-0005-0000-0000-000078270000}"/>
    <cellStyle name="Normal 158 2 3" xfId="10106" xr:uid="{00000000-0005-0000-0000-000079270000}"/>
    <cellStyle name="Normal 158 2 3 2" xfId="10107" xr:uid="{00000000-0005-0000-0000-00007A270000}"/>
    <cellStyle name="Normal 158 2 3 2 2" xfId="10108" xr:uid="{00000000-0005-0000-0000-00007B270000}"/>
    <cellStyle name="Normal 158 2 3 3" xfId="10109" xr:uid="{00000000-0005-0000-0000-00007C270000}"/>
    <cellStyle name="Normal 158 2 3 4" xfId="10110" xr:uid="{00000000-0005-0000-0000-00007D270000}"/>
    <cellStyle name="Normal 158 2 4" xfId="10111" xr:uid="{00000000-0005-0000-0000-00007E270000}"/>
    <cellStyle name="Normal 158 2 4 2" xfId="10112" xr:uid="{00000000-0005-0000-0000-00007F270000}"/>
    <cellStyle name="Normal 158 2 4 2 2" xfId="10113" xr:uid="{00000000-0005-0000-0000-000080270000}"/>
    <cellStyle name="Normal 158 2 4 3" xfId="10114" xr:uid="{00000000-0005-0000-0000-000081270000}"/>
    <cellStyle name="Normal 158 2 4 4" xfId="10115" xr:uid="{00000000-0005-0000-0000-000082270000}"/>
    <cellStyle name="Normal 158 2 5" xfId="10116" xr:uid="{00000000-0005-0000-0000-000083270000}"/>
    <cellStyle name="Normal 158 2 5 2" xfId="10117" xr:uid="{00000000-0005-0000-0000-000084270000}"/>
    <cellStyle name="Normal 158 2 5 2 2" xfId="10118" xr:uid="{00000000-0005-0000-0000-000085270000}"/>
    <cellStyle name="Normal 158 2 5 3" xfId="10119" xr:uid="{00000000-0005-0000-0000-000086270000}"/>
    <cellStyle name="Normal 158 2 5 4" xfId="10120" xr:uid="{00000000-0005-0000-0000-000087270000}"/>
    <cellStyle name="Normal 158 2 6" xfId="10121" xr:uid="{00000000-0005-0000-0000-000088270000}"/>
    <cellStyle name="Normal 158 2 6 2" xfId="10122" xr:uid="{00000000-0005-0000-0000-000089270000}"/>
    <cellStyle name="Normal 158 2 6 2 2" xfId="10123" xr:uid="{00000000-0005-0000-0000-00008A270000}"/>
    <cellStyle name="Normal 158 2 6 3" xfId="10124" xr:uid="{00000000-0005-0000-0000-00008B270000}"/>
    <cellStyle name="Normal 158 2 7" xfId="10125" xr:uid="{00000000-0005-0000-0000-00008C270000}"/>
    <cellStyle name="Normal 158 2 7 2" xfId="10126" xr:uid="{00000000-0005-0000-0000-00008D270000}"/>
    <cellStyle name="Normal 158 2 7 3" xfId="10127" xr:uid="{00000000-0005-0000-0000-00008E270000}"/>
    <cellStyle name="Normal 158 2 8" xfId="10128" xr:uid="{00000000-0005-0000-0000-00008F270000}"/>
    <cellStyle name="Normal 158 2 8 2" xfId="10129" xr:uid="{00000000-0005-0000-0000-000090270000}"/>
    <cellStyle name="Normal 158 2 9" xfId="10130" xr:uid="{00000000-0005-0000-0000-000091270000}"/>
    <cellStyle name="Normal 158 2 9 2" xfId="10131" xr:uid="{00000000-0005-0000-0000-000092270000}"/>
    <cellStyle name="Normal 158 3" xfId="10132" xr:uid="{00000000-0005-0000-0000-000093270000}"/>
    <cellStyle name="Normal 158 3 10" xfId="10133" xr:uid="{00000000-0005-0000-0000-000094270000}"/>
    <cellStyle name="Normal 158 3 11" xfId="10134" xr:uid="{00000000-0005-0000-0000-000095270000}"/>
    <cellStyle name="Normal 158 3 12" xfId="10135" xr:uid="{00000000-0005-0000-0000-000096270000}"/>
    <cellStyle name="Normal 158 3 13" xfId="10136" xr:uid="{00000000-0005-0000-0000-000097270000}"/>
    <cellStyle name="Normal 158 3 14" xfId="10137" xr:uid="{00000000-0005-0000-0000-000098270000}"/>
    <cellStyle name="Normal 158 3 15" xfId="10138" xr:uid="{00000000-0005-0000-0000-000099270000}"/>
    <cellStyle name="Normal 158 3 2" xfId="10139" xr:uid="{00000000-0005-0000-0000-00009A270000}"/>
    <cellStyle name="Normal 158 3 2 2" xfId="10140" xr:uid="{00000000-0005-0000-0000-00009B270000}"/>
    <cellStyle name="Normal 158 3 2 2 2" xfId="10141" xr:uid="{00000000-0005-0000-0000-00009C270000}"/>
    <cellStyle name="Normal 158 3 2 3" xfId="10142" xr:uid="{00000000-0005-0000-0000-00009D270000}"/>
    <cellStyle name="Normal 158 3 2 4" xfId="10143" xr:uid="{00000000-0005-0000-0000-00009E270000}"/>
    <cellStyle name="Normal 158 3 3" xfId="10144" xr:uid="{00000000-0005-0000-0000-00009F270000}"/>
    <cellStyle name="Normal 158 3 3 2" xfId="10145" xr:uid="{00000000-0005-0000-0000-0000A0270000}"/>
    <cellStyle name="Normal 158 3 3 2 2" xfId="10146" xr:uid="{00000000-0005-0000-0000-0000A1270000}"/>
    <cellStyle name="Normal 158 3 3 3" xfId="10147" xr:uid="{00000000-0005-0000-0000-0000A2270000}"/>
    <cellStyle name="Normal 158 3 3 4" xfId="10148" xr:uid="{00000000-0005-0000-0000-0000A3270000}"/>
    <cellStyle name="Normal 158 3 4" xfId="10149" xr:uid="{00000000-0005-0000-0000-0000A4270000}"/>
    <cellStyle name="Normal 158 3 4 2" xfId="10150" xr:uid="{00000000-0005-0000-0000-0000A5270000}"/>
    <cellStyle name="Normal 158 3 4 2 2" xfId="10151" xr:uid="{00000000-0005-0000-0000-0000A6270000}"/>
    <cellStyle name="Normal 158 3 4 3" xfId="10152" xr:uid="{00000000-0005-0000-0000-0000A7270000}"/>
    <cellStyle name="Normal 158 3 4 4" xfId="10153" xr:uid="{00000000-0005-0000-0000-0000A8270000}"/>
    <cellStyle name="Normal 158 3 5" xfId="10154" xr:uid="{00000000-0005-0000-0000-0000A9270000}"/>
    <cellStyle name="Normal 158 3 5 2" xfId="10155" xr:uid="{00000000-0005-0000-0000-0000AA270000}"/>
    <cellStyle name="Normal 158 3 5 2 2" xfId="10156" xr:uid="{00000000-0005-0000-0000-0000AB270000}"/>
    <cellStyle name="Normal 158 3 5 3" xfId="10157" xr:uid="{00000000-0005-0000-0000-0000AC270000}"/>
    <cellStyle name="Normal 158 3 5 4" xfId="10158" xr:uid="{00000000-0005-0000-0000-0000AD270000}"/>
    <cellStyle name="Normal 158 3 6" xfId="10159" xr:uid="{00000000-0005-0000-0000-0000AE270000}"/>
    <cellStyle name="Normal 158 3 6 2" xfId="10160" xr:uid="{00000000-0005-0000-0000-0000AF270000}"/>
    <cellStyle name="Normal 158 3 6 2 2" xfId="10161" xr:uid="{00000000-0005-0000-0000-0000B0270000}"/>
    <cellStyle name="Normal 158 3 6 3" xfId="10162" xr:uid="{00000000-0005-0000-0000-0000B1270000}"/>
    <cellStyle name="Normal 158 3 7" xfId="10163" xr:uid="{00000000-0005-0000-0000-0000B2270000}"/>
    <cellStyle name="Normal 158 3 7 2" xfId="10164" xr:uid="{00000000-0005-0000-0000-0000B3270000}"/>
    <cellStyle name="Normal 158 3 7 3" xfId="10165" xr:uid="{00000000-0005-0000-0000-0000B4270000}"/>
    <cellStyle name="Normal 158 3 8" xfId="10166" xr:uid="{00000000-0005-0000-0000-0000B5270000}"/>
    <cellStyle name="Normal 158 3 8 2" xfId="10167" xr:uid="{00000000-0005-0000-0000-0000B6270000}"/>
    <cellStyle name="Normal 158 3 9" xfId="10168" xr:uid="{00000000-0005-0000-0000-0000B7270000}"/>
    <cellStyle name="Normal 158 4" xfId="10169" xr:uid="{00000000-0005-0000-0000-0000B8270000}"/>
    <cellStyle name="Normal 158 4 2" xfId="10170" xr:uid="{00000000-0005-0000-0000-0000B9270000}"/>
    <cellStyle name="Normal 158 4 2 2" xfId="10171" xr:uid="{00000000-0005-0000-0000-0000BA270000}"/>
    <cellStyle name="Normal 158 4 3" xfId="10172" xr:uid="{00000000-0005-0000-0000-0000BB270000}"/>
    <cellStyle name="Normal 158 4 4" xfId="10173" xr:uid="{00000000-0005-0000-0000-0000BC270000}"/>
    <cellStyle name="Normal 158 4 5" xfId="10174" xr:uid="{00000000-0005-0000-0000-0000BD270000}"/>
    <cellStyle name="Normal 158 5" xfId="10175" xr:uid="{00000000-0005-0000-0000-0000BE270000}"/>
    <cellStyle name="Normal 158 5 2" xfId="10176" xr:uid="{00000000-0005-0000-0000-0000BF270000}"/>
    <cellStyle name="Normal 158 5 2 2" xfId="10177" xr:uid="{00000000-0005-0000-0000-0000C0270000}"/>
    <cellStyle name="Normal 158 5 3" xfId="10178" xr:uid="{00000000-0005-0000-0000-0000C1270000}"/>
    <cellStyle name="Normal 158 5 4" xfId="10179" xr:uid="{00000000-0005-0000-0000-0000C2270000}"/>
    <cellStyle name="Normal 158 6" xfId="10180" xr:uid="{00000000-0005-0000-0000-0000C3270000}"/>
    <cellStyle name="Normal 158 6 2" xfId="10181" xr:uid="{00000000-0005-0000-0000-0000C4270000}"/>
    <cellStyle name="Normal 158 6 2 2" xfId="10182" xr:uid="{00000000-0005-0000-0000-0000C5270000}"/>
    <cellStyle name="Normal 158 6 3" xfId="10183" xr:uid="{00000000-0005-0000-0000-0000C6270000}"/>
    <cellStyle name="Normal 158 6 4" xfId="10184" xr:uid="{00000000-0005-0000-0000-0000C7270000}"/>
    <cellStyle name="Normal 158 7" xfId="10185" xr:uid="{00000000-0005-0000-0000-0000C8270000}"/>
    <cellStyle name="Normal 158 7 2" xfId="10186" xr:uid="{00000000-0005-0000-0000-0000C9270000}"/>
    <cellStyle name="Normal 158 7 2 2" xfId="10187" xr:uid="{00000000-0005-0000-0000-0000CA270000}"/>
    <cellStyle name="Normal 158 7 3" xfId="10188" xr:uid="{00000000-0005-0000-0000-0000CB270000}"/>
    <cellStyle name="Normal 158 7 4" xfId="10189" xr:uid="{00000000-0005-0000-0000-0000CC270000}"/>
    <cellStyle name="Normal 158 8" xfId="10190" xr:uid="{00000000-0005-0000-0000-0000CD270000}"/>
    <cellStyle name="Normal 158 8 2" xfId="10191" xr:uid="{00000000-0005-0000-0000-0000CE270000}"/>
    <cellStyle name="Normal 158 8 2 2" xfId="10192" xr:uid="{00000000-0005-0000-0000-0000CF270000}"/>
    <cellStyle name="Normal 158 8 3" xfId="10193" xr:uid="{00000000-0005-0000-0000-0000D0270000}"/>
    <cellStyle name="Normal 158 9" xfId="10194" xr:uid="{00000000-0005-0000-0000-0000D1270000}"/>
    <cellStyle name="Normal 158 9 2" xfId="10195" xr:uid="{00000000-0005-0000-0000-0000D2270000}"/>
    <cellStyle name="Normal 158 9 3" xfId="10196" xr:uid="{00000000-0005-0000-0000-0000D3270000}"/>
    <cellStyle name="Normal 159" xfId="10197" xr:uid="{00000000-0005-0000-0000-0000D4270000}"/>
    <cellStyle name="Normal 159 10" xfId="10198" xr:uid="{00000000-0005-0000-0000-0000D5270000}"/>
    <cellStyle name="Normal 159 10 2" xfId="10199" xr:uid="{00000000-0005-0000-0000-0000D6270000}"/>
    <cellStyle name="Normal 159 11" xfId="10200" xr:uid="{00000000-0005-0000-0000-0000D7270000}"/>
    <cellStyle name="Normal 159 11 2" xfId="10201" xr:uid="{00000000-0005-0000-0000-0000D8270000}"/>
    <cellStyle name="Normal 159 12" xfId="10202" xr:uid="{00000000-0005-0000-0000-0000D9270000}"/>
    <cellStyle name="Normal 159 13" xfId="10203" xr:uid="{00000000-0005-0000-0000-0000DA270000}"/>
    <cellStyle name="Normal 159 14" xfId="10204" xr:uid="{00000000-0005-0000-0000-0000DB270000}"/>
    <cellStyle name="Normal 159 15" xfId="10205" xr:uid="{00000000-0005-0000-0000-0000DC270000}"/>
    <cellStyle name="Normal 159 16" xfId="10206" xr:uid="{00000000-0005-0000-0000-0000DD270000}"/>
    <cellStyle name="Normal 159 17" xfId="10207" xr:uid="{00000000-0005-0000-0000-0000DE270000}"/>
    <cellStyle name="Normal 159 2" xfId="10208" xr:uid="{00000000-0005-0000-0000-0000DF270000}"/>
    <cellStyle name="Normal 159 2 10" xfId="10209" xr:uid="{00000000-0005-0000-0000-0000E0270000}"/>
    <cellStyle name="Normal 159 2 11" xfId="10210" xr:uid="{00000000-0005-0000-0000-0000E1270000}"/>
    <cellStyle name="Normal 159 2 12" xfId="10211" xr:uid="{00000000-0005-0000-0000-0000E2270000}"/>
    <cellStyle name="Normal 159 2 13" xfId="10212" xr:uid="{00000000-0005-0000-0000-0000E3270000}"/>
    <cellStyle name="Normal 159 2 14" xfId="10213" xr:uid="{00000000-0005-0000-0000-0000E4270000}"/>
    <cellStyle name="Normal 159 2 15" xfId="10214" xr:uid="{00000000-0005-0000-0000-0000E5270000}"/>
    <cellStyle name="Normal 159 2 2" xfId="10215" xr:uid="{00000000-0005-0000-0000-0000E6270000}"/>
    <cellStyle name="Normal 159 2 2 2" xfId="10216" xr:uid="{00000000-0005-0000-0000-0000E7270000}"/>
    <cellStyle name="Normal 159 2 2 2 2" xfId="10217" xr:uid="{00000000-0005-0000-0000-0000E8270000}"/>
    <cellStyle name="Normal 159 2 2 3" xfId="10218" xr:uid="{00000000-0005-0000-0000-0000E9270000}"/>
    <cellStyle name="Normal 159 2 2 4" xfId="10219" xr:uid="{00000000-0005-0000-0000-0000EA270000}"/>
    <cellStyle name="Normal 159 2 3" xfId="10220" xr:uid="{00000000-0005-0000-0000-0000EB270000}"/>
    <cellStyle name="Normal 159 2 3 2" xfId="10221" xr:uid="{00000000-0005-0000-0000-0000EC270000}"/>
    <cellStyle name="Normal 159 2 3 2 2" xfId="10222" xr:uid="{00000000-0005-0000-0000-0000ED270000}"/>
    <cellStyle name="Normal 159 2 3 3" xfId="10223" xr:uid="{00000000-0005-0000-0000-0000EE270000}"/>
    <cellStyle name="Normal 159 2 3 4" xfId="10224" xr:uid="{00000000-0005-0000-0000-0000EF270000}"/>
    <cellStyle name="Normal 159 2 4" xfId="10225" xr:uid="{00000000-0005-0000-0000-0000F0270000}"/>
    <cellStyle name="Normal 159 2 4 2" xfId="10226" xr:uid="{00000000-0005-0000-0000-0000F1270000}"/>
    <cellStyle name="Normal 159 2 4 2 2" xfId="10227" xr:uid="{00000000-0005-0000-0000-0000F2270000}"/>
    <cellStyle name="Normal 159 2 4 3" xfId="10228" xr:uid="{00000000-0005-0000-0000-0000F3270000}"/>
    <cellStyle name="Normal 159 2 4 4" xfId="10229" xr:uid="{00000000-0005-0000-0000-0000F4270000}"/>
    <cellStyle name="Normal 159 2 5" xfId="10230" xr:uid="{00000000-0005-0000-0000-0000F5270000}"/>
    <cellStyle name="Normal 159 2 5 2" xfId="10231" xr:uid="{00000000-0005-0000-0000-0000F6270000}"/>
    <cellStyle name="Normal 159 2 5 2 2" xfId="10232" xr:uid="{00000000-0005-0000-0000-0000F7270000}"/>
    <cellStyle name="Normal 159 2 5 3" xfId="10233" xr:uid="{00000000-0005-0000-0000-0000F8270000}"/>
    <cellStyle name="Normal 159 2 5 4" xfId="10234" xr:uid="{00000000-0005-0000-0000-0000F9270000}"/>
    <cellStyle name="Normal 159 2 6" xfId="10235" xr:uid="{00000000-0005-0000-0000-0000FA270000}"/>
    <cellStyle name="Normal 159 2 6 2" xfId="10236" xr:uid="{00000000-0005-0000-0000-0000FB270000}"/>
    <cellStyle name="Normal 159 2 6 2 2" xfId="10237" xr:uid="{00000000-0005-0000-0000-0000FC270000}"/>
    <cellStyle name="Normal 159 2 6 3" xfId="10238" xr:uid="{00000000-0005-0000-0000-0000FD270000}"/>
    <cellStyle name="Normal 159 2 7" xfId="10239" xr:uid="{00000000-0005-0000-0000-0000FE270000}"/>
    <cellStyle name="Normal 159 2 7 2" xfId="10240" xr:uid="{00000000-0005-0000-0000-0000FF270000}"/>
    <cellStyle name="Normal 159 2 7 3" xfId="10241" xr:uid="{00000000-0005-0000-0000-000000280000}"/>
    <cellStyle name="Normal 159 2 8" xfId="10242" xr:uid="{00000000-0005-0000-0000-000001280000}"/>
    <cellStyle name="Normal 159 2 8 2" xfId="10243" xr:uid="{00000000-0005-0000-0000-000002280000}"/>
    <cellStyle name="Normal 159 2 9" xfId="10244" xr:uid="{00000000-0005-0000-0000-000003280000}"/>
    <cellStyle name="Normal 159 3" xfId="10245" xr:uid="{00000000-0005-0000-0000-000004280000}"/>
    <cellStyle name="Normal 159 3 10" xfId="10246" xr:uid="{00000000-0005-0000-0000-000005280000}"/>
    <cellStyle name="Normal 159 3 11" xfId="10247" xr:uid="{00000000-0005-0000-0000-000006280000}"/>
    <cellStyle name="Normal 159 3 12" xfId="10248" xr:uid="{00000000-0005-0000-0000-000007280000}"/>
    <cellStyle name="Normal 159 3 13" xfId="10249" xr:uid="{00000000-0005-0000-0000-000008280000}"/>
    <cellStyle name="Normal 159 3 14" xfId="10250" xr:uid="{00000000-0005-0000-0000-000009280000}"/>
    <cellStyle name="Normal 159 3 15" xfId="10251" xr:uid="{00000000-0005-0000-0000-00000A280000}"/>
    <cellStyle name="Normal 159 3 2" xfId="10252" xr:uid="{00000000-0005-0000-0000-00000B280000}"/>
    <cellStyle name="Normal 159 3 2 2" xfId="10253" xr:uid="{00000000-0005-0000-0000-00000C280000}"/>
    <cellStyle name="Normal 159 3 2 2 2" xfId="10254" xr:uid="{00000000-0005-0000-0000-00000D280000}"/>
    <cellStyle name="Normal 159 3 2 3" xfId="10255" xr:uid="{00000000-0005-0000-0000-00000E280000}"/>
    <cellStyle name="Normal 159 3 2 4" xfId="10256" xr:uid="{00000000-0005-0000-0000-00000F280000}"/>
    <cellStyle name="Normal 159 3 3" xfId="10257" xr:uid="{00000000-0005-0000-0000-000010280000}"/>
    <cellStyle name="Normal 159 3 3 2" xfId="10258" xr:uid="{00000000-0005-0000-0000-000011280000}"/>
    <cellStyle name="Normal 159 3 3 2 2" xfId="10259" xr:uid="{00000000-0005-0000-0000-000012280000}"/>
    <cellStyle name="Normal 159 3 3 3" xfId="10260" xr:uid="{00000000-0005-0000-0000-000013280000}"/>
    <cellStyle name="Normal 159 3 3 4" xfId="10261" xr:uid="{00000000-0005-0000-0000-000014280000}"/>
    <cellStyle name="Normal 159 3 4" xfId="10262" xr:uid="{00000000-0005-0000-0000-000015280000}"/>
    <cellStyle name="Normal 159 3 4 2" xfId="10263" xr:uid="{00000000-0005-0000-0000-000016280000}"/>
    <cellStyle name="Normal 159 3 4 2 2" xfId="10264" xr:uid="{00000000-0005-0000-0000-000017280000}"/>
    <cellStyle name="Normal 159 3 4 3" xfId="10265" xr:uid="{00000000-0005-0000-0000-000018280000}"/>
    <cellStyle name="Normal 159 3 4 4" xfId="10266" xr:uid="{00000000-0005-0000-0000-000019280000}"/>
    <cellStyle name="Normal 159 3 5" xfId="10267" xr:uid="{00000000-0005-0000-0000-00001A280000}"/>
    <cellStyle name="Normal 159 3 5 2" xfId="10268" xr:uid="{00000000-0005-0000-0000-00001B280000}"/>
    <cellStyle name="Normal 159 3 5 2 2" xfId="10269" xr:uid="{00000000-0005-0000-0000-00001C280000}"/>
    <cellStyle name="Normal 159 3 5 3" xfId="10270" xr:uid="{00000000-0005-0000-0000-00001D280000}"/>
    <cellStyle name="Normal 159 3 5 4" xfId="10271" xr:uid="{00000000-0005-0000-0000-00001E280000}"/>
    <cellStyle name="Normal 159 3 6" xfId="10272" xr:uid="{00000000-0005-0000-0000-00001F280000}"/>
    <cellStyle name="Normal 159 3 6 2" xfId="10273" xr:uid="{00000000-0005-0000-0000-000020280000}"/>
    <cellStyle name="Normal 159 3 6 2 2" xfId="10274" xr:uid="{00000000-0005-0000-0000-000021280000}"/>
    <cellStyle name="Normal 159 3 6 3" xfId="10275" xr:uid="{00000000-0005-0000-0000-000022280000}"/>
    <cellStyle name="Normal 159 3 7" xfId="10276" xr:uid="{00000000-0005-0000-0000-000023280000}"/>
    <cellStyle name="Normal 159 3 7 2" xfId="10277" xr:uid="{00000000-0005-0000-0000-000024280000}"/>
    <cellStyle name="Normal 159 3 7 3" xfId="10278" xr:uid="{00000000-0005-0000-0000-000025280000}"/>
    <cellStyle name="Normal 159 3 8" xfId="10279" xr:uid="{00000000-0005-0000-0000-000026280000}"/>
    <cellStyle name="Normal 159 3 8 2" xfId="10280" xr:uid="{00000000-0005-0000-0000-000027280000}"/>
    <cellStyle name="Normal 159 3 9" xfId="10281" xr:uid="{00000000-0005-0000-0000-000028280000}"/>
    <cellStyle name="Normal 159 4" xfId="10282" xr:uid="{00000000-0005-0000-0000-000029280000}"/>
    <cellStyle name="Normal 159 4 2" xfId="10283" xr:uid="{00000000-0005-0000-0000-00002A280000}"/>
    <cellStyle name="Normal 159 4 2 2" xfId="10284" xr:uid="{00000000-0005-0000-0000-00002B280000}"/>
    <cellStyle name="Normal 159 4 3" xfId="10285" xr:uid="{00000000-0005-0000-0000-00002C280000}"/>
    <cellStyle name="Normal 159 4 4" xfId="10286" xr:uid="{00000000-0005-0000-0000-00002D280000}"/>
    <cellStyle name="Normal 159 4 5" xfId="10287" xr:uid="{00000000-0005-0000-0000-00002E280000}"/>
    <cellStyle name="Normal 159 5" xfId="10288" xr:uid="{00000000-0005-0000-0000-00002F280000}"/>
    <cellStyle name="Normal 159 5 2" xfId="10289" xr:uid="{00000000-0005-0000-0000-000030280000}"/>
    <cellStyle name="Normal 159 5 2 2" xfId="10290" xr:uid="{00000000-0005-0000-0000-000031280000}"/>
    <cellStyle name="Normal 159 5 3" xfId="10291" xr:uid="{00000000-0005-0000-0000-000032280000}"/>
    <cellStyle name="Normal 159 5 4" xfId="10292" xr:uid="{00000000-0005-0000-0000-000033280000}"/>
    <cellStyle name="Normal 159 6" xfId="10293" xr:uid="{00000000-0005-0000-0000-000034280000}"/>
    <cellStyle name="Normal 159 6 2" xfId="10294" xr:uid="{00000000-0005-0000-0000-000035280000}"/>
    <cellStyle name="Normal 159 6 2 2" xfId="10295" xr:uid="{00000000-0005-0000-0000-000036280000}"/>
    <cellStyle name="Normal 159 6 3" xfId="10296" xr:uid="{00000000-0005-0000-0000-000037280000}"/>
    <cellStyle name="Normal 159 6 4" xfId="10297" xr:uid="{00000000-0005-0000-0000-000038280000}"/>
    <cellStyle name="Normal 159 7" xfId="10298" xr:uid="{00000000-0005-0000-0000-000039280000}"/>
    <cellStyle name="Normal 159 7 2" xfId="10299" xr:uid="{00000000-0005-0000-0000-00003A280000}"/>
    <cellStyle name="Normal 159 7 2 2" xfId="10300" xr:uid="{00000000-0005-0000-0000-00003B280000}"/>
    <cellStyle name="Normal 159 7 3" xfId="10301" xr:uid="{00000000-0005-0000-0000-00003C280000}"/>
    <cellStyle name="Normal 159 7 4" xfId="10302" xr:uid="{00000000-0005-0000-0000-00003D280000}"/>
    <cellStyle name="Normal 159 8" xfId="10303" xr:uid="{00000000-0005-0000-0000-00003E280000}"/>
    <cellStyle name="Normal 159 8 2" xfId="10304" xr:uid="{00000000-0005-0000-0000-00003F280000}"/>
    <cellStyle name="Normal 159 8 2 2" xfId="10305" xr:uid="{00000000-0005-0000-0000-000040280000}"/>
    <cellStyle name="Normal 159 8 3" xfId="10306" xr:uid="{00000000-0005-0000-0000-000041280000}"/>
    <cellStyle name="Normal 159 9" xfId="10307" xr:uid="{00000000-0005-0000-0000-000042280000}"/>
    <cellStyle name="Normal 159 9 2" xfId="10308" xr:uid="{00000000-0005-0000-0000-000043280000}"/>
    <cellStyle name="Normal 159 9 3" xfId="10309" xr:uid="{00000000-0005-0000-0000-000044280000}"/>
    <cellStyle name="Normal 16" xfId="10310" xr:uid="{00000000-0005-0000-0000-000045280000}"/>
    <cellStyle name="Normal 16 10" xfId="10311" xr:uid="{00000000-0005-0000-0000-000046280000}"/>
    <cellStyle name="Normal 16 10 2" xfId="10312" xr:uid="{00000000-0005-0000-0000-000047280000}"/>
    <cellStyle name="Normal 16 10 3" xfId="10313" xr:uid="{00000000-0005-0000-0000-000048280000}"/>
    <cellStyle name="Normal 16 11" xfId="10314" xr:uid="{00000000-0005-0000-0000-000049280000}"/>
    <cellStyle name="Normal 16 11 2" xfId="10315" xr:uid="{00000000-0005-0000-0000-00004A280000}"/>
    <cellStyle name="Normal 16 12" xfId="10316" xr:uid="{00000000-0005-0000-0000-00004B280000}"/>
    <cellStyle name="Normal 16 12 2" xfId="10317" xr:uid="{00000000-0005-0000-0000-00004C280000}"/>
    <cellStyle name="Normal 16 13" xfId="10318" xr:uid="{00000000-0005-0000-0000-00004D280000}"/>
    <cellStyle name="Normal 16 13 2" xfId="10319" xr:uid="{00000000-0005-0000-0000-00004E280000}"/>
    <cellStyle name="Normal 16 14" xfId="10320" xr:uid="{00000000-0005-0000-0000-00004F280000}"/>
    <cellStyle name="Normal 16 14 2" xfId="10321" xr:uid="{00000000-0005-0000-0000-000050280000}"/>
    <cellStyle name="Normal 16 15" xfId="10322" xr:uid="{00000000-0005-0000-0000-000051280000}"/>
    <cellStyle name="Normal 16 15 2" xfId="10323" xr:uid="{00000000-0005-0000-0000-000052280000}"/>
    <cellStyle name="Normal 16 16" xfId="10324" xr:uid="{00000000-0005-0000-0000-000053280000}"/>
    <cellStyle name="Normal 16 16 2" xfId="10325" xr:uid="{00000000-0005-0000-0000-000054280000}"/>
    <cellStyle name="Normal 16 17" xfId="10326" xr:uid="{00000000-0005-0000-0000-000055280000}"/>
    <cellStyle name="Normal 16 2" xfId="10327" xr:uid="{00000000-0005-0000-0000-000056280000}"/>
    <cellStyle name="Normal 16 2 10" xfId="10328" xr:uid="{00000000-0005-0000-0000-000057280000}"/>
    <cellStyle name="Normal 16 2 11" xfId="10329" xr:uid="{00000000-0005-0000-0000-000058280000}"/>
    <cellStyle name="Normal 16 2 12" xfId="10330" xr:uid="{00000000-0005-0000-0000-000059280000}"/>
    <cellStyle name="Normal 16 2 13" xfId="10331" xr:uid="{00000000-0005-0000-0000-00005A280000}"/>
    <cellStyle name="Normal 16 2 14" xfId="10332" xr:uid="{00000000-0005-0000-0000-00005B280000}"/>
    <cellStyle name="Normal 16 2 15" xfId="10333" xr:uid="{00000000-0005-0000-0000-00005C280000}"/>
    <cellStyle name="Normal 16 2 2" xfId="10334" xr:uid="{00000000-0005-0000-0000-00005D280000}"/>
    <cellStyle name="Normal 16 2 2 2" xfId="10335" xr:uid="{00000000-0005-0000-0000-00005E280000}"/>
    <cellStyle name="Normal 16 2 2 2 2" xfId="10336" xr:uid="{00000000-0005-0000-0000-00005F280000}"/>
    <cellStyle name="Normal 16 2 2 3" xfId="10337" xr:uid="{00000000-0005-0000-0000-000060280000}"/>
    <cellStyle name="Normal 16 2 2 4" xfId="10338" xr:uid="{00000000-0005-0000-0000-000061280000}"/>
    <cellStyle name="Normal 16 2 2 5" xfId="10339" xr:uid="{00000000-0005-0000-0000-000062280000}"/>
    <cellStyle name="Normal 16 2 3" xfId="10340" xr:uid="{00000000-0005-0000-0000-000063280000}"/>
    <cellStyle name="Normal 16 2 3 2" xfId="10341" xr:uid="{00000000-0005-0000-0000-000064280000}"/>
    <cellStyle name="Normal 16 2 3 2 2" xfId="10342" xr:uid="{00000000-0005-0000-0000-000065280000}"/>
    <cellStyle name="Normal 16 2 3 3" xfId="10343" xr:uid="{00000000-0005-0000-0000-000066280000}"/>
    <cellStyle name="Normal 16 2 3 4" xfId="10344" xr:uid="{00000000-0005-0000-0000-000067280000}"/>
    <cellStyle name="Normal 16 2 4" xfId="10345" xr:uid="{00000000-0005-0000-0000-000068280000}"/>
    <cellStyle name="Normal 16 2 4 2" xfId="10346" xr:uid="{00000000-0005-0000-0000-000069280000}"/>
    <cellStyle name="Normal 16 2 4 2 2" xfId="10347" xr:uid="{00000000-0005-0000-0000-00006A280000}"/>
    <cellStyle name="Normal 16 2 4 3" xfId="10348" xr:uid="{00000000-0005-0000-0000-00006B280000}"/>
    <cellStyle name="Normal 16 2 4 4" xfId="10349" xr:uid="{00000000-0005-0000-0000-00006C280000}"/>
    <cellStyle name="Normal 16 2 5" xfId="10350" xr:uid="{00000000-0005-0000-0000-00006D280000}"/>
    <cellStyle name="Normal 16 2 5 2" xfId="10351" xr:uid="{00000000-0005-0000-0000-00006E280000}"/>
    <cellStyle name="Normal 16 2 5 2 2" xfId="10352" xr:uid="{00000000-0005-0000-0000-00006F280000}"/>
    <cellStyle name="Normal 16 2 5 3" xfId="10353" xr:uid="{00000000-0005-0000-0000-000070280000}"/>
    <cellStyle name="Normal 16 2 5 4" xfId="10354" xr:uid="{00000000-0005-0000-0000-000071280000}"/>
    <cellStyle name="Normal 16 2 6" xfId="10355" xr:uid="{00000000-0005-0000-0000-000072280000}"/>
    <cellStyle name="Normal 16 2 6 2" xfId="10356" xr:uid="{00000000-0005-0000-0000-000073280000}"/>
    <cellStyle name="Normal 16 2 6 2 2" xfId="10357" xr:uid="{00000000-0005-0000-0000-000074280000}"/>
    <cellStyle name="Normal 16 2 6 3" xfId="10358" xr:uid="{00000000-0005-0000-0000-000075280000}"/>
    <cellStyle name="Normal 16 2 7" xfId="10359" xr:uid="{00000000-0005-0000-0000-000076280000}"/>
    <cellStyle name="Normal 16 2 7 2" xfId="10360" xr:uid="{00000000-0005-0000-0000-000077280000}"/>
    <cellStyle name="Normal 16 2 7 3" xfId="10361" xr:uid="{00000000-0005-0000-0000-000078280000}"/>
    <cellStyle name="Normal 16 2 8" xfId="10362" xr:uid="{00000000-0005-0000-0000-000079280000}"/>
    <cellStyle name="Normal 16 2 8 2" xfId="10363" xr:uid="{00000000-0005-0000-0000-00007A280000}"/>
    <cellStyle name="Normal 16 2 9" xfId="10364" xr:uid="{00000000-0005-0000-0000-00007B280000}"/>
    <cellStyle name="Normal 16 3" xfId="10365" xr:uid="{00000000-0005-0000-0000-00007C280000}"/>
    <cellStyle name="Normal 16 3 10" xfId="10366" xr:uid="{00000000-0005-0000-0000-00007D280000}"/>
    <cellStyle name="Normal 16 3 11" xfId="10367" xr:uid="{00000000-0005-0000-0000-00007E280000}"/>
    <cellStyle name="Normal 16 3 12" xfId="10368" xr:uid="{00000000-0005-0000-0000-00007F280000}"/>
    <cellStyle name="Normal 16 3 13" xfId="10369" xr:uid="{00000000-0005-0000-0000-000080280000}"/>
    <cellStyle name="Normal 16 3 14" xfId="10370" xr:uid="{00000000-0005-0000-0000-000081280000}"/>
    <cellStyle name="Normal 16 3 15" xfId="10371" xr:uid="{00000000-0005-0000-0000-000082280000}"/>
    <cellStyle name="Normal 16 3 2" xfId="10372" xr:uid="{00000000-0005-0000-0000-000083280000}"/>
    <cellStyle name="Normal 16 3 2 2" xfId="10373" xr:uid="{00000000-0005-0000-0000-000084280000}"/>
    <cellStyle name="Normal 16 3 2 2 2" xfId="10374" xr:uid="{00000000-0005-0000-0000-000085280000}"/>
    <cellStyle name="Normal 16 3 2 3" xfId="10375" xr:uid="{00000000-0005-0000-0000-000086280000}"/>
    <cellStyle name="Normal 16 3 2 4" xfId="10376" xr:uid="{00000000-0005-0000-0000-000087280000}"/>
    <cellStyle name="Normal 16 3 2 5" xfId="10377" xr:uid="{00000000-0005-0000-0000-000088280000}"/>
    <cellStyle name="Normal 16 3 3" xfId="10378" xr:uid="{00000000-0005-0000-0000-000089280000}"/>
    <cellStyle name="Normal 16 3 3 2" xfId="10379" xr:uid="{00000000-0005-0000-0000-00008A280000}"/>
    <cellStyle name="Normal 16 3 3 2 2" xfId="10380" xr:uid="{00000000-0005-0000-0000-00008B280000}"/>
    <cellStyle name="Normal 16 3 3 3" xfId="10381" xr:uid="{00000000-0005-0000-0000-00008C280000}"/>
    <cellStyle name="Normal 16 3 3 4" xfId="10382" xr:uid="{00000000-0005-0000-0000-00008D280000}"/>
    <cellStyle name="Normal 16 3 4" xfId="10383" xr:uid="{00000000-0005-0000-0000-00008E280000}"/>
    <cellStyle name="Normal 16 3 4 2" xfId="10384" xr:uid="{00000000-0005-0000-0000-00008F280000}"/>
    <cellStyle name="Normal 16 3 4 2 2" xfId="10385" xr:uid="{00000000-0005-0000-0000-000090280000}"/>
    <cellStyle name="Normal 16 3 4 3" xfId="10386" xr:uid="{00000000-0005-0000-0000-000091280000}"/>
    <cellStyle name="Normal 16 3 4 4" xfId="10387" xr:uid="{00000000-0005-0000-0000-000092280000}"/>
    <cellStyle name="Normal 16 3 5" xfId="10388" xr:uid="{00000000-0005-0000-0000-000093280000}"/>
    <cellStyle name="Normal 16 3 5 2" xfId="10389" xr:uid="{00000000-0005-0000-0000-000094280000}"/>
    <cellStyle name="Normal 16 3 5 2 2" xfId="10390" xr:uid="{00000000-0005-0000-0000-000095280000}"/>
    <cellStyle name="Normal 16 3 5 3" xfId="10391" xr:uid="{00000000-0005-0000-0000-000096280000}"/>
    <cellStyle name="Normal 16 3 5 4" xfId="10392" xr:uid="{00000000-0005-0000-0000-000097280000}"/>
    <cellStyle name="Normal 16 3 6" xfId="10393" xr:uid="{00000000-0005-0000-0000-000098280000}"/>
    <cellStyle name="Normal 16 3 6 2" xfId="10394" xr:uid="{00000000-0005-0000-0000-000099280000}"/>
    <cellStyle name="Normal 16 3 6 2 2" xfId="10395" xr:uid="{00000000-0005-0000-0000-00009A280000}"/>
    <cellStyle name="Normal 16 3 6 3" xfId="10396" xr:uid="{00000000-0005-0000-0000-00009B280000}"/>
    <cellStyle name="Normal 16 3 7" xfId="10397" xr:uid="{00000000-0005-0000-0000-00009C280000}"/>
    <cellStyle name="Normal 16 3 7 2" xfId="10398" xr:uid="{00000000-0005-0000-0000-00009D280000}"/>
    <cellStyle name="Normal 16 3 7 3" xfId="10399" xr:uid="{00000000-0005-0000-0000-00009E280000}"/>
    <cellStyle name="Normal 16 3 8" xfId="10400" xr:uid="{00000000-0005-0000-0000-00009F280000}"/>
    <cellStyle name="Normal 16 3 8 2" xfId="10401" xr:uid="{00000000-0005-0000-0000-0000A0280000}"/>
    <cellStyle name="Normal 16 3 9" xfId="10402" xr:uid="{00000000-0005-0000-0000-0000A1280000}"/>
    <cellStyle name="Normal 16 3 9 2" xfId="10403" xr:uid="{00000000-0005-0000-0000-0000A2280000}"/>
    <cellStyle name="Normal 16 4" xfId="10404" xr:uid="{00000000-0005-0000-0000-0000A3280000}"/>
    <cellStyle name="Normal 16 4 2" xfId="10405" xr:uid="{00000000-0005-0000-0000-0000A4280000}"/>
    <cellStyle name="Normal 16 4 2 2" xfId="10406" xr:uid="{00000000-0005-0000-0000-0000A5280000}"/>
    <cellStyle name="Normal 16 4 3" xfId="10407" xr:uid="{00000000-0005-0000-0000-0000A6280000}"/>
    <cellStyle name="Normal 16 4 4" xfId="10408" xr:uid="{00000000-0005-0000-0000-0000A7280000}"/>
    <cellStyle name="Normal 16 4 5" xfId="10409" xr:uid="{00000000-0005-0000-0000-0000A8280000}"/>
    <cellStyle name="Normal 16 5" xfId="10410" xr:uid="{00000000-0005-0000-0000-0000A9280000}"/>
    <cellStyle name="Normal 16 5 2" xfId="10411" xr:uid="{00000000-0005-0000-0000-0000AA280000}"/>
    <cellStyle name="Normal 16 5 2 2" xfId="10412" xr:uid="{00000000-0005-0000-0000-0000AB280000}"/>
    <cellStyle name="Normal 16 5 3" xfId="10413" xr:uid="{00000000-0005-0000-0000-0000AC280000}"/>
    <cellStyle name="Normal 16 5 4" xfId="10414" xr:uid="{00000000-0005-0000-0000-0000AD280000}"/>
    <cellStyle name="Normal 16 5 5" xfId="10415" xr:uid="{00000000-0005-0000-0000-0000AE280000}"/>
    <cellStyle name="Normal 16 6" xfId="10416" xr:uid="{00000000-0005-0000-0000-0000AF280000}"/>
    <cellStyle name="Normal 16 6 2" xfId="10417" xr:uid="{00000000-0005-0000-0000-0000B0280000}"/>
    <cellStyle name="Normal 16 6 2 2" xfId="10418" xr:uid="{00000000-0005-0000-0000-0000B1280000}"/>
    <cellStyle name="Normal 16 6 3" xfId="10419" xr:uid="{00000000-0005-0000-0000-0000B2280000}"/>
    <cellStyle name="Normal 16 6 4" xfId="10420" xr:uid="{00000000-0005-0000-0000-0000B3280000}"/>
    <cellStyle name="Normal 16 6 5" xfId="10421" xr:uid="{00000000-0005-0000-0000-0000B4280000}"/>
    <cellStyle name="Normal 16 7" xfId="10422" xr:uid="{00000000-0005-0000-0000-0000B5280000}"/>
    <cellStyle name="Normal 16 7 2" xfId="10423" xr:uid="{00000000-0005-0000-0000-0000B6280000}"/>
    <cellStyle name="Normal 16 7 2 2" xfId="10424" xr:uid="{00000000-0005-0000-0000-0000B7280000}"/>
    <cellStyle name="Normal 16 7 3" xfId="10425" xr:uid="{00000000-0005-0000-0000-0000B8280000}"/>
    <cellStyle name="Normal 16 7 4" xfId="10426" xr:uid="{00000000-0005-0000-0000-0000B9280000}"/>
    <cellStyle name="Normal 16 7 5" xfId="10427" xr:uid="{00000000-0005-0000-0000-0000BA280000}"/>
    <cellStyle name="Normal 16 8" xfId="10428" xr:uid="{00000000-0005-0000-0000-0000BB280000}"/>
    <cellStyle name="Normal 16 8 2" xfId="10429" xr:uid="{00000000-0005-0000-0000-0000BC280000}"/>
    <cellStyle name="Normal 16 8 2 2" xfId="10430" xr:uid="{00000000-0005-0000-0000-0000BD280000}"/>
    <cellStyle name="Normal 16 8 3" xfId="10431" xr:uid="{00000000-0005-0000-0000-0000BE280000}"/>
    <cellStyle name="Normal 16 8 4" xfId="10432" xr:uid="{00000000-0005-0000-0000-0000BF280000}"/>
    <cellStyle name="Normal 16 9" xfId="10433" xr:uid="{00000000-0005-0000-0000-0000C0280000}"/>
    <cellStyle name="Normal 16 9 2" xfId="10434" xr:uid="{00000000-0005-0000-0000-0000C1280000}"/>
    <cellStyle name="Normal 16 9 3" xfId="10435" xr:uid="{00000000-0005-0000-0000-0000C2280000}"/>
    <cellStyle name="Normal 160" xfId="10436" xr:uid="{00000000-0005-0000-0000-0000C3280000}"/>
    <cellStyle name="Normal 160 10" xfId="10437" xr:uid="{00000000-0005-0000-0000-0000C4280000}"/>
    <cellStyle name="Normal 160 10 2" xfId="10438" xr:uid="{00000000-0005-0000-0000-0000C5280000}"/>
    <cellStyle name="Normal 160 11" xfId="10439" xr:uid="{00000000-0005-0000-0000-0000C6280000}"/>
    <cellStyle name="Normal 160 11 2" xfId="10440" xr:uid="{00000000-0005-0000-0000-0000C7280000}"/>
    <cellStyle name="Normal 160 12" xfId="10441" xr:uid="{00000000-0005-0000-0000-0000C8280000}"/>
    <cellStyle name="Normal 160 13" xfId="10442" xr:uid="{00000000-0005-0000-0000-0000C9280000}"/>
    <cellStyle name="Normal 160 14" xfId="10443" xr:uid="{00000000-0005-0000-0000-0000CA280000}"/>
    <cellStyle name="Normal 160 15" xfId="10444" xr:uid="{00000000-0005-0000-0000-0000CB280000}"/>
    <cellStyle name="Normal 160 16" xfId="10445" xr:uid="{00000000-0005-0000-0000-0000CC280000}"/>
    <cellStyle name="Normal 160 17" xfId="10446" xr:uid="{00000000-0005-0000-0000-0000CD280000}"/>
    <cellStyle name="Normal 160 2" xfId="10447" xr:uid="{00000000-0005-0000-0000-0000CE280000}"/>
    <cellStyle name="Normal 160 2 10" xfId="10448" xr:uid="{00000000-0005-0000-0000-0000CF280000}"/>
    <cellStyle name="Normal 160 2 11" xfId="10449" xr:uid="{00000000-0005-0000-0000-0000D0280000}"/>
    <cellStyle name="Normal 160 2 12" xfId="10450" xr:uid="{00000000-0005-0000-0000-0000D1280000}"/>
    <cellStyle name="Normal 160 2 13" xfId="10451" xr:uid="{00000000-0005-0000-0000-0000D2280000}"/>
    <cellStyle name="Normal 160 2 14" xfId="10452" xr:uid="{00000000-0005-0000-0000-0000D3280000}"/>
    <cellStyle name="Normal 160 2 15" xfId="10453" xr:uid="{00000000-0005-0000-0000-0000D4280000}"/>
    <cellStyle name="Normal 160 2 2" xfId="10454" xr:uid="{00000000-0005-0000-0000-0000D5280000}"/>
    <cellStyle name="Normal 160 2 2 2" xfId="10455" xr:uid="{00000000-0005-0000-0000-0000D6280000}"/>
    <cellStyle name="Normal 160 2 2 2 2" xfId="10456" xr:uid="{00000000-0005-0000-0000-0000D7280000}"/>
    <cellStyle name="Normal 160 2 2 3" xfId="10457" xr:uid="{00000000-0005-0000-0000-0000D8280000}"/>
    <cellStyle name="Normal 160 2 2 4" xfId="10458" xr:uid="{00000000-0005-0000-0000-0000D9280000}"/>
    <cellStyle name="Normal 160 2 3" xfId="10459" xr:uid="{00000000-0005-0000-0000-0000DA280000}"/>
    <cellStyle name="Normal 160 2 3 2" xfId="10460" xr:uid="{00000000-0005-0000-0000-0000DB280000}"/>
    <cellStyle name="Normal 160 2 3 2 2" xfId="10461" xr:uid="{00000000-0005-0000-0000-0000DC280000}"/>
    <cellStyle name="Normal 160 2 3 3" xfId="10462" xr:uid="{00000000-0005-0000-0000-0000DD280000}"/>
    <cellStyle name="Normal 160 2 3 4" xfId="10463" xr:uid="{00000000-0005-0000-0000-0000DE280000}"/>
    <cellStyle name="Normal 160 2 4" xfId="10464" xr:uid="{00000000-0005-0000-0000-0000DF280000}"/>
    <cellStyle name="Normal 160 2 4 2" xfId="10465" xr:uid="{00000000-0005-0000-0000-0000E0280000}"/>
    <cellStyle name="Normal 160 2 4 2 2" xfId="10466" xr:uid="{00000000-0005-0000-0000-0000E1280000}"/>
    <cellStyle name="Normal 160 2 4 3" xfId="10467" xr:uid="{00000000-0005-0000-0000-0000E2280000}"/>
    <cellStyle name="Normal 160 2 4 4" xfId="10468" xr:uid="{00000000-0005-0000-0000-0000E3280000}"/>
    <cellStyle name="Normal 160 2 5" xfId="10469" xr:uid="{00000000-0005-0000-0000-0000E4280000}"/>
    <cellStyle name="Normal 160 2 5 2" xfId="10470" xr:uid="{00000000-0005-0000-0000-0000E5280000}"/>
    <cellStyle name="Normal 160 2 5 2 2" xfId="10471" xr:uid="{00000000-0005-0000-0000-0000E6280000}"/>
    <cellStyle name="Normal 160 2 5 3" xfId="10472" xr:uid="{00000000-0005-0000-0000-0000E7280000}"/>
    <cellStyle name="Normal 160 2 5 4" xfId="10473" xr:uid="{00000000-0005-0000-0000-0000E8280000}"/>
    <cellStyle name="Normal 160 2 6" xfId="10474" xr:uid="{00000000-0005-0000-0000-0000E9280000}"/>
    <cellStyle name="Normal 160 2 6 2" xfId="10475" xr:uid="{00000000-0005-0000-0000-0000EA280000}"/>
    <cellStyle name="Normal 160 2 6 2 2" xfId="10476" xr:uid="{00000000-0005-0000-0000-0000EB280000}"/>
    <cellStyle name="Normal 160 2 6 3" xfId="10477" xr:uid="{00000000-0005-0000-0000-0000EC280000}"/>
    <cellStyle name="Normal 160 2 7" xfId="10478" xr:uid="{00000000-0005-0000-0000-0000ED280000}"/>
    <cellStyle name="Normal 160 2 7 2" xfId="10479" xr:uid="{00000000-0005-0000-0000-0000EE280000}"/>
    <cellStyle name="Normal 160 2 7 3" xfId="10480" xr:uid="{00000000-0005-0000-0000-0000EF280000}"/>
    <cellStyle name="Normal 160 2 8" xfId="10481" xr:uid="{00000000-0005-0000-0000-0000F0280000}"/>
    <cellStyle name="Normal 160 2 8 2" xfId="10482" xr:uid="{00000000-0005-0000-0000-0000F1280000}"/>
    <cellStyle name="Normal 160 2 9" xfId="10483" xr:uid="{00000000-0005-0000-0000-0000F2280000}"/>
    <cellStyle name="Normal 160 3" xfId="10484" xr:uid="{00000000-0005-0000-0000-0000F3280000}"/>
    <cellStyle name="Normal 160 3 10" xfId="10485" xr:uid="{00000000-0005-0000-0000-0000F4280000}"/>
    <cellStyle name="Normal 160 3 11" xfId="10486" xr:uid="{00000000-0005-0000-0000-0000F5280000}"/>
    <cellStyle name="Normal 160 3 12" xfId="10487" xr:uid="{00000000-0005-0000-0000-0000F6280000}"/>
    <cellStyle name="Normal 160 3 13" xfId="10488" xr:uid="{00000000-0005-0000-0000-0000F7280000}"/>
    <cellStyle name="Normal 160 3 14" xfId="10489" xr:uid="{00000000-0005-0000-0000-0000F8280000}"/>
    <cellStyle name="Normal 160 3 15" xfId="10490" xr:uid="{00000000-0005-0000-0000-0000F9280000}"/>
    <cellStyle name="Normal 160 3 2" xfId="10491" xr:uid="{00000000-0005-0000-0000-0000FA280000}"/>
    <cellStyle name="Normal 160 3 2 2" xfId="10492" xr:uid="{00000000-0005-0000-0000-0000FB280000}"/>
    <cellStyle name="Normal 160 3 2 2 2" xfId="10493" xr:uid="{00000000-0005-0000-0000-0000FC280000}"/>
    <cellStyle name="Normal 160 3 2 3" xfId="10494" xr:uid="{00000000-0005-0000-0000-0000FD280000}"/>
    <cellStyle name="Normal 160 3 2 4" xfId="10495" xr:uid="{00000000-0005-0000-0000-0000FE280000}"/>
    <cellStyle name="Normal 160 3 3" xfId="10496" xr:uid="{00000000-0005-0000-0000-0000FF280000}"/>
    <cellStyle name="Normal 160 3 3 2" xfId="10497" xr:uid="{00000000-0005-0000-0000-000000290000}"/>
    <cellStyle name="Normal 160 3 3 2 2" xfId="10498" xr:uid="{00000000-0005-0000-0000-000001290000}"/>
    <cellStyle name="Normal 160 3 3 3" xfId="10499" xr:uid="{00000000-0005-0000-0000-000002290000}"/>
    <cellStyle name="Normal 160 3 3 4" xfId="10500" xr:uid="{00000000-0005-0000-0000-000003290000}"/>
    <cellStyle name="Normal 160 3 4" xfId="10501" xr:uid="{00000000-0005-0000-0000-000004290000}"/>
    <cellStyle name="Normal 160 3 4 2" xfId="10502" xr:uid="{00000000-0005-0000-0000-000005290000}"/>
    <cellStyle name="Normal 160 3 4 2 2" xfId="10503" xr:uid="{00000000-0005-0000-0000-000006290000}"/>
    <cellStyle name="Normal 160 3 4 3" xfId="10504" xr:uid="{00000000-0005-0000-0000-000007290000}"/>
    <cellStyle name="Normal 160 3 4 4" xfId="10505" xr:uid="{00000000-0005-0000-0000-000008290000}"/>
    <cellStyle name="Normal 160 3 5" xfId="10506" xr:uid="{00000000-0005-0000-0000-000009290000}"/>
    <cellStyle name="Normal 160 3 5 2" xfId="10507" xr:uid="{00000000-0005-0000-0000-00000A290000}"/>
    <cellStyle name="Normal 160 3 5 2 2" xfId="10508" xr:uid="{00000000-0005-0000-0000-00000B290000}"/>
    <cellStyle name="Normal 160 3 5 3" xfId="10509" xr:uid="{00000000-0005-0000-0000-00000C290000}"/>
    <cellStyle name="Normal 160 3 5 4" xfId="10510" xr:uid="{00000000-0005-0000-0000-00000D290000}"/>
    <cellStyle name="Normal 160 3 6" xfId="10511" xr:uid="{00000000-0005-0000-0000-00000E290000}"/>
    <cellStyle name="Normal 160 3 6 2" xfId="10512" xr:uid="{00000000-0005-0000-0000-00000F290000}"/>
    <cellStyle name="Normal 160 3 6 2 2" xfId="10513" xr:uid="{00000000-0005-0000-0000-000010290000}"/>
    <cellStyle name="Normal 160 3 6 3" xfId="10514" xr:uid="{00000000-0005-0000-0000-000011290000}"/>
    <cellStyle name="Normal 160 3 7" xfId="10515" xr:uid="{00000000-0005-0000-0000-000012290000}"/>
    <cellStyle name="Normal 160 3 7 2" xfId="10516" xr:uid="{00000000-0005-0000-0000-000013290000}"/>
    <cellStyle name="Normal 160 3 7 3" xfId="10517" xr:uid="{00000000-0005-0000-0000-000014290000}"/>
    <cellStyle name="Normal 160 3 8" xfId="10518" xr:uid="{00000000-0005-0000-0000-000015290000}"/>
    <cellStyle name="Normal 160 3 8 2" xfId="10519" xr:uid="{00000000-0005-0000-0000-000016290000}"/>
    <cellStyle name="Normal 160 3 9" xfId="10520" xr:uid="{00000000-0005-0000-0000-000017290000}"/>
    <cellStyle name="Normal 160 4" xfId="10521" xr:uid="{00000000-0005-0000-0000-000018290000}"/>
    <cellStyle name="Normal 160 4 2" xfId="10522" xr:uid="{00000000-0005-0000-0000-000019290000}"/>
    <cellStyle name="Normal 160 4 2 2" xfId="10523" xr:uid="{00000000-0005-0000-0000-00001A290000}"/>
    <cellStyle name="Normal 160 4 3" xfId="10524" xr:uid="{00000000-0005-0000-0000-00001B290000}"/>
    <cellStyle name="Normal 160 4 4" xfId="10525" xr:uid="{00000000-0005-0000-0000-00001C290000}"/>
    <cellStyle name="Normal 160 4 5" xfId="10526" xr:uid="{00000000-0005-0000-0000-00001D290000}"/>
    <cellStyle name="Normal 160 5" xfId="10527" xr:uid="{00000000-0005-0000-0000-00001E290000}"/>
    <cellStyle name="Normal 160 5 2" xfId="10528" xr:uid="{00000000-0005-0000-0000-00001F290000}"/>
    <cellStyle name="Normal 160 5 2 2" xfId="10529" xr:uid="{00000000-0005-0000-0000-000020290000}"/>
    <cellStyle name="Normal 160 5 3" xfId="10530" xr:uid="{00000000-0005-0000-0000-000021290000}"/>
    <cellStyle name="Normal 160 5 4" xfId="10531" xr:uid="{00000000-0005-0000-0000-000022290000}"/>
    <cellStyle name="Normal 160 6" xfId="10532" xr:uid="{00000000-0005-0000-0000-000023290000}"/>
    <cellStyle name="Normal 160 6 2" xfId="10533" xr:uid="{00000000-0005-0000-0000-000024290000}"/>
    <cellStyle name="Normal 160 6 2 2" xfId="10534" xr:uid="{00000000-0005-0000-0000-000025290000}"/>
    <cellStyle name="Normal 160 6 3" xfId="10535" xr:uid="{00000000-0005-0000-0000-000026290000}"/>
    <cellStyle name="Normal 160 6 4" xfId="10536" xr:uid="{00000000-0005-0000-0000-000027290000}"/>
    <cellStyle name="Normal 160 7" xfId="10537" xr:uid="{00000000-0005-0000-0000-000028290000}"/>
    <cellStyle name="Normal 160 7 2" xfId="10538" xr:uid="{00000000-0005-0000-0000-000029290000}"/>
    <cellStyle name="Normal 160 7 2 2" xfId="10539" xr:uid="{00000000-0005-0000-0000-00002A290000}"/>
    <cellStyle name="Normal 160 7 3" xfId="10540" xr:uid="{00000000-0005-0000-0000-00002B290000}"/>
    <cellStyle name="Normal 160 7 4" xfId="10541" xr:uid="{00000000-0005-0000-0000-00002C290000}"/>
    <cellStyle name="Normal 160 8" xfId="10542" xr:uid="{00000000-0005-0000-0000-00002D290000}"/>
    <cellStyle name="Normal 160 8 2" xfId="10543" xr:uid="{00000000-0005-0000-0000-00002E290000}"/>
    <cellStyle name="Normal 160 8 2 2" xfId="10544" xr:uid="{00000000-0005-0000-0000-00002F290000}"/>
    <cellStyle name="Normal 160 8 3" xfId="10545" xr:uid="{00000000-0005-0000-0000-000030290000}"/>
    <cellStyle name="Normal 160 9" xfId="10546" xr:uid="{00000000-0005-0000-0000-000031290000}"/>
    <cellStyle name="Normal 160 9 2" xfId="10547" xr:uid="{00000000-0005-0000-0000-000032290000}"/>
    <cellStyle name="Normal 160 9 3" xfId="10548" xr:uid="{00000000-0005-0000-0000-000033290000}"/>
    <cellStyle name="Normal 161" xfId="10549" xr:uid="{00000000-0005-0000-0000-000034290000}"/>
    <cellStyle name="Normal 161 10" xfId="10550" xr:uid="{00000000-0005-0000-0000-000035290000}"/>
    <cellStyle name="Normal 161 10 2" xfId="10551" xr:uid="{00000000-0005-0000-0000-000036290000}"/>
    <cellStyle name="Normal 161 11" xfId="10552" xr:uid="{00000000-0005-0000-0000-000037290000}"/>
    <cellStyle name="Normal 161 11 2" xfId="10553" xr:uid="{00000000-0005-0000-0000-000038290000}"/>
    <cellStyle name="Normal 161 12" xfId="10554" xr:uid="{00000000-0005-0000-0000-000039290000}"/>
    <cellStyle name="Normal 161 13" xfId="10555" xr:uid="{00000000-0005-0000-0000-00003A290000}"/>
    <cellStyle name="Normal 161 14" xfId="10556" xr:uid="{00000000-0005-0000-0000-00003B290000}"/>
    <cellStyle name="Normal 161 15" xfId="10557" xr:uid="{00000000-0005-0000-0000-00003C290000}"/>
    <cellStyle name="Normal 161 16" xfId="10558" xr:uid="{00000000-0005-0000-0000-00003D290000}"/>
    <cellStyle name="Normal 161 17" xfId="10559" xr:uid="{00000000-0005-0000-0000-00003E290000}"/>
    <cellStyle name="Normal 161 2" xfId="10560" xr:uid="{00000000-0005-0000-0000-00003F290000}"/>
    <cellStyle name="Normal 161 2 10" xfId="10561" xr:uid="{00000000-0005-0000-0000-000040290000}"/>
    <cellStyle name="Normal 161 2 11" xfId="10562" xr:uid="{00000000-0005-0000-0000-000041290000}"/>
    <cellStyle name="Normal 161 2 12" xfId="10563" xr:uid="{00000000-0005-0000-0000-000042290000}"/>
    <cellStyle name="Normal 161 2 13" xfId="10564" xr:uid="{00000000-0005-0000-0000-000043290000}"/>
    <cellStyle name="Normal 161 2 14" xfId="10565" xr:uid="{00000000-0005-0000-0000-000044290000}"/>
    <cellStyle name="Normal 161 2 15" xfId="10566" xr:uid="{00000000-0005-0000-0000-000045290000}"/>
    <cellStyle name="Normal 161 2 2" xfId="10567" xr:uid="{00000000-0005-0000-0000-000046290000}"/>
    <cellStyle name="Normal 161 2 2 2" xfId="10568" xr:uid="{00000000-0005-0000-0000-000047290000}"/>
    <cellStyle name="Normal 161 2 2 2 2" xfId="10569" xr:uid="{00000000-0005-0000-0000-000048290000}"/>
    <cellStyle name="Normal 161 2 2 3" xfId="10570" xr:uid="{00000000-0005-0000-0000-000049290000}"/>
    <cellStyle name="Normal 161 2 2 4" xfId="10571" xr:uid="{00000000-0005-0000-0000-00004A290000}"/>
    <cellStyle name="Normal 161 2 3" xfId="10572" xr:uid="{00000000-0005-0000-0000-00004B290000}"/>
    <cellStyle name="Normal 161 2 3 2" xfId="10573" xr:uid="{00000000-0005-0000-0000-00004C290000}"/>
    <cellStyle name="Normal 161 2 3 2 2" xfId="10574" xr:uid="{00000000-0005-0000-0000-00004D290000}"/>
    <cellStyle name="Normal 161 2 3 3" xfId="10575" xr:uid="{00000000-0005-0000-0000-00004E290000}"/>
    <cellStyle name="Normal 161 2 3 4" xfId="10576" xr:uid="{00000000-0005-0000-0000-00004F290000}"/>
    <cellStyle name="Normal 161 2 4" xfId="10577" xr:uid="{00000000-0005-0000-0000-000050290000}"/>
    <cellStyle name="Normal 161 2 4 2" xfId="10578" xr:uid="{00000000-0005-0000-0000-000051290000}"/>
    <cellStyle name="Normal 161 2 4 2 2" xfId="10579" xr:uid="{00000000-0005-0000-0000-000052290000}"/>
    <cellStyle name="Normal 161 2 4 3" xfId="10580" xr:uid="{00000000-0005-0000-0000-000053290000}"/>
    <cellStyle name="Normal 161 2 4 4" xfId="10581" xr:uid="{00000000-0005-0000-0000-000054290000}"/>
    <cellStyle name="Normal 161 2 5" xfId="10582" xr:uid="{00000000-0005-0000-0000-000055290000}"/>
    <cellStyle name="Normal 161 2 5 2" xfId="10583" xr:uid="{00000000-0005-0000-0000-000056290000}"/>
    <cellStyle name="Normal 161 2 5 2 2" xfId="10584" xr:uid="{00000000-0005-0000-0000-000057290000}"/>
    <cellStyle name="Normal 161 2 5 3" xfId="10585" xr:uid="{00000000-0005-0000-0000-000058290000}"/>
    <cellStyle name="Normal 161 2 5 4" xfId="10586" xr:uid="{00000000-0005-0000-0000-000059290000}"/>
    <cellStyle name="Normal 161 2 6" xfId="10587" xr:uid="{00000000-0005-0000-0000-00005A290000}"/>
    <cellStyle name="Normal 161 2 6 2" xfId="10588" xr:uid="{00000000-0005-0000-0000-00005B290000}"/>
    <cellStyle name="Normal 161 2 6 2 2" xfId="10589" xr:uid="{00000000-0005-0000-0000-00005C290000}"/>
    <cellStyle name="Normal 161 2 6 3" xfId="10590" xr:uid="{00000000-0005-0000-0000-00005D290000}"/>
    <cellStyle name="Normal 161 2 7" xfId="10591" xr:uid="{00000000-0005-0000-0000-00005E290000}"/>
    <cellStyle name="Normal 161 2 7 2" xfId="10592" xr:uid="{00000000-0005-0000-0000-00005F290000}"/>
    <cellStyle name="Normal 161 2 7 3" xfId="10593" xr:uid="{00000000-0005-0000-0000-000060290000}"/>
    <cellStyle name="Normal 161 2 8" xfId="10594" xr:uid="{00000000-0005-0000-0000-000061290000}"/>
    <cellStyle name="Normal 161 2 8 2" xfId="10595" xr:uid="{00000000-0005-0000-0000-000062290000}"/>
    <cellStyle name="Normal 161 2 9" xfId="10596" xr:uid="{00000000-0005-0000-0000-000063290000}"/>
    <cellStyle name="Normal 161 3" xfId="10597" xr:uid="{00000000-0005-0000-0000-000064290000}"/>
    <cellStyle name="Normal 161 3 10" xfId="10598" xr:uid="{00000000-0005-0000-0000-000065290000}"/>
    <cellStyle name="Normal 161 3 11" xfId="10599" xr:uid="{00000000-0005-0000-0000-000066290000}"/>
    <cellStyle name="Normal 161 3 12" xfId="10600" xr:uid="{00000000-0005-0000-0000-000067290000}"/>
    <cellStyle name="Normal 161 3 13" xfId="10601" xr:uid="{00000000-0005-0000-0000-000068290000}"/>
    <cellStyle name="Normal 161 3 14" xfId="10602" xr:uid="{00000000-0005-0000-0000-000069290000}"/>
    <cellStyle name="Normal 161 3 15" xfId="10603" xr:uid="{00000000-0005-0000-0000-00006A290000}"/>
    <cellStyle name="Normal 161 3 2" xfId="10604" xr:uid="{00000000-0005-0000-0000-00006B290000}"/>
    <cellStyle name="Normal 161 3 2 2" xfId="10605" xr:uid="{00000000-0005-0000-0000-00006C290000}"/>
    <cellStyle name="Normal 161 3 2 2 2" xfId="10606" xr:uid="{00000000-0005-0000-0000-00006D290000}"/>
    <cellStyle name="Normal 161 3 2 3" xfId="10607" xr:uid="{00000000-0005-0000-0000-00006E290000}"/>
    <cellStyle name="Normal 161 3 2 4" xfId="10608" xr:uid="{00000000-0005-0000-0000-00006F290000}"/>
    <cellStyle name="Normal 161 3 3" xfId="10609" xr:uid="{00000000-0005-0000-0000-000070290000}"/>
    <cellStyle name="Normal 161 3 3 2" xfId="10610" xr:uid="{00000000-0005-0000-0000-000071290000}"/>
    <cellStyle name="Normal 161 3 3 2 2" xfId="10611" xr:uid="{00000000-0005-0000-0000-000072290000}"/>
    <cellStyle name="Normal 161 3 3 3" xfId="10612" xr:uid="{00000000-0005-0000-0000-000073290000}"/>
    <cellStyle name="Normal 161 3 3 4" xfId="10613" xr:uid="{00000000-0005-0000-0000-000074290000}"/>
    <cellStyle name="Normal 161 3 4" xfId="10614" xr:uid="{00000000-0005-0000-0000-000075290000}"/>
    <cellStyle name="Normal 161 3 4 2" xfId="10615" xr:uid="{00000000-0005-0000-0000-000076290000}"/>
    <cellStyle name="Normal 161 3 4 2 2" xfId="10616" xr:uid="{00000000-0005-0000-0000-000077290000}"/>
    <cellStyle name="Normal 161 3 4 3" xfId="10617" xr:uid="{00000000-0005-0000-0000-000078290000}"/>
    <cellStyle name="Normal 161 3 4 4" xfId="10618" xr:uid="{00000000-0005-0000-0000-000079290000}"/>
    <cellStyle name="Normal 161 3 5" xfId="10619" xr:uid="{00000000-0005-0000-0000-00007A290000}"/>
    <cellStyle name="Normal 161 3 5 2" xfId="10620" xr:uid="{00000000-0005-0000-0000-00007B290000}"/>
    <cellStyle name="Normal 161 3 5 2 2" xfId="10621" xr:uid="{00000000-0005-0000-0000-00007C290000}"/>
    <cellStyle name="Normal 161 3 5 3" xfId="10622" xr:uid="{00000000-0005-0000-0000-00007D290000}"/>
    <cellStyle name="Normal 161 3 5 4" xfId="10623" xr:uid="{00000000-0005-0000-0000-00007E290000}"/>
    <cellStyle name="Normal 161 3 6" xfId="10624" xr:uid="{00000000-0005-0000-0000-00007F290000}"/>
    <cellStyle name="Normal 161 3 6 2" xfId="10625" xr:uid="{00000000-0005-0000-0000-000080290000}"/>
    <cellStyle name="Normal 161 3 6 2 2" xfId="10626" xr:uid="{00000000-0005-0000-0000-000081290000}"/>
    <cellStyle name="Normal 161 3 6 3" xfId="10627" xr:uid="{00000000-0005-0000-0000-000082290000}"/>
    <cellStyle name="Normal 161 3 7" xfId="10628" xr:uid="{00000000-0005-0000-0000-000083290000}"/>
    <cellStyle name="Normal 161 3 7 2" xfId="10629" xr:uid="{00000000-0005-0000-0000-000084290000}"/>
    <cellStyle name="Normal 161 3 7 3" xfId="10630" xr:uid="{00000000-0005-0000-0000-000085290000}"/>
    <cellStyle name="Normal 161 3 8" xfId="10631" xr:uid="{00000000-0005-0000-0000-000086290000}"/>
    <cellStyle name="Normal 161 3 8 2" xfId="10632" xr:uid="{00000000-0005-0000-0000-000087290000}"/>
    <cellStyle name="Normal 161 3 9" xfId="10633" xr:uid="{00000000-0005-0000-0000-000088290000}"/>
    <cellStyle name="Normal 161 4" xfId="10634" xr:uid="{00000000-0005-0000-0000-000089290000}"/>
    <cellStyle name="Normal 161 4 2" xfId="10635" xr:uid="{00000000-0005-0000-0000-00008A290000}"/>
    <cellStyle name="Normal 161 4 2 2" xfId="10636" xr:uid="{00000000-0005-0000-0000-00008B290000}"/>
    <cellStyle name="Normal 161 4 3" xfId="10637" xr:uid="{00000000-0005-0000-0000-00008C290000}"/>
    <cellStyle name="Normal 161 4 4" xfId="10638" xr:uid="{00000000-0005-0000-0000-00008D290000}"/>
    <cellStyle name="Normal 161 4 5" xfId="10639" xr:uid="{00000000-0005-0000-0000-00008E290000}"/>
    <cellStyle name="Normal 161 5" xfId="10640" xr:uid="{00000000-0005-0000-0000-00008F290000}"/>
    <cellStyle name="Normal 161 5 2" xfId="10641" xr:uid="{00000000-0005-0000-0000-000090290000}"/>
    <cellStyle name="Normal 161 5 2 2" xfId="10642" xr:uid="{00000000-0005-0000-0000-000091290000}"/>
    <cellStyle name="Normal 161 5 3" xfId="10643" xr:uid="{00000000-0005-0000-0000-000092290000}"/>
    <cellStyle name="Normal 161 5 4" xfId="10644" xr:uid="{00000000-0005-0000-0000-000093290000}"/>
    <cellStyle name="Normal 161 6" xfId="10645" xr:uid="{00000000-0005-0000-0000-000094290000}"/>
    <cellStyle name="Normal 161 6 2" xfId="10646" xr:uid="{00000000-0005-0000-0000-000095290000}"/>
    <cellStyle name="Normal 161 6 2 2" xfId="10647" xr:uid="{00000000-0005-0000-0000-000096290000}"/>
    <cellStyle name="Normal 161 6 3" xfId="10648" xr:uid="{00000000-0005-0000-0000-000097290000}"/>
    <cellStyle name="Normal 161 6 4" xfId="10649" xr:uid="{00000000-0005-0000-0000-000098290000}"/>
    <cellStyle name="Normal 161 7" xfId="10650" xr:uid="{00000000-0005-0000-0000-000099290000}"/>
    <cellStyle name="Normal 161 7 2" xfId="10651" xr:uid="{00000000-0005-0000-0000-00009A290000}"/>
    <cellStyle name="Normal 161 7 2 2" xfId="10652" xr:uid="{00000000-0005-0000-0000-00009B290000}"/>
    <cellStyle name="Normal 161 7 3" xfId="10653" xr:uid="{00000000-0005-0000-0000-00009C290000}"/>
    <cellStyle name="Normal 161 7 4" xfId="10654" xr:uid="{00000000-0005-0000-0000-00009D290000}"/>
    <cellStyle name="Normal 161 8" xfId="10655" xr:uid="{00000000-0005-0000-0000-00009E290000}"/>
    <cellStyle name="Normal 161 8 2" xfId="10656" xr:uid="{00000000-0005-0000-0000-00009F290000}"/>
    <cellStyle name="Normal 161 8 2 2" xfId="10657" xr:uid="{00000000-0005-0000-0000-0000A0290000}"/>
    <cellStyle name="Normal 161 8 3" xfId="10658" xr:uid="{00000000-0005-0000-0000-0000A1290000}"/>
    <cellStyle name="Normal 161 9" xfId="10659" xr:uid="{00000000-0005-0000-0000-0000A2290000}"/>
    <cellStyle name="Normal 161 9 2" xfId="10660" xr:uid="{00000000-0005-0000-0000-0000A3290000}"/>
    <cellStyle name="Normal 161 9 3" xfId="10661" xr:uid="{00000000-0005-0000-0000-0000A4290000}"/>
    <cellStyle name="Normal 162" xfId="10662" xr:uid="{00000000-0005-0000-0000-0000A5290000}"/>
    <cellStyle name="Normal 162 10" xfId="10663" xr:uid="{00000000-0005-0000-0000-0000A6290000}"/>
    <cellStyle name="Normal 162 10 2" xfId="10664" xr:uid="{00000000-0005-0000-0000-0000A7290000}"/>
    <cellStyle name="Normal 162 11" xfId="10665" xr:uid="{00000000-0005-0000-0000-0000A8290000}"/>
    <cellStyle name="Normal 162 11 2" xfId="10666" xr:uid="{00000000-0005-0000-0000-0000A9290000}"/>
    <cellStyle name="Normal 162 12" xfId="10667" xr:uid="{00000000-0005-0000-0000-0000AA290000}"/>
    <cellStyle name="Normal 162 13" xfId="10668" xr:uid="{00000000-0005-0000-0000-0000AB290000}"/>
    <cellStyle name="Normal 162 14" xfId="10669" xr:uid="{00000000-0005-0000-0000-0000AC290000}"/>
    <cellStyle name="Normal 162 15" xfId="10670" xr:uid="{00000000-0005-0000-0000-0000AD290000}"/>
    <cellStyle name="Normal 162 16" xfId="10671" xr:uid="{00000000-0005-0000-0000-0000AE290000}"/>
    <cellStyle name="Normal 162 17" xfId="10672" xr:uid="{00000000-0005-0000-0000-0000AF290000}"/>
    <cellStyle name="Normal 162 2" xfId="10673" xr:uid="{00000000-0005-0000-0000-0000B0290000}"/>
    <cellStyle name="Normal 162 2 10" xfId="10674" xr:uid="{00000000-0005-0000-0000-0000B1290000}"/>
    <cellStyle name="Normal 162 2 11" xfId="10675" xr:uid="{00000000-0005-0000-0000-0000B2290000}"/>
    <cellStyle name="Normal 162 2 12" xfId="10676" xr:uid="{00000000-0005-0000-0000-0000B3290000}"/>
    <cellStyle name="Normal 162 2 13" xfId="10677" xr:uid="{00000000-0005-0000-0000-0000B4290000}"/>
    <cellStyle name="Normal 162 2 14" xfId="10678" xr:uid="{00000000-0005-0000-0000-0000B5290000}"/>
    <cellStyle name="Normal 162 2 15" xfId="10679" xr:uid="{00000000-0005-0000-0000-0000B6290000}"/>
    <cellStyle name="Normal 162 2 2" xfId="10680" xr:uid="{00000000-0005-0000-0000-0000B7290000}"/>
    <cellStyle name="Normal 162 2 2 2" xfId="10681" xr:uid="{00000000-0005-0000-0000-0000B8290000}"/>
    <cellStyle name="Normal 162 2 2 2 2" xfId="10682" xr:uid="{00000000-0005-0000-0000-0000B9290000}"/>
    <cellStyle name="Normal 162 2 2 3" xfId="10683" xr:uid="{00000000-0005-0000-0000-0000BA290000}"/>
    <cellStyle name="Normal 162 2 2 4" xfId="10684" xr:uid="{00000000-0005-0000-0000-0000BB290000}"/>
    <cellStyle name="Normal 162 2 3" xfId="10685" xr:uid="{00000000-0005-0000-0000-0000BC290000}"/>
    <cellStyle name="Normal 162 2 3 2" xfId="10686" xr:uid="{00000000-0005-0000-0000-0000BD290000}"/>
    <cellStyle name="Normal 162 2 3 2 2" xfId="10687" xr:uid="{00000000-0005-0000-0000-0000BE290000}"/>
    <cellStyle name="Normal 162 2 3 3" xfId="10688" xr:uid="{00000000-0005-0000-0000-0000BF290000}"/>
    <cellStyle name="Normal 162 2 3 4" xfId="10689" xr:uid="{00000000-0005-0000-0000-0000C0290000}"/>
    <cellStyle name="Normal 162 2 4" xfId="10690" xr:uid="{00000000-0005-0000-0000-0000C1290000}"/>
    <cellStyle name="Normal 162 2 4 2" xfId="10691" xr:uid="{00000000-0005-0000-0000-0000C2290000}"/>
    <cellStyle name="Normal 162 2 4 2 2" xfId="10692" xr:uid="{00000000-0005-0000-0000-0000C3290000}"/>
    <cellStyle name="Normal 162 2 4 3" xfId="10693" xr:uid="{00000000-0005-0000-0000-0000C4290000}"/>
    <cellStyle name="Normal 162 2 4 4" xfId="10694" xr:uid="{00000000-0005-0000-0000-0000C5290000}"/>
    <cellStyle name="Normal 162 2 5" xfId="10695" xr:uid="{00000000-0005-0000-0000-0000C6290000}"/>
    <cellStyle name="Normal 162 2 5 2" xfId="10696" xr:uid="{00000000-0005-0000-0000-0000C7290000}"/>
    <cellStyle name="Normal 162 2 5 2 2" xfId="10697" xr:uid="{00000000-0005-0000-0000-0000C8290000}"/>
    <cellStyle name="Normal 162 2 5 3" xfId="10698" xr:uid="{00000000-0005-0000-0000-0000C9290000}"/>
    <cellStyle name="Normal 162 2 5 4" xfId="10699" xr:uid="{00000000-0005-0000-0000-0000CA290000}"/>
    <cellStyle name="Normal 162 2 6" xfId="10700" xr:uid="{00000000-0005-0000-0000-0000CB290000}"/>
    <cellStyle name="Normal 162 2 6 2" xfId="10701" xr:uid="{00000000-0005-0000-0000-0000CC290000}"/>
    <cellStyle name="Normal 162 2 6 2 2" xfId="10702" xr:uid="{00000000-0005-0000-0000-0000CD290000}"/>
    <cellStyle name="Normal 162 2 6 3" xfId="10703" xr:uid="{00000000-0005-0000-0000-0000CE290000}"/>
    <cellStyle name="Normal 162 2 7" xfId="10704" xr:uid="{00000000-0005-0000-0000-0000CF290000}"/>
    <cellStyle name="Normal 162 2 7 2" xfId="10705" xr:uid="{00000000-0005-0000-0000-0000D0290000}"/>
    <cellStyle name="Normal 162 2 7 3" xfId="10706" xr:uid="{00000000-0005-0000-0000-0000D1290000}"/>
    <cellStyle name="Normal 162 2 8" xfId="10707" xr:uid="{00000000-0005-0000-0000-0000D2290000}"/>
    <cellStyle name="Normal 162 2 8 2" xfId="10708" xr:uid="{00000000-0005-0000-0000-0000D3290000}"/>
    <cellStyle name="Normal 162 2 9" xfId="10709" xr:uid="{00000000-0005-0000-0000-0000D4290000}"/>
    <cellStyle name="Normal 162 3" xfId="10710" xr:uid="{00000000-0005-0000-0000-0000D5290000}"/>
    <cellStyle name="Normal 162 3 10" xfId="10711" xr:uid="{00000000-0005-0000-0000-0000D6290000}"/>
    <cellStyle name="Normal 162 3 11" xfId="10712" xr:uid="{00000000-0005-0000-0000-0000D7290000}"/>
    <cellStyle name="Normal 162 3 12" xfId="10713" xr:uid="{00000000-0005-0000-0000-0000D8290000}"/>
    <cellStyle name="Normal 162 3 13" xfId="10714" xr:uid="{00000000-0005-0000-0000-0000D9290000}"/>
    <cellStyle name="Normal 162 3 14" xfId="10715" xr:uid="{00000000-0005-0000-0000-0000DA290000}"/>
    <cellStyle name="Normal 162 3 15" xfId="10716" xr:uid="{00000000-0005-0000-0000-0000DB290000}"/>
    <cellStyle name="Normal 162 3 2" xfId="10717" xr:uid="{00000000-0005-0000-0000-0000DC290000}"/>
    <cellStyle name="Normal 162 3 2 2" xfId="10718" xr:uid="{00000000-0005-0000-0000-0000DD290000}"/>
    <cellStyle name="Normal 162 3 2 2 2" xfId="10719" xr:uid="{00000000-0005-0000-0000-0000DE290000}"/>
    <cellStyle name="Normal 162 3 2 3" xfId="10720" xr:uid="{00000000-0005-0000-0000-0000DF290000}"/>
    <cellStyle name="Normal 162 3 2 4" xfId="10721" xr:uid="{00000000-0005-0000-0000-0000E0290000}"/>
    <cellStyle name="Normal 162 3 3" xfId="10722" xr:uid="{00000000-0005-0000-0000-0000E1290000}"/>
    <cellStyle name="Normal 162 3 3 2" xfId="10723" xr:uid="{00000000-0005-0000-0000-0000E2290000}"/>
    <cellStyle name="Normal 162 3 3 2 2" xfId="10724" xr:uid="{00000000-0005-0000-0000-0000E3290000}"/>
    <cellStyle name="Normal 162 3 3 3" xfId="10725" xr:uid="{00000000-0005-0000-0000-0000E4290000}"/>
    <cellStyle name="Normal 162 3 3 4" xfId="10726" xr:uid="{00000000-0005-0000-0000-0000E5290000}"/>
    <cellStyle name="Normal 162 3 4" xfId="10727" xr:uid="{00000000-0005-0000-0000-0000E6290000}"/>
    <cellStyle name="Normal 162 3 4 2" xfId="10728" xr:uid="{00000000-0005-0000-0000-0000E7290000}"/>
    <cellStyle name="Normal 162 3 4 2 2" xfId="10729" xr:uid="{00000000-0005-0000-0000-0000E8290000}"/>
    <cellStyle name="Normal 162 3 4 3" xfId="10730" xr:uid="{00000000-0005-0000-0000-0000E9290000}"/>
    <cellStyle name="Normal 162 3 4 4" xfId="10731" xr:uid="{00000000-0005-0000-0000-0000EA290000}"/>
    <cellStyle name="Normal 162 3 5" xfId="10732" xr:uid="{00000000-0005-0000-0000-0000EB290000}"/>
    <cellStyle name="Normal 162 3 5 2" xfId="10733" xr:uid="{00000000-0005-0000-0000-0000EC290000}"/>
    <cellStyle name="Normal 162 3 5 2 2" xfId="10734" xr:uid="{00000000-0005-0000-0000-0000ED290000}"/>
    <cellStyle name="Normal 162 3 5 3" xfId="10735" xr:uid="{00000000-0005-0000-0000-0000EE290000}"/>
    <cellStyle name="Normal 162 3 5 4" xfId="10736" xr:uid="{00000000-0005-0000-0000-0000EF290000}"/>
    <cellStyle name="Normal 162 3 6" xfId="10737" xr:uid="{00000000-0005-0000-0000-0000F0290000}"/>
    <cellStyle name="Normal 162 3 6 2" xfId="10738" xr:uid="{00000000-0005-0000-0000-0000F1290000}"/>
    <cellStyle name="Normal 162 3 6 2 2" xfId="10739" xr:uid="{00000000-0005-0000-0000-0000F2290000}"/>
    <cellStyle name="Normal 162 3 6 3" xfId="10740" xr:uid="{00000000-0005-0000-0000-0000F3290000}"/>
    <cellStyle name="Normal 162 3 7" xfId="10741" xr:uid="{00000000-0005-0000-0000-0000F4290000}"/>
    <cellStyle name="Normal 162 3 7 2" xfId="10742" xr:uid="{00000000-0005-0000-0000-0000F5290000}"/>
    <cellStyle name="Normal 162 3 7 3" xfId="10743" xr:uid="{00000000-0005-0000-0000-0000F6290000}"/>
    <cellStyle name="Normal 162 3 8" xfId="10744" xr:uid="{00000000-0005-0000-0000-0000F7290000}"/>
    <cellStyle name="Normal 162 3 8 2" xfId="10745" xr:uid="{00000000-0005-0000-0000-0000F8290000}"/>
    <cellStyle name="Normal 162 3 9" xfId="10746" xr:uid="{00000000-0005-0000-0000-0000F9290000}"/>
    <cellStyle name="Normal 162 4" xfId="10747" xr:uid="{00000000-0005-0000-0000-0000FA290000}"/>
    <cellStyle name="Normal 162 4 2" xfId="10748" xr:uid="{00000000-0005-0000-0000-0000FB290000}"/>
    <cellStyle name="Normal 162 4 2 2" xfId="10749" xr:uid="{00000000-0005-0000-0000-0000FC290000}"/>
    <cellStyle name="Normal 162 4 3" xfId="10750" xr:uid="{00000000-0005-0000-0000-0000FD290000}"/>
    <cellStyle name="Normal 162 4 4" xfId="10751" xr:uid="{00000000-0005-0000-0000-0000FE290000}"/>
    <cellStyle name="Normal 162 4 5" xfId="10752" xr:uid="{00000000-0005-0000-0000-0000FF290000}"/>
    <cellStyle name="Normal 162 5" xfId="10753" xr:uid="{00000000-0005-0000-0000-0000002A0000}"/>
    <cellStyle name="Normal 162 5 2" xfId="10754" xr:uid="{00000000-0005-0000-0000-0000012A0000}"/>
    <cellStyle name="Normal 162 5 2 2" xfId="10755" xr:uid="{00000000-0005-0000-0000-0000022A0000}"/>
    <cellStyle name="Normal 162 5 3" xfId="10756" xr:uid="{00000000-0005-0000-0000-0000032A0000}"/>
    <cellStyle name="Normal 162 5 4" xfId="10757" xr:uid="{00000000-0005-0000-0000-0000042A0000}"/>
    <cellStyle name="Normal 162 6" xfId="10758" xr:uid="{00000000-0005-0000-0000-0000052A0000}"/>
    <cellStyle name="Normal 162 6 2" xfId="10759" xr:uid="{00000000-0005-0000-0000-0000062A0000}"/>
    <cellStyle name="Normal 162 6 2 2" xfId="10760" xr:uid="{00000000-0005-0000-0000-0000072A0000}"/>
    <cellStyle name="Normal 162 6 3" xfId="10761" xr:uid="{00000000-0005-0000-0000-0000082A0000}"/>
    <cellStyle name="Normal 162 6 4" xfId="10762" xr:uid="{00000000-0005-0000-0000-0000092A0000}"/>
    <cellStyle name="Normal 162 7" xfId="10763" xr:uid="{00000000-0005-0000-0000-00000A2A0000}"/>
    <cellStyle name="Normal 162 7 2" xfId="10764" xr:uid="{00000000-0005-0000-0000-00000B2A0000}"/>
    <cellStyle name="Normal 162 7 2 2" xfId="10765" xr:uid="{00000000-0005-0000-0000-00000C2A0000}"/>
    <cellStyle name="Normal 162 7 3" xfId="10766" xr:uid="{00000000-0005-0000-0000-00000D2A0000}"/>
    <cellStyle name="Normal 162 7 4" xfId="10767" xr:uid="{00000000-0005-0000-0000-00000E2A0000}"/>
    <cellStyle name="Normal 162 8" xfId="10768" xr:uid="{00000000-0005-0000-0000-00000F2A0000}"/>
    <cellStyle name="Normal 162 8 2" xfId="10769" xr:uid="{00000000-0005-0000-0000-0000102A0000}"/>
    <cellStyle name="Normal 162 8 2 2" xfId="10770" xr:uid="{00000000-0005-0000-0000-0000112A0000}"/>
    <cellStyle name="Normal 162 8 3" xfId="10771" xr:uid="{00000000-0005-0000-0000-0000122A0000}"/>
    <cellStyle name="Normal 162 9" xfId="10772" xr:uid="{00000000-0005-0000-0000-0000132A0000}"/>
    <cellStyle name="Normal 162 9 2" xfId="10773" xr:uid="{00000000-0005-0000-0000-0000142A0000}"/>
    <cellStyle name="Normal 162 9 3" xfId="10774" xr:uid="{00000000-0005-0000-0000-0000152A0000}"/>
    <cellStyle name="Normal 163" xfId="10775" xr:uid="{00000000-0005-0000-0000-0000162A0000}"/>
    <cellStyle name="Normal 163 10" xfId="10776" xr:uid="{00000000-0005-0000-0000-0000172A0000}"/>
    <cellStyle name="Normal 163 10 2" xfId="10777" xr:uid="{00000000-0005-0000-0000-0000182A0000}"/>
    <cellStyle name="Normal 163 11" xfId="10778" xr:uid="{00000000-0005-0000-0000-0000192A0000}"/>
    <cellStyle name="Normal 163 11 2" xfId="10779" xr:uid="{00000000-0005-0000-0000-00001A2A0000}"/>
    <cellStyle name="Normal 163 12" xfId="10780" xr:uid="{00000000-0005-0000-0000-00001B2A0000}"/>
    <cellStyle name="Normal 163 13" xfId="10781" xr:uid="{00000000-0005-0000-0000-00001C2A0000}"/>
    <cellStyle name="Normal 163 14" xfId="10782" xr:uid="{00000000-0005-0000-0000-00001D2A0000}"/>
    <cellStyle name="Normal 163 15" xfId="10783" xr:uid="{00000000-0005-0000-0000-00001E2A0000}"/>
    <cellStyle name="Normal 163 16" xfId="10784" xr:uid="{00000000-0005-0000-0000-00001F2A0000}"/>
    <cellStyle name="Normal 163 17" xfId="10785" xr:uid="{00000000-0005-0000-0000-0000202A0000}"/>
    <cellStyle name="Normal 163 2" xfId="10786" xr:uid="{00000000-0005-0000-0000-0000212A0000}"/>
    <cellStyle name="Normal 163 2 10" xfId="10787" xr:uid="{00000000-0005-0000-0000-0000222A0000}"/>
    <cellStyle name="Normal 163 2 11" xfId="10788" xr:uid="{00000000-0005-0000-0000-0000232A0000}"/>
    <cellStyle name="Normal 163 2 12" xfId="10789" xr:uid="{00000000-0005-0000-0000-0000242A0000}"/>
    <cellStyle name="Normal 163 2 13" xfId="10790" xr:uid="{00000000-0005-0000-0000-0000252A0000}"/>
    <cellStyle name="Normal 163 2 14" xfId="10791" xr:uid="{00000000-0005-0000-0000-0000262A0000}"/>
    <cellStyle name="Normal 163 2 15" xfId="10792" xr:uid="{00000000-0005-0000-0000-0000272A0000}"/>
    <cellStyle name="Normal 163 2 2" xfId="10793" xr:uid="{00000000-0005-0000-0000-0000282A0000}"/>
    <cellStyle name="Normal 163 2 2 2" xfId="10794" xr:uid="{00000000-0005-0000-0000-0000292A0000}"/>
    <cellStyle name="Normal 163 2 2 2 2" xfId="10795" xr:uid="{00000000-0005-0000-0000-00002A2A0000}"/>
    <cellStyle name="Normal 163 2 2 3" xfId="10796" xr:uid="{00000000-0005-0000-0000-00002B2A0000}"/>
    <cellStyle name="Normal 163 2 2 4" xfId="10797" xr:uid="{00000000-0005-0000-0000-00002C2A0000}"/>
    <cellStyle name="Normal 163 2 3" xfId="10798" xr:uid="{00000000-0005-0000-0000-00002D2A0000}"/>
    <cellStyle name="Normal 163 2 3 2" xfId="10799" xr:uid="{00000000-0005-0000-0000-00002E2A0000}"/>
    <cellStyle name="Normal 163 2 3 2 2" xfId="10800" xr:uid="{00000000-0005-0000-0000-00002F2A0000}"/>
    <cellStyle name="Normal 163 2 3 3" xfId="10801" xr:uid="{00000000-0005-0000-0000-0000302A0000}"/>
    <cellStyle name="Normal 163 2 3 4" xfId="10802" xr:uid="{00000000-0005-0000-0000-0000312A0000}"/>
    <cellStyle name="Normal 163 2 4" xfId="10803" xr:uid="{00000000-0005-0000-0000-0000322A0000}"/>
    <cellStyle name="Normal 163 2 4 2" xfId="10804" xr:uid="{00000000-0005-0000-0000-0000332A0000}"/>
    <cellStyle name="Normal 163 2 4 2 2" xfId="10805" xr:uid="{00000000-0005-0000-0000-0000342A0000}"/>
    <cellStyle name="Normal 163 2 4 3" xfId="10806" xr:uid="{00000000-0005-0000-0000-0000352A0000}"/>
    <cellStyle name="Normal 163 2 4 4" xfId="10807" xr:uid="{00000000-0005-0000-0000-0000362A0000}"/>
    <cellStyle name="Normal 163 2 5" xfId="10808" xr:uid="{00000000-0005-0000-0000-0000372A0000}"/>
    <cellStyle name="Normal 163 2 5 2" xfId="10809" xr:uid="{00000000-0005-0000-0000-0000382A0000}"/>
    <cellStyle name="Normal 163 2 5 2 2" xfId="10810" xr:uid="{00000000-0005-0000-0000-0000392A0000}"/>
    <cellStyle name="Normal 163 2 5 3" xfId="10811" xr:uid="{00000000-0005-0000-0000-00003A2A0000}"/>
    <cellStyle name="Normal 163 2 5 4" xfId="10812" xr:uid="{00000000-0005-0000-0000-00003B2A0000}"/>
    <cellStyle name="Normal 163 2 6" xfId="10813" xr:uid="{00000000-0005-0000-0000-00003C2A0000}"/>
    <cellStyle name="Normal 163 2 6 2" xfId="10814" xr:uid="{00000000-0005-0000-0000-00003D2A0000}"/>
    <cellStyle name="Normal 163 2 6 2 2" xfId="10815" xr:uid="{00000000-0005-0000-0000-00003E2A0000}"/>
    <cellStyle name="Normal 163 2 6 3" xfId="10816" xr:uid="{00000000-0005-0000-0000-00003F2A0000}"/>
    <cellStyle name="Normal 163 2 7" xfId="10817" xr:uid="{00000000-0005-0000-0000-0000402A0000}"/>
    <cellStyle name="Normal 163 2 7 2" xfId="10818" xr:uid="{00000000-0005-0000-0000-0000412A0000}"/>
    <cellStyle name="Normal 163 2 7 3" xfId="10819" xr:uid="{00000000-0005-0000-0000-0000422A0000}"/>
    <cellStyle name="Normal 163 2 8" xfId="10820" xr:uid="{00000000-0005-0000-0000-0000432A0000}"/>
    <cellStyle name="Normal 163 2 8 2" xfId="10821" xr:uid="{00000000-0005-0000-0000-0000442A0000}"/>
    <cellStyle name="Normal 163 2 9" xfId="10822" xr:uid="{00000000-0005-0000-0000-0000452A0000}"/>
    <cellStyle name="Normal 163 3" xfId="10823" xr:uid="{00000000-0005-0000-0000-0000462A0000}"/>
    <cellStyle name="Normal 163 3 10" xfId="10824" xr:uid="{00000000-0005-0000-0000-0000472A0000}"/>
    <cellStyle name="Normal 163 3 11" xfId="10825" xr:uid="{00000000-0005-0000-0000-0000482A0000}"/>
    <cellStyle name="Normal 163 3 12" xfId="10826" xr:uid="{00000000-0005-0000-0000-0000492A0000}"/>
    <cellStyle name="Normal 163 3 13" xfId="10827" xr:uid="{00000000-0005-0000-0000-00004A2A0000}"/>
    <cellStyle name="Normal 163 3 14" xfId="10828" xr:uid="{00000000-0005-0000-0000-00004B2A0000}"/>
    <cellStyle name="Normal 163 3 15" xfId="10829" xr:uid="{00000000-0005-0000-0000-00004C2A0000}"/>
    <cellStyle name="Normal 163 3 2" xfId="10830" xr:uid="{00000000-0005-0000-0000-00004D2A0000}"/>
    <cellStyle name="Normal 163 3 2 2" xfId="10831" xr:uid="{00000000-0005-0000-0000-00004E2A0000}"/>
    <cellStyle name="Normal 163 3 2 2 2" xfId="10832" xr:uid="{00000000-0005-0000-0000-00004F2A0000}"/>
    <cellStyle name="Normal 163 3 2 3" xfId="10833" xr:uid="{00000000-0005-0000-0000-0000502A0000}"/>
    <cellStyle name="Normal 163 3 2 4" xfId="10834" xr:uid="{00000000-0005-0000-0000-0000512A0000}"/>
    <cellStyle name="Normal 163 3 3" xfId="10835" xr:uid="{00000000-0005-0000-0000-0000522A0000}"/>
    <cellStyle name="Normal 163 3 3 2" xfId="10836" xr:uid="{00000000-0005-0000-0000-0000532A0000}"/>
    <cellStyle name="Normal 163 3 3 2 2" xfId="10837" xr:uid="{00000000-0005-0000-0000-0000542A0000}"/>
    <cellStyle name="Normal 163 3 3 3" xfId="10838" xr:uid="{00000000-0005-0000-0000-0000552A0000}"/>
    <cellStyle name="Normal 163 3 3 4" xfId="10839" xr:uid="{00000000-0005-0000-0000-0000562A0000}"/>
    <cellStyle name="Normal 163 3 4" xfId="10840" xr:uid="{00000000-0005-0000-0000-0000572A0000}"/>
    <cellStyle name="Normal 163 3 4 2" xfId="10841" xr:uid="{00000000-0005-0000-0000-0000582A0000}"/>
    <cellStyle name="Normal 163 3 4 2 2" xfId="10842" xr:uid="{00000000-0005-0000-0000-0000592A0000}"/>
    <cellStyle name="Normal 163 3 4 3" xfId="10843" xr:uid="{00000000-0005-0000-0000-00005A2A0000}"/>
    <cellStyle name="Normal 163 3 4 4" xfId="10844" xr:uid="{00000000-0005-0000-0000-00005B2A0000}"/>
    <cellStyle name="Normal 163 3 5" xfId="10845" xr:uid="{00000000-0005-0000-0000-00005C2A0000}"/>
    <cellStyle name="Normal 163 3 5 2" xfId="10846" xr:uid="{00000000-0005-0000-0000-00005D2A0000}"/>
    <cellStyle name="Normal 163 3 5 2 2" xfId="10847" xr:uid="{00000000-0005-0000-0000-00005E2A0000}"/>
    <cellStyle name="Normal 163 3 5 3" xfId="10848" xr:uid="{00000000-0005-0000-0000-00005F2A0000}"/>
    <cellStyle name="Normal 163 3 5 4" xfId="10849" xr:uid="{00000000-0005-0000-0000-0000602A0000}"/>
    <cellStyle name="Normal 163 3 6" xfId="10850" xr:uid="{00000000-0005-0000-0000-0000612A0000}"/>
    <cellStyle name="Normal 163 3 6 2" xfId="10851" xr:uid="{00000000-0005-0000-0000-0000622A0000}"/>
    <cellStyle name="Normal 163 3 6 2 2" xfId="10852" xr:uid="{00000000-0005-0000-0000-0000632A0000}"/>
    <cellStyle name="Normal 163 3 6 3" xfId="10853" xr:uid="{00000000-0005-0000-0000-0000642A0000}"/>
    <cellStyle name="Normal 163 3 7" xfId="10854" xr:uid="{00000000-0005-0000-0000-0000652A0000}"/>
    <cellStyle name="Normal 163 3 7 2" xfId="10855" xr:uid="{00000000-0005-0000-0000-0000662A0000}"/>
    <cellStyle name="Normal 163 3 7 3" xfId="10856" xr:uid="{00000000-0005-0000-0000-0000672A0000}"/>
    <cellStyle name="Normal 163 3 8" xfId="10857" xr:uid="{00000000-0005-0000-0000-0000682A0000}"/>
    <cellStyle name="Normal 163 3 8 2" xfId="10858" xr:uid="{00000000-0005-0000-0000-0000692A0000}"/>
    <cellStyle name="Normal 163 3 9" xfId="10859" xr:uid="{00000000-0005-0000-0000-00006A2A0000}"/>
    <cellStyle name="Normal 163 4" xfId="10860" xr:uid="{00000000-0005-0000-0000-00006B2A0000}"/>
    <cellStyle name="Normal 163 4 2" xfId="10861" xr:uid="{00000000-0005-0000-0000-00006C2A0000}"/>
    <cellStyle name="Normal 163 4 2 2" xfId="10862" xr:uid="{00000000-0005-0000-0000-00006D2A0000}"/>
    <cellStyle name="Normal 163 4 3" xfId="10863" xr:uid="{00000000-0005-0000-0000-00006E2A0000}"/>
    <cellStyle name="Normal 163 4 4" xfId="10864" xr:uid="{00000000-0005-0000-0000-00006F2A0000}"/>
    <cellStyle name="Normal 163 4 5" xfId="10865" xr:uid="{00000000-0005-0000-0000-0000702A0000}"/>
    <cellStyle name="Normal 163 5" xfId="10866" xr:uid="{00000000-0005-0000-0000-0000712A0000}"/>
    <cellStyle name="Normal 163 5 2" xfId="10867" xr:uid="{00000000-0005-0000-0000-0000722A0000}"/>
    <cellStyle name="Normal 163 5 2 2" xfId="10868" xr:uid="{00000000-0005-0000-0000-0000732A0000}"/>
    <cellStyle name="Normal 163 5 3" xfId="10869" xr:uid="{00000000-0005-0000-0000-0000742A0000}"/>
    <cellStyle name="Normal 163 5 4" xfId="10870" xr:uid="{00000000-0005-0000-0000-0000752A0000}"/>
    <cellStyle name="Normal 163 6" xfId="10871" xr:uid="{00000000-0005-0000-0000-0000762A0000}"/>
    <cellStyle name="Normal 163 6 2" xfId="10872" xr:uid="{00000000-0005-0000-0000-0000772A0000}"/>
    <cellStyle name="Normal 163 6 2 2" xfId="10873" xr:uid="{00000000-0005-0000-0000-0000782A0000}"/>
    <cellStyle name="Normal 163 6 3" xfId="10874" xr:uid="{00000000-0005-0000-0000-0000792A0000}"/>
    <cellStyle name="Normal 163 6 4" xfId="10875" xr:uid="{00000000-0005-0000-0000-00007A2A0000}"/>
    <cellStyle name="Normal 163 7" xfId="10876" xr:uid="{00000000-0005-0000-0000-00007B2A0000}"/>
    <cellStyle name="Normal 163 7 2" xfId="10877" xr:uid="{00000000-0005-0000-0000-00007C2A0000}"/>
    <cellStyle name="Normal 163 7 2 2" xfId="10878" xr:uid="{00000000-0005-0000-0000-00007D2A0000}"/>
    <cellStyle name="Normal 163 7 3" xfId="10879" xr:uid="{00000000-0005-0000-0000-00007E2A0000}"/>
    <cellStyle name="Normal 163 7 4" xfId="10880" xr:uid="{00000000-0005-0000-0000-00007F2A0000}"/>
    <cellStyle name="Normal 163 8" xfId="10881" xr:uid="{00000000-0005-0000-0000-0000802A0000}"/>
    <cellStyle name="Normal 163 8 2" xfId="10882" xr:uid="{00000000-0005-0000-0000-0000812A0000}"/>
    <cellStyle name="Normal 163 8 2 2" xfId="10883" xr:uid="{00000000-0005-0000-0000-0000822A0000}"/>
    <cellStyle name="Normal 163 8 3" xfId="10884" xr:uid="{00000000-0005-0000-0000-0000832A0000}"/>
    <cellStyle name="Normal 163 9" xfId="10885" xr:uid="{00000000-0005-0000-0000-0000842A0000}"/>
    <cellStyle name="Normal 163 9 2" xfId="10886" xr:uid="{00000000-0005-0000-0000-0000852A0000}"/>
    <cellStyle name="Normal 163 9 3" xfId="10887" xr:uid="{00000000-0005-0000-0000-0000862A0000}"/>
    <cellStyle name="Normal 164" xfId="10888" xr:uid="{00000000-0005-0000-0000-0000872A0000}"/>
    <cellStyle name="Normal 164 10" xfId="10889" xr:uid="{00000000-0005-0000-0000-0000882A0000}"/>
    <cellStyle name="Normal 164 10 2" xfId="10890" xr:uid="{00000000-0005-0000-0000-0000892A0000}"/>
    <cellStyle name="Normal 164 11" xfId="10891" xr:uid="{00000000-0005-0000-0000-00008A2A0000}"/>
    <cellStyle name="Normal 164 11 2" xfId="10892" xr:uid="{00000000-0005-0000-0000-00008B2A0000}"/>
    <cellStyle name="Normal 164 12" xfId="10893" xr:uid="{00000000-0005-0000-0000-00008C2A0000}"/>
    <cellStyle name="Normal 164 13" xfId="10894" xr:uid="{00000000-0005-0000-0000-00008D2A0000}"/>
    <cellStyle name="Normal 164 14" xfId="10895" xr:uid="{00000000-0005-0000-0000-00008E2A0000}"/>
    <cellStyle name="Normal 164 15" xfId="10896" xr:uid="{00000000-0005-0000-0000-00008F2A0000}"/>
    <cellStyle name="Normal 164 16" xfId="10897" xr:uid="{00000000-0005-0000-0000-0000902A0000}"/>
    <cellStyle name="Normal 164 17" xfId="10898" xr:uid="{00000000-0005-0000-0000-0000912A0000}"/>
    <cellStyle name="Normal 164 2" xfId="10899" xr:uid="{00000000-0005-0000-0000-0000922A0000}"/>
    <cellStyle name="Normal 164 2 10" xfId="10900" xr:uid="{00000000-0005-0000-0000-0000932A0000}"/>
    <cellStyle name="Normal 164 2 11" xfId="10901" xr:uid="{00000000-0005-0000-0000-0000942A0000}"/>
    <cellStyle name="Normal 164 2 12" xfId="10902" xr:uid="{00000000-0005-0000-0000-0000952A0000}"/>
    <cellStyle name="Normal 164 2 13" xfId="10903" xr:uid="{00000000-0005-0000-0000-0000962A0000}"/>
    <cellStyle name="Normal 164 2 14" xfId="10904" xr:uid="{00000000-0005-0000-0000-0000972A0000}"/>
    <cellStyle name="Normal 164 2 15" xfId="10905" xr:uid="{00000000-0005-0000-0000-0000982A0000}"/>
    <cellStyle name="Normal 164 2 2" xfId="10906" xr:uid="{00000000-0005-0000-0000-0000992A0000}"/>
    <cellStyle name="Normal 164 2 2 2" xfId="10907" xr:uid="{00000000-0005-0000-0000-00009A2A0000}"/>
    <cellStyle name="Normal 164 2 2 2 2" xfId="10908" xr:uid="{00000000-0005-0000-0000-00009B2A0000}"/>
    <cellStyle name="Normal 164 2 2 3" xfId="10909" xr:uid="{00000000-0005-0000-0000-00009C2A0000}"/>
    <cellStyle name="Normal 164 2 2 4" xfId="10910" xr:uid="{00000000-0005-0000-0000-00009D2A0000}"/>
    <cellStyle name="Normal 164 2 3" xfId="10911" xr:uid="{00000000-0005-0000-0000-00009E2A0000}"/>
    <cellStyle name="Normal 164 2 3 2" xfId="10912" xr:uid="{00000000-0005-0000-0000-00009F2A0000}"/>
    <cellStyle name="Normal 164 2 3 2 2" xfId="10913" xr:uid="{00000000-0005-0000-0000-0000A02A0000}"/>
    <cellStyle name="Normal 164 2 3 3" xfId="10914" xr:uid="{00000000-0005-0000-0000-0000A12A0000}"/>
    <cellStyle name="Normal 164 2 3 4" xfId="10915" xr:uid="{00000000-0005-0000-0000-0000A22A0000}"/>
    <cellStyle name="Normal 164 2 4" xfId="10916" xr:uid="{00000000-0005-0000-0000-0000A32A0000}"/>
    <cellStyle name="Normal 164 2 4 2" xfId="10917" xr:uid="{00000000-0005-0000-0000-0000A42A0000}"/>
    <cellStyle name="Normal 164 2 4 2 2" xfId="10918" xr:uid="{00000000-0005-0000-0000-0000A52A0000}"/>
    <cellStyle name="Normal 164 2 4 3" xfId="10919" xr:uid="{00000000-0005-0000-0000-0000A62A0000}"/>
    <cellStyle name="Normal 164 2 4 4" xfId="10920" xr:uid="{00000000-0005-0000-0000-0000A72A0000}"/>
    <cellStyle name="Normal 164 2 5" xfId="10921" xr:uid="{00000000-0005-0000-0000-0000A82A0000}"/>
    <cellStyle name="Normal 164 2 5 2" xfId="10922" xr:uid="{00000000-0005-0000-0000-0000A92A0000}"/>
    <cellStyle name="Normal 164 2 5 2 2" xfId="10923" xr:uid="{00000000-0005-0000-0000-0000AA2A0000}"/>
    <cellStyle name="Normal 164 2 5 3" xfId="10924" xr:uid="{00000000-0005-0000-0000-0000AB2A0000}"/>
    <cellStyle name="Normal 164 2 5 4" xfId="10925" xr:uid="{00000000-0005-0000-0000-0000AC2A0000}"/>
    <cellStyle name="Normal 164 2 6" xfId="10926" xr:uid="{00000000-0005-0000-0000-0000AD2A0000}"/>
    <cellStyle name="Normal 164 2 6 2" xfId="10927" xr:uid="{00000000-0005-0000-0000-0000AE2A0000}"/>
    <cellStyle name="Normal 164 2 6 2 2" xfId="10928" xr:uid="{00000000-0005-0000-0000-0000AF2A0000}"/>
    <cellStyle name="Normal 164 2 6 3" xfId="10929" xr:uid="{00000000-0005-0000-0000-0000B02A0000}"/>
    <cellStyle name="Normal 164 2 7" xfId="10930" xr:uid="{00000000-0005-0000-0000-0000B12A0000}"/>
    <cellStyle name="Normal 164 2 7 2" xfId="10931" xr:uid="{00000000-0005-0000-0000-0000B22A0000}"/>
    <cellStyle name="Normal 164 2 7 3" xfId="10932" xr:uid="{00000000-0005-0000-0000-0000B32A0000}"/>
    <cellStyle name="Normal 164 2 8" xfId="10933" xr:uid="{00000000-0005-0000-0000-0000B42A0000}"/>
    <cellStyle name="Normal 164 2 8 2" xfId="10934" xr:uid="{00000000-0005-0000-0000-0000B52A0000}"/>
    <cellStyle name="Normal 164 2 9" xfId="10935" xr:uid="{00000000-0005-0000-0000-0000B62A0000}"/>
    <cellStyle name="Normal 164 3" xfId="10936" xr:uid="{00000000-0005-0000-0000-0000B72A0000}"/>
    <cellStyle name="Normal 164 3 10" xfId="10937" xr:uid="{00000000-0005-0000-0000-0000B82A0000}"/>
    <cellStyle name="Normal 164 3 11" xfId="10938" xr:uid="{00000000-0005-0000-0000-0000B92A0000}"/>
    <cellStyle name="Normal 164 3 12" xfId="10939" xr:uid="{00000000-0005-0000-0000-0000BA2A0000}"/>
    <cellStyle name="Normal 164 3 13" xfId="10940" xr:uid="{00000000-0005-0000-0000-0000BB2A0000}"/>
    <cellStyle name="Normal 164 3 14" xfId="10941" xr:uid="{00000000-0005-0000-0000-0000BC2A0000}"/>
    <cellStyle name="Normal 164 3 15" xfId="10942" xr:uid="{00000000-0005-0000-0000-0000BD2A0000}"/>
    <cellStyle name="Normal 164 3 2" xfId="10943" xr:uid="{00000000-0005-0000-0000-0000BE2A0000}"/>
    <cellStyle name="Normal 164 3 2 2" xfId="10944" xr:uid="{00000000-0005-0000-0000-0000BF2A0000}"/>
    <cellStyle name="Normal 164 3 2 2 2" xfId="10945" xr:uid="{00000000-0005-0000-0000-0000C02A0000}"/>
    <cellStyle name="Normal 164 3 2 3" xfId="10946" xr:uid="{00000000-0005-0000-0000-0000C12A0000}"/>
    <cellStyle name="Normal 164 3 2 4" xfId="10947" xr:uid="{00000000-0005-0000-0000-0000C22A0000}"/>
    <cellStyle name="Normal 164 3 3" xfId="10948" xr:uid="{00000000-0005-0000-0000-0000C32A0000}"/>
    <cellStyle name="Normal 164 3 3 2" xfId="10949" xr:uid="{00000000-0005-0000-0000-0000C42A0000}"/>
    <cellStyle name="Normal 164 3 3 2 2" xfId="10950" xr:uid="{00000000-0005-0000-0000-0000C52A0000}"/>
    <cellStyle name="Normal 164 3 3 3" xfId="10951" xr:uid="{00000000-0005-0000-0000-0000C62A0000}"/>
    <cellStyle name="Normal 164 3 3 4" xfId="10952" xr:uid="{00000000-0005-0000-0000-0000C72A0000}"/>
    <cellStyle name="Normal 164 3 4" xfId="10953" xr:uid="{00000000-0005-0000-0000-0000C82A0000}"/>
    <cellStyle name="Normal 164 3 4 2" xfId="10954" xr:uid="{00000000-0005-0000-0000-0000C92A0000}"/>
    <cellStyle name="Normal 164 3 4 2 2" xfId="10955" xr:uid="{00000000-0005-0000-0000-0000CA2A0000}"/>
    <cellStyle name="Normal 164 3 4 3" xfId="10956" xr:uid="{00000000-0005-0000-0000-0000CB2A0000}"/>
    <cellStyle name="Normal 164 3 4 4" xfId="10957" xr:uid="{00000000-0005-0000-0000-0000CC2A0000}"/>
    <cellStyle name="Normal 164 3 5" xfId="10958" xr:uid="{00000000-0005-0000-0000-0000CD2A0000}"/>
    <cellStyle name="Normal 164 3 5 2" xfId="10959" xr:uid="{00000000-0005-0000-0000-0000CE2A0000}"/>
    <cellStyle name="Normal 164 3 5 2 2" xfId="10960" xr:uid="{00000000-0005-0000-0000-0000CF2A0000}"/>
    <cellStyle name="Normal 164 3 5 3" xfId="10961" xr:uid="{00000000-0005-0000-0000-0000D02A0000}"/>
    <cellStyle name="Normal 164 3 5 4" xfId="10962" xr:uid="{00000000-0005-0000-0000-0000D12A0000}"/>
    <cellStyle name="Normal 164 3 6" xfId="10963" xr:uid="{00000000-0005-0000-0000-0000D22A0000}"/>
    <cellStyle name="Normal 164 3 6 2" xfId="10964" xr:uid="{00000000-0005-0000-0000-0000D32A0000}"/>
    <cellStyle name="Normal 164 3 6 2 2" xfId="10965" xr:uid="{00000000-0005-0000-0000-0000D42A0000}"/>
    <cellStyle name="Normal 164 3 6 3" xfId="10966" xr:uid="{00000000-0005-0000-0000-0000D52A0000}"/>
    <cellStyle name="Normal 164 3 7" xfId="10967" xr:uid="{00000000-0005-0000-0000-0000D62A0000}"/>
    <cellStyle name="Normal 164 3 7 2" xfId="10968" xr:uid="{00000000-0005-0000-0000-0000D72A0000}"/>
    <cellStyle name="Normal 164 3 7 3" xfId="10969" xr:uid="{00000000-0005-0000-0000-0000D82A0000}"/>
    <cellStyle name="Normal 164 3 8" xfId="10970" xr:uid="{00000000-0005-0000-0000-0000D92A0000}"/>
    <cellStyle name="Normal 164 3 8 2" xfId="10971" xr:uid="{00000000-0005-0000-0000-0000DA2A0000}"/>
    <cellStyle name="Normal 164 3 9" xfId="10972" xr:uid="{00000000-0005-0000-0000-0000DB2A0000}"/>
    <cellStyle name="Normal 164 4" xfId="10973" xr:uid="{00000000-0005-0000-0000-0000DC2A0000}"/>
    <cellStyle name="Normal 164 4 2" xfId="10974" xr:uid="{00000000-0005-0000-0000-0000DD2A0000}"/>
    <cellStyle name="Normal 164 4 2 2" xfId="10975" xr:uid="{00000000-0005-0000-0000-0000DE2A0000}"/>
    <cellStyle name="Normal 164 4 3" xfId="10976" xr:uid="{00000000-0005-0000-0000-0000DF2A0000}"/>
    <cellStyle name="Normal 164 4 4" xfId="10977" xr:uid="{00000000-0005-0000-0000-0000E02A0000}"/>
    <cellStyle name="Normal 164 4 5" xfId="10978" xr:uid="{00000000-0005-0000-0000-0000E12A0000}"/>
    <cellStyle name="Normal 164 5" xfId="10979" xr:uid="{00000000-0005-0000-0000-0000E22A0000}"/>
    <cellStyle name="Normal 164 5 2" xfId="10980" xr:uid="{00000000-0005-0000-0000-0000E32A0000}"/>
    <cellStyle name="Normal 164 5 2 2" xfId="10981" xr:uid="{00000000-0005-0000-0000-0000E42A0000}"/>
    <cellStyle name="Normal 164 5 3" xfId="10982" xr:uid="{00000000-0005-0000-0000-0000E52A0000}"/>
    <cellStyle name="Normal 164 5 4" xfId="10983" xr:uid="{00000000-0005-0000-0000-0000E62A0000}"/>
    <cellStyle name="Normal 164 6" xfId="10984" xr:uid="{00000000-0005-0000-0000-0000E72A0000}"/>
    <cellStyle name="Normal 164 6 2" xfId="10985" xr:uid="{00000000-0005-0000-0000-0000E82A0000}"/>
    <cellStyle name="Normal 164 6 2 2" xfId="10986" xr:uid="{00000000-0005-0000-0000-0000E92A0000}"/>
    <cellStyle name="Normal 164 6 3" xfId="10987" xr:uid="{00000000-0005-0000-0000-0000EA2A0000}"/>
    <cellStyle name="Normal 164 6 4" xfId="10988" xr:uid="{00000000-0005-0000-0000-0000EB2A0000}"/>
    <cellStyle name="Normal 164 7" xfId="10989" xr:uid="{00000000-0005-0000-0000-0000EC2A0000}"/>
    <cellStyle name="Normal 164 7 2" xfId="10990" xr:uid="{00000000-0005-0000-0000-0000ED2A0000}"/>
    <cellStyle name="Normal 164 7 2 2" xfId="10991" xr:uid="{00000000-0005-0000-0000-0000EE2A0000}"/>
    <cellStyle name="Normal 164 7 3" xfId="10992" xr:uid="{00000000-0005-0000-0000-0000EF2A0000}"/>
    <cellStyle name="Normal 164 7 4" xfId="10993" xr:uid="{00000000-0005-0000-0000-0000F02A0000}"/>
    <cellStyle name="Normal 164 8" xfId="10994" xr:uid="{00000000-0005-0000-0000-0000F12A0000}"/>
    <cellStyle name="Normal 164 8 2" xfId="10995" xr:uid="{00000000-0005-0000-0000-0000F22A0000}"/>
    <cellStyle name="Normal 164 8 2 2" xfId="10996" xr:uid="{00000000-0005-0000-0000-0000F32A0000}"/>
    <cellStyle name="Normal 164 8 3" xfId="10997" xr:uid="{00000000-0005-0000-0000-0000F42A0000}"/>
    <cellStyle name="Normal 164 9" xfId="10998" xr:uid="{00000000-0005-0000-0000-0000F52A0000}"/>
    <cellStyle name="Normal 164 9 2" xfId="10999" xr:uid="{00000000-0005-0000-0000-0000F62A0000}"/>
    <cellStyle name="Normal 164 9 3" xfId="11000" xr:uid="{00000000-0005-0000-0000-0000F72A0000}"/>
    <cellStyle name="Normal 165" xfId="11001" xr:uid="{00000000-0005-0000-0000-0000F82A0000}"/>
    <cellStyle name="Normal 165 10" xfId="11002" xr:uid="{00000000-0005-0000-0000-0000F92A0000}"/>
    <cellStyle name="Normal 165 10 2" xfId="11003" xr:uid="{00000000-0005-0000-0000-0000FA2A0000}"/>
    <cellStyle name="Normal 165 11" xfId="11004" xr:uid="{00000000-0005-0000-0000-0000FB2A0000}"/>
    <cellStyle name="Normal 165 11 2" xfId="11005" xr:uid="{00000000-0005-0000-0000-0000FC2A0000}"/>
    <cellStyle name="Normal 165 12" xfId="11006" xr:uid="{00000000-0005-0000-0000-0000FD2A0000}"/>
    <cellStyle name="Normal 165 13" xfId="11007" xr:uid="{00000000-0005-0000-0000-0000FE2A0000}"/>
    <cellStyle name="Normal 165 14" xfId="11008" xr:uid="{00000000-0005-0000-0000-0000FF2A0000}"/>
    <cellStyle name="Normal 165 15" xfId="11009" xr:uid="{00000000-0005-0000-0000-0000002B0000}"/>
    <cellStyle name="Normal 165 16" xfId="11010" xr:uid="{00000000-0005-0000-0000-0000012B0000}"/>
    <cellStyle name="Normal 165 17" xfId="11011" xr:uid="{00000000-0005-0000-0000-0000022B0000}"/>
    <cellStyle name="Normal 165 2" xfId="11012" xr:uid="{00000000-0005-0000-0000-0000032B0000}"/>
    <cellStyle name="Normal 165 2 10" xfId="11013" xr:uid="{00000000-0005-0000-0000-0000042B0000}"/>
    <cellStyle name="Normal 165 2 11" xfId="11014" xr:uid="{00000000-0005-0000-0000-0000052B0000}"/>
    <cellStyle name="Normal 165 2 12" xfId="11015" xr:uid="{00000000-0005-0000-0000-0000062B0000}"/>
    <cellStyle name="Normal 165 2 13" xfId="11016" xr:uid="{00000000-0005-0000-0000-0000072B0000}"/>
    <cellStyle name="Normal 165 2 14" xfId="11017" xr:uid="{00000000-0005-0000-0000-0000082B0000}"/>
    <cellStyle name="Normal 165 2 15" xfId="11018" xr:uid="{00000000-0005-0000-0000-0000092B0000}"/>
    <cellStyle name="Normal 165 2 2" xfId="11019" xr:uid="{00000000-0005-0000-0000-00000A2B0000}"/>
    <cellStyle name="Normal 165 2 2 2" xfId="11020" xr:uid="{00000000-0005-0000-0000-00000B2B0000}"/>
    <cellStyle name="Normal 165 2 2 2 2" xfId="11021" xr:uid="{00000000-0005-0000-0000-00000C2B0000}"/>
    <cellStyle name="Normal 165 2 2 3" xfId="11022" xr:uid="{00000000-0005-0000-0000-00000D2B0000}"/>
    <cellStyle name="Normal 165 2 2 4" xfId="11023" xr:uid="{00000000-0005-0000-0000-00000E2B0000}"/>
    <cellStyle name="Normal 165 2 3" xfId="11024" xr:uid="{00000000-0005-0000-0000-00000F2B0000}"/>
    <cellStyle name="Normal 165 2 3 2" xfId="11025" xr:uid="{00000000-0005-0000-0000-0000102B0000}"/>
    <cellStyle name="Normal 165 2 3 2 2" xfId="11026" xr:uid="{00000000-0005-0000-0000-0000112B0000}"/>
    <cellStyle name="Normal 165 2 3 3" xfId="11027" xr:uid="{00000000-0005-0000-0000-0000122B0000}"/>
    <cellStyle name="Normal 165 2 3 4" xfId="11028" xr:uid="{00000000-0005-0000-0000-0000132B0000}"/>
    <cellStyle name="Normal 165 2 4" xfId="11029" xr:uid="{00000000-0005-0000-0000-0000142B0000}"/>
    <cellStyle name="Normal 165 2 4 2" xfId="11030" xr:uid="{00000000-0005-0000-0000-0000152B0000}"/>
    <cellStyle name="Normal 165 2 4 2 2" xfId="11031" xr:uid="{00000000-0005-0000-0000-0000162B0000}"/>
    <cellStyle name="Normal 165 2 4 3" xfId="11032" xr:uid="{00000000-0005-0000-0000-0000172B0000}"/>
    <cellStyle name="Normal 165 2 4 4" xfId="11033" xr:uid="{00000000-0005-0000-0000-0000182B0000}"/>
    <cellStyle name="Normal 165 2 5" xfId="11034" xr:uid="{00000000-0005-0000-0000-0000192B0000}"/>
    <cellStyle name="Normal 165 2 5 2" xfId="11035" xr:uid="{00000000-0005-0000-0000-00001A2B0000}"/>
    <cellStyle name="Normal 165 2 5 2 2" xfId="11036" xr:uid="{00000000-0005-0000-0000-00001B2B0000}"/>
    <cellStyle name="Normal 165 2 5 3" xfId="11037" xr:uid="{00000000-0005-0000-0000-00001C2B0000}"/>
    <cellStyle name="Normal 165 2 5 4" xfId="11038" xr:uid="{00000000-0005-0000-0000-00001D2B0000}"/>
    <cellStyle name="Normal 165 2 6" xfId="11039" xr:uid="{00000000-0005-0000-0000-00001E2B0000}"/>
    <cellStyle name="Normal 165 2 6 2" xfId="11040" xr:uid="{00000000-0005-0000-0000-00001F2B0000}"/>
    <cellStyle name="Normal 165 2 6 2 2" xfId="11041" xr:uid="{00000000-0005-0000-0000-0000202B0000}"/>
    <cellStyle name="Normal 165 2 6 3" xfId="11042" xr:uid="{00000000-0005-0000-0000-0000212B0000}"/>
    <cellStyle name="Normal 165 2 7" xfId="11043" xr:uid="{00000000-0005-0000-0000-0000222B0000}"/>
    <cellStyle name="Normal 165 2 7 2" xfId="11044" xr:uid="{00000000-0005-0000-0000-0000232B0000}"/>
    <cellStyle name="Normal 165 2 7 3" xfId="11045" xr:uid="{00000000-0005-0000-0000-0000242B0000}"/>
    <cellStyle name="Normal 165 2 8" xfId="11046" xr:uid="{00000000-0005-0000-0000-0000252B0000}"/>
    <cellStyle name="Normal 165 2 8 2" xfId="11047" xr:uid="{00000000-0005-0000-0000-0000262B0000}"/>
    <cellStyle name="Normal 165 2 9" xfId="11048" xr:uid="{00000000-0005-0000-0000-0000272B0000}"/>
    <cellStyle name="Normal 165 3" xfId="11049" xr:uid="{00000000-0005-0000-0000-0000282B0000}"/>
    <cellStyle name="Normal 165 3 10" xfId="11050" xr:uid="{00000000-0005-0000-0000-0000292B0000}"/>
    <cellStyle name="Normal 165 3 11" xfId="11051" xr:uid="{00000000-0005-0000-0000-00002A2B0000}"/>
    <cellStyle name="Normal 165 3 12" xfId="11052" xr:uid="{00000000-0005-0000-0000-00002B2B0000}"/>
    <cellStyle name="Normal 165 3 13" xfId="11053" xr:uid="{00000000-0005-0000-0000-00002C2B0000}"/>
    <cellStyle name="Normal 165 3 14" xfId="11054" xr:uid="{00000000-0005-0000-0000-00002D2B0000}"/>
    <cellStyle name="Normal 165 3 15" xfId="11055" xr:uid="{00000000-0005-0000-0000-00002E2B0000}"/>
    <cellStyle name="Normal 165 3 2" xfId="11056" xr:uid="{00000000-0005-0000-0000-00002F2B0000}"/>
    <cellStyle name="Normal 165 3 2 2" xfId="11057" xr:uid="{00000000-0005-0000-0000-0000302B0000}"/>
    <cellStyle name="Normal 165 3 2 2 2" xfId="11058" xr:uid="{00000000-0005-0000-0000-0000312B0000}"/>
    <cellStyle name="Normal 165 3 2 3" xfId="11059" xr:uid="{00000000-0005-0000-0000-0000322B0000}"/>
    <cellStyle name="Normal 165 3 2 4" xfId="11060" xr:uid="{00000000-0005-0000-0000-0000332B0000}"/>
    <cellStyle name="Normal 165 3 3" xfId="11061" xr:uid="{00000000-0005-0000-0000-0000342B0000}"/>
    <cellStyle name="Normal 165 3 3 2" xfId="11062" xr:uid="{00000000-0005-0000-0000-0000352B0000}"/>
    <cellStyle name="Normal 165 3 3 2 2" xfId="11063" xr:uid="{00000000-0005-0000-0000-0000362B0000}"/>
    <cellStyle name="Normal 165 3 3 3" xfId="11064" xr:uid="{00000000-0005-0000-0000-0000372B0000}"/>
    <cellStyle name="Normal 165 3 3 4" xfId="11065" xr:uid="{00000000-0005-0000-0000-0000382B0000}"/>
    <cellStyle name="Normal 165 3 4" xfId="11066" xr:uid="{00000000-0005-0000-0000-0000392B0000}"/>
    <cellStyle name="Normal 165 3 4 2" xfId="11067" xr:uid="{00000000-0005-0000-0000-00003A2B0000}"/>
    <cellStyle name="Normal 165 3 4 2 2" xfId="11068" xr:uid="{00000000-0005-0000-0000-00003B2B0000}"/>
    <cellStyle name="Normal 165 3 4 3" xfId="11069" xr:uid="{00000000-0005-0000-0000-00003C2B0000}"/>
    <cellStyle name="Normal 165 3 4 4" xfId="11070" xr:uid="{00000000-0005-0000-0000-00003D2B0000}"/>
    <cellStyle name="Normal 165 3 5" xfId="11071" xr:uid="{00000000-0005-0000-0000-00003E2B0000}"/>
    <cellStyle name="Normal 165 3 5 2" xfId="11072" xr:uid="{00000000-0005-0000-0000-00003F2B0000}"/>
    <cellStyle name="Normal 165 3 5 2 2" xfId="11073" xr:uid="{00000000-0005-0000-0000-0000402B0000}"/>
    <cellStyle name="Normal 165 3 5 3" xfId="11074" xr:uid="{00000000-0005-0000-0000-0000412B0000}"/>
    <cellStyle name="Normal 165 3 5 4" xfId="11075" xr:uid="{00000000-0005-0000-0000-0000422B0000}"/>
    <cellStyle name="Normal 165 3 6" xfId="11076" xr:uid="{00000000-0005-0000-0000-0000432B0000}"/>
    <cellStyle name="Normal 165 3 6 2" xfId="11077" xr:uid="{00000000-0005-0000-0000-0000442B0000}"/>
    <cellStyle name="Normal 165 3 6 2 2" xfId="11078" xr:uid="{00000000-0005-0000-0000-0000452B0000}"/>
    <cellStyle name="Normal 165 3 6 3" xfId="11079" xr:uid="{00000000-0005-0000-0000-0000462B0000}"/>
    <cellStyle name="Normal 165 3 7" xfId="11080" xr:uid="{00000000-0005-0000-0000-0000472B0000}"/>
    <cellStyle name="Normal 165 3 7 2" xfId="11081" xr:uid="{00000000-0005-0000-0000-0000482B0000}"/>
    <cellStyle name="Normal 165 3 7 3" xfId="11082" xr:uid="{00000000-0005-0000-0000-0000492B0000}"/>
    <cellStyle name="Normal 165 3 8" xfId="11083" xr:uid="{00000000-0005-0000-0000-00004A2B0000}"/>
    <cellStyle name="Normal 165 3 8 2" xfId="11084" xr:uid="{00000000-0005-0000-0000-00004B2B0000}"/>
    <cellStyle name="Normal 165 3 9" xfId="11085" xr:uid="{00000000-0005-0000-0000-00004C2B0000}"/>
    <cellStyle name="Normal 165 4" xfId="11086" xr:uid="{00000000-0005-0000-0000-00004D2B0000}"/>
    <cellStyle name="Normal 165 4 2" xfId="11087" xr:uid="{00000000-0005-0000-0000-00004E2B0000}"/>
    <cellStyle name="Normal 165 4 2 2" xfId="11088" xr:uid="{00000000-0005-0000-0000-00004F2B0000}"/>
    <cellStyle name="Normal 165 4 3" xfId="11089" xr:uid="{00000000-0005-0000-0000-0000502B0000}"/>
    <cellStyle name="Normal 165 4 4" xfId="11090" xr:uid="{00000000-0005-0000-0000-0000512B0000}"/>
    <cellStyle name="Normal 165 4 5" xfId="11091" xr:uid="{00000000-0005-0000-0000-0000522B0000}"/>
    <cellStyle name="Normal 165 5" xfId="11092" xr:uid="{00000000-0005-0000-0000-0000532B0000}"/>
    <cellStyle name="Normal 165 5 2" xfId="11093" xr:uid="{00000000-0005-0000-0000-0000542B0000}"/>
    <cellStyle name="Normal 165 5 2 2" xfId="11094" xr:uid="{00000000-0005-0000-0000-0000552B0000}"/>
    <cellStyle name="Normal 165 5 3" xfId="11095" xr:uid="{00000000-0005-0000-0000-0000562B0000}"/>
    <cellStyle name="Normal 165 5 4" xfId="11096" xr:uid="{00000000-0005-0000-0000-0000572B0000}"/>
    <cellStyle name="Normal 165 6" xfId="11097" xr:uid="{00000000-0005-0000-0000-0000582B0000}"/>
    <cellStyle name="Normal 165 6 2" xfId="11098" xr:uid="{00000000-0005-0000-0000-0000592B0000}"/>
    <cellStyle name="Normal 165 6 2 2" xfId="11099" xr:uid="{00000000-0005-0000-0000-00005A2B0000}"/>
    <cellStyle name="Normal 165 6 3" xfId="11100" xr:uid="{00000000-0005-0000-0000-00005B2B0000}"/>
    <cellStyle name="Normal 165 6 4" xfId="11101" xr:uid="{00000000-0005-0000-0000-00005C2B0000}"/>
    <cellStyle name="Normal 165 7" xfId="11102" xr:uid="{00000000-0005-0000-0000-00005D2B0000}"/>
    <cellStyle name="Normal 165 7 2" xfId="11103" xr:uid="{00000000-0005-0000-0000-00005E2B0000}"/>
    <cellStyle name="Normal 165 7 2 2" xfId="11104" xr:uid="{00000000-0005-0000-0000-00005F2B0000}"/>
    <cellStyle name="Normal 165 7 3" xfId="11105" xr:uid="{00000000-0005-0000-0000-0000602B0000}"/>
    <cellStyle name="Normal 165 7 4" xfId="11106" xr:uid="{00000000-0005-0000-0000-0000612B0000}"/>
    <cellStyle name="Normal 165 8" xfId="11107" xr:uid="{00000000-0005-0000-0000-0000622B0000}"/>
    <cellStyle name="Normal 165 8 2" xfId="11108" xr:uid="{00000000-0005-0000-0000-0000632B0000}"/>
    <cellStyle name="Normal 165 8 2 2" xfId="11109" xr:uid="{00000000-0005-0000-0000-0000642B0000}"/>
    <cellStyle name="Normal 165 8 3" xfId="11110" xr:uid="{00000000-0005-0000-0000-0000652B0000}"/>
    <cellStyle name="Normal 165 9" xfId="11111" xr:uid="{00000000-0005-0000-0000-0000662B0000}"/>
    <cellStyle name="Normal 165 9 2" xfId="11112" xr:uid="{00000000-0005-0000-0000-0000672B0000}"/>
    <cellStyle name="Normal 165 9 3" xfId="11113" xr:uid="{00000000-0005-0000-0000-0000682B0000}"/>
    <cellStyle name="Normal 166" xfId="11114" xr:uid="{00000000-0005-0000-0000-0000692B0000}"/>
    <cellStyle name="Normal 166 10" xfId="11115" xr:uid="{00000000-0005-0000-0000-00006A2B0000}"/>
    <cellStyle name="Normal 166 10 2" xfId="11116" xr:uid="{00000000-0005-0000-0000-00006B2B0000}"/>
    <cellStyle name="Normal 166 11" xfId="11117" xr:uid="{00000000-0005-0000-0000-00006C2B0000}"/>
    <cellStyle name="Normal 166 11 2" xfId="11118" xr:uid="{00000000-0005-0000-0000-00006D2B0000}"/>
    <cellStyle name="Normal 166 12" xfId="11119" xr:uid="{00000000-0005-0000-0000-00006E2B0000}"/>
    <cellStyle name="Normal 166 13" xfId="11120" xr:uid="{00000000-0005-0000-0000-00006F2B0000}"/>
    <cellStyle name="Normal 166 14" xfId="11121" xr:uid="{00000000-0005-0000-0000-0000702B0000}"/>
    <cellStyle name="Normal 166 15" xfId="11122" xr:uid="{00000000-0005-0000-0000-0000712B0000}"/>
    <cellStyle name="Normal 166 16" xfId="11123" xr:uid="{00000000-0005-0000-0000-0000722B0000}"/>
    <cellStyle name="Normal 166 17" xfId="11124" xr:uid="{00000000-0005-0000-0000-0000732B0000}"/>
    <cellStyle name="Normal 166 2" xfId="11125" xr:uid="{00000000-0005-0000-0000-0000742B0000}"/>
    <cellStyle name="Normal 166 2 10" xfId="11126" xr:uid="{00000000-0005-0000-0000-0000752B0000}"/>
    <cellStyle name="Normal 166 2 11" xfId="11127" xr:uid="{00000000-0005-0000-0000-0000762B0000}"/>
    <cellStyle name="Normal 166 2 12" xfId="11128" xr:uid="{00000000-0005-0000-0000-0000772B0000}"/>
    <cellStyle name="Normal 166 2 13" xfId="11129" xr:uid="{00000000-0005-0000-0000-0000782B0000}"/>
    <cellStyle name="Normal 166 2 14" xfId="11130" xr:uid="{00000000-0005-0000-0000-0000792B0000}"/>
    <cellStyle name="Normal 166 2 15" xfId="11131" xr:uid="{00000000-0005-0000-0000-00007A2B0000}"/>
    <cellStyle name="Normal 166 2 2" xfId="11132" xr:uid="{00000000-0005-0000-0000-00007B2B0000}"/>
    <cellStyle name="Normal 166 2 2 2" xfId="11133" xr:uid="{00000000-0005-0000-0000-00007C2B0000}"/>
    <cellStyle name="Normal 166 2 2 2 2" xfId="11134" xr:uid="{00000000-0005-0000-0000-00007D2B0000}"/>
    <cellStyle name="Normal 166 2 2 3" xfId="11135" xr:uid="{00000000-0005-0000-0000-00007E2B0000}"/>
    <cellStyle name="Normal 166 2 2 4" xfId="11136" xr:uid="{00000000-0005-0000-0000-00007F2B0000}"/>
    <cellStyle name="Normal 166 2 3" xfId="11137" xr:uid="{00000000-0005-0000-0000-0000802B0000}"/>
    <cellStyle name="Normal 166 2 3 2" xfId="11138" xr:uid="{00000000-0005-0000-0000-0000812B0000}"/>
    <cellStyle name="Normal 166 2 3 2 2" xfId="11139" xr:uid="{00000000-0005-0000-0000-0000822B0000}"/>
    <cellStyle name="Normal 166 2 3 3" xfId="11140" xr:uid="{00000000-0005-0000-0000-0000832B0000}"/>
    <cellStyle name="Normal 166 2 3 4" xfId="11141" xr:uid="{00000000-0005-0000-0000-0000842B0000}"/>
    <cellStyle name="Normal 166 2 4" xfId="11142" xr:uid="{00000000-0005-0000-0000-0000852B0000}"/>
    <cellStyle name="Normal 166 2 4 2" xfId="11143" xr:uid="{00000000-0005-0000-0000-0000862B0000}"/>
    <cellStyle name="Normal 166 2 4 2 2" xfId="11144" xr:uid="{00000000-0005-0000-0000-0000872B0000}"/>
    <cellStyle name="Normal 166 2 4 3" xfId="11145" xr:uid="{00000000-0005-0000-0000-0000882B0000}"/>
    <cellStyle name="Normal 166 2 4 4" xfId="11146" xr:uid="{00000000-0005-0000-0000-0000892B0000}"/>
    <cellStyle name="Normal 166 2 5" xfId="11147" xr:uid="{00000000-0005-0000-0000-00008A2B0000}"/>
    <cellStyle name="Normal 166 2 5 2" xfId="11148" xr:uid="{00000000-0005-0000-0000-00008B2B0000}"/>
    <cellStyle name="Normal 166 2 5 2 2" xfId="11149" xr:uid="{00000000-0005-0000-0000-00008C2B0000}"/>
    <cellStyle name="Normal 166 2 5 3" xfId="11150" xr:uid="{00000000-0005-0000-0000-00008D2B0000}"/>
    <cellStyle name="Normal 166 2 5 4" xfId="11151" xr:uid="{00000000-0005-0000-0000-00008E2B0000}"/>
    <cellStyle name="Normal 166 2 6" xfId="11152" xr:uid="{00000000-0005-0000-0000-00008F2B0000}"/>
    <cellStyle name="Normal 166 2 6 2" xfId="11153" xr:uid="{00000000-0005-0000-0000-0000902B0000}"/>
    <cellStyle name="Normal 166 2 6 2 2" xfId="11154" xr:uid="{00000000-0005-0000-0000-0000912B0000}"/>
    <cellStyle name="Normal 166 2 6 3" xfId="11155" xr:uid="{00000000-0005-0000-0000-0000922B0000}"/>
    <cellStyle name="Normal 166 2 7" xfId="11156" xr:uid="{00000000-0005-0000-0000-0000932B0000}"/>
    <cellStyle name="Normal 166 2 7 2" xfId="11157" xr:uid="{00000000-0005-0000-0000-0000942B0000}"/>
    <cellStyle name="Normal 166 2 7 3" xfId="11158" xr:uid="{00000000-0005-0000-0000-0000952B0000}"/>
    <cellStyle name="Normal 166 2 8" xfId="11159" xr:uid="{00000000-0005-0000-0000-0000962B0000}"/>
    <cellStyle name="Normal 166 2 8 2" xfId="11160" xr:uid="{00000000-0005-0000-0000-0000972B0000}"/>
    <cellStyle name="Normal 166 2 9" xfId="11161" xr:uid="{00000000-0005-0000-0000-0000982B0000}"/>
    <cellStyle name="Normal 166 3" xfId="11162" xr:uid="{00000000-0005-0000-0000-0000992B0000}"/>
    <cellStyle name="Normal 166 3 10" xfId="11163" xr:uid="{00000000-0005-0000-0000-00009A2B0000}"/>
    <cellStyle name="Normal 166 3 11" xfId="11164" xr:uid="{00000000-0005-0000-0000-00009B2B0000}"/>
    <cellStyle name="Normal 166 3 12" xfId="11165" xr:uid="{00000000-0005-0000-0000-00009C2B0000}"/>
    <cellStyle name="Normal 166 3 13" xfId="11166" xr:uid="{00000000-0005-0000-0000-00009D2B0000}"/>
    <cellStyle name="Normal 166 3 14" xfId="11167" xr:uid="{00000000-0005-0000-0000-00009E2B0000}"/>
    <cellStyle name="Normal 166 3 15" xfId="11168" xr:uid="{00000000-0005-0000-0000-00009F2B0000}"/>
    <cellStyle name="Normal 166 3 2" xfId="11169" xr:uid="{00000000-0005-0000-0000-0000A02B0000}"/>
    <cellStyle name="Normal 166 3 2 2" xfId="11170" xr:uid="{00000000-0005-0000-0000-0000A12B0000}"/>
    <cellStyle name="Normal 166 3 2 2 2" xfId="11171" xr:uid="{00000000-0005-0000-0000-0000A22B0000}"/>
    <cellStyle name="Normal 166 3 2 3" xfId="11172" xr:uid="{00000000-0005-0000-0000-0000A32B0000}"/>
    <cellStyle name="Normal 166 3 2 4" xfId="11173" xr:uid="{00000000-0005-0000-0000-0000A42B0000}"/>
    <cellStyle name="Normal 166 3 3" xfId="11174" xr:uid="{00000000-0005-0000-0000-0000A52B0000}"/>
    <cellStyle name="Normal 166 3 3 2" xfId="11175" xr:uid="{00000000-0005-0000-0000-0000A62B0000}"/>
    <cellStyle name="Normal 166 3 3 2 2" xfId="11176" xr:uid="{00000000-0005-0000-0000-0000A72B0000}"/>
    <cellStyle name="Normal 166 3 3 3" xfId="11177" xr:uid="{00000000-0005-0000-0000-0000A82B0000}"/>
    <cellStyle name="Normal 166 3 3 4" xfId="11178" xr:uid="{00000000-0005-0000-0000-0000A92B0000}"/>
    <cellStyle name="Normal 166 3 4" xfId="11179" xr:uid="{00000000-0005-0000-0000-0000AA2B0000}"/>
    <cellStyle name="Normal 166 3 4 2" xfId="11180" xr:uid="{00000000-0005-0000-0000-0000AB2B0000}"/>
    <cellStyle name="Normal 166 3 4 2 2" xfId="11181" xr:uid="{00000000-0005-0000-0000-0000AC2B0000}"/>
    <cellStyle name="Normal 166 3 4 3" xfId="11182" xr:uid="{00000000-0005-0000-0000-0000AD2B0000}"/>
    <cellStyle name="Normal 166 3 4 4" xfId="11183" xr:uid="{00000000-0005-0000-0000-0000AE2B0000}"/>
    <cellStyle name="Normal 166 3 5" xfId="11184" xr:uid="{00000000-0005-0000-0000-0000AF2B0000}"/>
    <cellStyle name="Normal 166 3 5 2" xfId="11185" xr:uid="{00000000-0005-0000-0000-0000B02B0000}"/>
    <cellStyle name="Normal 166 3 5 2 2" xfId="11186" xr:uid="{00000000-0005-0000-0000-0000B12B0000}"/>
    <cellStyle name="Normal 166 3 5 3" xfId="11187" xr:uid="{00000000-0005-0000-0000-0000B22B0000}"/>
    <cellStyle name="Normal 166 3 5 4" xfId="11188" xr:uid="{00000000-0005-0000-0000-0000B32B0000}"/>
    <cellStyle name="Normal 166 3 6" xfId="11189" xr:uid="{00000000-0005-0000-0000-0000B42B0000}"/>
    <cellStyle name="Normal 166 3 6 2" xfId="11190" xr:uid="{00000000-0005-0000-0000-0000B52B0000}"/>
    <cellStyle name="Normal 166 3 6 2 2" xfId="11191" xr:uid="{00000000-0005-0000-0000-0000B62B0000}"/>
    <cellStyle name="Normal 166 3 6 3" xfId="11192" xr:uid="{00000000-0005-0000-0000-0000B72B0000}"/>
    <cellStyle name="Normal 166 3 7" xfId="11193" xr:uid="{00000000-0005-0000-0000-0000B82B0000}"/>
    <cellStyle name="Normal 166 3 7 2" xfId="11194" xr:uid="{00000000-0005-0000-0000-0000B92B0000}"/>
    <cellStyle name="Normal 166 3 7 3" xfId="11195" xr:uid="{00000000-0005-0000-0000-0000BA2B0000}"/>
    <cellStyle name="Normal 166 3 8" xfId="11196" xr:uid="{00000000-0005-0000-0000-0000BB2B0000}"/>
    <cellStyle name="Normal 166 3 8 2" xfId="11197" xr:uid="{00000000-0005-0000-0000-0000BC2B0000}"/>
    <cellStyle name="Normal 166 3 9" xfId="11198" xr:uid="{00000000-0005-0000-0000-0000BD2B0000}"/>
    <cellStyle name="Normal 166 4" xfId="11199" xr:uid="{00000000-0005-0000-0000-0000BE2B0000}"/>
    <cellStyle name="Normal 166 4 2" xfId="11200" xr:uid="{00000000-0005-0000-0000-0000BF2B0000}"/>
    <cellStyle name="Normal 166 4 2 2" xfId="11201" xr:uid="{00000000-0005-0000-0000-0000C02B0000}"/>
    <cellStyle name="Normal 166 4 3" xfId="11202" xr:uid="{00000000-0005-0000-0000-0000C12B0000}"/>
    <cellStyle name="Normal 166 4 4" xfId="11203" xr:uid="{00000000-0005-0000-0000-0000C22B0000}"/>
    <cellStyle name="Normal 166 4 5" xfId="11204" xr:uid="{00000000-0005-0000-0000-0000C32B0000}"/>
    <cellStyle name="Normal 166 5" xfId="11205" xr:uid="{00000000-0005-0000-0000-0000C42B0000}"/>
    <cellStyle name="Normal 166 5 2" xfId="11206" xr:uid="{00000000-0005-0000-0000-0000C52B0000}"/>
    <cellStyle name="Normal 166 5 2 2" xfId="11207" xr:uid="{00000000-0005-0000-0000-0000C62B0000}"/>
    <cellStyle name="Normal 166 5 3" xfId="11208" xr:uid="{00000000-0005-0000-0000-0000C72B0000}"/>
    <cellStyle name="Normal 166 5 4" xfId="11209" xr:uid="{00000000-0005-0000-0000-0000C82B0000}"/>
    <cellStyle name="Normal 166 6" xfId="11210" xr:uid="{00000000-0005-0000-0000-0000C92B0000}"/>
    <cellStyle name="Normal 166 6 2" xfId="11211" xr:uid="{00000000-0005-0000-0000-0000CA2B0000}"/>
    <cellStyle name="Normal 166 6 2 2" xfId="11212" xr:uid="{00000000-0005-0000-0000-0000CB2B0000}"/>
    <cellStyle name="Normal 166 6 3" xfId="11213" xr:uid="{00000000-0005-0000-0000-0000CC2B0000}"/>
    <cellStyle name="Normal 166 6 4" xfId="11214" xr:uid="{00000000-0005-0000-0000-0000CD2B0000}"/>
    <cellStyle name="Normal 166 7" xfId="11215" xr:uid="{00000000-0005-0000-0000-0000CE2B0000}"/>
    <cellStyle name="Normal 166 7 2" xfId="11216" xr:uid="{00000000-0005-0000-0000-0000CF2B0000}"/>
    <cellStyle name="Normal 166 7 2 2" xfId="11217" xr:uid="{00000000-0005-0000-0000-0000D02B0000}"/>
    <cellStyle name="Normal 166 7 3" xfId="11218" xr:uid="{00000000-0005-0000-0000-0000D12B0000}"/>
    <cellStyle name="Normal 166 7 4" xfId="11219" xr:uid="{00000000-0005-0000-0000-0000D22B0000}"/>
    <cellStyle name="Normal 166 8" xfId="11220" xr:uid="{00000000-0005-0000-0000-0000D32B0000}"/>
    <cellStyle name="Normal 166 8 2" xfId="11221" xr:uid="{00000000-0005-0000-0000-0000D42B0000}"/>
    <cellStyle name="Normal 166 8 2 2" xfId="11222" xr:uid="{00000000-0005-0000-0000-0000D52B0000}"/>
    <cellStyle name="Normal 166 8 3" xfId="11223" xr:uid="{00000000-0005-0000-0000-0000D62B0000}"/>
    <cellStyle name="Normal 166 9" xfId="11224" xr:uid="{00000000-0005-0000-0000-0000D72B0000}"/>
    <cellStyle name="Normal 166 9 2" xfId="11225" xr:uid="{00000000-0005-0000-0000-0000D82B0000}"/>
    <cellStyle name="Normal 166 9 3" xfId="11226" xr:uid="{00000000-0005-0000-0000-0000D92B0000}"/>
    <cellStyle name="Normal 167" xfId="11227" xr:uid="{00000000-0005-0000-0000-0000DA2B0000}"/>
    <cellStyle name="Normal 167 10" xfId="11228" xr:uid="{00000000-0005-0000-0000-0000DB2B0000}"/>
    <cellStyle name="Normal 167 10 2" xfId="11229" xr:uid="{00000000-0005-0000-0000-0000DC2B0000}"/>
    <cellStyle name="Normal 167 11" xfId="11230" xr:uid="{00000000-0005-0000-0000-0000DD2B0000}"/>
    <cellStyle name="Normal 167 11 2" xfId="11231" xr:uid="{00000000-0005-0000-0000-0000DE2B0000}"/>
    <cellStyle name="Normal 167 12" xfId="11232" xr:uid="{00000000-0005-0000-0000-0000DF2B0000}"/>
    <cellStyle name="Normal 167 13" xfId="11233" xr:uid="{00000000-0005-0000-0000-0000E02B0000}"/>
    <cellStyle name="Normal 167 14" xfId="11234" xr:uid="{00000000-0005-0000-0000-0000E12B0000}"/>
    <cellStyle name="Normal 167 15" xfId="11235" xr:uid="{00000000-0005-0000-0000-0000E22B0000}"/>
    <cellStyle name="Normal 167 16" xfId="11236" xr:uid="{00000000-0005-0000-0000-0000E32B0000}"/>
    <cellStyle name="Normal 167 17" xfId="11237" xr:uid="{00000000-0005-0000-0000-0000E42B0000}"/>
    <cellStyle name="Normal 167 2" xfId="11238" xr:uid="{00000000-0005-0000-0000-0000E52B0000}"/>
    <cellStyle name="Normal 167 2 10" xfId="11239" xr:uid="{00000000-0005-0000-0000-0000E62B0000}"/>
    <cellStyle name="Normal 167 2 11" xfId="11240" xr:uid="{00000000-0005-0000-0000-0000E72B0000}"/>
    <cellStyle name="Normal 167 2 12" xfId="11241" xr:uid="{00000000-0005-0000-0000-0000E82B0000}"/>
    <cellStyle name="Normal 167 2 13" xfId="11242" xr:uid="{00000000-0005-0000-0000-0000E92B0000}"/>
    <cellStyle name="Normal 167 2 14" xfId="11243" xr:uid="{00000000-0005-0000-0000-0000EA2B0000}"/>
    <cellStyle name="Normal 167 2 15" xfId="11244" xr:uid="{00000000-0005-0000-0000-0000EB2B0000}"/>
    <cellStyle name="Normal 167 2 2" xfId="11245" xr:uid="{00000000-0005-0000-0000-0000EC2B0000}"/>
    <cellStyle name="Normal 167 2 2 2" xfId="11246" xr:uid="{00000000-0005-0000-0000-0000ED2B0000}"/>
    <cellStyle name="Normal 167 2 2 2 2" xfId="11247" xr:uid="{00000000-0005-0000-0000-0000EE2B0000}"/>
    <cellStyle name="Normal 167 2 2 3" xfId="11248" xr:uid="{00000000-0005-0000-0000-0000EF2B0000}"/>
    <cellStyle name="Normal 167 2 2 4" xfId="11249" xr:uid="{00000000-0005-0000-0000-0000F02B0000}"/>
    <cellStyle name="Normal 167 2 3" xfId="11250" xr:uid="{00000000-0005-0000-0000-0000F12B0000}"/>
    <cellStyle name="Normal 167 2 3 2" xfId="11251" xr:uid="{00000000-0005-0000-0000-0000F22B0000}"/>
    <cellStyle name="Normal 167 2 3 2 2" xfId="11252" xr:uid="{00000000-0005-0000-0000-0000F32B0000}"/>
    <cellStyle name="Normal 167 2 3 3" xfId="11253" xr:uid="{00000000-0005-0000-0000-0000F42B0000}"/>
    <cellStyle name="Normal 167 2 3 4" xfId="11254" xr:uid="{00000000-0005-0000-0000-0000F52B0000}"/>
    <cellStyle name="Normal 167 2 4" xfId="11255" xr:uid="{00000000-0005-0000-0000-0000F62B0000}"/>
    <cellStyle name="Normal 167 2 4 2" xfId="11256" xr:uid="{00000000-0005-0000-0000-0000F72B0000}"/>
    <cellStyle name="Normal 167 2 4 2 2" xfId="11257" xr:uid="{00000000-0005-0000-0000-0000F82B0000}"/>
    <cellStyle name="Normal 167 2 4 3" xfId="11258" xr:uid="{00000000-0005-0000-0000-0000F92B0000}"/>
    <cellStyle name="Normal 167 2 4 4" xfId="11259" xr:uid="{00000000-0005-0000-0000-0000FA2B0000}"/>
    <cellStyle name="Normal 167 2 5" xfId="11260" xr:uid="{00000000-0005-0000-0000-0000FB2B0000}"/>
    <cellStyle name="Normal 167 2 5 2" xfId="11261" xr:uid="{00000000-0005-0000-0000-0000FC2B0000}"/>
    <cellStyle name="Normal 167 2 5 2 2" xfId="11262" xr:uid="{00000000-0005-0000-0000-0000FD2B0000}"/>
    <cellStyle name="Normal 167 2 5 3" xfId="11263" xr:uid="{00000000-0005-0000-0000-0000FE2B0000}"/>
    <cellStyle name="Normal 167 2 5 4" xfId="11264" xr:uid="{00000000-0005-0000-0000-0000FF2B0000}"/>
    <cellStyle name="Normal 167 2 6" xfId="11265" xr:uid="{00000000-0005-0000-0000-0000002C0000}"/>
    <cellStyle name="Normal 167 2 6 2" xfId="11266" xr:uid="{00000000-0005-0000-0000-0000012C0000}"/>
    <cellStyle name="Normal 167 2 6 2 2" xfId="11267" xr:uid="{00000000-0005-0000-0000-0000022C0000}"/>
    <cellStyle name="Normal 167 2 6 3" xfId="11268" xr:uid="{00000000-0005-0000-0000-0000032C0000}"/>
    <cellStyle name="Normal 167 2 7" xfId="11269" xr:uid="{00000000-0005-0000-0000-0000042C0000}"/>
    <cellStyle name="Normal 167 2 7 2" xfId="11270" xr:uid="{00000000-0005-0000-0000-0000052C0000}"/>
    <cellStyle name="Normal 167 2 7 3" xfId="11271" xr:uid="{00000000-0005-0000-0000-0000062C0000}"/>
    <cellStyle name="Normal 167 2 8" xfId="11272" xr:uid="{00000000-0005-0000-0000-0000072C0000}"/>
    <cellStyle name="Normal 167 2 8 2" xfId="11273" xr:uid="{00000000-0005-0000-0000-0000082C0000}"/>
    <cellStyle name="Normal 167 2 9" xfId="11274" xr:uid="{00000000-0005-0000-0000-0000092C0000}"/>
    <cellStyle name="Normal 167 3" xfId="11275" xr:uid="{00000000-0005-0000-0000-00000A2C0000}"/>
    <cellStyle name="Normal 167 3 10" xfId="11276" xr:uid="{00000000-0005-0000-0000-00000B2C0000}"/>
    <cellStyle name="Normal 167 3 11" xfId="11277" xr:uid="{00000000-0005-0000-0000-00000C2C0000}"/>
    <cellStyle name="Normal 167 3 12" xfId="11278" xr:uid="{00000000-0005-0000-0000-00000D2C0000}"/>
    <cellStyle name="Normal 167 3 13" xfId="11279" xr:uid="{00000000-0005-0000-0000-00000E2C0000}"/>
    <cellStyle name="Normal 167 3 14" xfId="11280" xr:uid="{00000000-0005-0000-0000-00000F2C0000}"/>
    <cellStyle name="Normal 167 3 15" xfId="11281" xr:uid="{00000000-0005-0000-0000-0000102C0000}"/>
    <cellStyle name="Normal 167 3 2" xfId="11282" xr:uid="{00000000-0005-0000-0000-0000112C0000}"/>
    <cellStyle name="Normal 167 3 2 2" xfId="11283" xr:uid="{00000000-0005-0000-0000-0000122C0000}"/>
    <cellStyle name="Normal 167 3 2 2 2" xfId="11284" xr:uid="{00000000-0005-0000-0000-0000132C0000}"/>
    <cellStyle name="Normal 167 3 2 3" xfId="11285" xr:uid="{00000000-0005-0000-0000-0000142C0000}"/>
    <cellStyle name="Normal 167 3 2 4" xfId="11286" xr:uid="{00000000-0005-0000-0000-0000152C0000}"/>
    <cellStyle name="Normal 167 3 3" xfId="11287" xr:uid="{00000000-0005-0000-0000-0000162C0000}"/>
    <cellStyle name="Normal 167 3 3 2" xfId="11288" xr:uid="{00000000-0005-0000-0000-0000172C0000}"/>
    <cellStyle name="Normal 167 3 3 2 2" xfId="11289" xr:uid="{00000000-0005-0000-0000-0000182C0000}"/>
    <cellStyle name="Normal 167 3 3 3" xfId="11290" xr:uid="{00000000-0005-0000-0000-0000192C0000}"/>
    <cellStyle name="Normal 167 3 3 4" xfId="11291" xr:uid="{00000000-0005-0000-0000-00001A2C0000}"/>
    <cellStyle name="Normal 167 3 4" xfId="11292" xr:uid="{00000000-0005-0000-0000-00001B2C0000}"/>
    <cellStyle name="Normal 167 3 4 2" xfId="11293" xr:uid="{00000000-0005-0000-0000-00001C2C0000}"/>
    <cellStyle name="Normal 167 3 4 2 2" xfId="11294" xr:uid="{00000000-0005-0000-0000-00001D2C0000}"/>
    <cellStyle name="Normal 167 3 4 3" xfId="11295" xr:uid="{00000000-0005-0000-0000-00001E2C0000}"/>
    <cellStyle name="Normal 167 3 4 4" xfId="11296" xr:uid="{00000000-0005-0000-0000-00001F2C0000}"/>
    <cellStyle name="Normal 167 3 5" xfId="11297" xr:uid="{00000000-0005-0000-0000-0000202C0000}"/>
    <cellStyle name="Normal 167 3 5 2" xfId="11298" xr:uid="{00000000-0005-0000-0000-0000212C0000}"/>
    <cellStyle name="Normal 167 3 5 2 2" xfId="11299" xr:uid="{00000000-0005-0000-0000-0000222C0000}"/>
    <cellStyle name="Normal 167 3 5 3" xfId="11300" xr:uid="{00000000-0005-0000-0000-0000232C0000}"/>
    <cellStyle name="Normal 167 3 5 4" xfId="11301" xr:uid="{00000000-0005-0000-0000-0000242C0000}"/>
    <cellStyle name="Normal 167 3 6" xfId="11302" xr:uid="{00000000-0005-0000-0000-0000252C0000}"/>
    <cellStyle name="Normal 167 3 6 2" xfId="11303" xr:uid="{00000000-0005-0000-0000-0000262C0000}"/>
    <cellStyle name="Normal 167 3 6 2 2" xfId="11304" xr:uid="{00000000-0005-0000-0000-0000272C0000}"/>
    <cellStyle name="Normal 167 3 6 3" xfId="11305" xr:uid="{00000000-0005-0000-0000-0000282C0000}"/>
    <cellStyle name="Normal 167 3 7" xfId="11306" xr:uid="{00000000-0005-0000-0000-0000292C0000}"/>
    <cellStyle name="Normal 167 3 7 2" xfId="11307" xr:uid="{00000000-0005-0000-0000-00002A2C0000}"/>
    <cellStyle name="Normal 167 3 7 3" xfId="11308" xr:uid="{00000000-0005-0000-0000-00002B2C0000}"/>
    <cellStyle name="Normal 167 3 8" xfId="11309" xr:uid="{00000000-0005-0000-0000-00002C2C0000}"/>
    <cellStyle name="Normal 167 3 8 2" xfId="11310" xr:uid="{00000000-0005-0000-0000-00002D2C0000}"/>
    <cellStyle name="Normal 167 3 9" xfId="11311" xr:uid="{00000000-0005-0000-0000-00002E2C0000}"/>
    <cellStyle name="Normal 167 4" xfId="11312" xr:uid="{00000000-0005-0000-0000-00002F2C0000}"/>
    <cellStyle name="Normal 167 4 2" xfId="11313" xr:uid="{00000000-0005-0000-0000-0000302C0000}"/>
    <cellStyle name="Normal 167 4 2 2" xfId="11314" xr:uid="{00000000-0005-0000-0000-0000312C0000}"/>
    <cellStyle name="Normal 167 4 3" xfId="11315" xr:uid="{00000000-0005-0000-0000-0000322C0000}"/>
    <cellStyle name="Normal 167 4 4" xfId="11316" xr:uid="{00000000-0005-0000-0000-0000332C0000}"/>
    <cellStyle name="Normal 167 4 5" xfId="11317" xr:uid="{00000000-0005-0000-0000-0000342C0000}"/>
    <cellStyle name="Normal 167 5" xfId="11318" xr:uid="{00000000-0005-0000-0000-0000352C0000}"/>
    <cellStyle name="Normal 167 5 2" xfId="11319" xr:uid="{00000000-0005-0000-0000-0000362C0000}"/>
    <cellStyle name="Normal 167 5 2 2" xfId="11320" xr:uid="{00000000-0005-0000-0000-0000372C0000}"/>
    <cellStyle name="Normal 167 5 3" xfId="11321" xr:uid="{00000000-0005-0000-0000-0000382C0000}"/>
    <cellStyle name="Normal 167 5 4" xfId="11322" xr:uid="{00000000-0005-0000-0000-0000392C0000}"/>
    <cellStyle name="Normal 167 6" xfId="11323" xr:uid="{00000000-0005-0000-0000-00003A2C0000}"/>
    <cellStyle name="Normal 167 6 2" xfId="11324" xr:uid="{00000000-0005-0000-0000-00003B2C0000}"/>
    <cellStyle name="Normal 167 6 2 2" xfId="11325" xr:uid="{00000000-0005-0000-0000-00003C2C0000}"/>
    <cellStyle name="Normal 167 6 3" xfId="11326" xr:uid="{00000000-0005-0000-0000-00003D2C0000}"/>
    <cellStyle name="Normal 167 6 4" xfId="11327" xr:uid="{00000000-0005-0000-0000-00003E2C0000}"/>
    <cellStyle name="Normal 167 7" xfId="11328" xr:uid="{00000000-0005-0000-0000-00003F2C0000}"/>
    <cellStyle name="Normal 167 7 2" xfId="11329" xr:uid="{00000000-0005-0000-0000-0000402C0000}"/>
    <cellStyle name="Normal 167 7 2 2" xfId="11330" xr:uid="{00000000-0005-0000-0000-0000412C0000}"/>
    <cellStyle name="Normal 167 7 3" xfId="11331" xr:uid="{00000000-0005-0000-0000-0000422C0000}"/>
    <cellStyle name="Normal 167 7 4" xfId="11332" xr:uid="{00000000-0005-0000-0000-0000432C0000}"/>
    <cellStyle name="Normal 167 8" xfId="11333" xr:uid="{00000000-0005-0000-0000-0000442C0000}"/>
    <cellStyle name="Normal 167 8 2" xfId="11334" xr:uid="{00000000-0005-0000-0000-0000452C0000}"/>
    <cellStyle name="Normal 167 8 2 2" xfId="11335" xr:uid="{00000000-0005-0000-0000-0000462C0000}"/>
    <cellStyle name="Normal 167 8 3" xfId="11336" xr:uid="{00000000-0005-0000-0000-0000472C0000}"/>
    <cellStyle name="Normal 167 9" xfId="11337" xr:uid="{00000000-0005-0000-0000-0000482C0000}"/>
    <cellStyle name="Normal 167 9 2" xfId="11338" xr:uid="{00000000-0005-0000-0000-0000492C0000}"/>
    <cellStyle name="Normal 167 9 3" xfId="11339" xr:uid="{00000000-0005-0000-0000-00004A2C0000}"/>
    <cellStyle name="Normal 168" xfId="11340" xr:uid="{00000000-0005-0000-0000-00004B2C0000}"/>
    <cellStyle name="Normal 168 10" xfId="11341" xr:uid="{00000000-0005-0000-0000-00004C2C0000}"/>
    <cellStyle name="Normal 168 10 2" xfId="11342" xr:uid="{00000000-0005-0000-0000-00004D2C0000}"/>
    <cellStyle name="Normal 168 11" xfId="11343" xr:uid="{00000000-0005-0000-0000-00004E2C0000}"/>
    <cellStyle name="Normal 168 11 2" xfId="11344" xr:uid="{00000000-0005-0000-0000-00004F2C0000}"/>
    <cellStyle name="Normal 168 12" xfId="11345" xr:uid="{00000000-0005-0000-0000-0000502C0000}"/>
    <cellStyle name="Normal 168 13" xfId="11346" xr:uid="{00000000-0005-0000-0000-0000512C0000}"/>
    <cellStyle name="Normal 168 14" xfId="11347" xr:uid="{00000000-0005-0000-0000-0000522C0000}"/>
    <cellStyle name="Normal 168 15" xfId="11348" xr:uid="{00000000-0005-0000-0000-0000532C0000}"/>
    <cellStyle name="Normal 168 16" xfId="11349" xr:uid="{00000000-0005-0000-0000-0000542C0000}"/>
    <cellStyle name="Normal 168 17" xfId="11350" xr:uid="{00000000-0005-0000-0000-0000552C0000}"/>
    <cellStyle name="Normal 168 18" xfId="11351" xr:uid="{00000000-0005-0000-0000-0000562C0000}"/>
    <cellStyle name="Normal 168 2" xfId="11352" xr:uid="{00000000-0005-0000-0000-0000572C0000}"/>
    <cellStyle name="Normal 168 2 10" xfId="11353" xr:uid="{00000000-0005-0000-0000-0000582C0000}"/>
    <cellStyle name="Normal 168 2 11" xfId="11354" xr:uid="{00000000-0005-0000-0000-0000592C0000}"/>
    <cellStyle name="Normal 168 2 12" xfId="11355" xr:uid="{00000000-0005-0000-0000-00005A2C0000}"/>
    <cellStyle name="Normal 168 2 13" xfId="11356" xr:uid="{00000000-0005-0000-0000-00005B2C0000}"/>
    <cellStyle name="Normal 168 2 14" xfId="11357" xr:uid="{00000000-0005-0000-0000-00005C2C0000}"/>
    <cellStyle name="Normal 168 2 15" xfId="11358" xr:uid="{00000000-0005-0000-0000-00005D2C0000}"/>
    <cellStyle name="Normal 168 2 2" xfId="11359" xr:uid="{00000000-0005-0000-0000-00005E2C0000}"/>
    <cellStyle name="Normal 168 2 2 2" xfId="11360" xr:uid="{00000000-0005-0000-0000-00005F2C0000}"/>
    <cellStyle name="Normal 168 2 2 2 2" xfId="11361" xr:uid="{00000000-0005-0000-0000-0000602C0000}"/>
    <cellStyle name="Normal 168 2 2 3" xfId="11362" xr:uid="{00000000-0005-0000-0000-0000612C0000}"/>
    <cellStyle name="Normal 168 2 2 4" xfId="11363" xr:uid="{00000000-0005-0000-0000-0000622C0000}"/>
    <cellStyle name="Normal 168 2 3" xfId="11364" xr:uid="{00000000-0005-0000-0000-0000632C0000}"/>
    <cellStyle name="Normal 168 2 3 2" xfId="11365" xr:uid="{00000000-0005-0000-0000-0000642C0000}"/>
    <cellStyle name="Normal 168 2 3 2 2" xfId="11366" xr:uid="{00000000-0005-0000-0000-0000652C0000}"/>
    <cellStyle name="Normal 168 2 3 3" xfId="11367" xr:uid="{00000000-0005-0000-0000-0000662C0000}"/>
    <cellStyle name="Normal 168 2 3 4" xfId="11368" xr:uid="{00000000-0005-0000-0000-0000672C0000}"/>
    <cellStyle name="Normal 168 2 4" xfId="11369" xr:uid="{00000000-0005-0000-0000-0000682C0000}"/>
    <cellStyle name="Normal 168 2 4 2" xfId="11370" xr:uid="{00000000-0005-0000-0000-0000692C0000}"/>
    <cellStyle name="Normal 168 2 4 2 2" xfId="11371" xr:uid="{00000000-0005-0000-0000-00006A2C0000}"/>
    <cellStyle name="Normal 168 2 4 3" xfId="11372" xr:uid="{00000000-0005-0000-0000-00006B2C0000}"/>
    <cellStyle name="Normal 168 2 4 4" xfId="11373" xr:uid="{00000000-0005-0000-0000-00006C2C0000}"/>
    <cellStyle name="Normal 168 2 5" xfId="11374" xr:uid="{00000000-0005-0000-0000-00006D2C0000}"/>
    <cellStyle name="Normal 168 2 5 2" xfId="11375" xr:uid="{00000000-0005-0000-0000-00006E2C0000}"/>
    <cellStyle name="Normal 168 2 5 2 2" xfId="11376" xr:uid="{00000000-0005-0000-0000-00006F2C0000}"/>
    <cellStyle name="Normal 168 2 5 3" xfId="11377" xr:uid="{00000000-0005-0000-0000-0000702C0000}"/>
    <cellStyle name="Normal 168 2 5 4" xfId="11378" xr:uid="{00000000-0005-0000-0000-0000712C0000}"/>
    <cellStyle name="Normal 168 2 6" xfId="11379" xr:uid="{00000000-0005-0000-0000-0000722C0000}"/>
    <cellStyle name="Normal 168 2 6 2" xfId="11380" xr:uid="{00000000-0005-0000-0000-0000732C0000}"/>
    <cellStyle name="Normal 168 2 6 2 2" xfId="11381" xr:uid="{00000000-0005-0000-0000-0000742C0000}"/>
    <cellStyle name="Normal 168 2 6 3" xfId="11382" xr:uid="{00000000-0005-0000-0000-0000752C0000}"/>
    <cellStyle name="Normal 168 2 7" xfId="11383" xr:uid="{00000000-0005-0000-0000-0000762C0000}"/>
    <cellStyle name="Normal 168 2 7 2" xfId="11384" xr:uid="{00000000-0005-0000-0000-0000772C0000}"/>
    <cellStyle name="Normal 168 2 7 3" xfId="11385" xr:uid="{00000000-0005-0000-0000-0000782C0000}"/>
    <cellStyle name="Normal 168 2 8" xfId="11386" xr:uid="{00000000-0005-0000-0000-0000792C0000}"/>
    <cellStyle name="Normal 168 2 8 2" xfId="11387" xr:uid="{00000000-0005-0000-0000-00007A2C0000}"/>
    <cellStyle name="Normal 168 2 9" xfId="11388" xr:uid="{00000000-0005-0000-0000-00007B2C0000}"/>
    <cellStyle name="Normal 168 3" xfId="11389" xr:uid="{00000000-0005-0000-0000-00007C2C0000}"/>
    <cellStyle name="Normal 168 3 10" xfId="11390" xr:uid="{00000000-0005-0000-0000-00007D2C0000}"/>
    <cellStyle name="Normal 168 3 11" xfId="11391" xr:uid="{00000000-0005-0000-0000-00007E2C0000}"/>
    <cellStyle name="Normal 168 3 12" xfId="11392" xr:uid="{00000000-0005-0000-0000-00007F2C0000}"/>
    <cellStyle name="Normal 168 3 13" xfId="11393" xr:uid="{00000000-0005-0000-0000-0000802C0000}"/>
    <cellStyle name="Normal 168 3 14" xfId="11394" xr:uid="{00000000-0005-0000-0000-0000812C0000}"/>
    <cellStyle name="Normal 168 3 15" xfId="11395" xr:uid="{00000000-0005-0000-0000-0000822C0000}"/>
    <cellStyle name="Normal 168 3 2" xfId="11396" xr:uid="{00000000-0005-0000-0000-0000832C0000}"/>
    <cellStyle name="Normal 168 3 2 2" xfId="11397" xr:uid="{00000000-0005-0000-0000-0000842C0000}"/>
    <cellStyle name="Normal 168 3 2 2 2" xfId="11398" xr:uid="{00000000-0005-0000-0000-0000852C0000}"/>
    <cellStyle name="Normal 168 3 2 3" xfId="11399" xr:uid="{00000000-0005-0000-0000-0000862C0000}"/>
    <cellStyle name="Normal 168 3 2 4" xfId="11400" xr:uid="{00000000-0005-0000-0000-0000872C0000}"/>
    <cellStyle name="Normal 168 3 3" xfId="11401" xr:uid="{00000000-0005-0000-0000-0000882C0000}"/>
    <cellStyle name="Normal 168 3 3 2" xfId="11402" xr:uid="{00000000-0005-0000-0000-0000892C0000}"/>
    <cellStyle name="Normal 168 3 3 2 2" xfId="11403" xr:uid="{00000000-0005-0000-0000-00008A2C0000}"/>
    <cellStyle name="Normal 168 3 3 3" xfId="11404" xr:uid="{00000000-0005-0000-0000-00008B2C0000}"/>
    <cellStyle name="Normal 168 3 3 4" xfId="11405" xr:uid="{00000000-0005-0000-0000-00008C2C0000}"/>
    <cellStyle name="Normal 168 3 4" xfId="11406" xr:uid="{00000000-0005-0000-0000-00008D2C0000}"/>
    <cellStyle name="Normal 168 3 4 2" xfId="11407" xr:uid="{00000000-0005-0000-0000-00008E2C0000}"/>
    <cellStyle name="Normal 168 3 4 2 2" xfId="11408" xr:uid="{00000000-0005-0000-0000-00008F2C0000}"/>
    <cellStyle name="Normal 168 3 4 3" xfId="11409" xr:uid="{00000000-0005-0000-0000-0000902C0000}"/>
    <cellStyle name="Normal 168 3 4 4" xfId="11410" xr:uid="{00000000-0005-0000-0000-0000912C0000}"/>
    <cellStyle name="Normal 168 3 5" xfId="11411" xr:uid="{00000000-0005-0000-0000-0000922C0000}"/>
    <cellStyle name="Normal 168 3 5 2" xfId="11412" xr:uid="{00000000-0005-0000-0000-0000932C0000}"/>
    <cellStyle name="Normal 168 3 5 2 2" xfId="11413" xr:uid="{00000000-0005-0000-0000-0000942C0000}"/>
    <cellStyle name="Normal 168 3 5 3" xfId="11414" xr:uid="{00000000-0005-0000-0000-0000952C0000}"/>
    <cellStyle name="Normal 168 3 5 4" xfId="11415" xr:uid="{00000000-0005-0000-0000-0000962C0000}"/>
    <cellStyle name="Normal 168 3 6" xfId="11416" xr:uid="{00000000-0005-0000-0000-0000972C0000}"/>
    <cellStyle name="Normal 168 3 6 2" xfId="11417" xr:uid="{00000000-0005-0000-0000-0000982C0000}"/>
    <cellStyle name="Normal 168 3 6 2 2" xfId="11418" xr:uid="{00000000-0005-0000-0000-0000992C0000}"/>
    <cellStyle name="Normal 168 3 6 3" xfId="11419" xr:uid="{00000000-0005-0000-0000-00009A2C0000}"/>
    <cellStyle name="Normal 168 3 7" xfId="11420" xr:uid="{00000000-0005-0000-0000-00009B2C0000}"/>
    <cellStyle name="Normal 168 3 7 2" xfId="11421" xr:uid="{00000000-0005-0000-0000-00009C2C0000}"/>
    <cellStyle name="Normal 168 3 7 3" xfId="11422" xr:uid="{00000000-0005-0000-0000-00009D2C0000}"/>
    <cellStyle name="Normal 168 3 8" xfId="11423" xr:uid="{00000000-0005-0000-0000-00009E2C0000}"/>
    <cellStyle name="Normal 168 3 8 2" xfId="11424" xr:uid="{00000000-0005-0000-0000-00009F2C0000}"/>
    <cellStyle name="Normal 168 3 9" xfId="11425" xr:uid="{00000000-0005-0000-0000-0000A02C0000}"/>
    <cellStyle name="Normal 168 4" xfId="11426" xr:uid="{00000000-0005-0000-0000-0000A12C0000}"/>
    <cellStyle name="Normal 168 4 2" xfId="11427" xr:uid="{00000000-0005-0000-0000-0000A22C0000}"/>
    <cellStyle name="Normal 168 4 2 2" xfId="11428" xr:uid="{00000000-0005-0000-0000-0000A32C0000}"/>
    <cellStyle name="Normal 168 4 3" xfId="11429" xr:uid="{00000000-0005-0000-0000-0000A42C0000}"/>
    <cellStyle name="Normal 168 4 4" xfId="11430" xr:uid="{00000000-0005-0000-0000-0000A52C0000}"/>
    <cellStyle name="Normal 168 4 5" xfId="11431" xr:uid="{00000000-0005-0000-0000-0000A62C0000}"/>
    <cellStyle name="Normal 168 5" xfId="11432" xr:uid="{00000000-0005-0000-0000-0000A72C0000}"/>
    <cellStyle name="Normal 168 5 2" xfId="11433" xr:uid="{00000000-0005-0000-0000-0000A82C0000}"/>
    <cellStyle name="Normal 168 5 2 2" xfId="11434" xr:uid="{00000000-0005-0000-0000-0000A92C0000}"/>
    <cellStyle name="Normal 168 5 3" xfId="11435" xr:uid="{00000000-0005-0000-0000-0000AA2C0000}"/>
    <cellStyle name="Normal 168 5 4" xfId="11436" xr:uid="{00000000-0005-0000-0000-0000AB2C0000}"/>
    <cellStyle name="Normal 168 6" xfId="11437" xr:uid="{00000000-0005-0000-0000-0000AC2C0000}"/>
    <cellStyle name="Normal 168 6 2" xfId="11438" xr:uid="{00000000-0005-0000-0000-0000AD2C0000}"/>
    <cellStyle name="Normal 168 6 2 2" xfId="11439" xr:uid="{00000000-0005-0000-0000-0000AE2C0000}"/>
    <cellStyle name="Normal 168 6 3" xfId="11440" xr:uid="{00000000-0005-0000-0000-0000AF2C0000}"/>
    <cellStyle name="Normal 168 6 4" xfId="11441" xr:uid="{00000000-0005-0000-0000-0000B02C0000}"/>
    <cellStyle name="Normal 168 7" xfId="11442" xr:uid="{00000000-0005-0000-0000-0000B12C0000}"/>
    <cellStyle name="Normal 168 7 2" xfId="11443" xr:uid="{00000000-0005-0000-0000-0000B22C0000}"/>
    <cellStyle name="Normal 168 7 2 2" xfId="11444" xr:uid="{00000000-0005-0000-0000-0000B32C0000}"/>
    <cellStyle name="Normal 168 7 3" xfId="11445" xr:uid="{00000000-0005-0000-0000-0000B42C0000}"/>
    <cellStyle name="Normal 168 7 4" xfId="11446" xr:uid="{00000000-0005-0000-0000-0000B52C0000}"/>
    <cellStyle name="Normal 168 8" xfId="11447" xr:uid="{00000000-0005-0000-0000-0000B62C0000}"/>
    <cellStyle name="Normal 168 8 2" xfId="11448" xr:uid="{00000000-0005-0000-0000-0000B72C0000}"/>
    <cellStyle name="Normal 168 8 2 2" xfId="11449" xr:uid="{00000000-0005-0000-0000-0000B82C0000}"/>
    <cellStyle name="Normal 168 8 3" xfId="11450" xr:uid="{00000000-0005-0000-0000-0000B92C0000}"/>
    <cellStyle name="Normal 168 9" xfId="11451" xr:uid="{00000000-0005-0000-0000-0000BA2C0000}"/>
    <cellStyle name="Normal 168 9 2" xfId="11452" xr:uid="{00000000-0005-0000-0000-0000BB2C0000}"/>
    <cellStyle name="Normal 168 9 3" xfId="11453" xr:uid="{00000000-0005-0000-0000-0000BC2C0000}"/>
    <cellStyle name="Normal 169" xfId="11454" xr:uid="{00000000-0005-0000-0000-0000BD2C0000}"/>
    <cellStyle name="Normal 169 10" xfId="11455" xr:uid="{00000000-0005-0000-0000-0000BE2C0000}"/>
    <cellStyle name="Normal 169 10 2" xfId="11456" xr:uid="{00000000-0005-0000-0000-0000BF2C0000}"/>
    <cellStyle name="Normal 169 11" xfId="11457" xr:uid="{00000000-0005-0000-0000-0000C02C0000}"/>
    <cellStyle name="Normal 169 11 2" xfId="11458" xr:uid="{00000000-0005-0000-0000-0000C12C0000}"/>
    <cellStyle name="Normal 169 12" xfId="11459" xr:uid="{00000000-0005-0000-0000-0000C22C0000}"/>
    <cellStyle name="Normal 169 13" xfId="11460" xr:uid="{00000000-0005-0000-0000-0000C32C0000}"/>
    <cellStyle name="Normal 169 14" xfId="11461" xr:uid="{00000000-0005-0000-0000-0000C42C0000}"/>
    <cellStyle name="Normal 169 15" xfId="11462" xr:uid="{00000000-0005-0000-0000-0000C52C0000}"/>
    <cellStyle name="Normal 169 16" xfId="11463" xr:uid="{00000000-0005-0000-0000-0000C62C0000}"/>
    <cellStyle name="Normal 169 17" xfId="11464" xr:uid="{00000000-0005-0000-0000-0000C72C0000}"/>
    <cellStyle name="Normal 169 2" xfId="11465" xr:uid="{00000000-0005-0000-0000-0000C82C0000}"/>
    <cellStyle name="Normal 169 2 10" xfId="11466" xr:uid="{00000000-0005-0000-0000-0000C92C0000}"/>
    <cellStyle name="Normal 169 2 11" xfId="11467" xr:uid="{00000000-0005-0000-0000-0000CA2C0000}"/>
    <cellStyle name="Normal 169 2 12" xfId="11468" xr:uid="{00000000-0005-0000-0000-0000CB2C0000}"/>
    <cellStyle name="Normal 169 2 13" xfId="11469" xr:uid="{00000000-0005-0000-0000-0000CC2C0000}"/>
    <cellStyle name="Normal 169 2 14" xfId="11470" xr:uid="{00000000-0005-0000-0000-0000CD2C0000}"/>
    <cellStyle name="Normal 169 2 15" xfId="11471" xr:uid="{00000000-0005-0000-0000-0000CE2C0000}"/>
    <cellStyle name="Normal 169 2 2" xfId="11472" xr:uid="{00000000-0005-0000-0000-0000CF2C0000}"/>
    <cellStyle name="Normal 169 2 2 2" xfId="11473" xr:uid="{00000000-0005-0000-0000-0000D02C0000}"/>
    <cellStyle name="Normal 169 2 2 2 2" xfId="11474" xr:uid="{00000000-0005-0000-0000-0000D12C0000}"/>
    <cellStyle name="Normal 169 2 2 3" xfId="11475" xr:uid="{00000000-0005-0000-0000-0000D22C0000}"/>
    <cellStyle name="Normal 169 2 2 4" xfId="11476" xr:uid="{00000000-0005-0000-0000-0000D32C0000}"/>
    <cellStyle name="Normal 169 2 3" xfId="11477" xr:uid="{00000000-0005-0000-0000-0000D42C0000}"/>
    <cellStyle name="Normal 169 2 3 2" xfId="11478" xr:uid="{00000000-0005-0000-0000-0000D52C0000}"/>
    <cellStyle name="Normal 169 2 3 2 2" xfId="11479" xr:uid="{00000000-0005-0000-0000-0000D62C0000}"/>
    <cellStyle name="Normal 169 2 3 3" xfId="11480" xr:uid="{00000000-0005-0000-0000-0000D72C0000}"/>
    <cellStyle name="Normal 169 2 3 4" xfId="11481" xr:uid="{00000000-0005-0000-0000-0000D82C0000}"/>
    <cellStyle name="Normal 169 2 4" xfId="11482" xr:uid="{00000000-0005-0000-0000-0000D92C0000}"/>
    <cellStyle name="Normal 169 2 4 2" xfId="11483" xr:uid="{00000000-0005-0000-0000-0000DA2C0000}"/>
    <cellStyle name="Normal 169 2 4 2 2" xfId="11484" xr:uid="{00000000-0005-0000-0000-0000DB2C0000}"/>
    <cellStyle name="Normal 169 2 4 3" xfId="11485" xr:uid="{00000000-0005-0000-0000-0000DC2C0000}"/>
    <cellStyle name="Normal 169 2 4 4" xfId="11486" xr:uid="{00000000-0005-0000-0000-0000DD2C0000}"/>
    <cellStyle name="Normal 169 2 5" xfId="11487" xr:uid="{00000000-0005-0000-0000-0000DE2C0000}"/>
    <cellStyle name="Normal 169 2 5 2" xfId="11488" xr:uid="{00000000-0005-0000-0000-0000DF2C0000}"/>
    <cellStyle name="Normal 169 2 5 2 2" xfId="11489" xr:uid="{00000000-0005-0000-0000-0000E02C0000}"/>
    <cellStyle name="Normal 169 2 5 3" xfId="11490" xr:uid="{00000000-0005-0000-0000-0000E12C0000}"/>
    <cellStyle name="Normal 169 2 5 4" xfId="11491" xr:uid="{00000000-0005-0000-0000-0000E22C0000}"/>
    <cellStyle name="Normal 169 2 6" xfId="11492" xr:uid="{00000000-0005-0000-0000-0000E32C0000}"/>
    <cellStyle name="Normal 169 2 6 2" xfId="11493" xr:uid="{00000000-0005-0000-0000-0000E42C0000}"/>
    <cellStyle name="Normal 169 2 6 2 2" xfId="11494" xr:uid="{00000000-0005-0000-0000-0000E52C0000}"/>
    <cellStyle name="Normal 169 2 6 3" xfId="11495" xr:uid="{00000000-0005-0000-0000-0000E62C0000}"/>
    <cellStyle name="Normal 169 2 7" xfId="11496" xr:uid="{00000000-0005-0000-0000-0000E72C0000}"/>
    <cellStyle name="Normal 169 2 7 2" xfId="11497" xr:uid="{00000000-0005-0000-0000-0000E82C0000}"/>
    <cellStyle name="Normal 169 2 7 3" xfId="11498" xr:uid="{00000000-0005-0000-0000-0000E92C0000}"/>
    <cellStyle name="Normal 169 2 8" xfId="11499" xr:uid="{00000000-0005-0000-0000-0000EA2C0000}"/>
    <cellStyle name="Normal 169 2 8 2" xfId="11500" xr:uid="{00000000-0005-0000-0000-0000EB2C0000}"/>
    <cellStyle name="Normal 169 2 9" xfId="11501" xr:uid="{00000000-0005-0000-0000-0000EC2C0000}"/>
    <cellStyle name="Normal 169 3" xfId="11502" xr:uid="{00000000-0005-0000-0000-0000ED2C0000}"/>
    <cellStyle name="Normal 169 3 10" xfId="11503" xr:uid="{00000000-0005-0000-0000-0000EE2C0000}"/>
    <cellStyle name="Normal 169 3 11" xfId="11504" xr:uid="{00000000-0005-0000-0000-0000EF2C0000}"/>
    <cellStyle name="Normal 169 3 12" xfId="11505" xr:uid="{00000000-0005-0000-0000-0000F02C0000}"/>
    <cellStyle name="Normal 169 3 13" xfId="11506" xr:uid="{00000000-0005-0000-0000-0000F12C0000}"/>
    <cellStyle name="Normal 169 3 14" xfId="11507" xr:uid="{00000000-0005-0000-0000-0000F22C0000}"/>
    <cellStyle name="Normal 169 3 15" xfId="11508" xr:uid="{00000000-0005-0000-0000-0000F32C0000}"/>
    <cellStyle name="Normal 169 3 2" xfId="11509" xr:uid="{00000000-0005-0000-0000-0000F42C0000}"/>
    <cellStyle name="Normal 169 3 2 2" xfId="11510" xr:uid="{00000000-0005-0000-0000-0000F52C0000}"/>
    <cellStyle name="Normal 169 3 2 2 2" xfId="11511" xr:uid="{00000000-0005-0000-0000-0000F62C0000}"/>
    <cellStyle name="Normal 169 3 2 3" xfId="11512" xr:uid="{00000000-0005-0000-0000-0000F72C0000}"/>
    <cellStyle name="Normal 169 3 2 4" xfId="11513" xr:uid="{00000000-0005-0000-0000-0000F82C0000}"/>
    <cellStyle name="Normal 169 3 3" xfId="11514" xr:uid="{00000000-0005-0000-0000-0000F92C0000}"/>
    <cellStyle name="Normal 169 3 3 2" xfId="11515" xr:uid="{00000000-0005-0000-0000-0000FA2C0000}"/>
    <cellStyle name="Normal 169 3 3 2 2" xfId="11516" xr:uid="{00000000-0005-0000-0000-0000FB2C0000}"/>
    <cellStyle name="Normal 169 3 3 3" xfId="11517" xr:uid="{00000000-0005-0000-0000-0000FC2C0000}"/>
    <cellStyle name="Normal 169 3 3 4" xfId="11518" xr:uid="{00000000-0005-0000-0000-0000FD2C0000}"/>
    <cellStyle name="Normal 169 3 4" xfId="11519" xr:uid="{00000000-0005-0000-0000-0000FE2C0000}"/>
    <cellStyle name="Normal 169 3 4 2" xfId="11520" xr:uid="{00000000-0005-0000-0000-0000FF2C0000}"/>
    <cellStyle name="Normal 169 3 4 2 2" xfId="11521" xr:uid="{00000000-0005-0000-0000-0000002D0000}"/>
    <cellStyle name="Normal 169 3 4 3" xfId="11522" xr:uid="{00000000-0005-0000-0000-0000012D0000}"/>
    <cellStyle name="Normal 169 3 4 4" xfId="11523" xr:uid="{00000000-0005-0000-0000-0000022D0000}"/>
    <cellStyle name="Normal 169 3 5" xfId="11524" xr:uid="{00000000-0005-0000-0000-0000032D0000}"/>
    <cellStyle name="Normal 169 3 5 2" xfId="11525" xr:uid="{00000000-0005-0000-0000-0000042D0000}"/>
    <cellStyle name="Normal 169 3 5 2 2" xfId="11526" xr:uid="{00000000-0005-0000-0000-0000052D0000}"/>
    <cellStyle name="Normal 169 3 5 3" xfId="11527" xr:uid="{00000000-0005-0000-0000-0000062D0000}"/>
    <cellStyle name="Normal 169 3 5 4" xfId="11528" xr:uid="{00000000-0005-0000-0000-0000072D0000}"/>
    <cellStyle name="Normal 169 3 6" xfId="11529" xr:uid="{00000000-0005-0000-0000-0000082D0000}"/>
    <cellStyle name="Normal 169 3 6 2" xfId="11530" xr:uid="{00000000-0005-0000-0000-0000092D0000}"/>
    <cellStyle name="Normal 169 3 6 2 2" xfId="11531" xr:uid="{00000000-0005-0000-0000-00000A2D0000}"/>
    <cellStyle name="Normal 169 3 6 3" xfId="11532" xr:uid="{00000000-0005-0000-0000-00000B2D0000}"/>
    <cellStyle name="Normal 169 3 7" xfId="11533" xr:uid="{00000000-0005-0000-0000-00000C2D0000}"/>
    <cellStyle name="Normal 169 3 7 2" xfId="11534" xr:uid="{00000000-0005-0000-0000-00000D2D0000}"/>
    <cellStyle name="Normal 169 3 7 3" xfId="11535" xr:uid="{00000000-0005-0000-0000-00000E2D0000}"/>
    <cellStyle name="Normal 169 3 8" xfId="11536" xr:uid="{00000000-0005-0000-0000-00000F2D0000}"/>
    <cellStyle name="Normal 169 3 8 2" xfId="11537" xr:uid="{00000000-0005-0000-0000-0000102D0000}"/>
    <cellStyle name="Normal 169 3 9" xfId="11538" xr:uid="{00000000-0005-0000-0000-0000112D0000}"/>
    <cellStyle name="Normal 169 4" xfId="11539" xr:uid="{00000000-0005-0000-0000-0000122D0000}"/>
    <cellStyle name="Normal 169 4 2" xfId="11540" xr:uid="{00000000-0005-0000-0000-0000132D0000}"/>
    <cellStyle name="Normal 169 4 2 2" xfId="11541" xr:uid="{00000000-0005-0000-0000-0000142D0000}"/>
    <cellStyle name="Normal 169 4 3" xfId="11542" xr:uid="{00000000-0005-0000-0000-0000152D0000}"/>
    <cellStyle name="Normal 169 4 4" xfId="11543" xr:uid="{00000000-0005-0000-0000-0000162D0000}"/>
    <cellStyle name="Normal 169 4 5" xfId="11544" xr:uid="{00000000-0005-0000-0000-0000172D0000}"/>
    <cellStyle name="Normal 169 5" xfId="11545" xr:uid="{00000000-0005-0000-0000-0000182D0000}"/>
    <cellStyle name="Normal 169 5 2" xfId="11546" xr:uid="{00000000-0005-0000-0000-0000192D0000}"/>
    <cellStyle name="Normal 169 5 2 2" xfId="11547" xr:uid="{00000000-0005-0000-0000-00001A2D0000}"/>
    <cellStyle name="Normal 169 5 3" xfId="11548" xr:uid="{00000000-0005-0000-0000-00001B2D0000}"/>
    <cellStyle name="Normal 169 5 4" xfId="11549" xr:uid="{00000000-0005-0000-0000-00001C2D0000}"/>
    <cellStyle name="Normal 169 6" xfId="11550" xr:uid="{00000000-0005-0000-0000-00001D2D0000}"/>
    <cellStyle name="Normal 169 6 2" xfId="11551" xr:uid="{00000000-0005-0000-0000-00001E2D0000}"/>
    <cellStyle name="Normal 169 6 2 2" xfId="11552" xr:uid="{00000000-0005-0000-0000-00001F2D0000}"/>
    <cellStyle name="Normal 169 6 3" xfId="11553" xr:uid="{00000000-0005-0000-0000-0000202D0000}"/>
    <cellStyle name="Normal 169 6 4" xfId="11554" xr:uid="{00000000-0005-0000-0000-0000212D0000}"/>
    <cellStyle name="Normal 169 7" xfId="11555" xr:uid="{00000000-0005-0000-0000-0000222D0000}"/>
    <cellStyle name="Normal 169 7 2" xfId="11556" xr:uid="{00000000-0005-0000-0000-0000232D0000}"/>
    <cellStyle name="Normal 169 7 2 2" xfId="11557" xr:uid="{00000000-0005-0000-0000-0000242D0000}"/>
    <cellStyle name="Normal 169 7 3" xfId="11558" xr:uid="{00000000-0005-0000-0000-0000252D0000}"/>
    <cellStyle name="Normal 169 7 4" xfId="11559" xr:uid="{00000000-0005-0000-0000-0000262D0000}"/>
    <cellStyle name="Normal 169 8" xfId="11560" xr:uid="{00000000-0005-0000-0000-0000272D0000}"/>
    <cellStyle name="Normal 169 8 2" xfId="11561" xr:uid="{00000000-0005-0000-0000-0000282D0000}"/>
    <cellStyle name="Normal 169 8 2 2" xfId="11562" xr:uid="{00000000-0005-0000-0000-0000292D0000}"/>
    <cellStyle name="Normal 169 8 3" xfId="11563" xr:uid="{00000000-0005-0000-0000-00002A2D0000}"/>
    <cellStyle name="Normal 169 9" xfId="11564" xr:uid="{00000000-0005-0000-0000-00002B2D0000}"/>
    <cellStyle name="Normal 169 9 2" xfId="11565" xr:uid="{00000000-0005-0000-0000-00002C2D0000}"/>
    <cellStyle name="Normal 169 9 3" xfId="11566" xr:uid="{00000000-0005-0000-0000-00002D2D0000}"/>
    <cellStyle name="Normal 17" xfId="11567" xr:uid="{00000000-0005-0000-0000-00002E2D0000}"/>
    <cellStyle name="Normal 17 10" xfId="11568" xr:uid="{00000000-0005-0000-0000-00002F2D0000}"/>
    <cellStyle name="Normal 17 10 2" xfId="11569" xr:uid="{00000000-0005-0000-0000-0000302D0000}"/>
    <cellStyle name="Normal 17 11" xfId="11570" xr:uid="{00000000-0005-0000-0000-0000312D0000}"/>
    <cellStyle name="Normal 17 11 2" xfId="11571" xr:uid="{00000000-0005-0000-0000-0000322D0000}"/>
    <cellStyle name="Normal 17 12" xfId="11572" xr:uid="{00000000-0005-0000-0000-0000332D0000}"/>
    <cellStyle name="Normal 17 12 2" xfId="11573" xr:uid="{00000000-0005-0000-0000-0000342D0000}"/>
    <cellStyle name="Normal 17 13" xfId="11574" xr:uid="{00000000-0005-0000-0000-0000352D0000}"/>
    <cellStyle name="Normal 17 13 2" xfId="11575" xr:uid="{00000000-0005-0000-0000-0000362D0000}"/>
    <cellStyle name="Normal 17 14" xfId="11576" xr:uid="{00000000-0005-0000-0000-0000372D0000}"/>
    <cellStyle name="Normal 17 14 2" xfId="11577" xr:uid="{00000000-0005-0000-0000-0000382D0000}"/>
    <cellStyle name="Normal 17 15" xfId="11578" xr:uid="{00000000-0005-0000-0000-0000392D0000}"/>
    <cellStyle name="Normal 17 15 2" xfId="11579" xr:uid="{00000000-0005-0000-0000-00003A2D0000}"/>
    <cellStyle name="Normal 17 16" xfId="11580" xr:uid="{00000000-0005-0000-0000-00003B2D0000}"/>
    <cellStyle name="Normal 17 17" xfId="11581" xr:uid="{00000000-0005-0000-0000-00003C2D0000}"/>
    <cellStyle name="Normal 17 2" xfId="11582" xr:uid="{00000000-0005-0000-0000-00003D2D0000}"/>
    <cellStyle name="Normal 17 2 10" xfId="11583" xr:uid="{00000000-0005-0000-0000-00003E2D0000}"/>
    <cellStyle name="Normal 17 2 11" xfId="11584" xr:uid="{00000000-0005-0000-0000-00003F2D0000}"/>
    <cellStyle name="Normal 17 2 12" xfId="11585" xr:uid="{00000000-0005-0000-0000-0000402D0000}"/>
    <cellStyle name="Normal 17 2 13" xfId="11586" xr:uid="{00000000-0005-0000-0000-0000412D0000}"/>
    <cellStyle name="Normal 17 2 14" xfId="11587" xr:uid="{00000000-0005-0000-0000-0000422D0000}"/>
    <cellStyle name="Normal 17 2 15" xfId="11588" xr:uid="{00000000-0005-0000-0000-0000432D0000}"/>
    <cellStyle name="Normal 17 2 16" xfId="11589" xr:uid="{00000000-0005-0000-0000-0000442D0000}"/>
    <cellStyle name="Normal 17 2 2" xfId="11590" xr:uid="{00000000-0005-0000-0000-0000452D0000}"/>
    <cellStyle name="Normal 17 2 2 2" xfId="11591" xr:uid="{00000000-0005-0000-0000-0000462D0000}"/>
    <cellStyle name="Normal 17 2 2 2 2" xfId="11592" xr:uid="{00000000-0005-0000-0000-0000472D0000}"/>
    <cellStyle name="Normal 17 2 2 3" xfId="11593" xr:uid="{00000000-0005-0000-0000-0000482D0000}"/>
    <cellStyle name="Normal 17 2 2 4" xfId="11594" xr:uid="{00000000-0005-0000-0000-0000492D0000}"/>
    <cellStyle name="Normal 17 2 2 5" xfId="11595" xr:uid="{00000000-0005-0000-0000-00004A2D0000}"/>
    <cellStyle name="Normal 17 2 3" xfId="11596" xr:uid="{00000000-0005-0000-0000-00004B2D0000}"/>
    <cellStyle name="Normal 17 2 3 2" xfId="11597" xr:uid="{00000000-0005-0000-0000-00004C2D0000}"/>
    <cellStyle name="Normal 17 2 3 2 2" xfId="11598" xr:uid="{00000000-0005-0000-0000-00004D2D0000}"/>
    <cellStyle name="Normal 17 2 3 3" xfId="11599" xr:uid="{00000000-0005-0000-0000-00004E2D0000}"/>
    <cellStyle name="Normal 17 2 3 4" xfId="11600" xr:uid="{00000000-0005-0000-0000-00004F2D0000}"/>
    <cellStyle name="Normal 17 2 4" xfId="11601" xr:uid="{00000000-0005-0000-0000-0000502D0000}"/>
    <cellStyle name="Normal 17 2 4 2" xfId="11602" xr:uid="{00000000-0005-0000-0000-0000512D0000}"/>
    <cellStyle name="Normal 17 2 4 2 2" xfId="11603" xr:uid="{00000000-0005-0000-0000-0000522D0000}"/>
    <cellStyle name="Normal 17 2 4 3" xfId="11604" xr:uid="{00000000-0005-0000-0000-0000532D0000}"/>
    <cellStyle name="Normal 17 2 4 4" xfId="11605" xr:uid="{00000000-0005-0000-0000-0000542D0000}"/>
    <cellStyle name="Normal 17 2 5" xfId="11606" xr:uid="{00000000-0005-0000-0000-0000552D0000}"/>
    <cellStyle name="Normal 17 2 5 2" xfId="11607" xr:uid="{00000000-0005-0000-0000-0000562D0000}"/>
    <cellStyle name="Normal 17 2 5 2 2" xfId="11608" xr:uid="{00000000-0005-0000-0000-0000572D0000}"/>
    <cellStyle name="Normal 17 2 5 3" xfId="11609" xr:uid="{00000000-0005-0000-0000-0000582D0000}"/>
    <cellStyle name="Normal 17 2 5 4" xfId="11610" xr:uid="{00000000-0005-0000-0000-0000592D0000}"/>
    <cellStyle name="Normal 17 2 6" xfId="11611" xr:uid="{00000000-0005-0000-0000-00005A2D0000}"/>
    <cellStyle name="Normal 17 2 6 2" xfId="11612" xr:uid="{00000000-0005-0000-0000-00005B2D0000}"/>
    <cellStyle name="Normal 17 2 6 2 2" xfId="11613" xr:uid="{00000000-0005-0000-0000-00005C2D0000}"/>
    <cellStyle name="Normal 17 2 6 3" xfId="11614" xr:uid="{00000000-0005-0000-0000-00005D2D0000}"/>
    <cellStyle name="Normal 17 2 7" xfId="11615" xr:uid="{00000000-0005-0000-0000-00005E2D0000}"/>
    <cellStyle name="Normal 17 2 7 2" xfId="11616" xr:uid="{00000000-0005-0000-0000-00005F2D0000}"/>
    <cellStyle name="Normal 17 2 7 3" xfId="11617" xr:uid="{00000000-0005-0000-0000-0000602D0000}"/>
    <cellStyle name="Normal 17 2 8" xfId="11618" xr:uid="{00000000-0005-0000-0000-0000612D0000}"/>
    <cellStyle name="Normal 17 2 8 2" xfId="11619" xr:uid="{00000000-0005-0000-0000-0000622D0000}"/>
    <cellStyle name="Normal 17 2 9" xfId="11620" xr:uid="{00000000-0005-0000-0000-0000632D0000}"/>
    <cellStyle name="Normal 17 3" xfId="11621" xr:uid="{00000000-0005-0000-0000-0000642D0000}"/>
    <cellStyle name="Normal 17 3 10" xfId="11622" xr:uid="{00000000-0005-0000-0000-0000652D0000}"/>
    <cellStyle name="Normal 17 3 11" xfId="11623" xr:uid="{00000000-0005-0000-0000-0000662D0000}"/>
    <cellStyle name="Normal 17 3 12" xfId="11624" xr:uid="{00000000-0005-0000-0000-0000672D0000}"/>
    <cellStyle name="Normal 17 3 13" xfId="11625" xr:uid="{00000000-0005-0000-0000-0000682D0000}"/>
    <cellStyle name="Normal 17 3 14" xfId="11626" xr:uid="{00000000-0005-0000-0000-0000692D0000}"/>
    <cellStyle name="Normal 17 3 15" xfId="11627" xr:uid="{00000000-0005-0000-0000-00006A2D0000}"/>
    <cellStyle name="Normal 17 3 2" xfId="11628" xr:uid="{00000000-0005-0000-0000-00006B2D0000}"/>
    <cellStyle name="Normal 17 3 2 2" xfId="11629" xr:uid="{00000000-0005-0000-0000-00006C2D0000}"/>
    <cellStyle name="Normal 17 3 2 2 2" xfId="11630" xr:uid="{00000000-0005-0000-0000-00006D2D0000}"/>
    <cellStyle name="Normal 17 3 2 3" xfId="11631" xr:uid="{00000000-0005-0000-0000-00006E2D0000}"/>
    <cellStyle name="Normal 17 3 2 4" xfId="11632" xr:uid="{00000000-0005-0000-0000-00006F2D0000}"/>
    <cellStyle name="Normal 17 3 2 5" xfId="11633" xr:uid="{00000000-0005-0000-0000-0000702D0000}"/>
    <cellStyle name="Normal 17 3 3" xfId="11634" xr:uid="{00000000-0005-0000-0000-0000712D0000}"/>
    <cellStyle name="Normal 17 3 3 2" xfId="11635" xr:uid="{00000000-0005-0000-0000-0000722D0000}"/>
    <cellStyle name="Normal 17 3 3 2 2" xfId="11636" xr:uid="{00000000-0005-0000-0000-0000732D0000}"/>
    <cellStyle name="Normal 17 3 3 3" xfId="11637" xr:uid="{00000000-0005-0000-0000-0000742D0000}"/>
    <cellStyle name="Normal 17 3 3 4" xfId="11638" xr:uid="{00000000-0005-0000-0000-0000752D0000}"/>
    <cellStyle name="Normal 17 3 4" xfId="11639" xr:uid="{00000000-0005-0000-0000-0000762D0000}"/>
    <cellStyle name="Normal 17 3 4 2" xfId="11640" xr:uid="{00000000-0005-0000-0000-0000772D0000}"/>
    <cellStyle name="Normal 17 3 4 2 2" xfId="11641" xr:uid="{00000000-0005-0000-0000-0000782D0000}"/>
    <cellStyle name="Normal 17 3 4 3" xfId="11642" xr:uid="{00000000-0005-0000-0000-0000792D0000}"/>
    <cellStyle name="Normal 17 3 4 4" xfId="11643" xr:uid="{00000000-0005-0000-0000-00007A2D0000}"/>
    <cellStyle name="Normal 17 3 5" xfId="11644" xr:uid="{00000000-0005-0000-0000-00007B2D0000}"/>
    <cellStyle name="Normal 17 3 5 2" xfId="11645" xr:uid="{00000000-0005-0000-0000-00007C2D0000}"/>
    <cellStyle name="Normal 17 3 5 2 2" xfId="11646" xr:uid="{00000000-0005-0000-0000-00007D2D0000}"/>
    <cellStyle name="Normal 17 3 5 3" xfId="11647" xr:uid="{00000000-0005-0000-0000-00007E2D0000}"/>
    <cellStyle name="Normal 17 3 5 4" xfId="11648" xr:uid="{00000000-0005-0000-0000-00007F2D0000}"/>
    <cellStyle name="Normal 17 3 6" xfId="11649" xr:uid="{00000000-0005-0000-0000-0000802D0000}"/>
    <cellStyle name="Normal 17 3 6 2" xfId="11650" xr:uid="{00000000-0005-0000-0000-0000812D0000}"/>
    <cellStyle name="Normal 17 3 6 2 2" xfId="11651" xr:uid="{00000000-0005-0000-0000-0000822D0000}"/>
    <cellStyle name="Normal 17 3 6 3" xfId="11652" xr:uid="{00000000-0005-0000-0000-0000832D0000}"/>
    <cellStyle name="Normal 17 3 7" xfId="11653" xr:uid="{00000000-0005-0000-0000-0000842D0000}"/>
    <cellStyle name="Normal 17 3 7 2" xfId="11654" xr:uid="{00000000-0005-0000-0000-0000852D0000}"/>
    <cellStyle name="Normal 17 3 7 3" xfId="11655" xr:uid="{00000000-0005-0000-0000-0000862D0000}"/>
    <cellStyle name="Normal 17 3 8" xfId="11656" xr:uid="{00000000-0005-0000-0000-0000872D0000}"/>
    <cellStyle name="Normal 17 3 8 2" xfId="11657" xr:uid="{00000000-0005-0000-0000-0000882D0000}"/>
    <cellStyle name="Normal 17 3 9" xfId="11658" xr:uid="{00000000-0005-0000-0000-0000892D0000}"/>
    <cellStyle name="Normal 17 3 9 2" xfId="11659" xr:uid="{00000000-0005-0000-0000-00008A2D0000}"/>
    <cellStyle name="Normal 17 4" xfId="11660" xr:uid="{00000000-0005-0000-0000-00008B2D0000}"/>
    <cellStyle name="Normal 17 4 2" xfId="11661" xr:uid="{00000000-0005-0000-0000-00008C2D0000}"/>
    <cellStyle name="Normal 17 4 2 2" xfId="11662" xr:uid="{00000000-0005-0000-0000-00008D2D0000}"/>
    <cellStyle name="Normal 17 4 3" xfId="11663" xr:uid="{00000000-0005-0000-0000-00008E2D0000}"/>
    <cellStyle name="Normal 17 4 4" xfId="11664" xr:uid="{00000000-0005-0000-0000-00008F2D0000}"/>
    <cellStyle name="Normal 17 4 5" xfId="11665" xr:uid="{00000000-0005-0000-0000-0000902D0000}"/>
    <cellStyle name="Normal 17 5" xfId="11666" xr:uid="{00000000-0005-0000-0000-0000912D0000}"/>
    <cellStyle name="Normal 17 5 2" xfId="11667" xr:uid="{00000000-0005-0000-0000-0000922D0000}"/>
    <cellStyle name="Normal 17 5 2 2" xfId="11668" xr:uid="{00000000-0005-0000-0000-0000932D0000}"/>
    <cellStyle name="Normal 17 5 3" xfId="11669" xr:uid="{00000000-0005-0000-0000-0000942D0000}"/>
    <cellStyle name="Normal 17 5 4" xfId="11670" xr:uid="{00000000-0005-0000-0000-0000952D0000}"/>
    <cellStyle name="Normal 17 5 5" xfId="11671" xr:uid="{00000000-0005-0000-0000-0000962D0000}"/>
    <cellStyle name="Normal 17 6" xfId="11672" xr:uid="{00000000-0005-0000-0000-0000972D0000}"/>
    <cellStyle name="Normal 17 6 2" xfId="11673" xr:uid="{00000000-0005-0000-0000-0000982D0000}"/>
    <cellStyle name="Normal 17 6 2 2" xfId="11674" xr:uid="{00000000-0005-0000-0000-0000992D0000}"/>
    <cellStyle name="Normal 17 6 3" xfId="11675" xr:uid="{00000000-0005-0000-0000-00009A2D0000}"/>
    <cellStyle name="Normal 17 6 4" xfId="11676" xr:uid="{00000000-0005-0000-0000-00009B2D0000}"/>
    <cellStyle name="Normal 17 6 5" xfId="11677" xr:uid="{00000000-0005-0000-0000-00009C2D0000}"/>
    <cellStyle name="Normal 17 7" xfId="11678" xr:uid="{00000000-0005-0000-0000-00009D2D0000}"/>
    <cellStyle name="Normal 17 7 2" xfId="11679" xr:uid="{00000000-0005-0000-0000-00009E2D0000}"/>
    <cellStyle name="Normal 17 7 2 2" xfId="11680" xr:uid="{00000000-0005-0000-0000-00009F2D0000}"/>
    <cellStyle name="Normal 17 7 3" xfId="11681" xr:uid="{00000000-0005-0000-0000-0000A02D0000}"/>
    <cellStyle name="Normal 17 7 4" xfId="11682" xr:uid="{00000000-0005-0000-0000-0000A12D0000}"/>
    <cellStyle name="Normal 17 7 5" xfId="11683" xr:uid="{00000000-0005-0000-0000-0000A22D0000}"/>
    <cellStyle name="Normal 17 8" xfId="11684" xr:uid="{00000000-0005-0000-0000-0000A32D0000}"/>
    <cellStyle name="Normal 17 8 2" xfId="11685" xr:uid="{00000000-0005-0000-0000-0000A42D0000}"/>
    <cellStyle name="Normal 17 8 2 2" xfId="11686" xr:uid="{00000000-0005-0000-0000-0000A52D0000}"/>
    <cellStyle name="Normal 17 8 3" xfId="11687" xr:uid="{00000000-0005-0000-0000-0000A62D0000}"/>
    <cellStyle name="Normal 17 9" xfId="11688" xr:uid="{00000000-0005-0000-0000-0000A72D0000}"/>
    <cellStyle name="Normal 17 9 2" xfId="11689" xr:uid="{00000000-0005-0000-0000-0000A82D0000}"/>
    <cellStyle name="Normal 17 9 2 2" xfId="11690" xr:uid="{00000000-0005-0000-0000-0000A92D0000}"/>
    <cellStyle name="Normal 17 9 3" xfId="11691" xr:uid="{00000000-0005-0000-0000-0000AA2D0000}"/>
    <cellStyle name="Normal 170" xfId="11692" xr:uid="{00000000-0005-0000-0000-0000AB2D0000}"/>
    <cellStyle name="Normal 170 10" xfId="11693" xr:uid="{00000000-0005-0000-0000-0000AC2D0000}"/>
    <cellStyle name="Normal 170 10 2" xfId="11694" xr:uid="{00000000-0005-0000-0000-0000AD2D0000}"/>
    <cellStyle name="Normal 170 11" xfId="11695" xr:uid="{00000000-0005-0000-0000-0000AE2D0000}"/>
    <cellStyle name="Normal 170 11 2" xfId="11696" xr:uid="{00000000-0005-0000-0000-0000AF2D0000}"/>
    <cellStyle name="Normal 170 12" xfId="11697" xr:uid="{00000000-0005-0000-0000-0000B02D0000}"/>
    <cellStyle name="Normal 170 13" xfId="11698" xr:uid="{00000000-0005-0000-0000-0000B12D0000}"/>
    <cellStyle name="Normal 170 14" xfId="11699" xr:uid="{00000000-0005-0000-0000-0000B22D0000}"/>
    <cellStyle name="Normal 170 15" xfId="11700" xr:uid="{00000000-0005-0000-0000-0000B32D0000}"/>
    <cellStyle name="Normal 170 16" xfId="11701" xr:uid="{00000000-0005-0000-0000-0000B42D0000}"/>
    <cellStyle name="Normal 170 17" xfId="11702" xr:uid="{00000000-0005-0000-0000-0000B52D0000}"/>
    <cellStyle name="Normal 170 2" xfId="11703" xr:uid="{00000000-0005-0000-0000-0000B62D0000}"/>
    <cellStyle name="Normal 170 2 10" xfId="11704" xr:uid="{00000000-0005-0000-0000-0000B72D0000}"/>
    <cellStyle name="Normal 170 2 11" xfId="11705" xr:uid="{00000000-0005-0000-0000-0000B82D0000}"/>
    <cellStyle name="Normal 170 2 12" xfId="11706" xr:uid="{00000000-0005-0000-0000-0000B92D0000}"/>
    <cellStyle name="Normal 170 2 13" xfId="11707" xr:uid="{00000000-0005-0000-0000-0000BA2D0000}"/>
    <cellStyle name="Normal 170 2 14" xfId="11708" xr:uid="{00000000-0005-0000-0000-0000BB2D0000}"/>
    <cellStyle name="Normal 170 2 15" xfId="11709" xr:uid="{00000000-0005-0000-0000-0000BC2D0000}"/>
    <cellStyle name="Normal 170 2 2" xfId="11710" xr:uid="{00000000-0005-0000-0000-0000BD2D0000}"/>
    <cellStyle name="Normal 170 2 2 2" xfId="11711" xr:uid="{00000000-0005-0000-0000-0000BE2D0000}"/>
    <cellStyle name="Normal 170 2 2 2 2" xfId="11712" xr:uid="{00000000-0005-0000-0000-0000BF2D0000}"/>
    <cellStyle name="Normal 170 2 2 3" xfId="11713" xr:uid="{00000000-0005-0000-0000-0000C02D0000}"/>
    <cellStyle name="Normal 170 2 2 4" xfId="11714" xr:uid="{00000000-0005-0000-0000-0000C12D0000}"/>
    <cellStyle name="Normal 170 2 3" xfId="11715" xr:uid="{00000000-0005-0000-0000-0000C22D0000}"/>
    <cellStyle name="Normal 170 2 3 2" xfId="11716" xr:uid="{00000000-0005-0000-0000-0000C32D0000}"/>
    <cellStyle name="Normal 170 2 3 2 2" xfId="11717" xr:uid="{00000000-0005-0000-0000-0000C42D0000}"/>
    <cellStyle name="Normal 170 2 3 3" xfId="11718" xr:uid="{00000000-0005-0000-0000-0000C52D0000}"/>
    <cellStyle name="Normal 170 2 3 4" xfId="11719" xr:uid="{00000000-0005-0000-0000-0000C62D0000}"/>
    <cellStyle name="Normal 170 2 4" xfId="11720" xr:uid="{00000000-0005-0000-0000-0000C72D0000}"/>
    <cellStyle name="Normal 170 2 4 2" xfId="11721" xr:uid="{00000000-0005-0000-0000-0000C82D0000}"/>
    <cellStyle name="Normal 170 2 4 2 2" xfId="11722" xr:uid="{00000000-0005-0000-0000-0000C92D0000}"/>
    <cellStyle name="Normal 170 2 4 3" xfId="11723" xr:uid="{00000000-0005-0000-0000-0000CA2D0000}"/>
    <cellStyle name="Normal 170 2 4 4" xfId="11724" xr:uid="{00000000-0005-0000-0000-0000CB2D0000}"/>
    <cellStyle name="Normal 170 2 5" xfId="11725" xr:uid="{00000000-0005-0000-0000-0000CC2D0000}"/>
    <cellStyle name="Normal 170 2 5 2" xfId="11726" xr:uid="{00000000-0005-0000-0000-0000CD2D0000}"/>
    <cellStyle name="Normal 170 2 5 2 2" xfId="11727" xr:uid="{00000000-0005-0000-0000-0000CE2D0000}"/>
    <cellStyle name="Normal 170 2 5 3" xfId="11728" xr:uid="{00000000-0005-0000-0000-0000CF2D0000}"/>
    <cellStyle name="Normal 170 2 5 4" xfId="11729" xr:uid="{00000000-0005-0000-0000-0000D02D0000}"/>
    <cellStyle name="Normal 170 2 6" xfId="11730" xr:uid="{00000000-0005-0000-0000-0000D12D0000}"/>
    <cellStyle name="Normal 170 2 6 2" xfId="11731" xr:uid="{00000000-0005-0000-0000-0000D22D0000}"/>
    <cellStyle name="Normal 170 2 6 2 2" xfId="11732" xr:uid="{00000000-0005-0000-0000-0000D32D0000}"/>
    <cellStyle name="Normal 170 2 6 3" xfId="11733" xr:uid="{00000000-0005-0000-0000-0000D42D0000}"/>
    <cellStyle name="Normal 170 2 7" xfId="11734" xr:uid="{00000000-0005-0000-0000-0000D52D0000}"/>
    <cellStyle name="Normal 170 2 7 2" xfId="11735" xr:uid="{00000000-0005-0000-0000-0000D62D0000}"/>
    <cellStyle name="Normal 170 2 7 3" xfId="11736" xr:uid="{00000000-0005-0000-0000-0000D72D0000}"/>
    <cellStyle name="Normal 170 2 8" xfId="11737" xr:uid="{00000000-0005-0000-0000-0000D82D0000}"/>
    <cellStyle name="Normal 170 2 8 2" xfId="11738" xr:uid="{00000000-0005-0000-0000-0000D92D0000}"/>
    <cellStyle name="Normal 170 2 9" xfId="11739" xr:uid="{00000000-0005-0000-0000-0000DA2D0000}"/>
    <cellStyle name="Normal 170 3" xfId="11740" xr:uid="{00000000-0005-0000-0000-0000DB2D0000}"/>
    <cellStyle name="Normal 170 3 10" xfId="11741" xr:uid="{00000000-0005-0000-0000-0000DC2D0000}"/>
    <cellStyle name="Normal 170 3 11" xfId="11742" xr:uid="{00000000-0005-0000-0000-0000DD2D0000}"/>
    <cellStyle name="Normal 170 3 12" xfId="11743" xr:uid="{00000000-0005-0000-0000-0000DE2D0000}"/>
    <cellStyle name="Normal 170 3 13" xfId="11744" xr:uid="{00000000-0005-0000-0000-0000DF2D0000}"/>
    <cellStyle name="Normal 170 3 14" xfId="11745" xr:uid="{00000000-0005-0000-0000-0000E02D0000}"/>
    <cellStyle name="Normal 170 3 15" xfId="11746" xr:uid="{00000000-0005-0000-0000-0000E12D0000}"/>
    <cellStyle name="Normal 170 3 2" xfId="11747" xr:uid="{00000000-0005-0000-0000-0000E22D0000}"/>
    <cellStyle name="Normal 170 3 2 2" xfId="11748" xr:uid="{00000000-0005-0000-0000-0000E32D0000}"/>
    <cellStyle name="Normal 170 3 2 2 2" xfId="11749" xr:uid="{00000000-0005-0000-0000-0000E42D0000}"/>
    <cellStyle name="Normal 170 3 2 3" xfId="11750" xr:uid="{00000000-0005-0000-0000-0000E52D0000}"/>
    <cellStyle name="Normal 170 3 2 4" xfId="11751" xr:uid="{00000000-0005-0000-0000-0000E62D0000}"/>
    <cellStyle name="Normal 170 3 3" xfId="11752" xr:uid="{00000000-0005-0000-0000-0000E72D0000}"/>
    <cellStyle name="Normal 170 3 3 2" xfId="11753" xr:uid="{00000000-0005-0000-0000-0000E82D0000}"/>
    <cellStyle name="Normal 170 3 3 2 2" xfId="11754" xr:uid="{00000000-0005-0000-0000-0000E92D0000}"/>
    <cellStyle name="Normal 170 3 3 3" xfId="11755" xr:uid="{00000000-0005-0000-0000-0000EA2D0000}"/>
    <cellStyle name="Normal 170 3 3 4" xfId="11756" xr:uid="{00000000-0005-0000-0000-0000EB2D0000}"/>
    <cellStyle name="Normal 170 3 4" xfId="11757" xr:uid="{00000000-0005-0000-0000-0000EC2D0000}"/>
    <cellStyle name="Normal 170 3 4 2" xfId="11758" xr:uid="{00000000-0005-0000-0000-0000ED2D0000}"/>
    <cellStyle name="Normal 170 3 4 2 2" xfId="11759" xr:uid="{00000000-0005-0000-0000-0000EE2D0000}"/>
    <cellStyle name="Normal 170 3 4 3" xfId="11760" xr:uid="{00000000-0005-0000-0000-0000EF2D0000}"/>
    <cellStyle name="Normal 170 3 4 4" xfId="11761" xr:uid="{00000000-0005-0000-0000-0000F02D0000}"/>
    <cellStyle name="Normal 170 3 5" xfId="11762" xr:uid="{00000000-0005-0000-0000-0000F12D0000}"/>
    <cellStyle name="Normal 170 3 5 2" xfId="11763" xr:uid="{00000000-0005-0000-0000-0000F22D0000}"/>
    <cellStyle name="Normal 170 3 5 2 2" xfId="11764" xr:uid="{00000000-0005-0000-0000-0000F32D0000}"/>
    <cellStyle name="Normal 170 3 5 3" xfId="11765" xr:uid="{00000000-0005-0000-0000-0000F42D0000}"/>
    <cellStyle name="Normal 170 3 5 4" xfId="11766" xr:uid="{00000000-0005-0000-0000-0000F52D0000}"/>
    <cellStyle name="Normal 170 3 6" xfId="11767" xr:uid="{00000000-0005-0000-0000-0000F62D0000}"/>
    <cellStyle name="Normal 170 3 6 2" xfId="11768" xr:uid="{00000000-0005-0000-0000-0000F72D0000}"/>
    <cellStyle name="Normal 170 3 6 2 2" xfId="11769" xr:uid="{00000000-0005-0000-0000-0000F82D0000}"/>
    <cellStyle name="Normal 170 3 6 3" xfId="11770" xr:uid="{00000000-0005-0000-0000-0000F92D0000}"/>
    <cellStyle name="Normal 170 3 7" xfId="11771" xr:uid="{00000000-0005-0000-0000-0000FA2D0000}"/>
    <cellStyle name="Normal 170 3 7 2" xfId="11772" xr:uid="{00000000-0005-0000-0000-0000FB2D0000}"/>
    <cellStyle name="Normal 170 3 7 3" xfId="11773" xr:uid="{00000000-0005-0000-0000-0000FC2D0000}"/>
    <cellStyle name="Normal 170 3 8" xfId="11774" xr:uid="{00000000-0005-0000-0000-0000FD2D0000}"/>
    <cellStyle name="Normal 170 3 8 2" xfId="11775" xr:uid="{00000000-0005-0000-0000-0000FE2D0000}"/>
    <cellStyle name="Normal 170 3 9" xfId="11776" xr:uid="{00000000-0005-0000-0000-0000FF2D0000}"/>
    <cellStyle name="Normal 170 4" xfId="11777" xr:uid="{00000000-0005-0000-0000-0000002E0000}"/>
    <cellStyle name="Normal 170 4 2" xfId="11778" xr:uid="{00000000-0005-0000-0000-0000012E0000}"/>
    <cellStyle name="Normal 170 4 2 2" xfId="11779" xr:uid="{00000000-0005-0000-0000-0000022E0000}"/>
    <cellStyle name="Normal 170 4 3" xfId="11780" xr:uid="{00000000-0005-0000-0000-0000032E0000}"/>
    <cellStyle name="Normal 170 4 4" xfId="11781" xr:uid="{00000000-0005-0000-0000-0000042E0000}"/>
    <cellStyle name="Normal 170 4 5" xfId="11782" xr:uid="{00000000-0005-0000-0000-0000052E0000}"/>
    <cellStyle name="Normal 170 5" xfId="11783" xr:uid="{00000000-0005-0000-0000-0000062E0000}"/>
    <cellStyle name="Normal 170 5 2" xfId="11784" xr:uid="{00000000-0005-0000-0000-0000072E0000}"/>
    <cellStyle name="Normal 170 5 2 2" xfId="11785" xr:uid="{00000000-0005-0000-0000-0000082E0000}"/>
    <cellStyle name="Normal 170 5 3" xfId="11786" xr:uid="{00000000-0005-0000-0000-0000092E0000}"/>
    <cellStyle name="Normal 170 5 4" xfId="11787" xr:uid="{00000000-0005-0000-0000-00000A2E0000}"/>
    <cellStyle name="Normal 170 6" xfId="11788" xr:uid="{00000000-0005-0000-0000-00000B2E0000}"/>
    <cellStyle name="Normal 170 6 2" xfId="11789" xr:uid="{00000000-0005-0000-0000-00000C2E0000}"/>
    <cellStyle name="Normal 170 6 2 2" xfId="11790" xr:uid="{00000000-0005-0000-0000-00000D2E0000}"/>
    <cellStyle name="Normal 170 6 3" xfId="11791" xr:uid="{00000000-0005-0000-0000-00000E2E0000}"/>
    <cellStyle name="Normal 170 6 4" xfId="11792" xr:uid="{00000000-0005-0000-0000-00000F2E0000}"/>
    <cellStyle name="Normal 170 7" xfId="11793" xr:uid="{00000000-0005-0000-0000-0000102E0000}"/>
    <cellStyle name="Normal 170 7 2" xfId="11794" xr:uid="{00000000-0005-0000-0000-0000112E0000}"/>
    <cellStyle name="Normal 170 7 2 2" xfId="11795" xr:uid="{00000000-0005-0000-0000-0000122E0000}"/>
    <cellStyle name="Normal 170 7 3" xfId="11796" xr:uid="{00000000-0005-0000-0000-0000132E0000}"/>
    <cellStyle name="Normal 170 7 4" xfId="11797" xr:uid="{00000000-0005-0000-0000-0000142E0000}"/>
    <cellStyle name="Normal 170 8" xfId="11798" xr:uid="{00000000-0005-0000-0000-0000152E0000}"/>
    <cellStyle name="Normal 170 8 2" xfId="11799" xr:uid="{00000000-0005-0000-0000-0000162E0000}"/>
    <cellStyle name="Normal 170 8 2 2" xfId="11800" xr:uid="{00000000-0005-0000-0000-0000172E0000}"/>
    <cellStyle name="Normal 170 8 3" xfId="11801" xr:uid="{00000000-0005-0000-0000-0000182E0000}"/>
    <cellStyle name="Normal 170 9" xfId="11802" xr:uid="{00000000-0005-0000-0000-0000192E0000}"/>
    <cellStyle name="Normal 170 9 2" xfId="11803" xr:uid="{00000000-0005-0000-0000-00001A2E0000}"/>
    <cellStyle name="Normal 170 9 3" xfId="11804" xr:uid="{00000000-0005-0000-0000-00001B2E0000}"/>
    <cellStyle name="Normal 171" xfId="11805" xr:uid="{00000000-0005-0000-0000-00001C2E0000}"/>
    <cellStyle name="Normal 171 10" xfId="11806" xr:uid="{00000000-0005-0000-0000-00001D2E0000}"/>
    <cellStyle name="Normal 171 10 2" xfId="11807" xr:uid="{00000000-0005-0000-0000-00001E2E0000}"/>
    <cellStyle name="Normal 171 11" xfId="11808" xr:uid="{00000000-0005-0000-0000-00001F2E0000}"/>
    <cellStyle name="Normal 171 11 2" xfId="11809" xr:uid="{00000000-0005-0000-0000-0000202E0000}"/>
    <cellStyle name="Normal 171 12" xfId="11810" xr:uid="{00000000-0005-0000-0000-0000212E0000}"/>
    <cellStyle name="Normal 171 13" xfId="11811" xr:uid="{00000000-0005-0000-0000-0000222E0000}"/>
    <cellStyle name="Normal 171 14" xfId="11812" xr:uid="{00000000-0005-0000-0000-0000232E0000}"/>
    <cellStyle name="Normal 171 15" xfId="11813" xr:uid="{00000000-0005-0000-0000-0000242E0000}"/>
    <cellStyle name="Normal 171 16" xfId="11814" xr:uid="{00000000-0005-0000-0000-0000252E0000}"/>
    <cellStyle name="Normal 171 17" xfId="11815" xr:uid="{00000000-0005-0000-0000-0000262E0000}"/>
    <cellStyle name="Normal 171 2" xfId="11816" xr:uid="{00000000-0005-0000-0000-0000272E0000}"/>
    <cellStyle name="Normal 171 2 10" xfId="11817" xr:uid="{00000000-0005-0000-0000-0000282E0000}"/>
    <cellStyle name="Normal 171 2 11" xfId="11818" xr:uid="{00000000-0005-0000-0000-0000292E0000}"/>
    <cellStyle name="Normal 171 2 12" xfId="11819" xr:uid="{00000000-0005-0000-0000-00002A2E0000}"/>
    <cellStyle name="Normal 171 2 13" xfId="11820" xr:uid="{00000000-0005-0000-0000-00002B2E0000}"/>
    <cellStyle name="Normal 171 2 14" xfId="11821" xr:uid="{00000000-0005-0000-0000-00002C2E0000}"/>
    <cellStyle name="Normal 171 2 15" xfId="11822" xr:uid="{00000000-0005-0000-0000-00002D2E0000}"/>
    <cellStyle name="Normal 171 2 2" xfId="11823" xr:uid="{00000000-0005-0000-0000-00002E2E0000}"/>
    <cellStyle name="Normal 171 2 2 2" xfId="11824" xr:uid="{00000000-0005-0000-0000-00002F2E0000}"/>
    <cellStyle name="Normal 171 2 2 2 2" xfId="11825" xr:uid="{00000000-0005-0000-0000-0000302E0000}"/>
    <cellStyle name="Normal 171 2 2 3" xfId="11826" xr:uid="{00000000-0005-0000-0000-0000312E0000}"/>
    <cellStyle name="Normal 171 2 2 4" xfId="11827" xr:uid="{00000000-0005-0000-0000-0000322E0000}"/>
    <cellStyle name="Normal 171 2 3" xfId="11828" xr:uid="{00000000-0005-0000-0000-0000332E0000}"/>
    <cellStyle name="Normal 171 2 3 2" xfId="11829" xr:uid="{00000000-0005-0000-0000-0000342E0000}"/>
    <cellStyle name="Normal 171 2 3 2 2" xfId="11830" xr:uid="{00000000-0005-0000-0000-0000352E0000}"/>
    <cellStyle name="Normal 171 2 3 3" xfId="11831" xr:uid="{00000000-0005-0000-0000-0000362E0000}"/>
    <cellStyle name="Normal 171 2 3 4" xfId="11832" xr:uid="{00000000-0005-0000-0000-0000372E0000}"/>
    <cellStyle name="Normal 171 2 4" xfId="11833" xr:uid="{00000000-0005-0000-0000-0000382E0000}"/>
    <cellStyle name="Normal 171 2 4 2" xfId="11834" xr:uid="{00000000-0005-0000-0000-0000392E0000}"/>
    <cellStyle name="Normal 171 2 4 2 2" xfId="11835" xr:uid="{00000000-0005-0000-0000-00003A2E0000}"/>
    <cellStyle name="Normal 171 2 4 3" xfId="11836" xr:uid="{00000000-0005-0000-0000-00003B2E0000}"/>
    <cellStyle name="Normal 171 2 4 4" xfId="11837" xr:uid="{00000000-0005-0000-0000-00003C2E0000}"/>
    <cellStyle name="Normal 171 2 5" xfId="11838" xr:uid="{00000000-0005-0000-0000-00003D2E0000}"/>
    <cellStyle name="Normal 171 2 5 2" xfId="11839" xr:uid="{00000000-0005-0000-0000-00003E2E0000}"/>
    <cellStyle name="Normal 171 2 5 2 2" xfId="11840" xr:uid="{00000000-0005-0000-0000-00003F2E0000}"/>
    <cellStyle name="Normal 171 2 5 3" xfId="11841" xr:uid="{00000000-0005-0000-0000-0000402E0000}"/>
    <cellStyle name="Normal 171 2 5 4" xfId="11842" xr:uid="{00000000-0005-0000-0000-0000412E0000}"/>
    <cellStyle name="Normal 171 2 6" xfId="11843" xr:uid="{00000000-0005-0000-0000-0000422E0000}"/>
    <cellStyle name="Normal 171 2 6 2" xfId="11844" xr:uid="{00000000-0005-0000-0000-0000432E0000}"/>
    <cellStyle name="Normal 171 2 6 2 2" xfId="11845" xr:uid="{00000000-0005-0000-0000-0000442E0000}"/>
    <cellStyle name="Normal 171 2 6 3" xfId="11846" xr:uid="{00000000-0005-0000-0000-0000452E0000}"/>
    <cellStyle name="Normal 171 2 7" xfId="11847" xr:uid="{00000000-0005-0000-0000-0000462E0000}"/>
    <cellStyle name="Normal 171 2 7 2" xfId="11848" xr:uid="{00000000-0005-0000-0000-0000472E0000}"/>
    <cellStyle name="Normal 171 2 7 3" xfId="11849" xr:uid="{00000000-0005-0000-0000-0000482E0000}"/>
    <cellStyle name="Normal 171 2 8" xfId="11850" xr:uid="{00000000-0005-0000-0000-0000492E0000}"/>
    <cellStyle name="Normal 171 2 8 2" xfId="11851" xr:uid="{00000000-0005-0000-0000-00004A2E0000}"/>
    <cellStyle name="Normal 171 2 9" xfId="11852" xr:uid="{00000000-0005-0000-0000-00004B2E0000}"/>
    <cellStyle name="Normal 171 3" xfId="11853" xr:uid="{00000000-0005-0000-0000-00004C2E0000}"/>
    <cellStyle name="Normal 171 3 10" xfId="11854" xr:uid="{00000000-0005-0000-0000-00004D2E0000}"/>
    <cellStyle name="Normal 171 3 11" xfId="11855" xr:uid="{00000000-0005-0000-0000-00004E2E0000}"/>
    <cellStyle name="Normal 171 3 12" xfId="11856" xr:uid="{00000000-0005-0000-0000-00004F2E0000}"/>
    <cellStyle name="Normal 171 3 13" xfId="11857" xr:uid="{00000000-0005-0000-0000-0000502E0000}"/>
    <cellStyle name="Normal 171 3 14" xfId="11858" xr:uid="{00000000-0005-0000-0000-0000512E0000}"/>
    <cellStyle name="Normal 171 3 15" xfId="11859" xr:uid="{00000000-0005-0000-0000-0000522E0000}"/>
    <cellStyle name="Normal 171 3 2" xfId="11860" xr:uid="{00000000-0005-0000-0000-0000532E0000}"/>
    <cellStyle name="Normal 171 3 2 2" xfId="11861" xr:uid="{00000000-0005-0000-0000-0000542E0000}"/>
    <cellStyle name="Normal 171 3 2 2 2" xfId="11862" xr:uid="{00000000-0005-0000-0000-0000552E0000}"/>
    <cellStyle name="Normal 171 3 2 3" xfId="11863" xr:uid="{00000000-0005-0000-0000-0000562E0000}"/>
    <cellStyle name="Normal 171 3 2 4" xfId="11864" xr:uid="{00000000-0005-0000-0000-0000572E0000}"/>
    <cellStyle name="Normal 171 3 3" xfId="11865" xr:uid="{00000000-0005-0000-0000-0000582E0000}"/>
    <cellStyle name="Normal 171 3 3 2" xfId="11866" xr:uid="{00000000-0005-0000-0000-0000592E0000}"/>
    <cellStyle name="Normal 171 3 3 2 2" xfId="11867" xr:uid="{00000000-0005-0000-0000-00005A2E0000}"/>
    <cellStyle name="Normal 171 3 3 3" xfId="11868" xr:uid="{00000000-0005-0000-0000-00005B2E0000}"/>
    <cellStyle name="Normal 171 3 3 4" xfId="11869" xr:uid="{00000000-0005-0000-0000-00005C2E0000}"/>
    <cellStyle name="Normal 171 3 4" xfId="11870" xr:uid="{00000000-0005-0000-0000-00005D2E0000}"/>
    <cellStyle name="Normal 171 3 4 2" xfId="11871" xr:uid="{00000000-0005-0000-0000-00005E2E0000}"/>
    <cellStyle name="Normal 171 3 4 2 2" xfId="11872" xr:uid="{00000000-0005-0000-0000-00005F2E0000}"/>
    <cellStyle name="Normal 171 3 4 3" xfId="11873" xr:uid="{00000000-0005-0000-0000-0000602E0000}"/>
    <cellStyle name="Normal 171 3 4 4" xfId="11874" xr:uid="{00000000-0005-0000-0000-0000612E0000}"/>
    <cellStyle name="Normal 171 3 5" xfId="11875" xr:uid="{00000000-0005-0000-0000-0000622E0000}"/>
    <cellStyle name="Normal 171 3 5 2" xfId="11876" xr:uid="{00000000-0005-0000-0000-0000632E0000}"/>
    <cellStyle name="Normal 171 3 5 2 2" xfId="11877" xr:uid="{00000000-0005-0000-0000-0000642E0000}"/>
    <cellStyle name="Normal 171 3 5 3" xfId="11878" xr:uid="{00000000-0005-0000-0000-0000652E0000}"/>
    <cellStyle name="Normal 171 3 5 4" xfId="11879" xr:uid="{00000000-0005-0000-0000-0000662E0000}"/>
    <cellStyle name="Normal 171 3 6" xfId="11880" xr:uid="{00000000-0005-0000-0000-0000672E0000}"/>
    <cellStyle name="Normal 171 3 6 2" xfId="11881" xr:uid="{00000000-0005-0000-0000-0000682E0000}"/>
    <cellStyle name="Normal 171 3 6 2 2" xfId="11882" xr:uid="{00000000-0005-0000-0000-0000692E0000}"/>
    <cellStyle name="Normal 171 3 6 3" xfId="11883" xr:uid="{00000000-0005-0000-0000-00006A2E0000}"/>
    <cellStyle name="Normal 171 3 7" xfId="11884" xr:uid="{00000000-0005-0000-0000-00006B2E0000}"/>
    <cellStyle name="Normal 171 3 7 2" xfId="11885" xr:uid="{00000000-0005-0000-0000-00006C2E0000}"/>
    <cellStyle name="Normal 171 3 7 3" xfId="11886" xr:uid="{00000000-0005-0000-0000-00006D2E0000}"/>
    <cellStyle name="Normal 171 3 8" xfId="11887" xr:uid="{00000000-0005-0000-0000-00006E2E0000}"/>
    <cellStyle name="Normal 171 3 8 2" xfId="11888" xr:uid="{00000000-0005-0000-0000-00006F2E0000}"/>
    <cellStyle name="Normal 171 3 9" xfId="11889" xr:uid="{00000000-0005-0000-0000-0000702E0000}"/>
    <cellStyle name="Normal 171 4" xfId="11890" xr:uid="{00000000-0005-0000-0000-0000712E0000}"/>
    <cellStyle name="Normal 171 4 2" xfId="11891" xr:uid="{00000000-0005-0000-0000-0000722E0000}"/>
    <cellStyle name="Normal 171 4 2 2" xfId="11892" xr:uid="{00000000-0005-0000-0000-0000732E0000}"/>
    <cellStyle name="Normal 171 4 3" xfId="11893" xr:uid="{00000000-0005-0000-0000-0000742E0000}"/>
    <cellStyle name="Normal 171 4 4" xfId="11894" xr:uid="{00000000-0005-0000-0000-0000752E0000}"/>
    <cellStyle name="Normal 171 4 5" xfId="11895" xr:uid="{00000000-0005-0000-0000-0000762E0000}"/>
    <cellStyle name="Normal 171 5" xfId="11896" xr:uid="{00000000-0005-0000-0000-0000772E0000}"/>
    <cellStyle name="Normal 171 5 2" xfId="11897" xr:uid="{00000000-0005-0000-0000-0000782E0000}"/>
    <cellStyle name="Normal 171 5 2 2" xfId="11898" xr:uid="{00000000-0005-0000-0000-0000792E0000}"/>
    <cellStyle name="Normal 171 5 3" xfId="11899" xr:uid="{00000000-0005-0000-0000-00007A2E0000}"/>
    <cellStyle name="Normal 171 5 4" xfId="11900" xr:uid="{00000000-0005-0000-0000-00007B2E0000}"/>
    <cellStyle name="Normal 171 6" xfId="11901" xr:uid="{00000000-0005-0000-0000-00007C2E0000}"/>
    <cellStyle name="Normal 171 6 2" xfId="11902" xr:uid="{00000000-0005-0000-0000-00007D2E0000}"/>
    <cellStyle name="Normal 171 6 2 2" xfId="11903" xr:uid="{00000000-0005-0000-0000-00007E2E0000}"/>
    <cellStyle name="Normal 171 6 3" xfId="11904" xr:uid="{00000000-0005-0000-0000-00007F2E0000}"/>
    <cellStyle name="Normal 171 6 4" xfId="11905" xr:uid="{00000000-0005-0000-0000-0000802E0000}"/>
    <cellStyle name="Normal 171 7" xfId="11906" xr:uid="{00000000-0005-0000-0000-0000812E0000}"/>
    <cellStyle name="Normal 171 7 2" xfId="11907" xr:uid="{00000000-0005-0000-0000-0000822E0000}"/>
    <cellStyle name="Normal 171 7 2 2" xfId="11908" xr:uid="{00000000-0005-0000-0000-0000832E0000}"/>
    <cellStyle name="Normal 171 7 3" xfId="11909" xr:uid="{00000000-0005-0000-0000-0000842E0000}"/>
    <cellStyle name="Normal 171 7 4" xfId="11910" xr:uid="{00000000-0005-0000-0000-0000852E0000}"/>
    <cellStyle name="Normal 171 8" xfId="11911" xr:uid="{00000000-0005-0000-0000-0000862E0000}"/>
    <cellStyle name="Normal 171 8 2" xfId="11912" xr:uid="{00000000-0005-0000-0000-0000872E0000}"/>
    <cellStyle name="Normal 171 8 2 2" xfId="11913" xr:uid="{00000000-0005-0000-0000-0000882E0000}"/>
    <cellStyle name="Normal 171 8 3" xfId="11914" xr:uid="{00000000-0005-0000-0000-0000892E0000}"/>
    <cellStyle name="Normal 171 9" xfId="11915" xr:uid="{00000000-0005-0000-0000-00008A2E0000}"/>
    <cellStyle name="Normal 171 9 2" xfId="11916" xr:uid="{00000000-0005-0000-0000-00008B2E0000}"/>
    <cellStyle name="Normal 171 9 3" xfId="11917" xr:uid="{00000000-0005-0000-0000-00008C2E0000}"/>
    <cellStyle name="Normal 172" xfId="11918" xr:uid="{00000000-0005-0000-0000-00008D2E0000}"/>
    <cellStyle name="Normal 172 10" xfId="11919" xr:uid="{00000000-0005-0000-0000-00008E2E0000}"/>
    <cellStyle name="Normal 172 10 2" xfId="11920" xr:uid="{00000000-0005-0000-0000-00008F2E0000}"/>
    <cellStyle name="Normal 172 11" xfId="11921" xr:uid="{00000000-0005-0000-0000-0000902E0000}"/>
    <cellStyle name="Normal 172 11 2" xfId="11922" xr:uid="{00000000-0005-0000-0000-0000912E0000}"/>
    <cellStyle name="Normal 172 12" xfId="11923" xr:uid="{00000000-0005-0000-0000-0000922E0000}"/>
    <cellStyle name="Normal 172 13" xfId="11924" xr:uid="{00000000-0005-0000-0000-0000932E0000}"/>
    <cellStyle name="Normal 172 14" xfId="11925" xr:uid="{00000000-0005-0000-0000-0000942E0000}"/>
    <cellStyle name="Normal 172 15" xfId="11926" xr:uid="{00000000-0005-0000-0000-0000952E0000}"/>
    <cellStyle name="Normal 172 16" xfId="11927" xr:uid="{00000000-0005-0000-0000-0000962E0000}"/>
    <cellStyle name="Normal 172 17" xfId="11928" xr:uid="{00000000-0005-0000-0000-0000972E0000}"/>
    <cellStyle name="Normal 172 2" xfId="11929" xr:uid="{00000000-0005-0000-0000-0000982E0000}"/>
    <cellStyle name="Normal 172 2 10" xfId="11930" xr:uid="{00000000-0005-0000-0000-0000992E0000}"/>
    <cellStyle name="Normal 172 2 11" xfId="11931" xr:uid="{00000000-0005-0000-0000-00009A2E0000}"/>
    <cellStyle name="Normal 172 2 12" xfId="11932" xr:uid="{00000000-0005-0000-0000-00009B2E0000}"/>
    <cellStyle name="Normal 172 2 13" xfId="11933" xr:uid="{00000000-0005-0000-0000-00009C2E0000}"/>
    <cellStyle name="Normal 172 2 14" xfId="11934" xr:uid="{00000000-0005-0000-0000-00009D2E0000}"/>
    <cellStyle name="Normal 172 2 15" xfId="11935" xr:uid="{00000000-0005-0000-0000-00009E2E0000}"/>
    <cellStyle name="Normal 172 2 2" xfId="11936" xr:uid="{00000000-0005-0000-0000-00009F2E0000}"/>
    <cellStyle name="Normal 172 2 2 2" xfId="11937" xr:uid="{00000000-0005-0000-0000-0000A02E0000}"/>
    <cellStyle name="Normal 172 2 2 2 2" xfId="11938" xr:uid="{00000000-0005-0000-0000-0000A12E0000}"/>
    <cellStyle name="Normal 172 2 2 3" xfId="11939" xr:uid="{00000000-0005-0000-0000-0000A22E0000}"/>
    <cellStyle name="Normal 172 2 2 4" xfId="11940" xr:uid="{00000000-0005-0000-0000-0000A32E0000}"/>
    <cellStyle name="Normal 172 2 3" xfId="11941" xr:uid="{00000000-0005-0000-0000-0000A42E0000}"/>
    <cellStyle name="Normal 172 2 3 2" xfId="11942" xr:uid="{00000000-0005-0000-0000-0000A52E0000}"/>
    <cellStyle name="Normal 172 2 3 2 2" xfId="11943" xr:uid="{00000000-0005-0000-0000-0000A62E0000}"/>
    <cellStyle name="Normal 172 2 3 3" xfId="11944" xr:uid="{00000000-0005-0000-0000-0000A72E0000}"/>
    <cellStyle name="Normal 172 2 3 4" xfId="11945" xr:uid="{00000000-0005-0000-0000-0000A82E0000}"/>
    <cellStyle name="Normal 172 2 4" xfId="11946" xr:uid="{00000000-0005-0000-0000-0000A92E0000}"/>
    <cellStyle name="Normal 172 2 4 2" xfId="11947" xr:uid="{00000000-0005-0000-0000-0000AA2E0000}"/>
    <cellStyle name="Normal 172 2 4 2 2" xfId="11948" xr:uid="{00000000-0005-0000-0000-0000AB2E0000}"/>
    <cellStyle name="Normal 172 2 4 3" xfId="11949" xr:uid="{00000000-0005-0000-0000-0000AC2E0000}"/>
    <cellStyle name="Normal 172 2 4 4" xfId="11950" xr:uid="{00000000-0005-0000-0000-0000AD2E0000}"/>
    <cellStyle name="Normal 172 2 5" xfId="11951" xr:uid="{00000000-0005-0000-0000-0000AE2E0000}"/>
    <cellStyle name="Normal 172 2 5 2" xfId="11952" xr:uid="{00000000-0005-0000-0000-0000AF2E0000}"/>
    <cellStyle name="Normal 172 2 5 2 2" xfId="11953" xr:uid="{00000000-0005-0000-0000-0000B02E0000}"/>
    <cellStyle name="Normal 172 2 5 3" xfId="11954" xr:uid="{00000000-0005-0000-0000-0000B12E0000}"/>
    <cellStyle name="Normal 172 2 5 4" xfId="11955" xr:uid="{00000000-0005-0000-0000-0000B22E0000}"/>
    <cellStyle name="Normal 172 2 6" xfId="11956" xr:uid="{00000000-0005-0000-0000-0000B32E0000}"/>
    <cellStyle name="Normal 172 2 6 2" xfId="11957" xr:uid="{00000000-0005-0000-0000-0000B42E0000}"/>
    <cellStyle name="Normal 172 2 6 2 2" xfId="11958" xr:uid="{00000000-0005-0000-0000-0000B52E0000}"/>
    <cellStyle name="Normal 172 2 6 3" xfId="11959" xr:uid="{00000000-0005-0000-0000-0000B62E0000}"/>
    <cellStyle name="Normal 172 2 7" xfId="11960" xr:uid="{00000000-0005-0000-0000-0000B72E0000}"/>
    <cellStyle name="Normal 172 2 7 2" xfId="11961" xr:uid="{00000000-0005-0000-0000-0000B82E0000}"/>
    <cellStyle name="Normal 172 2 7 3" xfId="11962" xr:uid="{00000000-0005-0000-0000-0000B92E0000}"/>
    <cellStyle name="Normal 172 2 8" xfId="11963" xr:uid="{00000000-0005-0000-0000-0000BA2E0000}"/>
    <cellStyle name="Normal 172 2 8 2" xfId="11964" xr:uid="{00000000-0005-0000-0000-0000BB2E0000}"/>
    <cellStyle name="Normal 172 2 9" xfId="11965" xr:uid="{00000000-0005-0000-0000-0000BC2E0000}"/>
    <cellStyle name="Normal 172 3" xfId="11966" xr:uid="{00000000-0005-0000-0000-0000BD2E0000}"/>
    <cellStyle name="Normal 172 3 10" xfId="11967" xr:uid="{00000000-0005-0000-0000-0000BE2E0000}"/>
    <cellStyle name="Normal 172 3 11" xfId="11968" xr:uid="{00000000-0005-0000-0000-0000BF2E0000}"/>
    <cellStyle name="Normal 172 3 12" xfId="11969" xr:uid="{00000000-0005-0000-0000-0000C02E0000}"/>
    <cellStyle name="Normal 172 3 13" xfId="11970" xr:uid="{00000000-0005-0000-0000-0000C12E0000}"/>
    <cellStyle name="Normal 172 3 14" xfId="11971" xr:uid="{00000000-0005-0000-0000-0000C22E0000}"/>
    <cellStyle name="Normal 172 3 15" xfId="11972" xr:uid="{00000000-0005-0000-0000-0000C32E0000}"/>
    <cellStyle name="Normal 172 3 2" xfId="11973" xr:uid="{00000000-0005-0000-0000-0000C42E0000}"/>
    <cellStyle name="Normal 172 3 2 2" xfId="11974" xr:uid="{00000000-0005-0000-0000-0000C52E0000}"/>
    <cellStyle name="Normal 172 3 2 2 2" xfId="11975" xr:uid="{00000000-0005-0000-0000-0000C62E0000}"/>
    <cellStyle name="Normal 172 3 2 3" xfId="11976" xr:uid="{00000000-0005-0000-0000-0000C72E0000}"/>
    <cellStyle name="Normal 172 3 2 4" xfId="11977" xr:uid="{00000000-0005-0000-0000-0000C82E0000}"/>
    <cellStyle name="Normal 172 3 3" xfId="11978" xr:uid="{00000000-0005-0000-0000-0000C92E0000}"/>
    <cellStyle name="Normal 172 3 3 2" xfId="11979" xr:uid="{00000000-0005-0000-0000-0000CA2E0000}"/>
    <cellStyle name="Normal 172 3 3 2 2" xfId="11980" xr:uid="{00000000-0005-0000-0000-0000CB2E0000}"/>
    <cellStyle name="Normal 172 3 3 3" xfId="11981" xr:uid="{00000000-0005-0000-0000-0000CC2E0000}"/>
    <cellStyle name="Normal 172 3 3 4" xfId="11982" xr:uid="{00000000-0005-0000-0000-0000CD2E0000}"/>
    <cellStyle name="Normal 172 3 4" xfId="11983" xr:uid="{00000000-0005-0000-0000-0000CE2E0000}"/>
    <cellStyle name="Normal 172 3 4 2" xfId="11984" xr:uid="{00000000-0005-0000-0000-0000CF2E0000}"/>
    <cellStyle name="Normal 172 3 4 2 2" xfId="11985" xr:uid="{00000000-0005-0000-0000-0000D02E0000}"/>
    <cellStyle name="Normal 172 3 4 3" xfId="11986" xr:uid="{00000000-0005-0000-0000-0000D12E0000}"/>
    <cellStyle name="Normal 172 3 4 4" xfId="11987" xr:uid="{00000000-0005-0000-0000-0000D22E0000}"/>
    <cellStyle name="Normal 172 3 5" xfId="11988" xr:uid="{00000000-0005-0000-0000-0000D32E0000}"/>
    <cellStyle name="Normal 172 3 5 2" xfId="11989" xr:uid="{00000000-0005-0000-0000-0000D42E0000}"/>
    <cellStyle name="Normal 172 3 5 2 2" xfId="11990" xr:uid="{00000000-0005-0000-0000-0000D52E0000}"/>
    <cellStyle name="Normal 172 3 5 3" xfId="11991" xr:uid="{00000000-0005-0000-0000-0000D62E0000}"/>
    <cellStyle name="Normal 172 3 5 4" xfId="11992" xr:uid="{00000000-0005-0000-0000-0000D72E0000}"/>
    <cellStyle name="Normal 172 3 6" xfId="11993" xr:uid="{00000000-0005-0000-0000-0000D82E0000}"/>
    <cellStyle name="Normal 172 3 6 2" xfId="11994" xr:uid="{00000000-0005-0000-0000-0000D92E0000}"/>
    <cellStyle name="Normal 172 3 6 2 2" xfId="11995" xr:uid="{00000000-0005-0000-0000-0000DA2E0000}"/>
    <cellStyle name="Normal 172 3 6 3" xfId="11996" xr:uid="{00000000-0005-0000-0000-0000DB2E0000}"/>
    <cellStyle name="Normal 172 3 7" xfId="11997" xr:uid="{00000000-0005-0000-0000-0000DC2E0000}"/>
    <cellStyle name="Normal 172 3 7 2" xfId="11998" xr:uid="{00000000-0005-0000-0000-0000DD2E0000}"/>
    <cellStyle name="Normal 172 3 7 3" xfId="11999" xr:uid="{00000000-0005-0000-0000-0000DE2E0000}"/>
    <cellStyle name="Normal 172 3 8" xfId="12000" xr:uid="{00000000-0005-0000-0000-0000DF2E0000}"/>
    <cellStyle name="Normal 172 3 8 2" xfId="12001" xr:uid="{00000000-0005-0000-0000-0000E02E0000}"/>
    <cellStyle name="Normal 172 3 9" xfId="12002" xr:uid="{00000000-0005-0000-0000-0000E12E0000}"/>
    <cellStyle name="Normal 172 4" xfId="12003" xr:uid="{00000000-0005-0000-0000-0000E22E0000}"/>
    <cellStyle name="Normal 172 4 2" xfId="12004" xr:uid="{00000000-0005-0000-0000-0000E32E0000}"/>
    <cellStyle name="Normal 172 4 2 2" xfId="12005" xr:uid="{00000000-0005-0000-0000-0000E42E0000}"/>
    <cellStyle name="Normal 172 4 3" xfId="12006" xr:uid="{00000000-0005-0000-0000-0000E52E0000}"/>
    <cellStyle name="Normal 172 4 4" xfId="12007" xr:uid="{00000000-0005-0000-0000-0000E62E0000}"/>
    <cellStyle name="Normal 172 4 5" xfId="12008" xr:uid="{00000000-0005-0000-0000-0000E72E0000}"/>
    <cellStyle name="Normal 172 5" xfId="12009" xr:uid="{00000000-0005-0000-0000-0000E82E0000}"/>
    <cellStyle name="Normal 172 5 2" xfId="12010" xr:uid="{00000000-0005-0000-0000-0000E92E0000}"/>
    <cellStyle name="Normal 172 5 2 2" xfId="12011" xr:uid="{00000000-0005-0000-0000-0000EA2E0000}"/>
    <cellStyle name="Normal 172 5 3" xfId="12012" xr:uid="{00000000-0005-0000-0000-0000EB2E0000}"/>
    <cellStyle name="Normal 172 5 4" xfId="12013" xr:uid="{00000000-0005-0000-0000-0000EC2E0000}"/>
    <cellStyle name="Normal 172 6" xfId="12014" xr:uid="{00000000-0005-0000-0000-0000ED2E0000}"/>
    <cellStyle name="Normal 172 6 2" xfId="12015" xr:uid="{00000000-0005-0000-0000-0000EE2E0000}"/>
    <cellStyle name="Normal 172 6 2 2" xfId="12016" xr:uid="{00000000-0005-0000-0000-0000EF2E0000}"/>
    <cellStyle name="Normal 172 6 3" xfId="12017" xr:uid="{00000000-0005-0000-0000-0000F02E0000}"/>
    <cellStyle name="Normal 172 6 4" xfId="12018" xr:uid="{00000000-0005-0000-0000-0000F12E0000}"/>
    <cellStyle name="Normal 172 7" xfId="12019" xr:uid="{00000000-0005-0000-0000-0000F22E0000}"/>
    <cellStyle name="Normal 172 7 2" xfId="12020" xr:uid="{00000000-0005-0000-0000-0000F32E0000}"/>
    <cellStyle name="Normal 172 7 2 2" xfId="12021" xr:uid="{00000000-0005-0000-0000-0000F42E0000}"/>
    <cellStyle name="Normal 172 7 3" xfId="12022" xr:uid="{00000000-0005-0000-0000-0000F52E0000}"/>
    <cellStyle name="Normal 172 7 4" xfId="12023" xr:uid="{00000000-0005-0000-0000-0000F62E0000}"/>
    <cellStyle name="Normal 172 8" xfId="12024" xr:uid="{00000000-0005-0000-0000-0000F72E0000}"/>
    <cellStyle name="Normal 172 8 2" xfId="12025" xr:uid="{00000000-0005-0000-0000-0000F82E0000}"/>
    <cellStyle name="Normal 172 8 2 2" xfId="12026" xr:uid="{00000000-0005-0000-0000-0000F92E0000}"/>
    <cellStyle name="Normal 172 8 3" xfId="12027" xr:uid="{00000000-0005-0000-0000-0000FA2E0000}"/>
    <cellStyle name="Normal 172 9" xfId="12028" xr:uid="{00000000-0005-0000-0000-0000FB2E0000}"/>
    <cellStyle name="Normal 172 9 2" xfId="12029" xr:uid="{00000000-0005-0000-0000-0000FC2E0000}"/>
    <cellStyle name="Normal 172 9 3" xfId="12030" xr:uid="{00000000-0005-0000-0000-0000FD2E0000}"/>
    <cellStyle name="Normal 173" xfId="12031" xr:uid="{00000000-0005-0000-0000-0000FE2E0000}"/>
    <cellStyle name="Normal 173 10" xfId="12032" xr:uid="{00000000-0005-0000-0000-0000FF2E0000}"/>
    <cellStyle name="Normal 173 10 2" xfId="12033" xr:uid="{00000000-0005-0000-0000-0000002F0000}"/>
    <cellStyle name="Normal 173 11" xfId="12034" xr:uid="{00000000-0005-0000-0000-0000012F0000}"/>
    <cellStyle name="Normal 173 11 2" xfId="12035" xr:uid="{00000000-0005-0000-0000-0000022F0000}"/>
    <cellStyle name="Normal 173 12" xfId="12036" xr:uid="{00000000-0005-0000-0000-0000032F0000}"/>
    <cellStyle name="Normal 173 13" xfId="12037" xr:uid="{00000000-0005-0000-0000-0000042F0000}"/>
    <cellStyle name="Normal 173 14" xfId="12038" xr:uid="{00000000-0005-0000-0000-0000052F0000}"/>
    <cellStyle name="Normal 173 15" xfId="12039" xr:uid="{00000000-0005-0000-0000-0000062F0000}"/>
    <cellStyle name="Normal 173 16" xfId="12040" xr:uid="{00000000-0005-0000-0000-0000072F0000}"/>
    <cellStyle name="Normal 173 17" xfId="12041" xr:uid="{00000000-0005-0000-0000-0000082F0000}"/>
    <cellStyle name="Normal 173 2" xfId="12042" xr:uid="{00000000-0005-0000-0000-0000092F0000}"/>
    <cellStyle name="Normal 173 2 10" xfId="12043" xr:uid="{00000000-0005-0000-0000-00000A2F0000}"/>
    <cellStyle name="Normal 173 2 11" xfId="12044" xr:uid="{00000000-0005-0000-0000-00000B2F0000}"/>
    <cellStyle name="Normal 173 2 12" xfId="12045" xr:uid="{00000000-0005-0000-0000-00000C2F0000}"/>
    <cellStyle name="Normal 173 2 13" xfId="12046" xr:uid="{00000000-0005-0000-0000-00000D2F0000}"/>
    <cellStyle name="Normal 173 2 14" xfId="12047" xr:uid="{00000000-0005-0000-0000-00000E2F0000}"/>
    <cellStyle name="Normal 173 2 15" xfId="12048" xr:uid="{00000000-0005-0000-0000-00000F2F0000}"/>
    <cellStyle name="Normal 173 2 2" xfId="12049" xr:uid="{00000000-0005-0000-0000-0000102F0000}"/>
    <cellStyle name="Normal 173 2 2 2" xfId="12050" xr:uid="{00000000-0005-0000-0000-0000112F0000}"/>
    <cellStyle name="Normal 173 2 2 2 2" xfId="12051" xr:uid="{00000000-0005-0000-0000-0000122F0000}"/>
    <cellStyle name="Normal 173 2 2 3" xfId="12052" xr:uid="{00000000-0005-0000-0000-0000132F0000}"/>
    <cellStyle name="Normal 173 2 2 4" xfId="12053" xr:uid="{00000000-0005-0000-0000-0000142F0000}"/>
    <cellStyle name="Normal 173 2 3" xfId="12054" xr:uid="{00000000-0005-0000-0000-0000152F0000}"/>
    <cellStyle name="Normal 173 2 3 2" xfId="12055" xr:uid="{00000000-0005-0000-0000-0000162F0000}"/>
    <cellStyle name="Normal 173 2 3 2 2" xfId="12056" xr:uid="{00000000-0005-0000-0000-0000172F0000}"/>
    <cellStyle name="Normal 173 2 3 3" xfId="12057" xr:uid="{00000000-0005-0000-0000-0000182F0000}"/>
    <cellStyle name="Normal 173 2 3 4" xfId="12058" xr:uid="{00000000-0005-0000-0000-0000192F0000}"/>
    <cellStyle name="Normal 173 2 4" xfId="12059" xr:uid="{00000000-0005-0000-0000-00001A2F0000}"/>
    <cellStyle name="Normal 173 2 4 2" xfId="12060" xr:uid="{00000000-0005-0000-0000-00001B2F0000}"/>
    <cellStyle name="Normal 173 2 4 2 2" xfId="12061" xr:uid="{00000000-0005-0000-0000-00001C2F0000}"/>
    <cellStyle name="Normal 173 2 4 3" xfId="12062" xr:uid="{00000000-0005-0000-0000-00001D2F0000}"/>
    <cellStyle name="Normal 173 2 4 4" xfId="12063" xr:uid="{00000000-0005-0000-0000-00001E2F0000}"/>
    <cellStyle name="Normal 173 2 5" xfId="12064" xr:uid="{00000000-0005-0000-0000-00001F2F0000}"/>
    <cellStyle name="Normal 173 2 5 2" xfId="12065" xr:uid="{00000000-0005-0000-0000-0000202F0000}"/>
    <cellStyle name="Normal 173 2 5 2 2" xfId="12066" xr:uid="{00000000-0005-0000-0000-0000212F0000}"/>
    <cellStyle name="Normal 173 2 5 3" xfId="12067" xr:uid="{00000000-0005-0000-0000-0000222F0000}"/>
    <cellStyle name="Normal 173 2 5 4" xfId="12068" xr:uid="{00000000-0005-0000-0000-0000232F0000}"/>
    <cellStyle name="Normal 173 2 6" xfId="12069" xr:uid="{00000000-0005-0000-0000-0000242F0000}"/>
    <cellStyle name="Normal 173 2 6 2" xfId="12070" xr:uid="{00000000-0005-0000-0000-0000252F0000}"/>
    <cellStyle name="Normal 173 2 6 2 2" xfId="12071" xr:uid="{00000000-0005-0000-0000-0000262F0000}"/>
    <cellStyle name="Normal 173 2 6 3" xfId="12072" xr:uid="{00000000-0005-0000-0000-0000272F0000}"/>
    <cellStyle name="Normal 173 2 7" xfId="12073" xr:uid="{00000000-0005-0000-0000-0000282F0000}"/>
    <cellStyle name="Normal 173 2 7 2" xfId="12074" xr:uid="{00000000-0005-0000-0000-0000292F0000}"/>
    <cellStyle name="Normal 173 2 7 3" xfId="12075" xr:uid="{00000000-0005-0000-0000-00002A2F0000}"/>
    <cellStyle name="Normal 173 2 8" xfId="12076" xr:uid="{00000000-0005-0000-0000-00002B2F0000}"/>
    <cellStyle name="Normal 173 2 8 2" xfId="12077" xr:uid="{00000000-0005-0000-0000-00002C2F0000}"/>
    <cellStyle name="Normal 173 2 9" xfId="12078" xr:uid="{00000000-0005-0000-0000-00002D2F0000}"/>
    <cellStyle name="Normal 173 3" xfId="12079" xr:uid="{00000000-0005-0000-0000-00002E2F0000}"/>
    <cellStyle name="Normal 173 3 10" xfId="12080" xr:uid="{00000000-0005-0000-0000-00002F2F0000}"/>
    <cellStyle name="Normal 173 3 11" xfId="12081" xr:uid="{00000000-0005-0000-0000-0000302F0000}"/>
    <cellStyle name="Normal 173 3 12" xfId="12082" xr:uid="{00000000-0005-0000-0000-0000312F0000}"/>
    <cellStyle name="Normal 173 3 13" xfId="12083" xr:uid="{00000000-0005-0000-0000-0000322F0000}"/>
    <cellStyle name="Normal 173 3 14" xfId="12084" xr:uid="{00000000-0005-0000-0000-0000332F0000}"/>
    <cellStyle name="Normal 173 3 15" xfId="12085" xr:uid="{00000000-0005-0000-0000-0000342F0000}"/>
    <cellStyle name="Normal 173 3 2" xfId="12086" xr:uid="{00000000-0005-0000-0000-0000352F0000}"/>
    <cellStyle name="Normal 173 3 2 2" xfId="12087" xr:uid="{00000000-0005-0000-0000-0000362F0000}"/>
    <cellStyle name="Normal 173 3 2 2 2" xfId="12088" xr:uid="{00000000-0005-0000-0000-0000372F0000}"/>
    <cellStyle name="Normal 173 3 2 3" xfId="12089" xr:uid="{00000000-0005-0000-0000-0000382F0000}"/>
    <cellStyle name="Normal 173 3 2 4" xfId="12090" xr:uid="{00000000-0005-0000-0000-0000392F0000}"/>
    <cellStyle name="Normal 173 3 3" xfId="12091" xr:uid="{00000000-0005-0000-0000-00003A2F0000}"/>
    <cellStyle name="Normal 173 3 3 2" xfId="12092" xr:uid="{00000000-0005-0000-0000-00003B2F0000}"/>
    <cellStyle name="Normal 173 3 3 2 2" xfId="12093" xr:uid="{00000000-0005-0000-0000-00003C2F0000}"/>
    <cellStyle name="Normal 173 3 3 3" xfId="12094" xr:uid="{00000000-0005-0000-0000-00003D2F0000}"/>
    <cellStyle name="Normal 173 3 3 4" xfId="12095" xr:uid="{00000000-0005-0000-0000-00003E2F0000}"/>
    <cellStyle name="Normal 173 3 4" xfId="12096" xr:uid="{00000000-0005-0000-0000-00003F2F0000}"/>
    <cellStyle name="Normal 173 3 4 2" xfId="12097" xr:uid="{00000000-0005-0000-0000-0000402F0000}"/>
    <cellStyle name="Normal 173 3 4 2 2" xfId="12098" xr:uid="{00000000-0005-0000-0000-0000412F0000}"/>
    <cellStyle name="Normal 173 3 4 3" xfId="12099" xr:uid="{00000000-0005-0000-0000-0000422F0000}"/>
    <cellStyle name="Normal 173 3 4 4" xfId="12100" xr:uid="{00000000-0005-0000-0000-0000432F0000}"/>
    <cellStyle name="Normal 173 3 5" xfId="12101" xr:uid="{00000000-0005-0000-0000-0000442F0000}"/>
    <cellStyle name="Normal 173 3 5 2" xfId="12102" xr:uid="{00000000-0005-0000-0000-0000452F0000}"/>
    <cellStyle name="Normal 173 3 5 2 2" xfId="12103" xr:uid="{00000000-0005-0000-0000-0000462F0000}"/>
    <cellStyle name="Normal 173 3 5 3" xfId="12104" xr:uid="{00000000-0005-0000-0000-0000472F0000}"/>
    <cellStyle name="Normal 173 3 5 4" xfId="12105" xr:uid="{00000000-0005-0000-0000-0000482F0000}"/>
    <cellStyle name="Normal 173 3 6" xfId="12106" xr:uid="{00000000-0005-0000-0000-0000492F0000}"/>
    <cellStyle name="Normal 173 3 6 2" xfId="12107" xr:uid="{00000000-0005-0000-0000-00004A2F0000}"/>
    <cellStyle name="Normal 173 3 6 2 2" xfId="12108" xr:uid="{00000000-0005-0000-0000-00004B2F0000}"/>
    <cellStyle name="Normal 173 3 6 3" xfId="12109" xr:uid="{00000000-0005-0000-0000-00004C2F0000}"/>
    <cellStyle name="Normal 173 3 7" xfId="12110" xr:uid="{00000000-0005-0000-0000-00004D2F0000}"/>
    <cellStyle name="Normal 173 3 7 2" xfId="12111" xr:uid="{00000000-0005-0000-0000-00004E2F0000}"/>
    <cellStyle name="Normal 173 3 7 3" xfId="12112" xr:uid="{00000000-0005-0000-0000-00004F2F0000}"/>
    <cellStyle name="Normal 173 3 8" xfId="12113" xr:uid="{00000000-0005-0000-0000-0000502F0000}"/>
    <cellStyle name="Normal 173 3 8 2" xfId="12114" xr:uid="{00000000-0005-0000-0000-0000512F0000}"/>
    <cellStyle name="Normal 173 3 9" xfId="12115" xr:uid="{00000000-0005-0000-0000-0000522F0000}"/>
    <cellStyle name="Normal 173 4" xfId="12116" xr:uid="{00000000-0005-0000-0000-0000532F0000}"/>
    <cellStyle name="Normal 173 4 2" xfId="12117" xr:uid="{00000000-0005-0000-0000-0000542F0000}"/>
    <cellStyle name="Normal 173 4 2 2" xfId="12118" xr:uid="{00000000-0005-0000-0000-0000552F0000}"/>
    <cellStyle name="Normal 173 4 3" xfId="12119" xr:uid="{00000000-0005-0000-0000-0000562F0000}"/>
    <cellStyle name="Normal 173 4 4" xfId="12120" xr:uid="{00000000-0005-0000-0000-0000572F0000}"/>
    <cellStyle name="Normal 173 4 5" xfId="12121" xr:uid="{00000000-0005-0000-0000-0000582F0000}"/>
    <cellStyle name="Normal 173 5" xfId="12122" xr:uid="{00000000-0005-0000-0000-0000592F0000}"/>
    <cellStyle name="Normal 173 5 2" xfId="12123" xr:uid="{00000000-0005-0000-0000-00005A2F0000}"/>
    <cellStyle name="Normal 173 5 2 2" xfId="12124" xr:uid="{00000000-0005-0000-0000-00005B2F0000}"/>
    <cellStyle name="Normal 173 5 3" xfId="12125" xr:uid="{00000000-0005-0000-0000-00005C2F0000}"/>
    <cellStyle name="Normal 173 5 4" xfId="12126" xr:uid="{00000000-0005-0000-0000-00005D2F0000}"/>
    <cellStyle name="Normal 173 6" xfId="12127" xr:uid="{00000000-0005-0000-0000-00005E2F0000}"/>
    <cellStyle name="Normal 173 6 2" xfId="12128" xr:uid="{00000000-0005-0000-0000-00005F2F0000}"/>
    <cellStyle name="Normal 173 6 2 2" xfId="12129" xr:uid="{00000000-0005-0000-0000-0000602F0000}"/>
    <cellStyle name="Normal 173 6 3" xfId="12130" xr:uid="{00000000-0005-0000-0000-0000612F0000}"/>
    <cellStyle name="Normal 173 6 4" xfId="12131" xr:uid="{00000000-0005-0000-0000-0000622F0000}"/>
    <cellStyle name="Normal 173 7" xfId="12132" xr:uid="{00000000-0005-0000-0000-0000632F0000}"/>
    <cellStyle name="Normal 173 7 2" xfId="12133" xr:uid="{00000000-0005-0000-0000-0000642F0000}"/>
    <cellStyle name="Normal 173 7 2 2" xfId="12134" xr:uid="{00000000-0005-0000-0000-0000652F0000}"/>
    <cellStyle name="Normal 173 7 3" xfId="12135" xr:uid="{00000000-0005-0000-0000-0000662F0000}"/>
    <cellStyle name="Normal 173 7 4" xfId="12136" xr:uid="{00000000-0005-0000-0000-0000672F0000}"/>
    <cellStyle name="Normal 173 8" xfId="12137" xr:uid="{00000000-0005-0000-0000-0000682F0000}"/>
    <cellStyle name="Normal 173 8 2" xfId="12138" xr:uid="{00000000-0005-0000-0000-0000692F0000}"/>
    <cellStyle name="Normal 173 8 2 2" xfId="12139" xr:uid="{00000000-0005-0000-0000-00006A2F0000}"/>
    <cellStyle name="Normal 173 8 3" xfId="12140" xr:uid="{00000000-0005-0000-0000-00006B2F0000}"/>
    <cellStyle name="Normal 173 9" xfId="12141" xr:uid="{00000000-0005-0000-0000-00006C2F0000}"/>
    <cellStyle name="Normal 173 9 2" xfId="12142" xr:uid="{00000000-0005-0000-0000-00006D2F0000}"/>
    <cellStyle name="Normal 173 9 3" xfId="12143" xr:uid="{00000000-0005-0000-0000-00006E2F0000}"/>
    <cellStyle name="Normal 174" xfId="12144" xr:uid="{00000000-0005-0000-0000-00006F2F0000}"/>
    <cellStyle name="Normal 174 10" xfId="12145" xr:uid="{00000000-0005-0000-0000-0000702F0000}"/>
    <cellStyle name="Normal 174 10 2" xfId="12146" xr:uid="{00000000-0005-0000-0000-0000712F0000}"/>
    <cellStyle name="Normal 174 11" xfId="12147" xr:uid="{00000000-0005-0000-0000-0000722F0000}"/>
    <cellStyle name="Normal 174 11 2" xfId="12148" xr:uid="{00000000-0005-0000-0000-0000732F0000}"/>
    <cellStyle name="Normal 174 12" xfId="12149" xr:uid="{00000000-0005-0000-0000-0000742F0000}"/>
    <cellStyle name="Normal 174 13" xfId="12150" xr:uid="{00000000-0005-0000-0000-0000752F0000}"/>
    <cellStyle name="Normal 174 14" xfId="12151" xr:uid="{00000000-0005-0000-0000-0000762F0000}"/>
    <cellStyle name="Normal 174 15" xfId="12152" xr:uid="{00000000-0005-0000-0000-0000772F0000}"/>
    <cellStyle name="Normal 174 16" xfId="12153" xr:uid="{00000000-0005-0000-0000-0000782F0000}"/>
    <cellStyle name="Normal 174 17" xfId="12154" xr:uid="{00000000-0005-0000-0000-0000792F0000}"/>
    <cellStyle name="Normal 174 2" xfId="12155" xr:uid="{00000000-0005-0000-0000-00007A2F0000}"/>
    <cellStyle name="Normal 174 2 10" xfId="12156" xr:uid="{00000000-0005-0000-0000-00007B2F0000}"/>
    <cellStyle name="Normal 174 2 11" xfId="12157" xr:uid="{00000000-0005-0000-0000-00007C2F0000}"/>
    <cellStyle name="Normal 174 2 12" xfId="12158" xr:uid="{00000000-0005-0000-0000-00007D2F0000}"/>
    <cellStyle name="Normal 174 2 13" xfId="12159" xr:uid="{00000000-0005-0000-0000-00007E2F0000}"/>
    <cellStyle name="Normal 174 2 14" xfId="12160" xr:uid="{00000000-0005-0000-0000-00007F2F0000}"/>
    <cellStyle name="Normal 174 2 15" xfId="12161" xr:uid="{00000000-0005-0000-0000-0000802F0000}"/>
    <cellStyle name="Normal 174 2 2" xfId="12162" xr:uid="{00000000-0005-0000-0000-0000812F0000}"/>
    <cellStyle name="Normal 174 2 2 2" xfId="12163" xr:uid="{00000000-0005-0000-0000-0000822F0000}"/>
    <cellStyle name="Normal 174 2 2 2 2" xfId="12164" xr:uid="{00000000-0005-0000-0000-0000832F0000}"/>
    <cellStyle name="Normal 174 2 2 3" xfId="12165" xr:uid="{00000000-0005-0000-0000-0000842F0000}"/>
    <cellStyle name="Normal 174 2 2 4" xfId="12166" xr:uid="{00000000-0005-0000-0000-0000852F0000}"/>
    <cellStyle name="Normal 174 2 3" xfId="12167" xr:uid="{00000000-0005-0000-0000-0000862F0000}"/>
    <cellStyle name="Normal 174 2 3 2" xfId="12168" xr:uid="{00000000-0005-0000-0000-0000872F0000}"/>
    <cellStyle name="Normal 174 2 3 2 2" xfId="12169" xr:uid="{00000000-0005-0000-0000-0000882F0000}"/>
    <cellStyle name="Normal 174 2 3 3" xfId="12170" xr:uid="{00000000-0005-0000-0000-0000892F0000}"/>
    <cellStyle name="Normal 174 2 3 4" xfId="12171" xr:uid="{00000000-0005-0000-0000-00008A2F0000}"/>
    <cellStyle name="Normal 174 2 4" xfId="12172" xr:uid="{00000000-0005-0000-0000-00008B2F0000}"/>
    <cellStyle name="Normal 174 2 4 2" xfId="12173" xr:uid="{00000000-0005-0000-0000-00008C2F0000}"/>
    <cellStyle name="Normal 174 2 4 2 2" xfId="12174" xr:uid="{00000000-0005-0000-0000-00008D2F0000}"/>
    <cellStyle name="Normal 174 2 4 3" xfId="12175" xr:uid="{00000000-0005-0000-0000-00008E2F0000}"/>
    <cellStyle name="Normal 174 2 4 4" xfId="12176" xr:uid="{00000000-0005-0000-0000-00008F2F0000}"/>
    <cellStyle name="Normal 174 2 5" xfId="12177" xr:uid="{00000000-0005-0000-0000-0000902F0000}"/>
    <cellStyle name="Normal 174 2 5 2" xfId="12178" xr:uid="{00000000-0005-0000-0000-0000912F0000}"/>
    <cellStyle name="Normal 174 2 5 2 2" xfId="12179" xr:uid="{00000000-0005-0000-0000-0000922F0000}"/>
    <cellStyle name="Normal 174 2 5 3" xfId="12180" xr:uid="{00000000-0005-0000-0000-0000932F0000}"/>
    <cellStyle name="Normal 174 2 5 4" xfId="12181" xr:uid="{00000000-0005-0000-0000-0000942F0000}"/>
    <cellStyle name="Normal 174 2 6" xfId="12182" xr:uid="{00000000-0005-0000-0000-0000952F0000}"/>
    <cellStyle name="Normal 174 2 6 2" xfId="12183" xr:uid="{00000000-0005-0000-0000-0000962F0000}"/>
    <cellStyle name="Normal 174 2 6 2 2" xfId="12184" xr:uid="{00000000-0005-0000-0000-0000972F0000}"/>
    <cellStyle name="Normal 174 2 6 3" xfId="12185" xr:uid="{00000000-0005-0000-0000-0000982F0000}"/>
    <cellStyle name="Normal 174 2 7" xfId="12186" xr:uid="{00000000-0005-0000-0000-0000992F0000}"/>
    <cellStyle name="Normal 174 2 7 2" xfId="12187" xr:uid="{00000000-0005-0000-0000-00009A2F0000}"/>
    <cellStyle name="Normal 174 2 7 3" xfId="12188" xr:uid="{00000000-0005-0000-0000-00009B2F0000}"/>
    <cellStyle name="Normal 174 2 8" xfId="12189" xr:uid="{00000000-0005-0000-0000-00009C2F0000}"/>
    <cellStyle name="Normal 174 2 8 2" xfId="12190" xr:uid="{00000000-0005-0000-0000-00009D2F0000}"/>
    <cellStyle name="Normal 174 2 9" xfId="12191" xr:uid="{00000000-0005-0000-0000-00009E2F0000}"/>
    <cellStyle name="Normal 174 3" xfId="12192" xr:uid="{00000000-0005-0000-0000-00009F2F0000}"/>
    <cellStyle name="Normal 174 3 10" xfId="12193" xr:uid="{00000000-0005-0000-0000-0000A02F0000}"/>
    <cellStyle name="Normal 174 3 11" xfId="12194" xr:uid="{00000000-0005-0000-0000-0000A12F0000}"/>
    <cellStyle name="Normal 174 3 12" xfId="12195" xr:uid="{00000000-0005-0000-0000-0000A22F0000}"/>
    <cellStyle name="Normal 174 3 13" xfId="12196" xr:uid="{00000000-0005-0000-0000-0000A32F0000}"/>
    <cellStyle name="Normal 174 3 14" xfId="12197" xr:uid="{00000000-0005-0000-0000-0000A42F0000}"/>
    <cellStyle name="Normal 174 3 15" xfId="12198" xr:uid="{00000000-0005-0000-0000-0000A52F0000}"/>
    <cellStyle name="Normal 174 3 2" xfId="12199" xr:uid="{00000000-0005-0000-0000-0000A62F0000}"/>
    <cellStyle name="Normal 174 3 2 2" xfId="12200" xr:uid="{00000000-0005-0000-0000-0000A72F0000}"/>
    <cellStyle name="Normal 174 3 2 2 2" xfId="12201" xr:uid="{00000000-0005-0000-0000-0000A82F0000}"/>
    <cellStyle name="Normal 174 3 2 3" xfId="12202" xr:uid="{00000000-0005-0000-0000-0000A92F0000}"/>
    <cellStyle name="Normal 174 3 2 4" xfId="12203" xr:uid="{00000000-0005-0000-0000-0000AA2F0000}"/>
    <cellStyle name="Normal 174 3 3" xfId="12204" xr:uid="{00000000-0005-0000-0000-0000AB2F0000}"/>
    <cellStyle name="Normal 174 3 3 2" xfId="12205" xr:uid="{00000000-0005-0000-0000-0000AC2F0000}"/>
    <cellStyle name="Normal 174 3 3 2 2" xfId="12206" xr:uid="{00000000-0005-0000-0000-0000AD2F0000}"/>
    <cellStyle name="Normal 174 3 3 3" xfId="12207" xr:uid="{00000000-0005-0000-0000-0000AE2F0000}"/>
    <cellStyle name="Normal 174 3 3 4" xfId="12208" xr:uid="{00000000-0005-0000-0000-0000AF2F0000}"/>
    <cellStyle name="Normal 174 3 4" xfId="12209" xr:uid="{00000000-0005-0000-0000-0000B02F0000}"/>
    <cellStyle name="Normal 174 3 4 2" xfId="12210" xr:uid="{00000000-0005-0000-0000-0000B12F0000}"/>
    <cellStyle name="Normal 174 3 4 2 2" xfId="12211" xr:uid="{00000000-0005-0000-0000-0000B22F0000}"/>
    <cellStyle name="Normal 174 3 4 3" xfId="12212" xr:uid="{00000000-0005-0000-0000-0000B32F0000}"/>
    <cellStyle name="Normal 174 3 4 4" xfId="12213" xr:uid="{00000000-0005-0000-0000-0000B42F0000}"/>
    <cellStyle name="Normal 174 3 5" xfId="12214" xr:uid="{00000000-0005-0000-0000-0000B52F0000}"/>
    <cellStyle name="Normal 174 3 5 2" xfId="12215" xr:uid="{00000000-0005-0000-0000-0000B62F0000}"/>
    <cellStyle name="Normal 174 3 5 2 2" xfId="12216" xr:uid="{00000000-0005-0000-0000-0000B72F0000}"/>
    <cellStyle name="Normal 174 3 5 3" xfId="12217" xr:uid="{00000000-0005-0000-0000-0000B82F0000}"/>
    <cellStyle name="Normal 174 3 5 4" xfId="12218" xr:uid="{00000000-0005-0000-0000-0000B92F0000}"/>
    <cellStyle name="Normal 174 3 6" xfId="12219" xr:uid="{00000000-0005-0000-0000-0000BA2F0000}"/>
    <cellStyle name="Normal 174 3 6 2" xfId="12220" xr:uid="{00000000-0005-0000-0000-0000BB2F0000}"/>
    <cellStyle name="Normal 174 3 6 2 2" xfId="12221" xr:uid="{00000000-0005-0000-0000-0000BC2F0000}"/>
    <cellStyle name="Normal 174 3 6 3" xfId="12222" xr:uid="{00000000-0005-0000-0000-0000BD2F0000}"/>
    <cellStyle name="Normal 174 3 7" xfId="12223" xr:uid="{00000000-0005-0000-0000-0000BE2F0000}"/>
    <cellStyle name="Normal 174 3 7 2" xfId="12224" xr:uid="{00000000-0005-0000-0000-0000BF2F0000}"/>
    <cellStyle name="Normal 174 3 7 3" xfId="12225" xr:uid="{00000000-0005-0000-0000-0000C02F0000}"/>
    <cellStyle name="Normal 174 3 8" xfId="12226" xr:uid="{00000000-0005-0000-0000-0000C12F0000}"/>
    <cellStyle name="Normal 174 3 8 2" xfId="12227" xr:uid="{00000000-0005-0000-0000-0000C22F0000}"/>
    <cellStyle name="Normal 174 3 9" xfId="12228" xr:uid="{00000000-0005-0000-0000-0000C32F0000}"/>
    <cellStyle name="Normal 174 4" xfId="12229" xr:uid="{00000000-0005-0000-0000-0000C42F0000}"/>
    <cellStyle name="Normal 174 4 2" xfId="12230" xr:uid="{00000000-0005-0000-0000-0000C52F0000}"/>
    <cellStyle name="Normal 174 4 2 2" xfId="12231" xr:uid="{00000000-0005-0000-0000-0000C62F0000}"/>
    <cellStyle name="Normal 174 4 3" xfId="12232" xr:uid="{00000000-0005-0000-0000-0000C72F0000}"/>
    <cellStyle name="Normal 174 4 4" xfId="12233" xr:uid="{00000000-0005-0000-0000-0000C82F0000}"/>
    <cellStyle name="Normal 174 4 5" xfId="12234" xr:uid="{00000000-0005-0000-0000-0000C92F0000}"/>
    <cellStyle name="Normal 174 5" xfId="12235" xr:uid="{00000000-0005-0000-0000-0000CA2F0000}"/>
    <cellStyle name="Normal 174 5 2" xfId="12236" xr:uid="{00000000-0005-0000-0000-0000CB2F0000}"/>
    <cellStyle name="Normal 174 5 2 2" xfId="12237" xr:uid="{00000000-0005-0000-0000-0000CC2F0000}"/>
    <cellStyle name="Normal 174 5 3" xfId="12238" xr:uid="{00000000-0005-0000-0000-0000CD2F0000}"/>
    <cellStyle name="Normal 174 5 4" xfId="12239" xr:uid="{00000000-0005-0000-0000-0000CE2F0000}"/>
    <cellStyle name="Normal 174 6" xfId="12240" xr:uid="{00000000-0005-0000-0000-0000CF2F0000}"/>
    <cellStyle name="Normal 174 6 2" xfId="12241" xr:uid="{00000000-0005-0000-0000-0000D02F0000}"/>
    <cellStyle name="Normal 174 6 2 2" xfId="12242" xr:uid="{00000000-0005-0000-0000-0000D12F0000}"/>
    <cellStyle name="Normal 174 6 3" xfId="12243" xr:uid="{00000000-0005-0000-0000-0000D22F0000}"/>
    <cellStyle name="Normal 174 6 4" xfId="12244" xr:uid="{00000000-0005-0000-0000-0000D32F0000}"/>
    <cellStyle name="Normal 174 7" xfId="12245" xr:uid="{00000000-0005-0000-0000-0000D42F0000}"/>
    <cellStyle name="Normal 174 7 2" xfId="12246" xr:uid="{00000000-0005-0000-0000-0000D52F0000}"/>
    <cellStyle name="Normal 174 7 2 2" xfId="12247" xr:uid="{00000000-0005-0000-0000-0000D62F0000}"/>
    <cellStyle name="Normal 174 7 3" xfId="12248" xr:uid="{00000000-0005-0000-0000-0000D72F0000}"/>
    <cellStyle name="Normal 174 7 4" xfId="12249" xr:uid="{00000000-0005-0000-0000-0000D82F0000}"/>
    <cellStyle name="Normal 174 8" xfId="12250" xr:uid="{00000000-0005-0000-0000-0000D92F0000}"/>
    <cellStyle name="Normal 174 8 2" xfId="12251" xr:uid="{00000000-0005-0000-0000-0000DA2F0000}"/>
    <cellStyle name="Normal 174 8 2 2" xfId="12252" xr:uid="{00000000-0005-0000-0000-0000DB2F0000}"/>
    <cellStyle name="Normal 174 8 3" xfId="12253" xr:uid="{00000000-0005-0000-0000-0000DC2F0000}"/>
    <cellStyle name="Normal 174 9" xfId="12254" xr:uid="{00000000-0005-0000-0000-0000DD2F0000}"/>
    <cellStyle name="Normal 174 9 2" xfId="12255" xr:uid="{00000000-0005-0000-0000-0000DE2F0000}"/>
    <cellStyle name="Normal 174 9 3" xfId="12256" xr:uid="{00000000-0005-0000-0000-0000DF2F0000}"/>
    <cellStyle name="Normal 175" xfId="12257" xr:uid="{00000000-0005-0000-0000-0000E02F0000}"/>
    <cellStyle name="Normal 175 10" xfId="12258" xr:uid="{00000000-0005-0000-0000-0000E12F0000}"/>
    <cellStyle name="Normal 175 10 2" xfId="12259" xr:uid="{00000000-0005-0000-0000-0000E22F0000}"/>
    <cellStyle name="Normal 175 11" xfId="12260" xr:uid="{00000000-0005-0000-0000-0000E32F0000}"/>
    <cellStyle name="Normal 175 11 2" xfId="12261" xr:uid="{00000000-0005-0000-0000-0000E42F0000}"/>
    <cellStyle name="Normal 175 12" xfId="12262" xr:uid="{00000000-0005-0000-0000-0000E52F0000}"/>
    <cellStyle name="Normal 175 13" xfId="12263" xr:uid="{00000000-0005-0000-0000-0000E62F0000}"/>
    <cellStyle name="Normal 175 14" xfId="12264" xr:uid="{00000000-0005-0000-0000-0000E72F0000}"/>
    <cellStyle name="Normal 175 15" xfId="12265" xr:uid="{00000000-0005-0000-0000-0000E82F0000}"/>
    <cellStyle name="Normal 175 16" xfId="12266" xr:uid="{00000000-0005-0000-0000-0000E92F0000}"/>
    <cellStyle name="Normal 175 17" xfId="12267" xr:uid="{00000000-0005-0000-0000-0000EA2F0000}"/>
    <cellStyle name="Normal 175 2" xfId="12268" xr:uid="{00000000-0005-0000-0000-0000EB2F0000}"/>
    <cellStyle name="Normal 175 2 10" xfId="12269" xr:uid="{00000000-0005-0000-0000-0000EC2F0000}"/>
    <cellStyle name="Normal 175 2 11" xfId="12270" xr:uid="{00000000-0005-0000-0000-0000ED2F0000}"/>
    <cellStyle name="Normal 175 2 12" xfId="12271" xr:uid="{00000000-0005-0000-0000-0000EE2F0000}"/>
    <cellStyle name="Normal 175 2 13" xfId="12272" xr:uid="{00000000-0005-0000-0000-0000EF2F0000}"/>
    <cellStyle name="Normal 175 2 14" xfId="12273" xr:uid="{00000000-0005-0000-0000-0000F02F0000}"/>
    <cellStyle name="Normal 175 2 15" xfId="12274" xr:uid="{00000000-0005-0000-0000-0000F12F0000}"/>
    <cellStyle name="Normal 175 2 2" xfId="12275" xr:uid="{00000000-0005-0000-0000-0000F22F0000}"/>
    <cellStyle name="Normal 175 2 2 2" xfId="12276" xr:uid="{00000000-0005-0000-0000-0000F32F0000}"/>
    <cellStyle name="Normal 175 2 2 2 2" xfId="12277" xr:uid="{00000000-0005-0000-0000-0000F42F0000}"/>
    <cellStyle name="Normal 175 2 2 3" xfId="12278" xr:uid="{00000000-0005-0000-0000-0000F52F0000}"/>
    <cellStyle name="Normal 175 2 2 4" xfId="12279" xr:uid="{00000000-0005-0000-0000-0000F62F0000}"/>
    <cellStyle name="Normal 175 2 3" xfId="12280" xr:uid="{00000000-0005-0000-0000-0000F72F0000}"/>
    <cellStyle name="Normal 175 2 3 2" xfId="12281" xr:uid="{00000000-0005-0000-0000-0000F82F0000}"/>
    <cellStyle name="Normal 175 2 3 2 2" xfId="12282" xr:uid="{00000000-0005-0000-0000-0000F92F0000}"/>
    <cellStyle name="Normal 175 2 3 3" xfId="12283" xr:uid="{00000000-0005-0000-0000-0000FA2F0000}"/>
    <cellStyle name="Normal 175 2 3 4" xfId="12284" xr:uid="{00000000-0005-0000-0000-0000FB2F0000}"/>
    <cellStyle name="Normal 175 2 4" xfId="12285" xr:uid="{00000000-0005-0000-0000-0000FC2F0000}"/>
    <cellStyle name="Normal 175 2 4 2" xfId="12286" xr:uid="{00000000-0005-0000-0000-0000FD2F0000}"/>
    <cellStyle name="Normal 175 2 4 2 2" xfId="12287" xr:uid="{00000000-0005-0000-0000-0000FE2F0000}"/>
    <cellStyle name="Normal 175 2 4 3" xfId="12288" xr:uid="{00000000-0005-0000-0000-0000FF2F0000}"/>
    <cellStyle name="Normal 175 2 4 4" xfId="12289" xr:uid="{00000000-0005-0000-0000-000000300000}"/>
    <cellStyle name="Normal 175 2 5" xfId="12290" xr:uid="{00000000-0005-0000-0000-000001300000}"/>
    <cellStyle name="Normal 175 2 5 2" xfId="12291" xr:uid="{00000000-0005-0000-0000-000002300000}"/>
    <cellStyle name="Normal 175 2 5 2 2" xfId="12292" xr:uid="{00000000-0005-0000-0000-000003300000}"/>
    <cellStyle name="Normal 175 2 5 3" xfId="12293" xr:uid="{00000000-0005-0000-0000-000004300000}"/>
    <cellStyle name="Normal 175 2 5 4" xfId="12294" xr:uid="{00000000-0005-0000-0000-000005300000}"/>
    <cellStyle name="Normal 175 2 6" xfId="12295" xr:uid="{00000000-0005-0000-0000-000006300000}"/>
    <cellStyle name="Normal 175 2 6 2" xfId="12296" xr:uid="{00000000-0005-0000-0000-000007300000}"/>
    <cellStyle name="Normal 175 2 6 2 2" xfId="12297" xr:uid="{00000000-0005-0000-0000-000008300000}"/>
    <cellStyle name="Normal 175 2 6 3" xfId="12298" xr:uid="{00000000-0005-0000-0000-000009300000}"/>
    <cellStyle name="Normal 175 2 7" xfId="12299" xr:uid="{00000000-0005-0000-0000-00000A300000}"/>
    <cellStyle name="Normal 175 2 7 2" xfId="12300" xr:uid="{00000000-0005-0000-0000-00000B300000}"/>
    <cellStyle name="Normal 175 2 7 3" xfId="12301" xr:uid="{00000000-0005-0000-0000-00000C300000}"/>
    <cellStyle name="Normal 175 2 8" xfId="12302" xr:uid="{00000000-0005-0000-0000-00000D300000}"/>
    <cellStyle name="Normal 175 2 8 2" xfId="12303" xr:uid="{00000000-0005-0000-0000-00000E300000}"/>
    <cellStyle name="Normal 175 2 9" xfId="12304" xr:uid="{00000000-0005-0000-0000-00000F300000}"/>
    <cellStyle name="Normal 175 3" xfId="12305" xr:uid="{00000000-0005-0000-0000-000010300000}"/>
    <cellStyle name="Normal 175 3 10" xfId="12306" xr:uid="{00000000-0005-0000-0000-000011300000}"/>
    <cellStyle name="Normal 175 3 11" xfId="12307" xr:uid="{00000000-0005-0000-0000-000012300000}"/>
    <cellStyle name="Normal 175 3 12" xfId="12308" xr:uid="{00000000-0005-0000-0000-000013300000}"/>
    <cellStyle name="Normal 175 3 13" xfId="12309" xr:uid="{00000000-0005-0000-0000-000014300000}"/>
    <cellStyle name="Normal 175 3 14" xfId="12310" xr:uid="{00000000-0005-0000-0000-000015300000}"/>
    <cellStyle name="Normal 175 3 15" xfId="12311" xr:uid="{00000000-0005-0000-0000-000016300000}"/>
    <cellStyle name="Normal 175 3 2" xfId="12312" xr:uid="{00000000-0005-0000-0000-000017300000}"/>
    <cellStyle name="Normal 175 3 2 2" xfId="12313" xr:uid="{00000000-0005-0000-0000-000018300000}"/>
    <cellStyle name="Normal 175 3 2 2 2" xfId="12314" xr:uid="{00000000-0005-0000-0000-000019300000}"/>
    <cellStyle name="Normal 175 3 2 3" xfId="12315" xr:uid="{00000000-0005-0000-0000-00001A300000}"/>
    <cellStyle name="Normal 175 3 2 4" xfId="12316" xr:uid="{00000000-0005-0000-0000-00001B300000}"/>
    <cellStyle name="Normal 175 3 3" xfId="12317" xr:uid="{00000000-0005-0000-0000-00001C300000}"/>
    <cellStyle name="Normal 175 3 3 2" xfId="12318" xr:uid="{00000000-0005-0000-0000-00001D300000}"/>
    <cellStyle name="Normal 175 3 3 2 2" xfId="12319" xr:uid="{00000000-0005-0000-0000-00001E300000}"/>
    <cellStyle name="Normal 175 3 3 3" xfId="12320" xr:uid="{00000000-0005-0000-0000-00001F300000}"/>
    <cellStyle name="Normal 175 3 3 4" xfId="12321" xr:uid="{00000000-0005-0000-0000-000020300000}"/>
    <cellStyle name="Normal 175 3 4" xfId="12322" xr:uid="{00000000-0005-0000-0000-000021300000}"/>
    <cellStyle name="Normal 175 3 4 2" xfId="12323" xr:uid="{00000000-0005-0000-0000-000022300000}"/>
    <cellStyle name="Normal 175 3 4 2 2" xfId="12324" xr:uid="{00000000-0005-0000-0000-000023300000}"/>
    <cellStyle name="Normal 175 3 4 3" xfId="12325" xr:uid="{00000000-0005-0000-0000-000024300000}"/>
    <cellStyle name="Normal 175 3 4 4" xfId="12326" xr:uid="{00000000-0005-0000-0000-000025300000}"/>
    <cellStyle name="Normal 175 3 5" xfId="12327" xr:uid="{00000000-0005-0000-0000-000026300000}"/>
    <cellStyle name="Normal 175 3 5 2" xfId="12328" xr:uid="{00000000-0005-0000-0000-000027300000}"/>
    <cellStyle name="Normal 175 3 5 2 2" xfId="12329" xr:uid="{00000000-0005-0000-0000-000028300000}"/>
    <cellStyle name="Normal 175 3 5 3" xfId="12330" xr:uid="{00000000-0005-0000-0000-000029300000}"/>
    <cellStyle name="Normal 175 3 5 4" xfId="12331" xr:uid="{00000000-0005-0000-0000-00002A300000}"/>
    <cellStyle name="Normal 175 3 6" xfId="12332" xr:uid="{00000000-0005-0000-0000-00002B300000}"/>
    <cellStyle name="Normal 175 3 6 2" xfId="12333" xr:uid="{00000000-0005-0000-0000-00002C300000}"/>
    <cellStyle name="Normal 175 3 6 2 2" xfId="12334" xr:uid="{00000000-0005-0000-0000-00002D300000}"/>
    <cellStyle name="Normal 175 3 6 3" xfId="12335" xr:uid="{00000000-0005-0000-0000-00002E300000}"/>
    <cellStyle name="Normal 175 3 7" xfId="12336" xr:uid="{00000000-0005-0000-0000-00002F300000}"/>
    <cellStyle name="Normal 175 3 7 2" xfId="12337" xr:uid="{00000000-0005-0000-0000-000030300000}"/>
    <cellStyle name="Normal 175 3 7 3" xfId="12338" xr:uid="{00000000-0005-0000-0000-000031300000}"/>
    <cellStyle name="Normal 175 3 8" xfId="12339" xr:uid="{00000000-0005-0000-0000-000032300000}"/>
    <cellStyle name="Normal 175 3 8 2" xfId="12340" xr:uid="{00000000-0005-0000-0000-000033300000}"/>
    <cellStyle name="Normal 175 3 9" xfId="12341" xr:uid="{00000000-0005-0000-0000-000034300000}"/>
    <cellStyle name="Normal 175 4" xfId="12342" xr:uid="{00000000-0005-0000-0000-000035300000}"/>
    <cellStyle name="Normal 175 4 2" xfId="12343" xr:uid="{00000000-0005-0000-0000-000036300000}"/>
    <cellStyle name="Normal 175 4 2 2" xfId="12344" xr:uid="{00000000-0005-0000-0000-000037300000}"/>
    <cellStyle name="Normal 175 4 3" xfId="12345" xr:uid="{00000000-0005-0000-0000-000038300000}"/>
    <cellStyle name="Normal 175 4 4" xfId="12346" xr:uid="{00000000-0005-0000-0000-000039300000}"/>
    <cellStyle name="Normal 175 4 5" xfId="12347" xr:uid="{00000000-0005-0000-0000-00003A300000}"/>
    <cellStyle name="Normal 175 5" xfId="12348" xr:uid="{00000000-0005-0000-0000-00003B300000}"/>
    <cellStyle name="Normal 175 5 2" xfId="12349" xr:uid="{00000000-0005-0000-0000-00003C300000}"/>
    <cellStyle name="Normal 175 5 2 2" xfId="12350" xr:uid="{00000000-0005-0000-0000-00003D300000}"/>
    <cellStyle name="Normal 175 5 3" xfId="12351" xr:uid="{00000000-0005-0000-0000-00003E300000}"/>
    <cellStyle name="Normal 175 5 4" xfId="12352" xr:uid="{00000000-0005-0000-0000-00003F300000}"/>
    <cellStyle name="Normal 175 6" xfId="12353" xr:uid="{00000000-0005-0000-0000-000040300000}"/>
    <cellStyle name="Normal 175 6 2" xfId="12354" xr:uid="{00000000-0005-0000-0000-000041300000}"/>
    <cellStyle name="Normal 175 6 2 2" xfId="12355" xr:uid="{00000000-0005-0000-0000-000042300000}"/>
    <cellStyle name="Normal 175 6 3" xfId="12356" xr:uid="{00000000-0005-0000-0000-000043300000}"/>
    <cellStyle name="Normal 175 6 4" xfId="12357" xr:uid="{00000000-0005-0000-0000-000044300000}"/>
    <cellStyle name="Normal 175 7" xfId="12358" xr:uid="{00000000-0005-0000-0000-000045300000}"/>
    <cellStyle name="Normal 175 7 2" xfId="12359" xr:uid="{00000000-0005-0000-0000-000046300000}"/>
    <cellStyle name="Normal 175 7 2 2" xfId="12360" xr:uid="{00000000-0005-0000-0000-000047300000}"/>
    <cellStyle name="Normal 175 7 3" xfId="12361" xr:uid="{00000000-0005-0000-0000-000048300000}"/>
    <cellStyle name="Normal 175 7 4" xfId="12362" xr:uid="{00000000-0005-0000-0000-000049300000}"/>
    <cellStyle name="Normal 175 8" xfId="12363" xr:uid="{00000000-0005-0000-0000-00004A300000}"/>
    <cellStyle name="Normal 175 8 2" xfId="12364" xr:uid="{00000000-0005-0000-0000-00004B300000}"/>
    <cellStyle name="Normal 175 8 2 2" xfId="12365" xr:uid="{00000000-0005-0000-0000-00004C300000}"/>
    <cellStyle name="Normal 175 8 3" xfId="12366" xr:uid="{00000000-0005-0000-0000-00004D300000}"/>
    <cellStyle name="Normal 175 9" xfId="12367" xr:uid="{00000000-0005-0000-0000-00004E300000}"/>
    <cellStyle name="Normal 175 9 2" xfId="12368" xr:uid="{00000000-0005-0000-0000-00004F300000}"/>
    <cellStyle name="Normal 175 9 3" xfId="12369" xr:uid="{00000000-0005-0000-0000-000050300000}"/>
    <cellStyle name="Normal 176" xfId="12370" xr:uid="{00000000-0005-0000-0000-000051300000}"/>
    <cellStyle name="Normal 176 10" xfId="12371" xr:uid="{00000000-0005-0000-0000-000052300000}"/>
    <cellStyle name="Normal 176 10 2" xfId="12372" xr:uid="{00000000-0005-0000-0000-000053300000}"/>
    <cellStyle name="Normal 176 11" xfId="12373" xr:uid="{00000000-0005-0000-0000-000054300000}"/>
    <cellStyle name="Normal 176 11 2" xfId="12374" xr:uid="{00000000-0005-0000-0000-000055300000}"/>
    <cellStyle name="Normal 176 12" xfId="12375" xr:uid="{00000000-0005-0000-0000-000056300000}"/>
    <cellStyle name="Normal 176 12 2" xfId="12376" xr:uid="{00000000-0005-0000-0000-000057300000}"/>
    <cellStyle name="Normal 176 13" xfId="12377" xr:uid="{00000000-0005-0000-0000-000058300000}"/>
    <cellStyle name="Normal 176 14" xfId="12378" xr:uid="{00000000-0005-0000-0000-000059300000}"/>
    <cellStyle name="Normal 176 15" xfId="12379" xr:uid="{00000000-0005-0000-0000-00005A300000}"/>
    <cellStyle name="Normal 176 16" xfId="12380" xr:uid="{00000000-0005-0000-0000-00005B300000}"/>
    <cellStyle name="Normal 176 17" xfId="12381" xr:uid="{00000000-0005-0000-0000-00005C300000}"/>
    <cellStyle name="Normal 176 2" xfId="12382" xr:uid="{00000000-0005-0000-0000-00005D300000}"/>
    <cellStyle name="Normal 176 2 10" xfId="12383" xr:uid="{00000000-0005-0000-0000-00005E300000}"/>
    <cellStyle name="Normal 176 2 11" xfId="12384" xr:uid="{00000000-0005-0000-0000-00005F300000}"/>
    <cellStyle name="Normal 176 2 12" xfId="12385" xr:uid="{00000000-0005-0000-0000-000060300000}"/>
    <cellStyle name="Normal 176 2 13" xfId="12386" xr:uid="{00000000-0005-0000-0000-000061300000}"/>
    <cellStyle name="Normal 176 2 14" xfId="12387" xr:uid="{00000000-0005-0000-0000-000062300000}"/>
    <cellStyle name="Normal 176 2 15" xfId="12388" xr:uid="{00000000-0005-0000-0000-000063300000}"/>
    <cellStyle name="Normal 176 2 2" xfId="12389" xr:uid="{00000000-0005-0000-0000-000064300000}"/>
    <cellStyle name="Normal 176 2 2 2" xfId="12390" xr:uid="{00000000-0005-0000-0000-000065300000}"/>
    <cellStyle name="Normal 176 2 2 2 2" xfId="12391" xr:uid="{00000000-0005-0000-0000-000066300000}"/>
    <cellStyle name="Normal 176 2 2 3" xfId="12392" xr:uid="{00000000-0005-0000-0000-000067300000}"/>
    <cellStyle name="Normal 176 2 2 4" xfId="12393" xr:uid="{00000000-0005-0000-0000-000068300000}"/>
    <cellStyle name="Normal 176 2 3" xfId="12394" xr:uid="{00000000-0005-0000-0000-000069300000}"/>
    <cellStyle name="Normal 176 2 3 2" xfId="12395" xr:uid="{00000000-0005-0000-0000-00006A300000}"/>
    <cellStyle name="Normal 176 2 3 2 2" xfId="12396" xr:uid="{00000000-0005-0000-0000-00006B300000}"/>
    <cellStyle name="Normal 176 2 3 3" xfId="12397" xr:uid="{00000000-0005-0000-0000-00006C300000}"/>
    <cellStyle name="Normal 176 2 3 4" xfId="12398" xr:uid="{00000000-0005-0000-0000-00006D300000}"/>
    <cellStyle name="Normal 176 2 4" xfId="12399" xr:uid="{00000000-0005-0000-0000-00006E300000}"/>
    <cellStyle name="Normal 176 2 4 2" xfId="12400" xr:uid="{00000000-0005-0000-0000-00006F300000}"/>
    <cellStyle name="Normal 176 2 4 2 2" xfId="12401" xr:uid="{00000000-0005-0000-0000-000070300000}"/>
    <cellStyle name="Normal 176 2 4 3" xfId="12402" xr:uid="{00000000-0005-0000-0000-000071300000}"/>
    <cellStyle name="Normal 176 2 4 4" xfId="12403" xr:uid="{00000000-0005-0000-0000-000072300000}"/>
    <cellStyle name="Normal 176 2 5" xfId="12404" xr:uid="{00000000-0005-0000-0000-000073300000}"/>
    <cellStyle name="Normal 176 2 5 2" xfId="12405" xr:uid="{00000000-0005-0000-0000-000074300000}"/>
    <cellStyle name="Normal 176 2 5 2 2" xfId="12406" xr:uid="{00000000-0005-0000-0000-000075300000}"/>
    <cellStyle name="Normal 176 2 5 3" xfId="12407" xr:uid="{00000000-0005-0000-0000-000076300000}"/>
    <cellStyle name="Normal 176 2 5 4" xfId="12408" xr:uid="{00000000-0005-0000-0000-000077300000}"/>
    <cellStyle name="Normal 176 2 6" xfId="12409" xr:uid="{00000000-0005-0000-0000-000078300000}"/>
    <cellStyle name="Normal 176 2 6 2" xfId="12410" xr:uid="{00000000-0005-0000-0000-000079300000}"/>
    <cellStyle name="Normal 176 2 6 2 2" xfId="12411" xr:uid="{00000000-0005-0000-0000-00007A300000}"/>
    <cellStyle name="Normal 176 2 6 3" xfId="12412" xr:uid="{00000000-0005-0000-0000-00007B300000}"/>
    <cellStyle name="Normal 176 2 7" xfId="12413" xr:uid="{00000000-0005-0000-0000-00007C300000}"/>
    <cellStyle name="Normal 176 2 7 2" xfId="12414" xr:uid="{00000000-0005-0000-0000-00007D300000}"/>
    <cellStyle name="Normal 176 2 7 3" xfId="12415" xr:uid="{00000000-0005-0000-0000-00007E300000}"/>
    <cellStyle name="Normal 176 2 8" xfId="12416" xr:uid="{00000000-0005-0000-0000-00007F300000}"/>
    <cellStyle name="Normal 176 2 8 2" xfId="12417" xr:uid="{00000000-0005-0000-0000-000080300000}"/>
    <cellStyle name="Normal 176 2 9" xfId="12418" xr:uid="{00000000-0005-0000-0000-000081300000}"/>
    <cellStyle name="Normal 176 3" xfId="12419" xr:uid="{00000000-0005-0000-0000-000082300000}"/>
    <cellStyle name="Normal 176 3 10" xfId="12420" xr:uid="{00000000-0005-0000-0000-000083300000}"/>
    <cellStyle name="Normal 176 3 11" xfId="12421" xr:uid="{00000000-0005-0000-0000-000084300000}"/>
    <cellStyle name="Normal 176 3 12" xfId="12422" xr:uid="{00000000-0005-0000-0000-000085300000}"/>
    <cellStyle name="Normal 176 3 13" xfId="12423" xr:uid="{00000000-0005-0000-0000-000086300000}"/>
    <cellStyle name="Normal 176 3 14" xfId="12424" xr:uid="{00000000-0005-0000-0000-000087300000}"/>
    <cellStyle name="Normal 176 3 15" xfId="12425" xr:uid="{00000000-0005-0000-0000-000088300000}"/>
    <cellStyle name="Normal 176 3 2" xfId="12426" xr:uid="{00000000-0005-0000-0000-000089300000}"/>
    <cellStyle name="Normal 176 3 2 2" xfId="12427" xr:uid="{00000000-0005-0000-0000-00008A300000}"/>
    <cellStyle name="Normal 176 3 2 2 2" xfId="12428" xr:uid="{00000000-0005-0000-0000-00008B300000}"/>
    <cellStyle name="Normal 176 3 2 3" xfId="12429" xr:uid="{00000000-0005-0000-0000-00008C300000}"/>
    <cellStyle name="Normal 176 3 2 4" xfId="12430" xr:uid="{00000000-0005-0000-0000-00008D300000}"/>
    <cellStyle name="Normal 176 3 3" xfId="12431" xr:uid="{00000000-0005-0000-0000-00008E300000}"/>
    <cellStyle name="Normal 176 3 3 2" xfId="12432" xr:uid="{00000000-0005-0000-0000-00008F300000}"/>
    <cellStyle name="Normal 176 3 3 2 2" xfId="12433" xr:uid="{00000000-0005-0000-0000-000090300000}"/>
    <cellStyle name="Normal 176 3 3 3" xfId="12434" xr:uid="{00000000-0005-0000-0000-000091300000}"/>
    <cellStyle name="Normal 176 3 3 4" xfId="12435" xr:uid="{00000000-0005-0000-0000-000092300000}"/>
    <cellStyle name="Normal 176 3 4" xfId="12436" xr:uid="{00000000-0005-0000-0000-000093300000}"/>
    <cellStyle name="Normal 176 3 4 2" xfId="12437" xr:uid="{00000000-0005-0000-0000-000094300000}"/>
    <cellStyle name="Normal 176 3 4 2 2" xfId="12438" xr:uid="{00000000-0005-0000-0000-000095300000}"/>
    <cellStyle name="Normal 176 3 4 3" xfId="12439" xr:uid="{00000000-0005-0000-0000-000096300000}"/>
    <cellStyle name="Normal 176 3 4 4" xfId="12440" xr:uid="{00000000-0005-0000-0000-000097300000}"/>
    <cellStyle name="Normal 176 3 5" xfId="12441" xr:uid="{00000000-0005-0000-0000-000098300000}"/>
    <cellStyle name="Normal 176 3 5 2" xfId="12442" xr:uid="{00000000-0005-0000-0000-000099300000}"/>
    <cellStyle name="Normal 176 3 5 2 2" xfId="12443" xr:uid="{00000000-0005-0000-0000-00009A300000}"/>
    <cellStyle name="Normal 176 3 5 3" xfId="12444" xr:uid="{00000000-0005-0000-0000-00009B300000}"/>
    <cellStyle name="Normal 176 3 5 4" xfId="12445" xr:uid="{00000000-0005-0000-0000-00009C300000}"/>
    <cellStyle name="Normal 176 3 6" xfId="12446" xr:uid="{00000000-0005-0000-0000-00009D300000}"/>
    <cellStyle name="Normal 176 3 6 2" xfId="12447" xr:uid="{00000000-0005-0000-0000-00009E300000}"/>
    <cellStyle name="Normal 176 3 6 2 2" xfId="12448" xr:uid="{00000000-0005-0000-0000-00009F300000}"/>
    <cellStyle name="Normal 176 3 6 3" xfId="12449" xr:uid="{00000000-0005-0000-0000-0000A0300000}"/>
    <cellStyle name="Normal 176 3 7" xfId="12450" xr:uid="{00000000-0005-0000-0000-0000A1300000}"/>
    <cellStyle name="Normal 176 3 7 2" xfId="12451" xr:uid="{00000000-0005-0000-0000-0000A2300000}"/>
    <cellStyle name="Normal 176 3 7 3" xfId="12452" xr:uid="{00000000-0005-0000-0000-0000A3300000}"/>
    <cellStyle name="Normal 176 3 8" xfId="12453" xr:uid="{00000000-0005-0000-0000-0000A4300000}"/>
    <cellStyle name="Normal 176 3 8 2" xfId="12454" xr:uid="{00000000-0005-0000-0000-0000A5300000}"/>
    <cellStyle name="Normal 176 3 9" xfId="12455" xr:uid="{00000000-0005-0000-0000-0000A6300000}"/>
    <cellStyle name="Normal 176 4" xfId="12456" xr:uid="{00000000-0005-0000-0000-0000A7300000}"/>
    <cellStyle name="Normal 176 4 2" xfId="12457" xr:uid="{00000000-0005-0000-0000-0000A8300000}"/>
    <cellStyle name="Normal 176 4 2 2" xfId="12458" xr:uid="{00000000-0005-0000-0000-0000A9300000}"/>
    <cellStyle name="Normal 176 4 3" xfId="12459" xr:uid="{00000000-0005-0000-0000-0000AA300000}"/>
    <cellStyle name="Normal 176 4 4" xfId="12460" xr:uid="{00000000-0005-0000-0000-0000AB300000}"/>
    <cellStyle name="Normal 176 4 5" xfId="12461" xr:uid="{00000000-0005-0000-0000-0000AC300000}"/>
    <cellStyle name="Normal 176 5" xfId="12462" xr:uid="{00000000-0005-0000-0000-0000AD300000}"/>
    <cellStyle name="Normal 176 5 2" xfId="12463" xr:uid="{00000000-0005-0000-0000-0000AE300000}"/>
    <cellStyle name="Normal 176 5 2 2" xfId="12464" xr:uid="{00000000-0005-0000-0000-0000AF300000}"/>
    <cellStyle name="Normal 176 5 3" xfId="12465" xr:uid="{00000000-0005-0000-0000-0000B0300000}"/>
    <cellStyle name="Normal 176 5 4" xfId="12466" xr:uid="{00000000-0005-0000-0000-0000B1300000}"/>
    <cellStyle name="Normal 176 6" xfId="12467" xr:uid="{00000000-0005-0000-0000-0000B2300000}"/>
    <cellStyle name="Normal 176 6 2" xfId="12468" xr:uid="{00000000-0005-0000-0000-0000B3300000}"/>
    <cellStyle name="Normal 176 6 2 2" xfId="12469" xr:uid="{00000000-0005-0000-0000-0000B4300000}"/>
    <cellStyle name="Normal 176 6 3" xfId="12470" xr:uid="{00000000-0005-0000-0000-0000B5300000}"/>
    <cellStyle name="Normal 176 6 4" xfId="12471" xr:uid="{00000000-0005-0000-0000-0000B6300000}"/>
    <cellStyle name="Normal 176 7" xfId="12472" xr:uid="{00000000-0005-0000-0000-0000B7300000}"/>
    <cellStyle name="Normal 176 7 2" xfId="12473" xr:uid="{00000000-0005-0000-0000-0000B8300000}"/>
    <cellStyle name="Normal 176 7 2 2" xfId="12474" xr:uid="{00000000-0005-0000-0000-0000B9300000}"/>
    <cellStyle name="Normal 176 7 3" xfId="12475" xr:uid="{00000000-0005-0000-0000-0000BA300000}"/>
    <cellStyle name="Normal 176 7 4" xfId="12476" xr:uid="{00000000-0005-0000-0000-0000BB300000}"/>
    <cellStyle name="Normal 176 8" xfId="12477" xr:uid="{00000000-0005-0000-0000-0000BC300000}"/>
    <cellStyle name="Normal 176 8 2" xfId="12478" xr:uid="{00000000-0005-0000-0000-0000BD300000}"/>
    <cellStyle name="Normal 176 8 2 2" xfId="12479" xr:uid="{00000000-0005-0000-0000-0000BE300000}"/>
    <cellStyle name="Normal 176 8 3" xfId="12480" xr:uid="{00000000-0005-0000-0000-0000BF300000}"/>
    <cellStyle name="Normal 176 9" xfId="12481" xr:uid="{00000000-0005-0000-0000-0000C0300000}"/>
    <cellStyle name="Normal 176 9 2" xfId="12482" xr:uid="{00000000-0005-0000-0000-0000C1300000}"/>
    <cellStyle name="Normal 176 9 3" xfId="12483" xr:uid="{00000000-0005-0000-0000-0000C2300000}"/>
    <cellStyle name="Normal 177" xfId="12484" xr:uid="{00000000-0005-0000-0000-0000C3300000}"/>
    <cellStyle name="Normal 177 10" xfId="12485" xr:uid="{00000000-0005-0000-0000-0000C4300000}"/>
    <cellStyle name="Normal 177 10 2" xfId="12486" xr:uid="{00000000-0005-0000-0000-0000C5300000}"/>
    <cellStyle name="Normal 177 11" xfId="12487" xr:uid="{00000000-0005-0000-0000-0000C6300000}"/>
    <cellStyle name="Normal 177 11 2" xfId="12488" xr:uid="{00000000-0005-0000-0000-0000C7300000}"/>
    <cellStyle name="Normal 177 12" xfId="12489" xr:uid="{00000000-0005-0000-0000-0000C8300000}"/>
    <cellStyle name="Normal 177 13" xfId="12490" xr:uid="{00000000-0005-0000-0000-0000C9300000}"/>
    <cellStyle name="Normal 177 14" xfId="12491" xr:uid="{00000000-0005-0000-0000-0000CA300000}"/>
    <cellStyle name="Normal 177 15" xfId="12492" xr:uid="{00000000-0005-0000-0000-0000CB300000}"/>
    <cellStyle name="Normal 177 16" xfId="12493" xr:uid="{00000000-0005-0000-0000-0000CC300000}"/>
    <cellStyle name="Normal 177 17" xfId="12494" xr:uid="{00000000-0005-0000-0000-0000CD300000}"/>
    <cellStyle name="Normal 177 2" xfId="12495" xr:uid="{00000000-0005-0000-0000-0000CE300000}"/>
    <cellStyle name="Normal 177 2 10" xfId="12496" xr:uid="{00000000-0005-0000-0000-0000CF300000}"/>
    <cellStyle name="Normal 177 2 11" xfId="12497" xr:uid="{00000000-0005-0000-0000-0000D0300000}"/>
    <cellStyle name="Normal 177 2 12" xfId="12498" xr:uid="{00000000-0005-0000-0000-0000D1300000}"/>
    <cellStyle name="Normal 177 2 13" xfId="12499" xr:uid="{00000000-0005-0000-0000-0000D2300000}"/>
    <cellStyle name="Normal 177 2 14" xfId="12500" xr:uid="{00000000-0005-0000-0000-0000D3300000}"/>
    <cellStyle name="Normal 177 2 15" xfId="12501" xr:uid="{00000000-0005-0000-0000-0000D4300000}"/>
    <cellStyle name="Normal 177 2 2" xfId="12502" xr:uid="{00000000-0005-0000-0000-0000D5300000}"/>
    <cellStyle name="Normal 177 2 2 2" xfId="12503" xr:uid="{00000000-0005-0000-0000-0000D6300000}"/>
    <cellStyle name="Normal 177 2 2 2 2" xfId="12504" xr:uid="{00000000-0005-0000-0000-0000D7300000}"/>
    <cellStyle name="Normal 177 2 2 3" xfId="12505" xr:uid="{00000000-0005-0000-0000-0000D8300000}"/>
    <cellStyle name="Normal 177 2 2 4" xfId="12506" xr:uid="{00000000-0005-0000-0000-0000D9300000}"/>
    <cellStyle name="Normal 177 2 3" xfId="12507" xr:uid="{00000000-0005-0000-0000-0000DA300000}"/>
    <cellStyle name="Normal 177 2 3 2" xfId="12508" xr:uid="{00000000-0005-0000-0000-0000DB300000}"/>
    <cellStyle name="Normal 177 2 3 2 2" xfId="12509" xr:uid="{00000000-0005-0000-0000-0000DC300000}"/>
    <cellStyle name="Normal 177 2 3 3" xfId="12510" xr:uid="{00000000-0005-0000-0000-0000DD300000}"/>
    <cellStyle name="Normal 177 2 3 4" xfId="12511" xr:uid="{00000000-0005-0000-0000-0000DE300000}"/>
    <cellStyle name="Normal 177 2 4" xfId="12512" xr:uid="{00000000-0005-0000-0000-0000DF300000}"/>
    <cellStyle name="Normal 177 2 4 2" xfId="12513" xr:uid="{00000000-0005-0000-0000-0000E0300000}"/>
    <cellStyle name="Normal 177 2 4 2 2" xfId="12514" xr:uid="{00000000-0005-0000-0000-0000E1300000}"/>
    <cellStyle name="Normal 177 2 4 3" xfId="12515" xr:uid="{00000000-0005-0000-0000-0000E2300000}"/>
    <cellStyle name="Normal 177 2 4 4" xfId="12516" xr:uid="{00000000-0005-0000-0000-0000E3300000}"/>
    <cellStyle name="Normal 177 2 5" xfId="12517" xr:uid="{00000000-0005-0000-0000-0000E4300000}"/>
    <cellStyle name="Normal 177 2 5 2" xfId="12518" xr:uid="{00000000-0005-0000-0000-0000E5300000}"/>
    <cellStyle name="Normal 177 2 5 2 2" xfId="12519" xr:uid="{00000000-0005-0000-0000-0000E6300000}"/>
    <cellStyle name="Normal 177 2 5 3" xfId="12520" xr:uid="{00000000-0005-0000-0000-0000E7300000}"/>
    <cellStyle name="Normal 177 2 5 4" xfId="12521" xr:uid="{00000000-0005-0000-0000-0000E8300000}"/>
    <cellStyle name="Normal 177 2 6" xfId="12522" xr:uid="{00000000-0005-0000-0000-0000E9300000}"/>
    <cellStyle name="Normal 177 2 6 2" xfId="12523" xr:uid="{00000000-0005-0000-0000-0000EA300000}"/>
    <cellStyle name="Normal 177 2 6 2 2" xfId="12524" xr:uid="{00000000-0005-0000-0000-0000EB300000}"/>
    <cellStyle name="Normal 177 2 6 3" xfId="12525" xr:uid="{00000000-0005-0000-0000-0000EC300000}"/>
    <cellStyle name="Normal 177 2 7" xfId="12526" xr:uid="{00000000-0005-0000-0000-0000ED300000}"/>
    <cellStyle name="Normal 177 2 7 2" xfId="12527" xr:uid="{00000000-0005-0000-0000-0000EE300000}"/>
    <cellStyle name="Normal 177 2 7 3" xfId="12528" xr:uid="{00000000-0005-0000-0000-0000EF300000}"/>
    <cellStyle name="Normal 177 2 8" xfId="12529" xr:uid="{00000000-0005-0000-0000-0000F0300000}"/>
    <cellStyle name="Normal 177 2 8 2" xfId="12530" xr:uid="{00000000-0005-0000-0000-0000F1300000}"/>
    <cellStyle name="Normal 177 2 9" xfId="12531" xr:uid="{00000000-0005-0000-0000-0000F2300000}"/>
    <cellStyle name="Normal 177 3" xfId="12532" xr:uid="{00000000-0005-0000-0000-0000F3300000}"/>
    <cellStyle name="Normal 177 3 10" xfId="12533" xr:uid="{00000000-0005-0000-0000-0000F4300000}"/>
    <cellStyle name="Normal 177 3 11" xfId="12534" xr:uid="{00000000-0005-0000-0000-0000F5300000}"/>
    <cellStyle name="Normal 177 3 12" xfId="12535" xr:uid="{00000000-0005-0000-0000-0000F6300000}"/>
    <cellStyle name="Normal 177 3 13" xfId="12536" xr:uid="{00000000-0005-0000-0000-0000F7300000}"/>
    <cellStyle name="Normal 177 3 14" xfId="12537" xr:uid="{00000000-0005-0000-0000-0000F8300000}"/>
    <cellStyle name="Normal 177 3 15" xfId="12538" xr:uid="{00000000-0005-0000-0000-0000F9300000}"/>
    <cellStyle name="Normal 177 3 2" xfId="12539" xr:uid="{00000000-0005-0000-0000-0000FA300000}"/>
    <cellStyle name="Normal 177 3 2 2" xfId="12540" xr:uid="{00000000-0005-0000-0000-0000FB300000}"/>
    <cellStyle name="Normal 177 3 2 2 2" xfId="12541" xr:uid="{00000000-0005-0000-0000-0000FC300000}"/>
    <cellStyle name="Normal 177 3 2 3" xfId="12542" xr:uid="{00000000-0005-0000-0000-0000FD300000}"/>
    <cellStyle name="Normal 177 3 2 4" xfId="12543" xr:uid="{00000000-0005-0000-0000-0000FE300000}"/>
    <cellStyle name="Normal 177 3 3" xfId="12544" xr:uid="{00000000-0005-0000-0000-0000FF300000}"/>
    <cellStyle name="Normal 177 3 3 2" xfId="12545" xr:uid="{00000000-0005-0000-0000-000000310000}"/>
    <cellStyle name="Normal 177 3 3 2 2" xfId="12546" xr:uid="{00000000-0005-0000-0000-000001310000}"/>
    <cellStyle name="Normal 177 3 3 3" xfId="12547" xr:uid="{00000000-0005-0000-0000-000002310000}"/>
    <cellStyle name="Normal 177 3 3 4" xfId="12548" xr:uid="{00000000-0005-0000-0000-000003310000}"/>
    <cellStyle name="Normal 177 3 4" xfId="12549" xr:uid="{00000000-0005-0000-0000-000004310000}"/>
    <cellStyle name="Normal 177 3 4 2" xfId="12550" xr:uid="{00000000-0005-0000-0000-000005310000}"/>
    <cellStyle name="Normal 177 3 4 2 2" xfId="12551" xr:uid="{00000000-0005-0000-0000-000006310000}"/>
    <cellStyle name="Normal 177 3 4 3" xfId="12552" xr:uid="{00000000-0005-0000-0000-000007310000}"/>
    <cellStyle name="Normal 177 3 4 4" xfId="12553" xr:uid="{00000000-0005-0000-0000-000008310000}"/>
    <cellStyle name="Normal 177 3 5" xfId="12554" xr:uid="{00000000-0005-0000-0000-000009310000}"/>
    <cellStyle name="Normal 177 3 5 2" xfId="12555" xr:uid="{00000000-0005-0000-0000-00000A310000}"/>
    <cellStyle name="Normal 177 3 5 2 2" xfId="12556" xr:uid="{00000000-0005-0000-0000-00000B310000}"/>
    <cellStyle name="Normal 177 3 5 3" xfId="12557" xr:uid="{00000000-0005-0000-0000-00000C310000}"/>
    <cellStyle name="Normal 177 3 5 4" xfId="12558" xr:uid="{00000000-0005-0000-0000-00000D310000}"/>
    <cellStyle name="Normal 177 3 6" xfId="12559" xr:uid="{00000000-0005-0000-0000-00000E310000}"/>
    <cellStyle name="Normal 177 3 6 2" xfId="12560" xr:uid="{00000000-0005-0000-0000-00000F310000}"/>
    <cellStyle name="Normal 177 3 6 2 2" xfId="12561" xr:uid="{00000000-0005-0000-0000-000010310000}"/>
    <cellStyle name="Normal 177 3 6 3" xfId="12562" xr:uid="{00000000-0005-0000-0000-000011310000}"/>
    <cellStyle name="Normal 177 3 7" xfId="12563" xr:uid="{00000000-0005-0000-0000-000012310000}"/>
    <cellStyle name="Normal 177 3 7 2" xfId="12564" xr:uid="{00000000-0005-0000-0000-000013310000}"/>
    <cellStyle name="Normal 177 3 7 3" xfId="12565" xr:uid="{00000000-0005-0000-0000-000014310000}"/>
    <cellStyle name="Normal 177 3 8" xfId="12566" xr:uid="{00000000-0005-0000-0000-000015310000}"/>
    <cellStyle name="Normal 177 3 8 2" xfId="12567" xr:uid="{00000000-0005-0000-0000-000016310000}"/>
    <cellStyle name="Normal 177 3 9" xfId="12568" xr:uid="{00000000-0005-0000-0000-000017310000}"/>
    <cellStyle name="Normal 177 4" xfId="12569" xr:uid="{00000000-0005-0000-0000-000018310000}"/>
    <cellStyle name="Normal 177 4 2" xfId="12570" xr:uid="{00000000-0005-0000-0000-000019310000}"/>
    <cellStyle name="Normal 177 4 2 2" xfId="12571" xr:uid="{00000000-0005-0000-0000-00001A310000}"/>
    <cellStyle name="Normal 177 4 3" xfId="12572" xr:uid="{00000000-0005-0000-0000-00001B310000}"/>
    <cellStyle name="Normal 177 4 4" xfId="12573" xr:uid="{00000000-0005-0000-0000-00001C310000}"/>
    <cellStyle name="Normal 177 4 5" xfId="12574" xr:uid="{00000000-0005-0000-0000-00001D310000}"/>
    <cellStyle name="Normal 177 5" xfId="12575" xr:uid="{00000000-0005-0000-0000-00001E310000}"/>
    <cellStyle name="Normal 177 5 2" xfId="12576" xr:uid="{00000000-0005-0000-0000-00001F310000}"/>
    <cellStyle name="Normal 177 5 2 2" xfId="12577" xr:uid="{00000000-0005-0000-0000-000020310000}"/>
    <cellStyle name="Normal 177 5 3" xfId="12578" xr:uid="{00000000-0005-0000-0000-000021310000}"/>
    <cellStyle name="Normal 177 5 4" xfId="12579" xr:uid="{00000000-0005-0000-0000-000022310000}"/>
    <cellStyle name="Normal 177 6" xfId="12580" xr:uid="{00000000-0005-0000-0000-000023310000}"/>
    <cellStyle name="Normal 177 6 2" xfId="12581" xr:uid="{00000000-0005-0000-0000-000024310000}"/>
    <cellStyle name="Normal 177 6 2 2" xfId="12582" xr:uid="{00000000-0005-0000-0000-000025310000}"/>
    <cellStyle name="Normal 177 6 3" xfId="12583" xr:uid="{00000000-0005-0000-0000-000026310000}"/>
    <cellStyle name="Normal 177 6 4" xfId="12584" xr:uid="{00000000-0005-0000-0000-000027310000}"/>
    <cellStyle name="Normal 177 7" xfId="12585" xr:uid="{00000000-0005-0000-0000-000028310000}"/>
    <cellStyle name="Normal 177 7 2" xfId="12586" xr:uid="{00000000-0005-0000-0000-000029310000}"/>
    <cellStyle name="Normal 177 7 2 2" xfId="12587" xr:uid="{00000000-0005-0000-0000-00002A310000}"/>
    <cellStyle name="Normal 177 7 3" xfId="12588" xr:uid="{00000000-0005-0000-0000-00002B310000}"/>
    <cellStyle name="Normal 177 7 4" xfId="12589" xr:uid="{00000000-0005-0000-0000-00002C310000}"/>
    <cellStyle name="Normal 177 8" xfId="12590" xr:uid="{00000000-0005-0000-0000-00002D310000}"/>
    <cellStyle name="Normal 177 8 2" xfId="12591" xr:uid="{00000000-0005-0000-0000-00002E310000}"/>
    <cellStyle name="Normal 177 8 2 2" xfId="12592" xr:uid="{00000000-0005-0000-0000-00002F310000}"/>
    <cellStyle name="Normal 177 8 3" xfId="12593" xr:uid="{00000000-0005-0000-0000-000030310000}"/>
    <cellStyle name="Normal 177 9" xfId="12594" xr:uid="{00000000-0005-0000-0000-000031310000}"/>
    <cellStyle name="Normal 177 9 2" xfId="12595" xr:uid="{00000000-0005-0000-0000-000032310000}"/>
    <cellStyle name="Normal 177 9 3" xfId="12596" xr:uid="{00000000-0005-0000-0000-000033310000}"/>
    <cellStyle name="Normal 178" xfId="12597" xr:uid="{00000000-0005-0000-0000-000034310000}"/>
    <cellStyle name="Normal 178 10" xfId="12598" xr:uid="{00000000-0005-0000-0000-000035310000}"/>
    <cellStyle name="Normal 178 11" xfId="12599" xr:uid="{00000000-0005-0000-0000-000036310000}"/>
    <cellStyle name="Normal 178 12" xfId="12600" xr:uid="{00000000-0005-0000-0000-000037310000}"/>
    <cellStyle name="Normal 178 13" xfId="12601" xr:uid="{00000000-0005-0000-0000-000038310000}"/>
    <cellStyle name="Normal 178 14" xfId="12602" xr:uid="{00000000-0005-0000-0000-000039310000}"/>
    <cellStyle name="Normal 178 15" xfId="12603" xr:uid="{00000000-0005-0000-0000-00003A310000}"/>
    <cellStyle name="Normal 178 16" xfId="12604" xr:uid="{00000000-0005-0000-0000-00003B310000}"/>
    <cellStyle name="Normal 178 17" xfId="12605" xr:uid="{00000000-0005-0000-0000-00003C310000}"/>
    <cellStyle name="Normal 178 2" xfId="12606" xr:uid="{00000000-0005-0000-0000-00003D310000}"/>
    <cellStyle name="Normal 178 2 10" xfId="12607" xr:uid="{00000000-0005-0000-0000-00003E310000}"/>
    <cellStyle name="Normal 178 2 11" xfId="12608" xr:uid="{00000000-0005-0000-0000-00003F310000}"/>
    <cellStyle name="Normal 178 2 12" xfId="12609" xr:uid="{00000000-0005-0000-0000-000040310000}"/>
    <cellStyle name="Normal 178 2 13" xfId="12610" xr:uid="{00000000-0005-0000-0000-000041310000}"/>
    <cellStyle name="Normal 178 2 14" xfId="12611" xr:uid="{00000000-0005-0000-0000-000042310000}"/>
    <cellStyle name="Normal 178 2 15" xfId="12612" xr:uid="{00000000-0005-0000-0000-000043310000}"/>
    <cellStyle name="Normal 178 2 2" xfId="12613" xr:uid="{00000000-0005-0000-0000-000044310000}"/>
    <cellStyle name="Normal 178 2 2 2" xfId="12614" xr:uid="{00000000-0005-0000-0000-000045310000}"/>
    <cellStyle name="Normal 178 2 2 2 2" xfId="12615" xr:uid="{00000000-0005-0000-0000-000046310000}"/>
    <cellStyle name="Normal 178 2 2 3" xfId="12616" xr:uid="{00000000-0005-0000-0000-000047310000}"/>
    <cellStyle name="Normal 178 2 2 4" xfId="12617" xr:uid="{00000000-0005-0000-0000-000048310000}"/>
    <cellStyle name="Normal 178 2 3" xfId="12618" xr:uid="{00000000-0005-0000-0000-000049310000}"/>
    <cellStyle name="Normal 178 2 3 2" xfId="12619" xr:uid="{00000000-0005-0000-0000-00004A310000}"/>
    <cellStyle name="Normal 178 2 3 2 2" xfId="12620" xr:uid="{00000000-0005-0000-0000-00004B310000}"/>
    <cellStyle name="Normal 178 2 3 3" xfId="12621" xr:uid="{00000000-0005-0000-0000-00004C310000}"/>
    <cellStyle name="Normal 178 2 3 4" xfId="12622" xr:uid="{00000000-0005-0000-0000-00004D310000}"/>
    <cellStyle name="Normal 178 2 4" xfId="12623" xr:uid="{00000000-0005-0000-0000-00004E310000}"/>
    <cellStyle name="Normal 178 2 4 2" xfId="12624" xr:uid="{00000000-0005-0000-0000-00004F310000}"/>
    <cellStyle name="Normal 178 2 4 2 2" xfId="12625" xr:uid="{00000000-0005-0000-0000-000050310000}"/>
    <cellStyle name="Normal 178 2 4 3" xfId="12626" xr:uid="{00000000-0005-0000-0000-000051310000}"/>
    <cellStyle name="Normal 178 2 4 4" xfId="12627" xr:uid="{00000000-0005-0000-0000-000052310000}"/>
    <cellStyle name="Normal 178 2 5" xfId="12628" xr:uid="{00000000-0005-0000-0000-000053310000}"/>
    <cellStyle name="Normal 178 2 5 2" xfId="12629" xr:uid="{00000000-0005-0000-0000-000054310000}"/>
    <cellStyle name="Normal 178 2 5 2 2" xfId="12630" xr:uid="{00000000-0005-0000-0000-000055310000}"/>
    <cellStyle name="Normal 178 2 5 3" xfId="12631" xr:uid="{00000000-0005-0000-0000-000056310000}"/>
    <cellStyle name="Normal 178 2 5 4" xfId="12632" xr:uid="{00000000-0005-0000-0000-000057310000}"/>
    <cellStyle name="Normal 178 2 6" xfId="12633" xr:uid="{00000000-0005-0000-0000-000058310000}"/>
    <cellStyle name="Normal 178 2 6 2" xfId="12634" xr:uid="{00000000-0005-0000-0000-000059310000}"/>
    <cellStyle name="Normal 178 2 6 2 2" xfId="12635" xr:uid="{00000000-0005-0000-0000-00005A310000}"/>
    <cellStyle name="Normal 178 2 6 3" xfId="12636" xr:uid="{00000000-0005-0000-0000-00005B310000}"/>
    <cellStyle name="Normal 178 2 7" xfId="12637" xr:uid="{00000000-0005-0000-0000-00005C310000}"/>
    <cellStyle name="Normal 178 2 7 2" xfId="12638" xr:uid="{00000000-0005-0000-0000-00005D310000}"/>
    <cellStyle name="Normal 178 2 7 3" xfId="12639" xr:uid="{00000000-0005-0000-0000-00005E310000}"/>
    <cellStyle name="Normal 178 2 8" xfId="12640" xr:uid="{00000000-0005-0000-0000-00005F310000}"/>
    <cellStyle name="Normal 178 2 8 2" xfId="12641" xr:uid="{00000000-0005-0000-0000-000060310000}"/>
    <cellStyle name="Normal 178 2 9" xfId="12642" xr:uid="{00000000-0005-0000-0000-000061310000}"/>
    <cellStyle name="Normal 178 3" xfId="12643" xr:uid="{00000000-0005-0000-0000-000062310000}"/>
    <cellStyle name="Normal 178 3 10" xfId="12644" xr:uid="{00000000-0005-0000-0000-000063310000}"/>
    <cellStyle name="Normal 178 3 11" xfId="12645" xr:uid="{00000000-0005-0000-0000-000064310000}"/>
    <cellStyle name="Normal 178 3 12" xfId="12646" xr:uid="{00000000-0005-0000-0000-000065310000}"/>
    <cellStyle name="Normal 178 3 13" xfId="12647" xr:uid="{00000000-0005-0000-0000-000066310000}"/>
    <cellStyle name="Normal 178 3 14" xfId="12648" xr:uid="{00000000-0005-0000-0000-000067310000}"/>
    <cellStyle name="Normal 178 3 15" xfId="12649" xr:uid="{00000000-0005-0000-0000-000068310000}"/>
    <cellStyle name="Normal 178 3 2" xfId="12650" xr:uid="{00000000-0005-0000-0000-000069310000}"/>
    <cellStyle name="Normal 178 3 2 2" xfId="12651" xr:uid="{00000000-0005-0000-0000-00006A310000}"/>
    <cellStyle name="Normal 178 3 2 2 2" xfId="12652" xr:uid="{00000000-0005-0000-0000-00006B310000}"/>
    <cellStyle name="Normal 178 3 2 3" xfId="12653" xr:uid="{00000000-0005-0000-0000-00006C310000}"/>
    <cellStyle name="Normal 178 3 2 4" xfId="12654" xr:uid="{00000000-0005-0000-0000-00006D310000}"/>
    <cellStyle name="Normal 178 3 3" xfId="12655" xr:uid="{00000000-0005-0000-0000-00006E310000}"/>
    <cellStyle name="Normal 178 3 3 2" xfId="12656" xr:uid="{00000000-0005-0000-0000-00006F310000}"/>
    <cellStyle name="Normal 178 3 3 2 2" xfId="12657" xr:uid="{00000000-0005-0000-0000-000070310000}"/>
    <cellStyle name="Normal 178 3 3 3" xfId="12658" xr:uid="{00000000-0005-0000-0000-000071310000}"/>
    <cellStyle name="Normal 178 3 3 4" xfId="12659" xr:uid="{00000000-0005-0000-0000-000072310000}"/>
    <cellStyle name="Normal 178 3 4" xfId="12660" xr:uid="{00000000-0005-0000-0000-000073310000}"/>
    <cellStyle name="Normal 178 3 4 2" xfId="12661" xr:uid="{00000000-0005-0000-0000-000074310000}"/>
    <cellStyle name="Normal 178 3 4 2 2" xfId="12662" xr:uid="{00000000-0005-0000-0000-000075310000}"/>
    <cellStyle name="Normal 178 3 4 3" xfId="12663" xr:uid="{00000000-0005-0000-0000-000076310000}"/>
    <cellStyle name="Normal 178 3 4 4" xfId="12664" xr:uid="{00000000-0005-0000-0000-000077310000}"/>
    <cellStyle name="Normal 178 3 5" xfId="12665" xr:uid="{00000000-0005-0000-0000-000078310000}"/>
    <cellStyle name="Normal 178 3 5 2" xfId="12666" xr:uid="{00000000-0005-0000-0000-000079310000}"/>
    <cellStyle name="Normal 178 3 5 2 2" xfId="12667" xr:uid="{00000000-0005-0000-0000-00007A310000}"/>
    <cellStyle name="Normal 178 3 5 3" xfId="12668" xr:uid="{00000000-0005-0000-0000-00007B310000}"/>
    <cellStyle name="Normal 178 3 5 4" xfId="12669" xr:uid="{00000000-0005-0000-0000-00007C310000}"/>
    <cellStyle name="Normal 178 3 6" xfId="12670" xr:uid="{00000000-0005-0000-0000-00007D310000}"/>
    <cellStyle name="Normal 178 3 6 2" xfId="12671" xr:uid="{00000000-0005-0000-0000-00007E310000}"/>
    <cellStyle name="Normal 178 3 6 2 2" xfId="12672" xr:uid="{00000000-0005-0000-0000-00007F310000}"/>
    <cellStyle name="Normal 178 3 6 3" xfId="12673" xr:uid="{00000000-0005-0000-0000-000080310000}"/>
    <cellStyle name="Normal 178 3 7" xfId="12674" xr:uid="{00000000-0005-0000-0000-000081310000}"/>
    <cellStyle name="Normal 178 3 7 2" xfId="12675" xr:uid="{00000000-0005-0000-0000-000082310000}"/>
    <cellStyle name="Normal 178 3 7 3" xfId="12676" xr:uid="{00000000-0005-0000-0000-000083310000}"/>
    <cellStyle name="Normal 178 3 8" xfId="12677" xr:uid="{00000000-0005-0000-0000-000084310000}"/>
    <cellStyle name="Normal 178 3 8 2" xfId="12678" xr:uid="{00000000-0005-0000-0000-000085310000}"/>
    <cellStyle name="Normal 178 3 9" xfId="12679" xr:uid="{00000000-0005-0000-0000-000086310000}"/>
    <cellStyle name="Normal 178 4" xfId="12680" xr:uid="{00000000-0005-0000-0000-000087310000}"/>
    <cellStyle name="Normal 178 4 2" xfId="12681" xr:uid="{00000000-0005-0000-0000-000088310000}"/>
    <cellStyle name="Normal 178 4 2 2" xfId="12682" xr:uid="{00000000-0005-0000-0000-000089310000}"/>
    <cellStyle name="Normal 178 4 3" xfId="12683" xr:uid="{00000000-0005-0000-0000-00008A310000}"/>
    <cellStyle name="Normal 178 4 4" xfId="12684" xr:uid="{00000000-0005-0000-0000-00008B310000}"/>
    <cellStyle name="Normal 178 5" xfId="12685" xr:uid="{00000000-0005-0000-0000-00008C310000}"/>
    <cellStyle name="Normal 178 5 2" xfId="12686" xr:uid="{00000000-0005-0000-0000-00008D310000}"/>
    <cellStyle name="Normal 178 5 2 2" xfId="12687" xr:uid="{00000000-0005-0000-0000-00008E310000}"/>
    <cellStyle name="Normal 178 5 3" xfId="12688" xr:uid="{00000000-0005-0000-0000-00008F310000}"/>
    <cellStyle name="Normal 178 5 4" xfId="12689" xr:uid="{00000000-0005-0000-0000-000090310000}"/>
    <cellStyle name="Normal 178 6" xfId="12690" xr:uid="{00000000-0005-0000-0000-000091310000}"/>
    <cellStyle name="Normal 178 6 2" xfId="12691" xr:uid="{00000000-0005-0000-0000-000092310000}"/>
    <cellStyle name="Normal 178 6 2 2" xfId="12692" xr:uid="{00000000-0005-0000-0000-000093310000}"/>
    <cellStyle name="Normal 178 6 3" xfId="12693" xr:uid="{00000000-0005-0000-0000-000094310000}"/>
    <cellStyle name="Normal 178 7" xfId="12694" xr:uid="{00000000-0005-0000-0000-000095310000}"/>
    <cellStyle name="Normal 178 7 2" xfId="12695" xr:uid="{00000000-0005-0000-0000-000096310000}"/>
    <cellStyle name="Normal 178 7 2 2" xfId="12696" xr:uid="{00000000-0005-0000-0000-000097310000}"/>
    <cellStyle name="Normal 178 7 3" xfId="12697" xr:uid="{00000000-0005-0000-0000-000098310000}"/>
    <cellStyle name="Normal 178 8" xfId="12698" xr:uid="{00000000-0005-0000-0000-000099310000}"/>
    <cellStyle name="Normal 178 8 2" xfId="12699" xr:uid="{00000000-0005-0000-0000-00009A310000}"/>
    <cellStyle name="Normal 178 8 2 2" xfId="12700" xr:uid="{00000000-0005-0000-0000-00009B310000}"/>
    <cellStyle name="Normal 178 8 3" xfId="12701" xr:uid="{00000000-0005-0000-0000-00009C310000}"/>
    <cellStyle name="Normal 178 9" xfId="12702" xr:uid="{00000000-0005-0000-0000-00009D310000}"/>
    <cellStyle name="Normal 178 9 2" xfId="12703" xr:uid="{00000000-0005-0000-0000-00009E310000}"/>
    <cellStyle name="Normal 178 9 3" xfId="12704" xr:uid="{00000000-0005-0000-0000-00009F310000}"/>
    <cellStyle name="Normal 179" xfId="12705" xr:uid="{00000000-0005-0000-0000-0000A0310000}"/>
    <cellStyle name="Normal 179 10" xfId="12706" xr:uid="{00000000-0005-0000-0000-0000A1310000}"/>
    <cellStyle name="Normal 179 10 2" xfId="12707" xr:uid="{00000000-0005-0000-0000-0000A2310000}"/>
    <cellStyle name="Normal 179 11" xfId="12708" xr:uid="{00000000-0005-0000-0000-0000A3310000}"/>
    <cellStyle name="Normal 179 11 2" xfId="12709" xr:uid="{00000000-0005-0000-0000-0000A4310000}"/>
    <cellStyle name="Normal 179 12" xfId="12710" xr:uid="{00000000-0005-0000-0000-0000A5310000}"/>
    <cellStyle name="Normal 179 13" xfId="12711" xr:uid="{00000000-0005-0000-0000-0000A6310000}"/>
    <cellStyle name="Normal 179 14" xfId="12712" xr:uid="{00000000-0005-0000-0000-0000A7310000}"/>
    <cellStyle name="Normal 179 15" xfId="12713" xr:uid="{00000000-0005-0000-0000-0000A8310000}"/>
    <cellStyle name="Normal 179 16" xfId="12714" xr:uid="{00000000-0005-0000-0000-0000A9310000}"/>
    <cellStyle name="Normal 179 17" xfId="12715" xr:uid="{00000000-0005-0000-0000-0000AA310000}"/>
    <cellStyle name="Normal 179 2" xfId="12716" xr:uid="{00000000-0005-0000-0000-0000AB310000}"/>
    <cellStyle name="Normal 179 2 10" xfId="12717" xr:uid="{00000000-0005-0000-0000-0000AC310000}"/>
    <cellStyle name="Normal 179 2 11" xfId="12718" xr:uid="{00000000-0005-0000-0000-0000AD310000}"/>
    <cellStyle name="Normal 179 2 12" xfId="12719" xr:uid="{00000000-0005-0000-0000-0000AE310000}"/>
    <cellStyle name="Normal 179 2 13" xfId="12720" xr:uid="{00000000-0005-0000-0000-0000AF310000}"/>
    <cellStyle name="Normal 179 2 14" xfId="12721" xr:uid="{00000000-0005-0000-0000-0000B0310000}"/>
    <cellStyle name="Normal 179 2 15" xfId="12722" xr:uid="{00000000-0005-0000-0000-0000B1310000}"/>
    <cellStyle name="Normal 179 2 2" xfId="12723" xr:uid="{00000000-0005-0000-0000-0000B2310000}"/>
    <cellStyle name="Normal 179 2 2 2" xfId="12724" xr:uid="{00000000-0005-0000-0000-0000B3310000}"/>
    <cellStyle name="Normal 179 2 2 2 2" xfId="12725" xr:uid="{00000000-0005-0000-0000-0000B4310000}"/>
    <cellStyle name="Normal 179 2 2 3" xfId="12726" xr:uid="{00000000-0005-0000-0000-0000B5310000}"/>
    <cellStyle name="Normal 179 2 2 4" xfId="12727" xr:uid="{00000000-0005-0000-0000-0000B6310000}"/>
    <cellStyle name="Normal 179 2 3" xfId="12728" xr:uid="{00000000-0005-0000-0000-0000B7310000}"/>
    <cellStyle name="Normal 179 2 3 2" xfId="12729" xr:uid="{00000000-0005-0000-0000-0000B8310000}"/>
    <cellStyle name="Normal 179 2 3 2 2" xfId="12730" xr:uid="{00000000-0005-0000-0000-0000B9310000}"/>
    <cellStyle name="Normal 179 2 3 3" xfId="12731" xr:uid="{00000000-0005-0000-0000-0000BA310000}"/>
    <cellStyle name="Normal 179 2 3 4" xfId="12732" xr:uid="{00000000-0005-0000-0000-0000BB310000}"/>
    <cellStyle name="Normal 179 2 4" xfId="12733" xr:uid="{00000000-0005-0000-0000-0000BC310000}"/>
    <cellStyle name="Normal 179 2 4 2" xfId="12734" xr:uid="{00000000-0005-0000-0000-0000BD310000}"/>
    <cellStyle name="Normal 179 2 4 2 2" xfId="12735" xr:uid="{00000000-0005-0000-0000-0000BE310000}"/>
    <cellStyle name="Normal 179 2 4 3" xfId="12736" xr:uid="{00000000-0005-0000-0000-0000BF310000}"/>
    <cellStyle name="Normal 179 2 4 4" xfId="12737" xr:uid="{00000000-0005-0000-0000-0000C0310000}"/>
    <cellStyle name="Normal 179 2 5" xfId="12738" xr:uid="{00000000-0005-0000-0000-0000C1310000}"/>
    <cellStyle name="Normal 179 2 5 2" xfId="12739" xr:uid="{00000000-0005-0000-0000-0000C2310000}"/>
    <cellStyle name="Normal 179 2 5 2 2" xfId="12740" xr:uid="{00000000-0005-0000-0000-0000C3310000}"/>
    <cellStyle name="Normal 179 2 5 3" xfId="12741" xr:uid="{00000000-0005-0000-0000-0000C4310000}"/>
    <cellStyle name="Normal 179 2 5 4" xfId="12742" xr:uid="{00000000-0005-0000-0000-0000C5310000}"/>
    <cellStyle name="Normal 179 2 6" xfId="12743" xr:uid="{00000000-0005-0000-0000-0000C6310000}"/>
    <cellStyle name="Normal 179 2 6 2" xfId="12744" xr:uid="{00000000-0005-0000-0000-0000C7310000}"/>
    <cellStyle name="Normal 179 2 6 2 2" xfId="12745" xr:uid="{00000000-0005-0000-0000-0000C8310000}"/>
    <cellStyle name="Normal 179 2 6 3" xfId="12746" xr:uid="{00000000-0005-0000-0000-0000C9310000}"/>
    <cellStyle name="Normal 179 2 7" xfId="12747" xr:uid="{00000000-0005-0000-0000-0000CA310000}"/>
    <cellStyle name="Normal 179 2 7 2" xfId="12748" xr:uid="{00000000-0005-0000-0000-0000CB310000}"/>
    <cellStyle name="Normal 179 2 7 3" xfId="12749" xr:uid="{00000000-0005-0000-0000-0000CC310000}"/>
    <cellStyle name="Normal 179 2 8" xfId="12750" xr:uid="{00000000-0005-0000-0000-0000CD310000}"/>
    <cellStyle name="Normal 179 2 8 2" xfId="12751" xr:uid="{00000000-0005-0000-0000-0000CE310000}"/>
    <cellStyle name="Normal 179 2 9" xfId="12752" xr:uid="{00000000-0005-0000-0000-0000CF310000}"/>
    <cellStyle name="Normal 179 3" xfId="12753" xr:uid="{00000000-0005-0000-0000-0000D0310000}"/>
    <cellStyle name="Normal 179 3 10" xfId="12754" xr:uid="{00000000-0005-0000-0000-0000D1310000}"/>
    <cellStyle name="Normal 179 3 11" xfId="12755" xr:uid="{00000000-0005-0000-0000-0000D2310000}"/>
    <cellStyle name="Normal 179 3 12" xfId="12756" xr:uid="{00000000-0005-0000-0000-0000D3310000}"/>
    <cellStyle name="Normal 179 3 13" xfId="12757" xr:uid="{00000000-0005-0000-0000-0000D4310000}"/>
    <cellStyle name="Normal 179 3 14" xfId="12758" xr:uid="{00000000-0005-0000-0000-0000D5310000}"/>
    <cellStyle name="Normal 179 3 15" xfId="12759" xr:uid="{00000000-0005-0000-0000-0000D6310000}"/>
    <cellStyle name="Normal 179 3 2" xfId="12760" xr:uid="{00000000-0005-0000-0000-0000D7310000}"/>
    <cellStyle name="Normal 179 3 2 2" xfId="12761" xr:uid="{00000000-0005-0000-0000-0000D8310000}"/>
    <cellStyle name="Normal 179 3 2 2 2" xfId="12762" xr:uid="{00000000-0005-0000-0000-0000D9310000}"/>
    <cellStyle name="Normal 179 3 2 3" xfId="12763" xr:uid="{00000000-0005-0000-0000-0000DA310000}"/>
    <cellStyle name="Normal 179 3 2 4" xfId="12764" xr:uid="{00000000-0005-0000-0000-0000DB310000}"/>
    <cellStyle name="Normal 179 3 3" xfId="12765" xr:uid="{00000000-0005-0000-0000-0000DC310000}"/>
    <cellStyle name="Normal 179 3 3 2" xfId="12766" xr:uid="{00000000-0005-0000-0000-0000DD310000}"/>
    <cellStyle name="Normal 179 3 3 2 2" xfId="12767" xr:uid="{00000000-0005-0000-0000-0000DE310000}"/>
    <cellStyle name="Normal 179 3 3 3" xfId="12768" xr:uid="{00000000-0005-0000-0000-0000DF310000}"/>
    <cellStyle name="Normal 179 3 3 4" xfId="12769" xr:uid="{00000000-0005-0000-0000-0000E0310000}"/>
    <cellStyle name="Normal 179 3 4" xfId="12770" xr:uid="{00000000-0005-0000-0000-0000E1310000}"/>
    <cellStyle name="Normal 179 3 4 2" xfId="12771" xr:uid="{00000000-0005-0000-0000-0000E2310000}"/>
    <cellStyle name="Normal 179 3 4 2 2" xfId="12772" xr:uid="{00000000-0005-0000-0000-0000E3310000}"/>
    <cellStyle name="Normal 179 3 4 3" xfId="12773" xr:uid="{00000000-0005-0000-0000-0000E4310000}"/>
    <cellStyle name="Normal 179 3 4 4" xfId="12774" xr:uid="{00000000-0005-0000-0000-0000E5310000}"/>
    <cellStyle name="Normal 179 3 5" xfId="12775" xr:uid="{00000000-0005-0000-0000-0000E6310000}"/>
    <cellStyle name="Normal 179 3 5 2" xfId="12776" xr:uid="{00000000-0005-0000-0000-0000E7310000}"/>
    <cellStyle name="Normal 179 3 5 2 2" xfId="12777" xr:uid="{00000000-0005-0000-0000-0000E8310000}"/>
    <cellStyle name="Normal 179 3 5 3" xfId="12778" xr:uid="{00000000-0005-0000-0000-0000E9310000}"/>
    <cellStyle name="Normal 179 3 5 4" xfId="12779" xr:uid="{00000000-0005-0000-0000-0000EA310000}"/>
    <cellStyle name="Normal 179 3 6" xfId="12780" xr:uid="{00000000-0005-0000-0000-0000EB310000}"/>
    <cellStyle name="Normal 179 3 6 2" xfId="12781" xr:uid="{00000000-0005-0000-0000-0000EC310000}"/>
    <cellStyle name="Normal 179 3 6 2 2" xfId="12782" xr:uid="{00000000-0005-0000-0000-0000ED310000}"/>
    <cellStyle name="Normal 179 3 6 3" xfId="12783" xr:uid="{00000000-0005-0000-0000-0000EE310000}"/>
    <cellStyle name="Normal 179 3 7" xfId="12784" xr:uid="{00000000-0005-0000-0000-0000EF310000}"/>
    <cellStyle name="Normal 179 3 7 2" xfId="12785" xr:uid="{00000000-0005-0000-0000-0000F0310000}"/>
    <cellStyle name="Normal 179 3 7 3" xfId="12786" xr:uid="{00000000-0005-0000-0000-0000F1310000}"/>
    <cellStyle name="Normal 179 3 8" xfId="12787" xr:uid="{00000000-0005-0000-0000-0000F2310000}"/>
    <cellStyle name="Normal 179 3 8 2" xfId="12788" xr:uid="{00000000-0005-0000-0000-0000F3310000}"/>
    <cellStyle name="Normal 179 3 9" xfId="12789" xr:uid="{00000000-0005-0000-0000-0000F4310000}"/>
    <cellStyle name="Normal 179 4" xfId="12790" xr:uid="{00000000-0005-0000-0000-0000F5310000}"/>
    <cellStyle name="Normal 179 4 2" xfId="12791" xr:uid="{00000000-0005-0000-0000-0000F6310000}"/>
    <cellStyle name="Normal 179 4 2 2" xfId="12792" xr:uid="{00000000-0005-0000-0000-0000F7310000}"/>
    <cellStyle name="Normal 179 4 3" xfId="12793" xr:uid="{00000000-0005-0000-0000-0000F8310000}"/>
    <cellStyle name="Normal 179 4 4" xfId="12794" xr:uid="{00000000-0005-0000-0000-0000F9310000}"/>
    <cellStyle name="Normal 179 4 5" xfId="12795" xr:uid="{00000000-0005-0000-0000-0000FA310000}"/>
    <cellStyle name="Normal 179 5" xfId="12796" xr:uid="{00000000-0005-0000-0000-0000FB310000}"/>
    <cellStyle name="Normal 179 5 2" xfId="12797" xr:uid="{00000000-0005-0000-0000-0000FC310000}"/>
    <cellStyle name="Normal 179 5 2 2" xfId="12798" xr:uid="{00000000-0005-0000-0000-0000FD310000}"/>
    <cellStyle name="Normal 179 5 3" xfId="12799" xr:uid="{00000000-0005-0000-0000-0000FE310000}"/>
    <cellStyle name="Normal 179 5 4" xfId="12800" xr:uid="{00000000-0005-0000-0000-0000FF310000}"/>
    <cellStyle name="Normal 179 6" xfId="12801" xr:uid="{00000000-0005-0000-0000-000000320000}"/>
    <cellStyle name="Normal 179 6 2" xfId="12802" xr:uid="{00000000-0005-0000-0000-000001320000}"/>
    <cellStyle name="Normal 179 6 2 2" xfId="12803" xr:uid="{00000000-0005-0000-0000-000002320000}"/>
    <cellStyle name="Normal 179 6 3" xfId="12804" xr:uid="{00000000-0005-0000-0000-000003320000}"/>
    <cellStyle name="Normal 179 6 4" xfId="12805" xr:uid="{00000000-0005-0000-0000-000004320000}"/>
    <cellStyle name="Normal 179 7" xfId="12806" xr:uid="{00000000-0005-0000-0000-000005320000}"/>
    <cellStyle name="Normal 179 7 2" xfId="12807" xr:uid="{00000000-0005-0000-0000-000006320000}"/>
    <cellStyle name="Normal 179 7 2 2" xfId="12808" xr:uid="{00000000-0005-0000-0000-000007320000}"/>
    <cellStyle name="Normal 179 7 3" xfId="12809" xr:uid="{00000000-0005-0000-0000-000008320000}"/>
    <cellStyle name="Normal 179 7 4" xfId="12810" xr:uid="{00000000-0005-0000-0000-000009320000}"/>
    <cellStyle name="Normal 179 8" xfId="12811" xr:uid="{00000000-0005-0000-0000-00000A320000}"/>
    <cellStyle name="Normal 179 8 2" xfId="12812" xr:uid="{00000000-0005-0000-0000-00000B320000}"/>
    <cellStyle name="Normal 179 8 2 2" xfId="12813" xr:uid="{00000000-0005-0000-0000-00000C320000}"/>
    <cellStyle name="Normal 179 8 3" xfId="12814" xr:uid="{00000000-0005-0000-0000-00000D320000}"/>
    <cellStyle name="Normal 179 9" xfId="12815" xr:uid="{00000000-0005-0000-0000-00000E320000}"/>
    <cellStyle name="Normal 179 9 2" xfId="12816" xr:uid="{00000000-0005-0000-0000-00000F320000}"/>
    <cellStyle name="Normal 179 9 3" xfId="12817" xr:uid="{00000000-0005-0000-0000-000010320000}"/>
    <cellStyle name="Normal 18" xfId="12818" xr:uid="{00000000-0005-0000-0000-000011320000}"/>
    <cellStyle name="Normal 18 10" xfId="12819" xr:uid="{00000000-0005-0000-0000-000012320000}"/>
    <cellStyle name="Normal 18 10 2" xfId="12820" xr:uid="{00000000-0005-0000-0000-000013320000}"/>
    <cellStyle name="Normal 18 11" xfId="12821" xr:uid="{00000000-0005-0000-0000-000014320000}"/>
    <cellStyle name="Normal 18 11 2" xfId="12822" xr:uid="{00000000-0005-0000-0000-000015320000}"/>
    <cellStyle name="Normal 18 12" xfId="12823" xr:uid="{00000000-0005-0000-0000-000016320000}"/>
    <cellStyle name="Normal 18 13" xfId="12824" xr:uid="{00000000-0005-0000-0000-000017320000}"/>
    <cellStyle name="Normal 18 14" xfId="12825" xr:uid="{00000000-0005-0000-0000-000018320000}"/>
    <cellStyle name="Normal 18 15" xfId="12826" xr:uid="{00000000-0005-0000-0000-000019320000}"/>
    <cellStyle name="Normal 18 16" xfId="12827" xr:uid="{00000000-0005-0000-0000-00001A320000}"/>
    <cellStyle name="Normal 18 2" xfId="12828" xr:uid="{00000000-0005-0000-0000-00001B320000}"/>
    <cellStyle name="Normal 18 2 10" xfId="12829" xr:uid="{00000000-0005-0000-0000-00001C320000}"/>
    <cellStyle name="Normal 18 2 11" xfId="12830" xr:uid="{00000000-0005-0000-0000-00001D320000}"/>
    <cellStyle name="Normal 18 2 12" xfId="12831" xr:uid="{00000000-0005-0000-0000-00001E320000}"/>
    <cellStyle name="Normal 18 2 13" xfId="12832" xr:uid="{00000000-0005-0000-0000-00001F320000}"/>
    <cellStyle name="Normal 18 2 14" xfId="12833" xr:uid="{00000000-0005-0000-0000-000020320000}"/>
    <cellStyle name="Normal 18 2 15" xfId="12834" xr:uid="{00000000-0005-0000-0000-000021320000}"/>
    <cellStyle name="Normal 18 2 16" xfId="12835" xr:uid="{00000000-0005-0000-0000-000022320000}"/>
    <cellStyle name="Normal 18 2 2" xfId="12836" xr:uid="{00000000-0005-0000-0000-000023320000}"/>
    <cellStyle name="Normal 18 2 2 2" xfId="12837" xr:uid="{00000000-0005-0000-0000-000024320000}"/>
    <cellStyle name="Normal 18 2 2 2 2" xfId="12838" xr:uid="{00000000-0005-0000-0000-000025320000}"/>
    <cellStyle name="Normal 18 2 2 3" xfId="12839" xr:uid="{00000000-0005-0000-0000-000026320000}"/>
    <cellStyle name="Normal 18 2 2 4" xfId="12840" xr:uid="{00000000-0005-0000-0000-000027320000}"/>
    <cellStyle name="Normal 18 2 2 5" xfId="12841" xr:uid="{00000000-0005-0000-0000-000028320000}"/>
    <cellStyle name="Normal 18 2 3" xfId="12842" xr:uid="{00000000-0005-0000-0000-000029320000}"/>
    <cellStyle name="Normal 18 2 3 2" xfId="12843" xr:uid="{00000000-0005-0000-0000-00002A320000}"/>
    <cellStyle name="Normal 18 2 3 2 2" xfId="12844" xr:uid="{00000000-0005-0000-0000-00002B320000}"/>
    <cellStyle name="Normal 18 2 3 3" xfId="12845" xr:uid="{00000000-0005-0000-0000-00002C320000}"/>
    <cellStyle name="Normal 18 2 3 4" xfId="12846" xr:uid="{00000000-0005-0000-0000-00002D320000}"/>
    <cellStyle name="Normal 18 2 4" xfId="12847" xr:uid="{00000000-0005-0000-0000-00002E320000}"/>
    <cellStyle name="Normal 18 2 4 2" xfId="12848" xr:uid="{00000000-0005-0000-0000-00002F320000}"/>
    <cellStyle name="Normal 18 2 4 2 2" xfId="12849" xr:uid="{00000000-0005-0000-0000-000030320000}"/>
    <cellStyle name="Normal 18 2 4 3" xfId="12850" xr:uid="{00000000-0005-0000-0000-000031320000}"/>
    <cellStyle name="Normal 18 2 4 4" xfId="12851" xr:uid="{00000000-0005-0000-0000-000032320000}"/>
    <cellStyle name="Normal 18 2 5" xfId="12852" xr:uid="{00000000-0005-0000-0000-000033320000}"/>
    <cellStyle name="Normal 18 2 5 2" xfId="12853" xr:uid="{00000000-0005-0000-0000-000034320000}"/>
    <cellStyle name="Normal 18 2 5 2 2" xfId="12854" xr:uid="{00000000-0005-0000-0000-000035320000}"/>
    <cellStyle name="Normal 18 2 5 3" xfId="12855" xr:uid="{00000000-0005-0000-0000-000036320000}"/>
    <cellStyle name="Normal 18 2 5 4" xfId="12856" xr:uid="{00000000-0005-0000-0000-000037320000}"/>
    <cellStyle name="Normal 18 2 6" xfId="12857" xr:uid="{00000000-0005-0000-0000-000038320000}"/>
    <cellStyle name="Normal 18 2 6 2" xfId="12858" xr:uid="{00000000-0005-0000-0000-000039320000}"/>
    <cellStyle name="Normal 18 2 6 2 2" xfId="12859" xr:uid="{00000000-0005-0000-0000-00003A320000}"/>
    <cellStyle name="Normal 18 2 6 3" xfId="12860" xr:uid="{00000000-0005-0000-0000-00003B320000}"/>
    <cellStyle name="Normal 18 2 7" xfId="12861" xr:uid="{00000000-0005-0000-0000-00003C320000}"/>
    <cellStyle name="Normal 18 2 7 2" xfId="12862" xr:uid="{00000000-0005-0000-0000-00003D320000}"/>
    <cellStyle name="Normal 18 2 7 3" xfId="12863" xr:uid="{00000000-0005-0000-0000-00003E320000}"/>
    <cellStyle name="Normal 18 2 8" xfId="12864" xr:uid="{00000000-0005-0000-0000-00003F320000}"/>
    <cellStyle name="Normal 18 2 8 2" xfId="12865" xr:uid="{00000000-0005-0000-0000-000040320000}"/>
    <cellStyle name="Normal 18 2 9" xfId="12866" xr:uid="{00000000-0005-0000-0000-000041320000}"/>
    <cellStyle name="Normal 18 3" xfId="12867" xr:uid="{00000000-0005-0000-0000-000042320000}"/>
    <cellStyle name="Normal 18 3 10" xfId="12868" xr:uid="{00000000-0005-0000-0000-000043320000}"/>
    <cellStyle name="Normal 18 3 11" xfId="12869" xr:uid="{00000000-0005-0000-0000-000044320000}"/>
    <cellStyle name="Normal 18 3 12" xfId="12870" xr:uid="{00000000-0005-0000-0000-000045320000}"/>
    <cellStyle name="Normal 18 3 13" xfId="12871" xr:uid="{00000000-0005-0000-0000-000046320000}"/>
    <cellStyle name="Normal 18 3 14" xfId="12872" xr:uid="{00000000-0005-0000-0000-000047320000}"/>
    <cellStyle name="Normal 18 3 15" xfId="12873" xr:uid="{00000000-0005-0000-0000-000048320000}"/>
    <cellStyle name="Normal 18 3 2" xfId="12874" xr:uid="{00000000-0005-0000-0000-000049320000}"/>
    <cellStyle name="Normal 18 3 2 2" xfId="12875" xr:uid="{00000000-0005-0000-0000-00004A320000}"/>
    <cellStyle name="Normal 18 3 2 2 2" xfId="12876" xr:uid="{00000000-0005-0000-0000-00004B320000}"/>
    <cellStyle name="Normal 18 3 2 3" xfId="12877" xr:uid="{00000000-0005-0000-0000-00004C320000}"/>
    <cellStyle name="Normal 18 3 2 4" xfId="12878" xr:uid="{00000000-0005-0000-0000-00004D320000}"/>
    <cellStyle name="Normal 18 3 2 5" xfId="12879" xr:uid="{00000000-0005-0000-0000-00004E320000}"/>
    <cellStyle name="Normal 18 3 3" xfId="12880" xr:uid="{00000000-0005-0000-0000-00004F320000}"/>
    <cellStyle name="Normal 18 3 3 2" xfId="12881" xr:uid="{00000000-0005-0000-0000-000050320000}"/>
    <cellStyle name="Normal 18 3 3 2 2" xfId="12882" xr:uid="{00000000-0005-0000-0000-000051320000}"/>
    <cellStyle name="Normal 18 3 3 3" xfId="12883" xr:uid="{00000000-0005-0000-0000-000052320000}"/>
    <cellStyle name="Normal 18 3 3 4" xfId="12884" xr:uid="{00000000-0005-0000-0000-000053320000}"/>
    <cellStyle name="Normal 18 3 4" xfId="12885" xr:uid="{00000000-0005-0000-0000-000054320000}"/>
    <cellStyle name="Normal 18 3 4 2" xfId="12886" xr:uid="{00000000-0005-0000-0000-000055320000}"/>
    <cellStyle name="Normal 18 3 4 2 2" xfId="12887" xr:uid="{00000000-0005-0000-0000-000056320000}"/>
    <cellStyle name="Normal 18 3 4 3" xfId="12888" xr:uid="{00000000-0005-0000-0000-000057320000}"/>
    <cellStyle name="Normal 18 3 4 4" xfId="12889" xr:uid="{00000000-0005-0000-0000-000058320000}"/>
    <cellStyle name="Normal 18 3 5" xfId="12890" xr:uid="{00000000-0005-0000-0000-000059320000}"/>
    <cellStyle name="Normal 18 3 5 2" xfId="12891" xr:uid="{00000000-0005-0000-0000-00005A320000}"/>
    <cellStyle name="Normal 18 3 5 2 2" xfId="12892" xr:uid="{00000000-0005-0000-0000-00005B320000}"/>
    <cellStyle name="Normal 18 3 5 3" xfId="12893" xr:uid="{00000000-0005-0000-0000-00005C320000}"/>
    <cellStyle name="Normal 18 3 5 4" xfId="12894" xr:uid="{00000000-0005-0000-0000-00005D320000}"/>
    <cellStyle name="Normal 18 3 6" xfId="12895" xr:uid="{00000000-0005-0000-0000-00005E320000}"/>
    <cellStyle name="Normal 18 3 6 2" xfId="12896" xr:uid="{00000000-0005-0000-0000-00005F320000}"/>
    <cellStyle name="Normal 18 3 6 2 2" xfId="12897" xr:uid="{00000000-0005-0000-0000-000060320000}"/>
    <cellStyle name="Normal 18 3 6 3" xfId="12898" xr:uid="{00000000-0005-0000-0000-000061320000}"/>
    <cellStyle name="Normal 18 3 7" xfId="12899" xr:uid="{00000000-0005-0000-0000-000062320000}"/>
    <cellStyle name="Normal 18 3 7 2" xfId="12900" xr:uid="{00000000-0005-0000-0000-000063320000}"/>
    <cellStyle name="Normal 18 3 7 3" xfId="12901" xr:uid="{00000000-0005-0000-0000-000064320000}"/>
    <cellStyle name="Normal 18 3 8" xfId="12902" xr:uid="{00000000-0005-0000-0000-000065320000}"/>
    <cellStyle name="Normal 18 3 8 2" xfId="12903" xr:uid="{00000000-0005-0000-0000-000066320000}"/>
    <cellStyle name="Normal 18 3 9" xfId="12904" xr:uid="{00000000-0005-0000-0000-000067320000}"/>
    <cellStyle name="Normal 18 3 9 2" xfId="12905" xr:uid="{00000000-0005-0000-0000-000068320000}"/>
    <cellStyle name="Normal 18 4" xfId="12906" xr:uid="{00000000-0005-0000-0000-000069320000}"/>
    <cellStyle name="Normal 18 4 10" xfId="12907" xr:uid="{00000000-0005-0000-0000-00006A320000}"/>
    <cellStyle name="Normal 18 4 2" xfId="12908" xr:uid="{00000000-0005-0000-0000-00006B320000}"/>
    <cellStyle name="Normal 18 4 2 2" xfId="12909" xr:uid="{00000000-0005-0000-0000-00006C320000}"/>
    <cellStyle name="Normal 18 4 2 3" xfId="12910" xr:uid="{00000000-0005-0000-0000-00006D320000}"/>
    <cellStyle name="Normal 18 4 3" xfId="12911" xr:uid="{00000000-0005-0000-0000-00006E320000}"/>
    <cellStyle name="Normal 18 4 4" xfId="12912" xr:uid="{00000000-0005-0000-0000-00006F320000}"/>
    <cellStyle name="Normal 18 4 5" xfId="12913" xr:uid="{00000000-0005-0000-0000-000070320000}"/>
    <cellStyle name="Normal 18 4 6" xfId="12914" xr:uid="{00000000-0005-0000-0000-000071320000}"/>
    <cellStyle name="Normal 18 4 7" xfId="12915" xr:uid="{00000000-0005-0000-0000-000072320000}"/>
    <cellStyle name="Normal 18 4 8" xfId="12916" xr:uid="{00000000-0005-0000-0000-000073320000}"/>
    <cellStyle name="Normal 18 4 9" xfId="12917" xr:uid="{00000000-0005-0000-0000-000074320000}"/>
    <cellStyle name="Normal 18 5" xfId="12918" xr:uid="{00000000-0005-0000-0000-000075320000}"/>
    <cellStyle name="Normal 18 5 2" xfId="12919" xr:uid="{00000000-0005-0000-0000-000076320000}"/>
    <cellStyle name="Normal 18 5 2 2" xfId="12920" xr:uid="{00000000-0005-0000-0000-000077320000}"/>
    <cellStyle name="Normal 18 5 3" xfId="12921" xr:uid="{00000000-0005-0000-0000-000078320000}"/>
    <cellStyle name="Normal 18 5 4" xfId="12922" xr:uid="{00000000-0005-0000-0000-000079320000}"/>
    <cellStyle name="Normal 18 5 5" xfId="12923" xr:uid="{00000000-0005-0000-0000-00007A320000}"/>
    <cellStyle name="Normal 18 6" xfId="12924" xr:uid="{00000000-0005-0000-0000-00007B320000}"/>
    <cellStyle name="Normal 18 6 2" xfId="12925" xr:uid="{00000000-0005-0000-0000-00007C320000}"/>
    <cellStyle name="Normal 18 6 2 2" xfId="12926" xr:uid="{00000000-0005-0000-0000-00007D320000}"/>
    <cellStyle name="Normal 18 6 3" xfId="12927" xr:uid="{00000000-0005-0000-0000-00007E320000}"/>
    <cellStyle name="Normal 18 6 4" xfId="12928" xr:uid="{00000000-0005-0000-0000-00007F320000}"/>
    <cellStyle name="Normal 18 6 5" xfId="12929" xr:uid="{00000000-0005-0000-0000-000080320000}"/>
    <cellStyle name="Normal 18 7" xfId="12930" xr:uid="{00000000-0005-0000-0000-000081320000}"/>
    <cellStyle name="Normal 18 7 2" xfId="12931" xr:uid="{00000000-0005-0000-0000-000082320000}"/>
    <cellStyle name="Normal 18 7 2 2" xfId="12932" xr:uid="{00000000-0005-0000-0000-000083320000}"/>
    <cellStyle name="Normal 18 7 3" xfId="12933" xr:uid="{00000000-0005-0000-0000-000084320000}"/>
    <cellStyle name="Normal 18 7 4" xfId="12934" xr:uid="{00000000-0005-0000-0000-000085320000}"/>
    <cellStyle name="Normal 18 7 5" xfId="12935" xr:uid="{00000000-0005-0000-0000-000086320000}"/>
    <cellStyle name="Normal 18 8" xfId="12936" xr:uid="{00000000-0005-0000-0000-000087320000}"/>
    <cellStyle name="Normal 18 8 2" xfId="12937" xr:uid="{00000000-0005-0000-0000-000088320000}"/>
    <cellStyle name="Normal 18 8 2 2" xfId="12938" xr:uid="{00000000-0005-0000-0000-000089320000}"/>
    <cellStyle name="Normal 18 8 3" xfId="12939" xr:uid="{00000000-0005-0000-0000-00008A320000}"/>
    <cellStyle name="Normal 18 8 4" xfId="12940" xr:uid="{00000000-0005-0000-0000-00008B320000}"/>
    <cellStyle name="Normal 18 9" xfId="12941" xr:uid="{00000000-0005-0000-0000-00008C320000}"/>
    <cellStyle name="Normal 18 9 2" xfId="12942" xr:uid="{00000000-0005-0000-0000-00008D320000}"/>
    <cellStyle name="Normal 18 9 3" xfId="12943" xr:uid="{00000000-0005-0000-0000-00008E320000}"/>
    <cellStyle name="Normal 180" xfId="12944" xr:uid="{00000000-0005-0000-0000-00008F320000}"/>
    <cellStyle name="Normal 180 10" xfId="12945" xr:uid="{00000000-0005-0000-0000-000090320000}"/>
    <cellStyle name="Normal 180 10 2" xfId="12946" xr:uid="{00000000-0005-0000-0000-000091320000}"/>
    <cellStyle name="Normal 180 11" xfId="12947" xr:uid="{00000000-0005-0000-0000-000092320000}"/>
    <cellStyle name="Normal 180 11 2" xfId="12948" xr:uid="{00000000-0005-0000-0000-000093320000}"/>
    <cellStyle name="Normal 180 12" xfId="12949" xr:uid="{00000000-0005-0000-0000-000094320000}"/>
    <cellStyle name="Normal 180 13" xfId="12950" xr:uid="{00000000-0005-0000-0000-000095320000}"/>
    <cellStyle name="Normal 180 14" xfId="12951" xr:uid="{00000000-0005-0000-0000-000096320000}"/>
    <cellStyle name="Normal 180 15" xfId="12952" xr:uid="{00000000-0005-0000-0000-000097320000}"/>
    <cellStyle name="Normal 180 16" xfId="12953" xr:uid="{00000000-0005-0000-0000-000098320000}"/>
    <cellStyle name="Normal 180 17" xfId="12954" xr:uid="{00000000-0005-0000-0000-000099320000}"/>
    <cellStyle name="Normal 180 2" xfId="12955" xr:uid="{00000000-0005-0000-0000-00009A320000}"/>
    <cellStyle name="Normal 180 2 10" xfId="12956" xr:uid="{00000000-0005-0000-0000-00009B320000}"/>
    <cellStyle name="Normal 180 2 11" xfId="12957" xr:uid="{00000000-0005-0000-0000-00009C320000}"/>
    <cellStyle name="Normal 180 2 12" xfId="12958" xr:uid="{00000000-0005-0000-0000-00009D320000}"/>
    <cellStyle name="Normal 180 2 13" xfId="12959" xr:uid="{00000000-0005-0000-0000-00009E320000}"/>
    <cellStyle name="Normal 180 2 14" xfId="12960" xr:uid="{00000000-0005-0000-0000-00009F320000}"/>
    <cellStyle name="Normal 180 2 15" xfId="12961" xr:uid="{00000000-0005-0000-0000-0000A0320000}"/>
    <cellStyle name="Normal 180 2 2" xfId="12962" xr:uid="{00000000-0005-0000-0000-0000A1320000}"/>
    <cellStyle name="Normal 180 2 2 2" xfId="12963" xr:uid="{00000000-0005-0000-0000-0000A2320000}"/>
    <cellStyle name="Normal 180 2 2 2 2" xfId="12964" xr:uid="{00000000-0005-0000-0000-0000A3320000}"/>
    <cellStyle name="Normal 180 2 2 3" xfId="12965" xr:uid="{00000000-0005-0000-0000-0000A4320000}"/>
    <cellStyle name="Normal 180 2 2 4" xfId="12966" xr:uid="{00000000-0005-0000-0000-0000A5320000}"/>
    <cellStyle name="Normal 180 2 3" xfId="12967" xr:uid="{00000000-0005-0000-0000-0000A6320000}"/>
    <cellStyle name="Normal 180 2 3 2" xfId="12968" xr:uid="{00000000-0005-0000-0000-0000A7320000}"/>
    <cellStyle name="Normal 180 2 3 2 2" xfId="12969" xr:uid="{00000000-0005-0000-0000-0000A8320000}"/>
    <cellStyle name="Normal 180 2 3 3" xfId="12970" xr:uid="{00000000-0005-0000-0000-0000A9320000}"/>
    <cellStyle name="Normal 180 2 3 4" xfId="12971" xr:uid="{00000000-0005-0000-0000-0000AA320000}"/>
    <cellStyle name="Normal 180 2 4" xfId="12972" xr:uid="{00000000-0005-0000-0000-0000AB320000}"/>
    <cellStyle name="Normal 180 2 4 2" xfId="12973" xr:uid="{00000000-0005-0000-0000-0000AC320000}"/>
    <cellStyle name="Normal 180 2 4 2 2" xfId="12974" xr:uid="{00000000-0005-0000-0000-0000AD320000}"/>
    <cellStyle name="Normal 180 2 4 3" xfId="12975" xr:uid="{00000000-0005-0000-0000-0000AE320000}"/>
    <cellStyle name="Normal 180 2 4 4" xfId="12976" xr:uid="{00000000-0005-0000-0000-0000AF320000}"/>
    <cellStyle name="Normal 180 2 5" xfId="12977" xr:uid="{00000000-0005-0000-0000-0000B0320000}"/>
    <cellStyle name="Normal 180 2 5 2" xfId="12978" xr:uid="{00000000-0005-0000-0000-0000B1320000}"/>
    <cellStyle name="Normal 180 2 5 2 2" xfId="12979" xr:uid="{00000000-0005-0000-0000-0000B2320000}"/>
    <cellStyle name="Normal 180 2 5 3" xfId="12980" xr:uid="{00000000-0005-0000-0000-0000B3320000}"/>
    <cellStyle name="Normal 180 2 5 4" xfId="12981" xr:uid="{00000000-0005-0000-0000-0000B4320000}"/>
    <cellStyle name="Normal 180 2 6" xfId="12982" xr:uid="{00000000-0005-0000-0000-0000B5320000}"/>
    <cellStyle name="Normal 180 2 6 2" xfId="12983" xr:uid="{00000000-0005-0000-0000-0000B6320000}"/>
    <cellStyle name="Normal 180 2 6 2 2" xfId="12984" xr:uid="{00000000-0005-0000-0000-0000B7320000}"/>
    <cellStyle name="Normal 180 2 6 3" xfId="12985" xr:uid="{00000000-0005-0000-0000-0000B8320000}"/>
    <cellStyle name="Normal 180 2 7" xfId="12986" xr:uid="{00000000-0005-0000-0000-0000B9320000}"/>
    <cellStyle name="Normal 180 2 7 2" xfId="12987" xr:uid="{00000000-0005-0000-0000-0000BA320000}"/>
    <cellStyle name="Normal 180 2 7 3" xfId="12988" xr:uid="{00000000-0005-0000-0000-0000BB320000}"/>
    <cellStyle name="Normal 180 2 8" xfId="12989" xr:uid="{00000000-0005-0000-0000-0000BC320000}"/>
    <cellStyle name="Normal 180 2 8 2" xfId="12990" xr:uid="{00000000-0005-0000-0000-0000BD320000}"/>
    <cellStyle name="Normal 180 2 9" xfId="12991" xr:uid="{00000000-0005-0000-0000-0000BE320000}"/>
    <cellStyle name="Normal 180 3" xfId="12992" xr:uid="{00000000-0005-0000-0000-0000BF320000}"/>
    <cellStyle name="Normal 180 3 10" xfId="12993" xr:uid="{00000000-0005-0000-0000-0000C0320000}"/>
    <cellStyle name="Normal 180 3 11" xfId="12994" xr:uid="{00000000-0005-0000-0000-0000C1320000}"/>
    <cellStyle name="Normal 180 3 12" xfId="12995" xr:uid="{00000000-0005-0000-0000-0000C2320000}"/>
    <cellStyle name="Normal 180 3 13" xfId="12996" xr:uid="{00000000-0005-0000-0000-0000C3320000}"/>
    <cellStyle name="Normal 180 3 14" xfId="12997" xr:uid="{00000000-0005-0000-0000-0000C4320000}"/>
    <cellStyle name="Normal 180 3 15" xfId="12998" xr:uid="{00000000-0005-0000-0000-0000C5320000}"/>
    <cellStyle name="Normal 180 3 2" xfId="12999" xr:uid="{00000000-0005-0000-0000-0000C6320000}"/>
    <cellStyle name="Normal 180 3 2 2" xfId="13000" xr:uid="{00000000-0005-0000-0000-0000C7320000}"/>
    <cellStyle name="Normal 180 3 2 2 2" xfId="13001" xr:uid="{00000000-0005-0000-0000-0000C8320000}"/>
    <cellStyle name="Normal 180 3 2 3" xfId="13002" xr:uid="{00000000-0005-0000-0000-0000C9320000}"/>
    <cellStyle name="Normal 180 3 2 4" xfId="13003" xr:uid="{00000000-0005-0000-0000-0000CA320000}"/>
    <cellStyle name="Normal 180 3 3" xfId="13004" xr:uid="{00000000-0005-0000-0000-0000CB320000}"/>
    <cellStyle name="Normal 180 3 3 2" xfId="13005" xr:uid="{00000000-0005-0000-0000-0000CC320000}"/>
    <cellStyle name="Normal 180 3 3 2 2" xfId="13006" xr:uid="{00000000-0005-0000-0000-0000CD320000}"/>
    <cellStyle name="Normal 180 3 3 3" xfId="13007" xr:uid="{00000000-0005-0000-0000-0000CE320000}"/>
    <cellStyle name="Normal 180 3 3 4" xfId="13008" xr:uid="{00000000-0005-0000-0000-0000CF320000}"/>
    <cellStyle name="Normal 180 3 4" xfId="13009" xr:uid="{00000000-0005-0000-0000-0000D0320000}"/>
    <cellStyle name="Normal 180 3 4 2" xfId="13010" xr:uid="{00000000-0005-0000-0000-0000D1320000}"/>
    <cellStyle name="Normal 180 3 4 2 2" xfId="13011" xr:uid="{00000000-0005-0000-0000-0000D2320000}"/>
    <cellStyle name="Normal 180 3 4 3" xfId="13012" xr:uid="{00000000-0005-0000-0000-0000D3320000}"/>
    <cellStyle name="Normal 180 3 4 4" xfId="13013" xr:uid="{00000000-0005-0000-0000-0000D4320000}"/>
    <cellStyle name="Normal 180 3 5" xfId="13014" xr:uid="{00000000-0005-0000-0000-0000D5320000}"/>
    <cellStyle name="Normal 180 3 5 2" xfId="13015" xr:uid="{00000000-0005-0000-0000-0000D6320000}"/>
    <cellStyle name="Normal 180 3 5 2 2" xfId="13016" xr:uid="{00000000-0005-0000-0000-0000D7320000}"/>
    <cellStyle name="Normal 180 3 5 3" xfId="13017" xr:uid="{00000000-0005-0000-0000-0000D8320000}"/>
    <cellStyle name="Normal 180 3 5 4" xfId="13018" xr:uid="{00000000-0005-0000-0000-0000D9320000}"/>
    <cellStyle name="Normal 180 3 6" xfId="13019" xr:uid="{00000000-0005-0000-0000-0000DA320000}"/>
    <cellStyle name="Normal 180 3 6 2" xfId="13020" xr:uid="{00000000-0005-0000-0000-0000DB320000}"/>
    <cellStyle name="Normal 180 3 6 2 2" xfId="13021" xr:uid="{00000000-0005-0000-0000-0000DC320000}"/>
    <cellStyle name="Normal 180 3 6 3" xfId="13022" xr:uid="{00000000-0005-0000-0000-0000DD320000}"/>
    <cellStyle name="Normal 180 3 7" xfId="13023" xr:uid="{00000000-0005-0000-0000-0000DE320000}"/>
    <cellStyle name="Normal 180 3 7 2" xfId="13024" xr:uid="{00000000-0005-0000-0000-0000DF320000}"/>
    <cellStyle name="Normal 180 3 7 3" xfId="13025" xr:uid="{00000000-0005-0000-0000-0000E0320000}"/>
    <cellStyle name="Normal 180 3 8" xfId="13026" xr:uid="{00000000-0005-0000-0000-0000E1320000}"/>
    <cellStyle name="Normal 180 3 8 2" xfId="13027" xr:uid="{00000000-0005-0000-0000-0000E2320000}"/>
    <cellStyle name="Normal 180 3 9" xfId="13028" xr:uid="{00000000-0005-0000-0000-0000E3320000}"/>
    <cellStyle name="Normal 180 4" xfId="13029" xr:uid="{00000000-0005-0000-0000-0000E4320000}"/>
    <cellStyle name="Normal 180 4 2" xfId="13030" xr:uid="{00000000-0005-0000-0000-0000E5320000}"/>
    <cellStyle name="Normal 180 4 2 2" xfId="13031" xr:uid="{00000000-0005-0000-0000-0000E6320000}"/>
    <cellStyle name="Normal 180 4 3" xfId="13032" xr:uid="{00000000-0005-0000-0000-0000E7320000}"/>
    <cellStyle name="Normal 180 4 4" xfId="13033" xr:uid="{00000000-0005-0000-0000-0000E8320000}"/>
    <cellStyle name="Normal 180 4 5" xfId="13034" xr:uid="{00000000-0005-0000-0000-0000E9320000}"/>
    <cellStyle name="Normal 180 5" xfId="13035" xr:uid="{00000000-0005-0000-0000-0000EA320000}"/>
    <cellStyle name="Normal 180 5 2" xfId="13036" xr:uid="{00000000-0005-0000-0000-0000EB320000}"/>
    <cellStyle name="Normal 180 5 2 2" xfId="13037" xr:uid="{00000000-0005-0000-0000-0000EC320000}"/>
    <cellStyle name="Normal 180 5 3" xfId="13038" xr:uid="{00000000-0005-0000-0000-0000ED320000}"/>
    <cellStyle name="Normal 180 5 4" xfId="13039" xr:uid="{00000000-0005-0000-0000-0000EE320000}"/>
    <cellStyle name="Normal 180 6" xfId="13040" xr:uid="{00000000-0005-0000-0000-0000EF320000}"/>
    <cellStyle name="Normal 180 6 2" xfId="13041" xr:uid="{00000000-0005-0000-0000-0000F0320000}"/>
    <cellStyle name="Normal 180 6 2 2" xfId="13042" xr:uid="{00000000-0005-0000-0000-0000F1320000}"/>
    <cellStyle name="Normal 180 6 3" xfId="13043" xr:uid="{00000000-0005-0000-0000-0000F2320000}"/>
    <cellStyle name="Normal 180 6 4" xfId="13044" xr:uid="{00000000-0005-0000-0000-0000F3320000}"/>
    <cellStyle name="Normal 180 7" xfId="13045" xr:uid="{00000000-0005-0000-0000-0000F4320000}"/>
    <cellStyle name="Normal 180 7 2" xfId="13046" xr:uid="{00000000-0005-0000-0000-0000F5320000}"/>
    <cellStyle name="Normal 180 7 2 2" xfId="13047" xr:uid="{00000000-0005-0000-0000-0000F6320000}"/>
    <cellStyle name="Normal 180 7 3" xfId="13048" xr:uid="{00000000-0005-0000-0000-0000F7320000}"/>
    <cellStyle name="Normal 180 7 4" xfId="13049" xr:uid="{00000000-0005-0000-0000-0000F8320000}"/>
    <cellStyle name="Normal 180 8" xfId="13050" xr:uid="{00000000-0005-0000-0000-0000F9320000}"/>
    <cellStyle name="Normal 180 8 2" xfId="13051" xr:uid="{00000000-0005-0000-0000-0000FA320000}"/>
    <cellStyle name="Normal 180 8 2 2" xfId="13052" xr:uid="{00000000-0005-0000-0000-0000FB320000}"/>
    <cellStyle name="Normal 180 8 3" xfId="13053" xr:uid="{00000000-0005-0000-0000-0000FC320000}"/>
    <cellStyle name="Normal 180 9" xfId="13054" xr:uid="{00000000-0005-0000-0000-0000FD320000}"/>
    <cellStyle name="Normal 180 9 2" xfId="13055" xr:uid="{00000000-0005-0000-0000-0000FE320000}"/>
    <cellStyle name="Normal 180 9 3" xfId="13056" xr:uid="{00000000-0005-0000-0000-0000FF320000}"/>
    <cellStyle name="Normal 181" xfId="13057" xr:uid="{00000000-0005-0000-0000-000000330000}"/>
    <cellStyle name="Normal 181 10" xfId="13058" xr:uid="{00000000-0005-0000-0000-000001330000}"/>
    <cellStyle name="Normal 181 10 2" xfId="13059" xr:uid="{00000000-0005-0000-0000-000002330000}"/>
    <cellStyle name="Normal 181 11" xfId="13060" xr:uid="{00000000-0005-0000-0000-000003330000}"/>
    <cellStyle name="Normal 181 12" xfId="13061" xr:uid="{00000000-0005-0000-0000-000004330000}"/>
    <cellStyle name="Normal 181 13" xfId="13062" xr:uid="{00000000-0005-0000-0000-000005330000}"/>
    <cellStyle name="Normal 181 14" xfId="13063" xr:uid="{00000000-0005-0000-0000-000006330000}"/>
    <cellStyle name="Normal 181 15" xfId="13064" xr:uid="{00000000-0005-0000-0000-000007330000}"/>
    <cellStyle name="Normal 181 16" xfId="13065" xr:uid="{00000000-0005-0000-0000-000008330000}"/>
    <cellStyle name="Normal 181 17" xfId="13066" xr:uid="{00000000-0005-0000-0000-000009330000}"/>
    <cellStyle name="Normal 181 2" xfId="13067" xr:uid="{00000000-0005-0000-0000-00000A330000}"/>
    <cellStyle name="Normal 181 2 10" xfId="13068" xr:uid="{00000000-0005-0000-0000-00000B330000}"/>
    <cellStyle name="Normal 181 2 11" xfId="13069" xr:uid="{00000000-0005-0000-0000-00000C330000}"/>
    <cellStyle name="Normal 181 2 12" xfId="13070" xr:uid="{00000000-0005-0000-0000-00000D330000}"/>
    <cellStyle name="Normal 181 2 13" xfId="13071" xr:uid="{00000000-0005-0000-0000-00000E330000}"/>
    <cellStyle name="Normal 181 2 14" xfId="13072" xr:uid="{00000000-0005-0000-0000-00000F330000}"/>
    <cellStyle name="Normal 181 2 15" xfId="13073" xr:uid="{00000000-0005-0000-0000-000010330000}"/>
    <cellStyle name="Normal 181 2 2" xfId="13074" xr:uid="{00000000-0005-0000-0000-000011330000}"/>
    <cellStyle name="Normal 181 2 2 2" xfId="13075" xr:uid="{00000000-0005-0000-0000-000012330000}"/>
    <cellStyle name="Normal 181 2 2 2 2" xfId="13076" xr:uid="{00000000-0005-0000-0000-000013330000}"/>
    <cellStyle name="Normal 181 2 2 3" xfId="13077" xr:uid="{00000000-0005-0000-0000-000014330000}"/>
    <cellStyle name="Normal 181 2 2 4" xfId="13078" xr:uid="{00000000-0005-0000-0000-000015330000}"/>
    <cellStyle name="Normal 181 2 3" xfId="13079" xr:uid="{00000000-0005-0000-0000-000016330000}"/>
    <cellStyle name="Normal 181 2 3 2" xfId="13080" xr:uid="{00000000-0005-0000-0000-000017330000}"/>
    <cellStyle name="Normal 181 2 3 2 2" xfId="13081" xr:uid="{00000000-0005-0000-0000-000018330000}"/>
    <cellStyle name="Normal 181 2 3 3" xfId="13082" xr:uid="{00000000-0005-0000-0000-000019330000}"/>
    <cellStyle name="Normal 181 2 3 4" xfId="13083" xr:uid="{00000000-0005-0000-0000-00001A330000}"/>
    <cellStyle name="Normal 181 2 4" xfId="13084" xr:uid="{00000000-0005-0000-0000-00001B330000}"/>
    <cellStyle name="Normal 181 2 4 2" xfId="13085" xr:uid="{00000000-0005-0000-0000-00001C330000}"/>
    <cellStyle name="Normal 181 2 4 2 2" xfId="13086" xr:uid="{00000000-0005-0000-0000-00001D330000}"/>
    <cellStyle name="Normal 181 2 4 3" xfId="13087" xr:uid="{00000000-0005-0000-0000-00001E330000}"/>
    <cellStyle name="Normal 181 2 4 4" xfId="13088" xr:uid="{00000000-0005-0000-0000-00001F330000}"/>
    <cellStyle name="Normal 181 2 5" xfId="13089" xr:uid="{00000000-0005-0000-0000-000020330000}"/>
    <cellStyle name="Normal 181 2 5 2" xfId="13090" xr:uid="{00000000-0005-0000-0000-000021330000}"/>
    <cellStyle name="Normal 181 2 5 2 2" xfId="13091" xr:uid="{00000000-0005-0000-0000-000022330000}"/>
    <cellStyle name="Normal 181 2 5 3" xfId="13092" xr:uid="{00000000-0005-0000-0000-000023330000}"/>
    <cellStyle name="Normal 181 2 5 4" xfId="13093" xr:uid="{00000000-0005-0000-0000-000024330000}"/>
    <cellStyle name="Normal 181 2 6" xfId="13094" xr:uid="{00000000-0005-0000-0000-000025330000}"/>
    <cellStyle name="Normal 181 2 6 2" xfId="13095" xr:uid="{00000000-0005-0000-0000-000026330000}"/>
    <cellStyle name="Normal 181 2 6 2 2" xfId="13096" xr:uid="{00000000-0005-0000-0000-000027330000}"/>
    <cellStyle name="Normal 181 2 6 3" xfId="13097" xr:uid="{00000000-0005-0000-0000-000028330000}"/>
    <cellStyle name="Normal 181 2 7" xfId="13098" xr:uid="{00000000-0005-0000-0000-000029330000}"/>
    <cellStyle name="Normal 181 2 7 2" xfId="13099" xr:uid="{00000000-0005-0000-0000-00002A330000}"/>
    <cellStyle name="Normal 181 2 7 3" xfId="13100" xr:uid="{00000000-0005-0000-0000-00002B330000}"/>
    <cellStyle name="Normal 181 2 8" xfId="13101" xr:uid="{00000000-0005-0000-0000-00002C330000}"/>
    <cellStyle name="Normal 181 2 8 2" xfId="13102" xr:uid="{00000000-0005-0000-0000-00002D330000}"/>
    <cellStyle name="Normal 181 2 9" xfId="13103" xr:uid="{00000000-0005-0000-0000-00002E330000}"/>
    <cellStyle name="Normal 181 3" xfId="13104" xr:uid="{00000000-0005-0000-0000-00002F330000}"/>
    <cellStyle name="Normal 181 3 10" xfId="13105" xr:uid="{00000000-0005-0000-0000-000030330000}"/>
    <cellStyle name="Normal 181 3 11" xfId="13106" xr:uid="{00000000-0005-0000-0000-000031330000}"/>
    <cellStyle name="Normal 181 3 12" xfId="13107" xr:uid="{00000000-0005-0000-0000-000032330000}"/>
    <cellStyle name="Normal 181 3 13" xfId="13108" xr:uid="{00000000-0005-0000-0000-000033330000}"/>
    <cellStyle name="Normal 181 3 14" xfId="13109" xr:uid="{00000000-0005-0000-0000-000034330000}"/>
    <cellStyle name="Normal 181 3 15" xfId="13110" xr:uid="{00000000-0005-0000-0000-000035330000}"/>
    <cellStyle name="Normal 181 3 2" xfId="13111" xr:uid="{00000000-0005-0000-0000-000036330000}"/>
    <cellStyle name="Normal 181 3 2 2" xfId="13112" xr:uid="{00000000-0005-0000-0000-000037330000}"/>
    <cellStyle name="Normal 181 3 2 2 2" xfId="13113" xr:uid="{00000000-0005-0000-0000-000038330000}"/>
    <cellStyle name="Normal 181 3 2 3" xfId="13114" xr:uid="{00000000-0005-0000-0000-000039330000}"/>
    <cellStyle name="Normal 181 3 2 4" xfId="13115" xr:uid="{00000000-0005-0000-0000-00003A330000}"/>
    <cellStyle name="Normal 181 3 3" xfId="13116" xr:uid="{00000000-0005-0000-0000-00003B330000}"/>
    <cellStyle name="Normal 181 3 3 2" xfId="13117" xr:uid="{00000000-0005-0000-0000-00003C330000}"/>
    <cellStyle name="Normal 181 3 3 2 2" xfId="13118" xr:uid="{00000000-0005-0000-0000-00003D330000}"/>
    <cellStyle name="Normal 181 3 3 3" xfId="13119" xr:uid="{00000000-0005-0000-0000-00003E330000}"/>
    <cellStyle name="Normal 181 3 3 4" xfId="13120" xr:uid="{00000000-0005-0000-0000-00003F330000}"/>
    <cellStyle name="Normal 181 3 4" xfId="13121" xr:uid="{00000000-0005-0000-0000-000040330000}"/>
    <cellStyle name="Normal 181 3 4 2" xfId="13122" xr:uid="{00000000-0005-0000-0000-000041330000}"/>
    <cellStyle name="Normal 181 3 4 2 2" xfId="13123" xr:uid="{00000000-0005-0000-0000-000042330000}"/>
    <cellStyle name="Normal 181 3 4 3" xfId="13124" xr:uid="{00000000-0005-0000-0000-000043330000}"/>
    <cellStyle name="Normal 181 3 4 4" xfId="13125" xr:uid="{00000000-0005-0000-0000-000044330000}"/>
    <cellStyle name="Normal 181 3 5" xfId="13126" xr:uid="{00000000-0005-0000-0000-000045330000}"/>
    <cellStyle name="Normal 181 3 5 2" xfId="13127" xr:uid="{00000000-0005-0000-0000-000046330000}"/>
    <cellStyle name="Normal 181 3 5 2 2" xfId="13128" xr:uid="{00000000-0005-0000-0000-000047330000}"/>
    <cellStyle name="Normal 181 3 5 3" xfId="13129" xr:uid="{00000000-0005-0000-0000-000048330000}"/>
    <cellStyle name="Normal 181 3 5 4" xfId="13130" xr:uid="{00000000-0005-0000-0000-000049330000}"/>
    <cellStyle name="Normal 181 3 6" xfId="13131" xr:uid="{00000000-0005-0000-0000-00004A330000}"/>
    <cellStyle name="Normal 181 3 6 2" xfId="13132" xr:uid="{00000000-0005-0000-0000-00004B330000}"/>
    <cellStyle name="Normal 181 3 6 2 2" xfId="13133" xr:uid="{00000000-0005-0000-0000-00004C330000}"/>
    <cellStyle name="Normal 181 3 6 3" xfId="13134" xr:uid="{00000000-0005-0000-0000-00004D330000}"/>
    <cellStyle name="Normal 181 3 7" xfId="13135" xr:uid="{00000000-0005-0000-0000-00004E330000}"/>
    <cellStyle name="Normal 181 3 7 2" xfId="13136" xr:uid="{00000000-0005-0000-0000-00004F330000}"/>
    <cellStyle name="Normal 181 3 7 3" xfId="13137" xr:uid="{00000000-0005-0000-0000-000050330000}"/>
    <cellStyle name="Normal 181 3 8" xfId="13138" xr:uid="{00000000-0005-0000-0000-000051330000}"/>
    <cellStyle name="Normal 181 3 8 2" xfId="13139" xr:uid="{00000000-0005-0000-0000-000052330000}"/>
    <cellStyle name="Normal 181 3 9" xfId="13140" xr:uid="{00000000-0005-0000-0000-000053330000}"/>
    <cellStyle name="Normal 181 4" xfId="13141" xr:uid="{00000000-0005-0000-0000-000054330000}"/>
    <cellStyle name="Normal 181 4 2" xfId="13142" xr:uid="{00000000-0005-0000-0000-000055330000}"/>
    <cellStyle name="Normal 181 4 2 2" xfId="13143" xr:uid="{00000000-0005-0000-0000-000056330000}"/>
    <cellStyle name="Normal 181 4 3" xfId="13144" xr:uid="{00000000-0005-0000-0000-000057330000}"/>
    <cellStyle name="Normal 181 4 4" xfId="13145" xr:uid="{00000000-0005-0000-0000-000058330000}"/>
    <cellStyle name="Normal 181 5" xfId="13146" xr:uid="{00000000-0005-0000-0000-000059330000}"/>
    <cellStyle name="Normal 181 5 2" xfId="13147" xr:uid="{00000000-0005-0000-0000-00005A330000}"/>
    <cellStyle name="Normal 181 5 2 2" xfId="13148" xr:uid="{00000000-0005-0000-0000-00005B330000}"/>
    <cellStyle name="Normal 181 5 3" xfId="13149" xr:uid="{00000000-0005-0000-0000-00005C330000}"/>
    <cellStyle name="Normal 181 5 4" xfId="13150" xr:uid="{00000000-0005-0000-0000-00005D330000}"/>
    <cellStyle name="Normal 181 6" xfId="13151" xr:uid="{00000000-0005-0000-0000-00005E330000}"/>
    <cellStyle name="Normal 181 6 2" xfId="13152" xr:uid="{00000000-0005-0000-0000-00005F330000}"/>
    <cellStyle name="Normal 181 6 2 2" xfId="13153" xr:uid="{00000000-0005-0000-0000-000060330000}"/>
    <cellStyle name="Normal 181 6 3" xfId="13154" xr:uid="{00000000-0005-0000-0000-000061330000}"/>
    <cellStyle name="Normal 181 6 4" xfId="13155" xr:uid="{00000000-0005-0000-0000-000062330000}"/>
    <cellStyle name="Normal 181 7" xfId="13156" xr:uid="{00000000-0005-0000-0000-000063330000}"/>
    <cellStyle name="Normal 181 7 2" xfId="13157" xr:uid="{00000000-0005-0000-0000-000064330000}"/>
    <cellStyle name="Normal 181 7 2 2" xfId="13158" xr:uid="{00000000-0005-0000-0000-000065330000}"/>
    <cellStyle name="Normal 181 7 3" xfId="13159" xr:uid="{00000000-0005-0000-0000-000066330000}"/>
    <cellStyle name="Normal 181 7 4" xfId="13160" xr:uid="{00000000-0005-0000-0000-000067330000}"/>
    <cellStyle name="Normal 181 8" xfId="13161" xr:uid="{00000000-0005-0000-0000-000068330000}"/>
    <cellStyle name="Normal 181 8 2" xfId="13162" xr:uid="{00000000-0005-0000-0000-000069330000}"/>
    <cellStyle name="Normal 181 8 2 2" xfId="13163" xr:uid="{00000000-0005-0000-0000-00006A330000}"/>
    <cellStyle name="Normal 181 8 3" xfId="13164" xr:uid="{00000000-0005-0000-0000-00006B330000}"/>
    <cellStyle name="Normal 181 9" xfId="13165" xr:uid="{00000000-0005-0000-0000-00006C330000}"/>
    <cellStyle name="Normal 181 9 2" xfId="13166" xr:uid="{00000000-0005-0000-0000-00006D330000}"/>
    <cellStyle name="Normal 181 9 3" xfId="13167" xr:uid="{00000000-0005-0000-0000-00006E330000}"/>
    <cellStyle name="Normal 182" xfId="13168" xr:uid="{00000000-0005-0000-0000-00006F330000}"/>
    <cellStyle name="Normal 182 10" xfId="13169" xr:uid="{00000000-0005-0000-0000-000070330000}"/>
    <cellStyle name="Normal 182 10 2" xfId="13170" xr:uid="{00000000-0005-0000-0000-000071330000}"/>
    <cellStyle name="Normal 182 11" xfId="13171" xr:uid="{00000000-0005-0000-0000-000072330000}"/>
    <cellStyle name="Normal 182 12" xfId="13172" xr:uid="{00000000-0005-0000-0000-000073330000}"/>
    <cellStyle name="Normal 182 13" xfId="13173" xr:uid="{00000000-0005-0000-0000-000074330000}"/>
    <cellStyle name="Normal 182 14" xfId="13174" xr:uid="{00000000-0005-0000-0000-000075330000}"/>
    <cellStyle name="Normal 182 15" xfId="13175" xr:uid="{00000000-0005-0000-0000-000076330000}"/>
    <cellStyle name="Normal 182 16" xfId="13176" xr:uid="{00000000-0005-0000-0000-000077330000}"/>
    <cellStyle name="Normal 182 17" xfId="13177" xr:uid="{00000000-0005-0000-0000-000078330000}"/>
    <cellStyle name="Normal 182 2" xfId="13178" xr:uid="{00000000-0005-0000-0000-000079330000}"/>
    <cellStyle name="Normal 182 2 10" xfId="13179" xr:uid="{00000000-0005-0000-0000-00007A330000}"/>
    <cellStyle name="Normal 182 2 11" xfId="13180" xr:uid="{00000000-0005-0000-0000-00007B330000}"/>
    <cellStyle name="Normal 182 2 12" xfId="13181" xr:uid="{00000000-0005-0000-0000-00007C330000}"/>
    <cellStyle name="Normal 182 2 13" xfId="13182" xr:uid="{00000000-0005-0000-0000-00007D330000}"/>
    <cellStyle name="Normal 182 2 14" xfId="13183" xr:uid="{00000000-0005-0000-0000-00007E330000}"/>
    <cellStyle name="Normal 182 2 15" xfId="13184" xr:uid="{00000000-0005-0000-0000-00007F330000}"/>
    <cellStyle name="Normal 182 2 2" xfId="13185" xr:uid="{00000000-0005-0000-0000-000080330000}"/>
    <cellStyle name="Normal 182 2 2 2" xfId="13186" xr:uid="{00000000-0005-0000-0000-000081330000}"/>
    <cellStyle name="Normal 182 2 2 2 2" xfId="13187" xr:uid="{00000000-0005-0000-0000-000082330000}"/>
    <cellStyle name="Normal 182 2 2 3" xfId="13188" xr:uid="{00000000-0005-0000-0000-000083330000}"/>
    <cellStyle name="Normal 182 2 2 4" xfId="13189" xr:uid="{00000000-0005-0000-0000-000084330000}"/>
    <cellStyle name="Normal 182 2 3" xfId="13190" xr:uid="{00000000-0005-0000-0000-000085330000}"/>
    <cellStyle name="Normal 182 2 3 2" xfId="13191" xr:uid="{00000000-0005-0000-0000-000086330000}"/>
    <cellStyle name="Normal 182 2 3 2 2" xfId="13192" xr:uid="{00000000-0005-0000-0000-000087330000}"/>
    <cellStyle name="Normal 182 2 3 3" xfId="13193" xr:uid="{00000000-0005-0000-0000-000088330000}"/>
    <cellStyle name="Normal 182 2 3 4" xfId="13194" xr:uid="{00000000-0005-0000-0000-000089330000}"/>
    <cellStyle name="Normal 182 2 4" xfId="13195" xr:uid="{00000000-0005-0000-0000-00008A330000}"/>
    <cellStyle name="Normal 182 2 4 2" xfId="13196" xr:uid="{00000000-0005-0000-0000-00008B330000}"/>
    <cellStyle name="Normal 182 2 4 2 2" xfId="13197" xr:uid="{00000000-0005-0000-0000-00008C330000}"/>
    <cellStyle name="Normal 182 2 4 3" xfId="13198" xr:uid="{00000000-0005-0000-0000-00008D330000}"/>
    <cellStyle name="Normal 182 2 4 4" xfId="13199" xr:uid="{00000000-0005-0000-0000-00008E330000}"/>
    <cellStyle name="Normal 182 2 5" xfId="13200" xr:uid="{00000000-0005-0000-0000-00008F330000}"/>
    <cellStyle name="Normal 182 2 5 2" xfId="13201" xr:uid="{00000000-0005-0000-0000-000090330000}"/>
    <cellStyle name="Normal 182 2 5 2 2" xfId="13202" xr:uid="{00000000-0005-0000-0000-000091330000}"/>
    <cellStyle name="Normal 182 2 5 3" xfId="13203" xr:uid="{00000000-0005-0000-0000-000092330000}"/>
    <cellStyle name="Normal 182 2 5 4" xfId="13204" xr:uid="{00000000-0005-0000-0000-000093330000}"/>
    <cellStyle name="Normal 182 2 6" xfId="13205" xr:uid="{00000000-0005-0000-0000-000094330000}"/>
    <cellStyle name="Normal 182 2 6 2" xfId="13206" xr:uid="{00000000-0005-0000-0000-000095330000}"/>
    <cellStyle name="Normal 182 2 6 2 2" xfId="13207" xr:uid="{00000000-0005-0000-0000-000096330000}"/>
    <cellStyle name="Normal 182 2 6 3" xfId="13208" xr:uid="{00000000-0005-0000-0000-000097330000}"/>
    <cellStyle name="Normal 182 2 7" xfId="13209" xr:uid="{00000000-0005-0000-0000-000098330000}"/>
    <cellStyle name="Normal 182 2 7 2" xfId="13210" xr:uid="{00000000-0005-0000-0000-000099330000}"/>
    <cellStyle name="Normal 182 2 7 3" xfId="13211" xr:uid="{00000000-0005-0000-0000-00009A330000}"/>
    <cellStyle name="Normal 182 2 8" xfId="13212" xr:uid="{00000000-0005-0000-0000-00009B330000}"/>
    <cellStyle name="Normal 182 2 8 2" xfId="13213" xr:uid="{00000000-0005-0000-0000-00009C330000}"/>
    <cellStyle name="Normal 182 2 9" xfId="13214" xr:uid="{00000000-0005-0000-0000-00009D330000}"/>
    <cellStyle name="Normal 182 3" xfId="13215" xr:uid="{00000000-0005-0000-0000-00009E330000}"/>
    <cellStyle name="Normal 182 3 10" xfId="13216" xr:uid="{00000000-0005-0000-0000-00009F330000}"/>
    <cellStyle name="Normal 182 3 11" xfId="13217" xr:uid="{00000000-0005-0000-0000-0000A0330000}"/>
    <cellStyle name="Normal 182 3 12" xfId="13218" xr:uid="{00000000-0005-0000-0000-0000A1330000}"/>
    <cellStyle name="Normal 182 3 13" xfId="13219" xr:uid="{00000000-0005-0000-0000-0000A2330000}"/>
    <cellStyle name="Normal 182 3 14" xfId="13220" xr:uid="{00000000-0005-0000-0000-0000A3330000}"/>
    <cellStyle name="Normal 182 3 15" xfId="13221" xr:uid="{00000000-0005-0000-0000-0000A4330000}"/>
    <cellStyle name="Normal 182 3 2" xfId="13222" xr:uid="{00000000-0005-0000-0000-0000A5330000}"/>
    <cellStyle name="Normal 182 3 2 2" xfId="13223" xr:uid="{00000000-0005-0000-0000-0000A6330000}"/>
    <cellStyle name="Normal 182 3 2 2 2" xfId="13224" xr:uid="{00000000-0005-0000-0000-0000A7330000}"/>
    <cellStyle name="Normal 182 3 2 3" xfId="13225" xr:uid="{00000000-0005-0000-0000-0000A8330000}"/>
    <cellStyle name="Normal 182 3 2 4" xfId="13226" xr:uid="{00000000-0005-0000-0000-0000A9330000}"/>
    <cellStyle name="Normal 182 3 3" xfId="13227" xr:uid="{00000000-0005-0000-0000-0000AA330000}"/>
    <cellStyle name="Normal 182 3 3 2" xfId="13228" xr:uid="{00000000-0005-0000-0000-0000AB330000}"/>
    <cellStyle name="Normal 182 3 3 2 2" xfId="13229" xr:uid="{00000000-0005-0000-0000-0000AC330000}"/>
    <cellStyle name="Normal 182 3 3 3" xfId="13230" xr:uid="{00000000-0005-0000-0000-0000AD330000}"/>
    <cellStyle name="Normal 182 3 3 4" xfId="13231" xr:uid="{00000000-0005-0000-0000-0000AE330000}"/>
    <cellStyle name="Normal 182 3 4" xfId="13232" xr:uid="{00000000-0005-0000-0000-0000AF330000}"/>
    <cellStyle name="Normal 182 3 4 2" xfId="13233" xr:uid="{00000000-0005-0000-0000-0000B0330000}"/>
    <cellStyle name="Normal 182 3 4 2 2" xfId="13234" xr:uid="{00000000-0005-0000-0000-0000B1330000}"/>
    <cellStyle name="Normal 182 3 4 3" xfId="13235" xr:uid="{00000000-0005-0000-0000-0000B2330000}"/>
    <cellStyle name="Normal 182 3 4 4" xfId="13236" xr:uid="{00000000-0005-0000-0000-0000B3330000}"/>
    <cellStyle name="Normal 182 3 5" xfId="13237" xr:uid="{00000000-0005-0000-0000-0000B4330000}"/>
    <cellStyle name="Normal 182 3 5 2" xfId="13238" xr:uid="{00000000-0005-0000-0000-0000B5330000}"/>
    <cellStyle name="Normal 182 3 5 2 2" xfId="13239" xr:uid="{00000000-0005-0000-0000-0000B6330000}"/>
    <cellStyle name="Normal 182 3 5 3" xfId="13240" xr:uid="{00000000-0005-0000-0000-0000B7330000}"/>
    <cellStyle name="Normal 182 3 5 4" xfId="13241" xr:uid="{00000000-0005-0000-0000-0000B8330000}"/>
    <cellStyle name="Normal 182 3 6" xfId="13242" xr:uid="{00000000-0005-0000-0000-0000B9330000}"/>
    <cellStyle name="Normal 182 3 6 2" xfId="13243" xr:uid="{00000000-0005-0000-0000-0000BA330000}"/>
    <cellStyle name="Normal 182 3 6 2 2" xfId="13244" xr:uid="{00000000-0005-0000-0000-0000BB330000}"/>
    <cellStyle name="Normal 182 3 6 3" xfId="13245" xr:uid="{00000000-0005-0000-0000-0000BC330000}"/>
    <cellStyle name="Normal 182 3 7" xfId="13246" xr:uid="{00000000-0005-0000-0000-0000BD330000}"/>
    <cellStyle name="Normal 182 3 7 2" xfId="13247" xr:uid="{00000000-0005-0000-0000-0000BE330000}"/>
    <cellStyle name="Normal 182 3 7 3" xfId="13248" xr:uid="{00000000-0005-0000-0000-0000BF330000}"/>
    <cellStyle name="Normal 182 3 8" xfId="13249" xr:uid="{00000000-0005-0000-0000-0000C0330000}"/>
    <cellStyle name="Normal 182 3 8 2" xfId="13250" xr:uid="{00000000-0005-0000-0000-0000C1330000}"/>
    <cellStyle name="Normal 182 3 9" xfId="13251" xr:uid="{00000000-0005-0000-0000-0000C2330000}"/>
    <cellStyle name="Normal 182 4" xfId="13252" xr:uid="{00000000-0005-0000-0000-0000C3330000}"/>
    <cellStyle name="Normal 182 4 2" xfId="13253" xr:uid="{00000000-0005-0000-0000-0000C4330000}"/>
    <cellStyle name="Normal 182 4 2 2" xfId="13254" xr:uid="{00000000-0005-0000-0000-0000C5330000}"/>
    <cellStyle name="Normal 182 4 3" xfId="13255" xr:uid="{00000000-0005-0000-0000-0000C6330000}"/>
    <cellStyle name="Normal 182 4 4" xfId="13256" xr:uid="{00000000-0005-0000-0000-0000C7330000}"/>
    <cellStyle name="Normal 182 5" xfId="13257" xr:uid="{00000000-0005-0000-0000-0000C8330000}"/>
    <cellStyle name="Normal 182 5 2" xfId="13258" xr:uid="{00000000-0005-0000-0000-0000C9330000}"/>
    <cellStyle name="Normal 182 5 2 2" xfId="13259" xr:uid="{00000000-0005-0000-0000-0000CA330000}"/>
    <cellStyle name="Normal 182 5 3" xfId="13260" xr:uid="{00000000-0005-0000-0000-0000CB330000}"/>
    <cellStyle name="Normal 182 5 4" xfId="13261" xr:uid="{00000000-0005-0000-0000-0000CC330000}"/>
    <cellStyle name="Normal 182 6" xfId="13262" xr:uid="{00000000-0005-0000-0000-0000CD330000}"/>
    <cellStyle name="Normal 182 6 2" xfId="13263" xr:uid="{00000000-0005-0000-0000-0000CE330000}"/>
    <cellStyle name="Normal 182 6 2 2" xfId="13264" xr:uid="{00000000-0005-0000-0000-0000CF330000}"/>
    <cellStyle name="Normal 182 6 3" xfId="13265" xr:uid="{00000000-0005-0000-0000-0000D0330000}"/>
    <cellStyle name="Normal 182 6 4" xfId="13266" xr:uid="{00000000-0005-0000-0000-0000D1330000}"/>
    <cellStyle name="Normal 182 7" xfId="13267" xr:uid="{00000000-0005-0000-0000-0000D2330000}"/>
    <cellStyle name="Normal 182 7 2" xfId="13268" xr:uid="{00000000-0005-0000-0000-0000D3330000}"/>
    <cellStyle name="Normal 182 7 2 2" xfId="13269" xr:uid="{00000000-0005-0000-0000-0000D4330000}"/>
    <cellStyle name="Normal 182 7 3" xfId="13270" xr:uid="{00000000-0005-0000-0000-0000D5330000}"/>
    <cellStyle name="Normal 182 7 4" xfId="13271" xr:uid="{00000000-0005-0000-0000-0000D6330000}"/>
    <cellStyle name="Normal 182 8" xfId="13272" xr:uid="{00000000-0005-0000-0000-0000D7330000}"/>
    <cellStyle name="Normal 182 8 2" xfId="13273" xr:uid="{00000000-0005-0000-0000-0000D8330000}"/>
    <cellStyle name="Normal 182 8 2 2" xfId="13274" xr:uid="{00000000-0005-0000-0000-0000D9330000}"/>
    <cellStyle name="Normal 182 8 3" xfId="13275" xr:uid="{00000000-0005-0000-0000-0000DA330000}"/>
    <cellStyle name="Normal 182 9" xfId="13276" xr:uid="{00000000-0005-0000-0000-0000DB330000}"/>
    <cellStyle name="Normal 182 9 2" xfId="13277" xr:uid="{00000000-0005-0000-0000-0000DC330000}"/>
    <cellStyle name="Normal 182 9 3" xfId="13278" xr:uid="{00000000-0005-0000-0000-0000DD330000}"/>
    <cellStyle name="Normal 183" xfId="13279" xr:uid="{00000000-0005-0000-0000-0000DE330000}"/>
    <cellStyle name="Normal 183 10" xfId="13280" xr:uid="{00000000-0005-0000-0000-0000DF330000}"/>
    <cellStyle name="Normal 183 10 2" xfId="13281" xr:uid="{00000000-0005-0000-0000-0000E0330000}"/>
    <cellStyle name="Normal 183 11" xfId="13282" xr:uid="{00000000-0005-0000-0000-0000E1330000}"/>
    <cellStyle name="Normal 183 12" xfId="13283" xr:uid="{00000000-0005-0000-0000-0000E2330000}"/>
    <cellStyle name="Normal 183 13" xfId="13284" xr:uid="{00000000-0005-0000-0000-0000E3330000}"/>
    <cellStyle name="Normal 183 14" xfId="13285" xr:uid="{00000000-0005-0000-0000-0000E4330000}"/>
    <cellStyle name="Normal 183 15" xfId="13286" xr:uid="{00000000-0005-0000-0000-0000E5330000}"/>
    <cellStyle name="Normal 183 16" xfId="13287" xr:uid="{00000000-0005-0000-0000-0000E6330000}"/>
    <cellStyle name="Normal 183 17" xfId="13288" xr:uid="{00000000-0005-0000-0000-0000E7330000}"/>
    <cellStyle name="Normal 183 2" xfId="13289" xr:uid="{00000000-0005-0000-0000-0000E8330000}"/>
    <cellStyle name="Normal 183 2 10" xfId="13290" xr:uid="{00000000-0005-0000-0000-0000E9330000}"/>
    <cellStyle name="Normal 183 2 11" xfId="13291" xr:uid="{00000000-0005-0000-0000-0000EA330000}"/>
    <cellStyle name="Normal 183 2 12" xfId="13292" xr:uid="{00000000-0005-0000-0000-0000EB330000}"/>
    <cellStyle name="Normal 183 2 13" xfId="13293" xr:uid="{00000000-0005-0000-0000-0000EC330000}"/>
    <cellStyle name="Normal 183 2 14" xfId="13294" xr:uid="{00000000-0005-0000-0000-0000ED330000}"/>
    <cellStyle name="Normal 183 2 15" xfId="13295" xr:uid="{00000000-0005-0000-0000-0000EE330000}"/>
    <cellStyle name="Normal 183 2 2" xfId="13296" xr:uid="{00000000-0005-0000-0000-0000EF330000}"/>
    <cellStyle name="Normal 183 2 2 2" xfId="13297" xr:uid="{00000000-0005-0000-0000-0000F0330000}"/>
    <cellStyle name="Normal 183 2 2 2 2" xfId="13298" xr:uid="{00000000-0005-0000-0000-0000F1330000}"/>
    <cellStyle name="Normal 183 2 2 3" xfId="13299" xr:uid="{00000000-0005-0000-0000-0000F2330000}"/>
    <cellStyle name="Normal 183 2 2 4" xfId="13300" xr:uid="{00000000-0005-0000-0000-0000F3330000}"/>
    <cellStyle name="Normal 183 2 3" xfId="13301" xr:uid="{00000000-0005-0000-0000-0000F4330000}"/>
    <cellStyle name="Normal 183 2 3 2" xfId="13302" xr:uid="{00000000-0005-0000-0000-0000F5330000}"/>
    <cellStyle name="Normal 183 2 3 2 2" xfId="13303" xr:uid="{00000000-0005-0000-0000-0000F6330000}"/>
    <cellStyle name="Normal 183 2 3 3" xfId="13304" xr:uid="{00000000-0005-0000-0000-0000F7330000}"/>
    <cellStyle name="Normal 183 2 3 4" xfId="13305" xr:uid="{00000000-0005-0000-0000-0000F8330000}"/>
    <cellStyle name="Normal 183 2 4" xfId="13306" xr:uid="{00000000-0005-0000-0000-0000F9330000}"/>
    <cellStyle name="Normal 183 2 4 2" xfId="13307" xr:uid="{00000000-0005-0000-0000-0000FA330000}"/>
    <cellStyle name="Normal 183 2 4 2 2" xfId="13308" xr:uid="{00000000-0005-0000-0000-0000FB330000}"/>
    <cellStyle name="Normal 183 2 4 3" xfId="13309" xr:uid="{00000000-0005-0000-0000-0000FC330000}"/>
    <cellStyle name="Normal 183 2 4 4" xfId="13310" xr:uid="{00000000-0005-0000-0000-0000FD330000}"/>
    <cellStyle name="Normal 183 2 5" xfId="13311" xr:uid="{00000000-0005-0000-0000-0000FE330000}"/>
    <cellStyle name="Normal 183 2 5 2" xfId="13312" xr:uid="{00000000-0005-0000-0000-0000FF330000}"/>
    <cellStyle name="Normal 183 2 5 2 2" xfId="13313" xr:uid="{00000000-0005-0000-0000-000000340000}"/>
    <cellStyle name="Normal 183 2 5 3" xfId="13314" xr:uid="{00000000-0005-0000-0000-000001340000}"/>
    <cellStyle name="Normal 183 2 5 4" xfId="13315" xr:uid="{00000000-0005-0000-0000-000002340000}"/>
    <cellStyle name="Normal 183 2 6" xfId="13316" xr:uid="{00000000-0005-0000-0000-000003340000}"/>
    <cellStyle name="Normal 183 2 6 2" xfId="13317" xr:uid="{00000000-0005-0000-0000-000004340000}"/>
    <cellStyle name="Normal 183 2 6 2 2" xfId="13318" xr:uid="{00000000-0005-0000-0000-000005340000}"/>
    <cellStyle name="Normal 183 2 6 3" xfId="13319" xr:uid="{00000000-0005-0000-0000-000006340000}"/>
    <cellStyle name="Normal 183 2 7" xfId="13320" xr:uid="{00000000-0005-0000-0000-000007340000}"/>
    <cellStyle name="Normal 183 2 7 2" xfId="13321" xr:uid="{00000000-0005-0000-0000-000008340000}"/>
    <cellStyle name="Normal 183 2 7 3" xfId="13322" xr:uid="{00000000-0005-0000-0000-000009340000}"/>
    <cellStyle name="Normal 183 2 8" xfId="13323" xr:uid="{00000000-0005-0000-0000-00000A340000}"/>
    <cellStyle name="Normal 183 2 8 2" xfId="13324" xr:uid="{00000000-0005-0000-0000-00000B340000}"/>
    <cellStyle name="Normal 183 2 9" xfId="13325" xr:uid="{00000000-0005-0000-0000-00000C340000}"/>
    <cellStyle name="Normal 183 3" xfId="13326" xr:uid="{00000000-0005-0000-0000-00000D340000}"/>
    <cellStyle name="Normal 183 3 10" xfId="13327" xr:uid="{00000000-0005-0000-0000-00000E340000}"/>
    <cellStyle name="Normal 183 3 11" xfId="13328" xr:uid="{00000000-0005-0000-0000-00000F340000}"/>
    <cellStyle name="Normal 183 3 12" xfId="13329" xr:uid="{00000000-0005-0000-0000-000010340000}"/>
    <cellStyle name="Normal 183 3 13" xfId="13330" xr:uid="{00000000-0005-0000-0000-000011340000}"/>
    <cellStyle name="Normal 183 3 14" xfId="13331" xr:uid="{00000000-0005-0000-0000-000012340000}"/>
    <cellStyle name="Normal 183 3 15" xfId="13332" xr:uid="{00000000-0005-0000-0000-000013340000}"/>
    <cellStyle name="Normal 183 3 2" xfId="13333" xr:uid="{00000000-0005-0000-0000-000014340000}"/>
    <cellStyle name="Normal 183 3 2 2" xfId="13334" xr:uid="{00000000-0005-0000-0000-000015340000}"/>
    <cellStyle name="Normal 183 3 2 2 2" xfId="13335" xr:uid="{00000000-0005-0000-0000-000016340000}"/>
    <cellStyle name="Normal 183 3 2 3" xfId="13336" xr:uid="{00000000-0005-0000-0000-000017340000}"/>
    <cellStyle name="Normal 183 3 2 4" xfId="13337" xr:uid="{00000000-0005-0000-0000-000018340000}"/>
    <cellStyle name="Normal 183 3 3" xfId="13338" xr:uid="{00000000-0005-0000-0000-000019340000}"/>
    <cellStyle name="Normal 183 3 3 2" xfId="13339" xr:uid="{00000000-0005-0000-0000-00001A340000}"/>
    <cellStyle name="Normal 183 3 3 2 2" xfId="13340" xr:uid="{00000000-0005-0000-0000-00001B340000}"/>
    <cellStyle name="Normal 183 3 3 3" xfId="13341" xr:uid="{00000000-0005-0000-0000-00001C340000}"/>
    <cellStyle name="Normal 183 3 3 4" xfId="13342" xr:uid="{00000000-0005-0000-0000-00001D340000}"/>
    <cellStyle name="Normal 183 3 4" xfId="13343" xr:uid="{00000000-0005-0000-0000-00001E340000}"/>
    <cellStyle name="Normal 183 3 4 2" xfId="13344" xr:uid="{00000000-0005-0000-0000-00001F340000}"/>
    <cellStyle name="Normal 183 3 4 2 2" xfId="13345" xr:uid="{00000000-0005-0000-0000-000020340000}"/>
    <cellStyle name="Normal 183 3 4 3" xfId="13346" xr:uid="{00000000-0005-0000-0000-000021340000}"/>
    <cellStyle name="Normal 183 3 4 4" xfId="13347" xr:uid="{00000000-0005-0000-0000-000022340000}"/>
    <cellStyle name="Normal 183 3 5" xfId="13348" xr:uid="{00000000-0005-0000-0000-000023340000}"/>
    <cellStyle name="Normal 183 3 5 2" xfId="13349" xr:uid="{00000000-0005-0000-0000-000024340000}"/>
    <cellStyle name="Normal 183 3 5 2 2" xfId="13350" xr:uid="{00000000-0005-0000-0000-000025340000}"/>
    <cellStyle name="Normal 183 3 5 3" xfId="13351" xr:uid="{00000000-0005-0000-0000-000026340000}"/>
    <cellStyle name="Normal 183 3 5 4" xfId="13352" xr:uid="{00000000-0005-0000-0000-000027340000}"/>
    <cellStyle name="Normal 183 3 6" xfId="13353" xr:uid="{00000000-0005-0000-0000-000028340000}"/>
    <cellStyle name="Normal 183 3 6 2" xfId="13354" xr:uid="{00000000-0005-0000-0000-000029340000}"/>
    <cellStyle name="Normal 183 3 6 2 2" xfId="13355" xr:uid="{00000000-0005-0000-0000-00002A340000}"/>
    <cellStyle name="Normal 183 3 6 3" xfId="13356" xr:uid="{00000000-0005-0000-0000-00002B340000}"/>
    <cellStyle name="Normal 183 3 7" xfId="13357" xr:uid="{00000000-0005-0000-0000-00002C340000}"/>
    <cellStyle name="Normal 183 3 7 2" xfId="13358" xr:uid="{00000000-0005-0000-0000-00002D340000}"/>
    <cellStyle name="Normal 183 3 7 3" xfId="13359" xr:uid="{00000000-0005-0000-0000-00002E340000}"/>
    <cellStyle name="Normal 183 3 8" xfId="13360" xr:uid="{00000000-0005-0000-0000-00002F340000}"/>
    <cellStyle name="Normal 183 3 8 2" xfId="13361" xr:uid="{00000000-0005-0000-0000-000030340000}"/>
    <cellStyle name="Normal 183 3 9" xfId="13362" xr:uid="{00000000-0005-0000-0000-000031340000}"/>
    <cellStyle name="Normal 183 4" xfId="13363" xr:uid="{00000000-0005-0000-0000-000032340000}"/>
    <cellStyle name="Normal 183 4 2" xfId="13364" xr:uid="{00000000-0005-0000-0000-000033340000}"/>
    <cellStyle name="Normal 183 4 2 2" xfId="13365" xr:uid="{00000000-0005-0000-0000-000034340000}"/>
    <cellStyle name="Normal 183 4 3" xfId="13366" xr:uid="{00000000-0005-0000-0000-000035340000}"/>
    <cellStyle name="Normal 183 4 4" xfId="13367" xr:uid="{00000000-0005-0000-0000-000036340000}"/>
    <cellStyle name="Normal 183 5" xfId="13368" xr:uid="{00000000-0005-0000-0000-000037340000}"/>
    <cellStyle name="Normal 183 5 2" xfId="13369" xr:uid="{00000000-0005-0000-0000-000038340000}"/>
    <cellStyle name="Normal 183 5 2 2" xfId="13370" xr:uid="{00000000-0005-0000-0000-000039340000}"/>
    <cellStyle name="Normal 183 5 3" xfId="13371" xr:uid="{00000000-0005-0000-0000-00003A340000}"/>
    <cellStyle name="Normal 183 5 4" xfId="13372" xr:uid="{00000000-0005-0000-0000-00003B340000}"/>
    <cellStyle name="Normal 183 6" xfId="13373" xr:uid="{00000000-0005-0000-0000-00003C340000}"/>
    <cellStyle name="Normal 183 6 2" xfId="13374" xr:uid="{00000000-0005-0000-0000-00003D340000}"/>
    <cellStyle name="Normal 183 6 2 2" xfId="13375" xr:uid="{00000000-0005-0000-0000-00003E340000}"/>
    <cellStyle name="Normal 183 6 3" xfId="13376" xr:uid="{00000000-0005-0000-0000-00003F340000}"/>
    <cellStyle name="Normal 183 6 4" xfId="13377" xr:uid="{00000000-0005-0000-0000-000040340000}"/>
    <cellStyle name="Normal 183 7" xfId="13378" xr:uid="{00000000-0005-0000-0000-000041340000}"/>
    <cellStyle name="Normal 183 7 2" xfId="13379" xr:uid="{00000000-0005-0000-0000-000042340000}"/>
    <cellStyle name="Normal 183 7 2 2" xfId="13380" xr:uid="{00000000-0005-0000-0000-000043340000}"/>
    <cellStyle name="Normal 183 7 3" xfId="13381" xr:uid="{00000000-0005-0000-0000-000044340000}"/>
    <cellStyle name="Normal 183 7 4" xfId="13382" xr:uid="{00000000-0005-0000-0000-000045340000}"/>
    <cellStyle name="Normal 183 8" xfId="13383" xr:uid="{00000000-0005-0000-0000-000046340000}"/>
    <cellStyle name="Normal 183 8 2" xfId="13384" xr:uid="{00000000-0005-0000-0000-000047340000}"/>
    <cellStyle name="Normal 183 8 2 2" xfId="13385" xr:uid="{00000000-0005-0000-0000-000048340000}"/>
    <cellStyle name="Normal 183 8 3" xfId="13386" xr:uid="{00000000-0005-0000-0000-000049340000}"/>
    <cellStyle name="Normal 183 9" xfId="13387" xr:uid="{00000000-0005-0000-0000-00004A340000}"/>
    <cellStyle name="Normal 183 9 2" xfId="13388" xr:uid="{00000000-0005-0000-0000-00004B340000}"/>
    <cellStyle name="Normal 183 9 3" xfId="13389" xr:uid="{00000000-0005-0000-0000-00004C340000}"/>
    <cellStyle name="Normal 184" xfId="13390" xr:uid="{00000000-0005-0000-0000-00004D340000}"/>
    <cellStyle name="Normal 184 10" xfId="13391" xr:uid="{00000000-0005-0000-0000-00004E340000}"/>
    <cellStyle name="Normal 184 10 2" xfId="13392" xr:uid="{00000000-0005-0000-0000-00004F340000}"/>
    <cellStyle name="Normal 184 11" xfId="13393" xr:uid="{00000000-0005-0000-0000-000050340000}"/>
    <cellStyle name="Normal 184 12" xfId="13394" xr:uid="{00000000-0005-0000-0000-000051340000}"/>
    <cellStyle name="Normal 184 13" xfId="13395" xr:uid="{00000000-0005-0000-0000-000052340000}"/>
    <cellStyle name="Normal 184 14" xfId="13396" xr:uid="{00000000-0005-0000-0000-000053340000}"/>
    <cellStyle name="Normal 184 15" xfId="13397" xr:uid="{00000000-0005-0000-0000-000054340000}"/>
    <cellStyle name="Normal 184 16" xfId="13398" xr:uid="{00000000-0005-0000-0000-000055340000}"/>
    <cellStyle name="Normal 184 17" xfId="13399" xr:uid="{00000000-0005-0000-0000-000056340000}"/>
    <cellStyle name="Normal 184 2" xfId="13400" xr:uid="{00000000-0005-0000-0000-000057340000}"/>
    <cellStyle name="Normal 184 2 10" xfId="13401" xr:uid="{00000000-0005-0000-0000-000058340000}"/>
    <cellStyle name="Normal 184 2 11" xfId="13402" xr:uid="{00000000-0005-0000-0000-000059340000}"/>
    <cellStyle name="Normal 184 2 12" xfId="13403" xr:uid="{00000000-0005-0000-0000-00005A340000}"/>
    <cellStyle name="Normal 184 2 13" xfId="13404" xr:uid="{00000000-0005-0000-0000-00005B340000}"/>
    <cellStyle name="Normal 184 2 14" xfId="13405" xr:uid="{00000000-0005-0000-0000-00005C340000}"/>
    <cellStyle name="Normal 184 2 15" xfId="13406" xr:uid="{00000000-0005-0000-0000-00005D340000}"/>
    <cellStyle name="Normal 184 2 2" xfId="13407" xr:uid="{00000000-0005-0000-0000-00005E340000}"/>
    <cellStyle name="Normal 184 2 2 2" xfId="13408" xr:uid="{00000000-0005-0000-0000-00005F340000}"/>
    <cellStyle name="Normal 184 2 2 2 2" xfId="13409" xr:uid="{00000000-0005-0000-0000-000060340000}"/>
    <cellStyle name="Normal 184 2 2 3" xfId="13410" xr:uid="{00000000-0005-0000-0000-000061340000}"/>
    <cellStyle name="Normal 184 2 2 4" xfId="13411" xr:uid="{00000000-0005-0000-0000-000062340000}"/>
    <cellStyle name="Normal 184 2 3" xfId="13412" xr:uid="{00000000-0005-0000-0000-000063340000}"/>
    <cellStyle name="Normal 184 2 3 2" xfId="13413" xr:uid="{00000000-0005-0000-0000-000064340000}"/>
    <cellStyle name="Normal 184 2 3 2 2" xfId="13414" xr:uid="{00000000-0005-0000-0000-000065340000}"/>
    <cellStyle name="Normal 184 2 3 3" xfId="13415" xr:uid="{00000000-0005-0000-0000-000066340000}"/>
    <cellStyle name="Normal 184 2 3 4" xfId="13416" xr:uid="{00000000-0005-0000-0000-000067340000}"/>
    <cellStyle name="Normal 184 2 4" xfId="13417" xr:uid="{00000000-0005-0000-0000-000068340000}"/>
    <cellStyle name="Normal 184 2 4 2" xfId="13418" xr:uid="{00000000-0005-0000-0000-000069340000}"/>
    <cellStyle name="Normal 184 2 4 2 2" xfId="13419" xr:uid="{00000000-0005-0000-0000-00006A340000}"/>
    <cellStyle name="Normal 184 2 4 3" xfId="13420" xr:uid="{00000000-0005-0000-0000-00006B340000}"/>
    <cellStyle name="Normal 184 2 4 4" xfId="13421" xr:uid="{00000000-0005-0000-0000-00006C340000}"/>
    <cellStyle name="Normal 184 2 5" xfId="13422" xr:uid="{00000000-0005-0000-0000-00006D340000}"/>
    <cellStyle name="Normal 184 2 5 2" xfId="13423" xr:uid="{00000000-0005-0000-0000-00006E340000}"/>
    <cellStyle name="Normal 184 2 5 2 2" xfId="13424" xr:uid="{00000000-0005-0000-0000-00006F340000}"/>
    <cellStyle name="Normal 184 2 5 3" xfId="13425" xr:uid="{00000000-0005-0000-0000-000070340000}"/>
    <cellStyle name="Normal 184 2 5 4" xfId="13426" xr:uid="{00000000-0005-0000-0000-000071340000}"/>
    <cellStyle name="Normal 184 2 6" xfId="13427" xr:uid="{00000000-0005-0000-0000-000072340000}"/>
    <cellStyle name="Normal 184 2 6 2" xfId="13428" xr:uid="{00000000-0005-0000-0000-000073340000}"/>
    <cellStyle name="Normal 184 2 6 2 2" xfId="13429" xr:uid="{00000000-0005-0000-0000-000074340000}"/>
    <cellStyle name="Normal 184 2 6 3" xfId="13430" xr:uid="{00000000-0005-0000-0000-000075340000}"/>
    <cellStyle name="Normal 184 2 7" xfId="13431" xr:uid="{00000000-0005-0000-0000-000076340000}"/>
    <cellStyle name="Normal 184 2 7 2" xfId="13432" xr:uid="{00000000-0005-0000-0000-000077340000}"/>
    <cellStyle name="Normal 184 2 7 3" xfId="13433" xr:uid="{00000000-0005-0000-0000-000078340000}"/>
    <cellStyle name="Normal 184 2 8" xfId="13434" xr:uid="{00000000-0005-0000-0000-000079340000}"/>
    <cellStyle name="Normal 184 2 8 2" xfId="13435" xr:uid="{00000000-0005-0000-0000-00007A340000}"/>
    <cellStyle name="Normal 184 2 9" xfId="13436" xr:uid="{00000000-0005-0000-0000-00007B340000}"/>
    <cellStyle name="Normal 184 3" xfId="13437" xr:uid="{00000000-0005-0000-0000-00007C340000}"/>
    <cellStyle name="Normal 184 3 10" xfId="13438" xr:uid="{00000000-0005-0000-0000-00007D340000}"/>
    <cellStyle name="Normal 184 3 11" xfId="13439" xr:uid="{00000000-0005-0000-0000-00007E340000}"/>
    <cellStyle name="Normal 184 3 12" xfId="13440" xr:uid="{00000000-0005-0000-0000-00007F340000}"/>
    <cellStyle name="Normal 184 3 13" xfId="13441" xr:uid="{00000000-0005-0000-0000-000080340000}"/>
    <cellStyle name="Normal 184 3 14" xfId="13442" xr:uid="{00000000-0005-0000-0000-000081340000}"/>
    <cellStyle name="Normal 184 3 15" xfId="13443" xr:uid="{00000000-0005-0000-0000-000082340000}"/>
    <cellStyle name="Normal 184 3 2" xfId="13444" xr:uid="{00000000-0005-0000-0000-000083340000}"/>
    <cellStyle name="Normal 184 3 2 2" xfId="13445" xr:uid="{00000000-0005-0000-0000-000084340000}"/>
    <cellStyle name="Normal 184 3 2 2 2" xfId="13446" xr:uid="{00000000-0005-0000-0000-000085340000}"/>
    <cellStyle name="Normal 184 3 2 3" xfId="13447" xr:uid="{00000000-0005-0000-0000-000086340000}"/>
    <cellStyle name="Normal 184 3 2 4" xfId="13448" xr:uid="{00000000-0005-0000-0000-000087340000}"/>
    <cellStyle name="Normal 184 3 3" xfId="13449" xr:uid="{00000000-0005-0000-0000-000088340000}"/>
    <cellStyle name="Normal 184 3 3 2" xfId="13450" xr:uid="{00000000-0005-0000-0000-000089340000}"/>
    <cellStyle name="Normal 184 3 3 2 2" xfId="13451" xr:uid="{00000000-0005-0000-0000-00008A340000}"/>
    <cellStyle name="Normal 184 3 3 3" xfId="13452" xr:uid="{00000000-0005-0000-0000-00008B340000}"/>
    <cellStyle name="Normal 184 3 3 4" xfId="13453" xr:uid="{00000000-0005-0000-0000-00008C340000}"/>
    <cellStyle name="Normal 184 3 4" xfId="13454" xr:uid="{00000000-0005-0000-0000-00008D340000}"/>
    <cellStyle name="Normal 184 3 4 2" xfId="13455" xr:uid="{00000000-0005-0000-0000-00008E340000}"/>
    <cellStyle name="Normal 184 3 4 2 2" xfId="13456" xr:uid="{00000000-0005-0000-0000-00008F340000}"/>
    <cellStyle name="Normal 184 3 4 3" xfId="13457" xr:uid="{00000000-0005-0000-0000-000090340000}"/>
    <cellStyle name="Normal 184 3 4 4" xfId="13458" xr:uid="{00000000-0005-0000-0000-000091340000}"/>
    <cellStyle name="Normal 184 3 5" xfId="13459" xr:uid="{00000000-0005-0000-0000-000092340000}"/>
    <cellStyle name="Normal 184 3 5 2" xfId="13460" xr:uid="{00000000-0005-0000-0000-000093340000}"/>
    <cellStyle name="Normal 184 3 5 2 2" xfId="13461" xr:uid="{00000000-0005-0000-0000-000094340000}"/>
    <cellStyle name="Normal 184 3 5 3" xfId="13462" xr:uid="{00000000-0005-0000-0000-000095340000}"/>
    <cellStyle name="Normal 184 3 5 4" xfId="13463" xr:uid="{00000000-0005-0000-0000-000096340000}"/>
    <cellStyle name="Normal 184 3 6" xfId="13464" xr:uid="{00000000-0005-0000-0000-000097340000}"/>
    <cellStyle name="Normal 184 3 6 2" xfId="13465" xr:uid="{00000000-0005-0000-0000-000098340000}"/>
    <cellStyle name="Normal 184 3 6 2 2" xfId="13466" xr:uid="{00000000-0005-0000-0000-000099340000}"/>
    <cellStyle name="Normal 184 3 6 3" xfId="13467" xr:uid="{00000000-0005-0000-0000-00009A340000}"/>
    <cellStyle name="Normal 184 3 7" xfId="13468" xr:uid="{00000000-0005-0000-0000-00009B340000}"/>
    <cellStyle name="Normal 184 3 7 2" xfId="13469" xr:uid="{00000000-0005-0000-0000-00009C340000}"/>
    <cellStyle name="Normal 184 3 7 3" xfId="13470" xr:uid="{00000000-0005-0000-0000-00009D340000}"/>
    <cellStyle name="Normal 184 3 8" xfId="13471" xr:uid="{00000000-0005-0000-0000-00009E340000}"/>
    <cellStyle name="Normal 184 3 8 2" xfId="13472" xr:uid="{00000000-0005-0000-0000-00009F340000}"/>
    <cellStyle name="Normal 184 3 9" xfId="13473" xr:uid="{00000000-0005-0000-0000-0000A0340000}"/>
    <cellStyle name="Normal 184 4" xfId="13474" xr:uid="{00000000-0005-0000-0000-0000A1340000}"/>
    <cellStyle name="Normal 184 4 2" xfId="13475" xr:uid="{00000000-0005-0000-0000-0000A2340000}"/>
    <cellStyle name="Normal 184 4 2 2" xfId="13476" xr:uid="{00000000-0005-0000-0000-0000A3340000}"/>
    <cellStyle name="Normal 184 4 3" xfId="13477" xr:uid="{00000000-0005-0000-0000-0000A4340000}"/>
    <cellStyle name="Normal 184 4 4" xfId="13478" xr:uid="{00000000-0005-0000-0000-0000A5340000}"/>
    <cellStyle name="Normal 184 5" xfId="13479" xr:uid="{00000000-0005-0000-0000-0000A6340000}"/>
    <cellStyle name="Normal 184 5 2" xfId="13480" xr:uid="{00000000-0005-0000-0000-0000A7340000}"/>
    <cellStyle name="Normal 184 5 2 2" xfId="13481" xr:uid="{00000000-0005-0000-0000-0000A8340000}"/>
    <cellStyle name="Normal 184 5 3" xfId="13482" xr:uid="{00000000-0005-0000-0000-0000A9340000}"/>
    <cellStyle name="Normal 184 5 4" xfId="13483" xr:uid="{00000000-0005-0000-0000-0000AA340000}"/>
    <cellStyle name="Normal 184 6" xfId="13484" xr:uid="{00000000-0005-0000-0000-0000AB340000}"/>
    <cellStyle name="Normal 184 6 2" xfId="13485" xr:uid="{00000000-0005-0000-0000-0000AC340000}"/>
    <cellStyle name="Normal 184 6 2 2" xfId="13486" xr:uid="{00000000-0005-0000-0000-0000AD340000}"/>
    <cellStyle name="Normal 184 6 3" xfId="13487" xr:uid="{00000000-0005-0000-0000-0000AE340000}"/>
    <cellStyle name="Normal 184 6 4" xfId="13488" xr:uid="{00000000-0005-0000-0000-0000AF340000}"/>
    <cellStyle name="Normal 184 7" xfId="13489" xr:uid="{00000000-0005-0000-0000-0000B0340000}"/>
    <cellStyle name="Normal 184 7 2" xfId="13490" xr:uid="{00000000-0005-0000-0000-0000B1340000}"/>
    <cellStyle name="Normal 184 7 2 2" xfId="13491" xr:uid="{00000000-0005-0000-0000-0000B2340000}"/>
    <cellStyle name="Normal 184 7 3" xfId="13492" xr:uid="{00000000-0005-0000-0000-0000B3340000}"/>
    <cellStyle name="Normal 184 7 4" xfId="13493" xr:uid="{00000000-0005-0000-0000-0000B4340000}"/>
    <cellStyle name="Normal 184 8" xfId="13494" xr:uid="{00000000-0005-0000-0000-0000B5340000}"/>
    <cellStyle name="Normal 184 8 2" xfId="13495" xr:uid="{00000000-0005-0000-0000-0000B6340000}"/>
    <cellStyle name="Normal 184 8 2 2" xfId="13496" xr:uid="{00000000-0005-0000-0000-0000B7340000}"/>
    <cellStyle name="Normal 184 8 3" xfId="13497" xr:uid="{00000000-0005-0000-0000-0000B8340000}"/>
    <cellStyle name="Normal 184 9" xfId="13498" xr:uid="{00000000-0005-0000-0000-0000B9340000}"/>
    <cellStyle name="Normal 184 9 2" xfId="13499" xr:uid="{00000000-0005-0000-0000-0000BA340000}"/>
    <cellStyle name="Normal 184 9 3" xfId="13500" xr:uid="{00000000-0005-0000-0000-0000BB340000}"/>
    <cellStyle name="Normal 185" xfId="13501" xr:uid="{00000000-0005-0000-0000-0000BC340000}"/>
    <cellStyle name="Normal 185 10" xfId="13502" xr:uid="{00000000-0005-0000-0000-0000BD340000}"/>
    <cellStyle name="Normal 185 10 2" xfId="13503" xr:uid="{00000000-0005-0000-0000-0000BE340000}"/>
    <cellStyle name="Normal 185 11" xfId="13504" xr:uid="{00000000-0005-0000-0000-0000BF340000}"/>
    <cellStyle name="Normal 185 12" xfId="13505" xr:uid="{00000000-0005-0000-0000-0000C0340000}"/>
    <cellStyle name="Normal 185 13" xfId="13506" xr:uid="{00000000-0005-0000-0000-0000C1340000}"/>
    <cellStyle name="Normal 185 14" xfId="13507" xr:uid="{00000000-0005-0000-0000-0000C2340000}"/>
    <cellStyle name="Normal 185 15" xfId="13508" xr:uid="{00000000-0005-0000-0000-0000C3340000}"/>
    <cellStyle name="Normal 185 16" xfId="13509" xr:uid="{00000000-0005-0000-0000-0000C4340000}"/>
    <cellStyle name="Normal 185 17" xfId="13510" xr:uid="{00000000-0005-0000-0000-0000C5340000}"/>
    <cellStyle name="Normal 185 2" xfId="13511" xr:uid="{00000000-0005-0000-0000-0000C6340000}"/>
    <cellStyle name="Normal 185 2 10" xfId="13512" xr:uid="{00000000-0005-0000-0000-0000C7340000}"/>
    <cellStyle name="Normal 185 2 11" xfId="13513" xr:uid="{00000000-0005-0000-0000-0000C8340000}"/>
    <cellStyle name="Normal 185 2 12" xfId="13514" xr:uid="{00000000-0005-0000-0000-0000C9340000}"/>
    <cellStyle name="Normal 185 2 13" xfId="13515" xr:uid="{00000000-0005-0000-0000-0000CA340000}"/>
    <cellStyle name="Normal 185 2 14" xfId="13516" xr:uid="{00000000-0005-0000-0000-0000CB340000}"/>
    <cellStyle name="Normal 185 2 15" xfId="13517" xr:uid="{00000000-0005-0000-0000-0000CC340000}"/>
    <cellStyle name="Normal 185 2 2" xfId="13518" xr:uid="{00000000-0005-0000-0000-0000CD340000}"/>
    <cellStyle name="Normal 185 2 2 2" xfId="13519" xr:uid="{00000000-0005-0000-0000-0000CE340000}"/>
    <cellStyle name="Normal 185 2 2 2 2" xfId="13520" xr:uid="{00000000-0005-0000-0000-0000CF340000}"/>
    <cellStyle name="Normal 185 2 2 3" xfId="13521" xr:uid="{00000000-0005-0000-0000-0000D0340000}"/>
    <cellStyle name="Normal 185 2 2 4" xfId="13522" xr:uid="{00000000-0005-0000-0000-0000D1340000}"/>
    <cellStyle name="Normal 185 2 3" xfId="13523" xr:uid="{00000000-0005-0000-0000-0000D2340000}"/>
    <cellStyle name="Normal 185 2 3 2" xfId="13524" xr:uid="{00000000-0005-0000-0000-0000D3340000}"/>
    <cellStyle name="Normal 185 2 3 2 2" xfId="13525" xr:uid="{00000000-0005-0000-0000-0000D4340000}"/>
    <cellStyle name="Normal 185 2 3 3" xfId="13526" xr:uid="{00000000-0005-0000-0000-0000D5340000}"/>
    <cellStyle name="Normal 185 2 3 4" xfId="13527" xr:uid="{00000000-0005-0000-0000-0000D6340000}"/>
    <cellStyle name="Normal 185 2 4" xfId="13528" xr:uid="{00000000-0005-0000-0000-0000D7340000}"/>
    <cellStyle name="Normal 185 2 4 2" xfId="13529" xr:uid="{00000000-0005-0000-0000-0000D8340000}"/>
    <cellStyle name="Normal 185 2 4 2 2" xfId="13530" xr:uid="{00000000-0005-0000-0000-0000D9340000}"/>
    <cellStyle name="Normal 185 2 4 3" xfId="13531" xr:uid="{00000000-0005-0000-0000-0000DA340000}"/>
    <cellStyle name="Normal 185 2 4 4" xfId="13532" xr:uid="{00000000-0005-0000-0000-0000DB340000}"/>
    <cellStyle name="Normal 185 2 5" xfId="13533" xr:uid="{00000000-0005-0000-0000-0000DC340000}"/>
    <cellStyle name="Normal 185 2 5 2" xfId="13534" xr:uid="{00000000-0005-0000-0000-0000DD340000}"/>
    <cellStyle name="Normal 185 2 5 2 2" xfId="13535" xr:uid="{00000000-0005-0000-0000-0000DE340000}"/>
    <cellStyle name="Normal 185 2 5 3" xfId="13536" xr:uid="{00000000-0005-0000-0000-0000DF340000}"/>
    <cellStyle name="Normal 185 2 5 4" xfId="13537" xr:uid="{00000000-0005-0000-0000-0000E0340000}"/>
    <cellStyle name="Normal 185 2 6" xfId="13538" xr:uid="{00000000-0005-0000-0000-0000E1340000}"/>
    <cellStyle name="Normal 185 2 6 2" xfId="13539" xr:uid="{00000000-0005-0000-0000-0000E2340000}"/>
    <cellStyle name="Normal 185 2 6 2 2" xfId="13540" xr:uid="{00000000-0005-0000-0000-0000E3340000}"/>
    <cellStyle name="Normal 185 2 6 3" xfId="13541" xr:uid="{00000000-0005-0000-0000-0000E4340000}"/>
    <cellStyle name="Normal 185 2 7" xfId="13542" xr:uid="{00000000-0005-0000-0000-0000E5340000}"/>
    <cellStyle name="Normal 185 2 7 2" xfId="13543" xr:uid="{00000000-0005-0000-0000-0000E6340000}"/>
    <cellStyle name="Normal 185 2 7 3" xfId="13544" xr:uid="{00000000-0005-0000-0000-0000E7340000}"/>
    <cellStyle name="Normal 185 2 8" xfId="13545" xr:uid="{00000000-0005-0000-0000-0000E8340000}"/>
    <cellStyle name="Normal 185 2 8 2" xfId="13546" xr:uid="{00000000-0005-0000-0000-0000E9340000}"/>
    <cellStyle name="Normal 185 2 9" xfId="13547" xr:uid="{00000000-0005-0000-0000-0000EA340000}"/>
    <cellStyle name="Normal 185 3" xfId="13548" xr:uid="{00000000-0005-0000-0000-0000EB340000}"/>
    <cellStyle name="Normal 185 3 10" xfId="13549" xr:uid="{00000000-0005-0000-0000-0000EC340000}"/>
    <cellStyle name="Normal 185 3 11" xfId="13550" xr:uid="{00000000-0005-0000-0000-0000ED340000}"/>
    <cellStyle name="Normal 185 3 12" xfId="13551" xr:uid="{00000000-0005-0000-0000-0000EE340000}"/>
    <cellStyle name="Normal 185 3 13" xfId="13552" xr:uid="{00000000-0005-0000-0000-0000EF340000}"/>
    <cellStyle name="Normal 185 3 14" xfId="13553" xr:uid="{00000000-0005-0000-0000-0000F0340000}"/>
    <cellStyle name="Normal 185 3 15" xfId="13554" xr:uid="{00000000-0005-0000-0000-0000F1340000}"/>
    <cellStyle name="Normal 185 3 2" xfId="13555" xr:uid="{00000000-0005-0000-0000-0000F2340000}"/>
    <cellStyle name="Normal 185 3 2 2" xfId="13556" xr:uid="{00000000-0005-0000-0000-0000F3340000}"/>
    <cellStyle name="Normal 185 3 2 2 2" xfId="13557" xr:uid="{00000000-0005-0000-0000-0000F4340000}"/>
    <cellStyle name="Normal 185 3 2 3" xfId="13558" xr:uid="{00000000-0005-0000-0000-0000F5340000}"/>
    <cellStyle name="Normal 185 3 2 4" xfId="13559" xr:uid="{00000000-0005-0000-0000-0000F6340000}"/>
    <cellStyle name="Normal 185 3 3" xfId="13560" xr:uid="{00000000-0005-0000-0000-0000F7340000}"/>
    <cellStyle name="Normal 185 3 3 2" xfId="13561" xr:uid="{00000000-0005-0000-0000-0000F8340000}"/>
    <cellStyle name="Normal 185 3 3 2 2" xfId="13562" xr:uid="{00000000-0005-0000-0000-0000F9340000}"/>
    <cellStyle name="Normal 185 3 3 3" xfId="13563" xr:uid="{00000000-0005-0000-0000-0000FA340000}"/>
    <cellStyle name="Normal 185 3 3 4" xfId="13564" xr:uid="{00000000-0005-0000-0000-0000FB340000}"/>
    <cellStyle name="Normal 185 3 4" xfId="13565" xr:uid="{00000000-0005-0000-0000-0000FC340000}"/>
    <cellStyle name="Normal 185 3 4 2" xfId="13566" xr:uid="{00000000-0005-0000-0000-0000FD340000}"/>
    <cellStyle name="Normal 185 3 4 2 2" xfId="13567" xr:uid="{00000000-0005-0000-0000-0000FE340000}"/>
    <cellStyle name="Normal 185 3 4 3" xfId="13568" xr:uid="{00000000-0005-0000-0000-0000FF340000}"/>
    <cellStyle name="Normal 185 3 4 4" xfId="13569" xr:uid="{00000000-0005-0000-0000-000000350000}"/>
    <cellStyle name="Normal 185 3 5" xfId="13570" xr:uid="{00000000-0005-0000-0000-000001350000}"/>
    <cellStyle name="Normal 185 3 5 2" xfId="13571" xr:uid="{00000000-0005-0000-0000-000002350000}"/>
    <cellStyle name="Normal 185 3 5 2 2" xfId="13572" xr:uid="{00000000-0005-0000-0000-000003350000}"/>
    <cellStyle name="Normal 185 3 5 3" xfId="13573" xr:uid="{00000000-0005-0000-0000-000004350000}"/>
    <cellStyle name="Normal 185 3 5 4" xfId="13574" xr:uid="{00000000-0005-0000-0000-000005350000}"/>
    <cellStyle name="Normal 185 3 6" xfId="13575" xr:uid="{00000000-0005-0000-0000-000006350000}"/>
    <cellStyle name="Normal 185 3 6 2" xfId="13576" xr:uid="{00000000-0005-0000-0000-000007350000}"/>
    <cellStyle name="Normal 185 3 6 2 2" xfId="13577" xr:uid="{00000000-0005-0000-0000-000008350000}"/>
    <cellStyle name="Normal 185 3 6 3" xfId="13578" xr:uid="{00000000-0005-0000-0000-000009350000}"/>
    <cellStyle name="Normal 185 3 7" xfId="13579" xr:uid="{00000000-0005-0000-0000-00000A350000}"/>
    <cellStyle name="Normal 185 3 7 2" xfId="13580" xr:uid="{00000000-0005-0000-0000-00000B350000}"/>
    <cellStyle name="Normal 185 3 7 3" xfId="13581" xr:uid="{00000000-0005-0000-0000-00000C350000}"/>
    <cellStyle name="Normal 185 3 8" xfId="13582" xr:uid="{00000000-0005-0000-0000-00000D350000}"/>
    <cellStyle name="Normal 185 3 8 2" xfId="13583" xr:uid="{00000000-0005-0000-0000-00000E350000}"/>
    <cellStyle name="Normal 185 3 9" xfId="13584" xr:uid="{00000000-0005-0000-0000-00000F350000}"/>
    <cellStyle name="Normal 185 4" xfId="13585" xr:uid="{00000000-0005-0000-0000-000010350000}"/>
    <cellStyle name="Normal 185 4 2" xfId="13586" xr:uid="{00000000-0005-0000-0000-000011350000}"/>
    <cellStyle name="Normal 185 4 2 2" xfId="13587" xr:uid="{00000000-0005-0000-0000-000012350000}"/>
    <cellStyle name="Normal 185 4 3" xfId="13588" xr:uid="{00000000-0005-0000-0000-000013350000}"/>
    <cellStyle name="Normal 185 4 4" xfId="13589" xr:uid="{00000000-0005-0000-0000-000014350000}"/>
    <cellStyle name="Normal 185 5" xfId="13590" xr:uid="{00000000-0005-0000-0000-000015350000}"/>
    <cellStyle name="Normal 185 5 2" xfId="13591" xr:uid="{00000000-0005-0000-0000-000016350000}"/>
    <cellStyle name="Normal 185 5 2 2" xfId="13592" xr:uid="{00000000-0005-0000-0000-000017350000}"/>
    <cellStyle name="Normal 185 5 3" xfId="13593" xr:uid="{00000000-0005-0000-0000-000018350000}"/>
    <cellStyle name="Normal 185 5 4" xfId="13594" xr:uid="{00000000-0005-0000-0000-000019350000}"/>
    <cellStyle name="Normal 185 6" xfId="13595" xr:uid="{00000000-0005-0000-0000-00001A350000}"/>
    <cellStyle name="Normal 185 6 2" xfId="13596" xr:uid="{00000000-0005-0000-0000-00001B350000}"/>
    <cellStyle name="Normal 185 6 2 2" xfId="13597" xr:uid="{00000000-0005-0000-0000-00001C350000}"/>
    <cellStyle name="Normal 185 6 3" xfId="13598" xr:uid="{00000000-0005-0000-0000-00001D350000}"/>
    <cellStyle name="Normal 185 6 4" xfId="13599" xr:uid="{00000000-0005-0000-0000-00001E350000}"/>
    <cellStyle name="Normal 185 7" xfId="13600" xr:uid="{00000000-0005-0000-0000-00001F350000}"/>
    <cellStyle name="Normal 185 7 2" xfId="13601" xr:uid="{00000000-0005-0000-0000-000020350000}"/>
    <cellStyle name="Normal 185 7 2 2" xfId="13602" xr:uid="{00000000-0005-0000-0000-000021350000}"/>
    <cellStyle name="Normal 185 7 3" xfId="13603" xr:uid="{00000000-0005-0000-0000-000022350000}"/>
    <cellStyle name="Normal 185 7 4" xfId="13604" xr:uid="{00000000-0005-0000-0000-000023350000}"/>
    <cellStyle name="Normal 185 8" xfId="13605" xr:uid="{00000000-0005-0000-0000-000024350000}"/>
    <cellStyle name="Normal 185 8 2" xfId="13606" xr:uid="{00000000-0005-0000-0000-000025350000}"/>
    <cellStyle name="Normal 185 8 2 2" xfId="13607" xr:uid="{00000000-0005-0000-0000-000026350000}"/>
    <cellStyle name="Normal 185 8 3" xfId="13608" xr:uid="{00000000-0005-0000-0000-000027350000}"/>
    <cellStyle name="Normal 185 9" xfId="13609" xr:uid="{00000000-0005-0000-0000-000028350000}"/>
    <cellStyle name="Normal 185 9 2" xfId="13610" xr:uid="{00000000-0005-0000-0000-000029350000}"/>
    <cellStyle name="Normal 185 9 3" xfId="13611" xr:uid="{00000000-0005-0000-0000-00002A350000}"/>
    <cellStyle name="Normal 186" xfId="13612" xr:uid="{00000000-0005-0000-0000-00002B350000}"/>
    <cellStyle name="Normal 186 10" xfId="13613" xr:uid="{00000000-0005-0000-0000-00002C350000}"/>
    <cellStyle name="Normal 186 10 2" xfId="13614" xr:uid="{00000000-0005-0000-0000-00002D350000}"/>
    <cellStyle name="Normal 186 11" xfId="13615" xr:uid="{00000000-0005-0000-0000-00002E350000}"/>
    <cellStyle name="Normal 186 12" xfId="13616" xr:uid="{00000000-0005-0000-0000-00002F350000}"/>
    <cellStyle name="Normal 186 13" xfId="13617" xr:uid="{00000000-0005-0000-0000-000030350000}"/>
    <cellStyle name="Normal 186 14" xfId="13618" xr:uid="{00000000-0005-0000-0000-000031350000}"/>
    <cellStyle name="Normal 186 15" xfId="13619" xr:uid="{00000000-0005-0000-0000-000032350000}"/>
    <cellStyle name="Normal 186 16" xfId="13620" xr:uid="{00000000-0005-0000-0000-000033350000}"/>
    <cellStyle name="Normal 186 17" xfId="13621" xr:uid="{00000000-0005-0000-0000-000034350000}"/>
    <cellStyle name="Normal 186 2" xfId="13622" xr:uid="{00000000-0005-0000-0000-000035350000}"/>
    <cellStyle name="Normal 186 2 10" xfId="13623" xr:uid="{00000000-0005-0000-0000-000036350000}"/>
    <cellStyle name="Normal 186 2 11" xfId="13624" xr:uid="{00000000-0005-0000-0000-000037350000}"/>
    <cellStyle name="Normal 186 2 12" xfId="13625" xr:uid="{00000000-0005-0000-0000-000038350000}"/>
    <cellStyle name="Normal 186 2 13" xfId="13626" xr:uid="{00000000-0005-0000-0000-000039350000}"/>
    <cellStyle name="Normal 186 2 14" xfId="13627" xr:uid="{00000000-0005-0000-0000-00003A350000}"/>
    <cellStyle name="Normal 186 2 15" xfId="13628" xr:uid="{00000000-0005-0000-0000-00003B350000}"/>
    <cellStyle name="Normal 186 2 2" xfId="13629" xr:uid="{00000000-0005-0000-0000-00003C350000}"/>
    <cellStyle name="Normal 186 2 2 2" xfId="13630" xr:uid="{00000000-0005-0000-0000-00003D350000}"/>
    <cellStyle name="Normal 186 2 2 2 2" xfId="13631" xr:uid="{00000000-0005-0000-0000-00003E350000}"/>
    <cellStyle name="Normal 186 2 2 3" xfId="13632" xr:uid="{00000000-0005-0000-0000-00003F350000}"/>
    <cellStyle name="Normal 186 2 2 4" xfId="13633" xr:uid="{00000000-0005-0000-0000-000040350000}"/>
    <cellStyle name="Normal 186 2 3" xfId="13634" xr:uid="{00000000-0005-0000-0000-000041350000}"/>
    <cellStyle name="Normal 186 2 3 2" xfId="13635" xr:uid="{00000000-0005-0000-0000-000042350000}"/>
    <cellStyle name="Normal 186 2 3 2 2" xfId="13636" xr:uid="{00000000-0005-0000-0000-000043350000}"/>
    <cellStyle name="Normal 186 2 3 3" xfId="13637" xr:uid="{00000000-0005-0000-0000-000044350000}"/>
    <cellStyle name="Normal 186 2 3 4" xfId="13638" xr:uid="{00000000-0005-0000-0000-000045350000}"/>
    <cellStyle name="Normal 186 2 4" xfId="13639" xr:uid="{00000000-0005-0000-0000-000046350000}"/>
    <cellStyle name="Normal 186 2 4 2" xfId="13640" xr:uid="{00000000-0005-0000-0000-000047350000}"/>
    <cellStyle name="Normal 186 2 4 2 2" xfId="13641" xr:uid="{00000000-0005-0000-0000-000048350000}"/>
    <cellStyle name="Normal 186 2 4 3" xfId="13642" xr:uid="{00000000-0005-0000-0000-000049350000}"/>
    <cellStyle name="Normal 186 2 4 4" xfId="13643" xr:uid="{00000000-0005-0000-0000-00004A350000}"/>
    <cellStyle name="Normal 186 2 5" xfId="13644" xr:uid="{00000000-0005-0000-0000-00004B350000}"/>
    <cellStyle name="Normal 186 2 5 2" xfId="13645" xr:uid="{00000000-0005-0000-0000-00004C350000}"/>
    <cellStyle name="Normal 186 2 5 2 2" xfId="13646" xr:uid="{00000000-0005-0000-0000-00004D350000}"/>
    <cellStyle name="Normal 186 2 5 3" xfId="13647" xr:uid="{00000000-0005-0000-0000-00004E350000}"/>
    <cellStyle name="Normal 186 2 5 4" xfId="13648" xr:uid="{00000000-0005-0000-0000-00004F350000}"/>
    <cellStyle name="Normal 186 2 6" xfId="13649" xr:uid="{00000000-0005-0000-0000-000050350000}"/>
    <cellStyle name="Normal 186 2 6 2" xfId="13650" xr:uid="{00000000-0005-0000-0000-000051350000}"/>
    <cellStyle name="Normal 186 2 6 2 2" xfId="13651" xr:uid="{00000000-0005-0000-0000-000052350000}"/>
    <cellStyle name="Normal 186 2 6 3" xfId="13652" xr:uid="{00000000-0005-0000-0000-000053350000}"/>
    <cellStyle name="Normal 186 2 7" xfId="13653" xr:uid="{00000000-0005-0000-0000-000054350000}"/>
    <cellStyle name="Normal 186 2 7 2" xfId="13654" xr:uid="{00000000-0005-0000-0000-000055350000}"/>
    <cellStyle name="Normal 186 2 7 3" xfId="13655" xr:uid="{00000000-0005-0000-0000-000056350000}"/>
    <cellStyle name="Normal 186 2 8" xfId="13656" xr:uid="{00000000-0005-0000-0000-000057350000}"/>
    <cellStyle name="Normal 186 2 8 2" xfId="13657" xr:uid="{00000000-0005-0000-0000-000058350000}"/>
    <cellStyle name="Normal 186 2 9" xfId="13658" xr:uid="{00000000-0005-0000-0000-000059350000}"/>
    <cellStyle name="Normal 186 3" xfId="13659" xr:uid="{00000000-0005-0000-0000-00005A350000}"/>
    <cellStyle name="Normal 186 3 10" xfId="13660" xr:uid="{00000000-0005-0000-0000-00005B350000}"/>
    <cellStyle name="Normal 186 3 11" xfId="13661" xr:uid="{00000000-0005-0000-0000-00005C350000}"/>
    <cellStyle name="Normal 186 3 12" xfId="13662" xr:uid="{00000000-0005-0000-0000-00005D350000}"/>
    <cellStyle name="Normal 186 3 13" xfId="13663" xr:uid="{00000000-0005-0000-0000-00005E350000}"/>
    <cellStyle name="Normal 186 3 14" xfId="13664" xr:uid="{00000000-0005-0000-0000-00005F350000}"/>
    <cellStyle name="Normal 186 3 15" xfId="13665" xr:uid="{00000000-0005-0000-0000-000060350000}"/>
    <cellStyle name="Normal 186 3 2" xfId="13666" xr:uid="{00000000-0005-0000-0000-000061350000}"/>
    <cellStyle name="Normal 186 3 2 2" xfId="13667" xr:uid="{00000000-0005-0000-0000-000062350000}"/>
    <cellStyle name="Normal 186 3 2 2 2" xfId="13668" xr:uid="{00000000-0005-0000-0000-000063350000}"/>
    <cellStyle name="Normal 186 3 2 3" xfId="13669" xr:uid="{00000000-0005-0000-0000-000064350000}"/>
    <cellStyle name="Normal 186 3 2 4" xfId="13670" xr:uid="{00000000-0005-0000-0000-000065350000}"/>
    <cellStyle name="Normal 186 3 3" xfId="13671" xr:uid="{00000000-0005-0000-0000-000066350000}"/>
    <cellStyle name="Normal 186 3 3 2" xfId="13672" xr:uid="{00000000-0005-0000-0000-000067350000}"/>
    <cellStyle name="Normal 186 3 3 2 2" xfId="13673" xr:uid="{00000000-0005-0000-0000-000068350000}"/>
    <cellStyle name="Normal 186 3 3 3" xfId="13674" xr:uid="{00000000-0005-0000-0000-000069350000}"/>
    <cellStyle name="Normal 186 3 3 4" xfId="13675" xr:uid="{00000000-0005-0000-0000-00006A350000}"/>
    <cellStyle name="Normal 186 3 4" xfId="13676" xr:uid="{00000000-0005-0000-0000-00006B350000}"/>
    <cellStyle name="Normal 186 3 4 2" xfId="13677" xr:uid="{00000000-0005-0000-0000-00006C350000}"/>
    <cellStyle name="Normal 186 3 4 2 2" xfId="13678" xr:uid="{00000000-0005-0000-0000-00006D350000}"/>
    <cellStyle name="Normal 186 3 4 3" xfId="13679" xr:uid="{00000000-0005-0000-0000-00006E350000}"/>
    <cellStyle name="Normal 186 3 4 4" xfId="13680" xr:uid="{00000000-0005-0000-0000-00006F350000}"/>
    <cellStyle name="Normal 186 3 5" xfId="13681" xr:uid="{00000000-0005-0000-0000-000070350000}"/>
    <cellStyle name="Normal 186 3 5 2" xfId="13682" xr:uid="{00000000-0005-0000-0000-000071350000}"/>
    <cellStyle name="Normal 186 3 5 2 2" xfId="13683" xr:uid="{00000000-0005-0000-0000-000072350000}"/>
    <cellStyle name="Normal 186 3 5 3" xfId="13684" xr:uid="{00000000-0005-0000-0000-000073350000}"/>
    <cellStyle name="Normal 186 3 5 4" xfId="13685" xr:uid="{00000000-0005-0000-0000-000074350000}"/>
    <cellStyle name="Normal 186 3 6" xfId="13686" xr:uid="{00000000-0005-0000-0000-000075350000}"/>
    <cellStyle name="Normal 186 3 6 2" xfId="13687" xr:uid="{00000000-0005-0000-0000-000076350000}"/>
    <cellStyle name="Normal 186 3 6 2 2" xfId="13688" xr:uid="{00000000-0005-0000-0000-000077350000}"/>
    <cellStyle name="Normal 186 3 6 3" xfId="13689" xr:uid="{00000000-0005-0000-0000-000078350000}"/>
    <cellStyle name="Normal 186 3 7" xfId="13690" xr:uid="{00000000-0005-0000-0000-000079350000}"/>
    <cellStyle name="Normal 186 3 7 2" xfId="13691" xr:uid="{00000000-0005-0000-0000-00007A350000}"/>
    <cellStyle name="Normal 186 3 7 3" xfId="13692" xr:uid="{00000000-0005-0000-0000-00007B350000}"/>
    <cellStyle name="Normal 186 3 8" xfId="13693" xr:uid="{00000000-0005-0000-0000-00007C350000}"/>
    <cellStyle name="Normal 186 3 8 2" xfId="13694" xr:uid="{00000000-0005-0000-0000-00007D350000}"/>
    <cellStyle name="Normal 186 3 9" xfId="13695" xr:uid="{00000000-0005-0000-0000-00007E350000}"/>
    <cellStyle name="Normal 186 4" xfId="13696" xr:uid="{00000000-0005-0000-0000-00007F350000}"/>
    <cellStyle name="Normal 186 4 2" xfId="13697" xr:uid="{00000000-0005-0000-0000-000080350000}"/>
    <cellStyle name="Normal 186 4 2 2" xfId="13698" xr:uid="{00000000-0005-0000-0000-000081350000}"/>
    <cellStyle name="Normal 186 4 3" xfId="13699" xr:uid="{00000000-0005-0000-0000-000082350000}"/>
    <cellStyle name="Normal 186 4 4" xfId="13700" xr:uid="{00000000-0005-0000-0000-000083350000}"/>
    <cellStyle name="Normal 186 5" xfId="13701" xr:uid="{00000000-0005-0000-0000-000084350000}"/>
    <cellStyle name="Normal 186 5 2" xfId="13702" xr:uid="{00000000-0005-0000-0000-000085350000}"/>
    <cellStyle name="Normal 186 5 2 2" xfId="13703" xr:uid="{00000000-0005-0000-0000-000086350000}"/>
    <cellStyle name="Normal 186 5 3" xfId="13704" xr:uid="{00000000-0005-0000-0000-000087350000}"/>
    <cellStyle name="Normal 186 5 4" xfId="13705" xr:uid="{00000000-0005-0000-0000-000088350000}"/>
    <cellStyle name="Normal 186 6" xfId="13706" xr:uid="{00000000-0005-0000-0000-000089350000}"/>
    <cellStyle name="Normal 186 6 2" xfId="13707" xr:uid="{00000000-0005-0000-0000-00008A350000}"/>
    <cellStyle name="Normal 186 6 2 2" xfId="13708" xr:uid="{00000000-0005-0000-0000-00008B350000}"/>
    <cellStyle name="Normal 186 6 3" xfId="13709" xr:uid="{00000000-0005-0000-0000-00008C350000}"/>
    <cellStyle name="Normal 186 6 4" xfId="13710" xr:uid="{00000000-0005-0000-0000-00008D350000}"/>
    <cellStyle name="Normal 186 7" xfId="13711" xr:uid="{00000000-0005-0000-0000-00008E350000}"/>
    <cellStyle name="Normal 186 7 2" xfId="13712" xr:uid="{00000000-0005-0000-0000-00008F350000}"/>
    <cellStyle name="Normal 186 7 2 2" xfId="13713" xr:uid="{00000000-0005-0000-0000-000090350000}"/>
    <cellStyle name="Normal 186 7 3" xfId="13714" xr:uid="{00000000-0005-0000-0000-000091350000}"/>
    <cellStyle name="Normal 186 7 4" xfId="13715" xr:uid="{00000000-0005-0000-0000-000092350000}"/>
    <cellStyle name="Normal 186 8" xfId="13716" xr:uid="{00000000-0005-0000-0000-000093350000}"/>
    <cellStyle name="Normal 186 8 2" xfId="13717" xr:uid="{00000000-0005-0000-0000-000094350000}"/>
    <cellStyle name="Normal 186 8 2 2" xfId="13718" xr:uid="{00000000-0005-0000-0000-000095350000}"/>
    <cellStyle name="Normal 186 8 3" xfId="13719" xr:uid="{00000000-0005-0000-0000-000096350000}"/>
    <cellStyle name="Normal 186 9" xfId="13720" xr:uid="{00000000-0005-0000-0000-000097350000}"/>
    <cellStyle name="Normal 186 9 2" xfId="13721" xr:uid="{00000000-0005-0000-0000-000098350000}"/>
    <cellStyle name="Normal 186 9 3" xfId="13722" xr:uid="{00000000-0005-0000-0000-000099350000}"/>
    <cellStyle name="Normal 187" xfId="13723" xr:uid="{00000000-0005-0000-0000-00009A350000}"/>
    <cellStyle name="Normal 187 10" xfId="13724" xr:uid="{00000000-0005-0000-0000-00009B350000}"/>
    <cellStyle name="Normal 187 10 2" xfId="13725" xr:uid="{00000000-0005-0000-0000-00009C350000}"/>
    <cellStyle name="Normal 187 11" xfId="13726" xr:uid="{00000000-0005-0000-0000-00009D350000}"/>
    <cellStyle name="Normal 187 12" xfId="13727" xr:uid="{00000000-0005-0000-0000-00009E350000}"/>
    <cellStyle name="Normal 187 13" xfId="13728" xr:uid="{00000000-0005-0000-0000-00009F350000}"/>
    <cellStyle name="Normal 187 14" xfId="13729" xr:uid="{00000000-0005-0000-0000-0000A0350000}"/>
    <cellStyle name="Normal 187 15" xfId="13730" xr:uid="{00000000-0005-0000-0000-0000A1350000}"/>
    <cellStyle name="Normal 187 16" xfId="13731" xr:uid="{00000000-0005-0000-0000-0000A2350000}"/>
    <cellStyle name="Normal 187 17" xfId="13732" xr:uid="{00000000-0005-0000-0000-0000A3350000}"/>
    <cellStyle name="Normal 187 2" xfId="13733" xr:uid="{00000000-0005-0000-0000-0000A4350000}"/>
    <cellStyle name="Normal 187 2 10" xfId="13734" xr:uid="{00000000-0005-0000-0000-0000A5350000}"/>
    <cellStyle name="Normal 187 2 11" xfId="13735" xr:uid="{00000000-0005-0000-0000-0000A6350000}"/>
    <cellStyle name="Normal 187 2 12" xfId="13736" xr:uid="{00000000-0005-0000-0000-0000A7350000}"/>
    <cellStyle name="Normal 187 2 13" xfId="13737" xr:uid="{00000000-0005-0000-0000-0000A8350000}"/>
    <cellStyle name="Normal 187 2 14" xfId="13738" xr:uid="{00000000-0005-0000-0000-0000A9350000}"/>
    <cellStyle name="Normal 187 2 15" xfId="13739" xr:uid="{00000000-0005-0000-0000-0000AA350000}"/>
    <cellStyle name="Normal 187 2 2" xfId="13740" xr:uid="{00000000-0005-0000-0000-0000AB350000}"/>
    <cellStyle name="Normal 187 2 2 2" xfId="13741" xr:uid="{00000000-0005-0000-0000-0000AC350000}"/>
    <cellStyle name="Normal 187 2 2 2 2" xfId="13742" xr:uid="{00000000-0005-0000-0000-0000AD350000}"/>
    <cellStyle name="Normal 187 2 2 3" xfId="13743" xr:uid="{00000000-0005-0000-0000-0000AE350000}"/>
    <cellStyle name="Normal 187 2 2 4" xfId="13744" xr:uid="{00000000-0005-0000-0000-0000AF350000}"/>
    <cellStyle name="Normal 187 2 3" xfId="13745" xr:uid="{00000000-0005-0000-0000-0000B0350000}"/>
    <cellStyle name="Normal 187 2 3 2" xfId="13746" xr:uid="{00000000-0005-0000-0000-0000B1350000}"/>
    <cellStyle name="Normal 187 2 3 2 2" xfId="13747" xr:uid="{00000000-0005-0000-0000-0000B2350000}"/>
    <cellStyle name="Normal 187 2 3 3" xfId="13748" xr:uid="{00000000-0005-0000-0000-0000B3350000}"/>
    <cellStyle name="Normal 187 2 3 4" xfId="13749" xr:uid="{00000000-0005-0000-0000-0000B4350000}"/>
    <cellStyle name="Normal 187 2 4" xfId="13750" xr:uid="{00000000-0005-0000-0000-0000B5350000}"/>
    <cellStyle name="Normal 187 2 4 2" xfId="13751" xr:uid="{00000000-0005-0000-0000-0000B6350000}"/>
    <cellStyle name="Normal 187 2 4 2 2" xfId="13752" xr:uid="{00000000-0005-0000-0000-0000B7350000}"/>
    <cellStyle name="Normal 187 2 4 3" xfId="13753" xr:uid="{00000000-0005-0000-0000-0000B8350000}"/>
    <cellStyle name="Normal 187 2 4 4" xfId="13754" xr:uid="{00000000-0005-0000-0000-0000B9350000}"/>
    <cellStyle name="Normal 187 2 5" xfId="13755" xr:uid="{00000000-0005-0000-0000-0000BA350000}"/>
    <cellStyle name="Normal 187 2 5 2" xfId="13756" xr:uid="{00000000-0005-0000-0000-0000BB350000}"/>
    <cellStyle name="Normal 187 2 5 2 2" xfId="13757" xr:uid="{00000000-0005-0000-0000-0000BC350000}"/>
    <cellStyle name="Normal 187 2 5 3" xfId="13758" xr:uid="{00000000-0005-0000-0000-0000BD350000}"/>
    <cellStyle name="Normal 187 2 5 4" xfId="13759" xr:uid="{00000000-0005-0000-0000-0000BE350000}"/>
    <cellStyle name="Normal 187 2 6" xfId="13760" xr:uid="{00000000-0005-0000-0000-0000BF350000}"/>
    <cellStyle name="Normal 187 2 6 2" xfId="13761" xr:uid="{00000000-0005-0000-0000-0000C0350000}"/>
    <cellStyle name="Normal 187 2 6 2 2" xfId="13762" xr:uid="{00000000-0005-0000-0000-0000C1350000}"/>
    <cellStyle name="Normal 187 2 6 3" xfId="13763" xr:uid="{00000000-0005-0000-0000-0000C2350000}"/>
    <cellStyle name="Normal 187 2 7" xfId="13764" xr:uid="{00000000-0005-0000-0000-0000C3350000}"/>
    <cellStyle name="Normal 187 2 7 2" xfId="13765" xr:uid="{00000000-0005-0000-0000-0000C4350000}"/>
    <cellStyle name="Normal 187 2 7 3" xfId="13766" xr:uid="{00000000-0005-0000-0000-0000C5350000}"/>
    <cellStyle name="Normal 187 2 8" xfId="13767" xr:uid="{00000000-0005-0000-0000-0000C6350000}"/>
    <cellStyle name="Normal 187 2 8 2" xfId="13768" xr:uid="{00000000-0005-0000-0000-0000C7350000}"/>
    <cellStyle name="Normal 187 2 9" xfId="13769" xr:uid="{00000000-0005-0000-0000-0000C8350000}"/>
    <cellStyle name="Normal 187 3" xfId="13770" xr:uid="{00000000-0005-0000-0000-0000C9350000}"/>
    <cellStyle name="Normal 187 3 10" xfId="13771" xr:uid="{00000000-0005-0000-0000-0000CA350000}"/>
    <cellStyle name="Normal 187 3 11" xfId="13772" xr:uid="{00000000-0005-0000-0000-0000CB350000}"/>
    <cellStyle name="Normal 187 3 12" xfId="13773" xr:uid="{00000000-0005-0000-0000-0000CC350000}"/>
    <cellStyle name="Normal 187 3 13" xfId="13774" xr:uid="{00000000-0005-0000-0000-0000CD350000}"/>
    <cellStyle name="Normal 187 3 14" xfId="13775" xr:uid="{00000000-0005-0000-0000-0000CE350000}"/>
    <cellStyle name="Normal 187 3 15" xfId="13776" xr:uid="{00000000-0005-0000-0000-0000CF350000}"/>
    <cellStyle name="Normal 187 3 2" xfId="13777" xr:uid="{00000000-0005-0000-0000-0000D0350000}"/>
    <cellStyle name="Normal 187 3 2 2" xfId="13778" xr:uid="{00000000-0005-0000-0000-0000D1350000}"/>
    <cellStyle name="Normal 187 3 2 2 2" xfId="13779" xr:uid="{00000000-0005-0000-0000-0000D2350000}"/>
    <cellStyle name="Normal 187 3 2 3" xfId="13780" xr:uid="{00000000-0005-0000-0000-0000D3350000}"/>
    <cellStyle name="Normal 187 3 2 4" xfId="13781" xr:uid="{00000000-0005-0000-0000-0000D4350000}"/>
    <cellStyle name="Normal 187 3 3" xfId="13782" xr:uid="{00000000-0005-0000-0000-0000D5350000}"/>
    <cellStyle name="Normal 187 3 3 2" xfId="13783" xr:uid="{00000000-0005-0000-0000-0000D6350000}"/>
    <cellStyle name="Normal 187 3 3 2 2" xfId="13784" xr:uid="{00000000-0005-0000-0000-0000D7350000}"/>
    <cellStyle name="Normal 187 3 3 3" xfId="13785" xr:uid="{00000000-0005-0000-0000-0000D8350000}"/>
    <cellStyle name="Normal 187 3 3 4" xfId="13786" xr:uid="{00000000-0005-0000-0000-0000D9350000}"/>
    <cellStyle name="Normal 187 3 4" xfId="13787" xr:uid="{00000000-0005-0000-0000-0000DA350000}"/>
    <cellStyle name="Normal 187 3 4 2" xfId="13788" xr:uid="{00000000-0005-0000-0000-0000DB350000}"/>
    <cellStyle name="Normal 187 3 4 2 2" xfId="13789" xr:uid="{00000000-0005-0000-0000-0000DC350000}"/>
    <cellStyle name="Normal 187 3 4 3" xfId="13790" xr:uid="{00000000-0005-0000-0000-0000DD350000}"/>
    <cellStyle name="Normal 187 3 4 4" xfId="13791" xr:uid="{00000000-0005-0000-0000-0000DE350000}"/>
    <cellStyle name="Normal 187 3 5" xfId="13792" xr:uid="{00000000-0005-0000-0000-0000DF350000}"/>
    <cellStyle name="Normal 187 3 5 2" xfId="13793" xr:uid="{00000000-0005-0000-0000-0000E0350000}"/>
    <cellStyle name="Normal 187 3 5 2 2" xfId="13794" xr:uid="{00000000-0005-0000-0000-0000E1350000}"/>
    <cellStyle name="Normal 187 3 5 3" xfId="13795" xr:uid="{00000000-0005-0000-0000-0000E2350000}"/>
    <cellStyle name="Normal 187 3 5 4" xfId="13796" xr:uid="{00000000-0005-0000-0000-0000E3350000}"/>
    <cellStyle name="Normal 187 3 6" xfId="13797" xr:uid="{00000000-0005-0000-0000-0000E4350000}"/>
    <cellStyle name="Normal 187 3 6 2" xfId="13798" xr:uid="{00000000-0005-0000-0000-0000E5350000}"/>
    <cellStyle name="Normal 187 3 6 2 2" xfId="13799" xr:uid="{00000000-0005-0000-0000-0000E6350000}"/>
    <cellStyle name="Normal 187 3 6 3" xfId="13800" xr:uid="{00000000-0005-0000-0000-0000E7350000}"/>
    <cellStyle name="Normal 187 3 7" xfId="13801" xr:uid="{00000000-0005-0000-0000-0000E8350000}"/>
    <cellStyle name="Normal 187 3 7 2" xfId="13802" xr:uid="{00000000-0005-0000-0000-0000E9350000}"/>
    <cellStyle name="Normal 187 3 7 3" xfId="13803" xr:uid="{00000000-0005-0000-0000-0000EA350000}"/>
    <cellStyle name="Normal 187 3 8" xfId="13804" xr:uid="{00000000-0005-0000-0000-0000EB350000}"/>
    <cellStyle name="Normal 187 3 8 2" xfId="13805" xr:uid="{00000000-0005-0000-0000-0000EC350000}"/>
    <cellStyle name="Normal 187 3 9" xfId="13806" xr:uid="{00000000-0005-0000-0000-0000ED350000}"/>
    <cellStyle name="Normal 187 4" xfId="13807" xr:uid="{00000000-0005-0000-0000-0000EE350000}"/>
    <cellStyle name="Normal 187 4 2" xfId="13808" xr:uid="{00000000-0005-0000-0000-0000EF350000}"/>
    <cellStyle name="Normal 187 4 2 2" xfId="13809" xr:uid="{00000000-0005-0000-0000-0000F0350000}"/>
    <cellStyle name="Normal 187 4 3" xfId="13810" xr:uid="{00000000-0005-0000-0000-0000F1350000}"/>
    <cellStyle name="Normal 187 4 4" xfId="13811" xr:uid="{00000000-0005-0000-0000-0000F2350000}"/>
    <cellStyle name="Normal 187 5" xfId="13812" xr:uid="{00000000-0005-0000-0000-0000F3350000}"/>
    <cellStyle name="Normal 187 5 2" xfId="13813" xr:uid="{00000000-0005-0000-0000-0000F4350000}"/>
    <cellStyle name="Normal 187 5 2 2" xfId="13814" xr:uid="{00000000-0005-0000-0000-0000F5350000}"/>
    <cellStyle name="Normal 187 5 3" xfId="13815" xr:uid="{00000000-0005-0000-0000-0000F6350000}"/>
    <cellStyle name="Normal 187 5 4" xfId="13816" xr:uid="{00000000-0005-0000-0000-0000F7350000}"/>
    <cellStyle name="Normal 187 6" xfId="13817" xr:uid="{00000000-0005-0000-0000-0000F8350000}"/>
    <cellStyle name="Normal 187 6 2" xfId="13818" xr:uid="{00000000-0005-0000-0000-0000F9350000}"/>
    <cellStyle name="Normal 187 6 2 2" xfId="13819" xr:uid="{00000000-0005-0000-0000-0000FA350000}"/>
    <cellStyle name="Normal 187 6 3" xfId="13820" xr:uid="{00000000-0005-0000-0000-0000FB350000}"/>
    <cellStyle name="Normal 187 6 4" xfId="13821" xr:uid="{00000000-0005-0000-0000-0000FC350000}"/>
    <cellStyle name="Normal 187 7" xfId="13822" xr:uid="{00000000-0005-0000-0000-0000FD350000}"/>
    <cellStyle name="Normal 187 7 2" xfId="13823" xr:uid="{00000000-0005-0000-0000-0000FE350000}"/>
    <cellStyle name="Normal 187 7 2 2" xfId="13824" xr:uid="{00000000-0005-0000-0000-0000FF350000}"/>
    <cellStyle name="Normal 187 7 3" xfId="13825" xr:uid="{00000000-0005-0000-0000-000000360000}"/>
    <cellStyle name="Normal 187 7 4" xfId="13826" xr:uid="{00000000-0005-0000-0000-000001360000}"/>
    <cellStyle name="Normal 187 8" xfId="13827" xr:uid="{00000000-0005-0000-0000-000002360000}"/>
    <cellStyle name="Normal 187 8 2" xfId="13828" xr:uid="{00000000-0005-0000-0000-000003360000}"/>
    <cellStyle name="Normal 187 8 2 2" xfId="13829" xr:uid="{00000000-0005-0000-0000-000004360000}"/>
    <cellStyle name="Normal 187 8 3" xfId="13830" xr:uid="{00000000-0005-0000-0000-000005360000}"/>
    <cellStyle name="Normal 187 9" xfId="13831" xr:uid="{00000000-0005-0000-0000-000006360000}"/>
    <cellStyle name="Normal 187 9 2" xfId="13832" xr:uid="{00000000-0005-0000-0000-000007360000}"/>
    <cellStyle name="Normal 187 9 3" xfId="13833" xr:uid="{00000000-0005-0000-0000-000008360000}"/>
    <cellStyle name="Normal 188" xfId="13834" xr:uid="{00000000-0005-0000-0000-000009360000}"/>
    <cellStyle name="Normal 188 10" xfId="13835" xr:uid="{00000000-0005-0000-0000-00000A360000}"/>
    <cellStyle name="Normal 188 10 2" xfId="13836" xr:uid="{00000000-0005-0000-0000-00000B360000}"/>
    <cellStyle name="Normal 188 11" xfId="13837" xr:uid="{00000000-0005-0000-0000-00000C360000}"/>
    <cellStyle name="Normal 188 12" xfId="13838" xr:uid="{00000000-0005-0000-0000-00000D360000}"/>
    <cellStyle name="Normal 188 13" xfId="13839" xr:uid="{00000000-0005-0000-0000-00000E360000}"/>
    <cellStyle name="Normal 188 14" xfId="13840" xr:uid="{00000000-0005-0000-0000-00000F360000}"/>
    <cellStyle name="Normal 188 15" xfId="13841" xr:uid="{00000000-0005-0000-0000-000010360000}"/>
    <cellStyle name="Normal 188 16" xfId="13842" xr:uid="{00000000-0005-0000-0000-000011360000}"/>
    <cellStyle name="Normal 188 17" xfId="13843" xr:uid="{00000000-0005-0000-0000-000012360000}"/>
    <cellStyle name="Normal 188 2" xfId="13844" xr:uid="{00000000-0005-0000-0000-000013360000}"/>
    <cellStyle name="Normal 188 2 10" xfId="13845" xr:uid="{00000000-0005-0000-0000-000014360000}"/>
    <cellStyle name="Normal 188 2 11" xfId="13846" xr:uid="{00000000-0005-0000-0000-000015360000}"/>
    <cellStyle name="Normal 188 2 12" xfId="13847" xr:uid="{00000000-0005-0000-0000-000016360000}"/>
    <cellStyle name="Normal 188 2 13" xfId="13848" xr:uid="{00000000-0005-0000-0000-000017360000}"/>
    <cellStyle name="Normal 188 2 14" xfId="13849" xr:uid="{00000000-0005-0000-0000-000018360000}"/>
    <cellStyle name="Normal 188 2 15" xfId="13850" xr:uid="{00000000-0005-0000-0000-000019360000}"/>
    <cellStyle name="Normal 188 2 2" xfId="13851" xr:uid="{00000000-0005-0000-0000-00001A360000}"/>
    <cellStyle name="Normal 188 2 2 2" xfId="13852" xr:uid="{00000000-0005-0000-0000-00001B360000}"/>
    <cellStyle name="Normal 188 2 2 2 2" xfId="13853" xr:uid="{00000000-0005-0000-0000-00001C360000}"/>
    <cellStyle name="Normal 188 2 2 3" xfId="13854" xr:uid="{00000000-0005-0000-0000-00001D360000}"/>
    <cellStyle name="Normal 188 2 2 4" xfId="13855" xr:uid="{00000000-0005-0000-0000-00001E360000}"/>
    <cellStyle name="Normal 188 2 3" xfId="13856" xr:uid="{00000000-0005-0000-0000-00001F360000}"/>
    <cellStyle name="Normal 188 2 3 2" xfId="13857" xr:uid="{00000000-0005-0000-0000-000020360000}"/>
    <cellStyle name="Normal 188 2 3 2 2" xfId="13858" xr:uid="{00000000-0005-0000-0000-000021360000}"/>
    <cellStyle name="Normal 188 2 3 3" xfId="13859" xr:uid="{00000000-0005-0000-0000-000022360000}"/>
    <cellStyle name="Normal 188 2 3 4" xfId="13860" xr:uid="{00000000-0005-0000-0000-000023360000}"/>
    <cellStyle name="Normal 188 2 4" xfId="13861" xr:uid="{00000000-0005-0000-0000-000024360000}"/>
    <cellStyle name="Normal 188 2 4 2" xfId="13862" xr:uid="{00000000-0005-0000-0000-000025360000}"/>
    <cellStyle name="Normal 188 2 4 2 2" xfId="13863" xr:uid="{00000000-0005-0000-0000-000026360000}"/>
    <cellStyle name="Normal 188 2 4 3" xfId="13864" xr:uid="{00000000-0005-0000-0000-000027360000}"/>
    <cellStyle name="Normal 188 2 4 4" xfId="13865" xr:uid="{00000000-0005-0000-0000-000028360000}"/>
    <cellStyle name="Normal 188 2 5" xfId="13866" xr:uid="{00000000-0005-0000-0000-000029360000}"/>
    <cellStyle name="Normal 188 2 5 2" xfId="13867" xr:uid="{00000000-0005-0000-0000-00002A360000}"/>
    <cellStyle name="Normal 188 2 5 2 2" xfId="13868" xr:uid="{00000000-0005-0000-0000-00002B360000}"/>
    <cellStyle name="Normal 188 2 5 3" xfId="13869" xr:uid="{00000000-0005-0000-0000-00002C360000}"/>
    <cellStyle name="Normal 188 2 5 4" xfId="13870" xr:uid="{00000000-0005-0000-0000-00002D360000}"/>
    <cellStyle name="Normal 188 2 6" xfId="13871" xr:uid="{00000000-0005-0000-0000-00002E360000}"/>
    <cellStyle name="Normal 188 2 6 2" xfId="13872" xr:uid="{00000000-0005-0000-0000-00002F360000}"/>
    <cellStyle name="Normal 188 2 6 2 2" xfId="13873" xr:uid="{00000000-0005-0000-0000-000030360000}"/>
    <cellStyle name="Normal 188 2 6 3" xfId="13874" xr:uid="{00000000-0005-0000-0000-000031360000}"/>
    <cellStyle name="Normal 188 2 7" xfId="13875" xr:uid="{00000000-0005-0000-0000-000032360000}"/>
    <cellStyle name="Normal 188 2 7 2" xfId="13876" xr:uid="{00000000-0005-0000-0000-000033360000}"/>
    <cellStyle name="Normal 188 2 7 3" xfId="13877" xr:uid="{00000000-0005-0000-0000-000034360000}"/>
    <cellStyle name="Normal 188 2 8" xfId="13878" xr:uid="{00000000-0005-0000-0000-000035360000}"/>
    <cellStyle name="Normal 188 2 8 2" xfId="13879" xr:uid="{00000000-0005-0000-0000-000036360000}"/>
    <cellStyle name="Normal 188 2 9" xfId="13880" xr:uid="{00000000-0005-0000-0000-000037360000}"/>
    <cellStyle name="Normal 188 3" xfId="13881" xr:uid="{00000000-0005-0000-0000-000038360000}"/>
    <cellStyle name="Normal 188 3 10" xfId="13882" xr:uid="{00000000-0005-0000-0000-000039360000}"/>
    <cellStyle name="Normal 188 3 11" xfId="13883" xr:uid="{00000000-0005-0000-0000-00003A360000}"/>
    <cellStyle name="Normal 188 3 12" xfId="13884" xr:uid="{00000000-0005-0000-0000-00003B360000}"/>
    <cellStyle name="Normal 188 3 13" xfId="13885" xr:uid="{00000000-0005-0000-0000-00003C360000}"/>
    <cellStyle name="Normal 188 3 14" xfId="13886" xr:uid="{00000000-0005-0000-0000-00003D360000}"/>
    <cellStyle name="Normal 188 3 15" xfId="13887" xr:uid="{00000000-0005-0000-0000-00003E360000}"/>
    <cellStyle name="Normal 188 3 2" xfId="13888" xr:uid="{00000000-0005-0000-0000-00003F360000}"/>
    <cellStyle name="Normal 188 3 2 2" xfId="13889" xr:uid="{00000000-0005-0000-0000-000040360000}"/>
    <cellStyle name="Normal 188 3 2 2 2" xfId="13890" xr:uid="{00000000-0005-0000-0000-000041360000}"/>
    <cellStyle name="Normal 188 3 2 3" xfId="13891" xr:uid="{00000000-0005-0000-0000-000042360000}"/>
    <cellStyle name="Normal 188 3 2 4" xfId="13892" xr:uid="{00000000-0005-0000-0000-000043360000}"/>
    <cellStyle name="Normal 188 3 3" xfId="13893" xr:uid="{00000000-0005-0000-0000-000044360000}"/>
    <cellStyle name="Normal 188 3 3 2" xfId="13894" xr:uid="{00000000-0005-0000-0000-000045360000}"/>
    <cellStyle name="Normal 188 3 3 2 2" xfId="13895" xr:uid="{00000000-0005-0000-0000-000046360000}"/>
    <cellStyle name="Normal 188 3 3 3" xfId="13896" xr:uid="{00000000-0005-0000-0000-000047360000}"/>
    <cellStyle name="Normal 188 3 3 4" xfId="13897" xr:uid="{00000000-0005-0000-0000-000048360000}"/>
    <cellStyle name="Normal 188 3 4" xfId="13898" xr:uid="{00000000-0005-0000-0000-000049360000}"/>
    <cellStyle name="Normal 188 3 4 2" xfId="13899" xr:uid="{00000000-0005-0000-0000-00004A360000}"/>
    <cellStyle name="Normal 188 3 4 2 2" xfId="13900" xr:uid="{00000000-0005-0000-0000-00004B360000}"/>
    <cellStyle name="Normal 188 3 4 3" xfId="13901" xr:uid="{00000000-0005-0000-0000-00004C360000}"/>
    <cellStyle name="Normal 188 3 4 4" xfId="13902" xr:uid="{00000000-0005-0000-0000-00004D360000}"/>
    <cellStyle name="Normal 188 3 5" xfId="13903" xr:uid="{00000000-0005-0000-0000-00004E360000}"/>
    <cellStyle name="Normal 188 3 5 2" xfId="13904" xr:uid="{00000000-0005-0000-0000-00004F360000}"/>
    <cellStyle name="Normal 188 3 5 2 2" xfId="13905" xr:uid="{00000000-0005-0000-0000-000050360000}"/>
    <cellStyle name="Normal 188 3 5 3" xfId="13906" xr:uid="{00000000-0005-0000-0000-000051360000}"/>
    <cellStyle name="Normal 188 3 5 4" xfId="13907" xr:uid="{00000000-0005-0000-0000-000052360000}"/>
    <cellStyle name="Normal 188 3 6" xfId="13908" xr:uid="{00000000-0005-0000-0000-000053360000}"/>
    <cellStyle name="Normal 188 3 6 2" xfId="13909" xr:uid="{00000000-0005-0000-0000-000054360000}"/>
    <cellStyle name="Normal 188 3 6 2 2" xfId="13910" xr:uid="{00000000-0005-0000-0000-000055360000}"/>
    <cellStyle name="Normal 188 3 6 3" xfId="13911" xr:uid="{00000000-0005-0000-0000-000056360000}"/>
    <cellStyle name="Normal 188 3 7" xfId="13912" xr:uid="{00000000-0005-0000-0000-000057360000}"/>
    <cellStyle name="Normal 188 3 7 2" xfId="13913" xr:uid="{00000000-0005-0000-0000-000058360000}"/>
    <cellStyle name="Normal 188 3 7 3" xfId="13914" xr:uid="{00000000-0005-0000-0000-000059360000}"/>
    <cellStyle name="Normal 188 3 8" xfId="13915" xr:uid="{00000000-0005-0000-0000-00005A360000}"/>
    <cellStyle name="Normal 188 3 8 2" xfId="13916" xr:uid="{00000000-0005-0000-0000-00005B360000}"/>
    <cellStyle name="Normal 188 3 9" xfId="13917" xr:uid="{00000000-0005-0000-0000-00005C360000}"/>
    <cellStyle name="Normal 188 4" xfId="13918" xr:uid="{00000000-0005-0000-0000-00005D360000}"/>
    <cellStyle name="Normal 188 4 2" xfId="13919" xr:uid="{00000000-0005-0000-0000-00005E360000}"/>
    <cellStyle name="Normal 188 4 2 2" xfId="13920" xr:uid="{00000000-0005-0000-0000-00005F360000}"/>
    <cellStyle name="Normal 188 4 3" xfId="13921" xr:uid="{00000000-0005-0000-0000-000060360000}"/>
    <cellStyle name="Normal 188 4 4" xfId="13922" xr:uid="{00000000-0005-0000-0000-000061360000}"/>
    <cellStyle name="Normal 188 5" xfId="13923" xr:uid="{00000000-0005-0000-0000-000062360000}"/>
    <cellStyle name="Normal 188 5 2" xfId="13924" xr:uid="{00000000-0005-0000-0000-000063360000}"/>
    <cellStyle name="Normal 188 5 2 2" xfId="13925" xr:uid="{00000000-0005-0000-0000-000064360000}"/>
    <cellStyle name="Normal 188 5 3" xfId="13926" xr:uid="{00000000-0005-0000-0000-000065360000}"/>
    <cellStyle name="Normal 188 5 4" xfId="13927" xr:uid="{00000000-0005-0000-0000-000066360000}"/>
    <cellStyle name="Normal 188 6" xfId="13928" xr:uid="{00000000-0005-0000-0000-000067360000}"/>
    <cellStyle name="Normal 188 6 2" xfId="13929" xr:uid="{00000000-0005-0000-0000-000068360000}"/>
    <cellStyle name="Normal 188 6 2 2" xfId="13930" xr:uid="{00000000-0005-0000-0000-000069360000}"/>
    <cellStyle name="Normal 188 6 3" xfId="13931" xr:uid="{00000000-0005-0000-0000-00006A360000}"/>
    <cellStyle name="Normal 188 6 4" xfId="13932" xr:uid="{00000000-0005-0000-0000-00006B360000}"/>
    <cellStyle name="Normal 188 7" xfId="13933" xr:uid="{00000000-0005-0000-0000-00006C360000}"/>
    <cellStyle name="Normal 188 7 2" xfId="13934" xr:uid="{00000000-0005-0000-0000-00006D360000}"/>
    <cellStyle name="Normal 188 7 2 2" xfId="13935" xr:uid="{00000000-0005-0000-0000-00006E360000}"/>
    <cellStyle name="Normal 188 7 3" xfId="13936" xr:uid="{00000000-0005-0000-0000-00006F360000}"/>
    <cellStyle name="Normal 188 7 4" xfId="13937" xr:uid="{00000000-0005-0000-0000-000070360000}"/>
    <cellStyle name="Normal 188 8" xfId="13938" xr:uid="{00000000-0005-0000-0000-000071360000}"/>
    <cellStyle name="Normal 188 8 2" xfId="13939" xr:uid="{00000000-0005-0000-0000-000072360000}"/>
    <cellStyle name="Normal 188 8 2 2" xfId="13940" xr:uid="{00000000-0005-0000-0000-000073360000}"/>
    <cellStyle name="Normal 188 8 3" xfId="13941" xr:uid="{00000000-0005-0000-0000-000074360000}"/>
    <cellStyle name="Normal 188 9" xfId="13942" xr:uid="{00000000-0005-0000-0000-000075360000}"/>
    <cellStyle name="Normal 188 9 2" xfId="13943" xr:uid="{00000000-0005-0000-0000-000076360000}"/>
    <cellStyle name="Normal 188 9 3" xfId="13944" xr:uid="{00000000-0005-0000-0000-000077360000}"/>
    <cellStyle name="Normal 189" xfId="13945" xr:uid="{00000000-0005-0000-0000-000078360000}"/>
    <cellStyle name="Normal 189 10" xfId="13946" xr:uid="{00000000-0005-0000-0000-000079360000}"/>
    <cellStyle name="Normal 189 10 2" xfId="13947" xr:uid="{00000000-0005-0000-0000-00007A360000}"/>
    <cellStyle name="Normal 189 11" xfId="13948" xr:uid="{00000000-0005-0000-0000-00007B360000}"/>
    <cellStyle name="Normal 189 12" xfId="13949" xr:uid="{00000000-0005-0000-0000-00007C360000}"/>
    <cellStyle name="Normal 189 13" xfId="13950" xr:uid="{00000000-0005-0000-0000-00007D360000}"/>
    <cellStyle name="Normal 189 14" xfId="13951" xr:uid="{00000000-0005-0000-0000-00007E360000}"/>
    <cellStyle name="Normal 189 15" xfId="13952" xr:uid="{00000000-0005-0000-0000-00007F360000}"/>
    <cellStyle name="Normal 189 16" xfId="13953" xr:uid="{00000000-0005-0000-0000-000080360000}"/>
    <cellStyle name="Normal 189 17" xfId="13954" xr:uid="{00000000-0005-0000-0000-000081360000}"/>
    <cellStyle name="Normal 189 2" xfId="13955" xr:uid="{00000000-0005-0000-0000-000082360000}"/>
    <cellStyle name="Normal 189 2 10" xfId="13956" xr:uid="{00000000-0005-0000-0000-000083360000}"/>
    <cellStyle name="Normal 189 2 11" xfId="13957" xr:uid="{00000000-0005-0000-0000-000084360000}"/>
    <cellStyle name="Normal 189 2 12" xfId="13958" xr:uid="{00000000-0005-0000-0000-000085360000}"/>
    <cellStyle name="Normal 189 2 13" xfId="13959" xr:uid="{00000000-0005-0000-0000-000086360000}"/>
    <cellStyle name="Normal 189 2 14" xfId="13960" xr:uid="{00000000-0005-0000-0000-000087360000}"/>
    <cellStyle name="Normal 189 2 15" xfId="13961" xr:uid="{00000000-0005-0000-0000-000088360000}"/>
    <cellStyle name="Normal 189 2 2" xfId="13962" xr:uid="{00000000-0005-0000-0000-000089360000}"/>
    <cellStyle name="Normal 189 2 2 2" xfId="13963" xr:uid="{00000000-0005-0000-0000-00008A360000}"/>
    <cellStyle name="Normal 189 2 2 2 2" xfId="13964" xr:uid="{00000000-0005-0000-0000-00008B360000}"/>
    <cellStyle name="Normal 189 2 2 3" xfId="13965" xr:uid="{00000000-0005-0000-0000-00008C360000}"/>
    <cellStyle name="Normal 189 2 2 4" xfId="13966" xr:uid="{00000000-0005-0000-0000-00008D360000}"/>
    <cellStyle name="Normal 189 2 3" xfId="13967" xr:uid="{00000000-0005-0000-0000-00008E360000}"/>
    <cellStyle name="Normal 189 2 3 2" xfId="13968" xr:uid="{00000000-0005-0000-0000-00008F360000}"/>
    <cellStyle name="Normal 189 2 3 2 2" xfId="13969" xr:uid="{00000000-0005-0000-0000-000090360000}"/>
    <cellStyle name="Normal 189 2 3 3" xfId="13970" xr:uid="{00000000-0005-0000-0000-000091360000}"/>
    <cellStyle name="Normal 189 2 3 4" xfId="13971" xr:uid="{00000000-0005-0000-0000-000092360000}"/>
    <cellStyle name="Normal 189 2 4" xfId="13972" xr:uid="{00000000-0005-0000-0000-000093360000}"/>
    <cellStyle name="Normal 189 2 4 2" xfId="13973" xr:uid="{00000000-0005-0000-0000-000094360000}"/>
    <cellStyle name="Normal 189 2 4 2 2" xfId="13974" xr:uid="{00000000-0005-0000-0000-000095360000}"/>
    <cellStyle name="Normal 189 2 4 3" xfId="13975" xr:uid="{00000000-0005-0000-0000-000096360000}"/>
    <cellStyle name="Normal 189 2 4 4" xfId="13976" xr:uid="{00000000-0005-0000-0000-000097360000}"/>
    <cellStyle name="Normal 189 2 5" xfId="13977" xr:uid="{00000000-0005-0000-0000-000098360000}"/>
    <cellStyle name="Normal 189 2 5 2" xfId="13978" xr:uid="{00000000-0005-0000-0000-000099360000}"/>
    <cellStyle name="Normal 189 2 5 2 2" xfId="13979" xr:uid="{00000000-0005-0000-0000-00009A360000}"/>
    <cellStyle name="Normal 189 2 5 3" xfId="13980" xr:uid="{00000000-0005-0000-0000-00009B360000}"/>
    <cellStyle name="Normal 189 2 5 4" xfId="13981" xr:uid="{00000000-0005-0000-0000-00009C360000}"/>
    <cellStyle name="Normal 189 2 6" xfId="13982" xr:uid="{00000000-0005-0000-0000-00009D360000}"/>
    <cellStyle name="Normal 189 2 6 2" xfId="13983" xr:uid="{00000000-0005-0000-0000-00009E360000}"/>
    <cellStyle name="Normal 189 2 6 2 2" xfId="13984" xr:uid="{00000000-0005-0000-0000-00009F360000}"/>
    <cellStyle name="Normal 189 2 6 3" xfId="13985" xr:uid="{00000000-0005-0000-0000-0000A0360000}"/>
    <cellStyle name="Normal 189 2 7" xfId="13986" xr:uid="{00000000-0005-0000-0000-0000A1360000}"/>
    <cellStyle name="Normal 189 2 7 2" xfId="13987" xr:uid="{00000000-0005-0000-0000-0000A2360000}"/>
    <cellStyle name="Normal 189 2 7 3" xfId="13988" xr:uid="{00000000-0005-0000-0000-0000A3360000}"/>
    <cellStyle name="Normal 189 2 8" xfId="13989" xr:uid="{00000000-0005-0000-0000-0000A4360000}"/>
    <cellStyle name="Normal 189 2 8 2" xfId="13990" xr:uid="{00000000-0005-0000-0000-0000A5360000}"/>
    <cellStyle name="Normal 189 2 9" xfId="13991" xr:uid="{00000000-0005-0000-0000-0000A6360000}"/>
    <cellStyle name="Normal 189 3" xfId="13992" xr:uid="{00000000-0005-0000-0000-0000A7360000}"/>
    <cellStyle name="Normal 189 3 10" xfId="13993" xr:uid="{00000000-0005-0000-0000-0000A8360000}"/>
    <cellStyle name="Normal 189 3 11" xfId="13994" xr:uid="{00000000-0005-0000-0000-0000A9360000}"/>
    <cellStyle name="Normal 189 3 12" xfId="13995" xr:uid="{00000000-0005-0000-0000-0000AA360000}"/>
    <cellStyle name="Normal 189 3 13" xfId="13996" xr:uid="{00000000-0005-0000-0000-0000AB360000}"/>
    <cellStyle name="Normal 189 3 14" xfId="13997" xr:uid="{00000000-0005-0000-0000-0000AC360000}"/>
    <cellStyle name="Normal 189 3 15" xfId="13998" xr:uid="{00000000-0005-0000-0000-0000AD360000}"/>
    <cellStyle name="Normal 189 3 2" xfId="13999" xr:uid="{00000000-0005-0000-0000-0000AE360000}"/>
    <cellStyle name="Normal 189 3 2 2" xfId="14000" xr:uid="{00000000-0005-0000-0000-0000AF360000}"/>
    <cellStyle name="Normal 189 3 2 2 2" xfId="14001" xr:uid="{00000000-0005-0000-0000-0000B0360000}"/>
    <cellStyle name="Normal 189 3 2 3" xfId="14002" xr:uid="{00000000-0005-0000-0000-0000B1360000}"/>
    <cellStyle name="Normal 189 3 2 4" xfId="14003" xr:uid="{00000000-0005-0000-0000-0000B2360000}"/>
    <cellStyle name="Normal 189 3 3" xfId="14004" xr:uid="{00000000-0005-0000-0000-0000B3360000}"/>
    <cellStyle name="Normal 189 3 3 2" xfId="14005" xr:uid="{00000000-0005-0000-0000-0000B4360000}"/>
    <cellStyle name="Normal 189 3 3 2 2" xfId="14006" xr:uid="{00000000-0005-0000-0000-0000B5360000}"/>
    <cellStyle name="Normal 189 3 3 3" xfId="14007" xr:uid="{00000000-0005-0000-0000-0000B6360000}"/>
    <cellStyle name="Normal 189 3 3 4" xfId="14008" xr:uid="{00000000-0005-0000-0000-0000B7360000}"/>
    <cellStyle name="Normal 189 3 4" xfId="14009" xr:uid="{00000000-0005-0000-0000-0000B8360000}"/>
    <cellStyle name="Normal 189 3 4 2" xfId="14010" xr:uid="{00000000-0005-0000-0000-0000B9360000}"/>
    <cellStyle name="Normal 189 3 4 2 2" xfId="14011" xr:uid="{00000000-0005-0000-0000-0000BA360000}"/>
    <cellStyle name="Normal 189 3 4 3" xfId="14012" xr:uid="{00000000-0005-0000-0000-0000BB360000}"/>
    <cellStyle name="Normal 189 3 4 4" xfId="14013" xr:uid="{00000000-0005-0000-0000-0000BC360000}"/>
    <cellStyle name="Normal 189 3 5" xfId="14014" xr:uid="{00000000-0005-0000-0000-0000BD360000}"/>
    <cellStyle name="Normal 189 3 5 2" xfId="14015" xr:uid="{00000000-0005-0000-0000-0000BE360000}"/>
    <cellStyle name="Normal 189 3 5 2 2" xfId="14016" xr:uid="{00000000-0005-0000-0000-0000BF360000}"/>
    <cellStyle name="Normal 189 3 5 3" xfId="14017" xr:uid="{00000000-0005-0000-0000-0000C0360000}"/>
    <cellStyle name="Normal 189 3 5 4" xfId="14018" xr:uid="{00000000-0005-0000-0000-0000C1360000}"/>
    <cellStyle name="Normal 189 3 6" xfId="14019" xr:uid="{00000000-0005-0000-0000-0000C2360000}"/>
    <cellStyle name="Normal 189 3 6 2" xfId="14020" xr:uid="{00000000-0005-0000-0000-0000C3360000}"/>
    <cellStyle name="Normal 189 3 6 2 2" xfId="14021" xr:uid="{00000000-0005-0000-0000-0000C4360000}"/>
    <cellStyle name="Normal 189 3 6 3" xfId="14022" xr:uid="{00000000-0005-0000-0000-0000C5360000}"/>
    <cellStyle name="Normal 189 3 7" xfId="14023" xr:uid="{00000000-0005-0000-0000-0000C6360000}"/>
    <cellStyle name="Normal 189 3 7 2" xfId="14024" xr:uid="{00000000-0005-0000-0000-0000C7360000}"/>
    <cellStyle name="Normal 189 3 7 3" xfId="14025" xr:uid="{00000000-0005-0000-0000-0000C8360000}"/>
    <cellStyle name="Normal 189 3 8" xfId="14026" xr:uid="{00000000-0005-0000-0000-0000C9360000}"/>
    <cellStyle name="Normal 189 3 8 2" xfId="14027" xr:uid="{00000000-0005-0000-0000-0000CA360000}"/>
    <cellStyle name="Normal 189 3 9" xfId="14028" xr:uid="{00000000-0005-0000-0000-0000CB360000}"/>
    <cellStyle name="Normal 189 4" xfId="14029" xr:uid="{00000000-0005-0000-0000-0000CC360000}"/>
    <cellStyle name="Normal 189 4 2" xfId="14030" xr:uid="{00000000-0005-0000-0000-0000CD360000}"/>
    <cellStyle name="Normal 189 4 2 2" xfId="14031" xr:uid="{00000000-0005-0000-0000-0000CE360000}"/>
    <cellStyle name="Normal 189 4 3" xfId="14032" xr:uid="{00000000-0005-0000-0000-0000CF360000}"/>
    <cellStyle name="Normal 189 4 4" xfId="14033" xr:uid="{00000000-0005-0000-0000-0000D0360000}"/>
    <cellStyle name="Normal 189 5" xfId="14034" xr:uid="{00000000-0005-0000-0000-0000D1360000}"/>
    <cellStyle name="Normal 189 5 2" xfId="14035" xr:uid="{00000000-0005-0000-0000-0000D2360000}"/>
    <cellStyle name="Normal 189 5 2 2" xfId="14036" xr:uid="{00000000-0005-0000-0000-0000D3360000}"/>
    <cellStyle name="Normal 189 5 3" xfId="14037" xr:uid="{00000000-0005-0000-0000-0000D4360000}"/>
    <cellStyle name="Normal 189 5 4" xfId="14038" xr:uid="{00000000-0005-0000-0000-0000D5360000}"/>
    <cellStyle name="Normal 189 6" xfId="14039" xr:uid="{00000000-0005-0000-0000-0000D6360000}"/>
    <cellStyle name="Normal 189 6 2" xfId="14040" xr:uid="{00000000-0005-0000-0000-0000D7360000}"/>
    <cellStyle name="Normal 189 6 2 2" xfId="14041" xr:uid="{00000000-0005-0000-0000-0000D8360000}"/>
    <cellStyle name="Normal 189 6 3" xfId="14042" xr:uid="{00000000-0005-0000-0000-0000D9360000}"/>
    <cellStyle name="Normal 189 6 4" xfId="14043" xr:uid="{00000000-0005-0000-0000-0000DA360000}"/>
    <cellStyle name="Normal 189 7" xfId="14044" xr:uid="{00000000-0005-0000-0000-0000DB360000}"/>
    <cellStyle name="Normal 189 7 2" xfId="14045" xr:uid="{00000000-0005-0000-0000-0000DC360000}"/>
    <cellStyle name="Normal 189 7 2 2" xfId="14046" xr:uid="{00000000-0005-0000-0000-0000DD360000}"/>
    <cellStyle name="Normal 189 7 3" xfId="14047" xr:uid="{00000000-0005-0000-0000-0000DE360000}"/>
    <cellStyle name="Normal 189 7 4" xfId="14048" xr:uid="{00000000-0005-0000-0000-0000DF360000}"/>
    <cellStyle name="Normal 189 8" xfId="14049" xr:uid="{00000000-0005-0000-0000-0000E0360000}"/>
    <cellStyle name="Normal 189 8 2" xfId="14050" xr:uid="{00000000-0005-0000-0000-0000E1360000}"/>
    <cellStyle name="Normal 189 8 2 2" xfId="14051" xr:uid="{00000000-0005-0000-0000-0000E2360000}"/>
    <cellStyle name="Normal 189 8 3" xfId="14052" xr:uid="{00000000-0005-0000-0000-0000E3360000}"/>
    <cellStyle name="Normal 189 9" xfId="14053" xr:uid="{00000000-0005-0000-0000-0000E4360000}"/>
    <cellStyle name="Normal 189 9 2" xfId="14054" xr:uid="{00000000-0005-0000-0000-0000E5360000}"/>
    <cellStyle name="Normal 189 9 3" xfId="14055" xr:uid="{00000000-0005-0000-0000-0000E6360000}"/>
    <cellStyle name="Normal 19" xfId="14056" xr:uid="{00000000-0005-0000-0000-0000E7360000}"/>
    <cellStyle name="Normal 19 10" xfId="14057" xr:uid="{00000000-0005-0000-0000-0000E8360000}"/>
    <cellStyle name="Normal 19 10 2" xfId="14058" xr:uid="{00000000-0005-0000-0000-0000E9360000}"/>
    <cellStyle name="Normal 19 10 3" xfId="14059" xr:uid="{00000000-0005-0000-0000-0000EA360000}"/>
    <cellStyle name="Normal 19 11" xfId="14060" xr:uid="{00000000-0005-0000-0000-0000EB360000}"/>
    <cellStyle name="Normal 19 11 2" xfId="14061" xr:uid="{00000000-0005-0000-0000-0000EC360000}"/>
    <cellStyle name="Normal 19 11 3" xfId="14062" xr:uid="{00000000-0005-0000-0000-0000ED360000}"/>
    <cellStyle name="Normal 19 12" xfId="14063" xr:uid="{00000000-0005-0000-0000-0000EE360000}"/>
    <cellStyle name="Normal 19 12 2" xfId="14064" xr:uid="{00000000-0005-0000-0000-0000EF360000}"/>
    <cellStyle name="Normal 19 12 3" xfId="14065" xr:uid="{00000000-0005-0000-0000-0000F0360000}"/>
    <cellStyle name="Normal 19 13" xfId="14066" xr:uid="{00000000-0005-0000-0000-0000F1360000}"/>
    <cellStyle name="Normal 19 13 2" xfId="14067" xr:uid="{00000000-0005-0000-0000-0000F2360000}"/>
    <cellStyle name="Normal 19 13 3" xfId="14068" xr:uid="{00000000-0005-0000-0000-0000F3360000}"/>
    <cellStyle name="Normal 19 14" xfId="14069" xr:uid="{00000000-0005-0000-0000-0000F4360000}"/>
    <cellStyle name="Normal 19 14 2" xfId="14070" xr:uid="{00000000-0005-0000-0000-0000F5360000}"/>
    <cellStyle name="Normal 19 15" xfId="14071" xr:uid="{00000000-0005-0000-0000-0000F6360000}"/>
    <cellStyle name="Normal 19 15 2" xfId="14072" xr:uid="{00000000-0005-0000-0000-0000F7360000}"/>
    <cellStyle name="Normal 19 16" xfId="14073" xr:uid="{00000000-0005-0000-0000-0000F8360000}"/>
    <cellStyle name="Normal 19 16 2" xfId="14074" xr:uid="{00000000-0005-0000-0000-0000F9360000}"/>
    <cellStyle name="Normal 19 17" xfId="14075" xr:uid="{00000000-0005-0000-0000-0000FA360000}"/>
    <cellStyle name="Normal 19 18" xfId="14076" xr:uid="{00000000-0005-0000-0000-0000FB360000}"/>
    <cellStyle name="Normal 19 19" xfId="14077" xr:uid="{00000000-0005-0000-0000-0000FC360000}"/>
    <cellStyle name="Normal 19 2" xfId="14078" xr:uid="{00000000-0005-0000-0000-0000FD360000}"/>
    <cellStyle name="Normal 19 2 10" xfId="14079" xr:uid="{00000000-0005-0000-0000-0000FE360000}"/>
    <cellStyle name="Normal 19 2 10 2" xfId="14080" xr:uid="{00000000-0005-0000-0000-0000FF360000}"/>
    <cellStyle name="Normal 19 2 11" xfId="14081" xr:uid="{00000000-0005-0000-0000-000000370000}"/>
    <cellStyle name="Normal 19 2 12" xfId="14082" xr:uid="{00000000-0005-0000-0000-000001370000}"/>
    <cellStyle name="Normal 19 2 13" xfId="14083" xr:uid="{00000000-0005-0000-0000-000002370000}"/>
    <cellStyle name="Normal 19 2 14" xfId="14084" xr:uid="{00000000-0005-0000-0000-000003370000}"/>
    <cellStyle name="Normal 19 2 15" xfId="14085" xr:uid="{00000000-0005-0000-0000-000004370000}"/>
    <cellStyle name="Normal 19 2 16" xfId="14086" xr:uid="{00000000-0005-0000-0000-000005370000}"/>
    <cellStyle name="Normal 19 2 17" xfId="14087" xr:uid="{00000000-0005-0000-0000-000006370000}"/>
    <cellStyle name="Normal 19 2 18" xfId="14088" xr:uid="{00000000-0005-0000-0000-000007370000}"/>
    <cellStyle name="Normal 19 2 19" xfId="14089" xr:uid="{00000000-0005-0000-0000-000008370000}"/>
    <cellStyle name="Normal 19 2 2" xfId="14090" xr:uid="{00000000-0005-0000-0000-000009370000}"/>
    <cellStyle name="Normal 19 2 2 2" xfId="14091" xr:uid="{00000000-0005-0000-0000-00000A370000}"/>
    <cellStyle name="Normal 19 2 2 2 2" xfId="14092" xr:uid="{00000000-0005-0000-0000-00000B370000}"/>
    <cellStyle name="Normal 19 2 2 2 3" xfId="14093" xr:uid="{00000000-0005-0000-0000-00000C370000}"/>
    <cellStyle name="Normal 19 2 2 3" xfId="14094" xr:uid="{00000000-0005-0000-0000-00000D370000}"/>
    <cellStyle name="Normal 19 2 2 4" xfId="14095" xr:uid="{00000000-0005-0000-0000-00000E370000}"/>
    <cellStyle name="Normal 19 2 2 5" xfId="14096" xr:uid="{00000000-0005-0000-0000-00000F370000}"/>
    <cellStyle name="Normal 19 2 2 6" xfId="14097" xr:uid="{00000000-0005-0000-0000-000010370000}"/>
    <cellStyle name="Normal 19 2 2 7" xfId="14098" xr:uid="{00000000-0005-0000-0000-000011370000}"/>
    <cellStyle name="Normal 19 2 2 8" xfId="14099" xr:uid="{00000000-0005-0000-0000-000012370000}"/>
    <cellStyle name="Normal 19 2 3" xfId="14100" xr:uid="{00000000-0005-0000-0000-000013370000}"/>
    <cellStyle name="Normal 19 2 3 2" xfId="14101" xr:uid="{00000000-0005-0000-0000-000014370000}"/>
    <cellStyle name="Normal 19 2 3 2 2" xfId="14102" xr:uid="{00000000-0005-0000-0000-000015370000}"/>
    <cellStyle name="Normal 19 2 3 3" xfId="14103" xr:uid="{00000000-0005-0000-0000-000016370000}"/>
    <cellStyle name="Normal 19 2 3 4" xfId="14104" xr:uid="{00000000-0005-0000-0000-000017370000}"/>
    <cellStyle name="Normal 19 2 3 5" xfId="14105" xr:uid="{00000000-0005-0000-0000-000018370000}"/>
    <cellStyle name="Normal 19 2 3 6" xfId="14106" xr:uid="{00000000-0005-0000-0000-000019370000}"/>
    <cellStyle name="Normal 19 2 4" xfId="14107" xr:uid="{00000000-0005-0000-0000-00001A370000}"/>
    <cellStyle name="Normal 19 2 4 2" xfId="14108" xr:uid="{00000000-0005-0000-0000-00001B370000}"/>
    <cellStyle name="Normal 19 2 4 2 2" xfId="14109" xr:uid="{00000000-0005-0000-0000-00001C370000}"/>
    <cellStyle name="Normal 19 2 4 3" xfId="14110" xr:uid="{00000000-0005-0000-0000-00001D370000}"/>
    <cellStyle name="Normal 19 2 4 4" xfId="14111" xr:uid="{00000000-0005-0000-0000-00001E370000}"/>
    <cellStyle name="Normal 19 2 5" xfId="14112" xr:uid="{00000000-0005-0000-0000-00001F370000}"/>
    <cellStyle name="Normal 19 2 5 2" xfId="14113" xr:uid="{00000000-0005-0000-0000-000020370000}"/>
    <cellStyle name="Normal 19 2 5 2 2" xfId="14114" xr:uid="{00000000-0005-0000-0000-000021370000}"/>
    <cellStyle name="Normal 19 2 5 3" xfId="14115" xr:uid="{00000000-0005-0000-0000-000022370000}"/>
    <cellStyle name="Normal 19 2 5 4" xfId="14116" xr:uid="{00000000-0005-0000-0000-000023370000}"/>
    <cellStyle name="Normal 19 2 6" xfId="14117" xr:uid="{00000000-0005-0000-0000-000024370000}"/>
    <cellStyle name="Normal 19 2 6 2" xfId="14118" xr:uid="{00000000-0005-0000-0000-000025370000}"/>
    <cellStyle name="Normal 19 2 6 2 2" xfId="14119" xr:uid="{00000000-0005-0000-0000-000026370000}"/>
    <cellStyle name="Normal 19 2 6 3" xfId="14120" xr:uid="{00000000-0005-0000-0000-000027370000}"/>
    <cellStyle name="Normal 19 2 7" xfId="14121" xr:uid="{00000000-0005-0000-0000-000028370000}"/>
    <cellStyle name="Normal 19 2 7 2" xfId="14122" xr:uid="{00000000-0005-0000-0000-000029370000}"/>
    <cellStyle name="Normal 19 2 7 3" xfId="14123" xr:uid="{00000000-0005-0000-0000-00002A370000}"/>
    <cellStyle name="Normal 19 2 8" xfId="14124" xr:uid="{00000000-0005-0000-0000-00002B370000}"/>
    <cellStyle name="Normal 19 2 8 2" xfId="14125" xr:uid="{00000000-0005-0000-0000-00002C370000}"/>
    <cellStyle name="Normal 19 2 9" xfId="14126" xr:uid="{00000000-0005-0000-0000-00002D370000}"/>
    <cellStyle name="Normal 19 2 9 2" xfId="14127" xr:uid="{00000000-0005-0000-0000-00002E370000}"/>
    <cellStyle name="Normal 19 3" xfId="14128" xr:uid="{00000000-0005-0000-0000-00002F370000}"/>
    <cellStyle name="Normal 19 3 10" xfId="14129" xr:uid="{00000000-0005-0000-0000-000030370000}"/>
    <cellStyle name="Normal 19 3 11" xfId="14130" xr:uid="{00000000-0005-0000-0000-000031370000}"/>
    <cellStyle name="Normal 19 3 12" xfId="14131" xr:uid="{00000000-0005-0000-0000-000032370000}"/>
    <cellStyle name="Normal 19 3 13" xfId="14132" xr:uid="{00000000-0005-0000-0000-000033370000}"/>
    <cellStyle name="Normal 19 3 14" xfId="14133" xr:uid="{00000000-0005-0000-0000-000034370000}"/>
    <cellStyle name="Normal 19 3 15" xfId="14134" xr:uid="{00000000-0005-0000-0000-000035370000}"/>
    <cellStyle name="Normal 19 3 16" xfId="14135" xr:uid="{00000000-0005-0000-0000-000036370000}"/>
    <cellStyle name="Normal 19 3 17" xfId="14136" xr:uid="{00000000-0005-0000-0000-000037370000}"/>
    <cellStyle name="Normal 19 3 18" xfId="14137" xr:uid="{00000000-0005-0000-0000-000038370000}"/>
    <cellStyle name="Normal 19 3 2" xfId="14138" xr:uid="{00000000-0005-0000-0000-000039370000}"/>
    <cellStyle name="Normal 19 3 2 2" xfId="14139" xr:uid="{00000000-0005-0000-0000-00003A370000}"/>
    <cellStyle name="Normal 19 3 2 2 2" xfId="14140" xr:uid="{00000000-0005-0000-0000-00003B370000}"/>
    <cellStyle name="Normal 19 3 2 3" xfId="14141" xr:uid="{00000000-0005-0000-0000-00003C370000}"/>
    <cellStyle name="Normal 19 3 2 4" xfId="14142" xr:uid="{00000000-0005-0000-0000-00003D370000}"/>
    <cellStyle name="Normal 19 3 2 5" xfId="14143" xr:uid="{00000000-0005-0000-0000-00003E370000}"/>
    <cellStyle name="Normal 19 3 2 6" xfId="14144" xr:uid="{00000000-0005-0000-0000-00003F370000}"/>
    <cellStyle name="Normal 19 3 3" xfId="14145" xr:uid="{00000000-0005-0000-0000-000040370000}"/>
    <cellStyle name="Normal 19 3 3 2" xfId="14146" xr:uid="{00000000-0005-0000-0000-000041370000}"/>
    <cellStyle name="Normal 19 3 3 2 2" xfId="14147" xr:uid="{00000000-0005-0000-0000-000042370000}"/>
    <cellStyle name="Normal 19 3 3 3" xfId="14148" xr:uid="{00000000-0005-0000-0000-000043370000}"/>
    <cellStyle name="Normal 19 3 3 4" xfId="14149" xr:uid="{00000000-0005-0000-0000-000044370000}"/>
    <cellStyle name="Normal 19 3 4" xfId="14150" xr:uid="{00000000-0005-0000-0000-000045370000}"/>
    <cellStyle name="Normal 19 3 4 2" xfId="14151" xr:uid="{00000000-0005-0000-0000-000046370000}"/>
    <cellStyle name="Normal 19 3 4 2 2" xfId="14152" xr:uid="{00000000-0005-0000-0000-000047370000}"/>
    <cellStyle name="Normal 19 3 4 3" xfId="14153" xr:uid="{00000000-0005-0000-0000-000048370000}"/>
    <cellStyle name="Normal 19 3 4 4" xfId="14154" xr:uid="{00000000-0005-0000-0000-000049370000}"/>
    <cellStyle name="Normal 19 3 5" xfId="14155" xr:uid="{00000000-0005-0000-0000-00004A370000}"/>
    <cellStyle name="Normal 19 3 5 2" xfId="14156" xr:uid="{00000000-0005-0000-0000-00004B370000}"/>
    <cellStyle name="Normal 19 3 5 2 2" xfId="14157" xr:uid="{00000000-0005-0000-0000-00004C370000}"/>
    <cellStyle name="Normal 19 3 5 3" xfId="14158" xr:uid="{00000000-0005-0000-0000-00004D370000}"/>
    <cellStyle name="Normal 19 3 5 4" xfId="14159" xr:uid="{00000000-0005-0000-0000-00004E370000}"/>
    <cellStyle name="Normal 19 3 6" xfId="14160" xr:uid="{00000000-0005-0000-0000-00004F370000}"/>
    <cellStyle name="Normal 19 3 6 2" xfId="14161" xr:uid="{00000000-0005-0000-0000-000050370000}"/>
    <cellStyle name="Normal 19 3 6 2 2" xfId="14162" xr:uid="{00000000-0005-0000-0000-000051370000}"/>
    <cellStyle name="Normal 19 3 6 3" xfId="14163" xr:uid="{00000000-0005-0000-0000-000052370000}"/>
    <cellStyle name="Normal 19 3 7" xfId="14164" xr:uid="{00000000-0005-0000-0000-000053370000}"/>
    <cellStyle name="Normal 19 3 7 2" xfId="14165" xr:uid="{00000000-0005-0000-0000-000054370000}"/>
    <cellStyle name="Normal 19 3 7 3" xfId="14166" xr:uid="{00000000-0005-0000-0000-000055370000}"/>
    <cellStyle name="Normal 19 3 8" xfId="14167" xr:uid="{00000000-0005-0000-0000-000056370000}"/>
    <cellStyle name="Normal 19 3 8 2" xfId="14168" xr:uid="{00000000-0005-0000-0000-000057370000}"/>
    <cellStyle name="Normal 19 3 9" xfId="14169" xr:uid="{00000000-0005-0000-0000-000058370000}"/>
    <cellStyle name="Normal 19 3 9 2" xfId="14170" xr:uid="{00000000-0005-0000-0000-000059370000}"/>
    <cellStyle name="Normal 19 4" xfId="14171" xr:uid="{00000000-0005-0000-0000-00005A370000}"/>
    <cellStyle name="Normal 19 4 10" xfId="14172" xr:uid="{00000000-0005-0000-0000-00005B370000}"/>
    <cellStyle name="Normal 19 4 11" xfId="14173" xr:uid="{00000000-0005-0000-0000-00005C370000}"/>
    <cellStyle name="Normal 19 4 2" xfId="14174" xr:uid="{00000000-0005-0000-0000-00005D370000}"/>
    <cellStyle name="Normal 19 4 2 2" xfId="14175" xr:uid="{00000000-0005-0000-0000-00005E370000}"/>
    <cellStyle name="Normal 19 4 2 3" xfId="14176" xr:uid="{00000000-0005-0000-0000-00005F370000}"/>
    <cellStyle name="Normal 19 4 3" xfId="14177" xr:uid="{00000000-0005-0000-0000-000060370000}"/>
    <cellStyle name="Normal 19 4 4" xfId="14178" xr:uid="{00000000-0005-0000-0000-000061370000}"/>
    <cellStyle name="Normal 19 4 5" xfId="14179" xr:uid="{00000000-0005-0000-0000-000062370000}"/>
    <cellStyle name="Normal 19 4 6" xfId="14180" xr:uid="{00000000-0005-0000-0000-000063370000}"/>
    <cellStyle name="Normal 19 4 7" xfId="14181" xr:uid="{00000000-0005-0000-0000-000064370000}"/>
    <cellStyle name="Normal 19 4 8" xfId="14182" xr:uid="{00000000-0005-0000-0000-000065370000}"/>
    <cellStyle name="Normal 19 4 9" xfId="14183" xr:uid="{00000000-0005-0000-0000-000066370000}"/>
    <cellStyle name="Normal 19 5" xfId="14184" xr:uid="{00000000-0005-0000-0000-000067370000}"/>
    <cellStyle name="Normal 19 5 2" xfId="14185" xr:uid="{00000000-0005-0000-0000-000068370000}"/>
    <cellStyle name="Normal 19 5 2 2" xfId="14186" xr:uid="{00000000-0005-0000-0000-000069370000}"/>
    <cellStyle name="Normal 19 5 3" xfId="14187" xr:uid="{00000000-0005-0000-0000-00006A370000}"/>
    <cellStyle name="Normal 19 5 4" xfId="14188" xr:uid="{00000000-0005-0000-0000-00006B370000}"/>
    <cellStyle name="Normal 19 5 5" xfId="14189" xr:uid="{00000000-0005-0000-0000-00006C370000}"/>
    <cellStyle name="Normal 19 6" xfId="14190" xr:uid="{00000000-0005-0000-0000-00006D370000}"/>
    <cellStyle name="Normal 19 6 2" xfId="14191" xr:uid="{00000000-0005-0000-0000-00006E370000}"/>
    <cellStyle name="Normal 19 6 2 2" xfId="14192" xr:uid="{00000000-0005-0000-0000-00006F370000}"/>
    <cellStyle name="Normal 19 6 3" xfId="14193" xr:uid="{00000000-0005-0000-0000-000070370000}"/>
    <cellStyle name="Normal 19 6 4" xfId="14194" xr:uid="{00000000-0005-0000-0000-000071370000}"/>
    <cellStyle name="Normal 19 6 5" xfId="14195" xr:uid="{00000000-0005-0000-0000-000072370000}"/>
    <cellStyle name="Normal 19 7" xfId="14196" xr:uid="{00000000-0005-0000-0000-000073370000}"/>
    <cellStyle name="Normal 19 7 2" xfId="14197" xr:uid="{00000000-0005-0000-0000-000074370000}"/>
    <cellStyle name="Normal 19 7 2 2" xfId="14198" xr:uid="{00000000-0005-0000-0000-000075370000}"/>
    <cellStyle name="Normal 19 7 3" xfId="14199" xr:uid="{00000000-0005-0000-0000-000076370000}"/>
    <cellStyle name="Normal 19 7 4" xfId="14200" xr:uid="{00000000-0005-0000-0000-000077370000}"/>
    <cellStyle name="Normal 19 7 5" xfId="14201" xr:uid="{00000000-0005-0000-0000-000078370000}"/>
    <cellStyle name="Normal 19 8" xfId="14202" xr:uid="{00000000-0005-0000-0000-000079370000}"/>
    <cellStyle name="Normal 19 8 2" xfId="14203" xr:uid="{00000000-0005-0000-0000-00007A370000}"/>
    <cellStyle name="Normal 19 8 2 2" xfId="14204" xr:uid="{00000000-0005-0000-0000-00007B370000}"/>
    <cellStyle name="Normal 19 8 3" xfId="14205" xr:uid="{00000000-0005-0000-0000-00007C370000}"/>
    <cellStyle name="Normal 19 8 4" xfId="14206" xr:uid="{00000000-0005-0000-0000-00007D370000}"/>
    <cellStyle name="Normal 19 9" xfId="14207" xr:uid="{00000000-0005-0000-0000-00007E370000}"/>
    <cellStyle name="Normal 19 9 2" xfId="14208" xr:uid="{00000000-0005-0000-0000-00007F370000}"/>
    <cellStyle name="Normal 19 9 2 2" xfId="14209" xr:uid="{00000000-0005-0000-0000-000080370000}"/>
    <cellStyle name="Normal 19 9 3" xfId="14210" xr:uid="{00000000-0005-0000-0000-000081370000}"/>
    <cellStyle name="Normal 190" xfId="14211" xr:uid="{00000000-0005-0000-0000-000082370000}"/>
    <cellStyle name="Normal 190 10" xfId="14212" xr:uid="{00000000-0005-0000-0000-000083370000}"/>
    <cellStyle name="Normal 190 10 2" xfId="14213" xr:uid="{00000000-0005-0000-0000-000084370000}"/>
    <cellStyle name="Normal 190 11" xfId="14214" xr:uid="{00000000-0005-0000-0000-000085370000}"/>
    <cellStyle name="Normal 190 12" xfId="14215" xr:uid="{00000000-0005-0000-0000-000086370000}"/>
    <cellStyle name="Normal 190 13" xfId="14216" xr:uid="{00000000-0005-0000-0000-000087370000}"/>
    <cellStyle name="Normal 190 14" xfId="14217" xr:uid="{00000000-0005-0000-0000-000088370000}"/>
    <cellStyle name="Normal 190 15" xfId="14218" xr:uid="{00000000-0005-0000-0000-000089370000}"/>
    <cellStyle name="Normal 190 16" xfId="14219" xr:uid="{00000000-0005-0000-0000-00008A370000}"/>
    <cellStyle name="Normal 190 17" xfId="14220" xr:uid="{00000000-0005-0000-0000-00008B370000}"/>
    <cellStyle name="Normal 190 2" xfId="14221" xr:uid="{00000000-0005-0000-0000-00008C370000}"/>
    <cellStyle name="Normal 190 2 10" xfId="14222" xr:uid="{00000000-0005-0000-0000-00008D370000}"/>
    <cellStyle name="Normal 190 2 11" xfId="14223" xr:uid="{00000000-0005-0000-0000-00008E370000}"/>
    <cellStyle name="Normal 190 2 12" xfId="14224" xr:uid="{00000000-0005-0000-0000-00008F370000}"/>
    <cellStyle name="Normal 190 2 13" xfId="14225" xr:uid="{00000000-0005-0000-0000-000090370000}"/>
    <cellStyle name="Normal 190 2 14" xfId="14226" xr:uid="{00000000-0005-0000-0000-000091370000}"/>
    <cellStyle name="Normal 190 2 15" xfId="14227" xr:uid="{00000000-0005-0000-0000-000092370000}"/>
    <cellStyle name="Normal 190 2 2" xfId="14228" xr:uid="{00000000-0005-0000-0000-000093370000}"/>
    <cellStyle name="Normal 190 2 2 2" xfId="14229" xr:uid="{00000000-0005-0000-0000-000094370000}"/>
    <cellStyle name="Normal 190 2 2 2 2" xfId="14230" xr:uid="{00000000-0005-0000-0000-000095370000}"/>
    <cellStyle name="Normal 190 2 2 3" xfId="14231" xr:uid="{00000000-0005-0000-0000-000096370000}"/>
    <cellStyle name="Normal 190 2 2 4" xfId="14232" xr:uid="{00000000-0005-0000-0000-000097370000}"/>
    <cellStyle name="Normal 190 2 3" xfId="14233" xr:uid="{00000000-0005-0000-0000-000098370000}"/>
    <cellStyle name="Normal 190 2 3 2" xfId="14234" xr:uid="{00000000-0005-0000-0000-000099370000}"/>
    <cellStyle name="Normal 190 2 3 2 2" xfId="14235" xr:uid="{00000000-0005-0000-0000-00009A370000}"/>
    <cellStyle name="Normal 190 2 3 3" xfId="14236" xr:uid="{00000000-0005-0000-0000-00009B370000}"/>
    <cellStyle name="Normal 190 2 3 4" xfId="14237" xr:uid="{00000000-0005-0000-0000-00009C370000}"/>
    <cellStyle name="Normal 190 2 4" xfId="14238" xr:uid="{00000000-0005-0000-0000-00009D370000}"/>
    <cellStyle name="Normal 190 2 4 2" xfId="14239" xr:uid="{00000000-0005-0000-0000-00009E370000}"/>
    <cellStyle name="Normal 190 2 4 2 2" xfId="14240" xr:uid="{00000000-0005-0000-0000-00009F370000}"/>
    <cellStyle name="Normal 190 2 4 3" xfId="14241" xr:uid="{00000000-0005-0000-0000-0000A0370000}"/>
    <cellStyle name="Normal 190 2 4 4" xfId="14242" xr:uid="{00000000-0005-0000-0000-0000A1370000}"/>
    <cellStyle name="Normal 190 2 5" xfId="14243" xr:uid="{00000000-0005-0000-0000-0000A2370000}"/>
    <cellStyle name="Normal 190 2 5 2" xfId="14244" xr:uid="{00000000-0005-0000-0000-0000A3370000}"/>
    <cellStyle name="Normal 190 2 5 2 2" xfId="14245" xr:uid="{00000000-0005-0000-0000-0000A4370000}"/>
    <cellStyle name="Normal 190 2 5 3" xfId="14246" xr:uid="{00000000-0005-0000-0000-0000A5370000}"/>
    <cellStyle name="Normal 190 2 5 4" xfId="14247" xr:uid="{00000000-0005-0000-0000-0000A6370000}"/>
    <cellStyle name="Normal 190 2 6" xfId="14248" xr:uid="{00000000-0005-0000-0000-0000A7370000}"/>
    <cellStyle name="Normal 190 2 6 2" xfId="14249" xr:uid="{00000000-0005-0000-0000-0000A8370000}"/>
    <cellStyle name="Normal 190 2 6 2 2" xfId="14250" xr:uid="{00000000-0005-0000-0000-0000A9370000}"/>
    <cellStyle name="Normal 190 2 6 3" xfId="14251" xr:uid="{00000000-0005-0000-0000-0000AA370000}"/>
    <cellStyle name="Normal 190 2 7" xfId="14252" xr:uid="{00000000-0005-0000-0000-0000AB370000}"/>
    <cellStyle name="Normal 190 2 7 2" xfId="14253" xr:uid="{00000000-0005-0000-0000-0000AC370000}"/>
    <cellStyle name="Normal 190 2 7 3" xfId="14254" xr:uid="{00000000-0005-0000-0000-0000AD370000}"/>
    <cellStyle name="Normal 190 2 8" xfId="14255" xr:uid="{00000000-0005-0000-0000-0000AE370000}"/>
    <cellStyle name="Normal 190 2 8 2" xfId="14256" xr:uid="{00000000-0005-0000-0000-0000AF370000}"/>
    <cellStyle name="Normal 190 2 9" xfId="14257" xr:uid="{00000000-0005-0000-0000-0000B0370000}"/>
    <cellStyle name="Normal 190 3" xfId="14258" xr:uid="{00000000-0005-0000-0000-0000B1370000}"/>
    <cellStyle name="Normal 190 3 10" xfId="14259" xr:uid="{00000000-0005-0000-0000-0000B2370000}"/>
    <cellStyle name="Normal 190 3 11" xfId="14260" xr:uid="{00000000-0005-0000-0000-0000B3370000}"/>
    <cellStyle name="Normal 190 3 12" xfId="14261" xr:uid="{00000000-0005-0000-0000-0000B4370000}"/>
    <cellStyle name="Normal 190 3 13" xfId="14262" xr:uid="{00000000-0005-0000-0000-0000B5370000}"/>
    <cellStyle name="Normal 190 3 14" xfId="14263" xr:uid="{00000000-0005-0000-0000-0000B6370000}"/>
    <cellStyle name="Normal 190 3 15" xfId="14264" xr:uid="{00000000-0005-0000-0000-0000B7370000}"/>
    <cellStyle name="Normal 190 3 2" xfId="14265" xr:uid="{00000000-0005-0000-0000-0000B8370000}"/>
    <cellStyle name="Normal 190 3 2 2" xfId="14266" xr:uid="{00000000-0005-0000-0000-0000B9370000}"/>
    <cellStyle name="Normal 190 3 2 2 2" xfId="14267" xr:uid="{00000000-0005-0000-0000-0000BA370000}"/>
    <cellStyle name="Normal 190 3 2 3" xfId="14268" xr:uid="{00000000-0005-0000-0000-0000BB370000}"/>
    <cellStyle name="Normal 190 3 2 4" xfId="14269" xr:uid="{00000000-0005-0000-0000-0000BC370000}"/>
    <cellStyle name="Normal 190 3 3" xfId="14270" xr:uid="{00000000-0005-0000-0000-0000BD370000}"/>
    <cellStyle name="Normal 190 3 3 2" xfId="14271" xr:uid="{00000000-0005-0000-0000-0000BE370000}"/>
    <cellStyle name="Normal 190 3 3 2 2" xfId="14272" xr:uid="{00000000-0005-0000-0000-0000BF370000}"/>
    <cellStyle name="Normal 190 3 3 3" xfId="14273" xr:uid="{00000000-0005-0000-0000-0000C0370000}"/>
    <cellStyle name="Normal 190 3 3 4" xfId="14274" xr:uid="{00000000-0005-0000-0000-0000C1370000}"/>
    <cellStyle name="Normal 190 3 4" xfId="14275" xr:uid="{00000000-0005-0000-0000-0000C2370000}"/>
    <cellStyle name="Normal 190 3 4 2" xfId="14276" xr:uid="{00000000-0005-0000-0000-0000C3370000}"/>
    <cellStyle name="Normal 190 3 4 2 2" xfId="14277" xr:uid="{00000000-0005-0000-0000-0000C4370000}"/>
    <cellStyle name="Normal 190 3 4 3" xfId="14278" xr:uid="{00000000-0005-0000-0000-0000C5370000}"/>
    <cellStyle name="Normal 190 3 4 4" xfId="14279" xr:uid="{00000000-0005-0000-0000-0000C6370000}"/>
    <cellStyle name="Normal 190 3 5" xfId="14280" xr:uid="{00000000-0005-0000-0000-0000C7370000}"/>
    <cellStyle name="Normal 190 3 5 2" xfId="14281" xr:uid="{00000000-0005-0000-0000-0000C8370000}"/>
    <cellStyle name="Normal 190 3 5 2 2" xfId="14282" xr:uid="{00000000-0005-0000-0000-0000C9370000}"/>
    <cellStyle name="Normal 190 3 5 3" xfId="14283" xr:uid="{00000000-0005-0000-0000-0000CA370000}"/>
    <cellStyle name="Normal 190 3 5 4" xfId="14284" xr:uid="{00000000-0005-0000-0000-0000CB370000}"/>
    <cellStyle name="Normal 190 3 6" xfId="14285" xr:uid="{00000000-0005-0000-0000-0000CC370000}"/>
    <cellStyle name="Normal 190 3 6 2" xfId="14286" xr:uid="{00000000-0005-0000-0000-0000CD370000}"/>
    <cellStyle name="Normal 190 3 6 2 2" xfId="14287" xr:uid="{00000000-0005-0000-0000-0000CE370000}"/>
    <cellStyle name="Normal 190 3 6 3" xfId="14288" xr:uid="{00000000-0005-0000-0000-0000CF370000}"/>
    <cellStyle name="Normal 190 3 7" xfId="14289" xr:uid="{00000000-0005-0000-0000-0000D0370000}"/>
    <cellStyle name="Normal 190 3 7 2" xfId="14290" xr:uid="{00000000-0005-0000-0000-0000D1370000}"/>
    <cellStyle name="Normal 190 3 7 3" xfId="14291" xr:uid="{00000000-0005-0000-0000-0000D2370000}"/>
    <cellStyle name="Normal 190 3 8" xfId="14292" xr:uid="{00000000-0005-0000-0000-0000D3370000}"/>
    <cellStyle name="Normal 190 3 8 2" xfId="14293" xr:uid="{00000000-0005-0000-0000-0000D4370000}"/>
    <cellStyle name="Normal 190 3 9" xfId="14294" xr:uid="{00000000-0005-0000-0000-0000D5370000}"/>
    <cellStyle name="Normal 190 4" xfId="14295" xr:uid="{00000000-0005-0000-0000-0000D6370000}"/>
    <cellStyle name="Normal 190 4 2" xfId="14296" xr:uid="{00000000-0005-0000-0000-0000D7370000}"/>
    <cellStyle name="Normal 190 4 2 2" xfId="14297" xr:uid="{00000000-0005-0000-0000-0000D8370000}"/>
    <cellStyle name="Normal 190 4 3" xfId="14298" xr:uid="{00000000-0005-0000-0000-0000D9370000}"/>
    <cellStyle name="Normal 190 4 4" xfId="14299" xr:uid="{00000000-0005-0000-0000-0000DA370000}"/>
    <cellStyle name="Normal 190 5" xfId="14300" xr:uid="{00000000-0005-0000-0000-0000DB370000}"/>
    <cellStyle name="Normal 190 5 2" xfId="14301" xr:uid="{00000000-0005-0000-0000-0000DC370000}"/>
    <cellStyle name="Normal 190 5 2 2" xfId="14302" xr:uid="{00000000-0005-0000-0000-0000DD370000}"/>
    <cellStyle name="Normal 190 5 3" xfId="14303" xr:uid="{00000000-0005-0000-0000-0000DE370000}"/>
    <cellStyle name="Normal 190 5 4" xfId="14304" xr:uid="{00000000-0005-0000-0000-0000DF370000}"/>
    <cellStyle name="Normal 190 6" xfId="14305" xr:uid="{00000000-0005-0000-0000-0000E0370000}"/>
    <cellStyle name="Normal 190 6 2" xfId="14306" xr:uid="{00000000-0005-0000-0000-0000E1370000}"/>
    <cellStyle name="Normal 190 6 2 2" xfId="14307" xr:uid="{00000000-0005-0000-0000-0000E2370000}"/>
    <cellStyle name="Normal 190 6 3" xfId="14308" xr:uid="{00000000-0005-0000-0000-0000E3370000}"/>
    <cellStyle name="Normal 190 6 4" xfId="14309" xr:uid="{00000000-0005-0000-0000-0000E4370000}"/>
    <cellStyle name="Normal 190 7" xfId="14310" xr:uid="{00000000-0005-0000-0000-0000E5370000}"/>
    <cellStyle name="Normal 190 7 2" xfId="14311" xr:uid="{00000000-0005-0000-0000-0000E6370000}"/>
    <cellStyle name="Normal 190 7 2 2" xfId="14312" xr:uid="{00000000-0005-0000-0000-0000E7370000}"/>
    <cellStyle name="Normal 190 7 3" xfId="14313" xr:uid="{00000000-0005-0000-0000-0000E8370000}"/>
    <cellStyle name="Normal 190 7 4" xfId="14314" xr:uid="{00000000-0005-0000-0000-0000E9370000}"/>
    <cellStyle name="Normal 190 8" xfId="14315" xr:uid="{00000000-0005-0000-0000-0000EA370000}"/>
    <cellStyle name="Normal 190 8 2" xfId="14316" xr:uid="{00000000-0005-0000-0000-0000EB370000}"/>
    <cellStyle name="Normal 190 8 2 2" xfId="14317" xr:uid="{00000000-0005-0000-0000-0000EC370000}"/>
    <cellStyle name="Normal 190 8 3" xfId="14318" xr:uid="{00000000-0005-0000-0000-0000ED370000}"/>
    <cellStyle name="Normal 190 9" xfId="14319" xr:uid="{00000000-0005-0000-0000-0000EE370000}"/>
    <cellStyle name="Normal 190 9 2" xfId="14320" xr:uid="{00000000-0005-0000-0000-0000EF370000}"/>
    <cellStyle name="Normal 190 9 3" xfId="14321" xr:uid="{00000000-0005-0000-0000-0000F0370000}"/>
    <cellStyle name="Normal 191" xfId="14322" xr:uid="{00000000-0005-0000-0000-0000F1370000}"/>
    <cellStyle name="Normal 191 10" xfId="14323" xr:uid="{00000000-0005-0000-0000-0000F2370000}"/>
    <cellStyle name="Normal 191 10 2" xfId="14324" xr:uid="{00000000-0005-0000-0000-0000F3370000}"/>
    <cellStyle name="Normal 191 11" xfId="14325" xr:uid="{00000000-0005-0000-0000-0000F4370000}"/>
    <cellStyle name="Normal 191 12" xfId="14326" xr:uid="{00000000-0005-0000-0000-0000F5370000}"/>
    <cellStyle name="Normal 191 13" xfId="14327" xr:uid="{00000000-0005-0000-0000-0000F6370000}"/>
    <cellStyle name="Normal 191 14" xfId="14328" xr:uid="{00000000-0005-0000-0000-0000F7370000}"/>
    <cellStyle name="Normal 191 15" xfId="14329" xr:uid="{00000000-0005-0000-0000-0000F8370000}"/>
    <cellStyle name="Normal 191 16" xfId="14330" xr:uid="{00000000-0005-0000-0000-0000F9370000}"/>
    <cellStyle name="Normal 191 17" xfId="14331" xr:uid="{00000000-0005-0000-0000-0000FA370000}"/>
    <cellStyle name="Normal 191 2" xfId="14332" xr:uid="{00000000-0005-0000-0000-0000FB370000}"/>
    <cellStyle name="Normal 191 2 10" xfId="14333" xr:uid="{00000000-0005-0000-0000-0000FC370000}"/>
    <cellStyle name="Normal 191 2 11" xfId="14334" xr:uid="{00000000-0005-0000-0000-0000FD370000}"/>
    <cellStyle name="Normal 191 2 12" xfId="14335" xr:uid="{00000000-0005-0000-0000-0000FE370000}"/>
    <cellStyle name="Normal 191 2 13" xfId="14336" xr:uid="{00000000-0005-0000-0000-0000FF370000}"/>
    <cellStyle name="Normal 191 2 14" xfId="14337" xr:uid="{00000000-0005-0000-0000-000000380000}"/>
    <cellStyle name="Normal 191 2 15" xfId="14338" xr:uid="{00000000-0005-0000-0000-000001380000}"/>
    <cellStyle name="Normal 191 2 2" xfId="14339" xr:uid="{00000000-0005-0000-0000-000002380000}"/>
    <cellStyle name="Normal 191 2 2 2" xfId="14340" xr:uid="{00000000-0005-0000-0000-000003380000}"/>
    <cellStyle name="Normal 191 2 2 2 2" xfId="14341" xr:uid="{00000000-0005-0000-0000-000004380000}"/>
    <cellStyle name="Normal 191 2 2 3" xfId="14342" xr:uid="{00000000-0005-0000-0000-000005380000}"/>
    <cellStyle name="Normal 191 2 2 4" xfId="14343" xr:uid="{00000000-0005-0000-0000-000006380000}"/>
    <cellStyle name="Normal 191 2 3" xfId="14344" xr:uid="{00000000-0005-0000-0000-000007380000}"/>
    <cellStyle name="Normal 191 2 3 2" xfId="14345" xr:uid="{00000000-0005-0000-0000-000008380000}"/>
    <cellStyle name="Normal 191 2 3 2 2" xfId="14346" xr:uid="{00000000-0005-0000-0000-000009380000}"/>
    <cellStyle name="Normal 191 2 3 3" xfId="14347" xr:uid="{00000000-0005-0000-0000-00000A380000}"/>
    <cellStyle name="Normal 191 2 3 4" xfId="14348" xr:uid="{00000000-0005-0000-0000-00000B380000}"/>
    <cellStyle name="Normal 191 2 4" xfId="14349" xr:uid="{00000000-0005-0000-0000-00000C380000}"/>
    <cellStyle name="Normal 191 2 4 2" xfId="14350" xr:uid="{00000000-0005-0000-0000-00000D380000}"/>
    <cellStyle name="Normal 191 2 4 2 2" xfId="14351" xr:uid="{00000000-0005-0000-0000-00000E380000}"/>
    <cellStyle name="Normal 191 2 4 3" xfId="14352" xr:uid="{00000000-0005-0000-0000-00000F380000}"/>
    <cellStyle name="Normal 191 2 4 4" xfId="14353" xr:uid="{00000000-0005-0000-0000-000010380000}"/>
    <cellStyle name="Normal 191 2 5" xfId="14354" xr:uid="{00000000-0005-0000-0000-000011380000}"/>
    <cellStyle name="Normal 191 2 5 2" xfId="14355" xr:uid="{00000000-0005-0000-0000-000012380000}"/>
    <cellStyle name="Normal 191 2 5 2 2" xfId="14356" xr:uid="{00000000-0005-0000-0000-000013380000}"/>
    <cellStyle name="Normal 191 2 5 3" xfId="14357" xr:uid="{00000000-0005-0000-0000-000014380000}"/>
    <cellStyle name="Normal 191 2 5 4" xfId="14358" xr:uid="{00000000-0005-0000-0000-000015380000}"/>
    <cellStyle name="Normal 191 2 6" xfId="14359" xr:uid="{00000000-0005-0000-0000-000016380000}"/>
    <cellStyle name="Normal 191 2 6 2" xfId="14360" xr:uid="{00000000-0005-0000-0000-000017380000}"/>
    <cellStyle name="Normal 191 2 6 2 2" xfId="14361" xr:uid="{00000000-0005-0000-0000-000018380000}"/>
    <cellStyle name="Normal 191 2 6 3" xfId="14362" xr:uid="{00000000-0005-0000-0000-000019380000}"/>
    <cellStyle name="Normal 191 2 7" xfId="14363" xr:uid="{00000000-0005-0000-0000-00001A380000}"/>
    <cellStyle name="Normal 191 2 7 2" xfId="14364" xr:uid="{00000000-0005-0000-0000-00001B380000}"/>
    <cellStyle name="Normal 191 2 7 3" xfId="14365" xr:uid="{00000000-0005-0000-0000-00001C380000}"/>
    <cellStyle name="Normal 191 2 8" xfId="14366" xr:uid="{00000000-0005-0000-0000-00001D380000}"/>
    <cellStyle name="Normal 191 2 8 2" xfId="14367" xr:uid="{00000000-0005-0000-0000-00001E380000}"/>
    <cellStyle name="Normal 191 2 9" xfId="14368" xr:uid="{00000000-0005-0000-0000-00001F380000}"/>
    <cellStyle name="Normal 191 3" xfId="14369" xr:uid="{00000000-0005-0000-0000-000020380000}"/>
    <cellStyle name="Normal 191 3 10" xfId="14370" xr:uid="{00000000-0005-0000-0000-000021380000}"/>
    <cellStyle name="Normal 191 3 11" xfId="14371" xr:uid="{00000000-0005-0000-0000-000022380000}"/>
    <cellStyle name="Normal 191 3 12" xfId="14372" xr:uid="{00000000-0005-0000-0000-000023380000}"/>
    <cellStyle name="Normal 191 3 13" xfId="14373" xr:uid="{00000000-0005-0000-0000-000024380000}"/>
    <cellStyle name="Normal 191 3 14" xfId="14374" xr:uid="{00000000-0005-0000-0000-000025380000}"/>
    <cellStyle name="Normal 191 3 15" xfId="14375" xr:uid="{00000000-0005-0000-0000-000026380000}"/>
    <cellStyle name="Normal 191 3 2" xfId="14376" xr:uid="{00000000-0005-0000-0000-000027380000}"/>
    <cellStyle name="Normal 191 3 2 2" xfId="14377" xr:uid="{00000000-0005-0000-0000-000028380000}"/>
    <cellStyle name="Normal 191 3 2 2 2" xfId="14378" xr:uid="{00000000-0005-0000-0000-000029380000}"/>
    <cellStyle name="Normal 191 3 2 3" xfId="14379" xr:uid="{00000000-0005-0000-0000-00002A380000}"/>
    <cellStyle name="Normal 191 3 2 4" xfId="14380" xr:uid="{00000000-0005-0000-0000-00002B380000}"/>
    <cellStyle name="Normal 191 3 3" xfId="14381" xr:uid="{00000000-0005-0000-0000-00002C380000}"/>
    <cellStyle name="Normal 191 3 3 2" xfId="14382" xr:uid="{00000000-0005-0000-0000-00002D380000}"/>
    <cellStyle name="Normal 191 3 3 2 2" xfId="14383" xr:uid="{00000000-0005-0000-0000-00002E380000}"/>
    <cellStyle name="Normal 191 3 3 3" xfId="14384" xr:uid="{00000000-0005-0000-0000-00002F380000}"/>
    <cellStyle name="Normal 191 3 3 4" xfId="14385" xr:uid="{00000000-0005-0000-0000-000030380000}"/>
    <cellStyle name="Normal 191 3 4" xfId="14386" xr:uid="{00000000-0005-0000-0000-000031380000}"/>
    <cellStyle name="Normal 191 3 4 2" xfId="14387" xr:uid="{00000000-0005-0000-0000-000032380000}"/>
    <cellStyle name="Normal 191 3 4 2 2" xfId="14388" xr:uid="{00000000-0005-0000-0000-000033380000}"/>
    <cellStyle name="Normal 191 3 4 3" xfId="14389" xr:uid="{00000000-0005-0000-0000-000034380000}"/>
    <cellStyle name="Normal 191 3 4 4" xfId="14390" xr:uid="{00000000-0005-0000-0000-000035380000}"/>
    <cellStyle name="Normal 191 3 5" xfId="14391" xr:uid="{00000000-0005-0000-0000-000036380000}"/>
    <cellStyle name="Normal 191 3 5 2" xfId="14392" xr:uid="{00000000-0005-0000-0000-000037380000}"/>
    <cellStyle name="Normal 191 3 5 2 2" xfId="14393" xr:uid="{00000000-0005-0000-0000-000038380000}"/>
    <cellStyle name="Normal 191 3 5 3" xfId="14394" xr:uid="{00000000-0005-0000-0000-000039380000}"/>
    <cellStyle name="Normal 191 3 5 4" xfId="14395" xr:uid="{00000000-0005-0000-0000-00003A380000}"/>
    <cellStyle name="Normal 191 3 6" xfId="14396" xr:uid="{00000000-0005-0000-0000-00003B380000}"/>
    <cellStyle name="Normal 191 3 6 2" xfId="14397" xr:uid="{00000000-0005-0000-0000-00003C380000}"/>
    <cellStyle name="Normal 191 3 6 2 2" xfId="14398" xr:uid="{00000000-0005-0000-0000-00003D380000}"/>
    <cellStyle name="Normal 191 3 6 3" xfId="14399" xr:uid="{00000000-0005-0000-0000-00003E380000}"/>
    <cellStyle name="Normal 191 3 7" xfId="14400" xr:uid="{00000000-0005-0000-0000-00003F380000}"/>
    <cellStyle name="Normal 191 3 7 2" xfId="14401" xr:uid="{00000000-0005-0000-0000-000040380000}"/>
    <cellStyle name="Normal 191 3 7 3" xfId="14402" xr:uid="{00000000-0005-0000-0000-000041380000}"/>
    <cellStyle name="Normal 191 3 8" xfId="14403" xr:uid="{00000000-0005-0000-0000-000042380000}"/>
    <cellStyle name="Normal 191 3 8 2" xfId="14404" xr:uid="{00000000-0005-0000-0000-000043380000}"/>
    <cellStyle name="Normal 191 3 9" xfId="14405" xr:uid="{00000000-0005-0000-0000-000044380000}"/>
    <cellStyle name="Normal 191 4" xfId="14406" xr:uid="{00000000-0005-0000-0000-000045380000}"/>
    <cellStyle name="Normal 191 4 2" xfId="14407" xr:uid="{00000000-0005-0000-0000-000046380000}"/>
    <cellStyle name="Normal 191 4 2 2" xfId="14408" xr:uid="{00000000-0005-0000-0000-000047380000}"/>
    <cellStyle name="Normal 191 4 3" xfId="14409" xr:uid="{00000000-0005-0000-0000-000048380000}"/>
    <cellStyle name="Normal 191 4 4" xfId="14410" xr:uid="{00000000-0005-0000-0000-000049380000}"/>
    <cellStyle name="Normal 191 5" xfId="14411" xr:uid="{00000000-0005-0000-0000-00004A380000}"/>
    <cellStyle name="Normal 191 5 2" xfId="14412" xr:uid="{00000000-0005-0000-0000-00004B380000}"/>
    <cellStyle name="Normal 191 5 2 2" xfId="14413" xr:uid="{00000000-0005-0000-0000-00004C380000}"/>
    <cellStyle name="Normal 191 5 3" xfId="14414" xr:uid="{00000000-0005-0000-0000-00004D380000}"/>
    <cellStyle name="Normal 191 5 4" xfId="14415" xr:uid="{00000000-0005-0000-0000-00004E380000}"/>
    <cellStyle name="Normal 191 6" xfId="14416" xr:uid="{00000000-0005-0000-0000-00004F380000}"/>
    <cellStyle name="Normal 191 6 2" xfId="14417" xr:uid="{00000000-0005-0000-0000-000050380000}"/>
    <cellStyle name="Normal 191 6 2 2" xfId="14418" xr:uid="{00000000-0005-0000-0000-000051380000}"/>
    <cellStyle name="Normal 191 6 3" xfId="14419" xr:uid="{00000000-0005-0000-0000-000052380000}"/>
    <cellStyle name="Normal 191 6 4" xfId="14420" xr:uid="{00000000-0005-0000-0000-000053380000}"/>
    <cellStyle name="Normal 191 7" xfId="14421" xr:uid="{00000000-0005-0000-0000-000054380000}"/>
    <cellStyle name="Normal 191 7 2" xfId="14422" xr:uid="{00000000-0005-0000-0000-000055380000}"/>
    <cellStyle name="Normal 191 7 2 2" xfId="14423" xr:uid="{00000000-0005-0000-0000-000056380000}"/>
    <cellStyle name="Normal 191 7 3" xfId="14424" xr:uid="{00000000-0005-0000-0000-000057380000}"/>
    <cellStyle name="Normal 191 7 4" xfId="14425" xr:uid="{00000000-0005-0000-0000-000058380000}"/>
    <cellStyle name="Normal 191 8" xfId="14426" xr:uid="{00000000-0005-0000-0000-000059380000}"/>
    <cellStyle name="Normal 191 8 2" xfId="14427" xr:uid="{00000000-0005-0000-0000-00005A380000}"/>
    <cellStyle name="Normal 191 8 2 2" xfId="14428" xr:uid="{00000000-0005-0000-0000-00005B380000}"/>
    <cellStyle name="Normal 191 8 3" xfId="14429" xr:uid="{00000000-0005-0000-0000-00005C380000}"/>
    <cellStyle name="Normal 191 9" xfId="14430" xr:uid="{00000000-0005-0000-0000-00005D380000}"/>
    <cellStyle name="Normal 191 9 2" xfId="14431" xr:uid="{00000000-0005-0000-0000-00005E380000}"/>
    <cellStyle name="Normal 191 9 3" xfId="14432" xr:uid="{00000000-0005-0000-0000-00005F380000}"/>
    <cellStyle name="Normal 192" xfId="14433" xr:uid="{00000000-0005-0000-0000-000060380000}"/>
    <cellStyle name="Normal 192 10" xfId="14434" xr:uid="{00000000-0005-0000-0000-000061380000}"/>
    <cellStyle name="Normal 192 10 2" xfId="14435" xr:uid="{00000000-0005-0000-0000-000062380000}"/>
    <cellStyle name="Normal 192 11" xfId="14436" xr:uid="{00000000-0005-0000-0000-000063380000}"/>
    <cellStyle name="Normal 192 12" xfId="14437" xr:uid="{00000000-0005-0000-0000-000064380000}"/>
    <cellStyle name="Normal 192 13" xfId="14438" xr:uid="{00000000-0005-0000-0000-000065380000}"/>
    <cellStyle name="Normal 192 14" xfId="14439" xr:uid="{00000000-0005-0000-0000-000066380000}"/>
    <cellStyle name="Normal 192 15" xfId="14440" xr:uid="{00000000-0005-0000-0000-000067380000}"/>
    <cellStyle name="Normal 192 16" xfId="14441" xr:uid="{00000000-0005-0000-0000-000068380000}"/>
    <cellStyle name="Normal 192 17" xfId="14442" xr:uid="{00000000-0005-0000-0000-000069380000}"/>
    <cellStyle name="Normal 192 2" xfId="14443" xr:uid="{00000000-0005-0000-0000-00006A380000}"/>
    <cellStyle name="Normal 192 2 10" xfId="14444" xr:uid="{00000000-0005-0000-0000-00006B380000}"/>
    <cellStyle name="Normal 192 2 11" xfId="14445" xr:uid="{00000000-0005-0000-0000-00006C380000}"/>
    <cellStyle name="Normal 192 2 12" xfId="14446" xr:uid="{00000000-0005-0000-0000-00006D380000}"/>
    <cellStyle name="Normal 192 2 13" xfId="14447" xr:uid="{00000000-0005-0000-0000-00006E380000}"/>
    <cellStyle name="Normal 192 2 14" xfId="14448" xr:uid="{00000000-0005-0000-0000-00006F380000}"/>
    <cellStyle name="Normal 192 2 15" xfId="14449" xr:uid="{00000000-0005-0000-0000-000070380000}"/>
    <cellStyle name="Normal 192 2 2" xfId="14450" xr:uid="{00000000-0005-0000-0000-000071380000}"/>
    <cellStyle name="Normal 192 2 2 2" xfId="14451" xr:uid="{00000000-0005-0000-0000-000072380000}"/>
    <cellStyle name="Normal 192 2 2 2 2" xfId="14452" xr:uid="{00000000-0005-0000-0000-000073380000}"/>
    <cellStyle name="Normal 192 2 2 3" xfId="14453" xr:uid="{00000000-0005-0000-0000-000074380000}"/>
    <cellStyle name="Normal 192 2 2 4" xfId="14454" xr:uid="{00000000-0005-0000-0000-000075380000}"/>
    <cellStyle name="Normal 192 2 3" xfId="14455" xr:uid="{00000000-0005-0000-0000-000076380000}"/>
    <cellStyle name="Normal 192 2 3 2" xfId="14456" xr:uid="{00000000-0005-0000-0000-000077380000}"/>
    <cellStyle name="Normal 192 2 3 2 2" xfId="14457" xr:uid="{00000000-0005-0000-0000-000078380000}"/>
    <cellStyle name="Normal 192 2 3 3" xfId="14458" xr:uid="{00000000-0005-0000-0000-000079380000}"/>
    <cellStyle name="Normal 192 2 3 4" xfId="14459" xr:uid="{00000000-0005-0000-0000-00007A380000}"/>
    <cellStyle name="Normal 192 2 4" xfId="14460" xr:uid="{00000000-0005-0000-0000-00007B380000}"/>
    <cellStyle name="Normal 192 2 4 2" xfId="14461" xr:uid="{00000000-0005-0000-0000-00007C380000}"/>
    <cellStyle name="Normal 192 2 4 2 2" xfId="14462" xr:uid="{00000000-0005-0000-0000-00007D380000}"/>
    <cellStyle name="Normal 192 2 4 3" xfId="14463" xr:uid="{00000000-0005-0000-0000-00007E380000}"/>
    <cellStyle name="Normal 192 2 4 4" xfId="14464" xr:uid="{00000000-0005-0000-0000-00007F380000}"/>
    <cellStyle name="Normal 192 2 5" xfId="14465" xr:uid="{00000000-0005-0000-0000-000080380000}"/>
    <cellStyle name="Normal 192 2 5 2" xfId="14466" xr:uid="{00000000-0005-0000-0000-000081380000}"/>
    <cellStyle name="Normal 192 2 5 2 2" xfId="14467" xr:uid="{00000000-0005-0000-0000-000082380000}"/>
    <cellStyle name="Normal 192 2 5 3" xfId="14468" xr:uid="{00000000-0005-0000-0000-000083380000}"/>
    <cellStyle name="Normal 192 2 5 4" xfId="14469" xr:uid="{00000000-0005-0000-0000-000084380000}"/>
    <cellStyle name="Normal 192 2 6" xfId="14470" xr:uid="{00000000-0005-0000-0000-000085380000}"/>
    <cellStyle name="Normal 192 2 6 2" xfId="14471" xr:uid="{00000000-0005-0000-0000-000086380000}"/>
    <cellStyle name="Normal 192 2 6 2 2" xfId="14472" xr:uid="{00000000-0005-0000-0000-000087380000}"/>
    <cellStyle name="Normal 192 2 6 3" xfId="14473" xr:uid="{00000000-0005-0000-0000-000088380000}"/>
    <cellStyle name="Normal 192 2 7" xfId="14474" xr:uid="{00000000-0005-0000-0000-000089380000}"/>
    <cellStyle name="Normal 192 2 7 2" xfId="14475" xr:uid="{00000000-0005-0000-0000-00008A380000}"/>
    <cellStyle name="Normal 192 2 7 3" xfId="14476" xr:uid="{00000000-0005-0000-0000-00008B380000}"/>
    <cellStyle name="Normal 192 2 8" xfId="14477" xr:uid="{00000000-0005-0000-0000-00008C380000}"/>
    <cellStyle name="Normal 192 2 8 2" xfId="14478" xr:uid="{00000000-0005-0000-0000-00008D380000}"/>
    <cellStyle name="Normal 192 2 9" xfId="14479" xr:uid="{00000000-0005-0000-0000-00008E380000}"/>
    <cellStyle name="Normal 192 3" xfId="14480" xr:uid="{00000000-0005-0000-0000-00008F380000}"/>
    <cellStyle name="Normal 192 3 10" xfId="14481" xr:uid="{00000000-0005-0000-0000-000090380000}"/>
    <cellStyle name="Normal 192 3 11" xfId="14482" xr:uid="{00000000-0005-0000-0000-000091380000}"/>
    <cellStyle name="Normal 192 3 12" xfId="14483" xr:uid="{00000000-0005-0000-0000-000092380000}"/>
    <cellStyle name="Normal 192 3 13" xfId="14484" xr:uid="{00000000-0005-0000-0000-000093380000}"/>
    <cellStyle name="Normal 192 3 14" xfId="14485" xr:uid="{00000000-0005-0000-0000-000094380000}"/>
    <cellStyle name="Normal 192 3 15" xfId="14486" xr:uid="{00000000-0005-0000-0000-000095380000}"/>
    <cellStyle name="Normal 192 3 2" xfId="14487" xr:uid="{00000000-0005-0000-0000-000096380000}"/>
    <cellStyle name="Normal 192 3 2 2" xfId="14488" xr:uid="{00000000-0005-0000-0000-000097380000}"/>
    <cellStyle name="Normal 192 3 2 2 2" xfId="14489" xr:uid="{00000000-0005-0000-0000-000098380000}"/>
    <cellStyle name="Normal 192 3 2 3" xfId="14490" xr:uid="{00000000-0005-0000-0000-000099380000}"/>
    <cellStyle name="Normal 192 3 2 4" xfId="14491" xr:uid="{00000000-0005-0000-0000-00009A380000}"/>
    <cellStyle name="Normal 192 3 3" xfId="14492" xr:uid="{00000000-0005-0000-0000-00009B380000}"/>
    <cellStyle name="Normal 192 3 3 2" xfId="14493" xr:uid="{00000000-0005-0000-0000-00009C380000}"/>
    <cellStyle name="Normal 192 3 3 2 2" xfId="14494" xr:uid="{00000000-0005-0000-0000-00009D380000}"/>
    <cellStyle name="Normal 192 3 3 3" xfId="14495" xr:uid="{00000000-0005-0000-0000-00009E380000}"/>
    <cellStyle name="Normal 192 3 3 4" xfId="14496" xr:uid="{00000000-0005-0000-0000-00009F380000}"/>
    <cellStyle name="Normal 192 3 4" xfId="14497" xr:uid="{00000000-0005-0000-0000-0000A0380000}"/>
    <cellStyle name="Normal 192 3 4 2" xfId="14498" xr:uid="{00000000-0005-0000-0000-0000A1380000}"/>
    <cellStyle name="Normal 192 3 4 2 2" xfId="14499" xr:uid="{00000000-0005-0000-0000-0000A2380000}"/>
    <cellStyle name="Normal 192 3 4 3" xfId="14500" xr:uid="{00000000-0005-0000-0000-0000A3380000}"/>
    <cellStyle name="Normal 192 3 4 4" xfId="14501" xr:uid="{00000000-0005-0000-0000-0000A4380000}"/>
    <cellStyle name="Normal 192 3 5" xfId="14502" xr:uid="{00000000-0005-0000-0000-0000A5380000}"/>
    <cellStyle name="Normal 192 3 5 2" xfId="14503" xr:uid="{00000000-0005-0000-0000-0000A6380000}"/>
    <cellStyle name="Normal 192 3 5 2 2" xfId="14504" xr:uid="{00000000-0005-0000-0000-0000A7380000}"/>
    <cellStyle name="Normal 192 3 5 3" xfId="14505" xr:uid="{00000000-0005-0000-0000-0000A8380000}"/>
    <cellStyle name="Normal 192 3 5 4" xfId="14506" xr:uid="{00000000-0005-0000-0000-0000A9380000}"/>
    <cellStyle name="Normal 192 3 6" xfId="14507" xr:uid="{00000000-0005-0000-0000-0000AA380000}"/>
    <cellStyle name="Normal 192 3 6 2" xfId="14508" xr:uid="{00000000-0005-0000-0000-0000AB380000}"/>
    <cellStyle name="Normal 192 3 6 2 2" xfId="14509" xr:uid="{00000000-0005-0000-0000-0000AC380000}"/>
    <cellStyle name="Normal 192 3 6 3" xfId="14510" xr:uid="{00000000-0005-0000-0000-0000AD380000}"/>
    <cellStyle name="Normal 192 3 7" xfId="14511" xr:uid="{00000000-0005-0000-0000-0000AE380000}"/>
    <cellStyle name="Normal 192 3 7 2" xfId="14512" xr:uid="{00000000-0005-0000-0000-0000AF380000}"/>
    <cellStyle name="Normal 192 3 7 3" xfId="14513" xr:uid="{00000000-0005-0000-0000-0000B0380000}"/>
    <cellStyle name="Normal 192 3 8" xfId="14514" xr:uid="{00000000-0005-0000-0000-0000B1380000}"/>
    <cellStyle name="Normal 192 3 8 2" xfId="14515" xr:uid="{00000000-0005-0000-0000-0000B2380000}"/>
    <cellStyle name="Normal 192 3 9" xfId="14516" xr:uid="{00000000-0005-0000-0000-0000B3380000}"/>
    <cellStyle name="Normal 192 4" xfId="14517" xr:uid="{00000000-0005-0000-0000-0000B4380000}"/>
    <cellStyle name="Normal 192 4 2" xfId="14518" xr:uid="{00000000-0005-0000-0000-0000B5380000}"/>
    <cellStyle name="Normal 192 4 2 2" xfId="14519" xr:uid="{00000000-0005-0000-0000-0000B6380000}"/>
    <cellStyle name="Normal 192 4 3" xfId="14520" xr:uid="{00000000-0005-0000-0000-0000B7380000}"/>
    <cellStyle name="Normal 192 4 4" xfId="14521" xr:uid="{00000000-0005-0000-0000-0000B8380000}"/>
    <cellStyle name="Normal 192 5" xfId="14522" xr:uid="{00000000-0005-0000-0000-0000B9380000}"/>
    <cellStyle name="Normal 192 5 2" xfId="14523" xr:uid="{00000000-0005-0000-0000-0000BA380000}"/>
    <cellStyle name="Normal 192 5 2 2" xfId="14524" xr:uid="{00000000-0005-0000-0000-0000BB380000}"/>
    <cellStyle name="Normal 192 5 3" xfId="14525" xr:uid="{00000000-0005-0000-0000-0000BC380000}"/>
    <cellStyle name="Normal 192 5 4" xfId="14526" xr:uid="{00000000-0005-0000-0000-0000BD380000}"/>
    <cellStyle name="Normal 192 6" xfId="14527" xr:uid="{00000000-0005-0000-0000-0000BE380000}"/>
    <cellStyle name="Normal 192 6 2" xfId="14528" xr:uid="{00000000-0005-0000-0000-0000BF380000}"/>
    <cellStyle name="Normal 192 6 2 2" xfId="14529" xr:uid="{00000000-0005-0000-0000-0000C0380000}"/>
    <cellStyle name="Normal 192 6 3" xfId="14530" xr:uid="{00000000-0005-0000-0000-0000C1380000}"/>
    <cellStyle name="Normal 192 6 4" xfId="14531" xr:uid="{00000000-0005-0000-0000-0000C2380000}"/>
    <cellStyle name="Normal 192 7" xfId="14532" xr:uid="{00000000-0005-0000-0000-0000C3380000}"/>
    <cellStyle name="Normal 192 7 2" xfId="14533" xr:uid="{00000000-0005-0000-0000-0000C4380000}"/>
    <cellStyle name="Normal 192 7 2 2" xfId="14534" xr:uid="{00000000-0005-0000-0000-0000C5380000}"/>
    <cellStyle name="Normal 192 7 3" xfId="14535" xr:uid="{00000000-0005-0000-0000-0000C6380000}"/>
    <cellStyle name="Normal 192 7 4" xfId="14536" xr:uid="{00000000-0005-0000-0000-0000C7380000}"/>
    <cellStyle name="Normal 192 8" xfId="14537" xr:uid="{00000000-0005-0000-0000-0000C8380000}"/>
    <cellStyle name="Normal 192 8 2" xfId="14538" xr:uid="{00000000-0005-0000-0000-0000C9380000}"/>
    <cellStyle name="Normal 192 8 2 2" xfId="14539" xr:uid="{00000000-0005-0000-0000-0000CA380000}"/>
    <cellStyle name="Normal 192 8 3" xfId="14540" xr:uid="{00000000-0005-0000-0000-0000CB380000}"/>
    <cellStyle name="Normal 192 9" xfId="14541" xr:uid="{00000000-0005-0000-0000-0000CC380000}"/>
    <cellStyle name="Normal 192 9 2" xfId="14542" xr:uid="{00000000-0005-0000-0000-0000CD380000}"/>
    <cellStyle name="Normal 192 9 3" xfId="14543" xr:uid="{00000000-0005-0000-0000-0000CE380000}"/>
    <cellStyle name="Normal 193" xfId="14544" xr:uid="{00000000-0005-0000-0000-0000CF380000}"/>
    <cellStyle name="Normal 193 10" xfId="14545" xr:uid="{00000000-0005-0000-0000-0000D0380000}"/>
    <cellStyle name="Normal 193 10 2" xfId="14546" xr:uid="{00000000-0005-0000-0000-0000D1380000}"/>
    <cellStyle name="Normal 193 11" xfId="14547" xr:uid="{00000000-0005-0000-0000-0000D2380000}"/>
    <cellStyle name="Normal 193 12" xfId="14548" xr:uid="{00000000-0005-0000-0000-0000D3380000}"/>
    <cellStyle name="Normal 193 13" xfId="14549" xr:uid="{00000000-0005-0000-0000-0000D4380000}"/>
    <cellStyle name="Normal 193 14" xfId="14550" xr:uid="{00000000-0005-0000-0000-0000D5380000}"/>
    <cellStyle name="Normal 193 15" xfId="14551" xr:uid="{00000000-0005-0000-0000-0000D6380000}"/>
    <cellStyle name="Normal 193 16" xfId="14552" xr:uid="{00000000-0005-0000-0000-0000D7380000}"/>
    <cellStyle name="Normal 193 17" xfId="14553" xr:uid="{00000000-0005-0000-0000-0000D8380000}"/>
    <cellStyle name="Normal 193 2" xfId="14554" xr:uid="{00000000-0005-0000-0000-0000D9380000}"/>
    <cellStyle name="Normal 193 2 10" xfId="14555" xr:uid="{00000000-0005-0000-0000-0000DA380000}"/>
    <cellStyle name="Normal 193 2 11" xfId="14556" xr:uid="{00000000-0005-0000-0000-0000DB380000}"/>
    <cellStyle name="Normal 193 2 12" xfId="14557" xr:uid="{00000000-0005-0000-0000-0000DC380000}"/>
    <cellStyle name="Normal 193 2 13" xfId="14558" xr:uid="{00000000-0005-0000-0000-0000DD380000}"/>
    <cellStyle name="Normal 193 2 14" xfId="14559" xr:uid="{00000000-0005-0000-0000-0000DE380000}"/>
    <cellStyle name="Normal 193 2 15" xfId="14560" xr:uid="{00000000-0005-0000-0000-0000DF380000}"/>
    <cellStyle name="Normal 193 2 2" xfId="14561" xr:uid="{00000000-0005-0000-0000-0000E0380000}"/>
    <cellStyle name="Normal 193 2 2 2" xfId="14562" xr:uid="{00000000-0005-0000-0000-0000E1380000}"/>
    <cellStyle name="Normal 193 2 2 2 2" xfId="14563" xr:uid="{00000000-0005-0000-0000-0000E2380000}"/>
    <cellStyle name="Normal 193 2 2 3" xfId="14564" xr:uid="{00000000-0005-0000-0000-0000E3380000}"/>
    <cellStyle name="Normal 193 2 2 4" xfId="14565" xr:uid="{00000000-0005-0000-0000-0000E4380000}"/>
    <cellStyle name="Normal 193 2 3" xfId="14566" xr:uid="{00000000-0005-0000-0000-0000E5380000}"/>
    <cellStyle name="Normal 193 2 3 2" xfId="14567" xr:uid="{00000000-0005-0000-0000-0000E6380000}"/>
    <cellStyle name="Normal 193 2 3 2 2" xfId="14568" xr:uid="{00000000-0005-0000-0000-0000E7380000}"/>
    <cellStyle name="Normal 193 2 3 3" xfId="14569" xr:uid="{00000000-0005-0000-0000-0000E8380000}"/>
    <cellStyle name="Normal 193 2 3 4" xfId="14570" xr:uid="{00000000-0005-0000-0000-0000E9380000}"/>
    <cellStyle name="Normal 193 2 4" xfId="14571" xr:uid="{00000000-0005-0000-0000-0000EA380000}"/>
    <cellStyle name="Normal 193 2 4 2" xfId="14572" xr:uid="{00000000-0005-0000-0000-0000EB380000}"/>
    <cellStyle name="Normal 193 2 4 2 2" xfId="14573" xr:uid="{00000000-0005-0000-0000-0000EC380000}"/>
    <cellStyle name="Normal 193 2 4 3" xfId="14574" xr:uid="{00000000-0005-0000-0000-0000ED380000}"/>
    <cellStyle name="Normal 193 2 4 4" xfId="14575" xr:uid="{00000000-0005-0000-0000-0000EE380000}"/>
    <cellStyle name="Normal 193 2 5" xfId="14576" xr:uid="{00000000-0005-0000-0000-0000EF380000}"/>
    <cellStyle name="Normal 193 2 5 2" xfId="14577" xr:uid="{00000000-0005-0000-0000-0000F0380000}"/>
    <cellStyle name="Normal 193 2 5 2 2" xfId="14578" xr:uid="{00000000-0005-0000-0000-0000F1380000}"/>
    <cellStyle name="Normal 193 2 5 3" xfId="14579" xr:uid="{00000000-0005-0000-0000-0000F2380000}"/>
    <cellStyle name="Normal 193 2 5 4" xfId="14580" xr:uid="{00000000-0005-0000-0000-0000F3380000}"/>
    <cellStyle name="Normal 193 2 6" xfId="14581" xr:uid="{00000000-0005-0000-0000-0000F4380000}"/>
    <cellStyle name="Normal 193 2 6 2" xfId="14582" xr:uid="{00000000-0005-0000-0000-0000F5380000}"/>
    <cellStyle name="Normal 193 2 6 2 2" xfId="14583" xr:uid="{00000000-0005-0000-0000-0000F6380000}"/>
    <cellStyle name="Normal 193 2 6 3" xfId="14584" xr:uid="{00000000-0005-0000-0000-0000F7380000}"/>
    <cellStyle name="Normal 193 2 7" xfId="14585" xr:uid="{00000000-0005-0000-0000-0000F8380000}"/>
    <cellStyle name="Normal 193 2 7 2" xfId="14586" xr:uid="{00000000-0005-0000-0000-0000F9380000}"/>
    <cellStyle name="Normal 193 2 7 3" xfId="14587" xr:uid="{00000000-0005-0000-0000-0000FA380000}"/>
    <cellStyle name="Normal 193 2 8" xfId="14588" xr:uid="{00000000-0005-0000-0000-0000FB380000}"/>
    <cellStyle name="Normal 193 2 8 2" xfId="14589" xr:uid="{00000000-0005-0000-0000-0000FC380000}"/>
    <cellStyle name="Normal 193 2 9" xfId="14590" xr:uid="{00000000-0005-0000-0000-0000FD380000}"/>
    <cellStyle name="Normal 193 3" xfId="14591" xr:uid="{00000000-0005-0000-0000-0000FE380000}"/>
    <cellStyle name="Normal 193 3 10" xfId="14592" xr:uid="{00000000-0005-0000-0000-0000FF380000}"/>
    <cellStyle name="Normal 193 3 11" xfId="14593" xr:uid="{00000000-0005-0000-0000-000000390000}"/>
    <cellStyle name="Normal 193 3 12" xfId="14594" xr:uid="{00000000-0005-0000-0000-000001390000}"/>
    <cellStyle name="Normal 193 3 13" xfId="14595" xr:uid="{00000000-0005-0000-0000-000002390000}"/>
    <cellStyle name="Normal 193 3 14" xfId="14596" xr:uid="{00000000-0005-0000-0000-000003390000}"/>
    <cellStyle name="Normal 193 3 15" xfId="14597" xr:uid="{00000000-0005-0000-0000-000004390000}"/>
    <cellStyle name="Normal 193 3 2" xfId="14598" xr:uid="{00000000-0005-0000-0000-000005390000}"/>
    <cellStyle name="Normal 193 3 2 2" xfId="14599" xr:uid="{00000000-0005-0000-0000-000006390000}"/>
    <cellStyle name="Normal 193 3 2 2 2" xfId="14600" xr:uid="{00000000-0005-0000-0000-000007390000}"/>
    <cellStyle name="Normal 193 3 2 3" xfId="14601" xr:uid="{00000000-0005-0000-0000-000008390000}"/>
    <cellStyle name="Normal 193 3 2 4" xfId="14602" xr:uid="{00000000-0005-0000-0000-000009390000}"/>
    <cellStyle name="Normal 193 3 3" xfId="14603" xr:uid="{00000000-0005-0000-0000-00000A390000}"/>
    <cellStyle name="Normal 193 3 3 2" xfId="14604" xr:uid="{00000000-0005-0000-0000-00000B390000}"/>
    <cellStyle name="Normal 193 3 3 2 2" xfId="14605" xr:uid="{00000000-0005-0000-0000-00000C390000}"/>
    <cellStyle name="Normal 193 3 3 3" xfId="14606" xr:uid="{00000000-0005-0000-0000-00000D390000}"/>
    <cellStyle name="Normal 193 3 3 4" xfId="14607" xr:uid="{00000000-0005-0000-0000-00000E390000}"/>
    <cellStyle name="Normal 193 3 4" xfId="14608" xr:uid="{00000000-0005-0000-0000-00000F390000}"/>
    <cellStyle name="Normal 193 3 4 2" xfId="14609" xr:uid="{00000000-0005-0000-0000-000010390000}"/>
    <cellStyle name="Normal 193 3 4 2 2" xfId="14610" xr:uid="{00000000-0005-0000-0000-000011390000}"/>
    <cellStyle name="Normal 193 3 4 3" xfId="14611" xr:uid="{00000000-0005-0000-0000-000012390000}"/>
    <cellStyle name="Normal 193 3 4 4" xfId="14612" xr:uid="{00000000-0005-0000-0000-000013390000}"/>
    <cellStyle name="Normal 193 3 5" xfId="14613" xr:uid="{00000000-0005-0000-0000-000014390000}"/>
    <cellStyle name="Normal 193 3 5 2" xfId="14614" xr:uid="{00000000-0005-0000-0000-000015390000}"/>
    <cellStyle name="Normal 193 3 5 2 2" xfId="14615" xr:uid="{00000000-0005-0000-0000-000016390000}"/>
    <cellStyle name="Normal 193 3 5 3" xfId="14616" xr:uid="{00000000-0005-0000-0000-000017390000}"/>
    <cellStyle name="Normal 193 3 5 4" xfId="14617" xr:uid="{00000000-0005-0000-0000-000018390000}"/>
    <cellStyle name="Normal 193 3 6" xfId="14618" xr:uid="{00000000-0005-0000-0000-000019390000}"/>
    <cellStyle name="Normal 193 3 6 2" xfId="14619" xr:uid="{00000000-0005-0000-0000-00001A390000}"/>
    <cellStyle name="Normal 193 3 6 2 2" xfId="14620" xr:uid="{00000000-0005-0000-0000-00001B390000}"/>
    <cellStyle name="Normal 193 3 6 3" xfId="14621" xr:uid="{00000000-0005-0000-0000-00001C390000}"/>
    <cellStyle name="Normal 193 3 7" xfId="14622" xr:uid="{00000000-0005-0000-0000-00001D390000}"/>
    <cellStyle name="Normal 193 3 7 2" xfId="14623" xr:uid="{00000000-0005-0000-0000-00001E390000}"/>
    <cellStyle name="Normal 193 3 7 3" xfId="14624" xr:uid="{00000000-0005-0000-0000-00001F390000}"/>
    <cellStyle name="Normal 193 3 8" xfId="14625" xr:uid="{00000000-0005-0000-0000-000020390000}"/>
    <cellStyle name="Normal 193 3 8 2" xfId="14626" xr:uid="{00000000-0005-0000-0000-000021390000}"/>
    <cellStyle name="Normal 193 3 9" xfId="14627" xr:uid="{00000000-0005-0000-0000-000022390000}"/>
    <cellStyle name="Normal 193 4" xfId="14628" xr:uid="{00000000-0005-0000-0000-000023390000}"/>
    <cellStyle name="Normal 193 4 2" xfId="14629" xr:uid="{00000000-0005-0000-0000-000024390000}"/>
    <cellStyle name="Normal 193 4 2 2" xfId="14630" xr:uid="{00000000-0005-0000-0000-000025390000}"/>
    <cellStyle name="Normal 193 4 3" xfId="14631" xr:uid="{00000000-0005-0000-0000-000026390000}"/>
    <cellStyle name="Normal 193 4 4" xfId="14632" xr:uid="{00000000-0005-0000-0000-000027390000}"/>
    <cellStyle name="Normal 193 5" xfId="14633" xr:uid="{00000000-0005-0000-0000-000028390000}"/>
    <cellStyle name="Normal 193 5 2" xfId="14634" xr:uid="{00000000-0005-0000-0000-000029390000}"/>
    <cellStyle name="Normal 193 5 2 2" xfId="14635" xr:uid="{00000000-0005-0000-0000-00002A390000}"/>
    <cellStyle name="Normal 193 5 3" xfId="14636" xr:uid="{00000000-0005-0000-0000-00002B390000}"/>
    <cellStyle name="Normal 193 5 4" xfId="14637" xr:uid="{00000000-0005-0000-0000-00002C390000}"/>
    <cellStyle name="Normal 193 6" xfId="14638" xr:uid="{00000000-0005-0000-0000-00002D390000}"/>
    <cellStyle name="Normal 193 6 2" xfId="14639" xr:uid="{00000000-0005-0000-0000-00002E390000}"/>
    <cellStyle name="Normal 193 6 2 2" xfId="14640" xr:uid="{00000000-0005-0000-0000-00002F390000}"/>
    <cellStyle name="Normal 193 6 3" xfId="14641" xr:uid="{00000000-0005-0000-0000-000030390000}"/>
    <cellStyle name="Normal 193 6 4" xfId="14642" xr:uid="{00000000-0005-0000-0000-000031390000}"/>
    <cellStyle name="Normal 193 7" xfId="14643" xr:uid="{00000000-0005-0000-0000-000032390000}"/>
    <cellStyle name="Normal 193 7 2" xfId="14644" xr:uid="{00000000-0005-0000-0000-000033390000}"/>
    <cellStyle name="Normal 193 7 2 2" xfId="14645" xr:uid="{00000000-0005-0000-0000-000034390000}"/>
    <cellStyle name="Normal 193 7 3" xfId="14646" xr:uid="{00000000-0005-0000-0000-000035390000}"/>
    <cellStyle name="Normal 193 7 4" xfId="14647" xr:uid="{00000000-0005-0000-0000-000036390000}"/>
    <cellStyle name="Normal 193 8" xfId="14648" xr:uid="{00000000-0005-0000-0000-000037390000}"/>
    <cellStyle name="Normal 193 8 2" xfId="14649" xr:uid="{00000000-0005-0000-0000-000038390000}"/>
    <cellStyle name="Normal 193 8 2 2" xfId="14650" xr:uid="{00000000-0005-0000-0000-000039390000}"/>
    <cellStyle name="Normal 193 8 3" xfId="14651" xr:uid="{00000000-0005-0000-0000-00003A390000}"/>
    <cellStyle name="Normal 193 9" xfId="14652" xr:uid="{00000000-0005-0000-0000-00003B390000}"/>
    <cellStyle name="Normal 193 9 2" xfId="14653" xr:uid="{00000000-0005-0000-0000-00003C390000}"/>
    <cellStyle name="Normal 193 9 3" xfId="14654" xr:uid="{00000000-0005-0000-0000-00003D390000}"/>
    <cellStyle name="Normal 194" xfId="14655" xr:uid="{00000000-0005-0000-0000-00003E390000}"/>
    <cellStyle name="Normal 194 10" xfId="14656" xr:uid="{00000000-0005-0000-0000-00003F390000}"/>
    <cellStyle name="Normal 194 10 2" xfId="14657" xr:uid="{00000000-0005-0000-0000-000040390000}"/>
    <cellStyle name="Normal 194 11" xfId="14658" xr:uid="{00000000-0005-0000-0000-000041390000}"/>
    <cellStyle name="Normal 194 12" xfId="14659" xr:uid="{00000000-0005-0000-0000-000042390000}"/>
    <cellStyle name="Normal 194 13" xfId="14660" xr:uid="{00000000-0005-0000-0000-000043390000}"/>
    <cellStyle name="Normal 194 14" xfId="14661" xr:uid="{00000000-0005-0000-0000-000044390000}"/>
    <cellStyle name="Normal 194 15" xfId="14662" xr:uid="{00000000-0005-0000-0000-000045390000}"/>
    <cellStyle name="Normal 194 16" xfId="14663" xr:uid="{00000000-0005-0000-0000-000046390000}"/>
    <cellStyle name="Normal 194 17" xfId="14664" xr:uid="{00000000-0005-0000-0000-000047390000}"/>
    <cellStyle name="Normal 194 2" xfId="14665" xr:uid="{00000000-0005-0000-0000-000048390000}"/>
    <cellStyle name="Normal 194 2 10" xfId="14666" xr:uid="{00000000-0005-0000-0000-000049390000}"/>
    <cellStyle name="Normal 194 2 11" xfId="14667" xr:uid="{00000000-0005-0000-0000-00004A390000}"/>
    <cellStyle name="Normal 194 2 12" xfId="14668" xr:uid="{00000000-0005-0000-0000-00004B390000}"/>
    <cellStyle name="Normal 194 2 13" xfId="14669" xr:uid="{00000000-0005-0000-0000-00004C390000}"/>
    <cellStyle name="Normal 194 2 14" xfId="14670" xr:uid="{00000000-0005-0000-0000-00004D390000}"/>
    <cellStyle name="Normal 194 2 15" xfId="14671" xr:uid="{00000000-0005-0000-0000-00004E390000}"/>
    <cellStyle name="Normal 194 2 2" xfId="14672" xr:uid="{00000000-0005-0000-0000-00004F390000}"/>
    <cellStyle name="Normal 194 2 2 2" xfId="14673" xr:uid="{00000000-0005-0000-0000-000050390000}"/>
    <cellStyle name="Normal 194 2 2 2 2" xfId="14674" xr:uid="{00000000-0005-0000-0000-000051390000}"/>
    <cellStyle name="Normal 194 2 2 3" xfId="14675" xr:uid="{00000000-0005-0000-0000-000052390000}"/>
    <cellStyle name="Normal 194 2 2 4" xfId="14676" xr:uid="{00000000-0005-0000-0000-000053390000}"/>
    <cellStyle name="Normal 194 2 3" xfId="14677" xr:uid="{00000000-0005-0000-0000-000054390000}"/>
    <cellStyle name="Normal 194 2 3 2" xfId="14678" xr:uid="{00000000-0005-0000-0000-000055390000}"/>
    <cellStyle name="Normal 194 2 3 2 2" xfId="14679" xr:uid="{00000000-0005-0000-0000-000056390000}"/>
    <cellStyle name="Normal 194 2 3 3" xfId="14680" xr:uid="{00000000-0005-0000-0000-000057390000}"/>
    <cellStyle name="Normal 194 2 3 4" xfId="14681" xr:uid="{00000000-0005-0000-0000-000058390000}"/>
    <cellStyle name="Normal 194 2 4" xfId="14682" xr:uid="{00000000-0005-0000-0000-000059390000}"/>
    <cellStyle name="Normal 194 2 4 2" xfId="14683" xr:uid="{00000000-0005-0000-0000-00005A390000}"/>
    <cellStyle name="Normal 194 2 4 2 2" xfId="14684" xr:uid="{00000000-0005-0000-0000-00005B390000}"/>
    <cellStyle name="Normal 194 2 4 3" xfId="14685" xr:uid="{00000000-0005-0000-0000-00005C390000}"/>
    <cellStyle name="Normal 194 2 4 4" xfId="14686" xr:uid="{00000000-0005-0000-0000-00005D390000}"/>
    <cellStyle name="Normal 194 2 5" xfId="14687" xr:uid="{00000000-0005-0000-0000-00005E390000}"/>
    <cellStyle name="Normal 194 2 5 2" xfId="14688" xr:uid="{00000000-0005-0000-0000-00005F390000}"/>
    <cellStyle name="Normal 194 2 5 2 2" xfId="14689" xr:uid="{00000000-0005-0000-0000-000060390000}"/>
    <cellStyle name="Normal 194 2 5 3" xfId="14690" xr:uid="{00000000-0005-0000-0000-000061390000}"/>
    <cellStyle name="Normal 194 2 5 4" xfId="14691" xr:uid="{00000000-0005-0000-0000-000062390000}"/>
    <cellStyle name="Normal 194 2 6" xfId="14692" xr:uid="{00000000-0005-0000-0000-000063390000}"/>
    <cellStyle name="Normal 194 2 6 2" xfId="14693" xr:uid="{00000000-0005-0000-0000-000064390000}"/>
    <cellStyle name="Normal 194 2 6 2 2" xfId="14694" xr:uid="{00000000-0005-0000-0000-000065390000}"/>
    <cellStyle name="Normal 194 2 6 3" xfId="14695" xr:uid="{00000000-0005-0000-0000-000066390000}"/>
    <cellStyle name="Normal 194 2 7" xfId="14696" xr:uid="{00000000-0005-0000-0000-000067390000}"/>
    <cellStyle name="Normal 194 2 7 2" xfId="14697" xr:uid="{00000000-0005-0000-0000-000068390000}"/>
    <cellStyle name="Normal 194 2 7 3" xfId="14698" xr:uid="{00000000-0005-0000-0000-000069390000}"/>
    <cellStyle name="Normal 194 2 8" xfId="14699" xr:uid="{00000000-0005-0000-0000-00006A390000}"/>
    <cellStyle name="Normal 194 2 8 2" xfId="14700" xr:uid="{00000000-0005-0000-0000-00006B390000}"/>
    <cellStyle name="Normal 194 2 9" xfId="14701" xr:uid="{00000000-0005-0000-0000-00006C390000}"/>
    <cellStyle name="Normal 194 3" xfId="14702" xr:uid="{00000000-0005-0000-0000-00006D390000}"/>
    <cellStyle name="Normal 194 3 10" xfId="14703" xr:uid="{00000000-0005-0000-0000-00006E390000}"/>
    <cellStyle name="Normal 194 3 11" xfId="14704" xr:uid="{00000000-0005-0000-0000-00006F390000}"/>
    <cellStyle name="Normal 194 3 12" xfId="14705" xr:uid="{00000000-0005-0000-0000-000070390000}"/>
    <cellStyle name="Normal 194 3 13" xfId="14706" xr:uid="{00000000-0005-0000-0000-000071390000}"/>
    <cellStyle name="Normal 194 3 14" xfId="14707" xr:uid="{00000000-0005-0000-0000-000072390000}"/>
    <cellStyle name="Normal 194 3 15" xfId="14708" xr:uid="{00000000-0005-0000-0000-000073390000}"/>
    <cellStyle name="Normal 194 3 2" xfId="14709" xr:uid="{00000000-0005-0000-0000-000074390000}"/>
    <cellStyle name="Normal 194 3 2 2" xfId="14710" xr:uid="{00000000-0005-0000-0000-000075390000}"/>
    <cellStyle name="Normal 194 3 2 2 2" xfId="14711" xr:uid="{00000000-0005-0000-0000-000076390000}"/>
    <cellStyle name="Normal 194 3 2 3" xfId="14712" xr:uid="{00000000-0005-0000-0000-000077390000}"/>
    <cellStyle name="Normal 194 3 2 4" xfId="14713" xr:uid="{00000000-0005-0000-0000-000078390000}"/>
    <cellStyle name="Normal 194 3 3" xfId="14714" xr:uid="{00000000-0005-0000-0000-000079390000}"/>
    <cellStyle name="Normal 194 3 3 2" xfId="14715" xr:uid="{00000000-0005-0000-0000-00007A390000}"/>
    <cellStyle name="Normal 194 3 3 2 2" xfId="14716" xr:uid="{00000000-0005-0000-0000-00007B390000}"/>
    <cellStyle name="Normal 194 3 3 3" xfId="14717" xr:uid="{00000000-0005-0000-0000-00007C390000}"/>
    <cellStyle name="Normal 194 3 3 4" xfId="14718" xr:uid="{00000000-0005-0000-0000-00007D390000}"/>
    <cellStyle name="Normal 194 3 4" xfId="14719" xr:uid="{00000000-0005-0000-0000-00007E390000}"/>
    <cellStyle name="Normal 194 3 4 2" xfId="14720" xr:uid="{00000000-0005-0000-0000-00007F390000}"/>
    <cellStyle name="Normal 194 3 4 2 2" xfId="14721" xr:uid="{00000000-0005-0000-0000-000080390000}"/>
    <cellStyle name="Normal 194 3 4 3" xfId="14722" xr:uid="{00000000-0005-0000-0000-000081390000}"/>
    <cellStyle name="Normal 194 3 4 4" xfId="14723" xr:uid="{00000000-0005-0000-0000-000082390000}"/>
    <cellStyle name="Normal 194 3 5" xfId="14724" xr:uid="{00000000-0005-0000-0000-000083390000}"/>
    <cellStyle name="Normal 194 3 5 2" xfId="14725" xr:uid="{00000000-0005-0000-0000-000084390000}"/>
    <cellStyle name="Normal 194 3 5 2 2" xfId="14726" xr:uid="{00000000-0005-0000-0000-000085390000}"/>
    <cellStyle name="Normal 194 3 5 3" xfId="14727" xr:uid="{00000000-0005-0000-0000-000086390000}"/>
    <cellStyle name="Normal 194 3 5 4" xfId="14728" xr:uid="{00000000-0005-0000-0000-000087390000}"/>
    <cellStyle name="Normal 194 3 6" xfId="14729" xr:uid="{00000000-0005-0000-0000-000088390000}"/>
    <cellStyle name="Normal 194 3 6 2" xfId="14730" xr:uid="{00000000-0005-0000-0000-000089390000}"/>
    <cellStyle name="Normal 194 3 6 2 2" xfId="14731" xr:uid="{00000000-0005-0000-0000-00008A390000}"/>
    <cellStyle name="Normal 194 3 6 3" xfId="14732" xr:uid="{00000000-0005-0000-0000-00008B390000}"/>
    <cellStyle name="Normal 194 3 7" xfId="14733" xr:uid="{00000000-0005-0000-0000-00008C390000}"/>
    <cellStyle name="Normal 194 3 7 2" xfId="14734" xr:uid="{00000000-0005-0000-0000-00008D390000}"/>
    <cellStyle name="Normal 194 3 7 3" xfId="14735" xr:uid="{00000000-0005-0000-0000-00008E390000}"/>
    <cellStyle name="Normal 194 3 8" xfId="14736" xr:uid="{00000000-0005-0000-0000-00008F390000}"/>
    <cellStyle name="Normal 194 3 8 2" xfId="14737" xr:uid="{00000000-0005-0000-0000-000090390000}"/>
    <cellStyle name="Normal 194 3 9" xfId="14738" xr:uid="{00000000-0005-0000-0000-000091390000}"/>
    <cellStyle name="Normal 194 4" xfId="14739" xr:uid="{00000000-0005-0000-0000-000092390000}"/>
    <cellStyle name="Normal 194 4 2" xfId="14740" xr:uid="{00000000-0005-0000-0000-000093390000}"/>
    <cellStyle name="Normal 194 4 2 2" xfId="14741" xr:uid="{00000000-0005-0000-0000-000094390000}"/>
    <cellStyle name="Normal 194 4 3" xfId="14742" xr:uid="{00000000-0005-0000-0000-000095390000}"/>
    <cellStyle name="Normal 194 4 4" xfId="14743" xr:uid="{00000000-0005-0000-0000-000096390000}"/>
    <cellStyle name="Normal 194 5" xfId="14744" xr:uid="{00000000-0005-0000-0000-000097390000}"/>
    <cellStyle name="Normal 194 5 2" xfId="14745" xr:uid="{00000000-0005-0000-0000-000098390000}"/>
    <cellStyle name="Normal 194 5 2 2" xfId="14746" xr:uid="{00000000-0005-0000-0000-000099390000}"/>
    <cellStyle name="Normal 194 5 3" xfId="14747" xr:uid="{00000000-0005-0000-0000-00009A390000}"/>
    <cellStyle name="Normal 194 5 4" xfId="14748" xr:uid="{00000000-0005-0000-0000-00009B390000}"/>
    <cellStyle name="Normal 194 6" xfId="14749" xr:uid="{00000000-0005-0000-0000-00009C390000}"/>
    <cellStyle name="Normal 194 6 2" xfId="14750" xr:uid="{00000000-0005-0000-0000-00009D390000}"/>
    <cellStyle name="Normal 194 6 2 2" xfId="14751" xr:uid="{00000000-0005-0000-0000-00009E390000}"/>
    <cellStyle name="Normal 194 6 3" xfId="14752" xr:uid="{00000000-0005-0000-0000-00009F390000}"/>
    <cellStyle name="Normal 194 6 4" xfId="14753" xr:uid="{00000000-0005-0000-0000-0000A0390000}"/>
    <cellStyle name="Normal 194 7" xfId="14754" xr:uid="{00000000-0005-0000-0000-0000A1390000}"/>
    <cellStyle name="Normal 194 7 2" xfId="14755" xr:uid="{00000000-0005-0000-0000-0000A2390000}"/>
    <cellStyle name="Normal 194 7 2 2" xfId="14756" xr:uid="{00000000-0005-0000-0000-0000A3390000}"/>
    <cellStyle name="Normal 194 7 3" xfId="14757" xr:uid="{00000000-0005-0000-0000-0000A4390000}"/>
    <cellStyle name="Normal 194 7 4" xfId="14758" xr:uid="{00000000-0005-0000-0000-0000A5390000}"/>
    <cellStyle name="Normal 194 8" xfId="14759" xr:uid="{00000000-0005-0000-0000-0000A6390000}"/>
    <cellStyle name="Normal 194 8 2" xfId="14760" xr:uid="{00000000-0005-0000-0000-0000A7390000}"/>
    <cellStyle name="Normal 194 8 2 2" xfId="14761" xr:uid="{00000000-0005-0000-0000-0000A8390000}"/>
    <cellStyle name="Normal 194 8 3" xfId="14762" xr:uid="{00000000-0005-0000-0000-0000A9390000}"/>
    <cellStyle name="Normal 194 9" xfId="14763" xr:uid="{00000000-0005-0000-0000-0000AA390000}"/>
    <cellStyle name="Normal 194 9 2" xfId="14764" xr:uid="{00000000-0005-0000-0000-0000AB390000}"/>
    <cellStyle name="Normal 194 9 3" xfId="14765" xr:uid="{00000000-0005-0000-0000-0000AC390000}"/>
    <cellStyle name="Normal 195" xfId="14766" xr:uid="{00000000-0005-0000-0000-0000AD390000}"/>
    <cellStyle name="Normal 195 10" xfId="14767" xr:uid="{00000000-0005-0000-0000-0000AE390000}"/>
    <cellStyle name="Normal 195 10 2" xfId="14768" xr:uid="{00000000-0005-0000-0000-0000AF390000}"/>
    <cellStyle name="Normal 195 11" xfId="14769" xr:uid="{00000000-0005-0000-0000-0000B0390000}"/>
    <cellStyle name="Normal 195 12" xfId="14770" xr:uid="{00000000-0005-0000-0000-0000B1390000}"/>
    <cellStyle name="Normal 195 13" xfId="14771" xr:uid="{00000000-0005-0000-0000-0000B2390000}"/>
    <cellStyle name="Normal 195 14" xfId="14772" xr:uid="{00000000-0005-0000-0000-0000B3390000}"/>
    <cellStyle name="Normal 195 15" xfId="14773" xr:uid="{00000000-0005-0000-0000-0000B4390000}"/>
    <cellStyle name="Normal 195 16" xfId="14774" xr:uid="{00000000-0005-0000-0000-0000B5390000}"/>
    <cellStyle name="Normal 195 17" xfId="14775" xr:uid="{00000000-0005-0000-0000-0000B6390000}"/>
    <cellStyle name="Normal 195 2" xfId="14776" xr:uid="{00000000-0005-0000-0000-0000B7390000}"/>
    <cellStyle name="Normal 195 2 10" xfId="14777" xr:uid="{00000000-0005-0000-0000-0000B8390000}"/>
    <cellStyle name="Normal 195 2 11" xfId="14778" xr:uid="{00000000-0005-0000-0000-0000B9390000}"/>
    <cellStyle name="Normal 195 2 12" xfId="14779" xr:uid="{00000000-0005-0000-0000-0000BA390000}"/>
    <cellStyle name="Normal 195 2 13" xfId="14780" xr:uid="{00000000-0005-0000-0000-0000BB390000}"/>
    <cellStyle name="Normal 195 2 14" xfId="14781" xr:uid="{00000000-0005-0000-0000-0000BC390000}"/>
    <cellStyle name="Normal 195 2 15" xfId="14782" xr:uid="{00000000-0005-0000-0000-0000BD390000}"/>
    <cellStyle name="Normal 195 2 2" xfId="14783" xr:uid="{00000000-0005-0000-0000-0000BE390000}"/>
    <cellStyle name="Normal 195 2 2 2" xfId="14784" xr:uid="{00000000-0005-0000-0000-0000BF390000}"/>
    <cellStyle name="Normal 195 2 2 2 2" xfId="14785" xr:uid="{00000000-0005-0000-0000-0000C0390000}"/>
    <cellStyle name="Normal 195 2 2 3" xfId="14786" xr:uid="{00000000-0005-0000-0000-0000C1390000}"/>
    <cellStyle name="Normal 195 2 2 4" xfId="14787" xr:uid="{00000000-0005-0000-0000-0000C2390000}"/>
    <cellStyle name="Normal 195 2 3" xfId="14788" xr:uid="{00000000-0005-0000-0000-0000C3390000}"/>
    <cellStyle name="Normal 195 2 3 2" xfId="14789" xr:uid="{00000000-0005-0000-0000-0000C4390000}"/>
    <cellStyle name="Normal 195 2 3 2 2" xfId="14790" xr:uid="{00000000-0005-0000-0000-0000C5390000}"/>
    <cellStyle name="Normal 195 2 3 3" xfId="14791" xr:uid="{00000000-0005-0000-0000-0000C6390000}"/>
    <cellStyle name="Normal 195 2 3 4" xfId="14792" xr:uid="{00000000-0005-0000-0000-0000C7390000}"/>
    <cellStyle name="Normal 195 2 4" xfId="14793" xr:uid="{00000000-0005-0000-0000-0000C8390000}"/>
    <cellStyle name="Normal 195 2 4 2" xfId="14794" xr:uid="{00000000-0005-0000-0000-0000C9390000}"/>
    <cellStyle name="Normal 195 2 4 2 2" xfId="14795" xr:uid="{00000000-0005-0000-0000-0000CA390000}"/>
    <cellStyle name="Normal 195 2 4 3" xfId="14796" xr:uid="{00000000-0005-0000-0000-0000CB390000}"/>
    <cellStyle name="Normal 195 2 4 4" xfId="14797" xr:uid="{00000000-0005-0000-0000-0000CC390000}"/>
    <cellStyle name="Normal 195 2 5" xfId="14798" xr:uid="{00000000-0005-0000-0000-0000CD390000}"/>
    <cellStyle name="Normal 195 2 5 2" xfId="14799" xr:uid="{00000000-0005-0000-0000-0000CE390000}"/>
    <cellStyle name="Normal 195 2 5 2 2" xfId="14800" xr:uid="{00000000-0005-0000-0000-0000CF390000}"/>
    <cellStyle name="Normal 195 2 5 3" xfId="14801" xr:uid="{00000000-0005-0000-0000-0000D0390000}"/>
    <cellStyle name="Normal 195 2 5 4" xfId="14802" xr:uid="{00000000-0005-0000-0000-0000D1390000}"/>
    <cellStyle name="Normal 195 2 6" xfId="14803" xr:uid="{00000000-0005-0000-0000-0000D2390000}"/>
    <cellStyle name="Normal 195 2 6 2" xfId="14804" xr:uid="{00000000-0005-0000-0000-0000D3390000}"/>
    <cellStyle name="Normal 195 2 6 2 2" xfId="14805" xr:uid="{00000000-0005-0000-0000-0000D4390000}"/>
    <cellStyle name="Normal 195 2 6 3" xfId="14806" xr:uid="{00000000-0005-0000-0000-0000D5390000}"/>
    <cellStyle name="Normal 195 2 7" xfId="14807" xr:uid="{00000000-0005-0000-0000-0000D6390000}"/>
    <cellStyle name="Normal 195 2 7 2" xfId="14808" xr:uid="{00000000-0005-0000-0000-0000D7390000}"/>
    <cellStyle name="Normal 195 2 7 3" xfId="14809" xr:uid="{00000000-0005-0000-0000-0000D8390000}"/>
    <cellStyle name="Normal 195 2 8" xfId="14810" xr:uid="{00000000-0005-0000-0000-0000D9390000}"/>
    <cellStyle name="Normal 195 2 8 2" xfId="14811" xr:uid="{00000000-0005-0000-0000-0000DA390000}"/>
    <cellStyle name="Normal 195 2 9" xfId="14812" xr:uid="{00000000-0005-0000-0000-0000DB390000}"/>
    <cellStyle name="Normal 195 3" xfId="14813" xr:uid="{00000000-0005-0000-0000-0000DC390000}"/>
    <cellStyle name="Normal 195 3 10" xfId="14814" xr:uid="{00000000-0005-0000-0000-0000DD390000}"/>
    <cellStyle name="Normal 195 3 11" xfId="14815" xr:uid="{00000000-0005-0000-0000-0000DE390000}"/>
    <cellStyle name="Normal 195 3 12" xfId="14816" xr:uid="{00000000-0005-0000-0000-0000DF390000}"/>
    <cellStyle name="Normal 195 3 13" xfId="14817" xr:uid="{00000000-0005-0000-0000-0000E0390000}"/>
    <cellStyle name="Normal 195 3 14" xfId="14818" xr:uid="{00000000-0005-0000-0000-0000E1390000}"/>
    <cellStyle name="Normal 195 3 15" xfId="14819" xr:uid="{00000000-0005-0000-0000-0000E2390000}"/>
    <cellStyle name="Normal 195 3 2" xfId="14820" xr:uid="{00000000-0005-0000-0000-0000E3390000}"/>
    <cellStyle name="Normal 195 3 2 2" xfId="14821" xr:uid="{00000000-0005-0000-0000-0000E4390000}"/>
    <cellStyle name="Normal 195 3 2 2 2" xfId="14822" xr:uid="{00000000-0005-0000-0000-0000E5390000}"/>
    <cellStyle name="Normal 195 3 2 3" xfId="14823" xr:uid="{00000000-0005-0000-0000-0000E6390000}"/>
    <cellStyle name="Normal 195 3 2 4" xfId="14824" xr:uid="{00000000-0005-0000-0000-0000E7390000}"/>
    <cellStyle name="Normal 195 3 3" xfId="14825" xr:uid="{00000000-0005-0000-0000-0000E8390000}"/>
    <cellStyle name="Normal 195 3 3 2" xfId="14826" xr:uid="{00000000-0005-0000-0000-0000E9390000}"/>
    <cellStyle name="Normal 195 3 3 2 2" xfId="14827" xr:uid="{00000000-0005-0000-0000-0000EA390000}"/>
    <cellStyle name="Normal 195 3 3 3" xfId="14828" xr:uid="{00000000-0005-0000-0000-0000EB390000}"/>
    <cellStyle name="Normal 195 3 3 4" xfId="14829" xr:uid="{00000000-0005-0000-0000-0000EC390000}"/>
    <cellStyle name="Normal 195 3 4" xfId="14830" xr:uid="{00000000-0005-0000-0000-0000ED390000}"/>
    <cellStyle name="Normal 195 3 4 2" xfId="14831" xr:uid="{00000000-0005-0000-0000-0000EE390000}"/>
    <cellStyle name="Normal 195 3 4 2 2" xfId="14832" xr:uid="{00000000-0005-0000-0000-0000EF390000}"/>
    <cellStyle name="Normal 195 3 4 3" xfId="14833" xr:uid="{00000000-0005-0000-0000-0000F0390000}"/>
    <cellStyle name="Normal 195 3 4 4" xfId="14834" xr:uid="{00000000-0005-0000-0000-0000F1390000}"/>
    <cellStyle name="Normal 195 3 5" xfId="14835" xr:uid="{00000000-0005-0000-0000-0000F2390000}"/>
    <cellStyle name="Normal 195 3 5 2" xfId="14836" xr:uid="{00000000-0005-0000-0000-0000F3390000}"/>
    <cellStyle name="Normal 195 3 5 2 2" xfId="14837" xr:uid="{00000000-0005-0000-0000-0000F4390000}"/>
    <cellStyle name="Normal 195 3 5 3" xfId="14838" xr:uid="{00000000-0005-0000-0000-0000F5390000}"/>
    <cellStyle name="Normal 195 3 5 4" xfId="14839" xr:uid="{00000000-0005-0000-0000-0000F6390000}"/>
    <cellStyle name="Normal 195 3 6" xfId="14840" xr:uid="{00000000-0005-0000-0000-0000F7390000}"/>
    <cellStyle name="Normal 195 3 6 2" xfId="14841" xr:uid="{00000000-0005-0000-0000-0000F8390000}"/>
    <cellStyle name="Normal 195 3 6 2 2" xfId="14842" xr:uid="{00000000-0005-0000-0000-0000F9390000}"/>
    <cellStyle name="Normal 195 3 6 3" xfId="14843" xr:uid="{00000000-0005-0000-0000-0000FA390000}"/>
    <cellStyle name="Normal 195 3 7" xfId="14844" xr:uid="{00000000-0005-0000-0000-0000FB390000}"/>
    <cellStyle name="Normal 195 3 7 2" xfId="14845" xr:uid="{00000000-0005-0000-0000-0000FC390000}"/>
    <cellStyle name="Normal 195 3 7 3" xfId="14846" xr:uid="{00000000-0005-0000-0000-0000FD390000}"/>
    <cellStyle name="Normal 195 3 8" xfId="14847" xr:uid="{00000000-0005-0000-0000-0000FE390000}"/>
    <cellStyle name="Normal 195 3 8 2" xfId="14848" xr:uid="{00000000-0005-0000-0000-0000FF390000}"/>
    <cellStyle name="Normal 195 3 9" xfId="14849" xr:uid="{00000000-0005-0000-0000-0000003A0000}"/>
    <cellStyle name="Normal 195 4" xfId="14850" xr:uid="{00000000-0005-0000-0000-0000013A0000}"/>
    <cellStyle name="Normal 195 4 2" xfId="14851" xr:uid="{00000000-0005-0000-0000-0000023A0000}"/>
    <cellStyle name="Normal 195 4 2 2" xfId="14852" xr:uid="{00000000-0005-0000-0000-0000033A0000}"/>
    <cellStyle name="Normal 195 4 3" xfId="14853" xr:uid="{00000000-0005-0000-0000-0000043A0000}"/>
    <cellStyle name="Normal 195 4 4" xfId="14854" xr:uid="{00000000-0005-0000-0000-0000053A0000}"/>
    <cellStyle name="Normal 195 5" xfId="14855" xr:uid="{00000000-0005-0000-0000-0000063A0000}"/>
    <cellStyle name="Normal 195 5 2" xfId="14856" xr:uid="{00000000-0005-0000-0000-0000073A0000}"/>
    <cellStyle name="Normal 195 5 2 2" xfId="14857" xr:uid="{00000000-0005-0000-0000-0000083A0000}"/>
    <cellStyle name="Normal 195 5 3" xfId="14858" xr:uid="{00000000-0005-0000-0000-0000093A0000}"/>
    <cellStyle name="Normal 195 5 4" xfId="14859" xr:uid="{00000000-0005-0000-0000-00000A3A0000}"/>
    <cellStyle name="Normal 195 6" xfId="14860" xr:uid="{00000000-0005-0000-0000-00000B3A0000}"/>
    <cellStyle name="Normal 195 6 2" xfId="14861" xr:uid="{00000000-0005-0000-0000-00000C3A0000}"/>
    <cellStyle name="Normal 195 6 2 2" xfId="14862" xr:uid="{00000000-0005-0000-0000-00000D3A0000}"/>
    <cellStyle name="Normal 195 6 3" xfId="14863" xr:uid="{00000000-0005-0000-0000-00000E3A0000}"/>
    <cellStyle name="Normal 195 6 4" xfId="14864" xr:uid="{00000000-0005-0000-0000-00000F3A0000}"/>
    <cellStyle name="Normal 195 7" xfId="14865" xr:uid="{00000000-0005-0000-0000-0000103A0000}"/>
    <cellStyle name="Normal 195 7 2" xfId="14866" xr:uid="{00000000-0005-0000-0000-0000113A0000}"/>
    <cellStyle name="Normal 195 7 2 2" xfId="14867" xr:uid="{00000000-0005-0000-0000-0000123A0000}"/>
    <cellStyle name="Normal 195 7 3" xfId="14868" xr:uid="{00000000-0005-0000-0000-0000133A0000}"/>
    <cellStyle name="Normal 195 7 4" xfId="14869" xr:uid="{00000000-0005-0000-0000-0000143A0000}"/>
    <cellStyle name="Normal 195 8" xfId="14870" xr:uid="{00000000-0005-0000-0000-0000153A0000}"/>
    <cellStyle name="Normal 195 8 2" xfId="14871" xr:uid="{00000000-0005-0000-0000-0000163A0000}"/>
    <cellStyle name="Normal 195 8 2 2" xfId="14872" xr:uid="{00000000-0005-0000-0000-0000173A0000}"/>
    <cellStyle name="Normal 195 8 3" xfId="14873" xr:uid="{00000000-0005-0000-0000-0000183A0000}"/>
    <cellStyle name="Normal 195 9" xfId="14874" xr:uid="{00000000-0005-0000-0000-0000193A0000}"/>
    <cellStyle name="Normal 195 9 2" xfId="14875" xr:uid="{00000000-0005-0000-0000-00001A3A0000}"/>
    <cellStyle name="Normal 195 9 3" xfId="14876" xr:uid="{00000000-0005-0000-0000-00001B3A0000}"/>
    <cellStyle name="Normal 196" xfId="14877" xr:uid="{00000000-0005-0000-0000-00001C3A0000}"/>
    <cellStyle name="Normal 196 10" xfId="14878" xr:uid="{00000000-0005-0000-0000-00001D3A0000}"/>
    <cellStyle name="Normal 196 10 2" xfId="14879" xr:uid="{00000000-0005-0000-0000-00001E3A0000}"/>
    <cellStyle name="Normal 196 11" xfId="14880" xr:uid="{00000000-0005-0000-0000-00001F3A0000}"/>
    <cellStyle name="Normal 196 12" xfId="14881" xr:uid="{00000000-0005-0000-0000-0000203A0000}"/>
    <cellStyle name="Normal 196 13" xfId="14882" xr:uid="{00000000-0005-0000-0000-0000213A0000}"/>
    <cellStyle name="Normal 196 14" xfId="14883" xr:uid="{00000000-0005-0000-0000-0000223A0000}"/>
    <cellStyle name="Normal 196 15" xfId="14884" xr:uid="{00000000-0005-0000-0000-0000233A0000}"/>
    <cellStyle name="Normal 196 16" xfId="14885" xr:uid="{00000000-0005-0000-0000-0000243A0000}"/>
    <cellStyle name="Normal 196 17" xfId="14886" xr:uid="{00000000-0005-0000-0000-0000253A0000}"/>
    <cellStyle name="Normal 196 2" xfId="14887" xr:uid="{00000000-0005-0000-0000-0000263A0000}"/>
    <cellStyle name="Normal 196 2 10" xfId="14888" xr:uid="{00000000-0005-0000-0000-0000273A0000}"/>
    <cellStyle name="Normal 196 2 11" xfId="14889" xr:uid="{00000000-0005-0000-0000-0000283A0000}"/>
    <cellStyle name="Normal 196 2 12" xfId="14890" xr:uid="{00000000-0005-0000-0000-0000293A0000}"/>
    <cellStyle name="Normal 196 2 13" xfId="14891" xr:uid="{00000000-0005-0000-0000-00002A3A0000}"/>
    <cellStyle name="Normal 196 2 14" xfId="14892" xr:uid="{00000000-0005-0000-0000-00002B3A0000}"/>
    <cellStyle name="Normal 196 2 15" xfId="14893" xr:uid="{00000000-0005-0000-0000-00002C3A0000}"/>
    <cellStyle name="Normal 196 2 2" xfId="14894" xr:uid="{00000000-0005-0000-0000-00002D3A0000}"/>
    <cellStyle name="Normal 196 2 2 2" xfId="14895" xr:uid="{00000000-0005-0000-0000-00002E3A0000}"/>
    <cellStyle name="Normal 196 2 2 2 2" xfId="14896" xr:uid="{00000000-0005-0000-0000-00002F3A0000}"/>
    <cellStyle name="Normal 196 2 2 3" xfId="14897" xr:uid="{00000000-0005-0000-0000-0000303A0000}"/>
    <cellStyle name="Normal 196 2 2 4" xfId="14898" xr:uid="{00000000-0005-0000-0000-0000313A0000}"/>
    <cellStyle name="Normal 196 2 3" xfId="14899" xr:uid="{00000000-0005-0000-0000-0000323A0000}"/>
    <cellStyle name="Normal 196 2 3 2" xfId="14900" xr:uid="{00000000-0005-0000-0000-0000333A0000}"/>
    <cellStyle name="Normal 196 2 3 2 2" xfId="14901" xr:uid="{00000000-0005-0000-0000-0000343A0000}"/>
    <cellStyle name="Normal 196 2 3 3" xfId="14902" xr:uid="{00000000-0005-0000-0000-0000353A0000}"/>
    <cellStyle name="Normal 196 2 3 4" xfId="14903" xr:uid="{00000000-0005-0000-0000-0000363A0000}"/>
    <cellStyle name="Normal 196 2 4" xfId="14904" xr:uid="{00000000-0005-0000-0000-0000373A0000}"/>
    <cellStyle name="Normal 196 2 4 2" xfId="14905" xr:uid="{00000000-0005-0000-0000-0000383A0000}"/>
    <cellStyle name="Normal 196 2 4 2 2" xfId="14906" xr:uid="{00000000-0005-0000-0000-0000393A0000}"/>
    <cellStyle name="Normal 196 2 4 3" xfId="14907" xr:uid="{00000000-0005-0000-0000-00003A3A0000}"/>
    <cellStyle name="Normal 196 2 4 4" xfId="14908" xr:uid="{00000000-0005-0000-0000-00003B3A0000}"/>
    <cellStyle name="Normal 196 2 5" xfId="14909" xr:uid="{00000000-0005-0000-0000-00003C3A0000}"/>
    <cellStyle name="Normal 196 2 5 2" xfId="14910" xr:uid="{00000000-0005-0000-0000-00003D3A0000}"/>
    <cellStyle name="Normal 196 2 5 2 2" xfId="14911" xr:uid="{00000000-0005-0000-0000-00003E3A0000}"/>
    <cellStyle name="Normal 196 2 5 3" xfId="14912" xr:uid="{00000000-0005-0000-0000-00003F3A0000}"/>
    <cellStyle name="Normal 196 2 5 4" xfId="14913" xr:uid="{00000000-0005-0000-0000-0000403A0000}"/>
    <cellStyle name="Normal 196 2 6" xfId="14914" xr:uid="{00000000-0005-0000-0000-0000413A0000}"/>
    <cellStyle name="Normal 196 2 6 2" xfId="14915" xr:uid="{00000000-0005-0000-0000-0000423A0000}"/>
    <cellStyle name="Normal 196 2 6 2 2" xfId="14916" xr:uid="{00000000-0005-0000-0000-0000433A0000}"/>
    <cellStyle name="Normal 196 2 6 3" xfId="14917" xr:uid="{00000000-0005-0000-0000-0000443A0000}"/>
    <cellStyle name="Normal 196 2 7" xfId="14918" xr:uid="{00000000-0005-0000-0000-0000453A0000}"/>
    <cellStyle name="Normal 196 2 7 2" xfId="14919" xr:uid="{00000000-0005-0000-0000-0000463A0000}"/>
    <cellStyle name="Normal 196 2 7 3" xfId="14920" xr:uid="{00000000-0005-0000-0000-0000473A0000}"/>
    <cellStyle name="Normal 196 2 8" xfId="14921" xr:uid="{00000000-0005-0000-0000-0000483A0000}"/>
    <cellStyle name="Normal 196 2 8 2" xfId="14922" xr:uid="{00000000-0005-0000-0000-0000493A0000}"/>
    <cellStyle name="Normal 196 2 9" xfId="14923" xr:uid="{00000000-0005-0000-0000-00004A3A0000}"/>
    <cellStyle name="Normal 196 3" xfId="14924" xr:uid="{00000000-0005-0000-0000-00004B3A0000}"/>
    <cellStyle name="Normal 196 3 10" xfId="14925" xr:uid="{00000000-0005-0000-0000-00004C3A0000}"/>
    <cellStyle name="Normal 196 3 11" xfId="14926" xr:uid="{00000000-0005-0000-0000-00004D3A0000}"/>
    <cellStyle name="Normal 196 3 12" xfId="14927" xr:uid="{00000000-0005-0000-0000-00004E3A0000}"/>
    <cellStyle name="Normal 196 3 13" xfId="14928" xr:uid="{00000000-0005-0000-0000-00004F3A0000}"/>
    <cellStyle name="Normal 196 3 14" xfId="14929" xr:uid="{00000000-0005-0000-0000-0000503A0000}"/>
    <cellStyle name="Normal 196 3 15" xfId="14930" xr:uid="{00000000-0005-0000-0000-0000513A0000}"/>
    <cellStyle name="Normal 196 3 2" xfId="14931" xr:uid="{00000000-0005-0000-0000-0000523A0000}"/>
    <cellStyle name="Normal 196 3 2 2" xfId="14932" xr:uid="{00000000-0005-0000-0000-0000533A0000}"/>
    <cellStyle name="Normal 196 3 2 2 2" xfId="14933" xr:uid="{00000000-0005-0000-0000-0000543A0000}"/>
    <cellStyle name="Normal 196 3 2 3" xfId="14934" xr:uid="{00000000-0005-0000-0000-0000553A0000}"/>
    <cellStyle name="Normal 196 3 2 4" xfId="14935" xr:uid="{00000000-0005-0000-0000-0000563A0000}"/>
    <cellStyle name="Normal 196 3 3" xfId="14936" xr:uid="{00000000-0005-0000-0000-0000573A0000}"/>
    <cellStyle name="Normal 196 3 3 2" xfId="14937" xr:uid="{00000000-0005-0000-0000-0000583A0000}"/>
    <cellStyle name="Normal 196 3 3 2 2" xfId="14938" xr:uid="{00000000-0005-0000-0000-0000593A0000}"/>
    <cellStyle name="Normal 196 3 3 3" xfId="14939" xr:uid="{00000000-0005-0000-0000-00005A3A0000}"/>
    <cellStyle name="Normal 196 3 3 4" xfId="14940" xr:uid="{00000000-0005-0000-0000-00005B3A0000}"/>
    <cellStyle name="Normal 196 3 4" xfId="14941" xr:uid="{00000000-0005-0000-0000-00005C3A0000}"/>
    <cellStyle name="Normal 196 3 4 2" xfId="14942" xr:uid="{00000000-0005-0000-0000-00005D3A0000}"/>
    <cellStyle name="Normal 196 3 4 2 2" xfId="14943" xr:uid="{00000000-0005-0000-0000-00005E3A0000}"/>
    <cellStyle name="Normal 196 3 4 3" xfId="14944" xr:uid="{00000000-0005-0000-0000-00005F3A0000}"/>
    <cellStyle name="Normal 196 3 4 4" xfId="14945" xr:uid="{00000000-0005-0000-0000-0000603A0000}"/>
    <cellStyle name="Normal 196 3 5" xfId="14946" xr:uid="{00000000-0005-0000-0000-0000613A0000}"/>
    <cellStyle name="Normal 196 3 5 2" xfId="14947" xr:uid="{00000000-0005-0000-0000-0000623A0000}"/>
    <cellStyle name="Normal 196 3 5 2 2" xfId="14948" xr:uid="{00000000-0005-0000-0000-0000633A0000}"/>
    <cellStyle name="Normal 196 3 5 3" xfId="14949" xr:uid="{00000000-0005-0000-0000-0000643A0000}"/>
    <cellStyle name="Normal 196 3 5 4" xfId="14950" xr:uid="{00000000-0005-0000-0000-0000653A0000}"/>
    <cellStyle name="Normal 196 3 6" xfId="14951" xr:uid="{00000000-0005-0000-0000-0000663A0000}"/>
    <cellStyle name="Normal 196 3 6 2" xfId="14952" xr:uid="{00000000-0005-0000-0000-0000673A0000}"/>
    <cellStyle name="Normal 196 3 6 2 2" xfId="14953" xr:uid="{00000000-0005-0000-0000-0000683A0000}"/>
    <cellStyle name="Normal 196 3 6 3" xfId="14954" xr:uid="{00000000-0005-0000-0000-0000693A0000}"/>
    <cellStyle name="Normal 196 3 7" xfId="14955" xr:uid="{00000000-0005-0000-0000-00006A3A0000}"/>
    <cellStyle name="Normal 196 3 7 2" xfId="14956" xr:uid="{00000000-0005-0000-0000-00006B3A0000}"/>
    <cellStyle name="Normal 196 3 7 3" xfId="14957" xr:uid="{00000000-0005-0000-0000-00006C3A0000}"/>
    <cellStyle name="Normal 196 3 8" xfId="14958" xr:uid="{00000000-0005-0000-0000-00006D3A0000}"/>
    <cellStyle name="Normal 196 3 8 2" xfId="14959" xr:uid="{00000000-0005-0000-0000-00006E3A0000}"/>
    <cellStyle name="Normal 196 3 9" xfId="14960" xr:uid="{00000000-0005-0000-0000-00006F3A0000}"/>
    <cellStyle name="Normal 196 4" xfId="14961" xr:uid="{00000000-0005-0000-0000-0000703A0000}"/>
    <cellStyle name="Normal 196 4 2" xfId="14962" xr:uid="{00000000-0005-0000-0000-0000713A0000}"/>
    <cellStyle name="Normal 196 4 2 2" xfId="14963" xr:uid="{00000000-0005-0000-0000-0000723A0000}"/>
    <cellStyle name="Normal 196 4 3" xfId="14964" xr:uid="{00000000-0005-0000-0000-0000733A0000}"/>
    <cellStyle name="Normal 196 4 4" xfId="14965" xr:uid="{00000000-0005-0000-0000-0000743A0000}"/>
    <cellStyle name="Normal 196 5" xfId="14966" xr:uid="{00000000-0005-0000-0000-0000753A0000}"/>
    <cellStyle name="Normal 196 5 2" xfId="14967" xr:uid="{00000000-0005-0000-0000-0000763A0000}"/>
    <cellStyle name="Normal 196 5 2 2" xfId="14968" xr:uid="{00000000-0005-0000-0000-0000773A0000}"/>
    <cellStyle name="Normal 196 5 3" xfId="14969" xr:uid="{00000000-0005-0000-0000-0000783A0000}"/>
    <cellStyle name="Normal 196 5 4" xfId="14970" xr:uid="{00000000-0005-0000-0000-0000793A0000}"/>
    <cellStyle name="Normal 196 6" xfId="14971" xr:uid="{00000000-0005-0000-0000-00007A3A0000}"/>
    <cellStyle name="Normal 196 6 2" xfId="14972" xr:uid="{00000000-0005-0000-0000-00007B3A0000}"/>
    <cellStyle name="Normal 196 6 2 2" xfId="14973" xr:uid="{00000000-0005-0000-0000-00007C3A0000}"/>
    <cellStyle name="Normal 196 6 3" xfId="14974" xr:uid="{00000000-0005-0000-0000-00007D3A0000}"/>
    <cellStyle name="Normal 196 6 4" xfId="14975" xr:uid="{00000000-0005-0000-0000-00007E3A0000}"/>
    <cellStyle name="Normal 196 7" xfId="14976" xr:uid="{00000000-0005-0000-0000-00007F3A0000}"/>
    <cellStyle name="Normal 196 7 2" xfId="14977" xr:uid="{00000000-0005-0000-0000-0000803A0000}"/>
    <cellStyle name="Normal 196 7 2 2" xfId="14978" xr:uid="{00000000-0005-0000-0000-0000813A0000}"/>
    <cellStyle name="Normal 196 7 3" xfId="14979" xr:uid="{00000000-0005-0000-0000-0000823A0000}"/>
    <cellStyle name="Normal 196 7 4" xfId="14980" xr:uid="{00000000-0005-0000-0000-0000833A0000}"/>
    <cellStyle name="Normal 196 8" xfId="14981" xr:uid="{00000000-0005-0000-0000-0000843A0000}"/>
    <cellStyle name="Normal 196 8 2" xfId="14982" xr:uid="{00000000-0005-0000-0000-0000853A0000}"/>
    <cellStyle name="Normal 196 8 2 2" xfId="14983" xr:uid="{00000000-0005-0000-0000-0000863A0000}"/>
    <cellStyle name="Normal 196 8 3" xfId="14984" xr:uid="{00000000-0005-0000-0000-0000873A0000}"/>
    <cellStyle name="Normal 196 9" xfId="14985" xr:uid="{00000000-0005-0000-0000-0000883A0000}"/>
    <cellStyle name="Normal 196 9 2" xfId="14986" xr:uid="{00000000-0005-0000-0000-0000893A0000}"/>
    <cellStyle name="Normal 196 9 3" xfId="14987" xr:uid="{00000000-0005-0000-0000-00008A3A0000}"/>
    <cellStyle name="Normal 197" xfId="14988" xr:uid="{00000000-0005-0000-0000-00008B3A0000}"/>
    <cellStyle name="Normal 197 10" xfId="14989" xr:uid="{00000000-0005-0000-0000-00008C3A0000}"/>
    <cellStyle name="Normal 197 10 2" xfId="14990" xr:uid="{00000000-0005-0000-0000-00008D3A0000}"/>
    <cellStyle name="Normal 197 11" xfId="14991" xr:uid="{00000000-0005-0000-0000-00008E3A0000}"/>
    <cellStyle name="Normal 197 12" xfId="14992" xr:uid="{00000000-0005-0000-0000-00008F3A0000}"/>
    <cellStyle name="Normal 197 13" xfId="14993" xr:uid="{00000000-0005-0000-0000-0000903A0000}"/>
    <cellStyle name="Normal 197 14" xfId="14994" xr:uid="{00000000-0005-0000-0000-0000913A0000}"/>
    <cellStyle name="Normal 197 15" xfId="14995" xr:uid="{00000000-0005-0000-0000-0000923A0000}"/>
    <cellStyle name="Normal 197 16" xfId="14996" xr:uid="{00000000-0005-0000-0000-0000933A0000}"/>
    <cellStyle name="Normal 197 17" xfId="14997" xr:uid="{00000000-0005-0000-0000-0000943A0000}"/>
    <cellStyle name="Normal 197 2" xfId="14998" xr:uid="{00000000-0005-0000-0000-0000953A0000}"/>
    <cellStyle name="Normal 197 2 10" xfId="14999" xr:uid="{00000000-0005-0000-0000-0000963A0000}"/>
    <cellStyle name="Normal 197 2 11" xfId="15000" xr:uid="{00000000-0005-0000-0000-0000973A0000}"/>
    <cellStyle name="Normal 197 2 12" xfId="15001" xr:uid="{00000000-0005-0000-0000-0000983A0000}"/>
    <cellStyle name="Normal 197 2 13" xfId="15002" xr:uid="{00000000-0005-0000-0000-0000993A0000}"/>
    <cellStyle name="Normal 197 2 14" xfId="15003" xr:uid="{00000000-0005-0000-0000-00009A3A0000}"/>
    <cellStyle name="Normal 197 2 15" xfId="15004" xr:uid="{00000000-0005-0000-0000-00009B3A0000}"/>
    <cellStyle name="Normal 197 2 2" xfId="15005" xr:uid="{00000000-0005-0000-0000-00009C3A0000}"/>
    <cellStyle name="Normal 197 2 2 2" xfId="15006" xr:uid="{00000000-0005-0000-0000-00009D3A0000}"/>
    <cellStyle name="Normal 197 2 2 2 2" xfId="15007" xr:uid="{00000000-0005-0000-0000-00009E3A0000}"/>
    <cellStyle name="Normal 197 2 2 3" xfId="15008" xr:uid="{00000000-0005-0000-0000-00009F3A0000}"/>
    <cellStyle name="Normal 197 2 2 4" xfId="15009" xr:uid="{00000000-0005-0000-0000-0000A03A0000}"/>
    <cellStyle name="Normal 197 2 3" xfId="15010" xr:uid="{00000000-0005-0000-0000-0000A13A0000}"/>
    <cellStyle name="Normal 197 2 3 2" xfId="15011" xr:uid="{00000000-0005-0000-0000-0000A23A0000}"/>
    <cellStyle name="Normal 197 2 3 2 2" xfId="15012" xr:uid="{00000000-0005-0000-0000-0000A33A0000}"/>
    <cellStyle name="Normal 197 2 3 3" xfId="15013" xr:uid="{00000000-0005-0000-0000-0000A43A0000}"/>
    <cellStyle name="Normal 197 2 3 4" xfId="15014" xr:uid="{00000000-0005-0000-0000-0000A53A0000}"/>
    <cellStyle name="Normal 197 2 4" xfId="15015" xr:uid="{00000000-0005-0000-0000-0000A63A0000}"/>
    <cellStyle name="Normal 197 2 4 2" xfId="15016" xr:uid="{00000000-0005-0000-0000-0000A73A0000}"/>
    <cellStyle name="Normal 197 2 4 2 2" xfId="15017" xr:uid="{00000000-0005-0000-0000-0000A83A0000}"/>
    <cellStyle name="Normal 197 2 4 3" xfId="15018" xr:uid="{00000000-0005-0000-0000-0000A93A0000}"/>
    <cellStyle name="Normal 197 2 4 4" xfId="15019" xr:uid="{00000000-0005-0000-0000-0000AA3A0000}"/>
    <cellStyle name="Normal 197 2 5" xfId="15020" xr:uid="{00000000-0005-0000-0000-0000AB3A0000}"/>
    <cellStyle name="Normal 197 2 5 2" xfId="15021" xr:uid="{00000000-0005-0000-0000-0000AC3A0000}"/>
    <cellStyle name="Normal 197 2 5 2 2" xfId="15022" xr:uid="{00000000-0005-0000-0000-0000AD3A0000}"/>
    <cellStyle name="Normal 197 2 5 3" xfId="15023" xr:uid="{00000000-0005-0000-0000-0000AE3A0000}"/>
    <cellStyle name="Normal 197 2 5 4" xfId="15024" xr:uid="{00000000-0005-0000-0000-0000AF3A0000}"/>
    <cellStyle name="Normal 197 2 6" xfId="15025" xr:uid="{00000000-0005-0000-0000-0000B03A0000}"/>
    <cellStyle name="Normal 197 2 6 2" xfId="15026" xr:uid="{00000000-0005-0000-0000-0000B13A0000}"/>
    <cellStyle name="Normal 197 2 6 2 2" xfId="15027" xr:uid="{00000000-0005-0000-0000-0000B23A0000}"/>
    <cellStyle name="Normal 197 2 6 3" xfId="15028" xr:uid="{00000000-0005-0000-0000-0000B33A0000}"/>
    <cellStyle name="Normal 197 2 7" xfId="15029" xr:uid="{00000000-0005-0000-0000-0000B43A0000}"/>
    <cellStyle name="Normal 197 2 7 2" xfId="15030" xr:uid="{00000000-0005-0000-0000-0000B53A0000}"/>
    <cellStyle name="Normal 197 2 7 3" xfId="15031" xr:uid="{00000000-0005-0000-0000-0000B63A0000}"/>
    <cellStyle name="Normal 197 2 8" xfId="15032" xr:uid="{00000000-0005-0000-0000-0000B73A0000}"/>
    <cellStyle name="Normal 197 2 8 2" xfId="15033" xr:uid="{00000000-0005-0000-0000-0000B83A0000}"/>
    <cellStyle name="Normal 197 2 9" xfId="15034" xr:uid="{00000000-0005-0000-0000-0000B93A0000}"/>
    <cellStyle name="Normal 197 3" xfId="15035" xr:uid="{00000000-0005-0000-0000-0000BA3A0000}"/>
    <cellStyle name="Normal 197 3 10" xfId="15036" xr:uid="{00000000-0005-0000-0000-0000BB3A0000}"/>
    <cellStyle name="Normal 197 3 11" xfId="15037" xr:uid="{00000000-0005-0000-0000-0000BC3A0000}"/>
    <cellStyle name="Normal 197 3 12" xfId="15038" xr:uid="{00000000-0005-0000-0000-0000BD3A0000}"/>
    <cellStyle name="Normal 197 3 13" xfId="15039" xr:uid="{00000000-0005-0000-0000-0000BE3A0000}"/>
    <cellStyle name="Normal 197 3 14" xfId="15040" xr:uid="{00000000-0005-0000-0000-0000BF3A0000}"/>
    <cellStyle name="Normal 197 3 15" xfId="15041" xr:uid="{00000000-0005-0000-0000-0000C03A0000}"/>
    <cellStyle name="Normal 197 3 2" xfId="15042" xr:uid="{00000000-0005-0000-0000-0000C13A0000}"/>
    <cellStyle name="Normal 197 3 2 2" xfId="15043" xr:uid="{00000000-0005-0000-0000-0000C23A0000}"/>
    <cellStyle name="Normal 197 3 2 2 2" xfId="15044" xr:uid="{00000000-0005-0000-0000-0000C33A0000}"/>
    <cellStyle name="Normal 197 3 2 3" xfId="15045" xr:uid="{00000000-0005-0000-0000-0000C43A0000}"/>
    <cellStyle name="Normal 197 3 2 4" xfId="15046" xr:uid="{00000000-0005-0000-0000-0000C53A0000}"/>
    <cellStyle name="Normal 197 3 3" xfId="15047" xr:uid="{00000000-0005-0000-0000-0000C63A0000}"/>
    <cellStyle name="Normal 197 3 3 2" xfId="15048" xr:uid="{00000000-0005-0000-0000-0000C73A0000}"/>
    <cellStyle name="Normal 197 3 3 2 2" xfId="15049" xr:uid="{00000000-0005-0000-0000-0000C83A0000}"/>
    <cellStyle name="Normal 197 3 3 3" xfId="15050" xr:uid="{00000000-0005-0000-0000-0000C93A0000}"/>
    <cellStyle name="Normal 197 3 3 4" xfId="15051" xr:uid="{00000000-0005-0000-0000-0000CA3A0000}"/>
    <cellStyle name="Normal 197 3 4" xfId="15052" xr:uid="{00000000-0005-0000-0000-0000CB3A0000}"/>
    <cellStyle name="Normal 197 3 4 2" xfId="15053" xr:uid="{00000000-0005-0000-0000-0000CC3A0000}"/>
    <cellStyle name="Normal 197 3 4 2 2" xfId="15054" xr:uid="{00000000-0005-0000-0000-0000CD3A0000}"/>
    <cellStyle name="Normal 197 3 4 3" xfId="15055" xr:uid="{00000000-0005-0000-0000-0000CE3A0000}"/>
    <cellStyle name="Normal 197 3 4 4" xfId="15056" xr:uid="{00000000-0005-0000-0000-0000CF3A0000}"/>
    <cellStyle name="Normal 197 3 5" xfId="15057" xr:uid="{00000000-0005-0000-0000-0000D03A0000}"/>
    <cellStyle name="Normal 197 3 5 2" xfId="15058" xr:uid="{00000000-0005-0000-0000-0000D13A0000}"/>
    <cellStyle name="Normal 197 3 5 2 2" xfId="15059" xr:uid="{00000000-0005-0000-0000-0000D23A0000}"/>
    <cellStyle name="Normal 197 3 5 3" xfId="15060" xr:uid="{00000000-0005-0000-0000-0000D33A0000}"/>
    <cellStyle name="Normal 197 3 5 4" xfId="15061" xr:uid="{00000000-0005-0000-0000-0000D43A0000}"/>
    <cellStyle name="Normal 197 3 6" xfId="15062" xr:uid="{00000000-0005-0000-0000-0000D53A0000}"/>
    <cellStyle name="Normal 197 3 6 2" xfId="15063" xr:uid="{00000000-0005-0000-0000-0000D63A0000}"/>
    <cellStyle name="Normal 197 3 6 2 2" xfId="15064" xr:uid="{00000000-0005-0000-0000-0000D73A0000}"/>
    <cellStyle name="Normal 197 3 6 3" xfId="15065" xr:uid="{00000000-0005-0000-0000-0000D83A0000}"/>
    <cellStyle name="Normal 197 3 7" xfId="15066" xr:uid="{00000000-0005-0000-0000-0000D93A0000}"/>
    <cellStyle name="Normal 197 3 7 2" xfId="15067" xr:uid="{00000000-0005-0000-0000-0000DA3A0000}"/>
    <cellStyle name="Normal 197 3 7 3" xfId="15068" xr:uid="{00000000-0005-0000-0000-0000DB3A0000}"/>
    <cellStyle name="Normal 197 3 8" xfId="15069" xr:uid="{00000000-0005-0000-0000-0000DC3A0000}"/>
    <cellStyle name="Normal 197 3 8 2" xfId="15070" xr:uid="{00000000-0005-0000-0000-0000DD3A0000}"/>
    <cellStyle name="Normal 197 3 9" xfId="15071" xr:uid="{00000000-0005-0000-0000-0000DE3A0000}"/>
    <cellStyle name="Normal 197 4" xfId="15072" xr:uid="{00000000-0005-0000-0000-0000DF3A0000}"/>
    <cellStyle name="Normal 197 4 2" xfId="15073" xr:uid="{00000000-0005-0000-0000-0000E03A0000}"/>
    <cellStyle name="Normal 197 4 2 2" xfId="15074" xr:uid="{00000000-0005-0000-0000-0000E13A0000}"/>
    <cellStyle name="Normal 197 4 3" xfId="15075" xr:uid="{00000000-0005-0000-0000-0000E23A0000}"/>
    <cellStyle name="Normal 197 4 4" xfId="15076" xr:uid="{00000000-0005-0000-0000-0000E33A0000}"/>
    <cellStyle name="Normal 197 5" xfId="15077" xr:uid="{00000000-0005-0000-0000-0000E43A0000}"/>
    <cellStyle name="Normal 197 5 2" xfId="15078" xr:uid="{00000000-0005-0000-0000-0000E53A0000}"/>
    <cellStyle name="Normal 197 5 2 2" xfId="15079" xr:uid="{00000000-0005-0000-0000-0000E63A0000}"/>
    <cellStyle name="Normal 197 5 3" xfId="15080" xr:uid="{00000000-0005-0000-0000-0000E73A0000}"/>
    <cellStyle name="Normal 197 5 4" xfId="15081" xr:uid="{00000000-0005-0000-0000-0000E83A0000}"/>
    <cellStyle name="Normal 197 6" xfId="15082" xr:uid="{00000000-0005-0000-0000-0000E93A0000}"/>
    <cellStyle name="Normal 197 6 2" xfId="15083" xr:uid="{00000000-0005-0000-0000-0000EA3A0000}"/>
    <cellStyle name="Normal 197 6 2 2" xfId="15084" xr:uid="{00000000-0005-0000-0000-0000EB3A0000}"/>
    <cellStyle name="Normal 197 6 3" xfId="15085" xr:uid="{00000000-0005-0000-0000-0000EC3A0000}"/>
    <cellStyle name="Normal 197 6 4" xfId="15086" xr:uid="{00000000-0005-0000-0000-0000ED3A0000}"/>
    <cellStyle name="Normal 197 7" xfId="15087" xr:uid="{00000000-0005-0000-0000-0000EE3A0000}"/>
    <cellStyle name="Normal 197 7 2" xfId="15088" xr:uid="{00000000-0005-0000-0000-0000EF3A0000}"/>
    <cellStyle name="Normal 197 7 2 2" xfId="15089" xr:uid="{00000000-0005-0000-0000-0000F03A0000}"/>
    <cellStyle name="Normal 197 7 3" xfId="15090" xr:uid="{00000000-0005-0000-0000-0000F13A0000}"/>
    <cellStyle name="Normal 197 7 4" xfId="15091" xr:uid="{00000000-0005-0000-0000-0000F23A0000}"/>
    <cellStyle name="Normal 197 8" xfId="15092" xr:uid="{00000000-0005-0000-0000-0000F33A0000}"/>
    <cellStyle name="Normal 197 8 2" xfId="15093" xr:uid="{00000000-0005-0000-0000-0000F43A0000}"/>
    <cellStyle name="Normal 197 8 2 2" xfId="15094" xr:uid="{00000000-0005-0000-0000-0000F53A0000}"/>
    <cellStyle name="Normal 197 8 3" xfId="15095" xr:uid="{00000000-0005-0000-0000-0000F63A0000}"/>
    <cellStyle name="Normal 197 9" xfId="15096" xr:uid="{00000000-0005-0000-0000-0000F73A0000}"/>
    <cellStyle name="Normal 197 9 2" xfId="15097" xr:uid="{00000000-0005-0000-0000-0000F83A0000}"/>
    <cellStyle name="Normal 197 9 3" xfId="15098" xr:uid="{00000000-0005-0000-0000-0000F93A0000}"/>
    <cellStyle name="Normal 198" xfId="15099" xr:uid="{00000000-0005-0000-0000-0000FA3A0000}"/>
    <cellStyle name="Normal 198 10" xfId="15100" xr:uid="{00000000-0005-0000-0000-0000FB3A0000}"/>
    <cellStyle name="Normal 198 10 2" xfId="15101" xr:uid="{00000000-0005-0000-0000-0000FC3A0000}"/>
    <cellStyle name="Normal 198 11" xfId="15102" xr:uid="{00000000-0005-0000-0000-0000FD3A0000}"/>
    <cellStyle name="Normal 198 12" xfId="15103" xr:uid="{00000000-0005-0000-0000-0000FE3A0000}"/>
    <cellStyle name="Normal 198 13" xfId="15104" xr:uid="{00000000-0005-0000-0000-0000FF3A0000}"/>
    <cellStyle name="Normal 198 14" xfId="15105" xr:uid="{00000000-0005-0000-0000-0000003B0000}"/>
    <cellStyle name="Normal 198 15" xfId="15106" xr:uid="{00000000-0005-0000-0000-0000013B0000}"/>
    <cellStyle name="Normal 198 16" xfId="15107" xr:uid="{00000000-0005-0000-0000-0000023B0000}"/>
    <cellStyle name="Normal 198 17" xfId="15108" xr:uid="{00000000-0005-0000-0000-0000033B0000}"/>
    <cellStyle name="Normal 198 2" xfId="15109" xr:uid="{00000000-0005-0000-0000-0000043B0000}"/>
    <cellStyle name="Normal 198 2 10" xfId="15110" xr:uid="{00000000-0005-0000-0000-0000053B0000}"/>
    <cellStyle name="Normal 198 2 11" xfId="15111" xr:uid="{00000000-0005-0000-0000-0000063B0000}"/>
    <cellStyle name="Normal 198 2 12" xfId="15112" xr:uid="{00000000-0005-0000-0000-0000073B0000}"/>
    <cellStyle name="Normal 198 2 13" xfId="15113" xr:uid="{00000000-0005-0000-0000-0000083B0000}"/>
    <cellStyle name="Normal 198 2 14" xfId="15114" xr:uid="{00000000-0005-0000-0000-0000093B0000}"/>
    <cellStyle name="Normal 198 2 15" xfId="15115" xr:uid="{00000000-0005-0000-0000-00000A3B0000}"/>
    <cellStyle name="Normal 198 2 2" xfId="15116" xr:uid="{00000000-0005-0000-0000-00000B3B0000}"/>
    <cellStyle name="Normal 198 2 2 2" xfId="15117" xr:uid="{00000000-0005-0000-0000-00000C3B0000}"/>
    <cellStyle name="Normal 198 2 2 2 2" xfId="15118" xr:uid="{00000000-0005-0000-0000-00000D3B0000}"/>
    <cellStyle name="Normal 198 2 2 3" xfId="15119" xr:uid="{00000000-0005-0000-0000-00000E3B0000}"/>
    <cellStyle name="Normal 198 2 2 4" xfId="15120" xr:uid="{00000000-0005-0000-0000-00000F3B0000}"/>
    <cellStyle name="Normal 198 2 3" xfId="15121" xr:uid="{00000000-0005-0000-0000-0000103B0000}"/>
    <cellStyle name="Normal 198 2 3 2" xfId="15122" xr:uid="{00000000-0005-0000-0000-0000113B0000}"/>
    <cellStyle name="Normal 198 2 3 2 2" xfId="15123" xr:uid="{00000000-0005-0000-0000-0000123B0000}"/>
    <cellStyle name="Normal 198 2 3 3" xfId="15124" xr:uid="{00000000-0005-0000-0000-0000133B0000}"/>
    <cellStyle name="Normal 198 2 3 4" xfId="15125" xr:uid="{00000000-0005-0000-0000-0000143B0000}"/>
    <cellStyle name="Normal 198 2 4" xfId="15126" xr:uid="{00000000-0005-0000-0000-0000153B0000}"/>
    <cellStyle name="Normal 198 2 4 2" xfId="15127" xr:uid="{00000000-0005-0000-0000-0000163B0000}"/>
    <cellStyle name="Normal 198 2 4 2 2" xfId="15128" xr:uid="{00000000-0005-0000-0000-0000173B0000}"/>
    <cellStyle name="Normal 198 2 4 3" xfId="15129" xr:uid="{00000000-0005-0000-0000-0000183B0000}"/>
    <cellStyle name="Normal 198 2 4 4" xfId="15130" xr:uid="{00000000-0005-0000-0000-0000193B0000}"/>
    <cellStyle name="Normal 198 2 5" xfId="15131" xr:uid="{00000000-0005-0000-0000-00001A3B0000}"/>
    <cellStyle name="Normal 198 2 5 2" xfId="15132" xr:uid="{00000000-0005-0000-0000-00001B3B0000}"/>
    <cellStyle name="Normal 198 2 5 2 2" xfId="15133" xr:uid="{00000000-0005-0000-0000-00001C3B0000}"/>
    <cellStyle name="Normal 198 2 5 3" xfId="15134" xr:uid="{00000000-0005-0000-0000-00001D3B0000}"/>
    <cellStyle name="Normal 198 2 5 4" xfId="15135" xr:uid="{00000000-0005-0000-0000-00001E3B0000}"/>
    <cellStyle name="Normal 198 2 6" xfId="15136" xr:uid="{00000000-0005-0000-0000-00001F3B0000}"/>
    <cellStyle name="Normal 198 2 6 2" xfId="15137" xr:uid="{00000000-0005-0000-0000-0000203B0000}"/>
    <cellStyle name="Normal 198 2 6 2 2" xfId="15138" xr:uid="{00000000-0005-0000-0000-0000213B0000}"/>
    <cellStyle name="Normal 198 2 6 3" xfId="15139" xr:uid="{00000000-0005-0000-0000-0000223B0000}"/>
    <cellStyle name="Normal 198 2 7" xfId="15140" xr:uid="{00000000-0005-0000-0000-0000233B0000}"/>
    <cellStyle name="Normal 198 2 7 2" xfId="15141" xr:uid="{00000000-0005-0000-0000-0000243B0000}"/>
    <cellStyle name="Normal 198 2 7 3" xfId="15142" xr:uid="{00000000-0005-0000-0000-0000253B0000}"/>
    <cellStyle name="Normal 198 2 8" xfId="15143" xr:uid="{00000000-0005-0000-0000-0000263B0000}"/>
    <cellStyle name="Normal 198 2 8 2" xfId="15144" xr:uid="{00000000-0005-0000-0000-0000273B0000}"/>
    <cellStyle name="Normal 198 2 9" xfId="15145" xr:uid="{00000000-0005-0000-0000-0000283B0000}"/>
    <cellStyle name="Normal 198 3" xfId="15146" xr:uid="{00000000-0005-0000-0000-0000293B0000}"/>
    <cellStyle name="Normal 198 3 10" xfId="15147" xr:uid="{00000000-0005-0000-0000-00002A3B0000}"/>
    <cellStyle name="Normal 198 3 11" xfId="15148" xr:uid="{00000000-0005-0000-0000-00002B3B0000}"/>
    <cellStyle name="Normal 198 3 12" xfId="15149" xr:uid="{00000000-0005-0000-0000-00002C3B0000}"/>
    <cellStyle name="Normal 198 3 13" xfId="15150" xr:uid="{00000000-0005-0000-0000-00002D3B0000}"/>
    <cellStyle name="Normal 198 3 14" xfId="15151" xr:uid="{00000000-0005-0000-0000-00002E3B0000}"/>
    <cellStyle name="Normal 198 3 15" xfId="15152" xr:uid="{00000000-0005-0000-0000-00002F3B0000}"/>
    <cellStyle name="Normal 198 3 2" xfId="15153" xr:uid="{00000000-0005-0000-0000-0000303B0000}"/>
    <cellStyle name="Normal 198 3 2 2" xfId="15154" xr:uid="{00000000-0005-0000-0000-0000313B0000}"/>
    <cellStyle name="Normal 198 3 2 2 2" xfId="15155" xr:uid="{00000000-0005-0000-0000-0000323B0000}"/>
    <cellStyle name="Normal 198 3 2 3" xfId="15156" xr:uid="{00000000-0005-0000-0000-0000333B0000}"/>
    <cellStyle name="Normal 198 3 2 4" xfId="15157" xr:uid="{00000000-0005-0000-0000-0000343B0000}"/>
    <cellStyle name="Normal 198 3 3" xfId="15158" xr:uid="{00000000-0005-0000-0000-0000353B0000}"/>
    <cellStyle name="Normal 198 3 3 2" xfId="15159" xr:uid="{00000000-0005-0000-0000-0000363B0000}"/>
    <cellStyle name="Normal 198 3 3 2 2" xfId="15160" xr:uid="{00000000-0005-0000-0000-0000373B0000}"/>
    <cellStyle name="Normal 198 3 3 3" xfId="15161" xr:uid="{00000000-0005-0000-0000-0000383B0000}"/>
    <cellStyle name="Normal 198 3 3 4" xfId="15162" xr:uid="{00000000-0005-0000-0000-0000393B0000}"/>
    <cellStyle name="Normal 198 3 4" xfId="15163" xr:uid="{00000000-0005-0000-0000-00003A3B0000}"/>
    <cellStyle name="Normal 198 3 4 2" xfId="15164" xr:uid="{00000000-0005-0000-0000-00003B3B0000}"/>
    <cellStyle name="Normal 198 3 4 2 2" xfId="15165" xr:uid="{00000000-0005-0000-0000-00003C3B0000}"/>
    <cellStyle name="Normal 198 3 4 3" xfId="15166" xr:uid="{00000000-0005-0000-0000-00003D3B0000}"/>
    <cellStyle name="Normal 198 3 4 4" xfId="15167" xr:uid="{00000000-0005-0000-0000-00003E3B0000}"/>
    <cellStyle name="Normal 198 3 5" xfId="15168" xr:uid="{00000000-0005-0000-0000-00003F3B0000}"/>
    <cellStyle name="Normal 198 3 5 2" xfId="15169" xr:uid="{00000000-0005-0000-0000-0000403B0000}"/>
    <cellStyle name="Normal 198 3 5 2 2" xfId="15170" xr:uid="{00000000-0005-0000-0000-0000413B0000}"/>
    <cellStyle name="Normal 198 3 5 3" xfId="15171" xr:uid="{00000000-0005-0000-0000-0000423B0000}"/>
    <cellStyle name="Normal 198 3 5 4" xfId="15172" xr:uid="{00000000-0005-0000-0000-0000433B0000}"/>
    <cellStyle name="Normal 198 3 6" xfId="15173" xr:uid="{00000000-0005-0000-0000-0000443B0000}"/>
    <cellStyle name="Normal 198 3 6 2" xfId="15174" xr:uid="{00000000-0005-0000-0000-0000453B0000}"/>
    <cellStyle name="Normal 198 3 6 2 2" xfId="15175" xr:uid="{00000000-0005-0000-0000-0000463B0000}"/>
    <cellStyle name="Normal 198 3 6 3" xfId="15176" xr:uid="{00000000-0005-0000-0000-0000473B0000}"/>
    <cellStyle name="Normal 198 3 7" xfId="15177" xr:uid="{00000000-0005-0000-0000-0000483B0000}"/>
    <cellStyle name="Normal 198 3 7 2" xfId="15178" xr:uid="{00000000-0005-0000-0000-0000493B0000}"/>
    <cellStyle name="Normal 198 3 7 3" xfId="15179" xr:uid="{00000000-0005-0000-0000-00004A3B0000}"/>
    <cellStyle name="Normal 198 3 8" xfId="15180" xr:uid="{00000000-0005-0000-0000-00004B3B0000}"/>
    <cellStyle name="Normal 198 3 8 2" xfId="15181" xr:uid="{00000000-0005-0000-0000-00004C3B0000}"/>
    <cellStyle name="Normal 198 3 9" xfId="15182" xr:uid="{00000000-0005-0000-0000-00004D3B0000}"/>
    <cellStyle name="Normal 198 4" xfId="15183" xr:uid="{00000000-0005-0000-0000-00004E3B0000}"/>
    <cellStyle name="Normal 198 4 2" xfId="15184" xr:uid="{00000000-0005-0000-0000-00004F3B0000}"/>
    <cellStyle name="Normal 198 4 2 2" xfId="15185" xr:uid="{00000000-0005-0000-0000-0000503B0000}"/>
    <cellStyle name="Normal 198 4 3" xfId="15186" xr:uid="{00000000-0005-0000-0000-0000513B0000}"/>
    <cellStyle name="Normal 198 4 4" xfId="15187" xr:uid="{00000000-0005-0000-0000-0000523B0000}"/>
    <cellStyle name="Normal 198 5" xfId="15188" xr:uid="{00000000-0005-0000-0000-0000533B0000}"/>
    <cellStyle name="Normal 198 5 2" xfId="15189" xr:uid="{00000000-0005-0000-0000-0000543B0000}"/>
    <cellStyle name="Normal 198 5 2 2" xfId="15190" xr:uid="{00000000-0005-0000-0000-0000553B0000}"/>
    <cellStyle name="Normal 198 5 3" xfId="15191" xr:uid="{00000000-0005-0000-0000-0000563B0000}"/>
    <cellStyle name="Normal 198 5 4" xfId="15192" xr:uid="{00000000-0005-0000-0000-0000573B0000}"/>
    <cellStyle name="Normal 198 6" xfId="15193" xr:uid="{00000000-0005-0000-0000-0000583B0000}"/>
    <cellStyle name="Normal 198 6 2" xfId="15194" xr:uid="{00000000-0005-0000-0000-0000593B0000}"/>
    <cellStyle name="Normal 198 6 2 2" xfId="15195" xr:uid="{00000000-0005-0000-0000-00005A3B0000}"/>
    <cellStyle name="Normal 198 6 3" xfId="15196" xr:uid="{00000000-0005-0000-0000-00005B3B0000}"/>
    <cellStyle name="Normal 198 6 4" xfId="15197" xr:uid="{00000000-0005-0000-0000-00005C3B0000}"/>
    <cellStyle name="Normal 198 7" xfId="15198" xr:uid="{00000000-0005-0000-0000-00005D3B0000}"/>
    <cellStyle name="Normal 198 7 2" xfId="15199" xr:uid="{00000000-0005-0000-0000-00005E3B0000}"/>
    <cellStyle name="Normal 198 7 2 2" xfId="15200" xr:uid="{00000000-0005-0000-0000-00005F3B0000}"/>
    <cellStyle name="Normal 198 7 3" xfId="15201" xr:uid="{00000000-0005-0000-0000-0000603B0000}"/>
    <cellStyle name="Normal 198 7 4" xfId="15202" xr:uid="{00000000-0005-0000-0000-0000613B0000}"/>
    <cellStyle name="Normal 198 8" xfId="15203" xr:uid="{00000000-0005-0000-0000-0000623B0000}"/>
    <cellStyle name="Normal 198 8 2" xfId="15204" xr:uid="{00000000-0005-0000-0000-0000633B0000}"/>
    <cellStyle name="Normal 198 8 2 2" xfId="15205" xr:uid="{00000000-0005-0000-0000-0000643B0000}"/>
    <cellStyle name="Normal 198 8 3" xfId="15206" xr:uid="{00000000-0005-0000-0000-0000653B0000}"/>
    <cellStyle name="Normal 198 9" xfId="15207" xr:uid="{00000000-0005-0000-0000-0000663B0000}"/>
    <cellStyle name="Normal 198 9 2" xfId="15208" xr:uid="{00000000-0005-0000-0000-0000673B0000}"/>
    <cellStyle name="Normal 198 9 3" xfId="15209" xr:uid="{00000000-0005-0000-0000-0000683B0000}"/>
    <cellStyle name="Normal 199" xfId="15210" xr:uid="{00000000-0005-0000-0000-0000693B0000}"/>
    <cellStyle name="Normal 199 10" xfId="15211" xr:uid="{00000000-0005-0000-0000-00006A3B0000}"/>
    <cellStyle name="Normal 199 10 2" xfId="15212" xr:uid="{00000000-0005-0000-0000-00006B3B0000}"/>
    <cellStyle name="Normal 199 11" xfId="15213" xr:uid="{00000000-0005-0000-0000-00006C3B0000}"/>
    <cellStyle name="Normal 199 12" xfId="15214" xr:uid="{00000000-0005-0000-0000-00006D3B0000}"/>
    <cellStyle name="Normal 199 13" xfId="15215" xr:uid="{00000000-0005-0000-0000-00006E3B0000}"/>
    <cellStyle name="Normal 199 14" xfId="15216" xr:uid="{00000000-0005-0000-0000-00006F3B0000}"/>
    <cellStyle name="Normal 199 15" xfId="15217" xr:uid="{00000000-0005-0000-0000-0000703B0000}"/>
    <cellStyle name="Normal 199 16" xfId="15218" xr:uid="{00000000-0005-0000-0000-0000713B0000}"/>
    <cellStyle name="Normal 199 17" xfId="15219" xr:uid="{00000000-0005-0000-0000-0000723B0000}"/>
    <cellStyle name="Normal 199 2" xfId="15220" xr:uid="{00000000-0005-0000-0000-0000733B0000}"/>
    <cellStyle name="Normal 199 2 10" xfId="15221" xr:uid="{00000000-0005-0000-0000-0000743B0000}"/>
    <cellStyle name="Normal 199 2 11" xfId="15222" xr:uid="{00000000-0005-0000-0000-0000753B0000}"/>
    <cellStyle name="Normal 199 2 12" xfId="15223" xr:uid="{00000000-0005-0000-0000-0000763B0000}"/>
    <cellStyle name="Normal 199 2 13" xfId="15224" xr:uid="{00000000-0005-0000-0000-0000773B0000}"/>
    <cellStyle name="Normal 199 2 14" xfId="15225" xr:uid="{00000000-0005-0000-0000-0000783B0000}"/>
    <cellStyle name="Normal 199 2 15" xfId="15226" xr:uid="{00000000-0005-0000-0000-0000793B0000}"/>
    <cellStyle name="Normal 199 2 2" xfId="15227" xr:uid="{00000000-0005-0000-0000-00007A3B0000}"/>
    <cellStyle name="Normal 199 2 2 2" xfId="15228" xr:uid="{00000000-0005-0000-0000-00007B3B0000}"/>
    <cellStyle name="Normal 199 2 2 2 2" xfId="15229" xr:uid="{00000000-0005-0000-0000-00007C3B0000}"/>
    <cellStyle name="Normal 199 2 2 3" xfId="15230" xr:uid="{00000000-0005-0000-0000-00007D3B0000}"/>
    <cellStyle name="Normal 199 2 2 4" xfId="15231" xr:uid="{00000000-0005-0000-0000-00007E3B0000}"/>
    <cellStyle name="Normal 199 2 3" xfId="15232" xr:uid="{00000000-0005-0000-0000-00007F3B0000}"/>
    <cellStyle name="Normal 199 2 3 2" xfId="15233" xr:uid="{00000000-0005-0000-0000-0000803B0000}"/>
    <cellStyle name="Normal 199 2 3 2 2" xfId="15234" xr:uid="{00000000-0005-0000-0000-0000813B0000}"/>
    <cellStyle name="Normal 199 2 3 3" xfId="15235" xr:uid="{00000000-0005-0000-0000-0000823B0000}"/>
    <cellStyle name="Normal 199 2 3 4" xfId="15236" xr:uid="{00000000-0005-0000-0000-0000833B0000}"/>
    <cellStyle name="Normal 199 2 4" xfId="15237" xr:uid="{00000000-0005-0000-0000-0000843B0000}"/>
    <cellStyle name="Normal 199 2 4 2" xfId="15238" xr:uid="{00000000-0005-0000-0000-0000853B0000}"/>
    <cellStyle name="Normal 199 2 4 2 2" xfId="15239" xr:uid="{00000000-0005-0000-0000-0000863B0000}"/>
    <cellStyle name="Normal 199 2 4 3" xfId="15240" xr:uid="{00000000-0005-0000-0000-0000873B0000}"/>
    <cellStyle name="Normal 199 2 4 4" xfId="15241" xr:uid="{00000000-0005-0000-0000-0000883B0000}"/>
    <cellStyle name="Normal 199 2 5" xfId="15242" xr:uid="{00000000-0005-0000-0000-0000893B0000}"/>
    <cellStyle name="Normal 199 2 5 2" xfId="15243" xr:uid="{00000000-0005-0000-0000-00008A3B0000}"/>
    <cellStyle name="Normal 199 2 5 2 2" xfId="15244" xr:uid="{00000000-0005-0000-0000-00008B3B0000}"/>
    <cellStyle name="Normal 199 2 5 3" xfId="15245" xr:uid="{00000000-0005-0000-0000-00008C3B0000}"/>
    <cellStyle name="Normal 199 2 5 4" xfId="15246" xr:uid="{00000000-0005-0000-0000-00008D3B0000}"/>
    <cellStyle name="Normal 199 2 6" xfId="15247" xr:uid="{00000000-0005-0000-0000-00008E3B0000}"/>
    <cellStyle name="Normal 199 2 6 2" xfId="15248" xr:uid="{00000000-0005-0000-0000-00008F3B0000}"/>
    <cellStyle name="Normal 199 2 6 2 2" xfId="15249" xr:uid="{00000000-0005-0000-0000-0000903B0000}"/>
    <cellStyle name="Normal 199 2 6 3" xfId="15250" xr:uid="{00000000-0005-0000-0000-0000913B0000}"/>
    <cellStyle name="Normal 199 2 7" xfId="15251" xr:uid="{00000000-0005-0000-0000-0000923B0000}"/>
    <cellStyle name="Normal 199 2 7 2" xfId="15252" xr:uid="{00000000-0005-0000-0000-0000933B0000}"/>
    <cellStyle name="Normal 199 2 7 3" xfId="15253" xr:uid="{00000000-0005-0000-0000-0000943B0000}"/>
    <cellStyle name="Normal 199 2 8" xfId="15254" xr:uid="{00000000-0005-0000-0000-0000953B0000}"/>
    <cellStyle name="Normal 199 2 8 2" xfId="15255" xr:uid="{00000000-0005-0000-0000-0000963B0000}"/>
    <cellStyle name="Normal 199 2 9" xfId="15256" xr:uid="{00000000-0005-0000-0000-0000973B0000}"/>
    <cellStyle name="Normal 199 3" xfId="15257" xr:uid="{00000000-0005-0000-0000-0000983B0000}"/>
    <cellStyle name="Normal 199 3 10" xfId="15258" xr:uid="{00000000-0005-0000-0000-0000993B0000}"/>
    <cellStyle name="Normal 199 3 11" xfId="15259" xr:uid="{00000000-0005-0000-0000-00009A3B0000}"/>
    <cellStyle name="Normal 199 3 12" xfId="15260" xr:uid="{00000000-0005-0000-0000-00009B3B0000}"/>
    <cellStyle name="Normal 199 3 13" xfId="15261" xr:uid="{00000000-0005-0000-0000-00009C3B0000}"/>
    <cellStyle name="Normal 199 3 14" xfId="15262" xr:uid="{00000000-0005-0000-0000-00009D3B0000}"/>
    <cellStyle name="Normal 199 3 15" xfId="15263" xr:uid="{00000000-0005-0000-0000-00009E3B0000}"/>
    <cellStyle name="Normal 199 3 2" xfId="15264" xr:uid="{00000000-0005-0000-0000-00009F3B0000}"/>
    <cellStyle name="Normal 199 3 2 2" xfId="15265" xr:uid="{00000000-0005-0000-0000-0000A03B0000}"/>
    <cellStyle name="Normal 199 3 2 2 2" xfId="15266" xr:uid="{00000000-0005-0000-0000-0000A13B0000}"/>
    <cellStyle name="Normal 199 3 2 3" xfId="15267" xr:uid="{00000000-0005-0000-0000-0000A23B0000}"/>
    <cellStyle name="Normal 199 3 2 4" xfId="15268" xr:uid="{00000000-0005-0000-0000-0000A33B0000}"/>
    <cellStyle name="Normal 199 3 3" xfId="15269" xr:uid="{00000000-0005-0000-0000-0000A43B0000}"/>
    <cellStyle name="Normal 199 3 3 2" xfId="15270" xr:uid="{00000000-0005-0000-0000-0000A53B0000}"/>
    <cellStyle name="Normal 199 3 3 2 2" xfId="15271" xr:uid="{00000000-0005-0000-0000-0000A63B0000}"/>
    <cellStyle name="Normal 199 3 3 3" xfId="15272" xr:uid="{00000000-0005-0000-0000-0000A73B0000}"/>
    <cellStyle name="Normal 199 3 3 4" xfId="15273" xr:uid="{00000000-0005-0000-0000-0000A83B0000}"/>
    <cellStyle name="Normal 199 3 4" xfId="15274" xr:uid="{00000000-0005-0000-0000-0000A93B0000}"/>
    <cellStyle name="Normal 199 3 4 2" xfId="15275" xr:uid="{00000000-0005-0000-0000-0000AA3B0000}"/>
    <cellStyle name="Normal 199 3 4 2 2" xfId="15276" xr:uid="{00000000-0005-0000-0000-0000AB3B0000}"/>
    <cellStyle name="Normal 199 3 4 3" xfId="15277" xr:uid="{00000000-0005-0000-0000-0000AC3B0000}"/>
    <cellStyle name="Normal 199 3 4 4" xfId="15278" xr:uid="{00000000-0005-0000-0000-0000AD3B0000}"/>
    <cellStyle name="Normal 199 3 5" xfId="15279" xr:uid="{00000000-0005-0000-0000-0000AE3B0000}"/>
    <cellStyle name="Normal 199 3 5 2" xfId="15280" xr:uid="{00000000-0005-0000-0000-0000AF3B0000}"/>
    <cellStyle name="Normal 199 3 5 2 2" xfId="15281" xr:uid="{00000000-0005-0000-0000-0000B03B0000}"/>
    <cellStyle name="Normal 199 3 5 3" xfId="15282" xr:uid="{00000000-0005-0000-0000-0000B13B0000}"/>
    <cellStyle name="Normal 199 3 5 4" xfId="15283" xr:uid="{00000000-0005-0000-0000-0000B23B0000}"/>
    <cellStyle name="Normal 199 3 6" xfId="15284" xr:uid="{00000000-0005-0000-0000-0000B33B0000}"/>
    <cellStyle name="Normal 199 3 6 2" xfId="15285" xr:uid="{00000000-0005-0000-0000-0000B43B0000}"/>
    <cellStyle name="Normal 199 3 6 2 2" xfId="15286" xr:uid="{00000000-0005-0000-0000-0000B53B0000}"/>
    <cellStyle name="Normal 199 3 6 3" xfId="15287" xr:uid="{00000000-0005-0000-0000-0000B63B0000}"/>
    <cellStyle name="Normal 199 3 7" xfId="15288" xr:uid="{00000000-0005-0000-0000-0000B73B0000}"/>
    <cellStyle name="Normal 199 3 7 2" xfId="15289" xr:uid="{00000000-0005-0000-0000-0000B83B0000}"/>
    <cellStyle name="Normal 199 3 7 3" xfId="15290" xr:uid="{00000000-0005-0000-0000-0000B93B0000}"/>
    <cellStyle name="Normal 199 3 8" xfId="15291" xr:uid="{00000000-0005-0000-0000-0000BA3B0000}"/>
    <cellStyle name="Normal 199 3 8 2" xfId="15292" xr:uid="{00000000-0005-0000-0000-0000BB3B0000}"/>
    <cellStyle name="Normal 199 3 9" xfId="15293" xr:uid="{00000000-0005-0000-0000-0000BC3B0000}"/>
    <cellStyle name="Normal 199 4" xfId="15294" xr:uid="{00000000-0005-0000-0000-0000BD3B0000}"/>
    <cellStyle name="Normal 199 4 2" xfId="15295" xr:uid="{00000000-0005-0000-0000-0000BE3B0000}"/>
    <cellStyle name="Normal 199 4 2 2" xfId="15296" xr:uid="{00000000-0005-0000-0000-0000BF3B0000}"/>
    <cellStyle name="Normal 199 4 3" xfId="15297" xr:uid="{00000000-0005-0000-0000-0000C03B0000}"/>
    <cellStyle name="Normal 199 4 4" xfId="15298" xr:uid="{00000000-0005-0000-0000-0000C13B0000}"/>
    <cellStyle name="Normal 199 5" xfId="15299" xr:uid="{00000000-0005-0000-0000-0000C23B0000}"/>
    <cellStyle name="Normal 199 5 2" xfId="15300" xr:uid="{00000000-0005-0000-0000-0000C33B0000}"/>
    <cellStyle name="Normal 199 5 2 2" xfId="15301" xr:uid="{00000000-0005-0000-0000-0000C43B0000}"/>
    <cellStyle name="Normal 199 5 3" xfId="15302" xr:uid="{00000000-0005-0000-0000-0000C53B0000}"/>
    <cellStyle name="Normal 199 5 4" xfId="15303" xr:uid="{00000000-0005-0000-0000-0000C63B0000}"/>
    <cellStyle name="Normal 199 6" xfId="15304" xr:uid="{00000000-0005-0000-0000-0000C73B0000}"/>
    <cellStyle name="Normal 199 6 2" xfId="15305" xr:uid="{00000000-0005-0000-0000-0000C83B0000}"/>
    <cellStyle name="Normal 199 6 2 2" xfId="15306" xr:uid="{00000000-0005-0000-0000-0000C93B0000}"/>
    <cellStyle name="Normal 199 6 3" xfId="15307" xr:uid="{00000000-0005-0000-0000-0000CA3B0000}"/>
    <cellStyle name="Normal 199 6 4" xfId="15308" xr:uid="{00000000-0005-0000-0000-0000CB3B0000}"/>
    <cellStyle name="Normal 199 7" xfId="15309" xr:uid="{00000000-0005-0000-0000-0000CC3B0000}"/>
    <cellStyle name="Normal 199 7 2" xfId="15310" xr:uid="{00000000-0005-0000-0000-0000CD3B0000}"/>
    <cellStyle name="Normal 199 7 2 2" xfId="15311" xr:uid="{00000000-0005-0000-0000-0000CE3B0000}"/>
    <cellStyle name="Normal 199 7 3" xfId="15312" xr:uid="{00000000-0005-0000-0000-0000CF3B0000}"/>
    <cellStyle name="Normal 199 7 4" xfId="15313" xr:uid="{00000000-0005-0000-0000-0000D03B0000}"/>
    <cellStyle name="Normal 199 8" xfId="15314" xr:uid="{00000000-0005-0000-0000-0000D13B0000}"/>
    <cellStyle name="Normal 199 8 2" xfId="15315" xr:uid="{00000000-0005-0000-0000-0000D23B0000}"/>
    <cellStyle name="Normal 199 8 2 2" xfId="15316" xr:uid="{00000000-0005-0000-0000-0000D33B0000}"/>
    <cellStyle name="Normal 199 8 3" xfId="15317" xr:uid="{00000000-0005-0000-0000-0000D43B0000}"/>
    <cellStyle name="Normal 199 9" xfId="15318" xr:uid="{00000000-0005-0000-0000-0000D53B0000}"/>
    <cellStyle name="Normal 199 9 2" xfId="15319" xr:uid="{00000000-0005-0000-0000-0000D63B0000}"/>
    <cellStyle name="Normal 199 9 3" xfId="15320" xr:uid="{00000000-0005-0000-0000-0000D73B0000}"/>
    <cellStyle name="Normal 2" xfId="15321" xr:uid="{00000000-0005-0000-0000-0000D83B0000}"/>
    <cellStyle name="Normal 2 10" xfId="15322" xr:uid="{00000000-0005-0000-0000-0000D93B0000}"/>
    <cellStyle name="Normal 2 10 2" xfId="15323" xr:uid="{00000000-0005-0000-0000-0000DA3B0000}"/>
    <cellStyle name="Normal 2 10 3" xfId="15324" xr:uid="{00000000-0005-0000-0000-0000DB3B0000}"/>
    <cellStyle name="Normal 2 11" xfId="15325" xr:uid="{00000000-0005-0000-0000-0000DC3B0000}"/>
    <cellStyle name="Normal 2 11 2" xfId="15326" xr:uid="{00000000-0005-0000-0000-0000DD3B0000}"/>
    <cellStyle name="Normal 2 11 3" xfId="15327" xr:uid="{00000000-0005-0000-0000-0000DE3B0000}"/>
    <cellStyle name="Normal 2 11 4" xfId="15328" xr:uid="{00000000-0005-0000-0000-0000DF3B0000}"/>
    <cellStyle name="Normal 2 12" xfId="15329" xr:uid="{00000000-0005-0000-0000-0000E03B0000}"/>
    <cellStyle name="Normal 2 12 2" xfId="15330" xr:uid="{00000000-0005-0000-0000-0000E13B0000}"/>
    <cellStyle name="Normal 2 12 3" xfId="15331" xr:uid="{00000000-0005-0000-0000-0000E23B0000}"/>
    <cellStyle name="Normal 2 13" xfId="15332" xr:uid="{00000000-0005-0000-0000-0000E33B0000}"/>
    <cellStyle name="Normal 2 13 2" xfId="15333" xr:uid="{00000000-0005-0000-0000-0000E43B0000}"/>
    <cellStyle name="Normal 2 14" xfId="15334" xr:uid="{00000000-0005-0000-0000-0000E53B0000}"/>
    <cellStyle name="Normal 2 15" xfId="15335" xr:uid="{00000000-0005-0000-0000-0000E63B0000}"/>
    <cellStyle name="Normal 2 16" xfId="15336" xr:uid="{00000000-0005-0000-0000-0000E73B0000}"/>
    <cellStyle name="Normal 2 17" xfId="15337" xr:uid="{00000000-0005-0000-0000-0000E83B0000}"/>
    <cellStyle name="Normal 2 18" xfId="15338" xr:uid="{00000000-0005-0000-0000-0000E93B0000}"/>
    <cellStyle name="Normal 2 19" xfId="15339" xr:uid="{00000000-0005-0000-0000-0000EA3B0000}"/>
    <cellStyle name="Normal 2 2" xfId="15340" xr:uid="{00000000-0005-0000-0000-0000EB3B0000}"/>
    <cellStyle name="Normal 2 2 10" xfId="15341" xr:uid="{00000000-0005-0000-0000-0000EC3B0000}"/>
    <cellStyle name="Normal 2 2 10 2" xfId="15342" xr:uid="{00000000-0005-0000-0000-0000ED3B0000}"/>
    <cellStyle name="Normal 2 2 11" xfId="15343" xr:uid="{00000000-0005-0000-0000-0000EE3B0000}"/>
    <cellStyle name="Normal 2 2 11 2" xfId="15344" xr:uid="{00000000-0005-0000-0000-0000EF3B0000}"/>
    <cellStyle name="Normal 2 2 12" xfId="15345" xr:uid="{00000000-0005-0000-0000-0000F03B0000}"/>
    <cellStyle name="Normal 2 2 12 2" xfId="15346" xr:uid="{00000000-0005-0000-0000-0000F13B0000}"/>
    <cellStyle name="Normal 2 2 13" xfId="15347" xr:uid="{00000000-0005-0000-0000-0000F23B0000}"/>
    <cellStyle name="Normal 2 2 13 2" xfId="15348" xr:uid="{00000000-0005-0000-0000-0000F33B0000}"/>
    <cellStyle name="Normal 2 2 14" xfId="15349" xr:uid="{00000000-0005-0000-0000-0000F43B0000}"/>
    <cellStyle name="Normal 2 2 14 2" xfId="15350" xr:uid="{00000000-0005-0000-0000-0000F53B0000}"/>
    <cellStyle name="Normal 2 2 15" xfId="15351" xr:uid="{00000000-0005-0000-0000-0000F63B0000}"/>
    <cellStyle name="Normal 2 2 16" xfId="15352" xr:uid="{00000000-0005-0000-0000-0000F73B0000}"/>
    <cellStyle name="Normal 2 2 17" xfId="15353" xr:uid="{00000000-0005-0000-0000-0000F83B0000}"/>
    <cellStyle name="Normal 2 2 18" xfId="15354" xr:uid="{00000000-0005-0000-0000-0000F93B0000}"/>
    <cellStyle name="Normal 2 2 19" xfId="15355" xr:uid="{00000000-0005-0000-0000-0000FA3B0000}"/>
    <cellStyle name="Normal 2 2 2" xfId="15356" xr:uid="{00000000-0005-0000-0000-0000FB3B0000}"/>
    <cellStyle name="Normal 2 2 2 2" xfId="15357" xr:uid="{00000000-0005-0000-0000-0000FC3B0000}"/>
    <cellStyle name="Normal 2 2 2 2 2" xfId="15358" xr:uid="{00000000-0005-0000-0000-0000FD3B0000}"/>
    <cellStyle name="Normal 2 2 2 3" xfId="15359" xr:uid="{00000000-0005-0000-0000-0000FE3B0000}"/>
    <cellStyle name="Normal 2 2 2 4" xfId="15360" xr:uid="{00000000-0005-0000-0000-0000FF3B0000}"/>
    <cellStyle name="Normal 2 2 2 5" xfId="15361" xr:uid="{00000000-0005-0000-0000-0000003C0000}"/>
    <cellStyle name="Normal 2 2 20" xfId="15362" xr:uid="{00000000-0005-0000-0000-0000013C0000}"/>
    <cellStyle name="Normal 2 2 21" xfId="15363" xr:uid="{00000000-0005-0000-0000-0000023C0000}"/>
    <cellStyle name="Normal 2 2 22" xfId="15364" xr:uid="{00000000-0005-0000-0000-0000033C0000}"/>
    <cellStyle name="Normal 2 2 23" xfId="15365" xr:uid="{00000000-0005-0000-0000-0000043C0000}"/>
    <cellStyle name="Normal 2 2 24" xfId="15366" xr:uid="{00000000-0005-0000-0000-0000053C0000}"/>
    <cellStyle name="Normal 2 2 25" xfId="15367" xr:uid="{00000000-0005-0000-0000-0000063C0000}"/>
    <cellStyle name="Normal 2 2 3" xfId="15368" xr:uid="{00000000-0005-0000-0000-0000073C0000}"/>
    <cellStyle name="Normal 2 2 3 2" xfId="15369" xr:uid="{00000000-0005-0000-0000-0000083C0000}"/>
    <cellStyle name="Normal 2 2 3 2 2" xfId="15370" xr:uid="{00000000-0005-0000-0000-0000093C0000}"/>
    <cellStyle name="Normal 2 2 3 3" xfId="15371" xr:uid="{00000000-0005-0000-0000-00000A3C0000}"/>
    <cellStyle name="Normal 2 2 3 4" xfId="15372" xr:uid="{00000000-0005-0000-0000-00000B3C0000}"/>
    <cellStyle name="Normal 2 2 3 5" xfId="15373" xr:uid="{00000000-0005-0000-0000-00000C3C0000}"/>
    <cellStyle name="Normal 2 2 4" xfId="15374" xr:uid="{00000000-0005-0000-0000-00000D3C0000}"/>
    <cellStyle name="Normal 2 2 4 2" xfId="15375" xr:uid="{00000000-0005-0000-0000-00000E3C0000}"/>
    <cellStyle name="Normal 2 2 4 2 2" xfId="15376" xr:uid="{00000000-0005-0000-0000-00000F3C0000}"/>
    <cellStyle name="Normal 2 2 4 3" xfId="15377" xr:uid="{00000000-0005-0000-0000-0000103C0000}"/>
    <cellStyle name="Normal 2 2 4 4" xfId="15378" xr:uid="{00000000-0005-0000-0000-0000113C0000}"/>
    <cellStyle name="Normal 2 2 4 5" xfId="15379" xr:uid="{00000000-0005-0000-0000-0000123C0000}"/>
    <cellStyle name="Normal 2 2 5" xfId="15380" xr:uid="{00000000-0005-0000-0000-0000133C0000}"/>
    <cellStyle name="Normal 2 2 5 2" xfId="15381" xr:uid="{00000000-0005-0000-0000-0000143C0000}"/>
    <cellStyle name="Normal 2 2 5 2 2" xfId="15382" xr:uid="{00000000-0005-0000-0000-0000153C0000}"/>
    <cellStyle name="Normal 2 2 5 3" xfId="15383" xr:uid="{00000000-0005-0000-0000-0000163C0000}"/>
    <cellStyle name="Normal 2 2 5 4" xfId="15384" xr:uid="{00000000-0005-0000-0000-0000173C0000}"/>
    <cellStyle name="Normal 2 2 5 5" xfId="15385" xr:uid="{00000000-0005-0000-0000-0000183C0000}"/>
    <cellStyle name="Normal 2 2 6" xfId="15386" xr:uid="{00000000-0005-0000-0000-0000193C0000}"/>
    <cellStyle name="Normal 2 2 6 2" xfId="15387" xr:uid="{00000000-0005-0000-0000-00001A3C0000}"/>
    <cellStyle name="Normal 2 2 6 2 2" xfId="15388" xr:uid="{00000000-0005-0000-0000-00001B3C0000}"/>
    <cellStyle name="Normal 2 2 6 3" xfId="15389" xr:uid="{00000000-0005-0000-0000-00001C3C0000}"/>
    <cellStyle name="Normal 2 2 6 4" xfId="15390" xr:uid="{00000000-0005-0000-0000-00001D3C0000}"/>
    <cellStyle name="Normal 2 2 6 5" xfId="15391" xr:uid="{00000000-0005-0000-0000-00001E3C0000}"/>
    <cellStyle name="Normal 2 2 7" xfId="15392" xr:uid="{00000000-0005-0000-0000-00001F3C0000}"/>
    <cellStyle name="Normal 2 2 7 2" xfId="15393" xr:uid="{00000000-0005-0000-0000-0000203C0000}"/>
    <cellStyle name="Normal 2 2 7 2 2" xfId="15394" xr:uid="{00000000-0005-0000-0000-0000213C0000}"/>
    <cellStyle name="Normal 2 2 7 3" xfId="15395" xr:uid="{00000000-0005-0000-0000-0000223C0000}"/>
    <cellStyle name="Normal 2 2 8" xfId="15396" xr:uid="{00000000-0005-0000-0000-0000233C0000}"/>
    <cellStyle name="Normal 2 2 8 2" xfId="15397" xr:uid="{00000000-0005-0000-0000-0000243C0000}"/>
    <cellStyle name="Normal 2 2 9" xfId="15398" xr:uid="{00000000-0005-0000-0000-0000253C0000}"/>
    <cellStyle name="Normal 2 2 9 2" xfId="15399" xr:uid="{00000000-0005-0000-0000-0000263C0000}"/>
    <cellStyle name="Normal 2 20" xfId="15400" xr:uid="{00000000-0005-0000-0000-0000273C0000}"/>
    <cellStyle name="Normal 2 21" xfId="15401" xr:uid="{00000000-0005-0000-0000-0000283C0000}"/>
    <cellStyle name="Normal 2 22" xfId="32602" xr:uid="{00000000-0005-0000-0000-0000293C0000}"/>
    <cellStyle name="Normal 2 3" xfId="15402" xr:uid="{00000000-0005-0000-0000-00002A3C0000}"/>
    <cellStyle name="Normal 2 3 10" xfId="15403" xr:uid="{00000000-0005-0000-0000-00002B3C0000}"/>
    <cellStyle name="Normal 2 3 10 2" xfId="15404" xr:uid="{00000000-0005-0000-0000-00002C3C0000}"/>
    <cellStyle name="Normal 2 3 11" xfId="15405" xr:uid="{00000000-0005-0000-0000-00002D3C0000}"/>
    <cellStyle name="Normal 2 3 12" xfId="15406" xr:uid="{00000000-0005-0000-0000-00002E3C0000}"/>
    <cellStyle name="Normal 2 3 13" xfId="15407" xr:uid="{00000000-0005-0000-0000-00002F3C0000}"/>
    <cellStyle name="Normal 2 3 14" xfId="15408" xr:uid="{00000000-0005-0000-0000-0000303C0000}"/>
    <cellStyle name="Normal 2 3 15" xfId="15409" xr:uid="{00000000-0005-0000-0000-0000313C0000}"/>
    <cellStyle name="Normal 2 3 2" xfId="15410" xr:uid="{00000000-0005-0000-0000-0000323C0000}"/>
    <cellStyle name="Normal 2 3 2 2" xfId="15411" xr:uid="{00000000-0005-0000-0000-0000333C0000}"/>
    <cellStyle name="Normal 2 3 2 2 2" xfId="15412" xr:uid="{00000000-0005-0000-0000-0000343C0000}"/>
    <cellStyle name="Normal 2 3 2 3" xfId="15413" xr:uid="{00000000-0005-0000-0000-0000353C0000}"/>
    <cellStyle name="Normal 2 3 2 4" xfId="15414" xr:uid="{00000000-0005-0000-0000-0000363C0000}"/>
    <cellStyle name="Normal 2 3 3" xfId="15415" xr:uid="{00000000-0005-0000-0000-0000373C0000}"/>
    <cellStyle name="Normal 2 3 3 2" xfId="15416" xr:uid="{00000000-0005-0000-0000-0000383C0000}"/>
    <cellStyle name="Normal 2 3 3 2 2" xfId="15417" xr:uid="{00000000-0005-0000-0000-0000393C0000}"/>
    <cellStyle name="Normal 2 3 3 3" xfId="15418" xr:uid="{00000000-0005-0000-0000-00003A3C0000}"/>
    <cellStyle name="Normal 2 3 3 4" xfId="15419" xr:uid="{00000000-0005-0000-0000-00003B3C0000}"/>
    <cellStyle name="Normal 2 3 4" xfId="15420" xr:uid="{00000000-0005-0000-0000-00003C3C0000}"/>
    <cellStyle name="Normal 2 3 4 2" xfId="15421" xr:uid="{00000000-0005-0000-0000-00003D3C0000}"/>
    <cellStyle name="Normal 2 3 4 2 2" xfId="15422" xr:uid="{00000000-0005-0000-0000-00003E3C0000}"/>
    <cellStyle name="Normal 2 3 4 3" xfId="15423" xr:uid="{00000000-0005-0000-0000-00003F3C0000}"/>
    <cellStyle name="Normal 2 3 4 4" xfId="15424" xr:uid="{00000000-0005-0000-0000-0000403C0000}"/>
    <cellStyle name="Normal 2 3 4 5" xfId="15425" xr:uid="{00000000-0005-0000-0000-0000413C0000}"/>
    <cellStyle name="Normal 2 3 5" xfId="15426" xr:uid="{00000000-0005-0000-0000-0000423C0000}"/>
    <cellStyle name="Normal 2 3 5 2" xfId="15427" xr:uid="{00000000-0005-0000-0000-0000433C0000}"/>
    <cellStyle name="Normal 2 3 5 2 2" xfId="15428" xr:uid="{00000000-0005-0000-0000-0000443C0000}"/>
    <cellStyle name="Normal 2 3 5 3" xfId="15429" xr:uid="{00000000-0005-0000-0000-0000453C0000}"/>
    <cellStyle name="Normal 2 3 5 4" xfId="15430" xr:uid="{00000000-0005-0000-0000-0000463C0000}"/>
    <cellStyle name="Normal 2 3 6" xfId="15431" xr:uid="{00000000-0005-0000-0000-0000473C0000}"/>
    <cellStyle name="Normal 2 3 6 2" xfId="15432" xr:uid="{00000000-0005-0000-0000-0000483C0000}"/>
    <cellStyle name="Normal 2 3 6 2 2" xfId="15433" xr:uid="{00000000-0005-0000-0000-0000493C0000}"/>
    <cellStyle name="Normal 2 3 6 3" xfId="15434" xr:uid="{00000000-0005-0000-0000-00004A3C0000}"/>
    <cellStyle name="Normal 2 3 7" xfId="15435" xr:uid="{00000000-0005-0000-0000-00004B3C0000}"/>
    <cellStyle name="Normal 2 3 7 2" xfId="15436" xr:uid="{00000000-0005-0000-0000-00004C3C0000}"/>
    <cellStyle name="Normal 2 3 7 3" xfId="15437" xr:uid="{00000000-0005-0000-0000-00004D3C0000}"/>
    <cellStyle name="Normal 2 3 8" xfId="15438" xr:uid="{00000000-0005-0000-0000-00004E3C0000}"/>
    <cellStyle name="Normal 2 3 8 2" xfId="15439" xr:uid="{00000000-0005-0000-0000-00004F3C0000}"/>
    <cellStyle name="Normal 2 3 9" xfId="15440" xr:uid="{00000000-0005-0000-0000-0000503C0000}"/>
    <cellStyle name="Normal 2 3 9 2" xfId="15441" xr:uid="{00000000-0005-0000-0000-0000513C0000}"/>
    <cellStyle name="Normal 2 4" xfId="15442" xr:uid="{00000000-0005-0000-0000-0000523C0000}"/>
    <cellStyle name="Normal 2 4 2" xfId="15443" xr:uid="{00000000-0005-0000-0000-0000533C0000}"/>
    <cellStyle name="Normal 2 4 2 2" xfId="15444" xr:uid="{00000000-0005-0000-0000-0000543C0000}"/>
    <cellStyle name="Normal 2 4 3" xfId="15445" xr:uid="{00000000-0005-0000-0000-0000553C0000}"/>
    <cellStyle name="Normal 2 4 4" xfId="15446" xr:uid="{00000000-0005-0000-0000-0000563C0000}"/>
    <cellStyle name="Normal 2 4 5" xfId="15447" xr:uid="{00000000-0005-0000-0000-0000573C0000}"/>
    <cellStyle name="Normal 2 5" xfId="15448" xr:uid="{00000000-0005-0000-0000-0000583C0000}"/>
    <cellStyle name="Normal 2 5 2" xfId="15449" xr:uid="{00000000-0005-0000-0000-0000593C0000}"/>
    <cellStyle name="Normal 2 5 2 2" xfId="15450" xr:uid="{00000000-0005-0000-0000-00005A3C0000}"/>
    <cellStyle name="Normal 2 5 3" xfId="15451" xr:uid="{00000000-0005-0000-0000-00005B3C0000}"/>
    <cellStyle name="Normal 2 5 4" xfId="15452" xr:uid="{00000000-0005-0000-0000-00005C3C0000}"/>
    <cellStyle name="Normal 2 5 5" xfId="15453" xr:uid="{00000000-0005-0000-0000-00005D3C0000}"/>
    <cellStyle name="Normal 2 6" xfId="15454" xr:uid="{00000000-0005-0000-0000-00005E3C0000}"/>
    <cellStyle name="Normal 2 6 2" xfId="15455" xr:uid="{00000000-0005-0000-0000-00005F3C0000}"/>
    <cellStyle name="Normal 2 6 2 2" xfId="15456" xr:uid="{00000000-0005-0000-0000-0000603C0000}"/>
    <cellStyle name="Normal 2 6 3" xfId="15457" xr:uid="{00000000-0005-0000-0000-0000613C0000}"/>
    <cellStyle name="Normal 2 6 4" xfId="15458" xr:uid="{00000000-0005-0000-0000-0000623C0000}"/>
    <cellStyle name="Normal 2 6 5" xfId="15459" xr:uid="{00000000-0005-0000-0000-0000633C0000}"/>
    <cellStyle name="Normal 2 7" xfId="15460" xr:uid="{00000000-0005-0000-0000-0000643C0000}"/>
    <cellStyle name="Normal 2 7 2" xfId="15461" xr:uid="{00000000-0005-0000-0000-0000653C0000}"/>
    <cellStyle name="Normal 2 7 2 2" xfId="15462" xr:uid="{00000000-0005-0000-0000-0000663C0000}"/>
    <cellStyle name="Normal 2 7 3" xfId="15463" xr:uid="{00000000-0005-0000-0000-0000673C0000}"/>
    <cellStyle name="Normal 2 7 4" xfId="15464" xr:uid="{00000000-0005-0000-0000-0000683C0000}"/>
    <cellStyle name="Normal 2 7 5" xfId="15465" xr:uid="{00000000-0005-0000-0000-0000693C0000}"/>
    <cellStyle name="Normal 2 8" xfId="15466" xr:uid="{00000000-0005-0000-0000-00006A3C0000}"/>
    <cellStyle name="Normal 2 8 2" xfId="15467" xr:uid="{00000000-0005-0000-0000-00006B3C0000}"/>
    <cellStyle name="Normal 2 8 2 2" xfId="15468" xr:uid="{00000000-0005-0000-0000-00006C3C0000}"/>
    <cellStyle name="Normal 2 8 3" xfId="15469" xr:uid="{00000000-0005-0000-0000-00006D3C0000}"/>
    <cellStyle name="Normal 2 8 4" xfId="15470" xr:uid="{00000000-0005-0000-0000-00006E3C0000}"/>
    <cellStyle name="Normal 2 9" xfId="15471" xr:uid="{00000000-0005-0000-0000-00006F3C0000}"/>
    <cellStyle name="Normal 2 9 2" xfId="15472" xr:uid="{00000000-0005-0000-0000-0000703C0000}"/>
    <cellStyle name="Normal 2 9 3" xfId="15473" xr:uid="{00000000-0005-0000-0000-0000713C0000}"/>
    <cellStyle name="Normal 20" xfId="15474" xr:uid="{00000000-0005-0000-0000-0000723C0000}"/>
    <cellStyle name="Normal 20 10" xfId="15475" xr:uid="{00000000-0005-0000-0000-0000733C0000}"/>
    <cellStyle name="Normal 20 10 2" xfId="15476" xr:uid="{00000000-0005-0000-0000-0000743C0000}"/>
    <cellStyle name="Normal 20 11" xfId="15477" xr:uid="{00000000-0005-0000-0000-0000753C0000}"/>
    <cellStyle name="Normal 20 12" xfId="15478" xr:uid="{00000000-0005-0000-0000-0000763C0000}"/>
    <cellStyle name="Normal 20 13" xfId="15479" xr:uid="{00000000-0005-0000-0000-0000773C0000}"/>
    <cellStyle name="Normal 20 14" xfId="15480" xr:uid="{00000000-0005-0000-0000-0000783C0000}"/>
    <cellStyle name="Normal 20 15" xfId="15481" xr:uid="{00000000-0005-0000-0000-0000793C0000}"/>
    <cellStyle name="Normal 20 16" xfId="15482" xr:uid="{00000000-0005-0000-0000-00007A3C0000}"/>
    <cellStyle name="Normal 20 2" xfId="15483" xr:uid="{00000000-0005-0000-0000-00007B3C0000}"/>
    <cellStyle name="Normal 20 2 10" xfId="15484" xr:uid="{00000000-0005-0000-0000-00007C3C0000}"/>
    <cellStyle name="Normal 20 2 11" xfId="15485" xr:uid="{00000000-0005-0000-0000-00007D3C0000}"/>
    <cellStyle name="Normal 20 2 12" xfId="15486" xr:uid="{00000000-0005-0000-0000-00007E3C0000}"/>
    <cellStyle name="Normal 20 2 13" xfId="15487" xr:uid="{00000000-0005-0000-0000-00007F3C0000}"/>
    <cellStyle name="Normal 20 2 14" xfId="15488" xr:uid="{00000000-0005-0000-0000-0000803C0000}"/>
    <cellStyle name="Normal 20 2 15" xfId="15489" xr:uid="{00000000-0005-0000-0000-0000813C0000}"/>
    <cellStyle name="Normal 20 2 16" xfId="15490" xr:uid="{00000000-0005-0000-0000-0000823C0000}"/>
    <cellStyle name="Normal 20 2 2" xfId="15491" xr:uid="{00000000-0005-0000-0000-0000833C0000}"/>
    <cellStyle name="Normal 20 2 2 2" xfId="15492" xr:uid="{00000000-0005-0000-0000-0000843C0000}"/>
    <cellStyle name="Normal 20 2 2 2 2" xfId="15493" xr:uid="{00000000-0005-0000-0000-0000853C0000}"/>
    <cellStyle name="Normal 20 2 2 3" xfId="15494" xr:uid="{00000000-0005-0000-0000-0000863C0000}"/>
    <cellStyle name="Normal 20 2 2 4" xfId="15495" xr:uid="{00000000-0005-0000-0000-0000873C0000}"/>
    <cellStyle name="Normal 20 2 2 5" xfId="15496" xr:uid="{00000000-0005-0000-0000-0000883C0000}"/>
    <cellStyle name="Normal 20 2 3" xfId="15497" xr:uid="{00000000-0005-0000-0000-0000893C0000}"/>
    <cellStyle name="Normal 20 2 3 2" xfId="15498" xr:uid="{00000000-0005-0000-0000-00008A3C0000}"/>
    <cellStyle name="Normal 20 2 3 2 2" xfId="15499" xr:uid="{00000000-0005-0000-0000-00008B3C0000}"/>
    <cellStyle name="Normal 20 2 3 3" xfId="15500" xr:uid="{00000000-0005-0000-0000-00008C3C0000}"/>
    <cellStyle name="Normal 20 2 3 4" xfId="15501" xr:uid="{00000000-0005-0000-0000-00008D3C0000}"/>
    <cellStyle name="Normal 20 2 4" xfId="15502" xr:uid="{00000000-0005-0000-0000-00008E3C0000}"/>
    <cellStyle name="Normal 20 2 4 2" xfId="15503" xr:uid="{00000000-0005-0000-0000-00008F3C0000}"/>
    <cellStyle name="Normal 20 2 4 2 2" xfId="15504" xr:uid="{00000000-0005-0000-0000-0000903C0000}"/>
    <cellStyle name="Normal 20 2 4 3" xfId="15505" xr:uid="{00000000-0005-0000-0000-0000913C0000}"/>
    <cellStyle name="Normal 20 2 4 4" xfId="15506" xr:uid="{00000000-0005-0000-0000-0000923C0000}"/>
    <cellStyle name="Normal 20 2 5" xfId="15507" xr:uid="{00000000-0005-0000-0000-0000933C0000}"/>
    <cellStyle name="Normal 20 2 5 2" xfId="15508" xr:uid="{00000000-0005-0000-0000-0000943C0000}"/>
    <cellStyle name="Normal 20 2 5 2 2" xfId="15509" xr:uid="{00000000-0005-0000-0000-0000953C0000}"/>
    <cellStyle name="Normal 20 2 5 3" xfId="15510" xr:uid="{00000000-0005-0000-0000-0000963C0000}"/>
    <cellStyle name="Normal 20 2 5 4" xfId="15511" xr:uid="{00000000-0005-0000-0000-0000973C0000}"/>
    <cellStyle name="Normal 20 2 6" xfId="15512" xr:uid="{00000000-0005-0000-0000-0000983C0000}"/>
    <cellStyle name="Normal 20 2 6 2" xfId="15513" xr:uid="{00000000-0005-0000-0000-0000993C0000}"/>
    <cellStyle name="Normal 20 2 6 2 2" xfId="15514" xr:uid="{00000000-0005-0000-0000-00009A3C0000}"/>
    <cellStyle name="Normal 20 2 6 3" xfId="15515" xr:uid="{00000000-0005-0000-0000-00009B3C0000}"/>
    <cellStyle name="Normal 20 2 7" xfId="15516" xr:uid="{00000000-0005-0000-0000-00009C3C0000}"/>
    <cellStyle name="Normal 20 2 7 2" xfId="15517" xr:uid="{00000000-0005-0000-0000-00009D3C0000}"/>
    <cellStyle name="Normal 20 2 7 3" xfId="15518" xr:uid="{00000000-0005-0000-0000-00009E3C0000}"/>
    <cellStyle name="Normal 20 2 8" xfId="15519" xr:uid="{00000000-0005-0000-0000-00009F3C0000}"/>
    <cellStyle name="Normal 20 2 8 2" xfId="15520" xr:uid="{00000000-0005-0000-0000-0000A03C0000}"/>
    <cellStyle name="Normal 20 2 9" xfId="15521" xr:uid="{00000000-0005-0000-0000-0000A13C0000}"/>
    <cellStyle name="Normal 20 3" xfId="15522" xr:uid="{00000000-0005-0000-0000-0000A23C0000}"/>
    <cellStyle name="Normal 20 3 10" xfId="15523" xr:uid="{00000000-0005-0000-0000-0000A33C0000}"/>
    <cellStyle name="Normal 20 3 11" xfId="15524" xr:uid="{00000000-0005-0000-0000-0000A43C0000}"/>
    <cellStyle name="Normal 20 3 12" xfId="15525" xr:uid="{00000000-0005-0000-0000-0000A53C0000}"/>
    <cellStyle name="Normal 20 3 13" xfId="15526" xr:uid="{00000000-0005-0000-0000-0000A63C0000}"/>
    <cellStyle name="Normal 20 3 14" xfId="15527" xr:uid="{00000000-0005-0000-0000-0000A73C0000}"/>
    <cellStyle name="Normal 20 3 15" xfId="15528" xr:uid="{00000000-0005-0000-0000-0000A83C0000}"/>
    <cellStyle name="Normal 20 3 2" xfId="15529" xr:uid="{00000000-0005-0000-0000-0000A93C0000}"/>
    <cellStyle name="Normal 20 3 2 2" xfId="15530" xr:uid="{00000000-0005-0000-0000-0000AA3C0000}"/>
    <cellStyle name="Normal 20 3 2 2 2" xfId="15531" xr:uid="{00000000-0005-0000-0000-0000AB3C0000}"/>
    <cellStyle name="Normal 20 3 2 3" xfId="15532" xr:uid="{00000000-0005-0000-0000-0000AC3C0000}"/>
    <cellStyle name="Normal 20 3 2 4" xfId="15533" xr:uid="{00000000-0005-0000-0000-0000AD3C0000}"/>
    <cellStyle name="Normal 20 3 2 5" xfId="15534" xr:uid="{00000000-0005-0000-0000-0000AE3C0000}"/>
    <cellStyle name="Normal 20 3 3" xfId="15535" xr:uid="{00000000-0005-0000-0000-0000AF3C0000}"/>
    <cellStyle name="Normal 20 3 3 2" xfId="15536" xr:uid="{00000000-0005-0000-0000-0000B03C0000}"/>
    <cellStyle name="Normal 20 3 3 2 2" xfId="15537" xr:uid="{00000000-0005-0000-0000-0000B13C0000}"/>
    <cellStyle name="Normal 20 3 3 3" xfId="15538" xr:uid="{00000000-0005-0000-0000-0000B23C0000}"/>
    <cellStyle name="Normal 20 3 3 4" xfId="15539" xr:uid="{00000000-0005-0000-0000-0000B33C0000}"/>
    <cellStyle name="Normal 20 3 4" xfId="15540" xr:uid="{00000000-0005-0000-0000-0000B43C0000}"/>
    <cellStyle name="Normal 20 3 4 2" xfId="15541" xr:uid="{00000000-0005-0000-0000-0000B53C0000}"/>
    <cellStyle name="Normal 20 3 4 2 2" xfId="15542" xr:uid="{00000000-0005-0000-0000-0000B63C0000}"/>
    <cellStyle name="Normal 20 3 4 3" xfId="15543" xr:uid="{00000000-0005-0000-0000-0000B73C0000}"/>
    <cellStyle name="Normal 20 3 4 4" xfId="15544" xr:uid="{00000000-0005-0000-0000-0000B83C0000}"/>
    <cellStyle name="Normal 20 3 5" xfId="15545" xr:uid="{00000000-0005-0000-0000-0000B93C0000}"/>
    <cellStyle name="Normal 20 3 5 2" xfId="15546" xr:uid="{00000000-0005-0000-0000-0000BA3C0000}"/>
    <cellStyle name="Normal 20 3 5 2 2" xfId="15547" xr:uid="{00000000-0005-0000-0000-0000BB3C0000}"/>
    <cellStyle name="Normal 20 3 5 3" xfId="15548" xr:uid="{00000000-0005-0000-0000-0000BC3C0000}"/>
    <cellStyle name="Normal 20 3 5 4" xfId="15549" xr:uid="{00000000-0005-0000-0000-0000BD3C0000}"/>
    <cellStyle name="Normal 20 3 6" xfId="15550" xr:uid="{00000000-0005-0000-0000-0000BE3C0000}"/>
    <cellStyle name="Normal 20 3 6 2" xfId="15551" xr:uid="{00000000-0005-0000-0000-0000BF3C0000}"/>
    <cellStyle name="Normal 20 3 6 2 2" xfId="15552" xr:uid="{00000000-0005-0000-0000-0000C03C0000}"/>
    <cellStyle name="Normal 20 3 6 3" xfId="15553" xr:uid="{00000000-0005-0000-0000-0000C13C0000}"/>
    <cellStyle name="Normal 20 3 7" xfId="15554" xr:uid="{00000000-0005-0000-0000-0000C23C0000}"/>
    <cellStyle name="Normal 20 3 7 2" xfId="15555" xr:uid="{00000000-0005-0000-0000-0000C33C0000}"/>
    <cellStyle name="Normal 20 3 7 3" xfId="15556" xr:uid="{00000000-0005-0000-0000-0000C43C0000}"/>
    <cellStyle name="Normal 20 3 8" xfId="15557" xr:uid="{00000000-0005-0000-0000-0000C53C0000}"/>
    <cellStyle name="Normal 20 3 8 2" xfId="15558" xr:uid="{00000000-0005-0000-0000-0000C63C0000}"/>
    <cellStyle name="Normal 20 3 9" xfId="15559" xr:uid="{00000000-0005-0000-0000-0000C73C0000}"/>
    <cellStyle name="Normal 20 3 9 2" xfId="15560" xr:uid="{00000000-0005-0000-0000-0000C83C0000}"/>
    <cellStyle name="Normal 20 4" xfId="15561" xr:uid="{00000000-0005-0000-0000-0000C93C0000}"/>
    <cellStyle name="Normal 20 4 10" xfId="15562" xr:uid="{00000000-0005-0000-0000-0000CA3C0000}"/>
    <cellStyle name="Normal 20 4 2" xfId="15563" xr:uid="{00000000-0005-0000-0000-0000CB3C0000}"/>
    <cellStyle name="Normal 20 4 2 2" xfId="15564" xr:uid="{00000000-0005-0000-0000-0000CC3C0000}"/>
    <cellStyle name="Normal 20 4 2 3" xfId="15565" xr:uid="{00000000-0005-0000-0000-0000CD3C0000}"/>
    <cellStyle name="Normal 20 4 3" xfId="15566" xr:uid="{00000000-0005-0000-0000-0000CE3C0000}"/>
    <cellStyle name="Normal 20 4 4" xfId="15567" xr:uid="{00000000-0005-0000-0000-0000CF3C0000}"/>
    <cellStyle name="Normal 20 4 5" xfId="15568" xr:uid="{00000000-0005-0000-0000-0000D03C0000}"/>
    <cellStyle name="Normal 20 4 6" xfId="15569" xr:uid="{00000000-0005-0000-0000-0000D13C0000}"/>
    <cellStyle name="Normal 20 4 7" xfId="15570" xr:uid="{00000000-0005-0000-0000-0000D23C0000}"/>
    <cellStyle name="Normal 20 4 8" xfId="15571" xr:uid="{00000000-0005-0000-0000-0000D33C0000}"/>
    <cellStyle name="Normal 20 4 9" xfId="15572" xr:uid="{00000000-0005-0000-0000-0000D43C0000}"/>
    <cellStyle name="Normal 20 5" xfId="15573" xr:uid="{00000000-0005-0000-0000-0000D53C0000}"/>
    <cellStyle name="Normal 20 5 2" xfId="15574" xr:uid="{00000000-0005-0000-0000-0000D63C0000}"/>
    <cellStyle name="Normal 20 5 2 2" xfId="15575" xr:uid="{00000000-0005-0000-0000-0000D73C0000}"/>
    <cellStyle name="Normal 20 5 3" xfId="15576" xr:uid="{00000000-0005-0000-0000-0000D83C0000}"/>
    <cellStyle name="Normal 20 5 4" xfId="15577" xr:uid="{00000000-0005-0000-0000-0000D93C0000}"/>
    <cellStyle name="Normal 20 5 5" xfId="15578" xr:uid="{00000000-0005-0000-0000-0000DA3C0000}"/>
    <cellStyle name="Normal 20 6" xfId="15579" xr:uid="{00000000-0005-0000-0000-0000DB3C0000}"/>
    <cellStyle name="Normal 20 6 2" xfId="15580" xr:uid="{00000000-0005-0000-0000-0000DC3C0000}"/>
    <cellStyle name="Normal 20 6 2 2" xfId="15581" xr:uid="{00000000-0005-0000-0000-0000DD3C0000}"/>
    <cellStyle name="Normal 20 6 3" xfId="15582" xr:uid="{00000000-0005-0000-0000-0000DE3C0000}"/>
    <cellStyle name="Normal 20 6 4" xfId="15583" xr:uid="{00000000-0005-0000-0000-0000DF3C0000}"/>
    <cellStyle name="Normal 20 6 5" xfId="15584" xr:uid="{00000000-0005-0000-0000-0000E03C0000}"/>
    <cellStyle name="Normal 20 7" xfId="15585" xr:uid="{00000000-0005-0000-0000-0000E13C0000}"/>
    <cellStyle name="Normal 20 7 2" xfId="15586" xr:uid="{00000000-0005-0000-0000-0000E23C0000}"/>
    <cellStyle name="Normal 20 7 2 2" xfId="15587" xr:uid="{00000000-0005-0000-0000-0000E33C0000}"/>
    <cellStyle name="Normal 20 7 3" xfId="15588" xr:uid="{00000000-0005-0000-0000-0000E43C0000}"/>
    <cellStyle name="Normal 20 7 4" xfId="15589" xr:uid="{00000000-0005-0000-0000-0000E53C0000}"/>
    <cellStyle name="Normal 20 7 5" xfId="15590" xr:uid="{00000000-0005-0000-0000-0000E63C0000}"/>
    <cellStyle name="Normal 20 8" xfId="15591" xr:uid="{00000000-0005-0000-0000-0000E73C0000}"/>
    <cellStyle name="Normal 20 8 2" xfId="15592" xr:uid="{00000000-0005-0000-0000-0000E83C0000}"/>
    <cellStyle name="Normal 20 8 2 2" xfId="15593" xr:uid="{00000000-0005-0000-0000-0000E93C0000}"/>
    <cellStyle name="Normal 20 8 3" xfId="15594" xr:uid="{00000000-0005-0000-0000-0000EA3C0000}"/>
    <cellStyle name="Normal 20 9" xfId="15595" xr:uid="{00000000-0005-0000-0000-0000EB3C0000}"/>
    <cellStyle name="Normal 20 9 2" xfId="15596" xr:uid="{00000000-0005-0000-0000-0000EC3C0000}"/>
    <cellStyle name="Normal 20 9 3" xfId="15597" xr:uid="{00000000-0005-0000-0000-0000ED3C0000}"/>
    <cellStyle name="Normal 200" xfId="15598" xr:uid="{00000000-0005-0000-0000-0000EE3C0000}"/>
    <cellStyle name="Normal 200 10" xfId="15599" xr:uid="{00000000-0005-0000-0000-0000EF3C0000}"/>
    <cellStyle name="Normal 200 10 2" xfId="15600" xr:uid="{00000000-0005-0000-0000-0000F03C0000}"/>
    <cellStyle name="Normal 200 11" xfId="15601" xr:uid="{00000000-0005-0000-0000-0000F13C0000}"/>
    <cellStyle name="Normal 200 12" xfId="15602" xr:uid="{00000000-0005-0000-0000-0000F23C0000}"/>
    <cellStyle name="Normal 200 13" xfId="15603" xr:uid="{00000000-0005-0000-0000-0000F33C0000}"/>
    <cellStyle name="Normal 200 14" xfId="15604" xr:uid="{00000000-0005-0000-0000-0000F43C0000}"/>
    <cellStyle name="Normal 200 15" xfId="15605" xr:uid="{00000000-0005-0000-0000-0000F53C0000}"/>
    <cellStyle name="Normal 200 16" xfId="15606" xr:uid="{00000000-0005-0000-0000-0000F63C0000}"/>
    <cellStyle name="Normal 200 17" xfId="15607" xr:uid="{00000000-0005-0000-0000-0000F73C0000}"/>
    <cellStyle name="Normal 200 2" xfId="15608" xr:uid="{00000000-0005-0000-0000-0000F83C0000}"/>
    <cellStyle name="Normal 200 2 10" xfId="15609" xr:uid="{00000000-0005-0000-0000-0000F93C0000}"/>
    <cellStyle name="Normal 200 2 11" xfId="15610" xr:uid="{00000000-0005-0000-0000-0000FA3C0000}"/>
    <cellStyle name="Normal 200 2 12" xfId="15611" xr:uid="{00000000-0005-0000-0000-0000FB3C0000}"/>
    <cellStyle name="Normal 200 2 13" xfId="15612" xr:uid="{00000000-0005-0000-0000-0000FC3C0000}"/>
    <cellStyle name="Normal 200 2 14" xfId="15613" xr:uid="{00000000-0005-0000-0000-0000FD3C0000}"/>
    <cellStyle name="Normal 200 2 15" xfId="15614" xr:uid="{00000000-0005-0000-0000-0000FE3C0000}"/>
    <cellStyle name="Normal 200 2 2" xfId="15615" xr:uid="{00000000-0005-0000-0000-0000FF3C0000}"/>
    <cellStyle name="Normal 200 2 2 2" xfId="15616" xr:uid="{00000000-0005-0000-0000-0000003D0000}"/>
    <cellStyle name="Normal 200 2 2 2 2" xfId="15617" xr:uid="{00000000-0005-0000-0000-0000013D0000}"/>
    <cellStyle name="Normal 200 2 2 3" xfId="15618" xr:uid="{00000000-0005-0000-0000-0000023D0000}"/>
    <cellStyle name="Normal 200 2 2 4" xfId="15619" xr:uid="{00000000-0005-0000-0000-0000033D0000}"/>
    <cellStyle name="Normal 200 2 3" xfId="15620" xr:uid="{00000000-0005-0000-0000-0000043D0000}"/>
    <cellStyle name="Normal 200 2 3 2" xfId="15621" xr:uid="{00000000-0005-0000-0000-0000053D0000}"/>
    <cellStyle name="Normal 200 2 3 2 2" xfId="15622" xr:uid="{00000000-0005-0000-0000-0000063D0000}"/>
    <cellStyle name="Normal 200 2 3 3" xfId="15623" xr:uid="{00000000-0005-0000-0000-0000073D0000}"/>
    <cellStyle name="Normal 200 2 3 4" xfId="15624" xr:uid="{00000000-0005-0000-0000-0000083D0000}"/>
    <cellStyle name="Normal 200 2 4" xfId="15625" xr:uid="{00000000-0005-0000-0000-0000093D0000}"/>
    <cellStyle name="Normal 200 2 4 2" xfId="15626" xr:uid="{00000000-0005-0000-0000-00000A3D0000}"/>
    <cellStyle name="Normal 200 2 4 2 2" xfId="15627" xr:uid="{00000000-0005-0000-0000-00000B3D0000}"/>
    <cellStyle name="Normal 200 2 4 3" xfId="15628" xr:uid="{00000000-0005-0000-0000-00000C3D0000}"/>
    <cellStyle name="Normal 200 2 4 4" xfId="15629" xr:uid="{00000000-0005-0000-0000-00000D3D0000}"/>
    <cellStyle name="Normal 200 2 5" xfId="15630" xr:uid="{00000000-0005-0000-0000-00000E3D0000}"/>
    <cellStyle name="Normal 200 2 5 2" xfId="15631" xr:uid="{00000000-0005-0000-0000-00000F3D0000}"/>
    <cellStyle name="Normal 200 2 5 2 2" xfId="15632" xr:uid="{00000000-0005-0000-0000-0000103D0000}"/>
    <cellStyle name="Normal 200 2 5 3" xfId="15633" xr:uid="{00000000-0005-0000-0000-0000113D0000}"/>
    <cellStyle name="Normal 200 2 5 4" xfId="15634" xr:uid="{00000000-0005-0000-0000-0000123D0000}"/>
    <cellStyle name="Normal 200 2 6" xfId="15635" xr:uid="{00000000-0005-0000-0000-0000133D0000}"/>
    <cellStyle name="Normal 200 2 6 2" xfId="15636" xr:uid="{00000000-0005-0000-0000-0000143D0000}"/>
    <cellStyle name="Normal 200 2 6 2 2" xfId="15637" xr:uid="{00000000-0005-0000-0000-0000153D0000}"/>
    <cellStyle name="Normal 200 2 6 3" xfId="15638" xr:uid="{00000000-0005-0000-0000-0000163D0000}"/>
    <cellStyle name="Normal 200 2 7" xfId="15639" xr:uid="{00000000-0005-0000-0000-0000173D0000}"/>
    <cellStyle name="Normal 200 2 7 2" xfId="15640" xr:uid="{00000000-0005-0000-0000-0000183D0000}"/>
    <cellStyle name="Normal 200 2 7 3" xfId="15641" xr:uid="{00000000-0005-0000-0000-0000193D0000}"/>
    <cellStyle name="Normal 200 2 8" xfId="15642" xr:uid="{00000000-0005-0000-0000-00001A3D0000}"/>
    <cellStyle name="Normal 200 2 8 2" xfId="15643" xr:uid="{00000000-0005-0000-0000-00001B3D0000}"/>
    <cellStyle name="Normal 200 2 9" xfId="15644" xr:uid="{00000000-0005-0000-0000-00001C3D0000}"/>
    <cellStyle name="Normal 200 3" xfId="15645" xr:uid="{00000000-0005-0000-0000-00001D3D0000}"/>
    <cellStyle name="Normal 200 3 10" xfId="15646" xr:uid="{00000000-0005-0000-0000-00001E3D0000}"/>
    <cellStyle name="Normal 200 3 11" xfId="15647" xr:uid="{00000000-0005-0000-0000-00001F3D0000}"/>
    <cellStyle name="Normal 200 3 12" xfId="15648" xr:uid="{00000000-0005-0000-0000-0000203D0000}"/>
    <cellStyle name="Normal 200 3 13" xfId="15649" xr:uid="{00000000-0005-0000-0000-0000213D0000}"/>
    <cellStyle name="Normal 200 3 14" xfId="15650" xr:uid="{00000000-0005-0000-0000-0000223D0000}"/>
    <cellStyle name="Normal 200 3 15" xfId="15651" xr:uid="{00000000-0005-0000-0000-0000233D0000}"/>
    <cellStyle name="Normal 200 3 2" xfId="15652" xr:uid="{00000000-0005-0000-0000-0000243D0000}"/>
    <cellStyle name="Normal 200 3 2 2" xfId="15653" xr:uid="{00000000-0005-0000-0000-0000253D0000}"/>
    <cellStyle name="Normal 200 3 2 2 2" xfId="15654" xr:uid="{00000000-0005-0000-0000-0000263D0000}"/>
    <cellStyle name="Normal 200 3 2 3" xfId="15655" xr:uid="{00000000-0005-0000-0000-0000273D0000}"/>
    <cellStyle name="Normal 200 3 2 4" xfId="15656" xr:uid="{00000000-0005-0000-0000-0000283D0000}"/>
    <cellStyle name="Normal 200 3 3" xfId="15657" xr:uid="{00000000-0005-0000-0000-0000293D0000}"/>
    <cellStyle name="Normal 200 3 3 2" xfId="15658" xr:uid="{00000000-0005-0000-0000-00002A3D0000}"/>
    <cellStyle name="Normal 200 3 3 2 2" xfId="15659" xr:uid="{00000000-0005-0000-0000-00002B3D0000}"/>
    <cellStyle name="Normal 200 3 3 3" xfId="15660" xr:uid="{00000000-0005-0000-0000-00002C3D0000}"/>
    <cellStyle name="Normal 200 3 3 4" xfId="15661" xr:uid="{00000000-0005-0000-0000-00002D3D0000}"/>
    <cellStyle name="Normal 200 3 4" xfId="15662" xr:uid="{00000000-0005-0000-0000-00002E3D0000}"/>
    <cellStyle name="Normal 200 3 4 2" xfId="15663" xr:uid="{00000000-0005-0000-0000-00002F3D0000}"/>
    <cellStyle name="Normal 200 3 4 2 2" xfId="15664" xr:uid="{00000000-0005-0000-0000-0000303D0000}"/>
    <cellStyle name="Normal 200 3 4 3" xfId="15665" xr:uid="{00000000-0005-0000-0000-0000313D0000}"/>
    <cellStyle name="Normal 200 3 4 4" xfId="15666" xr:uid="{00000000-0005-0000-0000-0000323D0000}"/>
    <cellStyle name="Normal 200 3 5" xfId="15667" xr:uid="{00000000-0005-0000-0000-0000333D0000}"/>
    <cellStyle name="Normal 200 3 5 2" xfId="15668" xr:uid="{00000000-0005-0000-0000-0000343D0000}"/>
    <cellStyle name="Normal 200 3 5 2 2" xfId="15669" xr:uid="{00000000-0005-0000-0000-0000353D0000}"/>
    <cellStyle name="Normal 200 3 5 3" xfId="15670" xr:uid="{00000000-0005-0000-0000-0000363D0000}"/>
    <cellStyle name="Normal 200 3 5 4" xfId="15671" xr:uid="{00000000-0005-0000-0000-0000373D0000}"/>
    <cellStyle name="Normal 200 3 6" xfId="15672" xr:uid="{00000000-0005-0000-0000-0000383D0000}"/>
    <cellStyle name="Normal 200 3 6 2" xfId="15673" xr:uid="{00000000-0005-0000-0000-0000393D0000}"/>
    <cellStyle name="Normal 200 3 6 2 2" xfId="15674" xr:uid="{00000000-0005-0000-0000-00003A3D0000}"/>
    <cellStyle name="Normal 200 3 6 3" xfId="15675" xr:uid="{00000000-0005-0000-0000-00003B3D0000}"/>
    <cellStyle name="Normal 200 3 7" xfId="15676" xr:uid="{00000000-0005-0000-0000-00003C3D0000}"/>
    <cellStyle name="Normal 200 3 7 2" xfId="15677" xr:uid="{00000000-0005-0000-0000-00003D3D0000}"/>
    <cellStyle name="Normal 200 3 7 3" xfId="15678" xr:uid="{00000000-0005-0000-0000-00003E3D0000}"/>
    <cellStyle name="Normal 200 3 8" xfId="15679" xr:uid="{00000000-0005-0000-0000-00003F3D0000}"/>
    <cellStyle name="Normal 200 3 8 2" xfId="15680" xr:uid="{00000000-0005-0000-0000-0000403D0000}"/>
    <cellStyle name="Normal 200 3 9" xfId="15681" xr:uid="{00000000-0005-0000-0000-0000413D0000}"/>
    <cellStyle name="Normal 200 4" xfId="15682" xr:uid="{00000000-0005-0000-0000-0000423D0000}"/>
    <cellStyle name="Normal 200 4 2" xfId="15683" xr:uid="{00000000-0005-0000-0000-0000433D0000}"/>
    <cellStyle name="Normal 200 4 2 2" xfId="15684" xr:uid="{00000000-0005-0000-0000-0000443D0000}"/>
    <cellStyle name="Normal 200 4 3" xfId="15685" xr:uid="{00000000-0005-0000-0000-0000453D0000}"/>
    <cellStyle name="Normal 200 4 4" xfId="15686" xr:uid="{00000000-0005-0000-0000-0000463D0000}"/>
    <cellStyle name="Normal 200 5" xfId="15687" xr:uid="{00000000-0005-0000-0000-0000473D0000}"/>
    <cellStyle name="Normal 200 5 2" xfId="15688" xr:uid="{00000000-0005-0000-0000-0000483D0000}"/>
    <cellStyle name="Normal 200 5 2 2" xfId="15689" xr:uid="{00000000-0005-0000-0000-0000493D0000}"/>
    <cellStyle name="Normal 200 5 3" xfId="15690" xr:uid="{00000000-0005-0000-0000-00004A3D0000}"/>
    <cellStyle name="Normal 200 5 4" xfId="15691" xr:uid="{00000000-0005-0000-0000-00004B3D0000}"/>
    <cellStyle name="Normal 200 6" xfId="15692" xr:uid="{00000000-0005-0000-0000-00004C3D0000}"/>
    <cellStyle name="Normal 200 6 2" xfId="15693" xr:uid="{00000000-0005-0000-0000-00004D3D0000}"/>
    <cellStyle name="Normal 200 6 2 2" xfId="15694" xr:uid="{00000000-0005-0000-0000-00004E3D0000}"/>
    <cellStyle name="Normal 200 6 3" xfId="15695" xr:uid="{00000000-0005-0000-0000-00004F3D0000}"/>
    <cellStyle name="Normal 200 6 4" xfId="15696" xr:uid="{00000000-0005-0000-0000-0000503D0000}"/>
    <cellStyle name="Normal 200 7" xfId="15697" xr:uid="{00000000-0005-0000-0000-0000513D0000}"/>
    <cellStyle name="Normal 200 7 2" xfId="15698" xr:uid="{00000000-0005-0000-0000-0000523D0000}"/>
    <cellStyle name="Normal 200 7 2 2" xfId="15699" xr:uid="{00000000-0005-0000-0000-0000533D0000}"/>
    <cellStyle name="Normal 200 7 3" xfId="15700" xr:uid="{00000000-0005-0000-0000-0000543D0000}"/>
    <cellStyle name="Normal 200 7 4" xfId="15701" xr:uid="{00000000-0005-0000-0000-0000553D0000}"/>
    <cellStyle name="Normal 200 8" xfId="15702" xr:uid="{00000000-0005-0000-0000-0000563D0000}"/>
    <cellStyle name="Normal 200 8 2" xfId="15703" xr:uid="{00000000-0005-0000-0000-0000573D0000}"/>
    <cellStyle name="Normal 200 8 2 2" xfId="15704" xr:uid="{00000000-0005-0000-0000-0000583D0000}"/>
    <cellStyle name="Normal 200 8 3" xfId="15705" xr:uid="{00000000-0005-0000-0000-0000593D0000}"/>
    <cellStyle name="Normal 200 9" xfId="15706" xr:uid="{00000000-0005-0000-0000-00005A3D0000}"/>
    <cellStyle name="Normal 200 9 2" xfId="15707" xr:uid="{00000000-0005-0000-0000-00005B3D0000}"/>
    <cellStyle name="Normal 200 9 3" xfId="15708" xr:uid="{00000000-0005-0000-0000-00005C3D0000}"/>
    <cellStyle name="Normal 201" xfId="15709" xr:uid="{00000000-0005-0000-0000-00005D3D0000}"/>
    <cellStyle name="Normal 201 10" xfId="15710" xr:uid="{00000000-0005-0000-0000-00005E3D0000}"/>
    <cellStyle name="Normal 201 10 2" xfId="15711" xr:uid="{00000000-0005-0000-0000-00005F3D0000}"/>
    <cellStyle name="Normal 201 11" xfId="15712" xr:uid="{00000000-0005-0000-0000-0000603D0000}"/>
    <cellStyle name="Normal 201 12" xfId="15713" xr:uid="{00000000-0005-0000-0000-0000613D0000}"/>
    <cellStyle name="Normal 201 13" xfId="15714" xr:uid="{00000000-0005-0000-0000-0000623D0000}"/>
    <cellStyle name="Normal 201 14" xfId="15715" xr:uid="{00000000-0005-0000-0000-0000633D0000}"/>
    <cellStyle name="Normal 201 15" xfId="15716" xr:uid="{00000000-0005-0000-0000-0000643D0000}"/>
    <cellStyle name="Normal 201 16" xfId="15717" xr:uid="{00000000-0005-0000-0000-0000653D0000}"/>
    <cellStyle name="Normal 201 17" xfId="15718" xr:uid="{00000000-0005-0000-0000-0000663D0000}"/>
    <cellStyle name="Normal 201 2" xfId="15719" xr:uid="{00000000-0005-0000-0000-0000673D0000}"/>
    <cellStyle name="Normal 201 2 10" xfId="15720" xr:uid="{00000000-0005-0000-0000-0000683D0000}"/>
    <cellStyle name="Normal 201 2 11" xfId="15721" xr:uid="{00000000-0005-0000-0000-0000693D0000}"/>
    <cellStyle name="Normal 201 2 12" xfId="15722" xr:uid="{00000000-0005-0000-0000-00006A3D0000}"/>
    <cellStyle name="Normal 201 2 13" xfId="15723" xr:uid="{00000000-0005-0000-0000-00006B3D0000}"/>
    <cellStyle name="Normal 201 2 14" xfId="15724" xr:uid="{00000000-0005-0000-0000-00006C3D0000}"/>
    <cellStyle name="Normal 201 2 15" xfId="15725" xr:uid="{00000000-0005-0000-0000-00006D3D0000}"/>
    <cellStyle name="Normal 201 2 2" xfId="15726" xr:uid="{00000000-0005-0000-0000-00006E3D0000}"/>
    <cellStyle name="Normal 201 2 2 2" xfId="15727" xr:uid="{00000000-0005-0000-0000-00006F3D0000}"/>
    <cellStyle name="Normal 201 2 2 2 2" xfId="15728" xr:uid="{00000000-0005-0000-0000-0000703D0000}"/>
    <cellStyle name="Normal 201 2 2 3" xfId="15729" xr:uid="{00000000-0005-0000-0000-0000713D0000}"/>
    <cellStyle name="Normal 201 2 2 4" xfId="15730" xr:uid="{00000000-0005-0000-0000-0000723D0000}"/>
    <cellStyle name="Normal 201 2 3" xfId="15731" xr:uid="{00000000-0005-0000-0000-0000733D0000}"/>
    <cellStyle name="Normal 201 2 3 2" xfId="15732" xr:uid="{00000000-0005-0000-0000-0000743D0000}"/>
    <cellStyle name="Normal 201 2 3 2 2" xfId="15733" xr:uid="{00000000-0005-0000-0000-0000753D0000}"/>
    <cellStyle name="Normal 201 2 3 3" xfId="15734" xr:uid="{00000000-0005-0000-0000-0000763D0000}"/>
    <cellStyle name="Normal 201 2 3 4" xfId="15735" xr:uid="{00000000-0005-0000-0000-0000773D0000}"/>
    <cellStyle name="Normal 201 2 4" xfId="15736" xr:uid="{00000000-0005-0000-0000-0000783D0000}"/>
    <cellStyle name="Normal 201 2 4 2" xfId="15737" xr:uid="{00000000-0005-0000-0000-0000793D0000}"/>
    <cellStyle name="Normal 201 2 4 2 2" xfId="15738" xr:uid="{00000000-0005-0000-0000-00007A3D0000}"/>
    <cellStyle name="Normal 201 2 4 3" xfId="15739" xr:uid="{00000000-0005-0000-0000-00007B3D0000}"/>
    <cellStyle name="Normal 201 2 4 4" xfId="15740" xr:uid="{00000000-0005-0000-0000-00007C3D0000}"/>
    <cellStyle name="Normal 201 2 5" xfId="15741" xr:uid="{00000000-0005-0000-0000-00007D3D0000}"/>
    <cellStyle name="Normal 201 2 5 2" xfId="15742" xr:uid="{00000000-0005-0000-0000-00007E3D0000}"/>
    <cellStyle name="Normal 201 2 5 2 2" xfId="15743" xr:uid="{00000000-0005-0000-0000-00007F3D0000}"/>
    <cellStyle name="Normal 201 2 5 3" xfId="15744" xr:uid="{00000000-0005-0000-0000-0000803D0000}"/>
    <cellStyle name="Normal 201 2 5 4" xfId="15745" xr:uid="{00000000-0005-0000-0000-0000813D0000}"/>
    <cellStyle name="Normal 201 2 6" xfId="15746" xr:uid="{00000000-0005-0000-0000-0000823D0000}"/>
    <cellStyle name="Normal 201 2 6 2" xfId="15747" xr:uid="{00000000-0005-0000-0000-0000833D0000}"/>
    <cellStyle name="Normal 201 2 6 2 2" xfId="15748" xr:uid="{00000000-0005-0000-0000-0000843D0000}"/>
    <cellStyle name="Normal 201 2 6 3" xfId="15749" xr:uid="{00000000-0005-0000-0000-0000853D0000}"/>
    <cellStyle name="Normal 201 2 7" xfId="15750" xr:uid="{00000000-0005-0000-0000-0000863D0000}"/>
    <cellStyle name="Normal 201 2 7 2" xfId="15751" xr:uid="{00000000-0005-0000-0000-0000873D0000}"/>
    <cellStyle name="Normal 201 2 7 3" xfId="15752" xr:uid="{00000000-0005-0000-0000-0000883D0000}"/>
    <cellStyle name="Normal 201 2 8" xfId="15753" xr:uid="{00000000-0005-0000-0000-0000893D0000}"/>
    <cellStyle name="Normal 201 2 8 2" xfId="15754" xr:uid="{00000000-0005-0000-0000-00008A3D0000}"/>
    <cellStyle name="Normal 201 2 9" xfId="15755" xr:uid="{00000000-0005-0000-0000-00008B3D0000}"/>
    <cellStyle name="Normal 201 3" xfId="15756" xr:uid="{00000000-0005-0000-0000-00008C3D0000}"/>
    <cellStyle name="Normal 201 3 10" xfId="15757" xr:uid="{00000000-0005-0000-0000-00008D3D0000}"/>
    <cellStyle name="Normal 201 3 11" xfId="15758" xr:uid="{00000000-0005-0000-0000-00008E3D0000}"/>
    <cellStyle name="Normal 201 3 12" xfId="15759" xr:uid="{00000000-0005-0000-0000-00008F3D0000}"/>
    <cellStyle name="Normal 201 3 13" xfId="15760" xr:uid="{00000000-0005-0000-0000-0000903D0000}"/>
    <cellStyle name="Normal 201 3 14" xfId="15761" xr:uid="{00000000-0005-0000-0000-0000913D0000}"/>
    <cellStyle name="Normal 201 3 15" xfId="15762" xr:uid="{00000000-0005-0000-0000-0000923D0000}"/>
    <cellStyle name="Normal 201 3 2" xfId="15763" xr:uid="{00000000-0005-0000-0000-0000933D0000}"/>
    <cellStyle name="Normal 201 3 2 2" xfId="15764" xr:uid="{00000000-0005-0000-0000-0000943D0000}"/>
    <cellStyle name="Normal 201 3 2 2 2" xfId="15765" xr:uid="{00000000-0005-0000-0000-0000953D0000}"/>
    <cellStyle name="Normal 201 3 2 3" xfId="15766" xr:uid="{00000000-0005-0000-0000-0000963D0000}"/>
    <cellStyle name="Normal 201 3 2 4" xfId="15767" xr:uid="{00000000-0005-0000-0000-0000973D0000}"/>
    <cellStyle name="Normal 201 3 3" xfId="15768" xr:uid="{00000000-0005-0000-0000-0000983D0000}"/>
    <cellStyle name="Normal 201 3 3 2" xfId="15769" xr:uid="{00000000-0005-0000-0000-0000993D0000}"/>
    <cellStyle name="Normal 201 3 3 2 2" xfId="15770" xr:uid="{00000000-0005-0000-0000-00009A3D0000}"/>
    <cellStyle name="Normal 201 3 3 3" xfId="15771" xr:uid="{00000000-0005-0000-0000-00009B3D0000}"/>
    <cellStyle name="Normal 201 3 3 4" xfId="15772" xr:uid="{00000000-0005-0000-0000-00009C3D0000}"/>
    <cellStyle name="Normal 201 3 4" xfId="15773" xr:uid="{00000000-0005-0000-0000-00009D3D0000}"/>
    <cellStyle name="Normal 201 3 4 2" xfId="15774" xr:uid="{00000000-0005-0000-0000-00009E3D0000}"/>
    <cellStyle name="Normal 201 3 4 2 2" xfId="15775" xr:uid="{00000000-0005-0000-0000-00009F3D0000}"/>
    <cellStyle name="Normal 201 3 4 3" xfId="15776" xr:uid="{00000000-0005-0000-0000-0000A03D0000}"/>
    <cellStyle name="Normal 201 3 4 4" xfId="15777" xr:uid="{00000000-0005-0000-0000-0000A13D0000}"/>
    <cellStyle name="Normal 201 3 5" xfId="15778" xr:uid="{00000000-0005-0000-0000-0000A23D0000}"/>
    <cellStyle name="Normal 201 3 5 2" xfId="15779" xr:uid="{00000000-0005-0000-0000-0000A33D0000}"/>
    <cellStyle name="Normal 201 3 5 2 2" xfId="15780" xr:uid="{00000000-0005-0000-0000-0000A43D0000}"/>
    <cellStyle name="Normal 201 3 5 3" xfId="15781" xr:uid="{00000000-0005-0000-0000-0000A53D0000}"/>
    <cellStyle name="Normal 201 3 5 4" xfId="15782" xr:uid="{00000000-0005-0000-0000-0000A63D0000}"/>
    <cellStyle name="Normal 201 3 6" xfId="15783" xr:uid="{00000000-0005-0000-0000-0000A73D0000}"/>
    <cellStyle name="Normal 201 3 6 2" xfId="15784" xr:uid="{00000000-0005-0000-0000-0000A83D0000}"/>
    <cellStyle name="Normal 201 3 6 2 2" xfId="15785" xr:uid="{00000000-0005-0000-0000-0000A93D0000}"/>
    <cellStyle name="Normal 201 3 6 3" xfId="15786" xr:uid="{00000000-0005-0000-0000-0000AA3D0000}"/>
    <cellStyle name="Normal 201 3 7" xfId="15787" xr:uid="{00000000-0005-0000-0000-0000AB3D0000}"/>
    <cellStyle name="Normal 201 3 7 2" xfId="15788" xr:uid="{00000000-0005-0000-0000-0000AC3D0000}"/>
    <cellStyle name="Normal 201 3 7 3" xfId="15789" xr:uid="{00000000-0005-0000-0000-0000AD3D0000}"/>
    <cellStyle name="Normal 201 3 8" xfId="15790" xr:uid="{00000000-0005-0000-0000-0000AE3D0000}"/>
    <cellStyle name="Normal 201 3 8 2" xfId="15791" xr:uid="{00000000-0005-0000-0000-0000AF3D0000}"/>
    <cellStyle name="Normal 201 3 9" xfId="15792" xr:uid="{00000000-0005-0000-0000-0000B03D0000}"/>
    <cellStyle name="Normal 201 4" xfId="15793" xr:uid="{00000000-0005-0000-0000-0000B13D0000}"/>
    <cellStyle name="Normal 201 4 2" xfId="15794" xr:uid="{00000000-0005-0000-0000-0000B23D0000}"/>
    <cellStyle name="Normal 201 4 2 2" xfId="15795" xr:uid="{00000000-0005-0000-0000-0000B33D0000}"/>
    <cellStyle name="Normal 201 4 3" xfId="15796" xr:uid="{00000000-0005-0000-0000-0000B43D0000}"/>
    <cellStyle name="Normal 201 4 4" xfId="15797" xr:uid="{00000000-0005-0000-0000-0000B53D0000}"/>
    <cellStyle name="Normal 201 5" xfId="15798" xr:uid="{00000000-0005-0000-0000-0000B63D0000}"/>
    <cellStyle name="Normal 201 5 2" xfId="15799" xr:uid="{00000000-0005-0000-0000-0000B73D0000}"/>
    <cellStyle name="Normal 201 5 2 2" xfId="15800" xr:uid="{00000000-0005-0000-0000-0000B83D0000}"/>
    <cellStyle name="Normal 201 5 3" xfId="15801" xr:uid="{00000000-0005-0000-0000-0000B93D0000}"/>
    <cellStyle name="Normal 201 5 4" xfId="15802" xr:uid="{00000000-0005-0000-0000-0000BA3D0000}"/>
    <cellStyle name="Normal 201 6" xfId="15803" xr:uid="{00000000-0005-0000-0000-0000BB3D0000}"/>
    <cellStyle name="Normal 201 6 2" xfId="15804" xr:uid="{00000000-0005-0000-0000-0000BC3D0000}"/>
    <cellStyle name="Normal 201 6 2 2" xfId="15805" xr:uid="{00000000-0005-0000-0000-0000BD3D0000}"/>
    <cellStyle name="Normal 201 6 3" xfId="15806" xr:uid="{00000000-0005-0000-0000-0000BE3D0000}"/>
    <cellStyle name="Normal 201 6 4" xfId="15807" xr:uid="{00000000-0005-0000-0000-0000BF3D0000}"/>
    <cellStyle name="Normal 201 7" xfId="15808" xr:uid="{00000000-0005-0000-0000-0000C03D0000}"/>
    <cellStyle name="Normal 201 7 2" xfId="15809" xr:uid="{00000000-0005-0000-0000-0000C13D0000}"/>
    <cellStyle name="Normal 201 7 2 2" xfId="15810" xr:uid="{00000000-0005-0000-0000-0000C23D0000}"/>
    <cellStyle name="Normal 201 7 3" xfId="15811" xr:uid="{00000000-0005-0000-0000-0000C33D0000}"/>
    <cellStyle name="Normal 201 7 4" xfId="15812" xr:uid="{00000000-0005-0000-0000-0000C43D0000}"/>
    <cellStyle name="Normal 201 8" xfId="15813" xr:uid="{00000000-0005-0000-0000-0000C53D0000}"/>
    <cellStyle name="Normal 201 8 2" xfId="15814" xr:uid="{00000000-0005-0000-0000-0000C63D0000}"/>
    <cellStyle name="Normal 201 8 2 2" xfId="15815" xr:uid="{00000000-0005-0000-0000-0000C73D0000}"/>
    <cellStyle name="Normal 201 8 3" xfId="15816" xr:uid="{00000000-0005-0000-0000-0000C83D0000}"/>
    <cellStyle name="Normal 201 9" xfId="15817" xr:uid="{00000000-0005-0000-0000-0000C93D0000}"/>
    <cellStyle name="Normal 201 9 2" xfId="15818" xr:uid="{00000000-0005-0000-0000-0000CA3D0000}"/>
    <cellStyle name="Normal 201 9 3" xfId="15819" xr:uid="{00000000-0005-0000-0000-0000CB3D0000}"/>
    <cellStyle name="Normal 202" xfId="15820" xr:uid="{00000000-0005-0000-0000-0000CC3D0000}"/>
    <cellStyle name="Normal 202 10" xfId="15821" xr:uid="{00000000-0005-0000-0000-0000CD3D0000}"/>
    <cellStyle name="Normal 202 10 2" xfId="15822" xr:uid="{00000000-0005-0000-0000-0000CE3D0000}"/>
    <cellStyle name="Normal 202 11" xfId="15823" xr:uid="{00000000-0005-0000-0000-0000CF3D0000}"/>
    <cellStyle name="Normal 202 12" xfId="15824" xr:uid="{00000000-0005-0000-0000-0000D03D0000}"/>
    <cellStyle name="Normal 202 13" xfId="15825" xr:uid="{00000000-0005-0000-0000-0000D13D0000}"/>
    <cellStyle name="Normal 202 14" xfId="15826" xr:uid="{00000000-0005-0000-0000-0000D23D0000}"/>
    <cellStyle name="Normal 202 15" xfId="15827" xr:uid="{00000000-0005-0000-0000-0000D33D0000}"/>
    <cellStyle name="Normal 202 16" xfId="15828" xr:uid="{00000000-0005-0000-0000-0000D43D0000}"/>
    <cellStyle name="Normal 202 17" xfId="15829" xr:uid="{00000000-0005-0000-0000-0000D53D0000}"/>
    <cellStyle name="Normal 202 2" xfId="15830" xr:uid="{00000000-0005-0000-0000-0000D63D0000}"/>
    <cellStyle name="Normal 202 2 10" xfId="15831" xr:uid="{00000000-0005-0000-0000-0000D73D0000}"/>
    <cellStyle name="Normal 202 2 11" xfId="15832" xr:uid="{00000000-0005-0000-0000-0000D83D0000}"/>
    <cellStyle name="Normal 202 2 12" xfId="15833" xr:uid="{00000000-0005-0000-0000-0000D93D0000}"/>
    <cellStyle name="Normal 202 2 13" xfId="15834" xr:uid="{00000000-0005-0000-0000-0000DA3D0000}"/>
    <cellStyle name="Normal 202 2 14" xfId="15835" xr:uid="{00000000-0005-0000-0000-0000DB3D0000}"/>
    <cellStyle name="Normal 202 2 15" xfId="15836" xr:uid="{00000000-0005-0000-0000-0000DC3D0000}"/>
    <cellStyle name="Normal 202 2 2" xfId="15837" xr:uid="{00000000-0005-0000-0000-0000DD3D0000}"/>
    <cellStyle name="Normal 202 2 2 2" xfId="15838" xr:uid="{00000000-0005-0000-0000-0000DE3D0000}"/>
    <cellStyle name="Normal 202 2 2 2 2" xfId="15839" xr:uid="{00000000-0005-0000-0000-0000DF3D0000}"/>
    <cellStyle name="Normal 202 2 2 3" xfId="15840" xr:uid="{00000000-0005-0000-0000-0000E03D0000}"/>
    <cellStyle name="Normal 202 2 2 4" xfId="15841" xr:uid="{00000000-0005-0000-0000-0000E13D0000}"/>
    <cellStyle name="Normal 202 2 3" xfId="15842" xr:uid="{00000000-0005-0000-0000-0000E23D0000}"/>
    <cellStyle name="Normal 202 2 3 2" xfId="15843" xr:uid="{00000000-0005-0000-0000-0000E33D0000}"/>
    <cellStyle name="Normal 202 2 3 2 2" xfId="15844" xr:uid="{00000000-0005-0000-0000-0000E43D0000}"/>
    <cellStyle name="Normal 202 2 3 3" xfId="15845" xr:uid="{00000000-0005-0000-0000-0000E53D0000}"/>
    <cellStyle name="Normal 202 2 3 4" xfId="15846" xr:uid="{00000000-0005-0000-0000-0000E63D0000}"/>
    <cellStyle name="Normal 202 2 4" xfId="15847" xr:uid="{00000000-0005-0000-0000-0000E73D0000}"/>
    <cellStyle name="Normal 202 2 4 2" xfId="15848" xr:uid="{00000000-0005-0000-0000-0000E83D0000}"/>
    <cellStyle name="Normal 202 2 4 2 2" xfId="15849" xr:uid="{00000000-0005-0000-0000-0000E93D0000}"/>
    <cellStyle name="Normal 202 2 4 3" xfId="15850" xr:uid="{00000000-0005-0000-0000-0000EA3D0000}"/>
    <cellStyle name="Normal 202 2 4 4" xfId="15851" xr:uid="{00000000-0005-0000-0000-0000EB3D0000}"/>
    <cellStyle name="Normal 202 2 5" xfId="15852" xr:uid="{00000000-0005-0000-0000-0000EC3D0000}"/>
    <cellStyle name="Normal 202 2 5 2" xfId="15853" xr:uid="{00000000-0005-0000-0000-0000ED3D0000}"/>
    <cellStyle name="Normal 202 2 5 2 2" xfId="15854" xr:uid="{00000000-0005-0000-0000-0000EE3D0000}"/>
    <cellStyle name="Normal 202 2 5 3" xfId="15855" xr:uid="{00000000-0005-0000-0000-0000EF3D0000}"/>
    <cellStyle name="Normal 202 2 5 4" xfId="15856" xr:uid="{00000000-0005-0000-0000-0000F03D0000}"/>
    <cellStyle name="Normal 202 2 6" xfId="15857" xr:uid="{00000000-0005-0000-0000-0000F13D0000}"/>
    <cellStyle name="Normal 202 2 6 2" xfId="15858" xr:uid="{00000000-0005-0000-0000-0000F23D0000}"/>
    <cellStyle name="Normal 202 2 6 2 2" xfId="15859" xr:uid="{00000000-0005-0000-0000-0000F33D0000}"/>
    <cellStyle name="Normal 202 2 6 3" xfId="15860" xr:uid="{00000000-0005-0000-0000-0000F43D0000}"/>
    <cellStyle name="Normal 202 2 7" xfId="15861" xr:uid="{00000000-0005-0000-0000-0000F53D0000}"/>
    <cellStyle name="Normal 202 2 7 2" xfId="15862" xr:uid="{00000000-0005-0000-0000-0000F63D0000}"/>
    <cellStyle name="Normal 202 2 7 3" xfId="15863" xr:uid="{00000000-0005-0000-0000-0000F73D0000}"/>
    <cellStyle name="Normal 202 2 8" xfId="15864" xr:uid="{00000000-0005-0000-0000-0000F83D0000}"/>
    <cellStyle name="Normal 202 2 8 2" xfId="15865" xr:uid="{00000000-0005-0000-0000-0000F93D0000}"/>
    <cellStyle name="Normal 202 2 9" xfId="15866" xr:uid="{00000000-0005-0000-0000-0000FA3D0000}"/>
    <cellStyle name="Normal 202 3" xfId="15867" xr:uid="{00000000-0005-0000-0000-0000FB3D0000}"/>
    <cellStyle name="Normal 202 3 10" xfId="15868" xr:uid="{00000000-0005-0000-0000-0000FC3D0000}"/>
    <cellStyle name="Normal 202 3 11" xfId="15869" xr:uid="{00000000-0005-0000-0000-0000FD3D0000}"/>
    <cellStyle name="Normal 202 3 12" xfId="15870" xr:uid="{00000000-0005-0000-0000-0000FE3D0000}"/>
    <cellStyle name="Normal 202 3 13" xfId="15871" xr:uid="{00000000-0005-0000-0000-0000FF3D0000}"/>
    <cellStyle name="Normal 202 3 14" xfId="15872" xr:uid="{00000000-0005-0000-0000-0000003E0000}"/>
    <cellStyle name="Normal 202 3 15" xfId="15873" xr:uid="{00000000-0005-0000-0000-0000013E0000}"/>
    <cellStyle name="Normal 202 3 2" xfId="15874" xr:uid="{00000000-0005-0000-0000-0000023E0000}"/>
    <cellStyle name="Normal 202 3 2 2" xfId="15875" xr:uid="{00000000-0005-0000-0000-0000033E0000}"/>
    <cellStyle name="Normal 202 3 2 2 2" xfId="15876" xr:uid="{00000000-0005-0000-0000-0000043E0000}"/>
    <cellStyle name="Normal 202 3 2 3" xfId="15877" xr:uid="{00000000-0005-0000-0000-0000053E0000}"/>
    <cellStyle name="Normal 202 3 2 4" xfId="15878" xr:uid="{00000000-0005-0000-0000-0000063E0000}"/>
    <cellStyle name="Normal 202 3 3" xfId="15879" xr:uid="{00000000-0005-0000-0000-0000073E0000}"/>
    <cellStyle name="Normal 202 3 3 2" xfId="15880" xr:uid="{00000000-0005-0000-0000-0000083E0000}"/>
    <cellStyle name="Normal 202 3 3 2 2" xfId="15881" xr:uid="{00000000-0005-0000-0000-0000093E0000}"/>
    <cellStyle name="Normal 202 3 3 3" xfId="15882" xr:uid="{00000000-0005-0000-0000-00000A3E0000}"/>
    <cellStyle name="Normal 202 3 3 4" xfId="15883" xr:uid="{00000000-0005-0000-0000-00000B3E0000}"/>
    <cellStyle name="Normal 202 3 4" xfId="15884" xr:uid="{00000000-0005-0000-0000-00000C3E0000}"/>
    <cellStyle name="Normal 202 3 4 2" xfId="15885" xr:uid="{00000000-0005-0000-0000-00000D3E0000}"/>
    <cellStyle name="Normal 202 3 4 2 2" xfId="15886" xr:uid="{00000000-0005-0000-0000-00000E3E0000}"/>
    <cellStyle name="Normal 202 3 4 3" xfId="15887" xr:uid="{00000000-0005-0000-0000-00000F3E0000}"/>
    <cellStyle name="Normal 202 3 4 4" xfId="15888" xr:uid="{00000000-0005-0000-0000-0000103E0000}"/>
    <cellStyle name="Normal 202 3 5" xfId="15889" xr:uid="{00000000-0005-0000-0000-0000113E0000}"/>
    <cellStyle name="Normal 202 3 5 2" xfId="15890" xr:uid="{00000000-0005-0000-0000-0000123E0000}"/>
    <cellStyle name="Normal 202 3 5 2 2" xfId="15891" xr:uid="{00000000-0005-0000-0000-0000133E0000}"/>
    <cellStyle name="Normal 202 3 5 3" xfId="15892" xr:uid="{00000000-0005-0000-0000-0000143E0000}"/>
    <cellStyle name="Normal 202 3 5 4" xfId="15893" xr:uid="{00000000-0005-0000-0000-0000153E0000}"/>
    <cellStyle name="Normal 202 3 6" xfId="15894" xr:uid="{00000000-0005-0000-0000-0000163E0000}"/>
    <cellStyle name="Normal 202 3 6 2" xfId="15895" xr:uid="{00000000-0005-0000-0000-0000173E0000}"/>
    <cellStyle name="Normal 202 3 6 2 2" xfId="15896" xr:uid="{00000000-0005-0000-0000-0000183E0000}"/>
    <cellStyle name="Normal 202 3 6 3" xfId="15897" xr:uid="{00000000-0005-0000-0000-0000193E0000}"/>
    <cellStyle name="Normal 202 3 7" xfId="15898" xr:uid="{00000000-0005-0000-0000-00001A3E0000}"/>
    <cellStyle name="Normal 202 3 7 2" xfId="15899" xr:uid="{00000000-0005-0000-0000-00001B3E0000}"/>
    <cellStyle name="Normal 202 3 7 3" xfId="15900" xr:uid="{00000000-0005-0000-0000-00001C3E0000}"/>
    <cellStyle name="Normal 202 3 8" xfId="15901" xr:uid="{00000000-0005-0000-0000-00001D3E0000}"/>
    <cellStyle name="Normal 202 3 8 2" xfId="15902" xr:uid="{00000000-0005-0000-0000-00001E3E0000}"/>
    <cellStyle name="Normal 202 3 9" xfId="15903" xr:uid="{00000000-0005-0000-0000-00001F3E0000}"/>
    <cellStyle name="Normal 202 4" xfId="15904" xr:uid="{00000000-0005-0000-0000-0000203E0000}"/>
    <cellStyle name="Normal 202 4 2" xfId="15905" xr:uid="{00000000-0005-0000-0000-0000213E0000}"/>
    <cellStyle name="Normal 202 4 2 2" xfId="15906" xr:uid="{00000000-0005-0000-0000-0000223E0000}"/>
    <cellStyle name="Normal 202 4 3" xfId="15907" xr:uid="{00000000-0005-0000-0000-0000233E0000}"/>
    <cellStyle name="Normal 202 4 4" xfId="15908" xr:uid="{00000000-0005-0000-0000-0000243E0000}"/>
    <cellStyle name="Normal 202 5" xfId="15909" xr:uid="{00000000-0005-0000-0000-0000253E0000}"/>
    <cellStyle name="Normal 202 5 2" xfId="15910" xr:uid="{00000000-0005-0000-0000-0000263E0000}"/>
    <cellStyle name="Normal 202 5 2 2" xfId="15911" xr:uid="{00000000-0005-0000-0000-0000273E0000}"/>
    <cellStyle name="Normal 202 5 3" xfId="15912" xr:uid="{00000000-0005-0000-0000-0000283E0000}"/>
    <cellStyle name="Normal 202 5 4" xfId="15913" xr:uid="{00000000-0005-0000-0000-0000293E0000}"/>
    <cellStyle name="Normal 202 6" xfId="15914" xr:uid="{00000000-0005-0000-0000-00002A3E0000}"/>
    <cellStyle name="Normal 202 6 2" xfId="15915" xr:uid="{00000000-0005-0000-0000-00002B3E0000}"/>
    <cellStyle name="Normal 202 6 2 2" xfId="15916" xr:uid="{00000000-0005-0000-0000-00002C3E0000}"/>
    <cellStyle name="Normal 202 6 3" xfId="15917" xr:uid="{00000000-0005-0000-0000-00002D3E0000}"/>
    <cellStyle name="Normal 202 6 4" xfId="15918" xr:uid="{00000000-0005-0000-0000-00002E3E0000}"/>
    <cellStyle name="Normal 202 7" xfId="15919" xr:uid="{00000000-0005-0000-0000-00002F3E0000}"/>
    <cellStyle name="Normal 202 7 2" xfId="15920" xr:uid="{00000000-0005-0000-0000-0000303E0000}"/>
    <cellStyle name="Normal 202 7 2 2" xfId="15921" xr:uid="{00000000-0005-0000-0000-0000313E0000}"/>
    <cellStyle name="Normal 202 7 3" xfId="15922" xr:uid="{00000000-0005-0000-0000-0000323E0000}"/>
    <cellStyle name="Normal 202 7 4" xfId="15923" xr:uid="{00000000-0005-0000-0000-0000333E0000}"/>
    <cellStyle name="Normal 202 8" xfId="15924" xr:uid="{00000000-0005-0000-0000-0000343E0000}"/>
    <cellStyle name="Normal 202 8 2" xfId="15925" xr:uid="{00000000-0005-0000-0000-0000353E0000}"/>
    <cellStyle name="Normal 202 8 2 2" xfId="15926" xr:uid="{00000000-0005-0000-0000-0000363E0000}"/>
    <cellStyle name="Normal 202 8 3" xfId="15927" xr:uid="{00000000-0005-0000-0000-0000373E0000}"/>
    <cellStyle name="Normal 202 9" xfId="15928" xr:uid="{00000000-0005-0000-0000-0000383E0000}"/>
    <cellStyle name="Normal 202 9 2" xfId="15929" xr:uid="{00000000-0005-0000-0000-0000393E0000}"/>
    <cellStyle name="Normal 202 9 3" xfId="15930" xr:uid="{00000000-0005-0000-0000-00003A3E0000}"/>
    <cellStyle name="Normal 203" xfId="15931" xr:uid="{00000000-0005-0000-0000-00003B3E0000}"/>
    <cellStyle name="Normal 203 10" xfId="15932" xr:uid="{00000000-0005-0000-0000-00003C3E0000}"/>
    <cellStyle name="Normal 203 10 2" xfId="15933" xr:uid="{00000000-0005-0000-0000-00003D3E0000}"/>
    <cellStyle name="Normal 203 11" xfId="15934" xr:uid="{00000000-0005-0000-0000-00003E3E0000}"/>
    <cellStyle name="Normal 203 12" xfId="15935" xr:uid="{00000000-0005-0000-0000-00003F3E0000}"/>
    <cellStyle name="Normal 203 13" xfId="15936" xr:uid="{00000000-0005-0000-0000-0000403E0000}"/>
    <cellStyle name="Normal 203 14" xfId="15937" xr:uid="{00000000-0005-0000-0000-0000413E0000}"/>
    <cellStyle name="Normal 203 15" xfId="15938" xr:uid="{00000000-0005-0000-0000-0000423E0000}"/>
    <cellStyle name="Normal 203 16" xfId="15939" xr:uid="{00000000-0005-0000-0000-0000433E0000}"/>
    <cellStyle name="Normal 203 17" xfId="15940" xr:uid="{00000000-0005-0000-0000-0000443E0000}"/>
    <cellStyle name="Normal 203 2" xfId="15941" xr:uid="{00000000-0005-0000-0000-0000453E0000}"/>
    <cellStyle name="Normal 203 2 10" xfId="15942" xr:uid="{00000000-0005-0000-0000-0000463E0000}"/>
    <cellStyle name="Normal 203 2 11" xfId="15943" xr:uid="{00000000-0005-0000-0000-0000473E0000}"/>
    <cellStyle name="Normal 203 2 12" xfId="15944" xr:uid="{00000000-0005-0000-0000-0000483E0000}"/>
    <cellStyle name="Normal 203 2 13" xfId="15945" xr:uid="{00000000-0005-0000-0000-0000493E0000}"/>
    <cellStyle name="Normal 203 2 14" xfId="15946" xr:uid="{00000000-0005-0000-0000-00004A3E0000}"/>
    <cellStyle name="Normal 203 2 15" xfId="15947" xr:uid="{00000000-0005-0000-0000-00004B3E0000}"/>
    <cellStyle name="Normal 203 2 2" xfId="15948" xr:uid="{00000000-0005-0000-0000-00004C3E0000}"/>
    <cellStyle name="Normal 203 2 2 2" xfId="15949" xr:uid="{00000000-0005-0000-0000-00004D3E0000}"/>
    <cellStyle name="Normal 203 2 2 2 2" xfId="15950" xr:uid="{00000000-0005-0000-0000-00004E3E0000}"/>
    <cellStyle name="Normal 203 2 2 3" xfId="15951" xr:uid="{00000000-0005-0000-0000-00004F3E0000}"/>
    <cellStyle name="Normal 203 2 2 4" xfId="15952" xr:uid="{00000000-0005-0000-0000-0000503E0000}"/>
    <cellStyle name="Normal 203 2 3" xfId="15953" xr:uid="{00000000-0005-0000-0000-0000513E0000}"/>
    <cellStyle name="Normal 203 2 3 2" xfId="15954" xr:uid="{00000000-0005-0000-0000-0000523E0000}"/>
    <cellStyle name="Normal 203 2 3 2 2" xfId="15955" xr:uid="{00000000-0005-0000-0000-0000533E0000}"/>
    <cellStyle name="Normal 203 2 3 3" xfId="15956" xr:uid="{00000000-0005-0000-0000-0000543E0000}"/>
    <cellStyle name="Normal 203 2 3 4" xfId="15957" xr:uid="{00000000-0005-0000-0000-0000553E0000}"/>
    <cellStyle name="Normal 203 2 4" xfId="15958" xr:uid="{00000000-0005-0000-0000-0000563E0000}"/>
    <cellStyle name="Normal 203 2 4 2" xfId="15959" xr:uid="{00000000-0005-0000-0000-0000573E0000}"/>
    <cellStyle name="Normal 203 2 4 2 2" xfId="15960" xr:uid="{00000000-0005-0000-0000-0000583E0000}"/>
    <cellStyle name="Normal 203 2 4 3" xfId="15961" xr:uid="{00000000-0005-0000-0000-0000593E0000}"/>
    <cellStyle name="Normal 203 2 4 4" xfId="15962" xr:uid="{00000000-0005-0000-0000-00005A3E0000}"/>
    <cellStyle name="Normal 203 2 5" xfId="15963" xr:uid="{00000000-0005-0000-0000-00005B3E0000}"/>
    <cellStyle name="Normal 203 2 5 2" xfId="15964" xr:uid="{00000000-0005-0000-0000-00005C3E0000}"/>
    <cellStyle name="Normal 203 2 5 2 2" xfId="15965" xr:uid="{00000000-0005-0000-0000-00005D3E0000}"/>
    <cellStyle name="Normal 203 2 5 3" xfId="15966" xr:uid="{00000000-0005-0000-0000-00005E3E0000}"/>
    <cellStyle name="Normal 203 2 5 4" xfId="15967" xr:uid="{00000000-0005-0000-0000-00005F3E0000}"/>
    <cellStyle name="Normal 203 2 6" xfId="15968" xr:uid="{00000000-0005-0000-0000-0000603E0000}"/>
    <cellStyle name="Normal 203 2 6 2" xfId="15969" xr:uid="{00000000-0005-0000-0000-0000613E0000}"/>
    <cellStyle name="Normal 203 2 6 2 2" xfId="15970" xr:uid="{00000000-0005-0000-0000-0000623E0000}"/>
    <cellStyle name="Normal 203 2 6 3" xfId="15971" xr:uid="{00000000-0005-0000-0000-0000633E0000}"/>
    <cellStyle name="Normal 203 2 7" xfId="15972" xr:uid="{00000000-0005-0000-0000-0000643E0000}"/>
    <cellStyle name="Normal 203 2 7 2" xfId="15973" xr:uid="{00000000-0005-0000-0000-0000653E0000}"/>
    <cellStyle name="Normal 203 2 7 3" xfId="15974" xr:uid="{00000000-0005-0000-0000-0000663E0000}"/>
    <cellStyle name="Normal 203 2 8" xfId="15975" xr:uid="{00000000-0005-0000-0000-0000673E0000}"/>
    <cellStyle name="Normal 203 2 8 2" xfId="15976" xr:uid="{00000000-0005-0000-0000-0000683E0000}"/>
    <cellStyle name="Normal 203 2 9" xfId="15977" xr:uid="{00000000-0005-0000-0000-0000693E0000}"/>
    <cellStyle name="Normal 203 3" xfId="15978" xr:uid="{00000000-0005-0000-0000-00006A3E0000}"/>
    <cellStyle name="Normal 203 3 10" xfId="15979" xr:uid="{00000000-0005-0000-0000-00006B3E0000}"/>
    <cellStyle name="Normal 203 3 11" xfId="15980" xr:uid="{00000000-0005-0000-0000-00006C3E0000}"/>
    <cellStyle name="Normal 203 3 12" xfId="15981" xr:uid="{00000000-0005-0000-0000-00006D3E0000}"/>
    <cellStyle name="Normal 203 3 13" xfId="15982" xr:uid="{00000000-0005-0000-0000-00006E3E0000}"/>
    <cellStyle name="Normal 203 3 14" xfId="15983" xr:uid="{00000000-0005-0000-0000-00006F3E0000}"/>
    <cellStyle name="Normal 203 3 15" xfId="15984" xr:uid="{00000000-0005-0000-0000-0000703E0000}"/>
    <cellStyle name="Normal 203 3 2" xfId="15985" xr:uid="{00000000-0005-0000-0000-0000713E0000}"/>
    <cellStyle name="Normal 203 3 2 2" xfId="15986" xr:uid="{00000000-0005-0000-0000-0000723E0000}"/>
    <cellStyle name="Normal 203 3 2 2 2" xfId="15987" xr:uid="{00000000-0005-0000-0000-0000733E0000}"/>
    <cellStyle name="Normal 203 3 2 3" xfId="15988" xr:uid="{00000000-0005-0000-0000-0000743E0000}"/>
    <cellStyle name="Normal 203 3 2 4" xfId="15989" xr:uid="{00000000-0005-0000-0000-0000753E0000}"/>
    <cellStyle name="Normal 203 3 3" xfId="15990" xr:uid="{00000000-0005-0000-0000-0000763E0000}"/>
    <cellStyle name="Normal 203 3 3 2" xfId="15991" xr:uid="{00000000-0005-0000-0000-0000773E0000}"/>
    <cellStyle name="Normal 203 3 3 2 2" xfId="15992" xr:uid="{00000000-0005-0000-0000-0000783E0000}"/>
    <cellStyle name="Normal 203 3 3 3" xfId="15993" xr:uid="{00000000-0005-0000-0000-0000793E0000}"/>
    <cellStyle name="Normal 203 3 3 4" xfId="15994" xr:uid="{00000000-0005-0000-0000-00007A3E0000}"/>
    <cellStyle name="Normal 203 3 4" xfId="15995" xr:uid="{00000000-0005-0000-0000-00007B3E0000}"/>
    <cellStyle name="Normal 203 3 4 2" xfId="15996" xr:uid="{00000000-0005-0000-0000-00007C3E0000}"/>
    <cellStyle name="Normal 203 3 4 2 2" xfId="15997" xr:uid="{00000000-0005-0000-0000-00007D3E0000}"/>
    <cellStyle name="Normal 203 3 4 3" xfId="15998" xr:uid="{00000000-0005-0000-0000-00007E3E0000}"/>
    <cellStyle name="Normal 203 3 4 4" xfId="15999" xr:uid="{00000000-0005-0000-0000-00007F3E0000}"/>
    <cellStyle name="Normal 203 3 5" xfId="16000" xr:uid="{00000000-0005-0000-0000-0000803E0000}"/>
    <cellStyle name="Normal 203 3 5 2" xfId="16001" xr:uid="{00000000-0005-0000-0000-0000813E0000}"/>
    <cellStyle name="Normal 203 3 5 2 2" xfId="16002" xr:uid="{00000000-0005-0000-0000-0000823E0000}"/>
    <cellStyle name="Normal 203 3 5 3" xfId="16003" xr:uid="{00000000-0005-0000-0000-0000833E0000}"/>
    <cellStyle name="Normal 203 3 5 4" xfId="16004" xr:uid="{00000000-0005-0000-0000-0000843E0000}"/>
    <cellStyle name="Normal 203 3 6" xfId="16005" xr:uid="{00000000-0005-0000-0000-0000853E0000}"/>
    <cellStyle name="Normal 203 3 6 2" xfId="16006" xr:uid="{00000000-0005-0000-0000-0000863E0000}"/>
    <cellStyle name="Normal 203 3 6 2 2" xfId="16007" xr:uid="{00000000-0005-0000-0000-0000873E0000}"/>
    <cellStyle name="Normal 203 3 6 3" xfId="16008" xr:uid="{00000000-0005-0000-0000-0000883E0000}"/>
    <cellStyle name="Normal 203 3 7" xfId="16009" xr:uid="{00000000-0005-0000-0000-0000893E0000}"/>
    <cellStyle name="Normal 203 3 7 2" xfId="16010" xr:uid="{00000000-0005-0000-0000-00008A3E0000}"/>
    <cellStyle name="Normal 203 3 7 3" xfId="16011" xr:uid="{00000000-0005-0000-0000-00008B3E0000}"/>
    <cellStyle name="Normal 203 3 8" xfId="16012" xr:uid="{00000000-0005-0000-0000-00008C3E0000}"/>
    <cellStyle name="Normal 203 3 8 2" xfId="16013" xr:uid="{00000000-0005-0000-0000-00008D3E0000}"/>
    <cellStyle name="Normal 203 3 9" xfId="16014" xr:uid="{00000000-0005-0000-0000-00008E3E0000}"/>
    <cellStyle name="Normal 203 4" xfId="16015" xr:uid="{00000000-0005-0000-0000-00008F3E0000}"/>
    <cellStyle name="Normal 203 4 2" xfId="16016" xr:uid="{00000000-0005-0000-0000-0000903E0000}"/>
    <cellStyle name="Normal 203 4 2 2" xfId="16017" xr:uid="{00000000-0005-0000-0000-0000913E0000}"/>
    <cellStyle name="Normal 203 4 3" xfId="16018" xr:uid="{00000000-0005-0000-0000-0000923E0000}"/>
    <cellStyle name="Normal 203 4 4" xfId="16019" xr:uid="{00000000-0005-0000-0000-0000933E0000}"/>
    <cellStyle name="Normal 203 5" xfId="16020" xr:uid="{00000000-0005-0000-0000-0000943E0000}"/>
    <cellStyle name="Normal 203 5 2" xfId="16021" xr:uid="{00000000-0005-0000-0000-0000953E0000}"/>
    <cellStyle name="Normal 203 5 2 2" xfId="16022" xr:uid="{00000000-0005-0000-0000-0000963E0000}"/>
    <cellStyle name="Normal 203 5 3" xfId="16023" xr:uid="{00000000-0005-0000-0000-0000973E0000}"/>
    <cellStyle name="Normal 203 5 4" xfId="16024" xr:uid="{00000000-0005-0000-0000-0000983E0000}"/>
    <cellStyle name="Normal 203 6" xfId="16025" xr:uid="{00000000-0005-0000-0000-0000993E0000}"/>
    <cellStyle name="Normal 203 6 2" xfId="16026" xr:uid="{00000000-0005-0000-0000-00009A3E0000}"/>
    <cellStyle name="Normal 203 6 2 2" xfId="16027" xr:uid="{00000000-0005-0000-0000-00009B3E0000}"/>
    <cellStyle name="Normal 203 6 3" xfId="16028" xr:uid="{00000000-0005-0000-0000-00009C3E0000}"/>
    <cellStyle name="Normal 203 6 4" xfId="16029" xr:uid="{00000000-0005-0000-0000-00009D3E0000}"/>
    <cellStyle name="Normal 203 7" xfId="16030" xr:uid="{00000000-0005-0000-0000-00009E3E0000}"/>
    <cellStyle name="Normal 203 7 2" xfId="16031" xr:uid="{00000000-0005-0000-0000-00009F3E0000}"/>
    <cellStyle name="Normal 203 7 2 2" xfId="16032" xr:uid="{00000000-0005-0000-0000-0000A03E0000}"/>
    <cellStyle name="Normal 203 7 3" xfId="16033" xr:uid="{00000000-0005-0000-0000-0000A13E0000}"/>
    <cellStyle name="Normal 203 7 4" xfId="16034" xr:uid="{00000000-0005-0000-0000-0000A23E0000}"/>
    <cellStyle name="Normal 203 8" xfId="16035" xr:uid="{00000000-0005-0000-0000-0000A33E0000}"/>
    <cellStyle name="Normal 203 8 2" xfId="16036" xr:uid="{00000000-0005-0000-0000-0000A43E0000}"/>
    <cellStyle name="Normal 203 8 2 2" xfId="16037" xr:uid="{00000000-0005-0000-0000-0000A53E0000}"/>
    <cellStyle name="Normal 203 8 3" xfId="16038" xr:uid="{00000000-0005-0000-0000-0000A63E0000}"/>
    <cellStyle name="Normal 203 9" xfId="16039" xr:uid="{00000000-0005-0000-0000-0000A73E0000}"/>
    <cellStyle name="Normal 203 9 2" xfId="16040" xr:uid="{00000000-0005-0000-0000-0000A83E0000}"/>
    <cellStyle name="Normal 203 9 3" xfId="16041" xr:uid="{00000000-0005-0000-0000-0000A93E0000}"/>
    <cellStyle name="Normal 204" xfId="16042" xr:uid="{00000000-0005-0000-0000-0000AA3E0000}"/>
    <cellStyle name="Normal 204 10" xfId="16043" xr:uid="{00000000-0005-0000-0000-0000AB3E0000}"/>
    <cellStyle name="Normal 204 10 2" xfId="16044" xr:uid="{00000000-0005-0000-0000-0000AC3E0000}"/>
    <cellStyle name="Normal 204 11" xfId="16045" xr:uid="{00000000-0005-0000-0000-0000AD3E0000}"/>
    <cellStyle name="Normal 204 12" xfId="16046" xr:uid="{00000000-0005-0000-0000-0000AE3E0000}"/>
    <cellStyle name="Normal 204 13" xfId="16047" xr:uid="{00000000-0005-0000-0000-0000AF3E0000}"/>
    <cellStyle name="Normal 204 14" xfId="16048" xr:uid="{00000000-0005-0000-0000-0000B03E0000}"/>
    <cellStyle name="Normal 204 15" xfId="16049" xr:uid="{00000000-0005-0000-0000-0000B13E0000}"/>
    <cellStyle name="Normal 204 16" xfId="16050" xr:uid="{00000000-0005-0000-0000-0000B23E0000}"/>
    <cellStyle name="Normal 204 17" xfId="16051" xr:uid="{00000000-0005-0000-0000-0000B33E0000}"/>
    <cellStyle name="Normal 204 2" xfId="16052" xr:uid="{00000000-0005-0000-0000-0000B43E0000}"/>
    <cellStyle name="Normal 204 2 10" xfId="16053" xr:uid="{00000000-0005-0000-0000-0000B53E0000}"/>
    <cellStyle name="Normal 204 2 11" xfId="16054" xr:uid="{00000000-0005-0000-0000-0000B63E0000}"/>
    <cellStyle name="Normal 204 2 12" xfId="16055" xr:uid="{00000000-0005-0000-0000-0000B73E0000}"/>
    <cellStyle name="Normal 204 2 13" xfId="16056" xr:uid="{00000000-0005-0000-0000-0000B83E0000}"/>
    <cellStyle name="Normal 204 2 14" xfId="16057" xr:uid="{00000000-0005-0000-0000-0000B93E0000}"/>
    <cellStyle name="Normal 204 2 15" xfId="16058" xr:uid="{00000000-0005-0000-0000-0000BA3E0000}"/>
    <cellStyle name="Normal 204 2 2" xfId="16059" xr:uid="{00000000-0005-0000-0000-0000BB3E0000}"/>
    <cellStyle name="Normal 204 2 2 2" xfId="16060" xr:uid="{00000000-0005-0000-0000-0000BC3E0000}"/>
    <cellStyle name="Normal 204 2 2 2 2" xfId="16061" xr:uid="{00000000-0005-0000-0000-0000BD3E0000}"/>
    <cellStyle name="Normal 204 2 2 3" xfId="16062" xr:uid="{00000000-0005-0000-0000-0000BE3E0000}"/>
    <cellStyle name="Normal 204 2 2 4" xfId="16063" xr:uid="{00000000-0005-0000-0000-0000BF3E0000}"/>
    <cellStyle name="Normal 204 2 3" xfId="16064" xr:uid="{00000000-0005-0000-0000-0000C03E0000}"/>
    <cellStyle name="Normal 204 2 3 2" xfId="16065" xr:uid="{00000000-0005-0000-0000-0000C13E0000}"/>
    <cellStyle name="Normal 204 2 3 2 2" xfId="16066" xr:uid="{00000000-0005-0000-0000-0000C23E0000}"/>
    <cellStyle name="Normal 204 2 3 3" xfId="16067" xr:uid="{00000000-0005-0000-0000-0000C33E0000}"/>
    <cellStyle name="Normal 204 2 3 4" xfId="16068" xr:uid="{00000000-0005-0000-0000-0000C43E0000}"/>
    <cellStyle name="Normal 204 2 4" xfId="16069" xr:uid="{00000000-0005-0000-0000-0000C53E0000}"/>
    <cellStyle name="Normal 204 2 4 2" xfId="16070" xr:uid="{00000000-0005-0000-0000-0000C63E0000}"/>
    <cellStyle name="Normal 204 2 4 2 2" xfId="16071" xr:uid="{00000000-0005-0000-0000-0000C73E0000}"/>
    <cellStyle name="Normal 204 2 4 3" xfId="16072" xr:uid="{00000000-0005-0000-0000-0000C83E0000}"/>
    <cellStyle name="Normal 204 2 4 4" xfId="16073" xr:uid="{00000000-0005-0000-0000-0000C93E0000}"/>
    <cellStyle name="Normal 204 2 5" xfId="16074" xr:uid="{00000000-0005-0000-0000-0000CA3E0000}"/>
    <cellStyle name="Normal 204 2 5 2" xfId="16075" xr:uid="{00000000-0005-0000-0000-0000CB3E0000}"/>
    <cellStyle name="Normal 204 2 5 2 2" xfId="16076" xr:uid="{00000000-0005-0000-0000-0000CC3E0000}"/>
    <cellStyle name="Normal 204 2 5 3" xfId="16077" xr:uid="{00000000-0005-0000-0000-0000CD3E0000}"/>
    <cellStyle name="Normal 204 2 5 4" xfId="16078" xr:uid="{00000000-0005-0000-0000-0000CE3E0000}"/>
    <cellStyle name="Normal 204 2 6" xfId="16079" xr:uid="{00000000-0005-0000-0000-0000CF3E0000}"/>
    <cellStyle name="Normal 204 2 6 2" xfId="16080" xr:uid="{00000000-0005-0000-0000-0000D03E0000}"/>
    <cellStyle name="Normal 204 2 6 2 2" xfId="16081" xr:uid="{00000000-0005-0000-0000-0000D13E0000}"/>
    <cellStyle name="Normal 204 2 6 3" xfId="16082" xr:uid="{00000000-0005-0000-0000-0000D23E0000}"/>
    <cellStyle name="Normal 204 2 7" xfId="16083" xr:uid="{00000000-0005-0000-0000-0000D33E0000}"/>
    <cellStyle name="Normal 204 2 7 2" xfId="16084" xr:uid="{00000000-0005-0000-0000-0000D43E0000}"/>
    <cellStyle name="Normal 204 2 7 3" xfId="16085" xr:uid="{00000000-0005-0000-0000-0000D53E0000}"/>
    <cellStyle name="Normal 204 2 8" xfId="16086" xr:uid="{00000000-0005-0000-0000-0000D63E0000}"/>
    <cellStyle name="Normal 204 2 8 2" xfId="16087" xr:uid="{00000000-0005-0000-0000-0000D73E0000}"/>
    <cellStyle name="Normal 204 2 9" xfId="16088" xr:uid="{00000000-0005-0000-0000-0000D83E0000}"/>
    <cellStyle name="Normal 204 3" xfId="16089" xr:uid="{00000000-0005-0000-0000-0000D93E0000}"/>
    <cellStyle name="Normal 204 3 10" xfId="16090" xr:uid="{00000000-0005-0000-0000-0000DA3E0000}"/>
    <cellStyle name="Normal 204 3 11" xfId="16091" xr:uid="{00000000-0005-0000-0000-0000DB3E0000}"/>
    <cellStyle name="Normal 204 3 12" xfId="16092" xr:uid="{00000000-0005-0000-0000-0000DC3E0000}"/>
    <cellStyle name="Normal 204 3 13" xfId="16093" xr:uid="{00000000-0005-0000-0000-0000DD3E0000}"/>
    <cellStyle name="Normal 204 3 14" xfId="16094" xr:uid="{00000000-0005-0000-0000-0000DE3E0000}"/>
    <cellStyle name="Normal 204 3 15" xfId="16095" xr:uid="{00000000-0005-0000-0000-0000DF3E0000}"/>
    <cellStyle name="Normal 204 3 2" xfId="16096" xr:uid="{00000000-0005-0000-0000-0000E03E0000}"/>
    <cellStyle name="Normal 204 3 2 2" xfId="16097" xr:uid="{00000000-0005-0000-0000-0000E13E0000}"/>
    <cellStyle name="Normal 204 3 2 2 2" xfId="16098" xr:uid="{00000000-0005-0000-0000-0000E23E0000}"/>
    <cellStyle name="Normal 204 3 2 3" xfId="16099" xr:uid="{00000000-0005-0000-0000-0000E33E0000}"/>
    <cellStyle name="Normal 204 3 2 4" xfId="16100" xr:uid="{00000000-0005-0000-0000-0000E43E0000}"/>
    <cellStyle name="Normal 204 3 3" xfId="16101" xr:uid="{00000000-0005-0000-0000-0000E53E0000}"/>
    <cellStyle name="Normal 204 3 3 2" xfId="16102" xr:uid="{00000000-0005-0000-0000-0000E63E0000}"/>
    <cellStyle name="Normal 204 3 3 2 2" xfId="16103" xr:uid="{00000000-0005-0000-0000-0000E73E0000}"/>
    <cellStyle name="Normal 204 3 3 3" xfId="16104" xr:uid="{00000000-0005-0000-0000-0000E83E0000}"/>
    <cellStyle name="Normal 204 3 3 4" xfId="16105" xr:uid="{00000000-0005-0000-0000-0000E93E0000}"/>
    <cellStyle name="Normal 204 3 4" xfId="16106" xr:uid="{00000000-0005-0000-0000-0000EA3E0000}"/>
    <cellStyle name="Normal 204 3 4 2" xfId="16107" xr:uid="{00000000-0005-0000-0000-0000EB3E0000}"/>
    <cellStyle name="Normal 204 3 4 2 2" xfId="16108" xr:uid="{00000000-0005-0000-0000-0000EC3E0000}"/>
    <cellStyle name="Normal 204 3 4 3" xfId="16109" xr:uid="{00000000-0005-0000-0000-0000ED3E0000}"/>
    <cellStyle name="Normal 204 3 4 4" xfId="16110" xr:uid="{00000000-0005-0000-0000-0000EE3E0000}"/>
    <cellStyle name="Normal 204 3 5" xfId="16111" xr:uid="{00000000-0005-0000-0000-0000EF3E0000}"/>
    <cellStyle name="Normal 204 3 5 2" xfId="16112" xr:uid="{00000000-0005-0000-0000-0000F03E0000}"/>
    <cellStyle name="Normal 204 3 5 2 2" xfId="16113" xr:uid="{00000000-0005-0000-0000-0000F13E0000}"/>
    <cellStyle name="Normal 204 3 5 3" xfId="16114" xr:uid="{00000000-0005-0000-0000-0000F23E0000}"/>
    <cellStyle name="Normal 204 3 5 4" xfId="16115" xr:uid="{00000000-0005-0000-0000-0000F33E0000}"/>
    <cellStyle name="Normal 204 3 6" xfId="16116" xr:uid="{00000000-0005-0000-0000-0000F43E0000}"/>
    <cellStyle name="Normal 204 3 6 2" xfId="16117" xr:uid="{00000000-0005-0000-0000-0000F53E0000}"/>
    <cellStyle name="Normal 204 3 6 2 2" xfId="16118" xr:uid="{00000000-0005-0000-0000-0000F63E0000}"/>
    <cellStyle name="Normal 204 3 6 3" xfId="16119" xr:uid="{00000000-0005-0000-0000-0000F73E0000}"/>
    <cellStyle name="Normal 204 3 7" xfId="16120" xr:uid="{00000000-0005-0000-0000-0000F83E0000}"/>
    <cellStyle name="Normal 204 3 7 2" xfId="16121" xr:uid="{00000000-0005-0000-0000-0000F93E0000}"/>
    <cellStyle name="Normal 204 3 7 3" xfId="16122" xr:uid="{00000000-0005-0000-0000-0000FA3E0000}"/>
    <cellStyle name="Normal 204 3 8" xfId="16123" xr:uid="{00000000-0005-0000-0000-0000FB3E0000}"/>
    <cellStyle name="Normal 204 3 8 2" xfId="16124" xr:uid="{00000000-0005-0000-0000-0000FC3E0000}"/>
    <cellStyle name="Normal 204 3 9" xfId="16125" xr:uid="{00000000-0005-0000-0000-0000FD3E0000}"/>
    <cellStyle name="Normal 204 4" xfId="16126" xr:uid="{00000000-0005-0000-0000-0000FE3E0000}"/>
    <cellStyle name="Normal 204 4 2" xfId="16127" xr:uid="{00000000-0005-0000-0000-0000FF3E0000}"/>
    <cellStyle name="Normal 204 4 2 2" xfId="16128" xr:uid="{00000000-0005-0000-0000-0000003F0000}"/>
    <cellStyle name="Normal 204 4 3" xfId="16129" xr:uid="{00000000-0005-0000-0000-0000013F0000}"/>
    <cellStyle name="Normal 204 4 4" xfId="16130" xr:uid="{00000000-0005-0000-0000-0000023F0000}"/>
    <cellStyle name="Normal 204 5" xfId="16131" xr:uid="{00000000-0005-0000-0000-0000033F0000}"/>
    <cellStyle name="Normal 204 5 2" xfId="16132" xr:uid="{00000000-0005-0000-0000-0000043F0000}"/>
    <cellStyle name="Normal 204 5 2 2" xfId="16133" xr:uid="{00000000-0005-0000-0000-0000053F0000}"/>
    <cellStyle name="Normal 204 5 3" xfId="16134" xr:uid="{00000000-0005-0000-0000-0000063F0000}"/>
    <cellStyle name="Normal 204 5 4" xfId="16135" xr:uid="{00000000-0005-0000-0000-0000073F0000}"/>
    <cellStyle name="Normal 204 6" xfId="16136" xr:uid="{00000000-0005-0000-0000-0000083F0000}"/>
    <cellStyle name="Normal 204 6 2" xfId="16137" xr:uid="{00000000-0005-0000-0000-0000093F0000}"/>
    <cellStyle name="Normal 204 6 2 2" xfId="16138" xr:uid="{00000000-0005-0000-0000-00000A3F0000}"/>
    <cellStyle name="Normal 204 6 3" xfId="16139" xr:uid="{00000000-0005-0000-0000-00000B3F0000}"/>
    <cellStyle name="Normal 204 6 4" xfId="16140" xr:uid="{00000000-0005-0000-0000-00000C3F0000}"/>
    <cellStyle name="Normal 204 7" xfId="16141" xr:uid="{00000000-0005-0000-0000-00000D3F0000}"/>
    <cellStyle name="Normal 204 7 2" xfId="16142" xr:uid="{00000000-0005-0000-0000-00000E3F0000}"/>
    <cellStyle name="Normal 204 7 2 2" xfId="16143" xr:uid="{00000000-0005-0000-0000-00000F3F0000}"/>
    <cellStyle name="Normal 204 7 3" xfId="16144" xr:uid="{00000000-0005-0000-0000-0000103F0000}"/>
    <cellStyle name="Normal 204 7 4" xfId="16145" xr:uid="{00000000-0005-0000-0000-0000113F0000}"/>
    <cellStyle name="Normal 204 8" xfId="16146" xr:uid="{00000000-0005-0000-0000-0000123F0000}"/>
    <cellStyle name="Normal 204 8 2" xfId="16147" xr:uid="{00000000-0005-0000-0000-0000133F0000}"/>
    <cellStyle name="Normal 204 8 2 2" xfId="16148" xr:uid="{00000000-0005-0000-0000-0000143F0000}"/>
    <cellStyle name="Normal 204 8 3" xfId="16149" xr:uid="{00000000-0005-0000-0000-0000153F0000}"/>
    <cellStyle name="Normal 204 9" xfId="16150" xr:uid="{00000000-0005-0000-0000-0000163F0000}"/>
    <cellStyle name="Normal 204 9 2" xfId="16151" xr:uid="{00000000-0005-0000-0000-0000173F0000}"/>
    <cellStyle name="Normal 204 9 3" xfId="16152" xr:uid="{00000000-0005-0000-0000-0000183F0000}"/>
    <cellStyle name="Normal 205" xfId="16153" xr:uid="{00000000-0005-0000-0000-0000193F0000}"/>
    <cellStyle name="Normal 205 10" xfId="16154" xr:uid="{00000000-0005-0000-0000-00001A3F0000}"/>
    <cellStyle name="Normal 205 10 2" xfId="16155" xr:uid="{00000000-0005-0000-0000-00001B3F0000}"/>
    <cellStyle name="Normal 205 11" xfId="16156" xr:uid="{00000000-0005-0000-0000-00001C3F0000}"/>
    <cellStyle name="Normal 205 12" xfId="16157" xr:uid="{00000000-0005-0000-0000-00001D3F0000}"/>
    <cellStyle name="Normal 205 13" xfId="16158" xr:uid="{00000000-0005-0000-0000-00001E3F0000}"/>
    <cellStyle name="Normal 205 14" xfId="16159" xr:uid="{00000000-0005-0000-0000-00001F3F0000}"/>
    <cellStyle name="Normal 205 15" xfId="16160" xr:uid="{00000000-0005-0000-0000-0000203F0000}"/>
    <cellStyle name="Normal 205 16" xfId="16161" xr:uid="{00000000-0005-0000-0000-0000213F0000}"/>
    <cellStyle name="Normal 205 17" xfId="16162" xr:uid="{00000000-0005-0000-0000-0000223F0000}"/>
    <cellStyle name="Normal 205 2" xfId="16163" xr:uid="{00000000-0005-0000-0000-0000233F0000}"/>
    <cellStyle name="Normal 205 2 10" xfId="16164" xr:uid="{00000000-0005-0000-0000-0000243F0000}"/>
    <cellStyle name="Normal 205 2 11" xfId="16165" xr:uid="{00000000-0005-0000-0000-0000253F0000}"/>
    <cellStyle name="Normal 205 2 12" xfId="16166" xr:uid="{00000000-0005-0000-0000-0000263F0000}"/>
    <cellStyle name="Normal 205 2 13" xfId="16167" xr:uid="{00000000-0005-0000-0000-0000273F0000}"/>
    <cellStyle name="Normal 205 2 14" xfId="16168" xr:uid="{00000000-0005-0000-0000-0000283F0000}"/>
    <cellStyle name="Normal 205 2 15" xfId="16169" xr:uid="{00000000-0005-0000-0000-0000293F0000}"/>
    <cellStyle name="Normal 205 2 2" xfId="16170" xr:uid="{00000000-0005-0000-0000-00002A3F0000}"/>
    <cellStyle name="Normal 205 2 2 2" xfId="16171" xr:uid="{00000000-0005-0000-0000-00002B3F0000}"/>
    <cellStyle name="Normal 205 2 2 2 2" xfId="16172" xr:uid="{00000000-0005-0000-0000-00002C3F0000}"/>
    <cellStyle name="Normal 205 2 2 3" xfId="16173" xr:uid="{00000000-0005-0000-0000-00002D3F0000}"/>
    <cellStyle name="Normal 205 2 2 4" xfId="16174" xr:uid="{00000000-0005-0000-0000-00002E3F0000}"/>
    <cellStyle name="Normal 205 2 3" xfId="16175" xr:uid="{00000000-0005-0000-0000-00002F3F0000}"/>
    <cellStyle name="Normal 205 2 3 2" xfId="16176" xr:uid="{00000000-0005-0000-0000-0000303F0000}"/>
    <cellStyle name="Normal 205 2 3 2 2" xfId="16177" xr:uid="{00000000-0005-0000-0000-0000313F0000}"/>
    <cellStyle name="Normal 205 2 3 3" xfId="16178" xr:uid="{00000000-0005-0000-0000-0000323F0000}"/>
    <cellStyle name="Normal 205 2 3 4" xfId="16179" xr:uid="{00000000-0005-0000-0000-0000333F0000}"/>
    <cellStyle name="Normal 205 2 4" xfId="16180" xr:uid="{00000000-0005-0000-0000-0000343F0000}"/>
    <cellStyle name="Normal 205 2 4 2" xfId="16181" xr:uid="{00000000-0005-0000-0000-0000353F0000}"/>
    <cellStyle name="Normal 205 2 4 2 2" xfId="16182" xr:uid="{00000000-0005-0000-0000-0000363F0000}"/>
    <cellStyle name="Normal 205 2 4 3" xfId="16183" xr:uid="{00000000-0005-0000-0000-0000373F0000}"/>
    <cellStyle name="Normal 205 2 4 4" xfId="16184" xr:uid="{00000000-0005-0000-0000-0000383F0000}"/>
    <cellStyle name="Normal 205 2 5" xfId="16185" xr:uid="{00000000-0005-0000-0000-0000393F0000}"/>
    <cellStyle name="Normal 205 2 5 2" xfId="16186" xr:uid="{00000000-0005-0000-0000-00003A3F0000}"/>
    <cellStyle name="Normal 205 2 5 2 2" xfId="16187" xr:uid="{00000000-0005-0000-0000-00003B3F0000}"/>
    <cellStyle name="Normal 205 2 5 3" xfId="16188" xr:uid="{00000000-0005-0000-0000-00003C3F0000}"/>
    <cellStyle name="Normal 205 2 5 4" xfId="16189" xr:uid="{00000000-0005-0000-0000-00003D3F0000}"/>
    <cellStyle name="Normal 205 2 6" xfId="16190" xr:uid="{00000000-0005-0000-0000-00003E3F0000}"/>
    <cellStyle name="Normal 205 2 6 2" xfId="16191" xr:uid="{00000000-0005-0000-0000-00003F3F0000}"/>
    <cellStyle name="Normal 205 2 6 2 2" xfId="16192" xr:uid="{00000000-0005-0000-0000-0000403F0000}"/>
    <cellStyle name="Normal 205 2 6 3" xfId="16193" xr:uid="{00000000-0005-0000-0000-0000413F0000}"/>
    <cellStyle name="Normal 205 2 7" xfId="16194" xr:uid="{00000000-0005-0000-0000-0000423F0000}"/>
    <cellStyle name="Normal 205 2 7 2" xfId="16195" xr:uid="{00000000-0005-0000-0000-0000433F0000}"/>
    <cellStyle name="Normal 205 2 7 3" xfId="16196" xr:uid="{00000000-0005-0000-0000-0000443F0000}"/>
    <cellStyle name="Normal 205 2 8" xfId="16197" xr:uid="{00000000-0005-0000-0000-0000453F0000}"/>
    <cellStyle name="Normal 205 2 8 2" xfId="16198" xr:uid="{00000000-0005-0000-0000-0000463F0000}"/>
    <cellStyle name="Normal 205 2 9" xfId="16199" xr:uid="{00000000-0005-0000-0000-0000473F0000}"/>
    <cellStyle name="Normal 205 3" xfId="16200" xr:uid="{00000000-0005-0000-0000-0000483F0000}"/>
    <cellStyle name="Normal 205 3 10" xfId="16201" xr:uid="{00000000-0005-0000-0000-0000493F0000}"/>
    <cellStyle name="Normal 205 3 11" xfId="16202" xr:uid="{00000000-0005-0000-0000-00004A3F0000}"/>
    <cellStyle name="Normal 205 3 12" xfId="16203" xr:uid="{00000000-0005-0000-0000-00004B3F0000}"/>
    <cellStyle name="Normal 205 3 13" xfId="16204" xr:uid="{00000000-0005-0000-0000-00004C3F0000}"/>
    <cellStyle name="Normal 205 3 14" xfId="16205" xr:uid="{00000000-0005-0000-0000-00004D3F0000}"/>
    <cellStyle name="Normal 205 3 15" xfId="16206" xr:uid="{00000000-0005-0000-0000-00004E3F0000}"/>
    <cellStyle name="Normal 205 3 2" xfId="16207" xr:uid="{00000000-0005-0000-0000-00004F3F0000}"/>
    <cellStyle name="Normal 205 3 2 2" xfId="16208" xr:uid="{00000000-0005-0000-0000-0000503F0000}"/>
    <cellStyle name="Normal 205 3 2 2 2" xfId="16209" xr:uid="{00000000-0005-0000-0000-0000513F0000}"/>
    <cellStyle name="Normal 205 3 2 3" xfId="16210" xr:uid="{00000000-0005-0000-0000-0000523F0000}"/>
    <cellStyle name="Normal 205 3 2 4" xfId="16211" xr:uid="{00000000-0005-0000-0000-0000533F0000}"/>
    <cellStyle name="Normal 205 3 3" xfId="16212" xr:uid="{00000000-0005-0000-0000-0000543F0000}"/>
    <cellStyle name="Normal 205 3 3 2" xfId="16213" xr:uid="{00000000-0005-0000-0000-0000553F0000}"/>
    <cellStyle name="Normal 205 3 3 2 2" xfId="16214" xr:uid="{00000000-0005-0000-0000-0000563F0000}"/>
    <cellStyle name="Normal 205 3 3 3" xfId="16215" xr:uid="{00000000-0005-0000-0000-0000573F0000}"/>
    <cellStyle name="Normal 205 3 3 4" xfId="16216" xr:uid="{00000000-0005-0000-0000-0000583F0000}"/>
    <cellStyle name="Normal 205 3 4" xfId="16217" xr:uid="{00000000-0005-0000-0000-0000593F0000}"/>
    <cellStyle name="Normal 205 3 4 2" xfId="16218" xr:uid="{00000000-0005-0000-0000-00005A3F0000}"/>
    <cellStyle name="Normal 205 3 4 2 2" xfId="16219" xr:uid="{00000000-0005-0000-0000-00005B3F0000}"/>
    <cellStyle name="Normal 205 3 4 3" xfId="16220" xr:uid="{00000000-0005-0000-0000-00005C3F0000}"/>
    <cellStyle name="Normal 205 3 4 4" xfId="16221" xr:uid="{00000000-0005-0000-0000-00005D3F0000}"/>
    <cellStyle name="Normal 205 3 5" xfId="16222" xr:uid="{00000000-0005-0000-0000-00005E3F0000}"/>
    <cellStyle name="Normal 205 3 5 2" xfId="16223" xr:uid="{00000000-0005-0000-0000-00005F3F0000}"/>
    <cellStyle name="Normal 205 3 5 2 2" xfId="16224" xr:uid="{00000000-0005-0000-0000-0000603F0000}"/>
    <cellStyle name="Normal 205 3 5 3" xfId="16225" xr:uid="{00000000-0005-0000-0000-0000613F0000}"/>
    <cellStyle name="Normal 205 3 5 4" xfId="16226" xr:uid="{00000000-0005-0000-0000-0000623F0000}"/>
    <cellStyle name="Normal 205 3 6" xfId="16227" xr:uid="{00000000-0005-0000-0000-0000633F0000}"/>
    <cellStyle name="Normal 205 3 6 2" xfId="16228" xr:uid="{00000000-0005-0000-0000-0000643F0000}"/>
    <cellStyle name="Normal 205 3 6 2 2" xfId="16229" xr:uid="{00000000-0005-0000-0000-0000653F0000}"/>
    <cellStyle name="Normal 205 3 6 3" xfId="16230" xr:uid="{00000000-0005-0000-0000-0000663F0000}"/>
    <cellStyle name="Normal 205 3 7" xfId="16231" xr:uid="{00000000-0005-0000-0000-0000673F0000}"/>
    <cellStyle name="Normal 205 3 7 2" xfId="16232" xr:uid="{00000000-0005-0000-0000-0000683F0000}"/>
    <cellStyle name="Normal 205 3 7 3" xfId="16233" xr:uid="{00000000-0005-0000-0000-0000693F0000}"/>
    <cellStyle name="Normal 205 3 8" xfId="16234" xr:uid="{00000000-0005-0000-0000-00006A3F0000}"/>
    <cellStyle name="Normal 205 3 8 2" xfId="16235" xr:uid="{00000000-0005-0000-0000-00006B3F0000}"/>
    <cellStyle name="Normal 205 3 9" xfId="16236" xr:uid="{00000000-0005-0000-0000-00006C3F0000}"/>
    <cellStyle name="Normal 205 4" xfId="16237" xr:uid="{00000000-0005-0000-0000-00006D3F0000}"/>
    <cellStyle name="Normal 205 4 2" xfId="16238" xr:uid="{00000000-0005-0000-0000-00006E3F0000}"/>
    <cellStyle name="Normal 205 4 2 2" xfId="16239" xr:uid="{00000000-0005-0000-0000-00006F3F0000}"/>
    <cellStyle name="Normal 205 4 3" xfId="16240" xr:uid="{00000000-0005-0000-0000-0000703F0000}"/>
    <cellStyle name="Normal 205 4 4" xfId="16241" xr:uid="{00000000-0005-0000-0000-0000713F0000}"/>
    <cellStyle name="Normal 205 5" xfId="16242" xr:uid="{00000000-0005-0000-0000-0000723F0000}"/>
    <cellStyle name="Normal 205 5 2" xfId="16243" xr:uid="{00000000-0005-0000-0000-0000733F0000}"/>
    <cellStyle name="Normal 205 5 2 2" xfId="16244" xr:uid="{00000000-0005-0000-0000-0000743F0000}"/>
    <cellStyle name="Normal 205 5 3" xfId="16245" xr:uid="{00000000-0005-0000-0000-0000753F0000}"/>
    <cellStyle name="Normal 205 5 4" xfId="16246" xr:uid="{00000000-0005-0000-0000-0000763F0000}"/>
    <cellStyle name="Normal 205 6" xfId="16247" xr:uid="{00000000-0005-0000-0000-0000773F0000}"/>
    <cellStyle name="Normal 205 6 2" xfId="16248" xr:uid="{00000000-0005-0000-0000-0000783F0000}"/>
    <cellStyle name="Normal 205 6 2 2" xfId="16249" xr:uid="{00000000-0005-0000-0000-0000793F0000}"/>
    <cellStyle name="Normal 205 6 3" xfId="16250" xr:uid="{00000000-0005-0000-0000-00007A3F0000}"/>
    <cellStyle name="Normal 205 6 4" xfId="16251" xr:uid="{00000000-0005-0000-0000-00007B3F0000}"/>
    <cellStyle name="Normal 205 7" xfId="16252" xr:uid="{00000000-0005-0000-0000-00007C3F0000}"/>
    <cellStyle name="Normal 205 7 2" xfId="16253" xr:uid="{00000000-0005-0000-0000-00007D3F0000}"/>
    <cellStyle name="Normal 205 7 2 2" xfId="16254" xr:uid="{00000000-0005-0000-0000-00007E3F0000}"/>
    <cellStyle name="Normal 205 7 3" xfId="16255" xr:uid="{00000000-0005-0000-0000-00007F3F0000}"/>
    <cellStyle name="Normal 205 7 4" xfId="16256" xr:uid="{00000000-0005-0000-0000-0000803F0000}"/>
    <cellStyle name="Normal 205 8" xfId="16257" xr:uid="{00000000-0005-0000-0000-0000813F0000}"/>
    <cellStyle name="Normal 205 8 2" xfId="16258" xr:uid="{00000000-0005-0000-0000-0000823F0000}"/>
    <cellStyle name="Normal 205 8 2 2" xfId="16259" xr:uid="{00000000-0005-0000-0000-0000833F0000}"/>
    <cellStyle name="Normal 205 8 3" xfId="16260" xr:uid="{00000000-0005-0000-0000-0000843F0000}"/>
    <cellStyle name="Normal 205 9" xfId="16261" xr:uid="{00000000-0005-0000-0000-0000853F0000}"/>
    <cellStyle name="Normal 205 9 2" xfId="16262" xr:uid="{00000000-0005-0000-0000-0000863F0000}"/>
    <cellStyle name="Normal 205 9 3" xfId="16263" xr:uid="{00000000-0005-0000-0000-0000873F0000}"/>
    <cellStyle name="Normal 206" xfId="16264" xr:uid="{00000000-0005-0000-0000-0000883F0000}"/>
    <cellStyle name="Normal 206 10" xfId="16265" xr:uid="{00000000-0005-0000-0000-0000893F0000}"/>
    <cellStyle name="Normal 206 10 2" xfId="16266" xr:uid="{00000000-0005-0000-0000-00008A3F0000}"/>
    <cellStyle name="Normal 206 11" xfId="16267" xr:uid="{00000000-0005-0000-0000-00008B3F0000}"/>
    <cellStyle name="Normal 206 12" xfId="16268" xr:uid="{00000000-0005-0000-0000-00008C3F0000}"/>
    <cellStyle name="Normal 206 13" xfId="16269" xr:uid="{00000000-0005-0000-0000-00008D3F0000}"/>
    <cellStyle name="Normal 206 14" xfId="16270" xr:uid="{00000000-0005-0000-0000-00008E3F0000}"/>
    <cellStyle name="Normal 206 15" xfId="16271" xr:uid="{00000000-0005-0000-0000-00008F3F0000}"/>
    <cellStyle name="Normal 206 16" xfId="16272" xr:uid="{00000000-0005-0000-0000-0000903F0000}"/>
    <cellStyle name="Normal 206 17" xfId="16273" xr:uid="{00000000-0005-0000-0000-0000913F0000}"/>
    <cellStyle name="Normal 206 2" xfId="16274" xr:uid="{00000000-0005-0000-0000-0000923F0000}"/>
    <cellStyle name="Normal 206 2 10" xfId="16275" xr:uid="{00000000-0005-0000-0000-0000933F0000}"/>
    <cellStyle name="Normal 206 2 11" xfId="16276" xr:uid="{00000000-0005-0000-0000-0000943F0000}"/>
    <cellStyle name="Normal 206 2 12" xfId="16277" xr:uid="{00000000-0005-0000-0000-0000953F0000}"/>
    <cellStyle name="Normal 206 2 13" xfId="16278" xr:uid="{00000000-0005-0000-0000-0000963F0000}"/>
    <cellStyle name="Normal 206 2 14" xfId="16279" xr:uid="{00000000-0005-0000-0000-0000973F0000}"/>
    <cellStyle name="Normal 206 2 15" xfId="16280" xr:uid="{00000000-0005-0000-0000-0000983F0000}"/>
    <cellStyle name="Normal 206 2 2" xfId="16281" xr:uid="{00000000-0005-0000-0000-0000993F0000}"/>
    <cellStyle name="Normal 206 2 2 2" xfId="16282" xr:uid="{00000000-0005-0000-0000-00009A3F0000}"/>
    <cellStyle name="Normal 206 2 2 2 2" xfId="16283" xr:uid="{00000000-0005-0000-0000-00009B3F0000}"/>
    <cellStyle name="Normal 206 2 2 3" xfId="16284" xr:uid="{00000000-0005-0000-0000-00009C3F0000}"/>
    <cellStyle name="Normal 206 2 2 4" xfId="16285" xr:uid="{00000000-0005-0000-0000-00009D3F0000}"/>
    <cellStyle name="Normal 206 2 3" xfId="16286" xr:uid="{00000000-0005-0000-0000-00009E3F0000}"/>
    <cellStyle name="Normal 206 2 3 2" xfId="16287" xr:uid="{00000000-0005-0000-0000-00009F3F0000}"/>
    <cellStyle name="Normal 206 2 3 2 2" xfId="16288" xr:uid="{00000000-0005-0000-0000-0000A03F0000}"/>
    <cellStyle name="Normal 206 2 3 3" xfId="16289" xr:uid="{00000000-0005-0000-0000-0000A13F0000}"/>
    <cellStyle name="Normal 206 2 3 4" xfId="16290" xr:uid="{00000000-0005-0000-0000-0000A23F0000}"/>
    <cellStyle name="Normal 206 2 4" xfId="16291" xr:uid="{00000000-0005-0000-0000-0000A33F0000}"/>
    <cellStyle name="Normal 206 2 4 2" xfId="16292" xr:uid="{00000000-0005-0000-0000-0000A43F0000}"/>
    <cellStyle name="Normal 206 2 4 2 2" xfId="16293" xr:uid="{00000000-0005-0000-0000-0000A53F0000}"/>
    <cellStyle name="Normal 206 2 4 3" xfId="16294" xr:uid="{00000000-0005-0000-0000-0000A63F0000}"/>
    <cellStyle name="Normal 206 2 4 4" xfId="16295" xr:uid="{00000000-0005-0000-0000-0000A73F0000}"/>
    <cellStyle name="Normal 206 2 5" xfId="16296" xr:uid="{00000000-0005-0000-0000-0000A83F0000}"/>
    <cellStyle name="Normal 206 2 5 2" xfId="16297" xr:uid="{00000000-0005-0000-0000-0000A93F0000}"/>
    <cellStyle name="Normal 206 2 5 2 2" xfId="16298" xr:uid="{00000000-0005-0000-0000-0000AA3F0000}"/>
    <cellStyle name="Normal 206 2 5 3" xfId="16299" xr:uid="{00000000-0005-0000-0000-0000AB3F0000}"/>
    <cellStyle name="Normal 206 2 5 4" xfId="16300" xr:uid="{00000000-0005-0000-0000-0000AC3F0000}"/>
    <cellStyle name="Normal 206 2 6" xfId="16301" xr:uid="{00000000-0005-0000-0000-0000AD3F0000}"/>
    <cellStyle name="Normal 206 2 6 2" xfId="16302" xr:uid="{00000000-0005-0000-0000-0000AE3F0000}"/>
    <cellStyle name="Normal 206 2 6 2 2" xfId="16303" xr:uid="{00000000-0005-0000-0000-0000AF3F0000}"/>
    <cellStyle name="Normal 206 2 6 3" xfId="16304" xr:uid="{00000000-0005-0000-0000-0000B03F0000}"/>
    <cellStyle name="Normal 206 2 7" xfId="16305" xr:uid="{00000000-0005-0000-0000-0000B13F0000}"/>
    <cellStyle name="Normal 206 2 7 2" xfId="16306" xr:uid="{00000000-0005-0000-0000-0000B23F0000}"/>
    <cellStyle name="Normal 206 2 7 3" xfId="16307" xr:uid="{00000000-0005-0000-0000-0000B33F0000}"/>
    <cellStyle name="Normal 206 2 8" xfId="16308" xr:uid="{00000000-0005-0000-0000-0000B43F0000}"/>
    <cellStyle name="Normal 206 2 8 2" xfId="16309" xr:uid="{00000000-0005-0000-0000-0000B53F0000}"/>
    <cellStyle name="Normal 206 2 9" xfId="16310" xr:uid="{00000000-0005-0000-0000-0000B63F0000}"/>
    <cellStyle name="Normal 206 3" xfId="16311" xr:uid="{00000000-0005-0000-0000-0000B73F0000}"/>
    <cellStyle name="Normal 206 3 10" xfId="16312" xr:uid="{00000000-0005-0000-0000-0000B83F0000}"/>
    <cellStyle name="Normal 206 3 11" xfId="16313" xr:uid="{00000000-0005-0000-0000-0000B93F0000}"/>
    <cellStyle name="Normal 206 3 12" xfId="16314" xr:uid="{00000000-0005-0000-0000-0000BA3F0000}"/>
    <cellStyle name="Normal 206 3 13" xfId="16315" xr:uid="{00000000-0005-0000-0000-0000BB3F0000}"/>
    <cellStyle name="Normal 206 3 14" xfId="16316" xr:uid="{00000000-0005-0000-0000-0000BC3F0000}"/>
    <cellStyle name="Normal 206 3 15" xfId="16317" xr:uid="{00000000-0005-0000-0000-0000BD3F0000}"/>
    <cellStyle name="Normal 206 3 2" xfId="16318" xr:uid="{00000000-0005-0000-0000-0000BE3F0000}"/>
    <cellStyle name="Normal 206 3 2 2" xfId="16319" xr:uid="{00000000-0005-0000-0000-0000BF3F0000}"/>
    <cellStyle name="Normal 206 3 2 2 2" xfId="16320" xr:uid="{00000000-0005-0000-0000-0000C03F0000}"/>
    <cellStyle name="Normal 206 3 2 3" xfId="16321" xr:uid="{00000000-0005-0000-0000-0000C13F0000}"/>
    <cellStyle name="Normal 206 3 2 4" xfId="16322" xr:uid="{00000000-0005-0000-0000-0000C23F0000}"/>
    <cellStyle name="Normal 206 3 3" xfId="16323" xr:uid="{00000000-0005-0000-0000-0000C33F0000}"/>
    <cellStyle name="Normal 206 3 3 2" xfId="16324" xr:uid="{00000000-0005-0000-0000-0000C43F0000}"/>
    <cellStyle name="Normal 206 3 3 2 2" xfId="16325" xr:uid="{00000000-0005-0000-0000-0000C53F0000}"/>
    <cellStyle name="Normal 206 3 3 3" xfId="16326" xr:uid="{00000000-0005-0000-0000-0000C63F0000}"/>
    <cellStyle name="Normal 206 3 3 4" xfId="16327" xr:uid="{00000000-0005-0000-0000-0000C73F0000}"/>
    <cellStyle name="Normal 206 3 4" xfId="16328" xr:uid="{00000000-0005-0000-0000-0000C83F0000}"/>
    <cellStyle name="Normal 206 3 4 2" xfId="16329" xr:uid="{00000000-0005-0000-0000-0000C93F0000}"/>
    <cellStyle name="Normal 206 3 4 2 2" xfId="16330" xr:uid="{00000000-0005-0000-0000-0000CA3F0000}"/>
    <cellStyle name="Normal 206 3 4 3" xfId="16331" xr:uid="{00000000-0005-0000-0000-0000CB3F0000}"/>
    <cellStyle name="Normal 206 3 4 4" xfId="16332" xr:uid="{00000000-0005-0000-0000-0000CC3F0000}"/>
    <cellStyle name="Normal 206 3 5" xfId="16333" xr:uid="{00000000-0005-0000-0000-0000CD3F0000}"/>
    <cellStyle name="Normal 206 3 5 2" xfId="16334" xr:uid="{00000000-0005-0000-0000-0000CE3F0000}"/>
    <cellStyle name="Normal 206 3 5 2 2" xfId="16335" xr:uid="{00000000-0005-0000-0000-0000CF3F0000}"/>
    <cellStyle name="Normal 206 3 5 3" xfId="16336" xr:uid="{00000000-0005-0000-0000-0000D03F0000}"/>
    <cellStyle name="Normal 206 3 5 4" xfId="16337" xr:uid="{00000000-0005-0000-0000-0000D13F0000}"/>
    <cellStyle name="Normal 206 3 6" xfId="16338" xr:uid="{00000000-0005-0000-0000-0000D23F0000}"/>
    <cellStyle name="Normal 206 3 6 2" xfId="16339" xr:uid="{00000000-0005-0000-0000-0000D33F0000}"/>
    <cellStyle name="Normal 206 3 6 2 2" xfId="16340" xr:uid="{00000000-0005-0000-0000-0000D43F0000}"/>
    <cellStyle name="Normal 206 3 6 3" xfId="16341" xr:uid="{00000000-0005-0000-0000-0000D53F0000}"/>
    <cellStyle name="Normal 206 3 7" xfId="16342" xr:uid="{00000000-0005-0000-0000-0000D63F0000}"/>
    <cellStyle name="Normal 206 3 7 2" xfId="16343" xr:uid="{00000000-0005-0000-0000-0000D73F0000}"/>
    <cellStyle name="Normal 206 3 7 3" xfId="16344" xr:uid="{00000000-0005-0000-0000-0000D83F0000}"/>
    <cellStyle name="Normal 206 3 8" xfId="16345" xr:uid="{00000000-0005-0000-0000-0000D93F0000}"/>
    <cellStyle name="Normal 206 3 8 2" xfId="16346" xr:uid="{00000000-0005-0000-0000-0000DA3F0000}"/>
    <cellStyle name="Normal 206 3 9" xfId="16347" xr:uid="{00000000-0005-0000-0000-0000DB3F0000}"/>
    <cellStyle name="Normal 206 4" xfId="16348" xr:uid="{00000000-0005-0000-0000-0000DC3F0000}"/>
    <cellStyle name="Normal 206 4 2" xfId="16349" xr:uid="{00000000-0005-0000-0000-0000DD3F0000}"/>
    <cellStyle name="Normal 206 4 2 2" xfId="16350" xr:uid="{00000000-0005-0000-0000-0000DE3F0000}"/>
    <cellStyle name="Normal 206 4 3" xfId="16351" xr:uid="{00000000-0005-0000-0000-0000DF3F0000}"/>
    <cellStyle name="Normal 206 4 4" xfId="16352" xr:uid="{00000000-0005-0000-0000-0000E03F0000}"/>
    <cellStyle name="Normal 206 5" xfId="16353" xr:uid="{00000000-0005-0000-0000-0000E13F0000}"/>
    <cellStyle name="Normal 206 5 2" xfId="16354" xr:uid="{00000000-0005-0000-0000-0000E23F0000}"/>
    <cellStyle name="Normal 206 5 2 2" xfId="16355" xr:uid="{00000000-0005-0000-0000-0000E33F0000}"/>
    <cellStyle name="Normal 206 5 3" xfId="16356" xr:uid="{00000000-0005-0000-0000-0000E43F0000}"/>
    <cellStyle name="Normal 206 5 4" xfId="16357" xr:uid="{00000000-0005-0000-0000-0000E53F0000}"/>
    <cellStyle name="Normal 206 6" xfId="16358" xr:uid="{00000000-0005-0000-0000-0000E63F0000}"/>
    <cellStyle name="Normal 206 6 2" xfId="16359" xr:uid="{00000000-0005-0000-0000-0000E73F0000}"/>
    <cellStyle name="Normal 206 6 2 2" xfId="16360" xr:uid="{00000000-0005-0000-0000-0000E83F0000}"/>
    <cellStyle name="Normal 206 6 3" xfId="16361" xr:uid="{00000000-0005-0000-0000-0000E93F0000}"/>
    <cellStyle name="Normal 206 6 4" xfId="16362" xr:uid="{00000000-0005-0000-0000-0000EA3F0000}"/>
    <cellStyle name="Normal 206 7" xfId="16363" xr:uid="{00000000-0005-0000-0000-0000EB3F0000}"/>
    <cellStyle name="Normal 206 7 2" xfId="16364" xr:uid="{00000000-0005-0000-0000-0000EC3F0000}"/>
    <cellStyle name="Normal 206 7 2 2" xfId="16365" xr:uid="{00000000-0005-0000-0000-0000ED3F0000}"/>
    <cellStyle name="Normal 206 7 3" xfId="16366" xr:uid="{00000000-0005-0000-0000-0000EE3F0000}"/>
    <cellStyle name="Normal 206 7 4" xfId="16367" xr:uid="{00000000-0005-0000-0000-0000EF3F0000}"/>
    <cellStyle name="Normal 206 8" xfId="16368" xr:uid="{00000000-0005-0000-0000-0000F03F0000}"/>
    <cellStyle name="Normal 206 8 2" xfId="16369" xr:uid="{00000000-0005-0000-0000-0000F13F0000}"/>
    <cellStyle name="Normal 206 8 2 2" xfId="16370" xr:uid="{00000000-0005-0000-0000-0000F23F0000}"/>
    <cellStyle name="Normal 206 8 3" xfId="16371" xr:uid="{00000000-0005-0000-0000-0000F33F0000}"/>
    <cellStyle name="Normal 206 9" xfId="16372" xr:uid="{00000000-0005-0000-0000-0000F43F0000}"/>
    <cellStyle name="Normal 206 9 2" xfId="16373" xr:uid="{00000000-0005-0000-0000-0000F53F0000}"/>
    <cellStyle name="Normal 206 9 3" xfId="16374" xr:uid="{00000000-0005-0000-0000-0000F63F0000}"/>
    <cellStyle name="Normal 207" xfId="16375" xr:uid="{00000000-0005-0000-0000-0000F73F0000}"/>
    <cellStyle name="Normal 207 10" xfId="16376" xr:uid="{00000000-0005-0000-0000-0000F83F0000}"/>
    <cellStyle name="Normal 207 10 2" xfId="16377" xr:uid="{00000000-0005-0000-0000-0000F93F0000}"/>
    <cellStyle name="Normal 207 11" xfId="16378" xr:uid="{00000000-0005-0000-0000-0000FA3F0000}"/>
    <cellStyle name="Normal 207 12" xfId="16379" xr:uid="{00000000-0005-0000-0000-0000FB3F0000}"/>
    <cellStyle name="Normal 207 13" xfId="16380" xr:uid="{00000000-0005-0000-0000-0000FC3F0000}"/>
    <cellStyle name="Normal 207 14" xfId="16381" xr:uid="{00000000-0005-0000-0000-0000FD3F0000}"/>
    <cellStyle name="Normal 207 15" xfId="16382" xr:uid="{00000000-0005-0000-0000-0000FE3F0000}"/>
    <cellStyle name="Normal 207 16" xfId="16383" xr:uid="{00000000-0005-0000-0000-0000FF3F0000}"/>
    <cellStyle name="Normal 207 17" xfId="16384" xr:uid="{00000000-0005-0000-0000-000000400000}"/>
    <cellStyle name="Normal 207 2" xfId="16385" xr:uid="{00000000-0005-0000-0000-000001400000}"/>
    <cellStyle name="Normal 207 2 10" xfId="16386" xr:uid="{00000000-0005-0000-0000-000002400000}"/>
    <cellStyle name="Normal 207 2 11" xfId="16387" xr:uid="{00000000-0005-0000-0000-000003400000}"/>
    <cellStyle name="Normal 207 2 12" xfId="16388" xr:uid="{00000000-0005-0000-0000-000004400000}"/>
    <cellStyle name="Normal 207 2 13" xfId="16389" xr:uid="{00000000-0005-0000-0000-000005400000}"/>
    <cellStyle name="Normal 207 2 14" xfId="16390" xr:uid="{00000000-0005-0000-0000-000006400000}"/>
    <cellStyle name="Normal 207 2 15" xfId="16391" xr:uid="{00000000-0005-0000-0000-000007400000}"/>
    <cellStyle name="Normal 207 2 2" xfId="16392" xr:uid="{00000000-0005-0000-0000-000008400000}"/>
    <cellStyle name="Normal 207 2 2 2" xfId="16393" xr:uid="{00000000-0005-0000-0000-000009400000}"/>
    <cellStyle name="Normal 207 2 2 2 2" xfId="16394" xr:uid="{00000000-0005-0000-0000-00000A400000}"/>
    <cellStyle name="Normal 207 2 2 3" xfId="16395" xr:uid="{00000000-0005-0000-0000-00000B400000}"/>
    <cellStyle name="Normal 207 2 2 4" xfId="16396" xr:uid="{00000000-0005-0000-0000-00000C400000}"/>
    <cellStyle name="Normal 207 2 3" xfId="16397" xr:uid="{00000000-0005-0000-0000-00000D400000}"/>
    <cellStyle name="Normal 207 2 3 2" xfId="16398" xr:uid="{00000000-0005-0000-0000-00000E400000}"/>
    <cellStyle name="Normal 207 2 3 2 2" xfId="16399" xr:uid="{00000000-0005-0000-0000-00000F400000}"/>
    <cellStyle name="Normal 207 2 3 3" xfId="16400" xr:uid="{00000000-0005-0000-0000-000010400000}"/>
    <cellStyle name="Normal 207 2 3 4" xfId="16401" xr:uid="{00000000-0005-0000-0000-000011400000}"/>
    <cellStyle name="Normal 207 2 4" xfId="16402" xr:uid="{00000000-0005-0000-0000-000012400000}"/>
    <cellStyle name="Normal 207 2 4 2" xfId="16403" xr:uid="{00000000-0005-0000-0000-000013400000}"/>
    <cellStyle name="Normal 207 2 4 2 2" xfId="16404" xr:uid="{00000000-0005-0000-0000-000014400000}"/>
    <cellStyle name="Normal 207 2 4 3" xfId="16405" xr:uid="{00000000-0005-0000-0000-000015400000}"/>
    <cellStyle name="Normal 207 2 4 4" xfId="16406" xr:uid="{00000000-0005-0000-0000-000016400000}"/>
    <cellStyle name="Normal 207 2 5" xfId="16407" xr:uid="{00000000-0005-0000-0000-000017400000}"/>
    <cellStyle name="Normal 207 2 5 2" xfId="16408" xr:uid="{00000000-0005-0000-0000-000018400000}"/>
    <cellStyle name="Normal 207 2 5 2 2" xfId="16409" xr:uid="{00000000-0005-0000-0000-000019400000}"/>
    <cellStyle name="Normal 207 2 5 3" xfId="16410" xr:uid="{00000000-0005-0000-0000-00001A400000}"/>
    <cellStyle name="Normal 207 2 5 4" xfId="16411" xr:uid="{00000000-0005-0000-0000-00001B400000}"/>
    <cellStyle name="Normal 207 2 6" xfId="16412" xr:uid="{00000000-0005-0000-0000-00001C400000}"/>
    <cellStyle name="Normal 207 2 6 2" xfId="16413" xr:uid="{00000000-0005-0000-0000-00001D400000}"/>
    <cellStyle name="Normal 207 2 6 2 2" xfId="16414" xr:uid="{00000000-0005-0000-0000-00001E400000}"/>
    <cellStyle name="Normal 207 2 6 3" xfId="16415" xr:uid="{00000000-0005-0000-0000-00001F400000}"/>
    <cellStyle name="Normal 207 2 7" xfId="16416" xr:uid="{00000000-0005-0000-0000-000020400000}"/>
    <cellStyle name="Normal 207 2 7 2" xfId="16417" xr:uid="{00000000-0005-0000-0000-000021400000}"/>
    <cellStyle name="Normal 207 2 7 3" xfId="16418" xr:uid="{00000000-0005-0000-0000-000022400000}"/>
    <cellStyle name="Normal 207 2 8" xfId="16419" xr:uid="{00000000-0005-0000-0000-000023400000}"/>
    <cellStyle name="Normal 207 2 8 2" xfId="16420" xr:uid="{00000000-0005-0000-0000-000024400000}"/>
    <cellStyle name="Normal 207 2 9" xfId="16421" xr:uid="{00000000-0005-0000-0000-000025400000}"/>
    <cellStyle name="Normal 207 3" xfId="16422" xr:uid="{00000000-0005-0000-0000-000026400000}"/>
    <cellStyle name="Normal 207 3 10" xfId="16423" xr:uid="{00000000-0005-0000-0000-000027400000}"/>
    <cellStyle name="Normal 207 3 11" xfId="16424" xr:uid="{00000000-0005-0000-0000-000028400000}"/>
    <cellStyle name="Normal 207 3 12" xfId="16425" xr:uid="{00000000-0005-0000-0000-000029400000}"/>
    <cellStyle name="Normal 207 3 13" xfId="16426" xr:uid="{00000000-0005-0000-0000-00002A400000}"/>
    <cellStyle name="Normal 207 3 14" xfId="16427" xr:uid="{00000000-0005-0000-0000-00002B400000}"/>
    <cellStyle name="Normal 207 3 15" xfId="16428" xr:uid="{00000000-0005-0000-0000-00002C400000}"/>
    <cellStyle name="Normal 207 3 2" xfId="16429" xr:uid="{00000000-0005-0000-0000-00002D400000}"/>
    <cellStyle name="Normal 207 3 2 2" xfId="16430" xr:uid="{00000000-0005-0000-0000-00002E400000}"/>
    <cellStyle name="Normal 207 3 2 2 2" xfId="16431" xr:uid="{00000000-0005-0000-0000-00002F400000}"/>
    <cellStyle name="Normal 207 3 2 3" xfId="16432" xr:uid="{00000000-0005-0000-0000-000030400000}"/>
    <cellStyle name="Normal 207 3 2 4" xfId="16433" xr:uid="{00000000-0005-0000-0000-000031400000}"/>
    <cellStyle name="Normal 207 3 3" xfId="16434" xr:uid="{00000000-0005-0000-0000-000032400000}"/>
    <cellStyle name="Normal 207 3 3 2" xfId="16435" xr:uid="{00000000-0005-0000-0000-000033400000}"/>
    <cellStyle name="Normal 207 3 3 2 2" xfId="16436" xr:uid="{00000000-0005-0000-0000-000034400000}"/>
    <cellStyle name="Normal 207 3 3 3" xfId="16437" xr:uid="{00000000-0005-0000-0000-000035400000}"/>
    <cellStyle name="Normal 207 3 3 4" xfId="16438" xr:uid="{00000000-0005-0000-0000-000036400000}"/>
    <cellStyle name="Normal 207 3 4" xfId="16439" xr:uid="{00000000-0005-0000-0000-000037400000}"/>
    <cellStyle name="Normal 207 3 4 2" xfId="16440" xr:uid="{00000000-0005-0000-0000-000038400000}"/>
    <cellStyle name="Normal 207 3 4 2 2" xfId="16441" xr:uid="{00000000-0005-0000-0000-000039400000}"/>
    <cellStyle name="Normal 207 3 4 3" xfId="16442" xr:uid="{00000000-0005-0000-0000-00003A400000}"/>
    <cellStyle name="Normal 207 3 4 4" xfId="16443" xr:uid="{00000000-0005-0000-0000-00003B400000}"/>
    <cellStyle name="Normal 207 3 5" xfId="16444" xr:uid="{00000000-0005-0000-0000-00003C400000}"/>
    <cellStyle name="Normal 207 3 5 2" xfId="16445" xr:uid="{00000000-0005-0000-0000-00003D400000}"/>
    <cellStyle name="Normal 207 3 5 2 2" xfId="16446" xr:uid="{00000000-0005-0000-0000-00003E400000}"/>
    <cellStyle name="Normal 207 3 5 3" xfId="16447" xr:uid="{00000000-0005-0000-0000-00003F400000}"/>
    <cellStyle name="Normal 207 3 5 4" xfId="16448" xr:uid="{00000000-0005-0000-0000-000040400000}"/>
    <cellStyle name="Normal 207 3 6" xfId="16449" xr:uid="{00000000-0005-0000-0000-000041400000}"/>
    <cellStyle name="Normal 207 3 6 2" xfId="16450" xr:uid="{00000000-0005-0000-0000-000042400000}"/>
    <cellStyle name="Normal 207 3 6 2 2" xfId="16451" xr:uid="{00000000-0005-0000-0000-000043400000}"/>
    <cellStyle name="Normal 207 3 6 3" xfId="16452" xr:uid="{00000000-0005-0000-0000-000044400000}"/>
    <cellStyle name="Normal 207 3 7" xfId="16453" xr:uid="{00000000-0005-0000-0000-000045400000}"/>
    <cellStyle name="Normal 207 3 7 2" xfId="16454" xr:uid="{00000000-0005-0000-0000-000046400000}"/>
    <cellStyle name="Normal 207 3 7 3" xfId="16455" xr:uid="{00000000-0005-0000-0000-000047400000}"/>
    <cellStyle name="Normal 207 3 8" xfId="16456" xr:uid="{00000000-0005-0000-0000-000048400000}"/>
    <cellStyle name="Normal 207 3 8 2" xfId="16457" xr:uid="{00000000-0005-0000-0000-000049400000}"/>
    <cellStyle name="Normal 207 3 9" xfId="16458" xr:uid="{00000000-0005-0000-0000-00004A400000}"/>
    <cellStyle name="Normal 207 4" xfId="16459" xr:uid="{00000000-0005-0000-0000-00004B400000}"/>
    <cellStyle name="Normal 207 4 2" xfId="16460" xr:uid="{00000000-0005-0000-0000-00004C400000}"/>
    <cellStyle name="Normal 207 4 2 2" xfId="16461" xr:uid="{00000000-0005-0000-0000-00004D400000}"/>
    <cellStyle name="Normal 207 4 3" xfId="16462" xr:uid="{00000000-0005-0000-0000-00004E400000}"/>
    <cellStyle name="Normal 207 4 4" xfId="16463" xr:uid="{00000000-0005-0000-0000-00004F400000}"/>
    <cellStyle name="Normal 207 5" xfId="16464" xr:uid="{00000000-0005-0000-0000-000050400000}"/>
    <cellStyle name="Normal 207 5 2" xfId="16465" xr:uid="{00000000-0005-0000-0000-000051400000}"/>
    <cellStyle name="Normal 207 5 2 2" xfId="16466" xr:uid="{00000000-0005-0000-0000-000052400000}"/>
    <cellStyle name="Normal 207 5 3" xfId="16467" xr:uid="{00000000-0005-0000-0000-000053400000}"/>
    <cellStyle name="Normal 207 5 4" xfId="16468" xr:uid="{00000000-0005-0000-0000-000054400000}"/>
    <cellStyle name="Normal 207 6" xfId="16469" xr:uid="{00000000-0005-0000-0000-000055400000}"/>
    <cellStyle name="Normal 207 6 2" xfId="16470" xr:uid="{00000000-0005-0000-0000-000056400000}"/>
    <cellStyle name="Normal 207 6 2 2" xfId="16471" xr:uid="{00000000-0005-0000-0000-000057400000}"/>
    <cellStyle name="Normal 207 6 3" xfId="16472" xr:uid="{00000000-0005-0000-0000-000058400000}"/>
    <cellStyle name="Normal 207 6 4" xfId="16473" xr:uid="{00000000-0005-0000-0000-000059400000}"/>
    <cellStyle name="Normal 207 7" xfId="16474" xr:uid="{00000000-0005-0000-0000-00005A400000}"/>
    <cellStyle name="Normal 207 7 2" xfId="16475" xr:uid="{00000000-0005-0000-0000-00005B400000}"/>
    <cellStyle name="Normal 207 7 2 2" xfId="16476" xr:uid="{00000000-0005-0000-0000-00005C400000}"/>
    <cellStyle name="Normal 207 7 3" xfId="16477" xr:uid="{00000000-0005-0000-0000-00005D400000}"/>
    <cellStyle name="Normal 207 7 4" xfId="16478" xr:uid="{00000000-0005-0000-0000-00005E400000}"/>
    <cellStyle name="Normal 207 8" xfId="16479" xr:uid="{00000000-0005-0000-0000-00005F400000}"/>
    <cellStyle name="Normal 207 8 2" xfId="16480" xr:uid="{00000000-0005-0000-0000-000060400000}"/>
    <cellStyle name="Normal 207 8 2 2" xfId="16481" xr:uid="{00000000-0005-0000-0000-000061400000}"/>
    <cellStyle name="Normal 207 8 3" xfId="16482" xr:uid="{00000000-0005-0000-0000-000062400000}"/>
    <cellStyle name="Normal 207 9" xfId="16483" xr:uid="{00000000-0005-0000-0000-000063400000}"/>
    <cellStyle name="Normal 207 9 2" xfId="16484" xr:uid="{00000000-0005-0000-0000-000064400000}"/>
    <cellStyle name="Normal 207 9 3" xfId="16485" xr:uid="{00000000-0005-0000-0000-000065400000}"/>
    <cellStyle name="Normal 208" xfId="16486" xr:uid="{00000000-0005-0000-0000-000066400000}"/>
    <cellStyle name="Normal 208 10" xfId="16487" xr:uid="{00000000-0005-0000-0000-000067400000}"/>
    <cellStyle name="Normal 208 10 2" xfId="16488" xr:uid="{00000000-0005-0000-0000-000068400000}"/>
    <cellStyle name="Normal 208 11" xfId="16489" xr:uid="{00000000-0005-0000-0000-000069400000}"/>
    <cellStyle name="Normal 208 12" xfId="16490" xr:uid="{00000000-0005-0000-0000-00006A400000}"/>
    <cellStyle name="Normal 208 13" xfId="16491" xr:uid="{00000000-0005-0000-0000-00006B400000}"/>
    <cellStyle name="Normal 208 14" xfId="16492" xr:uid="{00000000-0005-0000-0000-00006C400000}"/>
    <cellStyle name="Normal 208 15" xfId="16493" xr:uid="{00000000-0005-0000-0000-00006D400000}"/>
    <cellStyle name="Normal 208 16" xfId="16494" xr:uid="{00000000-0005-0000-0000-00006E400000}"/>
    <cellStyle name="Normal 208 17" xfId="16495" xr:uid="{00000000-0005-0000-0000-00006F400000}"/>
    <cellStyle name="Normal 208 2" xfId="16496" xr:uid="{00000000-0005-0000-0000-000070400000}"/>
    <cellStyle name="Normal 208 2 10" xfId="16497" xr:uid="{00000000-0005-0000-0000-000071400000}"/>
    <cellStyle name="Normal 208 2 11" xfId="16498" xr:uid="{00000000-0005-0000-0000-000072400000}"/>
    <cellStyle name="Normal 208 2 12" xfId="16499" xr:uid="{00000000-0005-0000-0000-000073400000}"/>
    <cellStyle name="Normal 208 2 13" xfId="16500" xr:uid="{00000000-0005-0000-0000-000074400000}"/>
    <cellStyle name="Normal 208 2 14" xfId="16501" xr:uid="{00000000-0005-0000-0000-000075400000}"/>
    <cellStyle name="Normal 208 2 15" xfId="16502" xr:uid="{00000000-0005-0000-0000-000076400000}"/>
    <cellStyle name="Normal 208 2 2" xfId="16503" xr:uid="{00000000-0005-0000-0000-000077400000}"/>
    <cellStyle name="Normal 208 2 2 2" xfId="16504" xr:uid="{00000000-0005-0000-0000-000078400000}"/>
    <cellStyle name="Normal 208 2 2 2 2" xfId="16505" xr:uid="{00000000-0005-0000-0000-000079400000}"/>
    <cellStyle name="Normal 208 2 2 3" xfId="16506" xr:uid="{00000000-0005-0000-0000-00007A400000}"/>
    <cellStyle name="Normal 208 2 2 4" xfId="16507" xr:uid="{00000000-0005-0000-0000-00007B400000}"/>
    <cellStyle name="Normal 208 2 3" xfId="16508" xr:uid="{00000000-0005-0000-0000-00007C400000}"/>
    <cellStyle name="Normal 208 2 3 2" xfId="16509" xr:uid="{00000000-0005-0000-0000-00007D400000}"/>
    <cellStyle name="Normal 208 2 3 2 2" xfId="16510" xr:uid="{00000000-0005-0000-0000-00007E400000}"/>
    <cellStyle name="Normal 208 2 3 3" xfId="16511" xr:uid="{00000000-0005-0000-0000-00007F400000}"/>
    <cellStyle name="Normal 208 2 3 4" xfId="16512" xr:uid="{00000000-0005-0000-0000-000080400000}"/>
    <cellStyle name="Normal 208 2 4" xfId="16513" xr:uid="{00000000-0005-0000-0000-000081400000}"/>
    <cellStyle name="Normal 208 2 4 2" xfId="16514" xr:uid="{00000000-0005-0000-0000-000082400000}"/>
    <cellStyle name="Normal 208 2 4 2 2" xfId="16515" xr:uid="{00000000-0005-0000-0000-000083400000}"/>
    <cellStyle name="Normal 208 2 4 3" xfId="16516" xr:uid="{00000000-0005-0000-0000-000084400000}"/>
    <cellStyle name="Normal 208 2 4 4" xfId="16517" xr:uid="{00000000-0005-0000-0000-000085400000}"/>
    <cellStyle name="Normal 208 2 5" xfId="16518" xr:uid="{00000000-0005-0000-0000-000086400000}"/>
    <cellStyle name="Normal 208 2 5 2" xfId="16519" xr:uid="{00000000-0005-0000-0000-000087400000}"/>
    <cellStyle name="Normal 208 2 5 2 2" xfId="16520" xr:uid="{00000000-0005-0000-0000-000088400000}"/>
    <cellStyle name="Normal 208 2 5 3" xfId="16521" xr:uid="{00000000-0005-0000-0000-000089400000}"/>
    <cellStyle name="Normal 208 2 5 4" xfId="16522" xr:uid="{00000000-0005-0000-0000-00008A400000}"/>
    <cellStyle name="Normal 208 2 6" xfId="16523" xr:uid="{00000000-0005-0000-0000-00008B400000}"/>
    <cellStyle name="Normal 208 2 6 2" xfId="16524" xr:uid="{00000000-0005-0000-0000-00008C400000}"/>
    <cellStyle name="Normal 208 2 6 2 2" xfId="16525" xr:uid="{00000000-0005-0000-0000-00008D400000}"/>
    <cellStyle name="Normal 208 2 6 3" xfId="16526" xr:uid="{00000000-0005-0000-0000-00008E400000}"/>
    <cellStyle name="Normal 208 2 7" xfId="16527" xr:uid="{00000000-0005-0000-0000-00008F400000}"/>
    <cellStyle name="Normal 208 2 7 2" xfId="16528" xr:uid="{00000000-0005-0000-0000-000090400000}"/>
    <cellStyle name="Normal 208 2 7 3" xfId="16529" xr:uid="{00000000-0005-0000-0000-000091400000}"/>
    <cellStyle name="Normal 208 2 8" xfId="16530" xr:uid="{00000000-0005-0000-0000-000092400000}"/>
    <cellStyle name="Normal 208 2 8 2" xfId="16531" xr:uid="{00000000-0005-0000-0000-000093400000}"/>
    <cellStyle name="Normal 208 2 9" xfId="16532" xr:uid="{00000000-0005-0000-0000-000094400000}"/>
    <cellStyle name="Normal 208 3" xfId="16533" xr:uid="{00000000-0005-0000-0000-000095400000}"/>
    <cellStyle name="Normal 208 3 10" xfId="16534" xr:uid="{00000000-0005-0000-0000-000096400000}"/>
    <cellStyle name="Normal 208 3 11" xfId="16535" xr:uid="{00000000-0005-0000-0000-000097400000}"/>
    <cellStyle name="Normal 208 3 12" xfId="16536" xr:uid="{00000000-0005-0000-0000-000098400000}"/>
    <cellStyle name="Normal 208 3 13" xfId="16537" xr:uid="{00000000-0005-0000-0000-000099400000}"/>
    <cellStyle name="Normal 208 3 14" xfId="16538" xr:uid="{00000000-0005-0000-0000-00009A400000}"/>
    <cellStyle name="Normal 208 3 15" xfId="16539" xr:uid="{00000000-0005-0000-0000-00009B400000}"/>
    <cellStyle name="Normal 208 3 2" xfId="16540" xr:uid="{00000000-0005-0000-0000-00009C400000}"/>
    <cellStyle name="Normal 208 3 2 2" xfId="16541" xr:uid="{00000000-0005-0000-0000-00009D400000}"/>
    <cellStyle name="Normal 208 3 2 2 2" xfId="16542" xr:uid="{00000000-0005-0000-0000-00009E400000}"/>
    <cellStyle name="Normal 208 3 2 3" xfId="16543" xr:uid="{00000000-0005-0000-0000-00009F400000}"/>
    <cellStyle name="Normal 208 3 2 4" xfId="16544" xr:uid="{00000000-0005-0000-0000-0000A0400000}"/>
    <cellStyle name="Normal 208 3 3" xfId="16545" xr:uid="{00000000-0005-0000-0000-0000A1400000}"/>
    <cellStyle name="Normal 208 3 3 2" xfId="16546" xr:uid="{00000000-0005-0000-0000-0000A2400000}"/>
    <cellStyle name="Normal 208 3 3 2 2" xfId="16547" xr:uid="{00000000-0005-0000-0000-0000A3400000}"/>
    <cellStyle name="Normal 208 3 3 3" xfId="16548" xr:uid="{00000000-0005-0000-0000-0000A4400000}"/>
    <cellStyle name="Normal 208 3 3 4" xfId="16549" xr:uid="{00000000-0005-0000-0000-0000A5400000}"/>
    <cellStyle name="Normal 208 3 4" xfId="16550" xr:uid="{00000000-0005-0000-0000-0000A6400000}"/>
    <cellStyle name="Normal 208 3 4 2" xfId="16551" xr:uid="{00000000-0005-0000-0000-0000A7400000}"/>
    <cellStyle name="Normal 208 3 4 2 2" xfId="16552" xr:uid="{00000000-0005-0000-0000-0000A8400000}"/>
    <cellStyle name="Normal 208 3 4 3" xfId="16553" xr:uid="{00000000-0005-0000-0000-0000A9400000}"/>
    <cellStyle name="Normal 208 3 4 4" xfId="16554" xr:uid="{00000000-0005-0000-0000-0000AA400000}"/>
    <cellStyle name="Normal 208 3 5" xfId="16555" xr:uid="{00000000-0005-0000-0000-0000AB400000}"/>
    <cellStyle name="Normal 208 3 5 2" xfId="16556" xr:uid="{00000000-0005-0000-0000-0000AC400000}"/>
    <cellStyle name="Normal 208 3 5 2 2" xfId="16557" xr:uid="{00000000-0005-0000-0000-0000AD400000}"/>
    <cellStyle name="Normal 208 3 5 3" xfId="16558" xr:uid="{00000000-0005-0000-0000-0000AE400000}"/>
    <cellStyle name="Normal 208 3 5 4" xfId="16559" xr:uid="{00000000-0005-0000-0000-0000AF400000}"/>
    <cellStyle name="Normal 208 3 6" xfId="16560" xr:uid="{00000000-0005-0000-0000-0000B0400000}"/>
    <cellStyle name="Normal 208 3 6 2" xfId="16561" xr:uid="{00000000-0005-0000-0000-0000B1400000}"/>
    <cellStyle name="Normal 208 3 6 2 2" xfId="16562" xr:uid="{00000000-0005-0000-0000-0000B2400000}"/>
    <cellStyle name="Normal 208 3 6 3" xfId="16563" xr:uid="{00000000-0005-0000-0000-0000B3400000}"/>
    <cellStyle name="Normal 208 3 7" xfId="16564" xr:uid="{00000000-0005-0000-0000-0000B4400000}"/>
    <cellStyle name="Normal 208 3 7 2" xfId="16565" xr:uid="{00000000-0005-0000-0000-0000B5400000}"/>
    <cellStyle name="Normal 208 3 7 3" xfId="16566" xr:uid="{00000000-0005-0000-0000-0000B6400000}"/>
    <cellStyle name="Normal 208 3 8" xfId="16567" xr:uid="{00000000-0005-0000-0000-0000B7400000}"/>
    <cellStyle name="Normal 208 3 8 2" xfId="16568" xr:uid="{00000000-0005-0000-0000-0000B8400000}"/>
    <cellStyle name="Normal 208 3 9" xfId="16569" xr:uid="{00000000-0005-0000-0000-0000B9400000}"/>
    <cellStyle name="Normal 208 4" xfId="16570" xr:uid="{00000000-0005-0000-0000-0000BA400000}"/>
    <cellStyle name="Normal 208 4 2" xfId="16571" xr:uid="{00000000-0005-0000-0000-0000BB400000}"/>
    <cellStyle name="Normal 208 4 2 2" xfId="16572" xr:uid="{00000000-0005-0000-0000-0000BC400000}"/>
    <cellStyle name="Normal 208 4 3" xfId="16573" xr:uid="{00000000-0005-0000-0000-0000BD400000}"/>
    <cellStyle name="Normal 208 4 4" xfId="16574" xr:uid="{00000000-0005-0000-0000-0000BE400000}"/>
    <cellStyle name="Normal 208 5" xfId="16575" xr:uid="{00000000-0005-0000-0000-0000BF400000}"/>
    <cellStyle name="Normal 208 5 2" xfId="16576" xr:uid="{00000000-0005-0000-0000-0000C0400000}"/>
    <cellStyle name="Normal 208 5 2 2" xfId="16577" xr:uid="{00000000-0005-0000-0000-0000C1400000}"/>
    <cellStyle name="Normal 208 5 3" xfId="16578" xr:uid="{00000000-0005-0000-0000-0000C2400000}"/>
    <cellStyle name="Normal 208 5 4" xfId="16579" xr:uid="{00000000-0005-0000-0000-0000C3400000}"/>
    <cellStyle name="Normal 208 6" xfId="16580" xr:uid="{00000000-0005-0000-0000-0000C4400000}"/>
    <cellStyle name="Normal 208 6 2" xfId="16581" xr:uid="{00000000-0005-0000-0000-0000C5400000}"/>
    <cellStyle name="Normal 208 6 2 2" xfId="16582" xr:uid="{00000000-0005-0000-0000-0000C6400000}"/>
    <cellStyle name="Normal 208 6 3" xfId="16583" xr:uid="{00000000-0005-0000-0000-0000C7400000}"/>
    <cellStyle name="Normal 208 6 4" xfId="16584" xr:uid="{00000000-0005-0000-0000-0000C8400000}"/>
    <cellStyle name="Normal 208 7" xfId="16585" xr:uid="{00000000-0005-0000-0000-0000C9400000}"/>
    <cellStyle name="Normal 208 7 2" xfId="16586" xr:uid="{00000000-0005-0000-0000-0000CA400000}"/>
    <cellStyle name="Normal 208 7 2 2" xfId="16587" xr:uid="{00000000-0005-0000-0000-0000CB400000}"/>
    <cellStyle name="Normal 208 7 3" xfId="16588" xr:uid="{00000000-0005-0000-0000-0000CC400000}"/>
    <cellStyle name="Normal 208 7 4" xfId="16589" xr:uid="{00000000-0005-0000-0000-0000CD400000}"/>
    <cellStyle name="Normal 208 8" xfId="16590" xr:uid="{00000000-0005-0000-0000-0000CE400000}"/>
    <cellStyle name="Normal 208 8 2" xfId="16591" xr:uid="{00000000-0005-0000-0000-0000CF400000}"/>
    <cellStyle name="Normal 208 8 2 2" xfId="16592" xr:uid="{00000000-0005-0000-0000-0000D0400000}"/>
    <cellStyle name="Normal 208 8 3" xfId="16593" xr:uid="{00000000-0005-0000-0000-0000D1400000}"/>
    <cellStyle name="Normal 208 9" xfId="16594" xr:uid="{00000000-0005-0000-0000-0000D2400000}"/>
    <cellStyle name="Normal 208 9 2" xfId="16595" xr:uid="{00000000-0005-0000-0000-0000D3400000}"/>
    <cellStyle name="Normal 208 9 3" xfId="16596" xr:uid="{00000000-0005-0000-0000-0000D4400000}"/>
    <cellStyle name="Normal 209" xfId="16597" xr:uid="{00000000-0005-0000-0000-0000D5400000}"/>
    <cellStyle name="Normal 209 10" xfId="16598" xr:uid="{00000000-0005-0000-0000-0000D6400000}"/>
    <cellStyle name="Normal 209 10 2" xfId="16599" xr:uid="{00000000-0005-0000-0000-0000D7400000}"/>
    <cellStyle name="Normal 209 11" xfId="16600" xr:uid="{00000000-0005-0000-0000-0000D8400000}"/>
    <cellStyle name="Normal 209 12" xfId="16601" xr:uid="{00000000-0005-0000-0000-0000D9400000}"/>
    <cellStyle name="Normal 209 13" xfId="16602" xr:uid="{00000000-0005-0000-0000-0000DA400000}"/>
    <cellStyle name="Normal 209 14" xfId="16603" xr:uid="{00000000-0005-0000-0000-0000DB400000}"/>
    <cellStyle name="Normal 209 15" xfId="16604" xr:uid="{00000000-0005-0000-0000-0000DC400000}"/>
    <cellStyle name="Normal 209 16" xfId="16605" xr:uid="{00000000-0005-0000-0000-0000DD400000}"/>
    <cellStyle name="Normal 209 17" xfId="16606" xr:uid="{00000000-0005-0000-0000-0000DE400000}"/>
    <cellStyle name="Normal 209 2" xfId="16607" xr:uid="{00000000-0005-0000-0000-0000DF400000}"/>
    <cellStyle name="Normal 209 2 10" xfId="16608" xr:uid="{00000000-0005-0000-0000-0000E0400000}"/>
    <cellStyle name="Normal 209 2 11" xfId="16609" xr:uid="{00000000-0005-0000-0000-0000E1400000}"/>
    <cellStyle name="Normal 209 2 12" xfId="16610" xr:uid="{00000000-0005-0000-0000-0000E2400000}"/>
    <cellStyle name="Normal 209 2 13" xfId="16611" xr:uid="{00000000-0005-0000-0000-0000E3400000}"/>
    <cellStyle name="Normal 209 2 14" xfId="16612" xr:uid="{00000000-0005-0000-0000-0000E4400000}"/>
    <cellStyle name="Normal 209 2 15" xfId="16613" xr:uid="{00000000-0005-0000-0000-0000E5400000}"/>
    <cellStyle name="Normal 209 2 2" xfId="16614" xr:uid="{00000000-0005-0000-0000-0000E6400000}"/>
    <cellStyle name="Normal 209 2 2 2" xfId="16615" xr:uid="{00000000-0005-0000-0000-0000E7400000}"/>
    <cellStyle name="Normal 209 2 2 2 2" xfId="16616" xr:uid="{00000000-0005-0000-0000-0000E8400000}"/>
    <cellStyle name="Normal 209 2 2 3" xfId="16617" xr:uid="{00000000-0005-0000-0000-0000E9400000}"/>
    <cellStyle name="Normal 209 2 2 4" xfId="16618" xr:uid="{00000000-0005-0000-0000-0000EA400000}"/>
    <cellStyle name="Normal 209 2 3" xfId="16619" xr:uid="{00000000-0005-0000-0000-0000EB400000}"/>
    <cellStyle name="Normal 209 2 3 2" xfId="16620" xr:uid="{00000000-0005-0000-0000-0000EC400000}"/>
    <cellStyle name="Normal 209 2 3 2 2" xfId="16621" xr:uid="{00000000-0005-0000-0000-0000ED400000}"/>
    <cellStyle name="Normal 209 2 3 3" xfId="16622" xr:uid="{00000000-0005-0000-0000-0000EE400000}"/>
    <cellStyle name="Normal 209 2 3 4" xfId="16623" xr:uid="{00000000-0005-0000-0000-0000EF400000}"/>
    <cellStyle name="Normal 209 2 4" xfId="16624" xr:uid="{00000000-0005-0000-0000-0000F0400000}"/>
    <cellStyle name="Normal 209 2 4 2" xfId="16625" xr:uid="{00000000-0005-0000-0000-0000F1400000}"/>
    <cellStyle name="Normal 209 2 4 2 2" xfId="16626" xr:uid="{00000000-0005-0000-0000-0000F2400000}"/>
    <cellStyle name="Normal 209 2 4 3" xfId="16627" xr:uid="{00000000-0005-0000-0000-0000F3400000}"/>
    <cellStyle name="Normal 209 2 4 4" xfId="16628" xr:uid="{00000000-0005-0000-0000-0000F4400000}"/>
    <cellStyle name="Normal 209 2 5" xfId="16629" xr:uid="{00000000-0005-0000-0000-0000F5400000}"/>
    <cellStyle name="Normal 209 2 5 2" xfId="16630" xr:uid="{00000000-0005-0000-0000-0000F6400000}"/>
    <cellStyle name="Normal 209 2 5 2 2" xfId="16631" xr:uid="{00000000-0005-0000-0000-0000F7400000}"/>
    <cellStyle name="Normal 209 2 5 3" xfId="16632" xr:uid="{00000000-0005-0000-0000-0000F8400000}"/>
    <cellStyle name="Normal 209 2 5 4" xfId="16633" xr:uid="{00000000-0005-0000-0000-0000F9400000}"/>
    <cellStyle name="Normal 209 2 6" xfId="16634" xr:uid="{00000000-0005-0000-0000-0000FA400000}"/>
    <cellStyle name="Normal 209 2 6 2" xfId="16635" xr:uid="{00000000-0005-0000-0000-0000FB400000}"/>
    <cellStyle name="Normal 209 2 6 2 2" xfId="16636" xr:uid="{00000000-0005-0000-0000-0000FC400000}"/>
    <cellStyle name="Normal 209 2 6 3" xfId="16637" xr:uid="{00000000-0005-0000-0000-0000FD400000}"/>
    <cellStyle name="Normal 209 2 7" xfId="16638" xr:uid="{00000000-0005-0000-0000-0000FE400000}"/>
    <cellStyle name="Normal 209 2 7 2" xfId="16639" xr:uid="{00000000-0005-0000-0000-0000FF400000}"/>
    <cellStyle name="Normal 209 2 7 3" xfId="16640" xr:uid="{00000000-0005-0000-0000-000000410000}"/>
    <cellStyle name="Normal 209 2 8" xfId="16641" xr:uid="{00000000-0005-0000-0000-000001410000}"/>
    <cellStyle name="Normal 209 2 8 2" xfId="16642" xr:uid="{00000000-0005-0000-0000-000002410000}"/>
    <cellStyle name="Normal 209 2 9" xfId="16643" xr:uid="{00000000-0005-0000-0000-000003410000}"/>
    <cellStyle name="Normal 209 3" xfId="16644" xr:uid="{00000000-0005-0000-0000-000004410000}"/>
    <cellStyle name="Normal 209 3 10" xfId="16645" xr:uid="{00000000-0005-0000-0000-000005410000}"/>
    <cellStyle name="Normal 209 3 11" xfId="16646" xr:uid="{00000000-0005-0000-0000-000006410000}"/>
    <cellStyle name="Normal 209 3 12" xfId="16647" xr:uid="{00000000-0005-0000-0000-000007410000}"/>
    <cellStyle name="Normal 209 3 13" xfId="16648" xr:uid="{00000000-0005-0000-0000-000008410000}"/>
    <cellStyle name="Normal 209 3 14" xfId="16649" xr:uid="{00000000-0005-0000-0000-000009410000}"/>
    <cellStyle name="Normal 209 3 15" xfId="16650" xr:uid="{00000000-0005-0000-0000-00000A410000}"/>
    <cellStyle name="Normal 209 3 2" xfId="16651" xr:uid="{00000000-0005-0000-0000-00000B410000}"/>
    <cellStyle name="Normal 209 3 2 2" xfId="16652" xr:uid="{00000000-0005-0000-0000-00000C410000}"/>
    <cellStyle name="Normal 209 3 2 2 2" xfId="16653" xr:uid="{00000000-0005-0000-0000-00000D410000}"/>
    <cellStyle name="Normal 209 3 2 3" xfId="16654" xr:uid="{00000000-0005-0000-0000-00000E410000}"/>
    <cellStyle name="Normal 209 3 2 4" xfId="16655" xr:uid="{00000000-0005-0000-0000-00000F410000}"/>
    <cellStyle name="Normal 209 3 3" xfId="16656" xr:uid="{00000000-0005-0000-0000-000010410000}"/>
    <cellStyle name="Normal 209 3 3 2" xfId="16657" xr:uid="{00000000-0005-0000-0000-000011410000}"/>
    <cellStyle name="Normal 209 3 3 2 2" xfId="16658" xr:uid="{00000000-0005-0000-0000-000012410000}"/>
    <cellStyle name="Normal 209 3 3 3" xfId="16659" xr:uid="{00000000-0005-0000-0000-000013410000}"/>
    <cellStyle name="Normal 209 3 3 4" xfId="16660" xr:uid="{00000000-0005-0000-0000-000014410000}"/>
    <cellStyle name="Normal 209 3 4" xfId="16661" xr:uid="{00000000-0005-0000-0000-000015410000}"/>
    <cellStyle name="Normal 209 3 4 2" xfId="16662" xr:uid="{00000000-0005-0000-0000-000016410000}"/>
    <cellStyle name="Normal 209 3 4 2 2" xfId="16663" xr:uid="{00000000-0005-0000-0000-000017410000}"/>
    <cellStyle name="Normal 209 3 4 3" xfId="16664" xr:uid="{00000000-0005-0000-0000-000018410000}"/>
    <cellStyle name="Normal 209 3 4 4" xfId="16665" xr:uid="{00000000-0005-0000-0000-000019410000}"/>
    <cellStyle name="Normal 209 3 5" xfId="16666" xr:uid="{00000000-0005-0000-0000-00001A410000}"/>
    <cellStyle name="Normal 209 3 5 2" xfId="16667" xr:uid="{00000000-0005-0000-0000-00001B410000}"/>
    <cellStyle name="Normal 209 3 5 2 2" xfId="16668" xr:uid="{00000000-0005-0000-0000-00001C410000}"/>
    <cellStyle name="Normal 209 3 5 3" xfId="16669" xr:uid="{00000000-0005-0000-0000-00001D410000}"/>
    <cellStyle name="Normal 209 3 5 4" xfId="16670" xr:uid="{00000000-0005-0000-0000-00001E410000}"/>
    <cellStyle name="Normal 209 3 6" xfId="16671" xr:uid="{00000000-0005-0000-0000-00001F410000}"/>
    <cellStyle name="Normal 209 3 6 2" xfId="16672" xr:uid="{00000000-0005-0000-0000-000020410000}"/>
    <cellStyle name="Normal 209 3 6 2 2" xfId="16673" xr:uid="{00000000-0005-0000-0000-000021410000}"/>
    <cellStyle name="Normal 209 3 6 3" xfId="16674" xr:uid="{00000000-0005-0000-0000-000022410000}"/>
    <cellStyle name="Normal 209 3 7" xfId="16675" xr:uid="{00000000-0005-0000-0000-000023410000}"/>
    <cellStyle name="Normal 209 3 7 2" xfId="16676" xr:uid="{00000000-0005-0000-0000-000024410000}"/>
    <cellStyle name="Normal 209 3 7 3" xfId="16677" xr:uid="{00000000-0005-0000-0000-000025410000}"/>
    <cellStyle name="Normal 209 3 8" xfId="16678" xr:uid="{00000000-0005-0000-0000-000026410000}"/>
    <cellStyle name="Normal 209 3 8 2" xfId="16679" xr:uid="{00000000-0005-0000-0000-000027410000}"/>
    <cellStyle name="Normal 209 3 9" xfId="16680" xr:uid="{00000000-0005-0000-0000-000028410000}"/>
    <cellStyle name="Normal 209 4" xfId="16681" xr:uid="{00000000-0005-0000-0000-000029410000}"/>
    <cellStyle name="Normal 209 4 2" xfId="16682" xr:uid="{00000000-0005-0000-0000-00002A410000}"/>
    <cellStyle name="Normal 209 4 2 2" xfId="16683" xr:uid="{00000000-0005-0000-0000-00002B410000}"/>
    <cellStyle name="Normal 209 4 3" xfId="16684" xr:uid="{00000000-0005-0000-0000-00002C410000}"/>
    <cellStyle name="Normal 209 4 4" xfId="16685" xr:uid="{00000000-0005-0000-0000-00002D410000}"/>
    <cellStyle name="Normal 209 5" xfId="16686" xr:uid="{00000000-0005-0000-0000-00002E410000}"/>
    <cellStyle name="Normal 209 5 2" xfId="16687" xr:uid="{00000000-0005-0000-0000-00002F410000}"/>
    <cellStyle name="Normal 209 5 2 2" xfId="16688" xr:uid="{00000000-0005-0000-0000-000030410000}"/>
    <cellStyle name="Normal 209 5 3" xfId="16689" xr:uid="{00000000-0005-0000-0000-000031410000}"/>
    <cellStyle name="Normal 209 5 4" xfId="16690" xr:uid="{00000000-0005-0000-0000-000032410000}"/>
    <cellStyle name="Normal 209 6" xfId="16691" xr:uid="{00000000-0005-0000-0000-000033410000}"/>
    <cellStyle name="Normal 209 6 2" xfId="16692" xr:uid="{00000000-0005-0000-0000-000034410000}"/>
    <cellStyle name="Normal 209 6 2 2" xfId="16693" xr:uid="{00000000-0005-0000-0000-000035410000}"/>
    <cellStyle name="Normal 209 6 3" xfId="16694" xr:uid="{00000000-0005-0000-0000-000036410000}"/>
    <cellStyle name="Normal 209 6 4" xfId="16695" xr:uid="{00000000-0005-0000-0000-000037410000}"/>
    <cellStyle name="Normal 209 7" xfId="16696" xr:uid="{00000000-0005-0000-0000-000038410000}"/>
    <cellStyle name="Normal 209 7 2" xfId="16697" xr:uid="{00000000-0005-0000-0000-000039410000}"/>
    <cellStyle name="Normal 209 7 2 2" xfId="16698" xr:uid="{00000000-0005-0000-0000-00003A410000}"/>
    <cellStyle name="Normal 209 7 3" xfId="16699" xr:uid="{00000000-0005-0000-0000-00003B410000}"/>
    <cellStyle name="Normal 209 7 4" xfId="16700" xr:uid="{00000000-0005-0000-0000-00003C410000}"/>
    <cellStyle name="Normal 209 8" xfId="16701" xr:uid="{00000000-0005-0000-0000-00003D410000}"/>
    <cellStyle name="Normal 209 8 2" xfId="16702" xr:uid="{00000000-0005-0000-0000-00003E410000}"/>
    <cellStyle name="Normal 209 8 2 2" xfId="16703" xr:uid="{00000000-0005-0000-0000-00003F410000}"/>
    <cellStyle name="Normal 209 8 3" xfId="16704" xr:uid="{00000000-0005-0000-0000-000040410000}"/>
    <cellStyle name="Normal 209 9" xfId="16705" xr:uid="{00000000-0005-0000-0000-000041410000}"/>
    <cellStyle name="Normal 209 9 2" xfId="16706" xr:uid="{00000000-0005-0000-0000-000042410000}"/>
    <cellStyle name="Normal 209 9 3" xfId="16707" xr:uid="{00000000-0005-0000-0000-000043410000}"/>
    <cellStyle name="Normal 21" xfId="16708" xr:uid="{00000000-0005-0000-0000-000044410000}"/>
    <cellStyle name="Normal 21 10" xfId="16709" xr:uid="{00000000-0005-0000-0000-000045410000}"/>
    <cellStyle name="Normal 21 10 2" xfId="16710" xr:uid="{00000000-0005-0000-0000-000046410000}"/>
    <cellStyle name="Normal 21 10 3" xfId="16711" xr:uid="{00000000-0005-0000-0000-000047410000}"/>
    <cellStyle name="Normal 21 11" xfId="16712" xr:uid="{00000000-0005-0000-0000-000048410000}"/>
    <cellStyle name="Normal 21 11 2" xfId="16713" xr:uid="{00000000-0005-0000-0000-000049410000}"/>
    <cellStyle name="Normal 21 12" xfId="16714" xr:uid="{00000000-0005-0000-0000-00004A410000}"/>
    <cellStyle name="Normal 21 12 2" xfId="16715" xr:uid="{00000000-0005-0000-0000-00004B410000}"/>
    <cellStyle name="Normal 21 13" xfId="16716" xr:uid="{00000000-0005-0000-0000-00004C410000}"/>
    <cellStyle name="Normal 21 13 2" xfId="16717" xr:uid="{00000000-0005-0000-0000-00004D410000}"/>
    <cellStyle name="Normal 21 14" xfId="16718" xr:uid="{00000000-0005-0000-0000-00004E410000}"/>
    <cellStyle name="Normal 21 14 2" xfId="16719" xr:uid="{00000000-0005-0000-0000-00004F410000}"/>
    <cellStyle name="Normal 21 15" xfId="16720" xr:uid="{00000000-0005-0000-0000-000050410000}"/>
    <cellStyle name="Normal 21 15 2" xfId="16721" xr:uid="{00000000-0005-0000-0000-000051410000}"/>
    <cellStyle name="Normal 21 16" xfId="16722" xr:uid="{00000000-0005-0000-0000-000052410000}"/>
    <cellStyle name="Normal 21 16 2" xfId="16723" xr:uid="{00000000-0005-0000-0000-000053410000}"/>
    <cellStyle name="Normal 21 17" xfId="16724" xr:uid="{00000000-0005-0000-0000-000054410000}"/>
    <cellStyle name="Normal 21 2" xfId="16725" xr:uid="{00000000-0005-0000-0000-000055410000}"/>
    <cellStyle name="Normal 21 2 10" xfId="16726" xr:uid="{00000000-0005-0000-0000-000056410000}"/>
    <cellStyle name="Normal 21 2 11" xfId="16727" xr:uid="{00000000-0005-0000-0000-000057410000}"/>
    <cellStyle name="Normal 21 2 12" xfId="16728" xr:uid="{00000000-0005-0000-0000-000058410000}"/>
    <cellStyle name="Normal 21 2 13" xfId="16729" xr:uid="{00000000-0005-0000-0000-000059410000}"/>
    <cellStyle name="Normal 21 2 14" xfId="16730" xr:uid="{00000000-0005-0000-0000-00005A410000}"/>
    <cellStyle name="Normal 21 2 15" xfId="16731" xr:uid="{00000000-0005-0000-0000-00005B410000}"/>
    <cellStyle name="Normal 21 2 2" xfId="16732" xr:uid="{00000000-0005-0000-0000-00005C410000}"/>
    <cellStyle name="Normal 21 2 2 2" xfId="16733" xr:uid="{00000000-0005-0000-0000-00005D410000}"/>
    <cellStyle name="Normal 21 2 2 2 2" xfId="16734" xr:uid="{00000000-0005-0000-0000-00005E410000}"/>
    <cellStyle name="Normal 21 2 2 3" xfId="16735" xr:uid="{00000000-0005-0000-0000-00005F410000}"/>
    <cellStyle name="Normal 21 2 2 4" xfId="16736" xr:uid="{00000000-0005-0000-0000-000060410000}"/>
    <cellStyle name="Normal 21 2 3" xfId="16737" xr:uid="{00000000-0005-0000-0000-000061410000}"/>
    <cellStyle name="Normal 21 2 3 2" xfId="16738" xr:uid="{00000000-0005-0000-0000-000062410000}"/>
    <cellStyle name="Normal 21 2 3 2 2" xfId="16739" xr:uid="{00000000-0005-0000-0000-000063410000}"/>
    <cellStyle name="Normal 21 2 3 3" xfId="16740" xr:uid="{00000000-0005-0000-0000-000064410000}"/>
    <cellStyle name="Normal 21 2 3 4" xfId="16741" xr:uid="{00000000-0005-0000-0000-000065410000}"/>
    <cellStyle name="Normal 21 2 3 5" xfId="16742" xr:uid="{00000000-0005-0000-0000-000066410000}"/>
    <cellStyle name="Normal 21 2 4" xfId="16743" xr:uid="{00000000-0005-0000-0000-000067410000}"/>
    <cellStyle name="Normal 21 2 4 2" xfId="16744" xr:uid="{00000000-0005-0000-0000-000068410000}"/>
    <cellStyle name="Normal 21 2 4 2 2" xfId="16745" xr:uid="{00000000-0005-0000-0000-000069410000}"/>
    <cellStyle name="Normal 21 2 4 3" xfId="16746" xr:uid="{00000000-0005-0000-0000-00006A410000}"/>
    <cellStyle name="Normal 21 2 4 4" xfId="16747" xr:uid="{00000000-0005-0000-0000-00006B410000}"/>
    <cellStyle name="Normal 21 2 5" xfId="16748" xr:uid="{00000000-0005-0000-0000-00006C410000}"/>
    <cellStyle name="Normal 21 2 5 2" xfId="16749" xr:uid="{00000000-0005-0000-0000-00006D410000}"/>
    <cellStyle name="Normal 21 2 5 2 2" xfId="16750" xr:uid="{00000000-0005-0000-0000-00006E410000}"/>
    <cellStyle name="Normal 21 2 5 3" xfId="16751" xr:uid="{00000000-0005-0000-0000-00006F410000}"/>
    <cellStyle name="Normal 21 2 5 4" xfId="16752" xr:uid="{00000000-0005-0000-0000-000070410000}"/>
    <cellStyle name="Normal 21 2 6" xfId="16753" xr:uid="{00000000-0005-0000-0000-000071410000}"/>
    <cellStyle name="Normal 21 2 6 2" xfId="16754" xr:uid="{00000000-0005-0000-0000-000072410000}"/>
    <cellStyle name="Normal 21 2 6 2 2" xfId="16755" xr:uid="{00000000-0005-0000-0000-000073410000}"/>
    <cellStyle name="Normal 21 2 6 3" xfId="16756" xr:uid="{00000000-0005-0000-0000-000074410000}"/>
    <cellStyle name="Normal 21 2 7" xfId="16757" xr:uid="{00000000-0005-0000-0000-000075410000}"/>
    <cellStyle name="Normal 21 2 7 2" xfId="16758" xr:uid="{00000000-0005-0000-0000-000076410000}"/>
    <cellStyle name="Normal 21 2 7 3" xfId="16759" xr:uid="{00000000-0005-0000-0000-000077410000}"/>
    <cellStyle name="Normal 21 2 8" xfId="16760" xr:uid="{00000000-0005-0000-0000-000078410000}"/>
    <cellStyle name="Normal 21 2 8 2" xfId="16761" xr:uid="{00000000-0005-0000-0000-000079410000}"/>
    <cellStyle name="Normal 21 2 9" xfId="16762" xr:uid="{00000000-0005-0000-0000-00007A410000}"/>
    <cellStyle name="Normal 21 2 9 2" xfId="16763" xr:uid="{00000000-0005-0000-0000-00007B410000}"/>
    <cellStyle name="Normal 21 3" xfId="16764" xr:uid="{00000000-0005-0000-0000-00007C410000}"/>
    <cellStyle name="Normal 21 3 10" xfId="16765" xr:uid="{00000000-0005-0000-0000-00007D410000}"/>
    <cellStyle name="Normal 21 3 11" xfId="16766" xr:uid="{00000000-0005-0000-0000-00007E410000}"/>
    <cellStyle name="Normal 21 3 12" xfId="16767" xr:uid="{00000000-0005-0000-0000-00007F410000}"/>
    <cellStyle name="Normal 21 3 13" xfId="16768" xr:uid="{00000000-0005-0000-0000-000080410000}"/>
    <cellStyle name="Normal 21 3 14" xfId="16769" xr:uid="{00000000-0005-0000-0000-000081410000}"/>
    <cellStyle name="Normal 21 3 15" xfId="16770" xr:uid="{00000000-0005-0000-0000-000082410000}"/>
    <cellStyle name="Normal 21 3 2" xfId="16771" xr:uid="{00000000-0005-0000-0000-000083410000}"/>
    <cellStyle name="Normal 21 3 2 2" xfId="16772" xr:uid="{00000000-0005-0000-0000-000084410000}"/>
    <cellStyle name="Normal 21 3 2 2 2" xfId="16773" xr:uid="{00000000-0005-0000-0000-000085410000}"/>
    <cellStyle name="Normal 21 3 2 3" xfId="16774" xr:uid="{00000000-0005-0000-0000-000086410000}"/>
    <cellStyle name="Normal 21 3 2 4" xfId="16775" xr:uid="{00000000-0005-0000-0000-000087410000}"/>
    <cellStyle name="Normal 21 3 2 5" xfId="16776" xr:uid="{00000000-0005-0000-0000-000088410000}"/>
    <cellStyle name="Normal 21 3 3" xfId="16777" xr:uid="{00000000-0005-0000-0000-000089410000}"/>
    <cellStyle name="Normal 21 3 3 2" xfId="16778" xr:uid="{00000000-0005-0000-0000-00008A410000}"/>
    <cellStyle name="Normal 21 3 3 2 2" xfId="16779" xr:uid="{00000000-0005-0000-0000-00008B410000}"/>
    <cellStyle name="Normal 21 3 3 3" xfId="16780" xr:uid="{00000000-0005-0000-0000-00008C410000}"/>
    <cellStyle name="Normal 21 3 3 4" xfId="16781" xr:uid="{00000000-0005-0000-0000-00008D410000}"/>
    <cellStyle name="Normal 21 3 4" xfId="16782" xr:uid="{00000000-0005-0000-0000-00008E410000}"/>
    <cellStyle name="Normal 21 3 4 2" xfId="16783" xr:uid="{00000000-0005-0000-0000-00008F410000}"/>
    <cellStyle name="Normal 21 3 4 2 2" xfId="16784" xr:uid="{00000000-0005-0000-0000-000090410000}"/>
    <cellStyle name="Normal 21 3 4 3" xfId="16785" xr:uid="{00000000-0005-0000-0000-000091410000}"/>
    <cellStyle name="Normal 21 3 4 4" xfId="16786" xr:uid="{00000000-0005-0000-0000-000092410000}"/>
    <cellStyle name="Normal 21 3 5" xfId="16787" xr:uid="{00000000-0005-0000-0000-000093410000}"/>
    <cellStyle name="Normal 21 3 5 2" xfId="16788" xr:uid="{00000000-0005-0000-0000-000094410000}"/>
    <cellStyle name="Normal 21 3 5 2 2" xfId="16789" xr:uid="{00000000-0005-0000-0000-000095410000}"/>
    <cellStyle name="Normal 21 3 5 3" xfId="16790" xr:uid="{00000000-0005-0000-0000-000096410000}"/>
    <cellStyle name="Normal 21 3 5 4" xfId="16791" xr:uid="{00000000-0005-0000-0000-000097410000}"/>
    <cellStyle name="Normal 21 3 6" xfId="16792" xr:uid="{00000000-0005-0000-0000-000098410000}"/>
    <cellStyle name="Normal 21 3 6 2" xfId="16793" xr:uid="{00000000-0005-0000-0000-000099410000}"/>
    <cellStyle name="Normal 21 3 6 2 2" xfId="16794" xr:uid="{00000000-0005-0000-0000-00009A410000}"/>
    <cellStyle name="Normal 21 3 6 3" xfId="16795" xr:uid="{00000000-0005-0000-0000-00009B410000}"/>
    <cellStyle name="Normal 21 3 7" xfId="16796" xr:uid="{00000000-0005-0000-0000-00009C410000}"/>
    <cellStyle name="Normal 21 3 7 2" xfId="16797" xr:uid="{00000000-0005-0000-0000-00009D410000}"/>
    <cellStyle name="Normal 21 3 7 3" xfId="16798" xr:uid="{00000000-0005-0000-0000-00009E410000}"/>
    <cellStyle name="Normal 21 3 8" xfId="16799" xr:uid="{00000000-0005-0000-0000-00009F410000}"/>
    <cellStyle name="Normal 21 3 8 2" xfId="16800" xr:uid="{00000000-0005-0000-0000-0000A0410000}"/>
    <cellStyle name="Normal 21 3 9" xfId="16801" xr:uid="{00000000-0005-0000-0000-0000A1410000}"/>
    <cellStyle name="Normal 21 4" xfId="16802" xr:uid="{00000000-0005-0000-0000-0000A2410000}"/>
    <cellStyle name="Normal 21 4 2" xfId="16803" xr:uid="{00000000-0005-0000-0000-0000A3410000}"/>
    <cellStyle name="Normal 21 4 2 2" xfId="16804" xr:uid="{00000000-0005-0000-0000-0000A4410000}"/>
    <cellStyle name="Normal 21 4 3" xfId="16805" xr:uid="{00000000-0005-0000-0000-0000A5410000}"/>
    <cellStyle name="Normal 21 4 4" xfId="16806" xr:uid="{00000000-0005-0000-0000-0000A6410000}"/>
    <cellStyle name="Normal 21 4 5" xfId="16807" xr:uid="{00000000-0005-0000-0000-0000A7410000}"/>
    <cellStyle name="Normal 21 5" xfId="16808" xr:uid="{00000000-0005-0000-0000-0000A8410000}"/>
    <cellStyle name="Normal 21 5 2" xfId="16809" xr:uid="{00000000-0005-0000-0000-0000A9410000}"/>
    <cellStyle name="Normal 21 5 2 2" xfId="16810" xr:uid="{00000000-0005-0000-0000-0000AA410000}"/>
    <cellStyle name="Normal 21 5 3" xfId="16811" xr:uid="{00000000-0005-0000-0000-0000AB410000}"/>
    <cellStyle name="Normal 21 5 4" xfId="16812" xr:uid="{00000000-0005-0000-0000-0000AC410000}"/>
    <cellStyle name="Normal 21 5 5" xfId="16813" xr:uid="{00000000-0005-0000-0000-0000AD410000}"/>
    <cellStyle name="Normal 21 6" xfId="16814" xr:uid="{00000000-0005-0000-0000-0000AE410000}"/>
    <cellStyle name="Normal 21 6 2" xfId="16815" xr:uid="{00000000-0005-0000-0000-0000AF410000}"/>
    <cellStyle name="Normal 21 6 2 2" xfId="16816" xr:uid="{00000000-0005-0000-0000-0000B0410000}"/>
    <cellStyle name="Normal 21 6 3" xfId="16817" xr:uid="{00000000-0005-0000-0000-0000B1410000}"/>
    <cellStyle name="Normal 21 6 4" xfId="16818" xr:uid="{00000000-0005-0000-0000-0000B2410000}"/>
    <cellStyle name="Normal 21 6 5" xfId="16819" xr:uid="{00000000-0005-0000-0000-0000B3410000}"/>
    <cellStyle name="Normal 21 7" xfId="16820" xr:uid="{00000000-0005-0000-0000-0000B4410000}"/>
    <cellStyle name="Normal 21 7 2" xfId="16821" xr:uid="{00000000-0005-0000-0000-0000B5410000}"/>
    <cellStyle name="Normal 21 7 2 2" xfId="16822" xr:uid="{00000000-0005-0000-0000-0000B6410000}"/>
    <cellStyle name="Normal 21 7 3" xfId="16823" xr:uid="{00000000-0005-0000-0000-0000B7410000}"/>
    <cellStyle name="Normal 21 7 4" xfId="16824" xr:uid="{00000000-0005-0000-0000-0000B8410000}"/>
    <cellStyle name="Normal 21 7 5" xfId="16825" xr:uid="{00000000-0005-0000-0000-0000B9410000}"/>
    <cellStyle name="Normal 21 8" xfId="16826" xr:uid="{00000000-0005-0000-0000-0000BA410000}"/>
    <cellStyle name="Normal 21 8 2" xfId="16827" xr:uid="{00000000-0005-0000-0000-0000BB410000}"/>
    <cellStyle name="Normal 21 8 2 2" xfId="16828" xr:uid="{00000000-0005-0000-0000-0000BC410000}"/>
    <cellStyle name="Normal 21 8 3" xfId="16829" xr:uid="{00000000-0005-0000-0000-0000BD410000}"/>
    <cellStyle name="Normal 21 8 4" xfId="16830" xr:uid="{00000000-0005-0000-0000-0000BE410000}"/>
    <cellStyle name="Normal 21 9" xfId="16831" xr:uid="{00000000-0005-0000-0000-0000BF410000}"/>
    <cellStyle name="Normal 21 9 2" xfId="16832" xr:uid="{00000000-0005-0000-0000-0000C0410000}"/>
    <cellStyle name="Normal 21 9 2 2" xfId="16833" xr:uid="{00000000-0005-0000-0000-0000C1410000}"/>
    <cellStyle name="Normal 21 9 3" xfId="16834" xr:uid="{00000000-0005-0000-0000-0000C2410000}"/>
    <cellStyle name="Normal 210" xfId="16835" xr:uid="{00000000-0005-0000-0000-0000C3410000}"/>
    <cellStyle name="Normal 210 10" xfId="16836" xr:uid="{00000000-0005-0000-0000-0000C4410000}"/>
    <cellStyle name="Normal 210 10 2" xfId="16837" xr:uid="{00000000-0005-0000-0000-0000C5410000}"/>
    <cellStyle name="Normal 210 11" xfId="16838" xr:uid="{00000000-0005-0000-0000-0000C6410000}"/>
    <cellStyle name="Normal 210 12" xfId="16839" xr:uid="{00000000-0005-0000-0000-0000C7410000}"/>
    <cellStyle name="Normal 210 13" xfId="16840" xr:uid="{00000000-0005-0000-0000-0000C8410000}"/>
    <cellStyle name="Normal 210 14" xfId="16841" xr:uid="{00000000-0005-0000-0000-0000C9410000}"/>
    <cellStyle name="Normal 210 15" xfId="16842" xr:uid="{00000000-0005-0000-0000-0000CA410000}"/>
    <cellStyle name="Normal 210 16" xfId="16843" xr:uid="{00000000-0005-0000-0000-0000CB410000}"/>
    <cellStyle name="Normal 210 17" xfId="16844" xr:uid="{00000000-0005-0000-0000-0000CC410000}"/>
    <cellStyle name="Normal 210 2" xfId="16845" xr:uid="{00000000-0005-0000-0000-0000CD410000}"/>
    <cellStyle name="Normal 210 2 10" xfId="16846" xr:uid="{00000000-0005-0000-0000-0000CE410000}"/>
    <cellStyle name="Normal 210 2 11" xfId="16847" xr:uid="{00000000-0005-0000-0000-0000CF410000}"/>
    <cellStyle name="Normal 210 2 12" xfId="16848" xr:uid="{00000000-0005-0000-0000-0000D0410000}"/>
    <cellStyle name="Normal 210 2 13" xfId="16849" xr:uid="{00000000-0005-0000-0000-0000D1410000}"/>
    <cellStyle name="Normal 210 2 14" xfId="16850" xr:uid="{00000000-0005-0000-0000-0000D2410000}"/>
    <cellStyle name="Normal 210 2 15" xfId="16851" xr:uid="{00000000-0005-0000-0000-0000D3410000}"/>
    <cellStyle name="Normal 210 2 2" xfId="16852" xr:uid="{00000000-0005-0000-0000-0000D4410000}"/>
    <cellStyle name="Normal 210 2 2 2" xfId="16853" xr:uid="{00000000-0005-0000-0000-0000D5410000}"/>
    <cellStyle name="Normal 210 2 2 2 2" xfId="16854" xr:uid="{00000000-0005-0000-0000-0000D6410000}"/>
    <cellStyle name="Normal 210 2 2 3" xfId="16855" xr:uid="{00000000-0005-0000-0000-0000D7410000}"/>
    <cellStyle name="Normal 210 2 2 4" xfId="16856" xr:uid="{00000000-0005-0000-0000-0000D8410000}"/>
    <cellStyle name="Normal 210 2 3" xfId="16857" xr:uid="{00000000-0005-0000-0000-0000D9410000}"/>
    <cellStyle name="Normal 210 2 3 2" xfId="16858" xr:uid="{00000000-0005-0000-0000-0000DA410000}"/>
    <cellStyle name="Normal 210 2 3 2 2" xfId="16859" xr:uid="{00000000-0005-0000-0000-0000DB410000}"/>
    <cellStyle name="Normal 210 2 3 3" xfId="16860" xr:uid="{00000000-0005-0000-0000-0000DC410000}"/>
    <cellStyle name="Normal 210 2 3 4" xfId="16861" xr:uid="{00000000-0005-0000-0000-0000DD410000}"/>
    <cellStyle name="Normal 210 2 4" xfId="16862" xr:uid="{00000000-0005-0000-0000-0000DE410000}"/>
    <cellStyle name="Normal 210 2 4 2" xfId="16863" xr:uid="{00000000-0005-0000-0000-0000DF410000}"/>
    <cellStyle name="Normal 210 2 4 2 2" xfId="16864" xr:uid="{00000000-0005-0000-0000-0000E0410000}"/>
    <cellStyle name="Normal 210 2 4 3" xfId="16865" xr:uid="{00000000-0005-0000-0000-0000E1410000}"/>
    <cellStyle name="Normal 210 2 4 4" xfId="16866" xr:uid="{00000000-0005-0000-0000-0000E2410000}"/>
    <cellStyle name="Normal 210 2 5" xfId="16867" xr:uid="{00000000-0005-0000-0000-0000E3410000}"/>
    <cellStyle name="Normal 210 2 5 2" xfId="16868" xr:uid="{00000000-0005-0000-0000-0000E4410000}"/>
    <cellStyle name="Normal 210 2 5 2 2" xfId="16869" xr:uid="{00000000-0005-0000-0000-0000E5410000}"/>
    <cellStyle name="Normal 210 2 5 3" xfId="16870" xr:uid="{00000000-0005-0000-0000-0000E6410000}"/>
    <cellStyle name="Normal 210 2 5 4" xfId="16871" xr:uid="{00000000-0005-0000-0000-0000E7410000}"/>
    <cellStyle name="Normal 210 2 6" xfId="16872" xr:uid="{00000000-0005-0000-0000-0000E8410000}"/>
    <cellStyle name="Normal 210 2 6 2" xfId="16873" xr:uid="{00000000-0005-0000-0000-0000E9410000}"/>
    <cellStyle name="Normal 210 2 6 2 2" xfId="16874" xr:uid="{00000000-0005-0000-0000-0000EA410000}"/>
    <cellStyle name="Normal 210 2 6 3" xfId="16875" xr:uid="{00000000-0005-0000-0000-0000EB410000}"/>
    <cellStyle name="Normal 210 2 7" xfId="16876" xr:uid="{00000000-0005-0000-0000-0000EC410000}"/>
    <cellStyle name="Normal 210 2 7 2" xfId="16877" xr:uid="{00000000-0005-0000-0000-0000ED410000}"/>
    <cellStyle name="Normal 210 2 7 3" xfId="16878" xr:uid="{00000000-0005-0000-0000-0000EE410000}"/>
    <cellStyle name="Normal 210 2 8" xfId="16879" xr:uid="{00000000-0005-0000-0000-0000EF410000}"/>
    <cellStyle name="Normal 210 2 8 2" xfId="16880" xr:uid="{00000000-0005-0000-0000-0000F0410000}"/>
    <cellStyle name="Normal 210 2 9" xfId="16881" xr:uid="{00000000-0005-0000-0000-0000F1410000}"/>
    <cellStyle name="Normal 210 3" xfId="16882" xr:uid="{00000000-0005-0000-0000-0000F2410000}"/>
    <cellStyle name="Normal 210 3 10" xfId="16883" xr:uid="{00000000-0005-0000-0000-0000F3410000}"/>
    <cellStyle name="Normal 210 3 11" xfId="16884" xr:uid="{00000000-0005-0000-0000-0000F4410000}"/>
    <cellStyle name="Normal 210 3 12" xfId="16885" xr:uid="{00000000-0005-0000-0000-0000F5410000}"/>
    <cellStyle name="Normal 210 3 13" xfId="16886" xr:uid="{00000000-0005-0000-0000-0000F6410000}"/>
    <cellStyle name="Normal 210 3 14" xfId="16887" xr:uid="{00000000-0005-0000-0000-0000F7410000}"/>
    <cellStyle name="Normal 210 3 15" xfId="16888" xr:uid="{00000000-0005-0000-0000-0000F8410000}"/>
    <cellStyle name="Normal 210 3 2" xfId="16889" xr:uid="{00000000-0005-0000-0000-0000F9410000}"/>
    <cellStyle name="Normal 210 3 2 2" xfId="16890" xr:uid="{00000000-0005-0000-0000-0000FA410000}"/>
    <cellStyle name="Normal 210 3 2 2 2" xfId="16891" xr:uid="{00000000-0005-0000-0000-0000FB410000}"/>
    <cellStyle name="Normal 210 3 2 3" xfId="16892" xr:uid="{00000000-0005-0000-0000-0000FC410000}"/>
    <cellStyle name="Normal 210 3 2 4" xfId="16893" xr:uid="{00000000-0005-0000-0000-0000FD410000}"/>
    <cellStyle name="Normal 210 3 3" xfId="16894" xr:uid="{00000000-0005-0000-0000-0000FE410000}"/>
    <cellStyle name="Normal 210 3 3 2" xfId="16895" xr:uid="{00000000-0005-0000-0000-0000FF410000}"/>
    <cellStyle name="Normal 210 3 3 2 2" xfId="16896" xr:uid="{00000000-0005-0000-0000-000000420000}"/>
    <cellStyle name="Normal 210 3 3 3" xfId="16897" xr:uid="{00000000-0005-0000-0000-000001420000}"/>
    <cellStyle name="Normal 210 3 3 4" xfId="16898" xr:uid="{00000000-0005-0000-0000-000002420000}"/>
    <cellStyle name="Normal 210 3 4" xfId="16899" xr:uid="{00000000-0005-0000-0000-000003420000}"/>
    <cellStyle name="Normal 210 3 4 2" xfId="16900" xr:uid="{00000000-0005-0000-0000-000004420000}"/>
    <cellStyle name="Normal 210 3 4 2 2" xfId="16901" xr:uid="{00000000-0005-0000-0000-000005420000}"/>
    <cellStyle name="Normal 210 3 4 3" xfId="16902" xr:uid="{00000000-0005-0000-0000-000006420000}"/>
    <cellStyle name="Normal 210 3 4 4" xfId="16903" xr:uid="{00000000-0005-0000-0000-000007420000}"/>
    <cellStyle name="Normal 210 3 5" xfId="16904" xr:uid="{00000000-0005-0000-0000-000008420000}"/>
    <cellStyle name="Normal 210 3 5 2" xfId="16905" xr:uid="{00000000-0005-0000-0000-000009420000}"/>
    <cellStyle name="Normal 210 3 5 2 2" xfId="16906" xr:uid="{00000000-0005-0000-0000-00000A420000}"/>
    <cellStyle name="Normal 210 3 5 3" xfId="16907" xr:uid="{00000000-0005-0000-0000-00000B420000}"/>
    <cellStyle name="Normal 210 3 5 4" xfId="16908" xr:uid="{00000000-0005-0000-0000-00000C420000}"/>
    <cellStyle name="Normal 210 3 6" xfId="16909" xr:uid="{00000000-0005-0000-0000-00000D420000}"/>
    <cellStyle name="Normal 210 3 6 2" xfId="16910" xr:uid="{00000000-0005-0000-0000-00000E420000}"/>
    <cellStyle name="Normal 210 3 6 2 2" xfId="16911" xr:uid="{00000000-0005-0000-0000-00000F420000}"/>
    <cellStyle name="Normal 210 3 6 3" xfId="16912" xr:uid="{00000000-0005-0000-0000-000010420000}"/>
    <cellStyle name="Normal 210 3 7" xfId="16913" xr:uid="{00000000-0005-0000-0000-000011420000}"/>
    <cellStyle name="Normal 210 3 7 2" xfId="16914" xr:uid="{00000000-0005-0000-0000-000012420000}"/>
    <cellStyle name="Normal 210 3 7 3" xfId="16915" xr:uid="{00000000-0005-0000-0000-000013420000}"/>
    <cellStyle name="Normal 210 3 8" xfId="16916" xr:uid="{00000000-0005-0000-0000-000014420000}"/>
    <cellStyle name="Normal 210 3 8 2" xfId="16917" xr:uid="{00000000-0005-0000-0000-000015420000}"/>
    <cellStyle name="Normal 210 3 9" xfId="16918" xr:uid="{00000000-0005-0000-0000-000016420000}"/>
    <cellStyle name="Normal 210 4" xfId="16919" xr:uid="{00000000-0005-0000-0000-000017420000}"/>
    <cellStyle name="Normal 210 4 2" xfId="16920" xr:uid="{00000000-0005-0000-0000-000018420000}"/>
    <cellStyle name="Normal 210 4 2 2" xfId="16921" xr:uid="{00000000-0005-0000-0000-000019420000}"/>
    <cellStyle name="Normal 210 4 3" xfId="16922" xr:uid="{00000000-0005-0000-0000-00001A420000}"/>
    <cellStyle name="Normal 210 4 4" xfId="16923" xr:uid="{00000000-0005-0000-0000-00001B420000}"/>
    <cellStyle name="Normal 210 5" xfId="16924" xr:uid="{00000000-0005-0000-0000-00001C420000}"/>
    <cellStyle name="Normal 210 5 2" xfId="16925" xr:uid="{00000000-0005-0000-0000-00001D420000}"/>
    <cellStyle name="Normal 210 5 2 2" xfId="16926" xr:uid="{00000000-0005-0000-0000-00001E420000}"/>
    <cellStyle name="Normal 210 5 3" xfId="16927" xr:uid="{00000000-0005-0000-0000-00001F420000}"/>
    <cellStyle name="Normal 210 5 4" xfId="16928" xr:uid="{00000000-0005-0000-0000-000020420000}"/>
    <cellStyle name="Normal 210 6" xfId="16929" xr:uid="{00000000-0005-0000-0000-000021420000}"/>
    <cellStyle name="Normal 210 6 2" xfId="16930" xr:uid="{00000000-0005-0000-0000-000022420000}"/>
    <cellStyle name="Normal 210 6 2 2" xfId="16931" xr:uid="{00000000-0005-0000-0000-000023420000}"/>
    <cellStyle name="Normal 210 6 3" xfId="16932" xr:uid="{00000000-0005-0000-0000-000024420000}"/>
    <cellStyle name="Normal 210 6 4" xfId="16933" xr:uid="{00000000-0005-0000-0000-000025420000}"/>
    <cellStyle name="Normal 210 7" xfId="16934" xr:uid="{00000000-0005-0000-0000-000026420000}"/>
    <cellStyle name="Normal 210 7 2" xfId="16935" xr:uid="{00000000-0005-0000-0000-000027420000}"/>
    <cellStyle name="Normal 210 7 2 2" xfId="16936" xr:uid="{00000000-0005-0000-0000-000028420000}"/>
    <cellStyle name="Normal 210 7 3" xfId="16937" xr:uid="{00000000-0005-0000-0000-000029420000}"/>
    <cellStyle name="Normal 210 7 4" xfId="16938" xr:uid="{00000000-0005-0000-0000-00002A420000}"/>
    <cellStyle name="Normal 210 8" xfId="16939" xr:uid="{00000000-0005-0000-0000-00002B420000}"/>
    <cellStyle name="Normal 210 8 2" xfId="16940" xr:uid="{00000000-0005-0000-0000-00002C420000}"/>
    <cellStyle name="Normal 210 8 2 2" xfId="16941" xr:uid="{00000000-0005-0000-0000-00002D420000}"/>
    <cellStyle name="Normal 210 8 3" xfId="16942" xr:uid="{00000000-0005-0000-0000-00002E420000}"/>
    <cellStyle name="Normal 210 9" xfId="16943" xr:uid="{00000000-0005-0000-0000-00002F420000}"/>
    <cellStyle name="Normal 210 9 2" xfId="16944" xr:uid="{00000000-0005-0000-0000-000030420000}"/>
    <cellStyle name="Normal 210 9 3" xfId="16945" xr:uid="{00000000-0005-0000-0000-000031420000}"/>
    <cellStyle name="Normal 211" xfId="16946" xr:uid="{00000000-0005-0000-0000-000032420000}"/>
    <cellStyle name="Normal 211 10" xfId="16947" xr:uid="{00000000-0005-0000-0000-000033420000}"/>
    <cellStyle name="Normal 211 10 2" xfId="16948" xr:uid="{00000000-0005-0000-0000-000034420000}"/>
    <cellStyle name="Normal 211 11" xfId="16949" xr:uid="{00000000-0005-0000-0000-000035420000}"/>
    <cellStyle name="Normal 211 12" xfId="16950" xr:uid="{00000000-0005-0000-0000-000036420000}"/>
    <cellStyle name="Normal 211 13" xfId="16951" xr:uid="{00000000-0005-0000-0000-000037420000}"/>
    <cellStyle name="Normal 211 14" xfId="16952" xr:uid="{00000000-0005-0000-0000-000038420000}"/>
    <cellStyle name="Normal 211 15" xfId="16953" xr:uid="{00000000-0005-0000-0000-000039420000}"/>
    <cellStyle name="Normal 211 16" xfId="16954" xr:uid="{00000000-0005-0000-0000-00003A420000}"/>
    <cellStyle name="Normal 211 17" xfId="16955" xr:uid="{00000000-0005-0000-0000-00003B420000}"/>
    <cellStyle name="Normal 211 2" xfId="16956" xr:uid="{00000000-0005-0000-0000-00003C420000}"/>
    <cellStyle name="Normal 211 2 10" xfId="16957" xr:uid="{00000000-0005-0000-0000-00003D420000}"/>
    <cellStyle name="Normal 211 2 11" xfId="16958" xr:uid="{00000000-0005-0000-0000-00003E420000}"/>
    <cellStyle name="Normal 211 2 12" xfId="16959" xr:uid="{00000000-0005-0000-0000-00003F420000}"/>
    <cellStyle name="Normal 211 2 13" xfId="16960" xr:uid="{00000000-0005-0000-0000-000040420000}"/>
    <cellStyle name="Normal 211 2 14" xfId="16961" xr:uid="{00000000-0005-0000-0000-000041420000}"/>
    <cellStyle name="Normal 211 2 15" xfId="16962" xr:uid="{00000000-0005-0000-0000-000042420000}"/>
    <cellStyle name="Normal 211 2 2" xfId="16963" xr:uid="{00000000-0005-0000-0000-000043420000}"/>
    <cellStyle name="Normal 211 2 2 2" xfId="16964" xr:uid="{00000000-0005-0000-0000-000044420000}"/>
    <cellStyle name="Normal 211 2 2 2 2" xfId="16965" xr:uid="{00000000-0005-0000-0000-000045420000}"/>
    <cellStyle name="Normal 211 2 2 3" xfId="16966" xr:uid="{00000000-0005-0000-0000-000046420000}"/>
    <cellStyle name="Normal 211 2 2 4" xfId="16967" xr:uid="{00000000-0005-0000-0000-000047420000}"/>
    <cellStyle name="Normal 211 2 3" xfId="16968" xr:uid="{00000000-0005-0000-0000-000048420000}"/>
    <cellStyle name="Normal 211 2 3 2" xfId="16969" xr:uid="{00000000-0005-0000-0000-000049420000}"/>
    <cellStyle name="Normal 211 2 3 2 2" xfId="16970" xr:uid="{00000000-0005-0000-0000-00004A420000}"/>
    <cellStyle name="Normal 211 2 3 3" xfId="16971" xr:uid="{00000000-0005-0000-0000-00004B420000}"/>
    <cellStyle name="Normal 211 2 3 4" xfId="16972" xr:uid="{00000000-0005-0000-0000-00004C420000}"/>
    <cellStyle name="Normal 211 2 4" xfId="16973" xr:uid="{00000000-0005-0000-0000-00004D420000}"/>
    <cellStyle name="Normal 211 2 4 2" xfId="16974" xr:uid="{00000000-0005-0000-0000-00004E420000}"/>
    <cellStyle name="Normal 211 2 4 2 2" xfId="16975" xr:uid="{00000000-0005-0000-0000-00004F420000}"/>
    <cellStyle name="Normal 211 2 4 3" xfId="16976" xr:uid="{00000000-0005-0000-0000-000050420000}"/>
    <cellStyle name="Normal 211 2 4 4" xfId="16977" xr:uid="{00000000-0005-0000-0000-000051420000}"/>
    <cellStyle name="Normal 211 2 5" xfId="16978" xr:uid="{00000000-0005-0000-0000-000052420000}"/>
    <cellStyle name="Normal 211 2 5 2" xfId="16979" xr:uid="{00000000-0005-0000-0000-000053420000}"/>
    <cellStyle name="Normal 211 2 5 2 2" xfId="16980" xr:uid="{00000000-0005-0000-0000-000054420000}"/>
    <cellStyle name="Normal 211 2 5 3" xfId="16981" xr:uid="{00000000-0005-0000-0000-000055420000}"/>
    <cellStyle name="Normal 211 2 5 4" xfId="16982" xr:uid="{00000000-0005-0000-0000-000056420000}"/>
    <cellStyle name="Normal 211 2 6" xfId="16983" xr:uid="{00000000-0005-0000-0000-000057420000}"/>
    <cellStyle name="Normal 211 2 6 2" xfId="16984" xr:uid="{00000000-0005-0000-0000-000058420000}"/>
    <cellStyle name="Normal 211 2 6 2 2" xfId="16985" xr:uid="{00000000-0005-0000-0000-000059420000}"/>
    <cellStyle name="Normal 211 2 6 3" xfId="16986" xr:uid="{00000000-0005-0000-0000-00005A420000}"/>
    <cellStyle name="Normal 211 2 7" xfId="16987" xr:uid="{00000000-0005-0000-0000-00005B420000}"/>
    <cellStyle name="Normal 211 2 7 2" xfId="16988" xr:uid="{00000000-0005-0000-0000-00005C420000}"/>
    <cellStyle name="Normal 211 2 7 3" xfId="16989" xr:uid="{00000000-0005-0000-0000-00005D420000}"/>
    <cellStyle name="Normal 211 2 8" xfId="16990" xr:uid="{00000000-0005-0000-0000-00005E420000}"/>
    <cellStyle name="Normal 211 2 8 2" xfId="16991" xr:uid="{00000000-0005-0000-0000-00005F420000}"/>
    <cellStyle name="Normal 211 2 9" xfId="16992" xr:uid="{00000000-0005-0000-0000-000060420000}"/>
    <cellStyle name="Normal 211 3" xfId="16993" xr:uid="{00000000-0005-0000-0000-000061420000}"/>
    <cellStyle name="Normal 211 3 10" xfId="16994" xr:uid="{00000000-0005-0000-0000-000062420000}"/>
    <cellStyle name="Normal 211 3 11" xfId="16995" xr:uid="{00000000-0005-0000-0000-000063420000}"/>
    <cellStyle name="Normal 211 3 12" xfId="16996" xr:uid="{00000000-0005-0000-0000-000064420000}"/>
    <cellStyle name="Normal 211 3 13" xfId="16997" xr:uid="{00000000-0005-0000-0000-000065420000}"/>
    <cellStyle name="Normal 211 3 14" xfId="16998" xr:uid="{00000000-0005-0000-0000-000066420000}"/>
    <cellStyle name="Normal 211 3 15" xfId="16999" xr:uid="{00000000-0005-0000-0000-000067420000}"/>
    <cellStyle name="Normal 211 3 2" xfId="17000" xr:uid="{00000000-0005-0000-0000-000068420000}"/>
    <cellStyle name="Normal 211 3 2 2" xfId="17001" xr:uid="{00000000-0005-0000-0000-000069420000}"/>
    <cellStyle name="Normal 211 3 2 2 2" xfId="17002" xr:uid="{00000000-0005-0000-0000-00006A420000}"/>
    <cellStyle name="Normal 211 3 2 3" xfId="17003" xr:uid="{00000000-0005-0000-0000-00006B420000}"/>
    <cellStyle name="Normal 211 3 2 4" xfId="17004" xr:uid="{00000000-0005-0000-0000-00006C420000}"/>
    <cellStyle name="Normal 211 3 3" xfId="17005" xr:uid="{00000000-0005-0000-0000-00006D420000}"/>
    <cellStyle name="Normal 211 3 3 2" xfId="17006" xr:uid="{00000000-0005-0000-0000-00006E420000}"/>
    <cellStyle name="Normal 211 3 3 2 2" xfId="17007" xr:uid="{00000000-0005-0000-0000-00006F420000}"/>
    <cellStyle name="Normal 211 3 3 3" xfId="17008" xr:uid="{00000000-0005-0000-0000-000070420000}"/>
    <cellStyle name="Normal 211 3 3 4" xfId="17009" xr:uid="{00000000-0005-0000-0000-000071420000}"/>
    <cellStyle name="Normal 211 3 4" xfId="17010" xr:uid="{00000000-0005-0000-0000-000072420000}"/>
    <cellStyle name="Normal 211 3 4 2" xfId="17011" xr:uid="{00000000-0005-0000-0000-000073420000}"/>
    <cellStyle name="Normal 211 3 4 2 2" xfId="17012" xr:uid="{00000000-0005-0000-0000-000074420000}"/>
    <cellStyle name="Normal 211 3 4 3" xfId="17013" xr:uid="{00000000-0005-0000-0000-000075420000}"/>
    <cellStyle name="Normal 211 3 4 4" xfId="17014" xr:uid="{00000000-0005-0000-0000-000076420000}"/>
    <cellStyle name="Normal 211 3 5" xfId="17015" xr:uid="{00000000-0005-0000-0000-000077420000}"/>
    <cellStyle name="Normal 211 3 5 2" xfId="17016" xr:uid="{00000000-0005-0000-0000-000078420000}"/>
    <cellStyle name="Normal 211 3 5 2 2" xfId="17017" xr:uid="{00000000-0005-0000-0000-000079420000}"/>
    <cellStyle name="Normal 211 3 5 3" xfId="17018" xr:uid="{00000000-0005-0000-0000-00007A420000}"/>
    <cellStyle name="Normal 211 3 5 4" xfId="17019" xr:uid="{00000000-0005-0000-0000-00007B420000}"/>
    <cellStyle name="Normal 211 3 6" xfId="17020" xr:uid="{00000000-0005-0000-0000-00007C420000}"/>
    <cellStyle name="Normal 211 3 6 2" xfId="17021" xr:uid="{00000000-0005-0000-0000-00007D420000}"/>
    <cellStyle name="Normal 211 3 6 2 2" xfId="17022" xr:uid="{00000000-0005-0000-0000-00007E420000}"/>
    <cellStyle name="Normal 211 3 6 3" xfId="17023" xr:uid="{00000000-0005-0000-0000-00007F420000}"/>
    <cellStyle name="Normal 211 3 7" xfId="17024" xr:uid="{00000000-0005-0000-0000-000080420000}"/>
    <cellStyle name="Normal 211 3 7 2" xfId="17025" xr:uid="{00000000-0005-0000-0000-000081420000}"/>
    <cellStyle name="Normal 211 3 7 3" xfId="17026" xr:uid="{00000000-0005-0000-0000-000082420000}"/>
    <cellStyle name="Normal 211 3 8" xfId="17027" xr:uid="{00000000-0005-0000-0000-000083420000}"/>
    <cellStyle name="Normal 211 3 8 2" xfId="17028" xr:uid="{00000000-0005-0000-0000-000084420000}"/>
    <cellStyle name="Normal 211 3 9" xfId="17029" xr:uid="{00000000-0005-0000-0000-000085420000}"/>
    <cellStyle name="Normal 211 4" xfId="17030" xr:uid="{00000000-0005-0000-0000-000086420000}"/>
    <cellStyle name="Normal 211 4 2" xfId="17031" xr:uid="{00000000-0005-0000-0000-000087420000}"/>
    <cellStyle name="Normal 211 4 2 2" xfId="17032" xr:uid="{00000000-0005-0000-0000-000088420000}"/>
    <cellStyle name="Normal 211 4 3" xfId="17033" xr:uid="{00000000-0005-0000-0000-000089420000}"/>
    <cellStyle name="Normal 211 4 4" xfId="17034" xr:uid="{00000000-0005-0000-0000-00008A420000}"/>
    <cellStyle name="Normal 211 5" xfId="17035" xr:uid="{00000000-0005-0000-0000-00008B420000}"/>
    <cellStyle name="Normal 211 5 2" xfId="17036" xr:uid="{00000000-0005-0000-0000-00008C420000}"/>
    <cellStyle name="Normal 211 5 2 2" xfId="17037" xr:uid="{00000000-0005-0000-0000-00008D420000}"/>
    <cellStyle name="Normal 211 5 3" xfId="17038" xr:uid="{00000000-0005-0000-0000-00008E420000}"/>
    <cellStyle name="Normal 211 5 4" xfId="17039" xr:uid="{00000000-0005-0000-0000-00008F420000}"/>
    <cellStyle name="Normal 211 6" xfId="17040" xr:uid="{00000000-0005-0000-0000-000090420000}"/>
    <cellStyle name="Normal 211 6 2" xfId="17041" xr:uid="{00000000-0005-0000-0000-000091420000}"/>
    <cellStyle name="Normal 211 6 2 2" xfId="17042" xr:uid="{00000000-0005-0000-0000-000092420000}"/>
    <cellStyle name="Normal 211 6 3" xfId="17043" xr:uid="{00000000-0005-0000-0000-000093420000}"/>
    <cellStyle name="Normal 211 6 4" xfId="17044" xr:uid="{00000000-0005-0000-0000-000094420000}"/>
    <cellStyle name="Normal 211 7" xfId="17045" xr:uid="{00000000-0005-0000-0000-000095420000}"/>
    <cellStyle name="Normal 211 7 2" xfId="17046" xr:uid="{00000000-0005-0000-0000-000096420000}"/>
    <cellStyle name="Normal 211 7 2 2" xfId="17047" xr:uid="{00000000-0005-0000-0000-000097420000}"/>
    <cellStyle name="Normal 211 7 3" xfId="17048" xr:uid="{00000000-0005-0000-0000-000098420000}"/>
    <cellStyle name="Normal 211 7 4" xfId="17049" xr:uid="{00000000-0005-0000-0000-000099420000}"/>
    <cellStyle name="Normal 211 8" xfId="17050" xr:uid="{00000000-0005-0000-0000-00009A420000}"/>
    <cellStyle name="Normal 211 8 2" xfId="17051" xr:uid="{00000000-0005-0000-0000-00009B420000}"/>
    <cellStyle name="Normal 211 8 2 2" xfId="17052" xr:uid="{00000000-0005-0000-0000-00009C420000}"/>
    <cellStyle name="Normal 211 8 3" xfId="17053" xr:uid="{00000000-0005-0000-0000-00009D420000}"/>
    <cellStyle name="Normal 211 9" xfId="17054" xr:uid="{00000000-0005-0000-0000-00009E420000}"/>
    <cellStyle name="Normal 211 9 2" xfId="17055" xr:uid="{00000000-0005-0000-0000-00009F420000}"/>
    <cellStyle name="Normal 211 9 3" xfId="17056" xr:uid="{00000000-0005-0000-0000-0000A0420000}"/>
    <cellStyle name="Normal 212" xfId="17057" xr:uid="{00000000-0005-0000-0000-0000A1420000}"/>
    <cellStyle name="Normal 212 10" xfId="17058" xr:uid="{00000000-0005-0000-0000-0000A2420000}"/>
    <cellStyle name="Normal 212 10 2" xfId="17059" xr:uid="{00000000-0005-0000-0000-0000A3420000}"/>
    <cellStyle name="Normal 212 11" xfId="17060" xr:uid="{00000000-0005-0000-0000-0000A4420000}"/>
    <cellStyle name="Normal 212 12" xfId="17061" xr:uid="{00000000-0005-0000-0000-0000A5420000}"/>
    <cellStyle name="Normal 212 13" xfId="17062" xr:uid="{00000000-0005-0000-0000-0000A6420000}"/>
    <cellStyle name="Normal 212 14" xfId="17063" xr:uid="{00000000-0005-0000-0000-0000A7420000}"/>
    <cellStyle name="Normal 212 15" xfId="17064" xr:uid="{00000000-0005-0000-0000-0000A8420000}"/>
    <cellStyle name="Normal 212 16" xfId="17065" xr:uid="{00000000-0005-0000-0000-0000A9420000}"/>
    <cellStyle name="Normal 212 17" xfId="17066" xr:uid="{00000000-0005-0000-0000-0000AA420000}"/>
    <cellStyle name="Normal 212 2" xfId="17067" xr:uid="{00000000-0005-0000-0000-0000AB420000}"/>
    <cellStyle name="Normal 212 2 10" xfId="17068" xr:uid="{00000000-0005-0000-0000-0000AC420000}"/>
    <cellStyle name="Normal 212 2 11" xfId="17069" xr:uid="{00000000-0005-0000-0000-0000AD420000}"/>
    <cellStyle name="Normal 212 2 12" xfId="17070" xr:uid="{00000000-0005-0000-0000-0000AE420000}"/>
    <cellStyle name="Normal 212 2 13" xfId="17071" xr:uid="{00000000-0005-0000-0000-0000AF420000}"/>
    <cellStyle name="Normal 212 2 14" xfId="17072" xr:uid="{00000000-0005-0000-0000-0000B0420000}"/>
    <cellStyle name="Normal 212 2 15" xfId="17073" xr:uid="{00000000-0005-0000-0000-0000B1420000}"/>
    <cellStyle name="Normal 212 2 2" xfId="17074" xr:uid="{00000000-0005-0000-0000-0000B2420000}"/>
    <cellStyle name="Normal 212 2 2 2" xfId="17075" xr:uid="{00000000-0005-0000-0000-0000B3420000}"/>
    <cellStyle name="Normal 212 2 2 2 2" xfId="17076" xr:uid="{00000000-0005-0000-0000-0000B4420000}"/>
    <cellStyle name="Normal 212 2 2 3" xfId="17077" xr:uid="{00000000-0005-0000-0000-0000B5420000}"/>
    <cellStyle name="Normal 212 2 2 4" xfId="17078" xr:uid="{00000000-0005-0000-0000-0000B6420000}"/>
    <cellStyle name="Normal 212 2 3" xfId="17079" xr:uid="{00000000-0005-0000-0000-0000B7420000}"/>
    <cellStyle name="Normal 212 2 3 2" xfId="17080" xr:uid="{00000000-0005-0000-0000-0000B8420000}"/>
    <cellStyle name="Normal 212 2 3 2 2" xfId="17081" xr:uid="{00000000-0005-0000-0000-0000B9420000}"/>
    <cellStyle name="Normal 212 2 3 3" xfId="17082" xr:uid="{00000000-0005-0000-0000-0000BA420000}"/>
    <cellStyle name="Normal 212 2 3 4" xfId="17083" xr:uid="{00000000-0005-0000-0000-0000BB420000}"/>
    <cellStyle name="Normal 212 2 4" xfId="17084" xr:uid="{00000000-0005-0000-0000-0000BC420000}"/>
    <cellStyle name="Normal 212 2 4 2" xfId="17085" xr:uid="{00000000-0005-0000-0000-0000BD420000}"/>
    <cellStyle name="Normal 212 2 4 2 2" xfId="17086" xr:uid="{00000000-0005-0000-0000-0000BE420000}"/>
    <cellStyle name="Normal 212 2 4 3" xfId="17087" xr:uid="{00000000-0005-0000-0000-0000BF420000}"/>
    <cellStyle name="Normal 212 2 4 4" xfId="17088" xr:uid="{00000000-0005-0000-0000-0000C0420000}"/>
    <cellStyle name="Normal 212 2 5" xfId="17089" xr:uid="{00000000-0005-0000-0000-0000C1420000}"/>
    <cellStyle name="Normal 212 2 5 2" xfId="17090" xr:uid="{00000000-0005-0000-0000-0000C2420000}"/>
    <cellStyle name="Normal 212 2 5 2 2" xfId="17091" xr:uid="{00000000-0005-0000-0000-0000C3420000}"/>
    <cellStyle name="Normal 212 2 5 3" xfId="17092" xr:uid="{00000000-0005-0000-0000-0000C4420000}"/>
    <cellStyle name="Normal 212 2 5 4" xfId="17093" xr:uid="{00000000-0005-0000-0000-0000C5420000}"/>
    <cellStyle name="Normal 212 2 6" xfId="17094" xr:uid="{00000000-0005-0000-0000-0000C6420000}"/>
    <cellStyle name="Normal 212 2 6 2" xfId="17095" xr:uid="{00000000-0005-0000-0000-0000C7420000}"/>
    <cellStyle name="Normal 212 2 6 2 2" xfId="17096" xr:uid="{00000000-0005-0000-0000-0000C8420000}"/>
    <cellStyle name="Normal 212 2 6 3" xfId="17097" xr:uid="{00000000-0005-0000-0000-0000C9420000}"/>
    <cellStyle name="Normal 212 2 7" xfId="17098" xr:uid="{00000000-0005-0000-0000-0000CA420000}"/>
    <cellStyle name="Normal 212 2 7 2" xfId="17099" xr:uid="{00000000-0005-0000-0000-0000CB420000}"/>
    <cellStyle name="Normal 212 2 7 3" xfId="17100" xr:uid="{00000000-0005-0000-0000-0000CC420000}"/>
    <cellStyle name="Normal 212 2 8" xfId="17101" xr:uid="{00000000-0005-0000-0000-0000CD420000}"/>
    <cellStyle name="Normal 212 2 8 2" xfId="17102" xr:uid="{00000000-0005-0000-0000-0000CE420000}"/>
    <cellStyle name="Normal 212 2 9" xfId="17103" xr:uid="{00000000-0005-0000-0000-0000CF420000}"/>
    <cellStyle name="Normal 212 3" xfId="17104" xr:uid="{00000000-0005-0000-0000-0000D0420000}"/>
    <cellStyle name="Normal 212 3 10" xfId="17105" xr:uid="{00000000-0005-0000-0000-0000D1420000}"/>
    <cellStyle name="Normal 212 3 11" xfId="17106" xr:uid="{00000000-0005-0000-0000-0000D2420000}"/>
    <cellStyle name="Normal 212 3 12" xfId="17107" xr:uid="{00000000-0005-0000-0000-0000D3420000}"/>
    <cellStyle name="Normal 212 3 13" xfId="17108" xr:uid="{00000000-0005-0000-0000-0000D4420000}"/>
    <cellStyle name="Normal 212 3 14" xfId="17109" xr:uid="{00000000-0005-0000-0000-0000D5420000}"/>
    <cellStyle name="Normal 212 3 15" xfId="17110" xr:uid="{00000000-0005-0000-0000-0000D6420000}"/>
    <cellStyle name="Normal 212 3 2" xfId="17111" xr:uid="{00000000-0005-0000-0000-0000D7420000}"/>
    <cellStyle name="Normal 212 3 2 2" xfId="17112" xr:uid="{00000000-0005-0000-0000-0000D8420000}"/>
    <cellStyle name="Normal 212 3 2 2 2" xfId="17113" xr:uid="{00000000-0005-0000-0000-0000D9420000}"/>
    <cellStyle name="Normal 212 3 2 3" xfId="17114" xr:uid="{00000000-0005-0000-0000-0000DA420000}"/>
    <cellStyle name="Normal 212 3 2 4" xfId="17115" xr:uid="{00000000-0005-0000-0000-0000DB420000}"/>
    <cellStyle name="Normal 212 3 3" xfId="17116" xr:uid="{00000000-0005-0000-0000-0000DC420000}"/>
    <cellStyle name="Normal 212 3 3 2" xfId="17117" xr:uid="{00000000-0005-0000-0000-0000DD420000}"/>
    <cellStyle name="Normal 212 3 3 2 2" xfId="17118" xr:uid="{00000000-0005-0000-0000-0000DE420000}"/>
    <cellStyle name="Normal 212 3 3 3" xfId="17119" xr:uid="{00000000-0005-0000-0000-0000DF420000}"/>
    <cellStyle name="Normal 212 3 3 4" xfId="17120" xr:uid="{00000000-0005-0000-0000-0000E0420000}"/>
    <cellStyle name="Normal 212 3 4" xfId="17121" xr:uid="{00000000-0005-0000-0000-0000E1420000}"/>
    <cellStyle name="Normal 212 3 4 2" xfId="17122" xr:uid="{00000000-0005-0000-0000-0000E2420000}"/>
    <cellStyle name="Normal 212 3 4 2 2" xfId="17123" xr:uid="{00000000-0005-0000-0000-0000E3420000}"/>
    <cellStyle name="Normal 212 3 4 3" xfId="17124" xr:uid="{00000000-0005-0000-0000-0000E4420000}"/>
    <cellStyle name="Normal 212 3 4 4" xfId="17125" xr:uid="{00000000-0005-0000-0000-0000E5420000}"/>
    <cellStyle name="Normal 212 3 5" xfId="17126" xr:uid="{00000000-0005-0000-0000-0000E6420000}"/>
    <cellStyle name="Normal 212 3 5 2" xfId="17127" xr:uid="{00000000-0005-0000-0000-0000E7420000}"/>
    <cellStyle name="Normal 212 3 5 2 2" xfId="17128" xr:uid="{00000000-0005-0000-0000-0000E8420000}"/>
    <cellStyle name="Normal 212 3 5 3" xfId="17129" xr:uid="{00000000-0005-0000-0000-0000E9420000}"/>
    <cellStyle name="Normal 212 3 5 4" xfId="17130" xr:uid="{00000000-0005-0000-0000-0000EA420000}"/>
    <cellStyle name="Normal 212 3 6" xfId="17131" xr:uid="{00000000-0005-0000-0000-0000EB420000}"/>
    <cellStyle name="Normal 212 3 6 2" xfId="17132" xr:uid="{00000000-0005-0000-0000-0000EC420000}"/>
    <cellStyle name="Normal 212 3 6 2 2" xfId="17133" xr:uid="{00000000-0005-0000-0000-0000ED420000}"/>
    <cellStyle name="Normal 212 3 6 3" xfId="17134" xr:uid="{00000000-0005-0000-0000-0000EE420000}"/>
    <cellStyle name="Normal 212 3 7" xfId="17135" xr:uid="{00000000-0005-0000-0000-0000EF420000}"/>
    <cellStyle name="Normal 212 3 7 2" xfId="17136" xr:uid="{00000000-0005-0000-0000-0000F0420000}"/>
    <cellStyle name="Normal 212 3 7 3" xfId="17137" xr:uid="{00000000-0005-0000-0000-0000F1420000}"/>
    <cellStyle name="Normal 212 3 8" xfId="17138" xr:uid="{00000000-0005-0000-0000-0000F2420000}"/>
    <cellStyle name="Normal 212 3 8 2" xfId="17139" xr:uid="{00000000-0005-0000-0000-0000F3420000}"/>
    <cellStyle name="Normal 212 3 9" xfId="17140" xr:uid="{00000000-0005-0000-0000-0000F4420000}"/>
    <cellStyle name="Normal 212 4" xfId="17141" xr:uid="{00000000-0005-0000-0000-0000F5420000}"/>
    <cellStyle name="Normal 212 4 2" xfId="17142" xr:uid="{00000000-0005-0000-0000-0000F6420000}"/>
    <cellStyle name="Normal 212 4 2 2" xfId="17143" xr:uid="{00000000-0005-0000-0000-0000F7420000}"/>
    <cellStyle name="Normal 212 4 3" xfId="17144" xr:uid="{00000000-0005-0000-0000-0000F8420000}"/>
    <cellStyle name="Normal 212 4 4" xfId="17145" xr:uid="{00000000-0005-0000-0000-0000F9420000}"/>
    <cellStyle name="Normal 212 5" xfId="17146" xr:uid="{00000000-0005-0000-0000-0000FA420000}"/>
    <cellStyle name="Normal 212 5 2" xfId="17147" xr:uid="{00000000-0005-0000-0000-0000FB420000}"/>
    <cellStyle name="Normal 212 5 2 2" xfId="17148" xr:uid="{00000000-0005-0000-0000-0000FC420000}"/>
    <cellStyle name="Normal 212 5 3" xfId="17149" xr:uid="{00000000-0005-0000-0000-0000FD420000}"/>
    <cellStyle name="Normal 212 5 4" xfId="17150" xr:uid="{00000000-0005-0000-0000-0000FE420000}"/>
    <cellStyle name="Normal 212 6" xfId="17151" xr:uid="{00000000-0005-0000-0000-0000FF420000}"/>
    <cellStyle name="Normal 212 6 2" xfId="17152" xr:uid="{00000000-0005-0000-0000-000000430000}"/>
    <cellStyle name="Normal 212 6 2 2" xfId="17153" xr:uid="{00000000-0005-0000-0000-000001430000}"/>
    <cellStyle name="Normal 212 6 3" xfId="17154" xr:uid="{00000000-0005-0000-0000-000002430000}"/>
    <cellStyle name="Normal 212 6 4" xfId="17155" xr:uid="{00000000-0005-0000-0000-000003430000}"/>
    <cellStyle name="Normal 212 7" xfId="17156" xr:uid="{00000000-0005-0000-0000-000004430000}"/>
    <cellStyle name="Normal 212 7 2" xfId="17157" xr:uid="{00000000-0005-0000-0000-000005430000}"/>
    <cellStyle name="Normal 212 7 2 2" xfId="17158" xr:uid="{00000000-0005-0000-0000-000006430000}"/>
    <cellStyle name="Normal 212 7 3" xfId="17159" xr:uid="{00000000-0005-0000-0000-000007430000}"/>
    <cellStyle name="Normal 212 7 4" xfId="17160" xr:uid="{00000000-0005-0000-0000-000008430000}"/>
    <cellStyle name="Normal 212 8" xfId="17161" xr:uid="{00000000-0005-0000-0000-000009430000}"/>
    <cellStyle name="Normal 212 8 2" xfId="17162" xr:uid="{00000000-0005-0000-0000-00000A430000}"/>
    <cellStyle name="Normal 212 8 2 2" xfId="17163" xr:uid="{00000000-0005-0000-0000-00000B430000}"/>
    <cellStyle name="Normal 212 8 3" xfId="17164" xr:uid="{00000000-0005-0000-0000-00000C430000}"/>
    <cellStyle name="Normal 212 9" xfId="17165" xr:uid="{00000000-0005-0000-0000-00000D430000}"/>
    <cellStyle name="Normal 212 9 2" xfId="17166" xr:uid="{00000000-0005-0000-0000-00000E430000}"/>
    <cellStyle name="Normal 212 9 3" xfId="17167" xr:uid="{00000000-0005-0000-0000-00000F430000}"/>
    <cellStyle name="Normal 213" xfId="17168" xr:uid="{00000000-0005-0000-0000-000010430000}"/>
    <cellStyle name="Normal 213 10" xfId="17169" xr:uid="{00000000-0005-0000-0000-000011430000}"/>
    <cellStyle name="Normal 213 10 2" xfId="17170" xr:uid="{00000000-0005-0000-0000-000012430000}"/>
    <cellStyle name="Normal 213 11" xfId="17171" xr:uid="{00000000-0005-0000-0000-000013430000}"/>
    <cellStyle name="Normal 213 12" xfId="17172" xr:uid="{00000000-0005-0000-0000-000014430000}"/>
    <cellStyle name="Normal 213 13" xfId="17173" xr:uid="{00000000-0005-0000-0000-000015430000}"/>
    <cellStyle name="Normal 213 14" xfId="17174" xr:uid="{00000000-0005-0000-0000-000016430000}"/>
    <cellStyle name="Normal 213 15" xfId="17175" xr:uid="{00000000-0005-0000-0000-000017430000}"/>
    <cellStyle name="Normal 213 16" xfId="17176" xr:uid="{00000000-0005-0000-0000-000018430000}"/>
    <cellStyle name="Normal 213 17" xfId="17177" xr:uid="{00000000-0005-0000-0000-000019430000}"/>
    <cellStyle name="Normal 213 2" xfId="17178" xr:uid="{00000000-0005-0000-0000-00001A430000}"/>
    <cellStyle name="Normal 213 2 10" xfId="17179" xr:uid="{00000000-0005-0000-0000-00001B430000}"/>
    <cellStyle name="Normal 213 2 11" xfId="17180" xr:uid="{00000000-0005-0000-0000-00001C430000}"/>
    <cellStyle name="Normal 213 2 12" xfId="17181" xr:uid="{00000000-0005-0000-0000-00001D430000}"/>
    <cellStyle name="Normal 213 2 13" xfId="17182" xr:uid="{00000000-0005-0000-0000-00001E430000}"/>
    <cellStyle name="Normal 213 2 14" xfId="17183" xr:uid="{00000000-0005-0000-0000-00001F430000}"/>
    <cellStyle name="Normal 213 2 15" xfId="17184" xr:uid="{00000000-0005-0000-0000-000020430000}"/>
    <cellStyle name="Normal 213 2 2" xfId="17185" xr:uid="{00000000-0005-0000-0000-000021430000}"/>
    <cellStyle name="Normal 213 2 2 2" xfId="17186" xr:uid="{00000000-0005-0000-0000-000022430000}"/>
    <cellStyle name="Normal 213 2 2 2 2" xfId="17187" xr:uid="{00000000-0005-0000-0000-000023430000}"/>
    <cellStyle name="Normal 213 2 2 3" xfId="17188" xr:uid="{00000000-0005-0000-0000-000024430000}"/>
    <cellStyle name="Normal 213 2 2 4" xfId="17189" xr:uid="{00000000-0005-0000-0000-000025430000}"/>
    <cellStyle name="Normal 213 2 3" xfId="17190" xr:uid="{00000000-0005-0000-0000-000026430000}"/>
    <cellStyle name="Normal 213 2 3 2" xfId="17191" xr:uid="{00000000-0005-0000-0000-000027430000}"/>
    <cellStyle name="Normal 213 2 3 2 2" xfId="17192" xr:uid="{00000000-0005-0000-0000-000028430000}"/>
    <cellStyle name="Normal 213 2 3 3" xfId="17193" xr:uid="{00000000-0005-0000-0000-000029430000}"/>
    <cellStyle name="Normal 213 2 3 4" xfId="17194" xr:uid="{00000000-0005-0000-0000-00002A430000}"/>
    <cellStyle name="Normal 213 2 4" xfId="17195" xr:uid="{00000000-0005-0000-0000-00002B430000}"/>
    <cellStyle name="Normal 213 2 4 2" xfId="17196" xr:uid="{00000000-0005-0000-0000-00002C430000}"/>
    <cellStyle name="Normal 213 2 4 2 2" xfId="17197" xr:uid="{00000000-0005-0000-0000-00002D430000}"/>
    <cellStyle name="Normal 213 2 4 3" xfId="17198" xr:uid="{00000000-0005-0000-0000-00002E430000}"/>
    <cellStyle name="Normal 213 2 4 4" xfId="17199" xr:uid="{00000000-0005-0000-0000-00002F430000}"/>
    <cellStyle name="Normal 213 2 5" xfId="17200" xr:uid="{00000000-0005-0000-0000-000030430000}"/>
    <cellStyle name="Normal 213 2 5 2" xfId="17201" xr:uid="{00000000-0005-0000-0000-000031430000}"/>
    <cellStyle name="Normal 213 2 5 2 2" xfId="17202" xr:uid="{00000000-0005-0000-0000-000032430000}"/>
    <cellStyle name="Normal 213 2 5 3" xfId="17203" xr:uid="{00000000-0005-0000-0000-000033430000}"/>
    <cellStyle name="Normal 213 2 5 4" xfId="17204" xr:uid="{00000000-0005-0000-0000-000034430000}"/>
    <cellStyle name="Normal 213 2 6" xfId="17205" xr:uid="{00000000-0005-0000-0000-000035430000}"/>
    <cellStyle name="Normal 213 2 6 2" xfId="17206" xr:uid="{00000000-0005-0000-0000-000036430000}"/>
    <cellStyle name="Normal 213 2 6 2 2" xfId="17207" xr:uid="{00000000-0005-0000-0000-000037430000}"/>
    <cellStyle name="Normal 213 2 6 3" xfId="17208" xr:uid="{00000000-0005-0000-0000-000038430000}"/>
    <cellStyle name="Normal 213 2 7" xfId="17209" xr:uid="{00000000-0005-0000-0000-000039430000}"/>
    <cellStyle name="Normal 213 2 7 2" xfId="17210" xr:uid="{00000000-0005-0000-0000-00003A430000}"/>
    <cellStyle name="Normal 213 2 7 3" xfId="17211" xr:uid="{00000000-0005-0000-0000-00003B430000}"/>
    <cellStyle name="Normal 213 2 8" xfId="17212" xr:uid="{00000000-0005-0000-0000-00003C430000}"/>
    <cellStyle name="Normal 213 2 8 2" xfId="17213" xr:uid="{00000000-0005-0000-0000-00003D430000}"/>
    <cellStyle name="Normal 213 2 9" xfId="17214" xr:uid="{00000000-0005-0000-0000-00003E430000}"/>
    <cellStyle name="Normal 213 3" xfId="17215" xr:uid="{00000000-0005-0000-0000-00003F430000}"/>
    <cellStyle name="Normal 213 3 10" xfId="17216" xr:uid="{00000000-0005-0000-0000-000040430000}"/>
    <cellStyle name="Normal 213 3 11" xfId="17217" xr:uid="{00000000-0005-0000-0000-000041430000}"/>
    <cellStyle name="Normal 213 3 12" xfId="17218" xr:uid="{00000000-0005-0000-0000-000042430000}"/>
    <cellStyle name="Normal 213 3 13" xfId="17219" xr:uid="{00000000-0005-0000-0000-000043430000}"/>
    <cellStyle name="Normal 213 3 14" xfId="17220" xr:uid="{00000000-0005-0000-0000-000044430000}"/>
    <cellStyle name="Normal 213 3 15" xfId="17221" xr:uid="{00000000-0005-0000-0000-000045430000}"/>
    <cellStyle name="Normal 213 3 2" xfId="17222" xr:uid="{00000000-0005-0000-0000-000046430000}"/>
    <cellStyle name="Normal 213 3 2 2" xfId="17223" xr:uid="{00000000-0005-0000-0000-000047430000}"/>
    <cellStyle name="Normal 213 3 2 2 2" xfId="17224" xr:uid="{00000000-0005-0000-0000-000048430000}"/>
    <cellStyle name="Normal 213 3 2 3" xfId="17225" xr:uid="{00000000-0005-0000-0000-000049430000}"/>
    <cellStyle name="Normal 213 3 2 4" xfId="17226" xr:uid="{00000000-0005-0000-0000-00004A430000}"/>
    <cellStyle name="Normal 213 3 3" xfId="17227" xr:uid="{00000000-0005-0000-0000-00004B430000}"/>
    <cellStyle name="Normal 213 3 3 2" xfId="17228" xr:uid="{00000000-0005-0000-0000-00004C430000}"/>
    <cellStyle name="Normal 213 3 3 2 2" xfId="17229" xr:uid="{00000000-0005-0000-0000-00004D430000}"/>
    <cellStyle name="Normal 213 3 3 3" xfId="17230" xr:uid="{00000000-0005-0000-0000-00004E430000}"/>
    <cellStyle name="Normal 213 3 3 4" xfId="17231" xr:uid="{00000000-0005-0000-0000-00004F430000}"/>
    <cellStyle name="Normal 213 3 4" xfId="17232" xr:uid="{00000000-0005-0000-0000-000050430000}"/>
    <cellStyle name="Normal 213 3 4 2" xfId="17233" xr:uid="{00000000-0005-0000-0000-000051430000}"/>
    <cellStyle name="Normal 213 3 4 2 2" xfId="17234" xr:uid="{00000000-0005-0000-0000-000052430000}"/>
    <cellStyle name="Normal 213 3 4 3" xfId="17235" xr:uid="{00000000-0005-0000-0000-000053430000}"/>
    <cellStyle name="Normal 213 3 4 4" xfId="17236" xr:uid="{00000000-0005-0000-0000-000054430000}"/>
    <cellStyle name="Normal 213 3 5" xfId="17237" xr:uid="{00000000-0005-0000-0000-000055430000}"/>
    <cellStyle name="Normal 213 3 5 2" xfId="17238" xr:uid="{00000000-0005-0000-0000-000056430000}"/>
    <cellStyle name="Normal 213 3 5 2 2" xfId="17239" xr:uid="{00000000-0005-0000-0000-000057430000}"/>
    <cellStyle name="Normal 213 3 5 3" xfId="17240" xr:uid="{00000000-0005-0000-0000-000058430000}"/>
    <cellStyle name="Normal 213 3 5 4" xfId="17241" xr:uid="{00000000-0005-0000-0000-000059430000}"/>
    <cellStyle name="Normal 213 3 6" xfId="17242" xr:uid="{00000000-0005-0000-0000-00005A430000}"/>
    <cellStyle name="Normal 213 3 6 2" xfId="17243" xr:uid="{00000000-0005-0000-0000-00005B430000}"/>
    <cellStyle name="Normal 213 3 6 2 2" xfId="17244" xr:uid="{00000000-0005-0000-0000-00005C430000}"/>
    <cellStyle name="Normal 213 3 6 3" xfId="17245" xr:uid="{00000000-0005-0000-0000-00005D430000}"/>
    <cellStyle name="Normal 213 3 7" xfId="17246" xr:uid="{00000000-0005-0000-0000-00005E430000}"/>
    <cellStyle name="Normal 213 3 7 2" xfId="17247" xr:uid="{00000000-0005-0000-0000-00005F430000}"/>
    <cellStyle name="Normal 213 3 7 3" xfId="17248" xr:uid="{00000000-0005-0000-0000-000060430000}"/>
    <cellStyle name="Normal 213 3 8" xfId="17249" xr:uid="{00000000-0005-0000-0000-000061430000}"/>
    <cellStyle name="Normal 213 3 8 2" xfId="17250" xr:uid="{00000000-0005-0000-0000-000062430000}"/>
    <cellStyle name="Normal 213 3 9" xfId="17251" xr:uid="{00000000-0005-0000-0000-000063430000}"/>
    <cellStyle name="Normal 213 4" xfId="17252" xr:uid="{00000000-0005-0000-0000-000064430000}"/>
    <cellStyle name="Normal 213 4 2" xfId="17253" xr:uid="{00000000-0005-0000-0000-000065430000}"/>
    <cellStyle name="Normal 213 4 2 2" xfId="17254" xr:uid="{00000000-0005-0000-0000-000066430000}"/>
    <cellStyle name="Normal 213 4 3" xfId="17255" xr:uid="{00000000-0005-0000-0000-000067430000}"/>
    <cellStyle name="Normal 213 4 4" xfId="17256" xr:uid="{00000000-0005-0000-0000-000068430000}"/>
    <cellStyle name="Normal 213 5" xfId="17257" xr:uid="{00000000-0005-0000-0000-000069430000}"/>
    <cellStyle name="Normal 213 5 2" xfId="17258" xr:uid="{00000000-0005-0000-0000-00006A430000}"/>
    <cellStyle name="Normal 213 5 2 2" xfId="17259" xr:uid="{00000000-0005-0000-0000-00006B430000}"/>
    <cellStyle name="Normal 213 5 3" xfId="17260" xr:uid="{00000000-0005-0000-0000-00006C430000}"/>
    <cellStyle name="Normal 213 5 4" xfId="17261" xr:uid="{00000000-0005-0000-0000-00006D430000}"/>
    <cellStyle name="Normal 213 6" xfId="17262" xr:uid="{00000000-0005-0000-0000-00006E430000}"/>
    <cellStyle name="Normal 213 6 2" xfId="17263" xr:uid="{00000000-0005-0000-0000-00006F430000}"/>
    <cellStyle name="Normal 213 6 2 2" xfId="17264" xr:uid="{00000000-0005-0000-0000-000070430000}"/>
    <cellStyle name="Normal 213 6 3" xfId="17265" xr:uid="{00000000-0005-0000-0000-000071430000}"/>
    <cellStyle name="Normal 213 6 4" xfId="17266" xr:uid="{00000000-0005-0000-0000-000072430000}"/>
    <cellStyle name="Normal 213 7" xfId="17267" xr:uid="{00000000-0005-0000-0000-000073430000}"/>
    <cellStyle name="Normal 213 7 2" xfId="17268" xr:uid="{00000000-0005-0000-0000-000074430000}"/>
    <cellStyle name="Normal 213 7 2 2" xfId="17269" xr:uid="{00000000-0005-0000-0000-000075430000}"/>
    <cellStyle name="Normal 213 7 3" xfId="17270" xr:uid="{00000000-0005-0000-0000-000076430000}"/>
    <cellStyle name="Normal 213 7 4" xfId="17271" xr:uid="{00000000-0005-0000-0000-000077430000}"/>
    <cellStyle name="Normal 213 8" xfId="17272" xr:uid="{00000000-0005-0000-0000-000078430000}"/>
    <cellStyle name="Normal 213 8 2" xfId="17273" xr:uid="{00000000-0005-0000-0000-000079430000}"/>
    <cellStyle name="Normal 213 8 2 2" xfId="17274" xr:uid="{00000000-0005-0000-0000-00007A430000}"/>
    <cellStyle name="Normal 213 8 3" xfId="17275" xr:uid="{00000000-0005-0000-0000-00007B430000}"/>
    <cellStyle name="Normal 213 9" xfId="17276" xr:uid="{00000000-0005-0000-0000-00007C430000}"/>
    <cellStyle name="Normal 213 9 2" xfId="17277" xr:uid="{00000000-0005-0000-0000-00007D430000}"/>
    <cellStyle name="Normal 213 9 3" xfId="17278" xr:uid="{00000000-0005-0000-0000-00007E430000}"/>
    <cellStyle name="Normal 214" xfId="17279" xr:uid="{00000000-0005-0000-0000-00007F430000}"/>
    <cellStyle name="Normal 214 10" xfId="17280" xr:uid="{00000000-0005-0000-0000-000080430000}"/>
    <cellStyle name="Normal 214 10 2" xfId="17281" xr:uid="{00000000-0005-0000-0000-000081430000}"/>
    <cellStyle name="Normal 214 11" xfId="17282" xr:uid="{00000000-0005-0000-0000-000082430000}"/>
    <cellStyle name="Normal 214 12" xfId="17283" xr:uid="{00000000-0005-0000-0000-000083430000}"/>
    <cellStyle name="Normal 214 13" xfId="17284" xr:uid="{00000000-0005-0000-0000-000084430000}"/>
    <cellStyle name="Normal 214 14" xfId="17285" xr:uid="{00000000-0005-0000-0000-000085430000}"/>
    <cellStyle name="Normal 214 15" xfId="17286" xr:uid="{00000000-0005-0000-0000-000086430000}"/>
    <cellStyle name="Normal 214 16" xfId="17287" xr:uid="{00000000-0005-0000-0000-000087430000}"/>
    <cellStyle name="Normal 214 17" xfId="17288" xr:uid="{00000000-0005-0000-0000-000088430000}"/>
    <cellStyle name="Normal 214 2" xfId="17289" xr:uid="{00000000-0005-0000-0000-000089430000}"/>
    <cellStyle name="Normal 214 2 10" xfId="17290" xr:uid="{00000000-0005-0000-0000-00008A430000}"/>
    <cellStyle name="Normal 214 2 11" xfId="17291" xr:uid="{00000000-0005-0000-0000-00008B430000}"/>
    <cellStyle name="Normal 214 2 12" xfId="17292" xr:uid="{00000000-0005-0000-0000-00008C430000}"/>
    <cellStyle name="Normal 214 2 13" xfId="17293" xr:uid="{00000000-0005-0000-0000-00008D430000}"/>
    <cellStyle name="Normal 214 2 14" xfId="17294" xr:uid="{00000000-0005-0000-0000-00008E430000}"/>
    <cellStyle name="Normal 214 2 15" xfId="17295" xr:uid="{00000000-0005-0000-0000-00008F430000}"/>
    <cellStyle name="Normal 214 2 2" xfId="17296" xr:uid="{00000000-0005-0000-0000-000090430000}"/>
    <cellStyle name="Normal 214 2 2 2" xfId="17297" xr:uid="{00000000-0005-0000-0000-000091430000}"/>
    <cellStyle name="Normal 214 2 2 2 2" xfId="17298" xr:uid="{00000000-0005-0000-0000-000092430000}"/>
    <cellStyle name="Normal 214 2 2 3" xfId="17299" xr:uid="{00000000-0005-0000-0000-000093430000}"/>
    <cellStyle name="Normal 214 2 2 4" xfId="17300" xr:uid="{00000000-0005-0000-0000-000094430000}"/>
    <cellStyle name="Normal 214 2 3" xfId="17301" xr:uid="{00000000-0005-0000-0000-000095430000}"/>
    <cellStyle name="Normal 214 2 3 2" xfId="17302" xr:uid="{00000000-0005-0000-0000-000096430000}"/>
    <cellStyle name="Normal 214 2 3 2 2" xfId="17303" xr:uid="{00000000-0005-0000-0000-000097430000}"/>
    <cellStyle name="Normal 214 2 3 3" xfId="17304" xr:uid="{00000000-0005-0000-0000-000098430000}"/>
    <cellStyle name="Normal 214 2 3 4" xfId="17305" xr:uid="{00000000-0005-0000-0000-000099430000}"/>
    <cellStyle name="Normal 214 2 4" xfId="17306" xr:uid="{00000000-0005-0000-0000-00009A430000}"/>
    <cellStyle name="Normal 214 2 4 2" xfId="17307" xr:uid="{00000000-0005-0000-0000-00009B430000}"/>
    <cellStyle name="Normal 214 2 4 2 2" xfId="17308" xr:uid="{00000000-0005-0000-0000-00009C430000}"/>
    <cellStyle name="Normal 214 2 4 3" xfId="17309" xr:uid="{00000000-0005-0000-0000-00009D430000}"/>
    <cellStyle name="Normal 214 2 4 4" xfId="17310" xr:uid="{00000000-0005-0000-0000-00009E430000}"/>
    <cellStyle name="Normal 214 2 5" xfId="17311" xr:uid="{00000000-0005-0000-0000-00009F430000}"/>
    <cellStyle name="Normal 214 2 5 2" xfId="17312" xr:uid="{00000000-0005-0000-0000-0000A0430000}"/>
    <cellStyle name="Normal 214 2 5 2 2" xfId="17313" xr:uid="{00000000-0005-0000-0000-0000A1430000}"/>
    <cellStyle name="Normal 214 2 5 3" xfId="17314" xr:uid="{00000000-0005-0000-0000-0000A2430000}"/>
    <cellStyle name="Normal 214 2 5 4" xfId="17315" xr:uid="{00000000-0005-0000-0000-0000A3430000}"/>
    <cellStyle name="Normal 214 2 6" xfId="17316" xr:uid="{00000000-0005-0000-0000-0000A4430000}"/>
    <cellStyle name="Normal 214 2 6 2" xfId="17317" xr:uid="{00000000-0005-0000-0000-0000A5430000}"/>
    <cellStyle name="Normal 214 2 6 2 2" xfId="17318" xr:uid="{00000000-0005-0000-0000-0000A6430000}"/>
    <cellStyle name="Normal 214 2 6 3" xfId="17319" xr:uid="{00000000-0005-0000-0000-0000A7430000}"/>
    <cellStyle name="Normal 214 2 7" xfId="17320" xr:uid="{00000000-0005-0000-0000-0000A8430000}"/>
    <cellStyle name="Normal 214 2 7 2" xfId="17321" xr:uid="{00000000-0005-0000-0000-0000A9430000}"/>
    <cellStyle name="Normal 214 2 7 3" xfId="17322" xr:uid="{00000000-0005-0000-0000-0000AA430000}"/>
    <cellStyle name="Normal 214 2 8" xfId="17323" xr:uid="{00000000-0005-0000-0000-0000AB430000}"/>
    <cellStyle name="Normal 214 2 8 2" xfId="17324" xr:uid="{00000000-0005-0000-0000-0000AC430000}"/>
    <cellStyle name="Normal 214 2 9" xfId="17325" xr:uid="{00000000-0005-0000-0000-0000AD430000}"/>
    <cellStyle name="Normal 214 3" xfId="17326" xr:uid="{00000000-0005-0000-0000-0000AE430000}"/>
    <cellStyle name="Normal 214 3 10" xfId="17327" xr:uid="{00000000-0005-0000-0000-0000AF430000}"/>
    <cellStyle name="Normal 214 3 11" xfId="17328" xr:uid="{00000000-0005-0000-0000-0000B0430000}"/>
    <cellStyle name="Normal 214 3 12" xfId="17329" xr:uid="{00000000-0005-0000-0000-0000B1430000}"/>
    <cellStyle name="Normal 214 3 13" xfId="17330" xr:uid="{00000000-0005-0000-0000-0000B2430000}"/>
    <cellStyle name="Normal 214 3 14" xfId="17331" xr:uid="{00000000-0005-0000-0000-0000B3430000}"/>
    <cellStyle name="Normal 214 3 15" xfId="17332" xr:uid="{00000000-0005-0000-0000-0000B4430000}"/>
    <cellStyle name="Normal 214 3 2" xfId="17333" xr:uid="{00000000-0005-0000-0000-0000B5430000}"/>
    <cellStyle name="Normal 214 3 2 2" xfId="17334" xr:uid="{00000000-0005-0000-0000-0000B6430000}"/>
    <cellStyle name="Normal 214 3 2 2 2" xfId="17335" xr:uid="{00000000-0005-0000-0000-0000B7430000}"/>
    <cellStyle name="Normal 214 3 2 3" xfId="17336" xr:uid="{00000000-0005-0000-0000-0000B8430000}"/>
    <cellStyle name="Normal 214 3 2 4" xfId="17337" xr:uid="{00000000-0005-0000-0000-0000B9430000}"/>
    <cellStyle name="Normal 214 3 3" xfId="17338" xr:uid="{00000000-0005-0000-0000-0000BA430000}"/>
    <cellStyle name="Normal 214 3 3 2" xfId="17339" xr:uid="{00000000-0005-0000-0000-0000BB430000}"/>
    <cellStyle name="Normal 214 3 3 2 2" xfId="17340" xr:uid="{00000000-0005-0000-0000-0000BC430000}"/>
    <cellStyle name="Normal 214 3 3 3" xfId="17341" xr:uid="{00000000-0005-0000-0000-0000BD430000}"/>
    <cellStyle name="Normal 214 3 3 4" xfId="17342" xr:uid="{00000000-0005-0000-0000-0000BE430000}"/>
    <cellStyle name="Normal 214 3 4" xfId="17343" xr:uid="{00000000-0005-0000-0000-0000BF430000}"/>
    <cellStyle name="Normal 214 3 4 2" xfId="17344" xr:uid="{00000000-0005-0000-0000-0000C0430000}"/>
    <cellStyle name="Normal 214 3 4 2 2" xfId="17345" xr:uid="{00000000-0005-0000-0000-0000C1430000}"/>
    <cellStyle name="Normal 214 3 4 3" xfId="17346" xr:uid="{00000000-0005-0000-0000-0000C2430000}"/>
    <cellStyle name="Normal 214 3 4 4" xfId="17347" xr:uid="{00000000-0005-0000-0000-0000C3430000}"/>
    <cellStyle name="Normal 214 3 5" xfId="17348" xr:uid="{00000000-0005-0000-0000-0000C4430000}"/>
    <cellStyle name="Normal 214 3 5 2" xfId="17349" xr:uid="{00000000-0005-0000-0000-0000C5430000}"/>
    <cellStyle name="Normal 214 3 5 2 2" xfId="17350" xr:uid="{00000000-0005-0000-0000-0000C6430000}"/>
    <cellStyle name="Normal 214 3 5 3" xfId="17351" xr:uid="{00000000-0005-0000-0000-0000C7430000}"/>
    <cellStyle name="Normal 214 3 5 4" xfId="17352" xr:uid="{00000000-0005-0000-0000-0000C8430000}"/>
    <cellStyle name="Normal 214 3 6" xfId="17353" xr:uid="{00000000-0005-0000-0000-0000C9430000}"/>
    <cellStyle name="Normal 214 3 6 2" xfId="17354" xr:uid="{00000000-0005-0000-0000-0000CA430000}"/>
    <cellStyle name="Normal 214 3 6 2 2" xfId="17355" xr:uid="{00000000-0005-0000-0000-0000CB430000}"/>
    <cellStyle name="Normal 214 3 6 3" xfId="17356" xr:uid="{00000000-0005-0000-0000-0000CC430000}"/>
    <cellStyle name="Normal 214 3 7" xfId="17357" xr:uid="{00000000-0005-0000-0000-0000CD430000}"/>
    <cellStyle name="Normal 214 3 7 2" xfId="17358" xr:uid="{00000000-0005-0000-0000-0000CE430000}"/>
    <cellStyle name="Normal 214 3 7 3" xfId="17359" xr:uid="{00000000-0005-0000-0000-0000CF430000}"/>
    <cellStyle name="Normal 214 3 8" xfId="17360" xr:uid="{00000000-0005-0000-0000-0000D0430000}"/>
    <cellStyle name="Normal 214 3 8 2" xfId="17361" xr:uid="{00000000-0005-0000-0000-0000D1430000}"/>
    <cellStyle name="Normal 214 3 9" xfId="17362" xr:uid="{00000000-0005-0000-0000-0000D2430000}"/>
    <cellStyle name="Normal 214 4" xfId="17363" xr:uid="{00000000-0005-0000-0000-0000D3430000}"/>
    <cellStyle name="Normal 214 4 2" xfId="17364" xr:uid="{00000000-0005-0000-0000-0000D4430000}"/>
    <cellStyle name="Normal 214 4 2 2" xfId="17365" xr:uid="{00000000-0005-0000-0000-0000D5430000}"/>
    <cellStyle name="Normal 214 4 3" xfId="17366" xr:uid="{00000000-0005-0000-0000-0000D6430000}"/>
    <cellStyle name="Normal 214 4 4" xfId="17367" xr:uid="{00000000-0005-0000-0000-0000D7430000}"/>
    <cellStyle name="Normal 214 5" xfId="17368" xr:uid="{00000000-0005-0000-0000-0000D8430000}"/>
    <cellStyle name="Normal 214 5 2" xfId="17369" xr:uid="{00000000-0005-0000-0000-0000D9430000}"/>
    <cellStyle name="Normal 214 5 2 2" xfId="17370" xr:uid="{00000000-0005-0000-0000-0000DA430000}"/>
    <cellStyle name="Normal 214 5 3" xfId="17371" xr:uid="{00000000-0005-0000-0000-0000DB430000}"/>
    <cellStyle name="Normal 214 5 4" xfId="17372" xr:uid="{00000000-0005-0000-0000-0000DC430000}"/>
    <cellStyle name="Normal 214 6" xfId="17373" xr:uid="{00000000-0005-0000-0000-0000DD430000}"/>
    <cellStyle name="Normal 214 6 2" xfId="17374" xr:uid="{00000000-0005-0000-0000-0000DE430000}"/>
    <cellStyle name="Normal 214 6 2 2" xfId="17375" xr:uid="{00000000-0005-0000-0000-0000DF430000}"/>
    <cellStyle name="Normal 214 6 3" xfId="17376" xr:uid="{00000000-0005-0000-0000-0000E0430000}"/>
    <cellStyle name="Normal 214 6 4" xfId="17377" xr:uid="{00000000-0005-0000-0000-0000E1430000}"/>
    <cellStyle name="Normal 214 7" xfId="17378" xr:uid="{00000000-0005-0000-0000-0000E2430000}"/>
    <cellStyle name="Normal 214 7 2" xfId="17379" xr:uid="{00000000-0005-0000-0000-0000E3430000}"/>
    <cellStyle name="Normal 214 7 2 2" xfId="17380" xr:uid="{00000000-0005-0000-0000-0000E4430000}"/>
    <cellStyle name="Normal 214 7 3" xfId="17381" xr:uid="{00000000-0005-0000-0000-0000E5430000}"/>
    <cellStyle name="Normal 214 7 4" xfId="17382" xr:uid="{00000000-0005-0000-0000-0000E6430000}"/>
    <cellStyle name="Normal 214 8" xfId="17383" xr:uid="{00000000-0005-0000-0000-0000E7430000}"/>
    <cellStyle name="Normal 214 8 2" xfId="17384" xr:uid="{00000000-0005-0000-0000-0000E8430000}"/>
    <cellStyle name="Normal 214 8 2 2" xfId="17385" xr:uid="{00000000-0005-0000-0000-0000E9430000}"/>
    <cellStyle name="Normal 214 8 3" xfId="17386" xr:uid="{00000000-0005-0000-0000-0000EA430000}"/>
    <cellStyle name="Normal 214 9" xfId="17387" xr:uid="{00000000-0005-0000-0000-0000EB430000}"/>
    <cellStyle name="Normal 214 9 2" xfId="17388" xr:uid="{00000000-0005-0000-0000-0000EC430000}"/>
    <cellStyle name="Normal 214 9 3" xfId="17389" xr:uid="{00000000-0005-0000-0000-0000ED430000}"/>
    <cellStyle name="Normal 215" xfId="17390" xr:uid="{00000000-0005-0000-0000-0000EE430000}"/>
    <cellStyle name="Normal 215 10" xfId="17391" xr:uid="{00000000-0005-0000-0000-0000EF430000}"/>
    <cellStyle name="Normal 215 10 2" xfId="17392" xr:uid="{00000000-0005-0000-0000-0000F0430000}"/>
    <cellStyle name="Normal 215 11" xfId="17393" xr:uid="{00000000-0005-0000-0000-0000F1430000}"/>
    <cellStyle name="Normal 215 12" xfId="17394" xr:uid="{00000000-0005-0000-0000-0000F2430000}"/>
    <cellStyle name="Normal 215 13" xfId="17395" xr:uid="{00000000-0005-0000-0000-0000F3430000}"/>
    <cellStyle name="Normal 215 14" xfId="17396" xr:uid="{00000000-0005-0000-0000-0000F4430000}"/>
    <cellStyle name="Normal 215 15" xfId="17397" xr:uid="{00000000-0005-0000-0000-0000F5430000}"/>
    <cellStyle name="Normal 215 16" xfId="17398" xr:uid="{00000000-0005-0000-0000-0000F6430000}"/>
    <cellStyle name="Normal 215 17" xfId="17399" xr:uid="{00000000-0005-0000-0000-0000F7430000}"/>
    <cellStyle name="Normal 215 2" xfId="17400" xr:uid="{00000000-0005-0000-0000-0000F8430000}"/>
    <cellStyle name="Normal 215 2 10" xfId="17401" xr:uid="{00000000-0005-0000-0000-0000F9430000}"/>
    <cellStyle name="Normal 215 2 11" xfId="17402" xr:uid="{00000000-0005-0000-0000-0000FA430000}"/>
    <cellStyle name="Normal 215 2 12" xfId="17403" xr:uid="{00000000-0005-0000-0000-0000FB430000}"/>
    <cellStyle name="Normal 215 2 13" xfId="17404" xr:uid="{00000000-0005-0000-0000-0000FC430000}"/>
    <cellStyle name="Normal 215 2 14" xfId="17405" xr:uid="{00000000-0005-0000-0000-0000FD430000}"/>
    <cellStyle name="Normal 215 2 15" xfId="17406" xr:uid="{00000000-0005-0000-0000-0000FE430000}"/>
    <cellStyle name="Normal 215 2 2" xfId="17407" xr:uid="{00000000-0005-0000-0000-0000FF430000}"/>
    <cellStyle name="Normal 215 2 2 2" xfId="17408" xr:uid="{00000000-0005-0000-0000-000000440000}"/>
    <cellStyle name="Normal 215 2 2 2 2" xfId="17409" xr:uid="{00000000-0005-0000-0000-000001440000}"/>
    <cellStyle name="Normal 215 2 2 3" xfId="17410" xr:uid="{00000000-0005-0000-0000-000002440000}"/>
    <cellStyle name="Normal 215 2 2 4" xfId="17411" xr:uid="{00000000-0005-0000-0000-000003440000}"/>
    <cellStyle name="Normal 215 2 3" xfId="17412" xr:uid="{00000000-0005-0000-0000-000004440000}"/>
    <cellStyle name="Normal 215 2 3 2" xfId="17413" xr:uid="{00000000-0005-0000-0000-000005440000}"/>
    <cellStyle name="Normal 215 2 3 2 2" xfId="17414" xr:uid="{00000000-0005-0000-0000-000006440000}"/>
    <cellStyle name="Normal 215 2 3 3" xfId="17415" xr:uid="{00000000-0005-0000-0000-000007440000}"/>
    <cellStyle name="Normal 215 2 3 4" xfId="17416" xr:uid="{00000000-0005-0000-0000-000008440000}"/>
    <cellStyle name="Normal 215 2 4" xfId="17417" xr:uid="{00000000-0005-0000-0000-000009440000}"/>
    <cellStyle name="Normal 215 2 4 2" xfId="17418" xr:uid="{00000000-0005-0000-0000-00000A440000}"/>
    <cellStyle name="Normal 215 2 4 2 2" xfId="17419" xr:uid="{00000000-0005-0000-0000-00000B440000}"/>
    <cellStyle name="Normal 215 2 4 3" xfId="17420" xr:uid="{00000000-0005-0000-0000-00000C440000}"/>
    <cellStyle name="Normal 215 2 4 4" xfId="17421" xr:uid="{00000000-0005-0000-0000-00000D440000}"/>
    <cellStyle name="Normal 215 2 5" xfId="17422" xr:uid="{00000000-0005-0000-0000-00000E440000}"/>
    <cellStyle name="Normal 215 2 5 2" xfId="17423" xr:uid="{00000000-0005-0000-0000-00000F440000}"/>
    <cellStyle name="Normal 215 2 5 2 2" xfId="17424" xr:uid="{00000000-0005-0000-0000-000010440000}"/>
    <cellStyle name="Normal 215 2 5 3" xfId="17425" xr:uid="{00000000-0005-0000-0000-000011440000}"/>
    <cellStyle name="Normal 215 2 5 4" xfId="17426" xr:uid="{00000000-0005-0000-0000-000012440000}"/>
    <cellStyle name="Normal 215 2 6" xfId="17427" xr:uid="{00000000-0005-0000-0000-000013440000}"/>
    <cellStyle name="Normal 215 2 6 2" xfId="17428" xr:uid="{00000000-0005-0000-0000-000014440000}"/>
    <cellStyle name="Normal 215 2 6 2 2" xfId="17429" xr:uid="{00000000-0005-0000-0000-000015440000}"/>
    <cellStyle name="Normal 215 2 6 3" xfId="17430" xr:uid="{00000000-0005-0000-0000-000016440000}"/>
    <cellStyle name="Normal 215 2 7" xfId="17431" xr:uid="{00000000-0005-0000-0000-000017440000}"/>
    <cellStyle name="Normal 215 2 7 2" xfId="17432" xr:uid="{00000000-0005-0000-0000-000018440000}"/>
    <cellStyle name="Normal 215 2 7 3" xfId="17433" xr:uid="{00000000-0005-0000-0000-000019440000}"/>
    <cellStyle name="Normal 215 2 8" xfId="17434" xr:uid="{00000000-0005-0000-0000-00001A440000}"/>
    <cellStyle name="Normal 215 2 8 2" xfId="17435" xr:uid="{00000000-0005-0000-0000-00001B440000}"/>
    <cellStyle name="Normal 215 2 9" xfId="17436" xr:uid="{00000000-0005-0000-0000-00001C440000}"/>
    <cellStyle name="Normal 215 3" xfId="17437" xr:uid="{00000000-0005-0000-0000-00001D440000}"/>
    <cellStyle name="Normal 215 3 10" xfId="17438" xr:uid="{00000000-0005-0000-0000-00001E440000}"/>
    <cellStyle name="Normal 215 3 11" xfId="17439" xr:uid="{00000000-0005-0000-0000-00001F440000}"/>
    <cellStyle name="Normal 215 3 12" xfId="17440" xr:uid="{00000000-0005-0000-0000-000020440000}"/>
    <cellStyle name="Normal 215 3 13" xfId="17441" xr:uid="{00000000-0005-0000-0000-000021440000}"/>
    <cellStyle name="Normal 215 3 14" xfId="17442" xr:uid="{00000000-0005-0000-0000-000022440000}"/>
    <cellStyle name="Normal 215 3 15" xfId="17443" xr:uid="{00000000-0005-0000-0000-000023440000}"/>
    <cellStyle name="Normal 215 3 2" xfId="17444" xr:uid="{00000000-0005-0000-0000-000024440000}"/>
    <cellStyle name="Normal 215 3 2 2" xfId="17445" xr:uid="{00000000-0005-0000-0000-000025440000}"/>
    <cellStyle name="Normal 215 3 2 2 2" xfId="17446" xr:uid="{00000000-0005-0000-0000-000026440000}"/>
    <cellStyle name="Normal 215 3 2 3" xfId="17447" xr:uid="{00000000-0005-0000-0000-000027440000}"/>
    <cellStyle name="Normal 215 3 2 4" xfId="17448" xr:uid="{00000000-0005-0000-0000-000028440000}"/>
    <cellStyle name="Normal 215 3 3" xfId="17449" xr:uid="{00000000-0005-0000-0000-000029440000}"/>
    <cellStyle name="Normal 215 3 3 2" xfId="17450" xr:uid="{00000000-0005-0000-0000-00002A440000}"/>
    <cellStyle name="Normal 215 3 3 2 2" xfId="17451" xr:uid="{00000000-0005-0000-0000-00002B440000}"/>
    <cellStyle name="Normal 215 3 3 3" xfId="17452" xr:uid="{00000000-0005-0000-0000-00002C440000}"/>
    <cellStyle name="Normal 215 3 3 4" xfId="17453" xr:uid="{00000000-0005-0000-0000-00002D440000}"/>
    <cellStyle name="Normal 215 3 4" xfId="17454" xr:uid="{00000000-0005-0000-0000-00002E440000}"/>
    <cellStyle name="Normal 215 3 4 2" xfId="17455" xr:uid="{00000000-0005-0000-0000-00002F440000}"/>
    <cellStyle name="Normal 215 3 4 2 2" xfId="17456" xr:uid="{00000000-0005-0000-0000-000030440000}"/>
    <cellStyle name="Normal 215 3 4 3" xfId="17457" xr:uid="{00000000-0005-0000-0000-000031440000}"/>
    <cellStyle name="Normal 215 3 4 4" xfId="17458" xr:uid="{00000000-0005-0000-0000-000032440000}"/>
    <cellStyle name="Normal 215 3 5" xfId="17459" xr:uid="{00000000-0005-0000-0000-000033440000}"/>
    <cellStyle name="Normal 215 3 5 2" xfId="17460" xr:uid="{00000000-0005-0000-0000-000034440000}"/>
    <cellStyle name="Normal 215 3 5 2 2" xfId="17461" xr:uid="{00000000-0005-0000-0000-000035440000}"/>
    <cellStyle name="Normal 215 3 5 3" xfId="17462" xr:uid="{00000000-0005-0000-0000-000036440000}"/>
    <cellStyle name="Normal 215 3 5 4" xfId="17463" xr:uid="{00000000-0005-0000-0000-000037440000}"/>
    <cellStyle name="Normal 215 3 6" xfId="17464" xr:uid="{00000000-0005-0000-0000-000038440000}"/>
    <cellStyle name="Normal 215 3 6 2" xfId="17465" xr:uid="{00000000-0005-0000-0000-000039440000}"/>
    <cellStyle name="Normal 215 3 6 2 2" xfId="17466" xr:uid="{00000000-0005-0000-0000-00003A440000}"/>
    <cellStyle name="Normal 215 3 6 3" xfId="17467" xr:uid="{00000000-0005-0000-0000-00003B440000}"/>
    <cellStyle name="Normal 215 3 7" xfId="17468" xr:uid="{00000000-0005-0000-0000-00003C440000}"/>
    <cellStyle name="Normal 215 3 7 2" xfId="17469" xr:uid="{00000000-0005-0000-0000-00003D440000}"/>
    <cellStyle name="Normal 215 3 7 3" xfId="17470" xr:uid="{00000000-0005-0000-0000-00003E440000}"/>
    <cellStyle name="Normal 215 3 8" xfId="17471" xr:uid="{00000000-0005-0000-0000-00003F440000}"/>
    <cellStyle name="Normal 215 3 8 2" xfId="17472" xr:uid="{00000000-0005-0000-0000-000040440000}"/>
    <cellStyle name="Normal 215 3 9" xfId="17473" xr:uid="{00000000-0005-0000-0000-000041440000}"/>
    <cellStyle name="Normal 215 4" xfId="17474" xr:uid="{00000000-0005-0000-0000-000042440000}"/>
    <cellStyle name="Normal 215 4 2" xfId="17475" xr:uid="{00000000-0005-0000-0000-000043440000}"/>
    <cellStyle name="Normal 215 4 2 2" xfId="17476" xr:uid="{00000000-0005-0000-0000-000044440000}"/>
    <cellStyle name="Normal 215 4 3" xfId="17477" xr:uid="{00000000-0005-0000-0000-000045440000}"/>
    <cellStyle name="Normal 215 4 4" xfId="17478" xr:uid="{00000000-0005-0000-0000-000046440000}"/>
    <cellStyle name="Normal 215 5" xfId="17479" xr:uid="{00000000-0005-0000-0000-000047440000}"/>
    <cellStyle name="Normal 215 5 2" xfId="17480" xr:uid="{00000000-0005-0000-0000-000048440000}"/>
    <cellStyle name="Normal 215 5 2 2" xfId="17481" xr:uid="{00000000-0005-0000-0000-000049440000}"/>
    <cellStyle name="Normal 215 5 3" xfId="17482" xr:uid="{00000000-0005-0000-0000-00004A440000}"/>
    <cellStyle name="Normal 215 5 4" xfId="17483" xr:uid="{00000000-0005-0000-0000-00004B440000}"/>
    <cellStyle name="Normal 215 6" xfId="17484" xr:uid="{00000000-0005-0000-0000-00004C440000}"/>
    <cellStyle name="Normal 215 6 2" xfId="17485" xr:uid="{00000000-0005-0000-0000-00004D440000}"/>
    <cellStyle name="Normal 215 6 2 2" xfId="17486" xr:uid="{00000000-0005-0000-0000-00004E440000}"/>
    <cellStyle name="Normal 215 6 3" xfId="17487" xr:uid="{00000000-0005-0000-0000-00004F440000}"/>
    <cellStyle name="Normal 215 6 4" xfId="17488" xr:uid="{00000000-0005-0000-0000-000050440000}"/>
    <cellStyle name="Normal 215 7" xfId="17489" xr:uid="{00000000-0005-0000-0000-000051440000}"/>
    <cellStyle name="Normal 215 7 2" xfId="17490" xr:uid="{00000000-0005-0000-0000-000052440000}"/>
    <cellStyle name="Normal 215 7 2 2" xfId="17491" xr:uid="{00000000-0005-0000-0000-000053440000}"/>
    <cellStyle name="Normal 215 7 3" xfId="17492" xr:uid="{00000000-0005-0000-0000-000054440000}"/>
    <cellStyle name="Normal 215 7 4" xfId="17493" xr:uid="{00000000-0005-0000-0000-000055440000}"/>
    <cellStyle name="Normal 215 8" xfId="17494" xr:uid="{00000000-0005-0000-0000-000056440000}"/>
    <cellStyle name="Normal 215 8 2" xfId="17495" xr:uid="{00000000-0005-0000-0000-000057440000}"/>
    <cellStyle name="Normal 215 8 2 2" xfId="17496" xr:uid="{00000000-0005-0000-0000-000058440000}"/>
    <cellStyle name="Normal 215 8 3" xfId="17497" xr:uid="{00000000-0005-0000-0000-000059440000}"/>
    <cellStyle name="Normal 215 9" xfId="17498" xr:uid="{00000000-0005-0000-0000-00005A440000}"/>
    <cellStyle name="Normal 215 9 2" xfId="17499" xr:uid="{00000000-0005-0000-0000-00005B440000}"/>
    <cellStyle name="Normal 215 9 3" xfId="17500" xr:uid="{00000000-0005-0000-0000-00005C440000}"/>
    <cellStyle name="Normal 216" xfId="17501" xr:uid="{00000000-0005-0000-0000-00005D440000}"/>
    <cellStyle name="Normal 216 10" xfId="17502" xr:uid="{00000000-0005-0000-0000-00005E440000}"/>
    <cellStyle name="Normal 216 10 2" xfId="17503" xr:uid="{00000000-0005-0000-0000-00005F440000}"/>
    <cellStyle name="Normal 216 11" xfId="17504" xr:uid="{00000000-0005-0000-0000-000060440000}"/>
    <cellStyle name="Normal 216 12" xfId="17505" xr:uid="{00000000-0005-0000-0000-000061440000}"/>
    <cellStyle name="Normal 216 13" xfId="17506" xr:uid="{00000000-0005-0000-0000-000062440000}"/>
    <cellStyle name="Normal 216 14" xfId="17507" xr:uid="{00000000-0005-0000-0000-000063440000}"/>
    <cellStyle name="Normal 216 15" xfId="17508" xr:uid="{00000000-0005-0000-0000-000064440000}"/>
    <cellStyle name="Normal 216 16" xfId="17509" xr:uid="{00000000-0005-0000-0000-000065440000}"/>
    <cellStyle name="Normal 216 17" xfId="17510" xr:uid="{00000000-0005-0000-0000-000066440000}"/>
    <cellStyle name="Normal 216 2" xfId="17511" xr:uid="{00000000-0005-0000-0000-000067440000}"/>
    <cellStyle name="Normal 216 2 10" xfId="17512" xr:uid="{00000000-0005-0000-0000-000068440000}"/>
    <cellStyle name="Normal 216 2 11" xfId="17513" xr:uid="{00000000-0005-0000-0000-000069440000}"/>
    <cellStyle name="Normal 216 2 12" xfId="17514" xr:uid="{00000000-0005-0000-0000-00006A440000}"/>
    <cellStyle name="Normal 216 2 13" xfId="17515" xr:uid="{00000000-0005-0000-0000-00006B440000}"/>
    <cellStyle name="Normal 216 2 14" xfId="17516" xr:uid="{00000000-0005-0000-0000-00006C440000}"/>
    <cellStyle name="Normal 216 2 15" xfId="17517" xr:uid="{00000000-0005-0000-0000-00006D440000}"/>
    <cellStyle name="Normal 216 2 2" xfId="17518" xr:uid="{00000000-0005-0000-0000-00006E440000}"/>
    <cellStyle name="Normal 216 2 2 2" xfId="17519" xr:uid="{00000000-0005-0000-0000-00006F440000}"/>
    <cellStyle name="Normal 216 2 2 2 2" xfId="17520" xr:uid="{00000000-0005-0000-0000-000070440000}"/>
    <cellStyle name="Normal 216 2 2 3" xfId="17521" xr:uid="{00000000-0005-0000-0000-000071440000}"/>
    <cellStyle name="Normal 216 2 2 4" xfId="17522" xr:uid="{00000000-0005-0000-0000-000072440000}"/>
    <cellStyle name="Normal 216 2 3" xfId="17523" xr:uid="{00000000-0005-0000-0000-000073440000}"/>
    <cellStyle name="Normal 216 2 3 2" xfId="17524" xr:uid="{00000000-0005-0000-0000-000074440000}"/>
    <cellStyle name="Normal 216 2 3 2 2" xfId="17525" xr:uid="{00000000-0005-0000-0000-000075440000}"/>
    <cellStyle name="Normal 216 2 3 3" xfId="17526" xr:uid="{00000000-0005-0000-0000-000076440000}"/>
    <cellStyle name="Normal 216 2 3 4" xfId="17527" xr:uid="{00000000-0005-0000-0000-000077440000}"/>
    <cellStyle name="Normal 216 2 4" xfId="17528" xr:uid="{00000000-0005-0000-0000-000078440000}"/>
    <cellStyle name="Normal 216 2 4 2" xfId="17529" xr:uid="{00000000-0005-0000-0000-000079440000}"/>
    <cellStyle name="Normal 216 2 4 2 2" xfId="17530" xr:uid="{00000000-0005-0000-0000-00007A440000}"/>
    <cellStyle name="Normal 216 2 4 3" xfId="17531" xr:uid="{00000000-0005-0000-0000-00007B440000}"/>
    <cellStyle name="Normal 216 2 4 4" xfId="17532" xr:uid="{00000000-0005-0000-0000-00007C440000}"/>
    <cellStyle name="Normal 216 2 5" xfId="17533" xr:uid="{00000000-0005-0000-0000-00007D440000}"/>
    <cellStyle name="Normal 216 2 5 2" xfId="17534" xr:uid="{00000000-0005-0000-0000-00007E440000}"/>
    <cellStyle name="Normal 216 2 5 2 2" xfId="17535" xr:uid="{00000000-0005-0000-0000-00007F440000}"/>
    <cellStyle name="Normal 216 2 5 3" xfId="17536" xr:uid="{00000000-0005-0000-0000-000080440000}"/>
    <cellStyle name="Normal 216 2 5 4" xfId="17537" xr:uid="{00000000-0005-0000-0000-000081440000}"/>
    <cellStyle name="Normal 216 2 6" xfId="17538" xr:uid="{00000000-0005-0000-0000-000082440000}"/>
    <cellStyle name="Normal 216 2 6 2" xfId="17539" xr:uid="{00000000-0005-0000-0000-000083440000}"/>
    <cellStyle name="Normal 216 2 6 2 2" xfId="17540" xr:uid="{00000000-0005-0000-0000-000084440000}"/>
    <cellStyle name="Normal 216 2 6 3" xfId="17541" xr:uid="{00000000-0005-0000-0000-000085440000}"/>
    <cellStyle name="Normal 216 2 7" xfId="17542" xr:uid="{00000000-0005-0000-0000-000086440000}"/>
    <cellStyle name="Normal 216 2 7 2" xfId="17543" xr:uid="{00000000-0005-0000-0000-000087440000}"/>
    <cellStyle name="Normal 216 2 7 3" xfId="17544" xr:uid="{00000000-0005-0000-0000-000088440000}"/>
    <cellStyle name="Normal 216 2 8" xfId="17545" xr:uid="{00000000-0005-0000-0000-000089440000}"/>
    <cellStyle name="Normal 216 2 8 2" xfId="17546" xr:uid="{00000000-0005-0000-0000-00008A440000}"/>
    <cellStyle name="Normal 216 2 9" xfId="17547" xr:uid="{00000000-0005-0000-0000-00008B440000}"/>
    <cellStyle name="Normal 216 3" xfId="17548" xr:uid="{00000000-0005-0000-0000-00008C440000}"/>
    <cellStyle name="Normal 216 3 10" xfId="17549" xr:uid="{00000000-0005-0000-0000-00008D440000}"/>
    <cellStyle name="Normal 216 3 11" xfId="17550" xr:uid="{00000000-0005-0000-0000-00008E440000}"/>
    <cellStyle name="Normal 216 3 12" xfId="17551" xr:uid="{00000000-0005-0000-0000-00008F440000}"/>
    <cellStyle name="Normal 216 3 13" xfId="17552" xr:uid="{00000000-0005-0000-0000-000090440000}"/>
    <cellStyle name="Normal 216 3 14" xfId="17553" xr:uid="{00000000-0005-0000-0000-000091440000}"/>
    <cellStyle name="Normal 216 3 15" xfId="17554" xr:uid="{00000000-0005-0000-0000-000092440000}"/>
    <cellStyle name="Normal 216 3 2" xfId="17555" xr:uid="{00000000-0005-0000-0000-000093440000}"/>
    <cellStyle name="Normal 216 3 2 2" xfId="17556" xr:uid="{00000000-0005-0000-0000-000094440000}"/>
    <cellStyle name="Normal 216 3 2 2 2" xfId="17557" xr:uid="{00000000-0005-0000-0000-000095440000}"/>
    <cellStyle name="Normal 216 3 2 3" xfId="17558" xr:uid="{00000000-0005-0000-0000-000096440000}"/>
    <cellStyle name="Normal 216 3 2 4" xfId="17559" xr:uid="{00000000-0005-0000-0000-000097440000}"/>
    <cellStyle name="Normal 216 3 3" xfId="17560" xr:uid="{00000000-0005-0000-0000-000098440000}"/>
    <cellStyle name="Normal 216 3 3 2" xfId="17561" xr:uid="{00000000-0005-0000-0000-000099440000}"/>
    <cellStyle name="Normal 216 3 3 2 2" xfId="17562" xr:uid="{00000000-0005-0000-0000-00009A440000}"/>
    <cellStyle name="Normal 216 3 3 3" xfId="17563" xr:uid="{00000000-0005-0000-0000-00009B440000}"/>
    <cellStyle name="Normal 216 3 3 4" xfId="17564" xr:uid="{00000000-0005-0000-0000-00009C440000}"/>
    <cellStyle name="Normal 216 3 4" xfId="17565" xr:uid="{00000000-0005-0000-0000-00009D440000}"/>
    <cellStyle name="Normal 216 3 4 2" xfId="17566" xr:uid="{00000000-0005-0000-0000-00009E440000}"/>
    <cellStyle name="Normal 216 3 4 2 2" xfId="17567" xr:uid="{00000000-0005-0000-0000-00009F440000}"/>
    <cellStyle name="Normal 216 3 4 3" xfId="17568" xr:uid="{00000000-0005-0000-0000-0000A0440000}"/>
    <cellStyle name="Normal 216 3 4 4" xfId="17569" xr:uid="{00000000-0005-0000-0000-0000A1440000}"/>
    <cellStyle name="Normal 216 3 5" xfId="17570" xr:uid="{00000000-0005-0000-0000-0000A2440000}"/>
    <cellStyle name="Normal 216 3 5 2" xfId="17571" xr:uid="{00000000-0005-0000-0000-0000A3440000}"/>
    <cellStyle name="Normal 216 3 5 2 2" xfId="17572" xr:uid="{00000000-0005-0000-0000-0000A4440000}"/>
    <cellStyle name="Normal 216 3 5 3" xfId="17573" xr:uid="{00000000-0005-0000-0000-0000A5440000}"/>
    <cellStyle name="Normal 216 3 5 4" xfId="17574" xr:uid="{00000000-0005-0000-0000-0000A6440000}"/>
    <cellStyle name="Normal 216 3 6" xfId="17575" xr:uid="{00000000-0005-0000-0000-0000A7440000}"/>
    <cellStyle name="Normal 216 3 6 2" xfId="17576" xr:uid="{00000000-0005-0000-0000-0000A8440000}"/>
    <cellStyle name="Normal 216 3 6 2 2" xfId="17577" xr:uid="{00000000-0005-0000-0000-0000A9440000}"/>
    <cellStyle name="Normal 216 3 6 3" xfId="17578" xr:uid="{00000000-0005-0000-0000-0000AA440000}"/>
    <cellStyle name="Normal 216 3 7" xfId="17579" xr:uid="{00000000-0005-0000-0000-0000AB440000}"/>
    <cellStyle name="Normal 216 3 7 2" xfId="17580" xr:uid="{00000000-0005-0000-0000-0000AC440000}"/>
    <cellStyle name="Normal 216 3 7 3" xfId="17581" xr:uid="{00000000-0005-0000-0000-0000AD440000}"/>
    <cellStyle name="Normal 216 3 8" xfId="17582" xr:uid="{00000000-0005-0000-0000-0000AE440000}"/>
    <cellStyle name="Normal 216 3 8 2" xfId="17583" xr:uid="{00000000-0005-0000-0000-0000AF440000}"/>
    <cellStyle name="Normal 216 3 9" xfId="17584" xr:uid="{00000000-0005-0000-0000-0000B0440000}"/>
    <cellStyle name="Normal 216 4" xfId="17585" xr:uid="{00000000-0005-0000-0000-0000B1440000}"/>
    <cellStyle name="Normal 216 4 2" xfId="17586" xr:uid="{00000000-0005-0000-0000-0000B2440000}"/>
    <cellStyle name="Normal 216 4 2 2" xfId="17587" xr:uid="{00000000-0005-0000-0000-0000B3440000}"/>
    <cellStyle name="Normal 216 4 3" xfId="17588" xr:uid="{00000000-0005-0000-0000-0000B4440000}"/>
    <cellStyle name="Normal 216 4 4" xfId="17589" xr:uid="{00000000-0005-0000-0000-0000B5440000}"/>
    <cellStyle name="Normal 216 5" xfId="17590" xr:uid="{00000000-0005-0000-0000-0000B6440000}"/>
    <cellStyle name="Normal 216 5 2" xfId="17591" xr:uid="{00000000-0005-0000-0000-0000B7440000}"/>
    <cellStyle name="Normal 216 5 2 2" xfId="17592" xr:uid="{00000000-0005-0000-0000-0000B8440000}"/>
    <cellStyle name="Normal 216 5 3" xfId="17593" xr:uid="{00000000-0005-0000-0000-0000B9440000}"/>
    <cellStyle name="Normal 216 5 4" xfId="17594" xr:uid="{00000000-0005-0000-0000-0000BA440000}"/>
    <cellStyle name="Normal 216 6" xfId="17595" xr:uid="{00000000-0005-0000-0000-0000BB440000}"/>
    <cellStyle name="Normal 216 6 2" xfId="17596" xr:uid="{00000000-0005-0000-0000-0000BC440000}"/>
    <cellStyle name="Normal 216 6 2 2" xfId="17597" xr:uid="{00000000-0005-0000-0000-0000BD440000}"/>
    <cellStyle name="Normal 216 6 3" xfId="17598" xr:uid="{00000000-0005-0000-0000-0000BE440000}"/>
    <cellStyle name="Normal 216 6 4" xfId="17599" xr:uid="{00000000-0005-0000-0000-0000BF440000}"/>
    <cellStyle name="Normal 216 7" xfId="17600" xr:uid="{00000000-0005-0000-0000-0000C0440000}"/>
    <cellStyle name="Normal 216 7 2" xfId="17601" xr:uid="{00000000-0005-0000-0000-0000C1440000}"/>
    <cellStyle name="Normal 216 7 2 2" xfId="17602" xr:uid="{00000000-0005-0000-0000-0000C2440000}"/>
    <cellStyle name="Normal 216 7 3" xfId="17603" xr:uid="{00000000-0005-0000-0000-0000C3440000}"/>
    <cellStyle name="Normal 216 7 4" xfId="17604" xr:uid="{00000000-0005-0000-0000-0000C4440000}"/>
    <cellStyle name="Normal 216 8" xfId="17605" xr:uid="{00000000-0005-0000-0000-0000C5440000}"/>
    <cellStyle name="Normal 216 8 2" xfId="17606" xr:uid="{00000000-0005-0000-0000-0000C6440000}"/>
    <cellStyle name="Normal 216 8 2 2" xfId="17607" xr:uid="{00000000-0005-0000-0000-0000C7440000}"/>
    <cellStyle name="Normal 216 8 3" xfId="17608" xr:uid="{00000000-0005-0000-0000-0000C8440000}"/>
    <cellStyle name="Normal 216 9" xfId="17609" xr:uid="{00000000-0005-0000-0000-0000C9440000}"/>
    <cellStyle name="Normal 216 9 2" xfId="17610" xr:uid="{00000000-0005-0000-0000-0000CA440000}"/>
    <cellStyle name="Normal 216 9 3" xfId="17611" xr:uid="{00000000-0005-0000-0000-0000CB440000}"/>
    <cellStyle name="Normal 217" xfId="17612" xr:uid="{00000000-0005-0000-0000-0000CC440000}"/>
    <cellStyle name="Normal 217 10" xfId="17613" xr:uid="{00000000-0005-0000-0000-0000CD440000}"/>
    <cellStyle name="Normal 217 10 2" xfId="17614" xr:uid="{00000000-0005-0000-0000-0000CE440000}"/>
    <cellStyle name="Normal 217 11" xfId="17615" xr:uid="{00000000-0005-0000-0000-0000CF440000}"/>
    <cellStyle name="Normal 217 12" xfId="17616" xr:uid="{00000000-0005-0000-0000-0000D0440000}"/>
    <cellStyle name="Normal 217 13" xfId="17617" xr:uid="{00000000-0005-0000-0000-0000D1440000}"/>
    <cellStyle name="Normal 217 14" xfId="17618" xr:uid="{00000000-0005-0000-0000-0000D2440000}"/>
    <cellStyle name="Normal 217 15" xfId="17619" xr:uid="{00000000-0005-0000-0000-0000D3440000}"/>
    <cellStyle name="Normal 217 16" xfId="17620" xr:uid="{00000000-0005-0000-0000-0000D4440000}"/>
    <cellStyle name="Normal 217 17" xfId="17621" xr:uid="{00000000-0005-0000-0000-0000D5440000}"/>
    <cellStyle name="Normal 217 2" xfId="17622" xr:uid="{00000000-0005-0000-0000-0000D6440000}"/>
    <cellStyle name="Normal 217 2 10" xfId="17623" xr:uid="{00000000-0005-0000-0000-0000D7440000}"/>
    <cellStyle name="Normal 217 2 11" xfId="17624" xr:uid="{00000000-0005-0000-0000-0000D8440000}"/>
    <cellStyle name="Normal 217 2 12" xfId="17625" xr:uid="{00000000-0005-0000-0000-0000D9440000}"/>
    <cellStyle name="Normal 217 2 13" xfId="17626" xr:uid="{00000000-0005-0000-0000-0000DA440000}"/>
    <cellStyle name="Normal 217 2 14" xfId="17627" xr:uid="{00000000-0005-0000-0000-0000DB440000}"/>
    <cellStyle name="Normal 217 2 15" xfId="17628" xr:uid="{00000000-0005-0000-0000-0000DC440000}"/>
    <cellStyle name="Normal 217 2 2" xfId="17629" xr:uid="{00000000-0005-0000-0000-0000DD440000}"/>
    <cellStyle name="Normal 217 2 2 2" xfId="17630" xr:uid="{00000000-0005-0000-0000-0000DE440000}"/>
    <cellStyle name="Normal 217 2 2 2 2" xfId="17631" xr:uid="{00000000-0005-0000-0000-0000DF440000}"/>
    <cellStyle name="Normal 217 2 2 3" xfId="17632" xr:uid="{00000000-0005-0000-0000-0000E0440000}"/>
    <cellStyle name="Normal 217 2 2 4" xfId="17633" xr:uid="{00000000-0005-0000-0000-0000E1440000}"/>
    <cellStyle name="Normal 217 2 3" xfId="17634" xr:uid="{00000000-0005-0000-0000-0000E2440000}"/>
    <cellStyle name="Normal 217 2 3 2" xfId="17635" xr:uid="{00000000-0005-0000-0000-0000E3440000}"/>
    <cellStyle name="Normal 217 2 3 2 2" xfId="17636" xr:uid="{00000000-0005-0000-0000-0000E4440000}"/>
    <cellStyle name="Normal 217 2 3 3" xfId="17637" xr:uid="{00000000-0005-0000-0000-0000E5440000}"/>
    <cellStyle name="Normal 217 2 3 4" xfId="17638" xr:uid="{00000000-0005-0000-0000-0000E6440000}"/>
    <cellStyle name="Normal 217 2 4" xfId="17639" xr:uid="{00000000-0005-0000-0000-0000E7440000}"/>
    <cellStyle name="Normal 217 2 4 2" xfId="17640" xr:uid="{00000000-0005-0000-0000-0000E8440000}"/>
    <cellStyle name="Normal 217 2 4 2 2" xfId="17641" xr:uid="{00000000-0005-0000-0000-0000E9440000}"/>
    <cellStyle name="Normal 217 2 4 3" xfId="17642" xr:uid="{00000000-0005-0000-0000-0000EA440000}"/>
    <cellStyle name="Normal 217 2 4 4" xfId="17643" xr:uid="{00000000-0005-0000-0000-0000EB440000}"/>
    <cellStyle name="Normal 217 2 5" xfId="17644" xr:uid="{00000000-0005-0000-0000-0000EC440000}"/>
    <cellStyle name="Normal 217 2 5 2" xfId="17645" xr:uid="{00000000-0005-0000-0000-0000ED440000}"/>
    <cellStyle name="Normal 217 2 5 2 2" xfId="17646" xr:uid="{00000000-0005-0000-0000-0000EE440000}"/>
    <cellStyle name="Normal 217 2 5 3" xfId="17647" xr:uid="{00000000-0005-0000-0000-0000EF440000}"/>
    <cellStyle name="Normal 217 2 5 4" xfId="17648" xr:uid="{00000000-0005-0000-0000-0000F0440000}"/>
    <cellStyle name="Normal 217 2 6" xfId="17649" xr:uid="{00000000-0005-0000-0000-0000F1440000}"/>
    <cellStyle name="Normal 217 2 6 2" xfId="17650" xr:uid="{00000000-0005-0000-0000-0000F2440000}"/>
    <cellStyle name="Normal 217 2 6 2 2" xfId="17651" xr:uid="{00000000-0005-0000-0000-0000F3440000}"/>
    <cellStyle name="Normal 217 2 6 3" xfId="17652" xr:uid="{00000000-0005-0000-0000-0000F4440000}"/>
    <cellStyle name="Normal 217 2 7" xfId="17653" xr:uid="{00000000-0005-0000-0000-0000F5440000}"/>
    <cellStyle name="Normal 217 2 7 2" xfId="17654" xr:uid="{00000000-0005-0000-0000-0000F6440000}"/>
    <cellStyle name="Normal 217 2 7 3" xfId="17655" xr:uid="{00000000-0005-0000-0000-0000F7440000}"/>
    <cellStyle name="Normal 217 2 8" xfId="17656" xr:uid="{00000000-0005-0000-0000-0000F8440000}"/>
    <cellStyle name="Normal 217 2 8 2" xfId="17657" xr:uid="{00000000-0005-0000-0000-0000F9440000}"/>
    <cellStyle name="Normal 217 2 9" xfId="17658" xr:uid="{00000000-0005-0000-0000-0000FA440000}"/>
    <cellStyle name="Normal 217 3" xfId="17659" xr:uid="{00000000-0005-0000-0000-0000FB440000}"/>
    <cellStyle name="Normal 217 3 10" xfId="17660" xr:uid="{00000000-0005-0000-0000-0000FC440000}"/>
    <cellStyle name="Normal 217 3 11" xfId="17661" xr:uid="{00000000-0005-0000-0000-0000FD440000}"/>
    <cellStyle name="Normal 217 3 12" xfId="17662" xr:uid="{00000000-0005-0000-0000-0000FE440000}"/>
    <cellStyle name="Normal 217 3 13" xfId="17663" xr:uid="{00000000-0005-0000-0000-0000FF440000}"/>
    <cellStyle name="Normal 217 3 14" xfId="17664" xr:uid="{00000000-0005-0000-0000-000000450000}"/>
    <cellStyle name="Normal 217 3 15" xfId="17665" xr:uid="{00000000-0005-0000-0000-000001450000}"/>
    <cellStyle name="Normal 217 3 2" xfId="17666" xr:uid="{00000000-0005-0000-0000-000002450000}"/>
    <cellStyle name="Normal 217 3 2 2" xfId="17667" xr:uid="{00000000-0005-0000-0000-000003450000}"/>
    <cellStyle name="Normal 217 3 2 2 2" xfId="17668" xr:uid="{00000000-0005-0000-0000-000004450000}"/>
    <cellStyle name="Normal 217 3 2 3" xfId="17669" xr:uid="{00000000-0005-0000-0000-000005450000}"/>
    <cellStyle name="Normal 217 3 2 4" xfId="17670" xr:uid="{00000000-0005-0000-0000-000006450000}"/>
    <cellStyle name="Normal 217 3 3" xfId="17671" xr:uid="{00000000-0005-0000-0000-000007450000}"/>
    <cellStyle name="Normal 217 3 3 2" xfId="17672" xr:uid="{00000000-0005-0000-0000-000008450000}"/>
    <cellStyle name="Normal 217 3 3 2 2" xfId="17673" xr:uid="{00000000-0005-0000-0000-000009450000}"/>
    <cellStyle name="Normal 217 3 3 3" xfId="17674" xr:uid="{00000000-0005-0000-0000-00000A450000}"/>
    <cellStyle name="Normal 217 3 3 4" xfId="17675" xr:uid="{00000000-0005-0000-0000-00000B450000}"/>
    <cellStyle name="Normal 217 3 4" xfId="17676" xr:uid="{00000000-0005-0000-0000-00000C450000}"/>
    <cellStyle name="Normal 217 3 4 2" xfId="17677" xr:uid="{00000000-0005-0000-0000-00000D450000}"/>
    <cellStyle name="Normal 217 3 4 2 2" xfId="17678" xr:uid="{00000000-0005-0000-0000-00000E450000}"/>
    <cellStyle name="Normal 217 3 4 3" xfId="17679" xr:uid="{00000000-0005-0000-0000-00000F450000}"/>
    <cellStyle name="Normal 217 3 4 4" xfId="17680" xr:uid="{00000000-0005-0000-0000-000010450000}"/>
    <cellStyle name="Normal 217 3 5" xfId="17681" xr:uid="{00000000-0005-0000-0000-000011450000}"/>
    <cellStyle name="Normal 217 3 5 2" xfId="17682" xr:uid="{00000000-0005-0000-0000-000012450000}"/>
    <cellStyle name="Normal 217 3 5 2 2" xfId="17683" xr:uid="{00000000-0005-0000-0000-000013450000}"/>
    <cellStyle name="Normal 217 3 5 3" xfId="17684" xr:uid="{00000000-0005-0000-0000-000014450000}"/>
    <cellStyle name="Normal 217 3 5 4" xfId="17685" xr:uid="{00000000-0005-0000-0000-000015450000}"/>
    <cellStyle name="Normal 217 3 6" xfId="17686" xr:uid="{00000000-0005-0000-0000-000016450000}"/>
    <cellStyle name="Normal 217 3 6 2" xfId="17687" xr:uid="{00000000-0005-0000-0000-000017450000}"/>
    <cellStyle name="Normal 217 3 6 2 2" xfId="17688" xr:uid="{00000000-0005-0000-0000-000018450000}"/>
    <cellStyle name="Normal 217 3 6 3" xfId="17689" xr:uid="{00000000-0005-0000-0000-000019450000}"/>
    <cellStyle name="Normal 217 3 7" xfId="17690" xr:uid="{00000000-0005-0000-0000-00001A450000}"/>
    <cellStyle name="Normal 217 3 7 2" xfId="17691" xr:uid="{00000000-0005-0000-0000-00001B450000}"/>
    <cellStyle name="Normal 217 3 7 3" xfId="17692" xr:uid="{00000000-0005-0000-0000-00001C450000}"/>
    <cellStyle name="Normal 217 3 8" xfId="17693" xr:uid="{00000000-0005-0000-0000-00001D450000}"/>
    <cellStyle name="Normal 217 3 8 2" xfId="17694" xr:uid="{00000000-0005-0000-0000-00001E450000}"/>
    <cellStyle name="Normal 217 3 9" xfId="17695" xr:uid="{00000000-0005-0000-0000-00001F450000}"/>
    <cellStyle name="Normal 217 4" xfId="17696" xr:uid="{00000000-0005-0000-0000-000020450000}"/>
    <cellStyle name="Normal 217 4 2" xfId="17697" xr:uid="{00000000-0005-0000-0000-000021450000}"/>
    <cellStyle name="Normal 217 4 2 2" xfId="17698" xr:uid="{00000000-0005-0000-0000-000022450000}"/>
    <cellStyle name="Normal 217 4 3" xfId="17699" xr:uid="{00000000-0005-0000-0000-000023450000}"/>
    <cellStyle name="Normal 217 4 4" xfId="17700" xr:uid="{00000000-0005-0000-0000-000024450000}"/>
    <cellStyle name="Normal 217 5" xfId="17701" xr:uid="{00000000-0005-0000-0000-000025450000}"/>
    <cellStyle name="Normal 217 5 2" xfId="17702" xr:uid="{00000000-0005-0000-0000-000026450000}"/>
    <cellStyle name="Normal 217 5 2 2" xfId="17703" xr:uid="{00000000-0005-0000-0000-000027450000}"/>
    <cellStyle name="Normal 217 5 3" xfId="17704" xr:uid="{00000000-0005-0000-0000-000028450000}"/>
    <cellStyle name="Normal 217 5 4" xfId="17705" xr:uid="{00000000-0005-0000-0000-000029450000}"/>
    <cellStyle name="Normal 217 6" xfId="17706" xr:uid="{00000000-0005-0000-0000-00002A450000}"/>
    <cellStyle name="Normal 217 6 2" xfId="17707" xr:uid="{00000000-0005-0000-0000-00002B450000}"/>
    <cellStyle name="Normal 217 6 2 2" xfId="17708" xr:uid="{00000000-0005-0000-0000-00002C450000}"/>
    <cellStyle name="Normal 217 6 3" xfId="17709" xr:uid="{00000000-0005-0000-0000-00002D450000}"/>
    <cellStyle name="Normal 217 6 4" xfId="17710" xr:uid="{00000000-0005-0000-0000-00002E450000}"/>
    <cellStyle name="Normal 217 7" xfId="17711" xr:uid="{00000000-0005-0000-0000-00002F450000}"/>
    <cellStyle name="Normal 217 7 2" xfId="17712" xr:uid="{00000000-0005-0000-0000-000030450000}"/>
    <cellStyle name="Normal 217 7 2 2" xfId="17713" xr:uid="{00000000-0005-0000-0000-000031450000}"/>
    <cellStyle name="Normal 217 7 3" xfId="17714" xr:uid="{00000000-0005-0000-0000-000032450000}"/>
    <cellStyle name="Normal 217 7 4" xfId="17715" xr:uid="{00000000-0005-0000-0000-000033450000}"/>
    <cellStyle name="Normal 217 8" xfId="17716" xr:uid="{00000000-0005-0000-0000-000034450000}"/>
    <cellStyle name="Normal 217 8 2" xfId="17717" xr:uid="{00000000-0005-0000-0000-000035450000}"/>
    <cellStyle name="Normal 217 8 2 2" xfId="17718" xr:uid="{00000000-0005-0000-0000-000036450000}"/>
    <cellStyle name="Normal 217 8 3" xfId="17719" xr:uid="{00000000-0005-0000-0000-000037450000}"/>
    <cellStyle name="Normal 217 9" xfId="17720" xr:uid="{00000000-0005-0000-0000-000038450000}"/>
    <cellStyle name="Normal 217 9 2" xfId="17721" xr:uid="{00000000-0005-0000-0000-000039450000}"/>
    <cellStyle name="Normal 217 9 3" xfId="17722" xr:uid="{00000000-0005-0000-0000-00003A450000}"/>
    <cellStyle name="Normal 218" xfId="17723" xr:uid="{00000000-0005-0000-0000-00003B450000}"/>
    <cellStyle name="Normal 218 10" xfId="17724" xr:uid="{00000000-0005-0000-0000-00003C450000}"/>
    <cellStyle name="Normal 218 10 2" xfId="17725" xr:uid="{00000000-0005-0000-0000-00003D450000}"/>
    <cellStyle name="Normal 218 11" xfId="17726" xr:uid="{00000000-0005-0000-0000-00003E450000}"/>
    <cellStyle name="Normal 218 12" xfId="17727" xr:uid="{00000000-0005-0000-0000-00003F450000}"/>
    <cellStyle name="Normal 218 13" xfId="17728" xr:uid="{00000000-0005-0000-0000-000040450000}"/>
    <cellStyle name="Normal 218 14" xfId="17729" xr:uid="{00000000-0005-0000-0000-000041450000}"/>
    <cellStyle name="Normal 218 15" xfId="17730" xr:uid="{00000000-0005-0000-0000-000042450000}"/>
    <cellStyle name="Normal 218 16" xfId="17731" xr:uid="{00000000-0005-0000-0000-000043450000}"/>
    <cellStyle name="Normal 218 17" xfId="17732" xr:uid="{00000000-0005-0000-0000-000044450000}"/>
    <cellStyle name="Normal 218 2" xfId="17733" xr:uid="{00000000-0005-0000-0000-000045450000}"/>
    <cellStyle name="Normal 218 2 10" xfId="17734" xr:uid="{00000000-0005-0000-0000-000046450000}"/>
    <cellStyle name="Normal 218 2 11" xfId="17735" xr:uid="{00000000-0005-0000-0000-000047450000}"/>
    <cellStyle name="Normal 218 2 12" xfId="17736" xr:uid="{00000000-0005-0000-0000-000048450000}"/>
    <cellStyle name="Normal 218 2 13" xfId="17737" xr:uid="{00000000-0005-0000-0000-000049450000}"/>
    <cellStyle name="Normal 218 2 14" xfId="17738" xr:uid="{00000000-0005-0000-0000-00004A450000}"/>
    <cellStyle name="Normal 218 2 15" xfId="17739" xr:uid="{00000000-0005-0000-0000-00004B450000}"/>
    <cellStyle name="Normal 218 2 2" xfId="17740" xr:uid="{00000000-0005-0000-0000-00004C450000}"/>
    <cellStyle name="Normal 218 2 2 2" xfId="17741" xr:uid="{00000000-0005-0000-0000-00004D450000}"/>
    <cellStyle name="Normal 218 2 2 2 2" xfId="17742" xr:uid="{00000000-0005-0000-0000-00004E450000}"/>
    <cellStyle name="Normal 218 2 2 3" xfId="17743" xr:uid="{00000000-0005-0000-0000-00004F450000}"/>
    <cellStyle name="Normal 218 2 2 4" xfId="17744" xr:uid="{00000000-0005-0000-0000-000050450000}"/>
    <cellStyle name="Normal 218 2 3" xfId="17745" xr:uid="{00000000-0005-0000-0000-000051450000}"/>
    <cellStyle name="Normal 218 2 3 2" xfId="17746" xr:uid="{00000000-0005-0000-0000-000052450000}"/>
    <cellStyle name="Normal 218 2 3 2 2" xfId="17747" xr:uid="{00000000-0005-0000-0000-000053450000}"/>
    <cellStyle name="Normal 218 2 3 3" xfId="17748" xr:uid="{00000000-0005-0000-0000-000054450000}"/>
    <cellStyle name="Normal 218 2 3 4" xfId="17749" xr:uid="{00000000-0005-0000-0000-000055450000}"/>
    <cellStyle name="Normal 218 2 4" xfId="17750" xr:uid="{00000000-0005-0000-0000-000056450000}"/>
    <cellStyle name="Normal 218 2 4 2" xfId="17751" xr:uid="{00000000-0005-0000-0000-000057450000}"/>
    <cellStyle name="Normal 218 2 4 2 2" xfId="17752" xr:uid="{00000000-0005-0000-0000-000058450000}"/>
    <cellStyle name="Normal 218 2 4 3" xfId="17753" xr:uid="{00000000-0005-0000-0000-000059450000}"/>
    <cellStyle name="Normal 218 2 4 4" xfId="17754" xr:uid="{00000000-0005-0000-0000-00005A450000}"/>
    <cellStyle name="Normal 218 2 5" xfId="17755" xr:uid="{00000000-0005-0000-0000-00005B450000}"/>
    <cellStyle name="Normal 218 2 5 2" xfId="17756" xr:uid="{00000000-0005-0000-0000-00005C450000}"/>
    <cellStyle name="Normal 218 2 5 2 2" xfId="17757" xr:uid="{00000000-0005-0000-0000-00005D450000}"/>
    <cellStyle name="Normal 218 2 5 3" xfId="17758" xr:uid="{00000000-0005-0000-0000-00005E450000}"/>
    <cellStyle name="Normal 218 2 5 4" xfId="17759" xr:uid="{00000000-0005-0000-0000-00005F450000}"/>
    <cellStyle name="Normal 218 2 6" xfId="17760" xr:uid="{00000000-0005-0000-0000-000060450000}"/>
    <cellStyle name="Normal 218 2 6 2" xfId="17761" xr:uid="{00000000-0005-0000-0000-000061450000}"/>
    <cellStyle name="Normal 218 2 6 2 2" xfId="17762" xr:uid="{00000000-0005-0000-0000-000062450000}"/>
    <cellStyle name="Normal 218 2 6 3" xfId="17763" xr:uid="{00000000-0005-0000-0000-000063450000}"/>
    <cellStyle name="Normal 218 2 7" xfId="17764" xr:uid="{00000000-0005-0000-0000-000064450000}"/>
    <cellStyle name="Normal 218 2 7 2" xfId="17765" xr:uid="{00000000-0005-0000-0000-000065450000}"/>
    <cellStyle name="Normal 218 2 7 3" xfId="17766" xr:uid="{00000000-0005-0000-0000-000066450000}"/>
    <cellStyle name="Normal 218 2 8" xfId="17767" xr:uid="{00000000-0005-0000-0000-000067450000}"/>
    <cellStyle name="Normal 218 2 8 2" xfId="17768" xr:uid="{00000000-0005-0000-0000-000068450000}"/>
    <cellStyle name="Normal 218 2 9" xfId="17769" xr:uid="{00000000-0005-0000-0000-000069450000}"/>
    <cellStyle name="Normal 218 3" xfId="17770" xr:uid="{00000000-0005-0000-0000-00006A450000}"/>
    <cellStyle name="Normal 218 3 10" xfId="17771" xr:uid="{00000000-0005-0000-0000-00006B450000}"/>
    <cellStyle name="Normal 218 3 11" xfId="17772" xr:uid="{00000000-0005-0000-0000-00006C450000}"/>
    <cellStyle name="Normal 218 3 12" xfId="17773" xr:uid="{00000000-0005-0000-0000-00006D450000}"/>
    <cellStyle name="Normal 218 3 13" xfId="17774" xr:uid="{00000000-0005-0000-0000-00006E450000}"/>
    <cellStyle name="Normal 218 3 14" xfId="17775" xr:uid="{00000000-0005-0000-0000-00006F450000}"/>
    <cellStyle name="Normal 218 3 15" xfId="17776" xr:uid="{00000000-0005-0000-0000-000070450000}"/>
    <cellStyle name="Normal 218 3 2" xfId="17777" xr:uid="{00000000-0005-0000-0000-000071450000}"/>
    <cellStyle name="Normal 218 3 2 2" xfId="17778" xr:uid="{00000000-0005-0000-0000-000072450000}"/>
    <cellStyle name="Normal 218 3 2 2 2" xfId="17779" xr:uid="{00000000-0005-0000-0000-000073450000}"/>
    <cellStyle name="Normal 218 3 2 3" xfId="17780" xr:uid="{00000000-0005-0000-0000-000074450000}"/>
    <cellStyle name="Normal 218 3 2 4" xfId="17781" xr:uid="{00000000-0005-0000-0000-000075450000}"/>
    <cellStyle name="Normal 218 3 3" xfId="17782" xr:uid="{00000000-0005-0000-0000-000076450000}"/>
    <cellStyle name="Normal 218 3 3 2" xfId="17783" xr:uid="{00000000-0005-0000-0000-000077450000}"/>
    <cellStyle name="Normal 218 3 3 2 2" xfId="17784" xr:uid="{00000000-0005-0000-0000-000078450000}"/>
    <cellStyle name="Normal 218 3 3 3" xfId="17785" xr:uid="{00000000-0005-0000-0000-000079450000}"/>
    <cellStyle name="Normal 218 3 3 4" xfId="17786" xr:uid="{00000000-0005-0000-0000-00007A450000}"/>
    <cellStyle name="Normal 218 3 4" xfId="17787" xr:uid="{00000000-0005-0000-0000-00007B450000}"/>
    <cellStyle name="Normal 218 3 4 2" xfId="17788" xr:uid="{00000000-0005-0000-0000-00007C450000}"/>
    <cellStyle name="Normal 218 3 4 2 2" xfId="17789" xr:uid="{00000000-0005-0000-0000-00007D450000}"/>
    <cellStyle name="Normal 218 3 4 3" xfId="17790" xr:uid="{00000000-0005-0000-0000-00007E450000}"/>
    <cellStyle name="Normal 218 3 4 4" xfId="17791" xr:uid="{00000000-0005-0000-0000-00007F450000}"/>
    <cellStyle name="Normal 218 3 5" xfId="17792" xr:uid="{00000000-0005-0000-0000-000080450000}"/>
    <cellStyle name="Normal 218 3 5 2" xfId="17793" xr:uid="{00000000-0005-0000-0000-000081450000}"/>
    <cellStyle name="Normal 218 3 5 2 2" xfId="17794" xr:uid="{00000000-0005-0000-0000-000082450000}"/>
    <cellStyle name="Normal 218 3 5 3" xfId="17795" xr:uid="{00000000-0005-0000-0000-000083450000}"/>
    <cellStyle name="Normal 218 3 5 4" xfId="17796" xr:uid="{00000000-0005-0000-0000-000084450000}"/>
    <cellStyle name="Normal 218 3 6" xfId="17797" xr:uid="{00000000-0005-0000-0000-000085450000}"/>
    <cellStyle name="Normal 218 3 6 2" xfId="17798" xr:uid="{00000000-0005-0000-0000-000086450000}"/>
    <cellStyle name="Normal 218 3 6 2 2" xfId="17799" xr:uid="{00000000-0005-0000-0000-000087450000}"/>
    <cellStyle name="Normal 218 3 6 3" xfId="17800" xr:uid="{00000000-0005-0000-0000-000088450000}"/>
    <cellStyle name="Normal 218 3 7" xfId="17801" xr:uid="{00000000-0005-0000-0000-000089450000}"/>
    <cellStyle name="Normal 218 3 7 2" xfId="17802" xr:uid="{00000000-0005-0000-0000-00008A450000}"/>
    <cellStyle name="Normal 218 3 7 3" xfId="17803" xr:uid="{00000000-0005-0000-0000-00008B450000}"/>
    <cellStyle name="Normal 218 3 8" xfId="17804" xr:uid="{00000000-0005-0000-0000-00008C450000}"/>
    <cellStyle name="Normal 218 3 8 2" xfId="17805" xr:uid="{00000000-0005-0000-0000-00008D450000}"/>
    <cellStyle name="Normal 218 3 9" xfId="17806" xr:uid="{00000000-0005-0000-0000-00008E450000}"/>
    <cellStyle name="Normal 218 4" xfId="17807" xr:uid="{00000000-0005-0000-0000-00008F450000}"/>
    <cellStyle name="Normal 218 4 2" xfId="17808" xr:uid="{00000000-0005-0000-0000-000090450000}"/>
    <cellStyle name="Normal 218 4 2 2" xfId="17809" xr:uid="{00000000-0005-0000-0000-000091450000}"/>
    <cellStyle name="Normal 218 4 3" xfId="17810" xr:uid="{00000000-0005-0000-0000-000092450000}"/>
    <cellStyle name="Normal 218 4 4" xfId="17811" xr:uid="{00000000-0005-0000-0000-000093450000}"/>
    <cellStyle name="Normal 218 5" xfId="17812" xr:uid="{00000000-0005-0000-0000-000094450000}"/>
    <cellStyle name="Normal 218 5 2" xfId="17813" xr:uid="{00000000-0005-0000-0000-000095450000}"/>
    <cellStyle name="Normal 218 5 2 2" xfId="17814" xr:uid="{00000000-0005-0000-0000-000096450000}"/>
    <cellStyle name="Normal 218 5 3" xfId="17815" xr:uid="{00000000-0005-0000-0000-000097450000}"/>
    <cellStyle name="Normal 218 5 4" xfId="17816" xr:uid="{00000000-0005-0000-0000-000098450000}"/>
    <cellStyle name="Normal 218 6" xfId="17817" xr:uid="{00000000-0005-0000-0000-000099450000}"/>
    <cellStyle name="Normal 218 6 2" xfId="17818" xr:uid="{00000000-0005-0000-0000-00009A450000}"/>
    <cellStyle name="Normal 218 6 2 2" xfId="17819" xr:uid="{00000000-0005-0000-0000-00009B450000}"/>
    <cellStyle name="Normal 218 6 3" xfId="17820" xr:uid="{00000000-0005-0000-0000-00009C450000}"/>
    <cellStyle name="Normal 218 6 4" xfId="17821" xr:uid="{00000000-0005-0000-0000-00009D450000}"/>
    <cellStyle name="Normal 218 7" xfId="17822" xr:uid="{00000000-0005-0000-0000-00009E450000}"/>
    <cellStyle name="Normal 218 7 2" xfId="17823" xr:uid="{00000000-0005-0000-0000-00009F450000}"/>
    <cellStyle name="Normal 218 7 2 2" xfId="17824" xr:uid="{00000000-0005-0000-0000-0000A0450000}"/>
    <cellStyle name="Normal 218 7 3" xfId="17825" xr:uid="{00000000-0005-0000-0000-0000A1450000}"/>
    <cellStyle name="Normal 218 7 4" xfId="17826" xr:uid="{00000000-0005-0000-0000-0000A2450000}"/>
    <cellStyle name="Normal 218 8" xfId="17827" xr:uid="{00000000-0005-0000-0000-0000A3450000}"/>
    <cellStyle name="Normal 218 8 2" xfId="17828" xr:uid="{00000000-0005-0000-0000-0000A4450000}"/>
    <cellStyle name="Normal 218 8 2 2" xfId="17829" xr:uid="{00000000-0005-0000-0000-0000A5450000}"/>
    <cellStyle name="Normal 218 8 3" xfId="17830" xr:uid="{00000000-0005-0000-0000-0000A6450000}"/>
    <cellStyle name="Normal 218 9" xfId="17831" xr:uid="{00000000-0005-0000-0000-0000A7450000}"/>
    <cellStyle name="Normal 218 9 2" xfId="17832" xr:uid="{00000000-0005-0000-0000-0000A8450000}"/>
    <cellStyle name="Normal 218 9 3" xfId="17833" xr:uid="{00000000-0005-0000-0000-0000A9450000}"/>
    <cellStyle name="Normal 219" xfId="17834" xr:uid="{00000000-0005-0000-0000-0000AA450000}"/>
    <cellStyle name="Normal 219 10" xfId="17835" xr:uid="{00000000-0005-0000-0000-0000AB450000}"/>
    <cellStyle name="Normal 219 10 2" xfId="17836" xr:uid="{00000000-0005-0000-0000-0000AC450000}"/>
    <cellStyle name="Normal 219 11" xfId="17837" xr:uid="{00000000-0005-0000-0000-0000AD450000}"/>
    <cellStyle name="Normal 219 12" xfId="17838" xr:uid="{00000000-0005-0000-0000-0000AE450000}"/>
    <cellStyle name="Normal 219 13" xfId="17839" xr:uid="{00000000-0005-0000-0000-0000AF450000}"/>
    <cellStyle name="Normal 219 14" xfId="17840" xr:uid="{00000000-0005-0000-0000-0000B0450000}"/>
    <cellStyle name="Normal 219 15" xfId="17841" xr:uid="{00000000-0005-0000-0000-0000B1450000}"/>
    <cellStyle name="Normal 219 16" xfId="17842" xr:uid="{00000000-0005-0000-0000-0000B2450000}"/>
    <cellStyle name="Normal 219 17" xfId="17843" xr:uid="{00000000-0005-0000-0000-0000B3450000}"/>
    <cellStyle name="Normal 219 2" xfId="17844" xr:uid="{00000000-0005-0000-0000-0000B4450000}"/>
    <cellStyle name="Normal 219 2 10" xfId="17845" xr:uid="{00000000-0005-0000-0000-0000B5450000}"/>
    <cellStyle name="Normal 219 2 11" xfId="17846" xr:uid="{00000000-0005-0000-0000-0000B6450000}"/>
    <cellStyle name="Normal 219 2 12" xfId="17847" xr:uid="{00000000-0005-0000-0000-0000B7450000}"/>
    <cellStyle name="Normal 219 2 13" xfId="17848" xr:uid="{00000000-0005-0000-0000-0000B8450000}"/>
    <cellStyle name="Normal 219 2 14" xfId="17849" xr:uid="{00000000-0005-0000-0000-0000B9450000}"/>
    <cellStyle name="Normal 219 2 15" xfId="17850" xr:uid="{00000000-0005-0000-0000-0000BA450000}"/>
    <cellStyle name="Normal 219 2 2" xfId="17851" xr:uid="{00000000-0005-0000-0000-0000BB450000}"/>
    <cellStyle name="Normal 219 2 2 2" xfId="17852" xr:uid="{00000000-0005-0000-0000-0000BC450000}"/>
    <cellStyle name="Normal 219 2 2 2 2" xfId="17853" xr:uid="{00000000-0005-0000-0000-0000BD450000}"/>
    <cellStyle name="Normal 219 2 2 3" xfId="17854" xr:uid="{00000000-0005-0000-0000-0000BE450000}"/>
    <cellStyle name="Normal 219 2 2 4" xfId="17855" xr:uid="{00000000-0005-0000-0000-0000BF450000}"/>
    <cellStyle name="Normal 219 2 3" xfId="17856" xr:uid="{00000000-0005-0000-0000-0000C0450000}"/>
    <cellStyle name="Normal 219 2 3 2" xfId="17857" xr:uid="{00000000-0005-0000-0000-0000C1450000}"/>
    <cellStyle name="Normal 219 2 3 2 2" xfId="17858" xr:uid="{00000000-0005-0000-0000-0000C2450000}"/>
    <cellStyle name="Normal 219 2 3 3" xfId="17859" xr:uid="{00000000-0005-0000-0000-0000C3450000}"/>
    <cellStyle name="Normal 219 2 3 4" xfId="17860" xr:uid="{00000000-0005-0000-0000-0000C4450000}"/>
    <cellStyle name="Normal 219 2 4" xfId="17861" xr:uid="{00000000-0005-0000-0000-0000C5450000}"/>
    <cellStyle name="Normal 219 2 4 2" xfId="17862" xr:uid="{00000000-0005-0000-0000-0000C6450000}"/>
    <cellStyle name="Normal 219 2 4 2 2" xfId="17863" xr:uid="{00000000-0005-0000-0000-0000C7450000}"/>
    <cellStyle name="Normal 219 2 4 3" xfId="17864" xr:uid="{00000000-0005-0000-0000-0000C8450000}"/>
    <cellStyle name="Normal 219 2 4 4" xfId="17865" xr:uid="{00000000-0005-0000-0000-0000C9450000}"/>
    <cellStyle name="Normal 219 2 5" xfId="17866" xr:uid="{00000000-0005-0000-0000-0000CA450000}"/>
    <cellStyle name="Normal 219 2 5 2" xfId="17867" xr:uid="{00000000-0005-0000-0000-0000CB450000}"/>
    <cellStyle name="Normal 219 2 5 2 2" xfId="17868" xr:uid="{00000000-0005-0000-0000-0000CC450000}"/>
    <cellStyle name="Normal 219 2 5 3" xfId="17869" xr:uid="{00000000-0005-0000-0000-0000CD450000}"/>
    <cellStyle name="Normal 219 2 5 4" xfId="17870" xr:uid="{00000000-0005-0000-0000-0000CE450000}"/>
    <cellStyle name="Normal 219 2 6" xfId="17871" xr:uid="{00000000-0005-0000-0000-0000CF450000}"/>
    <cellStyle name="Normal 219 2 6 2" xfId="17872" xr:uid="{00000000-0005-0000-0000-0000D0450000}"/>
    <cellStyle name="Normal 219 2 6 2 2" xfId="17873" xr:uid="{00000000-0005-0000-0000-0000D1450000}"/>
    <cellStyle name="Normal 219 2 6 3" xfId="17874" xr:uid="{00000000-0005-0000-0000-0000D2450000}"/>
    <cellStyle name="Normal 219 2 7" xfId="17875" xr:uid="{00000000-0005-0000-0000-0000D3450000}"/>
    <cellStyle name="Normal 219 2 7 2" xfId="17876" xr:uid="{00000000-0005-0000-0000-0000D4450000}"/>
    <cellStyle name="Normal 219 2 7 3" xfId="17877" xr:uid="{00000000-0005-0000-0000-0000D5450000}"/>
    <cellStyle name="Normal 219 2 8" xfId="17878" xr:uid="{00000000-0005-0000-0000-0000D6450000}"/>
    <cellStyle name="Normal 219 2 8 2" xfId="17879" xr:uid="{00000000-0005-0000-0000-0000D7450000}"/>
    <cellStyle name="Normal 219 2 9" xfId="17880" xr:uid="{00000000-0005-0000-0000-0000D8450000}"/>
    <cellStyle name="Normal 219 3" xfId="17881" xr:uid="{00000000-0005-0000-0000-0000D9450000}"/>
    <cellStyle name="Normal 219 3 10" xfId="17882" xr:uid="{00000000-0005-0000-0000-0000DA450000}"/>
    <cellStyle name="Normal 219 3 11" xfId="17883" xr:uid="{00000000-0005-0000-0000-0000DB450000}"/>
    <cellStyle name="Normal 219 3 12" xfId="17884" xr:uid="{00000000-0005-0000-0000-0000DC450000}"/>
    <cellStyle name="Normal 219 3 13" xfId="17885" xr:uid="{00000000-0005-0000-0000-0000DD450000}"/>
    <cellStyle name="Normal 219 3 14" xfId="17886" xr:uid="{00000000-0005-0000-0000-0000DE450000}"/>
    <cellStyle name="Normal 219 3 15" xfId="17887" xr:uid="{00000000-0005-0000-0000-0000DF450000}"/>
    <cellStyle name="Normal 219 3 2" xfId="17888" xr:uid="{00000000-0005-0000-0000-0000E0450000}"/>
    <cellStyle name="Normal 219 3 2 2" xfId="17889" xr:uid="{00000000-0005-0000-0000-0000E1450000}"/>
    <cellStyle name="Normal 219 3 2 2 2" xfId="17890" xr:uid="{00000000-0005-0000-0000-0000E2450000}"/>
    <cellStyle name="Normal 219 3 2 3" xfId="17891" xr:uid="{00000000-0005-0000-0000-0000E3450000}"/>
    <cellStyle name="Normal 219 3 2 4" xfId="17892" xr:uid="{00000000-0005-0000-0000-0000E4450000}"/>
    <cellStyle name="Normal 219 3 3" xfId="17893" xr:uid="{00000000-0005-0000-0000-0000E5450000}"/>
    <cellStyle name="Normal 219 3 3 2" xfId="17894" xr:uid="{00000000-0005-0000-0000-0000E6450000}"/>
    <cellStyle name="Normal 219 3 3 2 2" xfId="17895" xr:uid="{00000000-0005-0000-0000-0000E7450000}"/>
    <cellStyle name="Normal 219 3 3 3" xfId="17896" xr:uid="{00000000-0005-0000-0000-0000E8450000}"/>
    <cellStyle name="Normal 219 3 3 4" xfId="17897" xr:uid="{00000000-0005-0000-0000-0000E9450000}"/>
    <cellStyle name="Normal 219 3 4" xfId="17898" xr:uid="{00000000-0005-0000-0000-0000EA450000}"/>
    <cellStyle name="Normal 219 3 4 2" xfId="17899" xr:uid="{00000000-0005-0000-0000-0000EB450000}"/>
    <cellStyle name="Normal 219 3 4 2 2" xfId="17900" xr:uid="{00000000-0005-0000-0000-0000EC450000}"/>
    <cellStyle name="Normal 219 3 4 3" xfId="17901" xr:uid="{00000000-0005-0000-0000-0000ED450000}"/>
    <cellStyle name="Normal 219 3 4 4" xfId="17902" xr:uid="{00000000-0005-0000-0000-0000EE450000}"/>
    <cellStyle name="Normal 219 3 5" xfId="17903" xr:uid="{00000000-0005-0000-0000-0000EF450000}"/>
    <cellStyle name="Normal 219 3 5 2" xfId="17904" xr:uid="{00000000-0005-0000-0000-0000F0450000}"/>
    <cellStyle name="Normal 219 3 5 2 2" xfId="17905" xr:uid="{00000000-0005-0000-0000-0000F1450000}"/>
    <cellStyle name="Normal 219 3 5 3" xfId="17906" xr:uid="{00000000-0005-0000-0000-0000F2450000}"/>
    <cellStyle name="Normal 219 3 5 4" xfId="17907" xr:uid="{00000000-0005-0000-0000-0000F3450000}"/>
    <cellStyle name="Normal 219 3 6" xfId="17908" xr:uid="{00000000-0005-0000-0000-0000F4450000}"/>
    <cellStyle name="Normal 219 3 6 2" xfId="17909" xr:uid="{00000000-0005-0000-0000-0000F5450000}"/>
    <cellStyle name="Normal 219 3 6 2 2" xfId="17910" xr:uid="{00000000-0005-0000-0000-0000F6450000}"/>
    <cellStyle name="Normal 219 3 6 3" xfId="17911" xr:uid="{00000000-0005-0000-0000-0000F7450000}"/>
    <cellStyle name="Normal 219 3 7" xfId="17912" xr:uid="{00000000-0005-0000-0000-0000F8450000}"/>
    <cellStyle name="Normal 219 3 7 2" xfId="17913" xr:uid="{00000000-0005-0000-0000-0000F9450000}"/>
    <cellStyle name="Normal 219 3 7 3" xfId="17914" xr:uid="{00000000-0005-0000-0000-0000FA450000}"/>
    <cellStyle name="Normal 219 3 8" xfId="17915" xr:uid="{00000000-0005-0000-0000-0000FB450000}"/>
    <cellStyle name="Normal 219 3 8 2" xfId="17916" xr:uid="{00000000-0005-0000-0000-0000FC450000}"/>
    <cellStyle name="Normal 219 3 9" xfId="17917" xr:uid="{00000000-0005-0000-0000-0000FD450000}"/>
    <cellStyle name="Normal 219 4" xfId="17918" xr:uid="{00000000-0005-0000-0000-0000FE450000}"/>
    <cellStyle name="Normal 219 4 2" xfId="17919" xr:uid="{00000000-0005-0000-0000-0000FF450000}"/>
    <cellStyle name="Normal 219 4 2 2" xfId="17920" xr:uid="{00000000-0005-0000-0000-000000460000}"/>
    <cellStyle name="Normal 219 4 3" xfId="17921" xr:uid="{00000000-0005-0000-0000-000001460000}"/>
    <cellStyle name="Normal 219 4 4" xfId="17922" xr:uid="{00000000-0005-0000-0000-000002460000}"/>
    <cellStyle name="Normal 219 5" xfId="17923" xr:uid="{00000000-0005-0000-0000-000003460000}"/>
    <cellStyle name="Normal 219 5 2" xfId="17924" xr:uid="{00000000-0005-0000-0000-000004460000}"/>
    <cellStyle name="Normal 219 5 2 2" xfId="17925" xr:uid="{00000000-0005-0000-0000-000005460000}"/>
    <cellStyle name="Normal 219 5 3" xfId="17926" xr:uid="{00000000-0005-0000-0000-000006460000}"/>
    <cellStyle name="Normal 219 5 4" xfId="17927" xr:uid="{00000000-0005-0000-0000-000007460000}"/>
    <cellStyle name="Normal 219 6" xfId="17928" xr:uid="{00000000-0005-0000-0000-000008460000}"/>
    <cellStyle name="Normal 219 6 2" xfId="17929" xr:uid="{00000000-0005-0000-0000-000009460000}"/>
    <cellStyle name="Normal 219 6 2 2" xfId="17930" xr:uid="{00000000-0005-0000-0000-00000A460000}"/>
    <cellStyle name="Normal 219 6 3" xfId="17931" xr:uid="{00000000-0005-0000-0000-00000B460000}"/>
    <cellStyle name="Normal 219 6 4" xfId="17932" xr:uid="{00000000-0005-0000-0000-00000C460000}"/>
    <cellStyle name="Normal 219 7" xfId="17933" xr:uid="{00000000-0005-0000-0000-00000D460000}"/>
    <cellStyle name="Normal 219 7 2" xfId="17934" xr:uid="{00000000-0005-0000-0000-00000E460000}"/>
    <cellStyle name="Normal 219 7 2 2" xfId="17935" xr:uid="{00000000-0005-0000-0000-00000F460000}"/>
    <cellStyle name="Normal 219 7 3" xfId="17936" xr:uid="{00000000-0005-0000-0000-000010460000}"/>
    <cellStyle name="Normal 219 7 4" xfId="17937" xr:uid="{00000000-0005-0000-0000-000011460000}"/>
    <cellStyle name="Normal 219 8" xfId="17938" xr:uid="{00000000-0005-0000-0000-000012460000}"/>
    <cellStyle name="Normal 219 8 2" xfId="17939" xr:uid="{00000000-0005-0000-0000-000013460000}"/>
    <cellStyle name="Normal 219 8 2 2" xfId="17940" xr:uid="{00000000-0005-0000-0000-000014460000}"/>
    <cellStyle name="Normal 219 8 3" xfId="17941" xr:uid="{00000000-0005-0000-0000-000015460000}"/>
    <cellStyle name="Normal 219 9" xfId="17942" xr:uid="{00000000-0005-0000-0000-000016460000}"/>
    <cellStyle name="Normal 219 9 2" xfId="17943" xr:uid="{00000000-0005-0000-0000-000017460000}"/>
    <cellStyle name="Normal 219 9 3" xfId="17944" xr:uid="{00000000-0005-0000-0000-000018460000}"/>
    <cellStyle name="Normal 22" xfId="17945" xr:uid="{00000000-0005-0000-0000-000019460000}"/>
    <cellStyle name="Normal 22 10" xfId="17946" xr:uid="{00000000-0005-0000-0000-00001A460000}"/>
    <cellStyle name="Normal 22 10 2" xfId="17947" xr:uid="{00000000-0005-0000-0000-00001B460000}"/>
    <cellStyle name="Normal 22 11" xfId="17948" xr:uid="{00000000-0005-0000-0000-00001C460000}"/>
    <cellStyle name="Normal 22 11 2" xfId="17949" xr:uid="{00000000-0005-0000-0000-00001D460000}"/>
    <cellStyle name="Normal 22 12" xfId="17950" xr:uid="{00000000-0005-0000-0000-00001E460000}"/>
    <cellStyle name="Normal 22 12 2" xfId="17951" xr:uid="{00000000-0005-0000-0000-00001F460000}"/>
    <cellStyle name="Normal 22 13" xfId="17952" xr:uid="{00000000-0005-0000-0000-000020460000}"/>
    <cellStyle name="Normal 22 13 2" xfId="17953" xr:uid="{00000000-0005-0000-0000-000021460000}"/>
    <cellStyle name="Normal 22 14" xfId="17954" xr:uid="{00000000-0005-0000-0000-000022460000}"/>
    <cellStyle name="Normal 22 14 2" xfId="17955" xr:uid="{00000000-0005-0000-0000-000023460000}"/>
    <cellStyle name="Normal 22 15" xfId="17956" xr:uid="{00000000-0005-0000-0000-000024460000}"/>
    <cellStyle name="Normal 22 15 2" xfId="17957" xr:uid="{00000000-0005-0000-0000-000025460000}"/>
    <cellStyle name="Normal 22 16" xfId="17958" xr:uid="{00000000-0005-0000-0000-000026460000}"/>
    <cellStyle name="Normal 22 17" xfId="17959" xr:uid="{00000000-0005-0000-0000-000027460000}"/>
    <cellStyle name="Normal 22 2" xfId="17960" xr:uid="{00000000-0005-0000-0000-000028460000}"/>
    <cellStyle name="Normal 22 2 10" xfId="17961" xr:uid="{00000000-0005-0000-0000-000029460000}"/>
    <cellStyle name="Normal 22 2 11" xfId="17962" xr:uid="{00000000-0005-0000-0000-00002A460000}"/>
    <cellStyle name="Normal 22 2 12" xfId="17963" xr:uid="{00000000-0005-0000-0000-00002B460000}"/>
    <cellStyle name="Normal 22 2 13" xfId="17964" xr:uid="{00000000-0005-0000-0000-00002C460000}"/>
    <cellStyle name="Normal 22 2 14" xfId="17965" xr:uid="{00000000-0005-0000-0000-00002D460000}"/>
    <cellStyle name="Normal 22 2 15" xfId="17966" xr:uid="{00000000-0005-0000-0000-00002E460000}"/>
    <cellStyle name="Normal 22 2 16" xfId="17967" xr:uid="{00000000-0005-0000-0000-00002F460000}"/>
    <cellStyle name="Normal 22 2 2" xfId="17968" xr:uid="{00000000-0005-0000-0000-000030460000}"/>
    <cellStyle name="Normal 22 2 2 2" xfId="17969" xr:uid="{00000000-0005-0000-0000-000031460000}"/>
    <cellStyle name="Normal 22 2 2 2 2" xfId="17970" xr:uid="{00000000-0005-0000-0000-000032460000}"/>
    <cellStyle name="Normal 22 2 2 3" xfId="17971" xr:uid="{00000000-0005-0000-0000-000033460000}"/>
    <cellStyle name="Normal 22 2 2 4" xfId="17972" xr:uid="{00000000-0005-0000-0000-000034460000}"/>
    <cellStyle name="Normal 22 2 2 5" xfId="17973" xr:uid="{00000000-0005-0000-0000-000035460000}"/>
    <cellStyle name="Normal 22 2 3" xfId="17974" xr:uid="{00000000-0005-0000-0000-000036460000}"/>
    <cellStyle name="Normal 22 2 3 2" xfId="17975" xr:uid="{00000000-0005-0000-0000-000037460000}"/>
    <cellStyle name="Normal 22 2 3 2 2" xfId="17976" xr:uid="{00000000-0005-0000-0000-000038460000}"/>
    <cellStyle name="Normal 22 2 3 3" xfId="17977" xr:uid="{00000000-0005-0000-0000-000039460000}"/>
    <cellStyle name="Normal 22 2 3 4" xfId="17978" xr:uid="{00000000-0005-0000-0000-00003A460000}"/>
    <cellStyle name="Normal 22 2 4" xfId="17979" xr:uid="{00000000-0005-0000-0000-00003B460000}"/>
    <cellStyle name="Normal 22 2 4 2" xfId="17980" xr:uid="{00000000-0005-0000-0000-00003C460000}"/>
    <cellStyle name="Normal 22 2 4 2 2" xfId="17981" xr:uid="{00000000-0005-0000-0000-00003D460000}"/>
    <cellStyle name="Normal 22 2 4 3" xfId="17982" xr:uid="{00000000-0005-0000-0000-00003E460000}"/>
    <cellStyle name="Normal 22 2 4 4" xfId="17983" xr:uid="{00000000-0005-0000-0000-00003F460000}"/>
    <cellStyle name="Normal 22 2 5" xfId="17984" xr:uid="{00000000-0005-0000-0000-000040460000}"/>
    <cellStyle name="Normal 22 2 5 2" xfId="17985" xr:uid="{00000000-0005-0000-0000-000041460000}"/>
    <cellStyle name="Normal 22 2 5 2 2" xfId="17986" xr:uid="{00000000-0005-0000-0000-000042460000}"/>
    <cellStyle name="Normal 22 2 5 3" xfId="17987" xr:uid="{00000000-0005-0000-0000-000043460000}"/>
    <cellStyle name="Normal 22 2 5 4" xfId="17988" xr:uid="{00000000-0005-0000-0000-000044460000}"/>
    <cellStyle name="Normal 22 2 6" xfId="17989" xr:uid="{00000000-0005-0000-0000-000045460000}"/>
    <cellStyle name="Normal 22 2 6 2" xfId="17990" xr:uid="{00000000-0005-0000-0000-000046460000}"/>
    <cellStyle name="Normal 22 2 6 2 2" xfId="17991" xr:uid="{00000000-0005-0000-0000-000047460000}"/>
    <cellStyle name="Normal 22 2 6 3" xfId="17992" xr:uid="{00000000-0005-0000-0000-000048460000}"/>
    <cellStyle name="Normal 22 2 7" xfId="17993" xr:uid="{00000000-0005-0000-0000-000049460000}"/>
    <cellStyle name="Normal 22 2 7 2" xfId="17994" xr:uid="{00000000-0005-0000-0000-00004A460000}"/>
    <cellStyle name="Normal 22 2 7 3" xfId="17995" xr:uid="{00000000-0005-0000-0000-00004B460000}"/>
    <cellStyle name="Normal 22 2 8" xfId="17996" xr:uid="{00000000-0005-0000-0000-00004C460000}"/>
    <cellStyle name="Normal 22 2 8 2" xfId="17997" xr:uid="{00000000-0005-0000-0000-00004D460000}"/>
    <cellStyle name="Normal 22 2 9" xfId="17998" xr:uid="{00000000-0005-0000-0000-00004E460000}"/>
    <cellStyle name="Normal 22 3" xfId="17999" xr:uid="{00000000-0005-0000-0000-00004F460000}"/>
    <cellStyle name="Normal 22 3 10" xfId="18000" xr:uid="{00000000-0005-0000-0000-000050460000}"/>
    <cellStyle name="Normal 22 3 11" xfId="18001" xr:uid="{00000000-0005-0000-0000-000051460000}"/>
    <cellStyle name="Normal 22 3 12" xfId="18002" xr:uid="{00000000-0005-0000-0000-000052460000}"/>
    <cellStyle name="Normal 22 3 13" xfId="18003" xr:uid="{00000000-0005-0000-0000-000053460000}"/>
    <cellStyle name="Normal 22 3 14" xfId="18004" xr:uid="{00000000-0005-0000-0000-000054460000}"/>
    <cellStyle name="Normal 22 3 15" xfId="18005" xr:uid="{00000000-0005-0000-0000-000055460000}"/>
    <cellStyle name="Normal 22 3 2" xfId="18006" xr:uid="{00000000-0005-0000-0000-000056460000}"/>
    <cellStyle name="Normal 22 3 2 2" xfId="18007" xr:uid="{00000000-0005-0000-0000-000057460000}"/>
    <cellStyle name="Normal 22 3 2 2 2" xfId="18008" xr:uid="{00000000-0005-0000-0000-000058460000}"/>
    <cellStyle name="Normal 22 3 2 3" xfId="18009" xr:uid="{00000000-0005-0000-0000-000059460000}"/>
    <cellStyle name="Normal 22 3 2 4" xfId="18010" xr:uid="{00000000-0005-0000-0000-00005A460000}"/>
    <cellStyle name="Normal 22 3 2 5" xfId="18011" xr:uid="{00000000-0005-0000-0000-00005B460000}"/>
    <cellStyle name="Normal 22 3 3" xfId="18012" xr:uid="{00000000-0005-0000-0000-00005C460000}"/>
    <cellStyle name="Normal 22 3 3 2" xfId="18013" xr:uid="{00000000-0005-0000-0000-00005D460000}"/>
    <cellStyle name="Normal 22 3 3 2 2" xfId="18014" xr:uid="{00000000-0005-0000-0000-00005E460000}"/>
    <cellStyle name="Normal 22 3 3 3" xfId="18015" xr:uid="{00000000-0005-0000-0000-00005F460000}"/>
    <cellStyle name="Normal 22 3 3 4" xfId="18016" xr:uid="{00000000-0005-0000-0000-000060460000}"/>
    <cellStyle name="Normal 22 3 4" xfId="18017" xr:uid="{00000000-0005-0000-0000-000061460000}"/>
    <cellStyle name="Normal 22 3 4 2" xfId="18018" xr:uid="{00000000-0005-0000-0000-000062460000}"/>
    <cellStyle name="Normal 22 3 4 2 2" xfId="18019" xr:uid="{00000000-0005-0000-0000-000063460000}"/>
    <cellStyle name="Normal 22 3 4 3" xfId="18020" xr:uid="{00000000-0005-0000-0000-000064460000}"/>
    <cellStyle name="Normal 22 3 4 4" xfId="18021" xr:uid="{00000000-0005-0000-0000-000065460000}"/>
    <cellStyle name="Normal 22 3 5" xfId="18022" xr:uid="{00000000-0005-0000-0000-000066460000}"/>
    <cellStyle name="Normal 22 3 5 2" xfId="18023" xr:uid="{00000000-0005-0000-0000-000067460000}"/>
    <cellStyle name="Normal 22 3 5 2 2" xfId="18024" xr:uid="{00000000-0005-0000-0000-000068460000}"/>
    <cellStyle name="Normal 22 3 5 3" xfId="18025" xr:uid="{00000000-0005-0000-0000-000069460000}"/>
    <cellStyle name="Normal 22 3 5 4" xfId="18026" xr:uid="{00000000-0005-0000-0000-00006A460000}"/>
    <cellStyle name="Normal 22 3 6" xfId="18027" xr:uid="{00000000-0005-0000-0000-00006B460000}"/>
    <cellStyle name="Normal 22 3 6 2" xfId="18028" xr:uid="{00000000-0005-0000-0000-00006C460000}"/>
    <cellStyle name="Normal 22 3 6 2 2" xfId="18029" xr:uid="{00000000-0005-0000-0000-00006D460000}"/>
    <cellStyle name="Normal 22 3 6 3" xfId="18030" xr:uid="{00000000-0005-0000-0000-00006E460000}"/>
    <cellStyle name="Normal 22 3 7" xfId="18031" xr:uid="{00000000-0005-0000-0000-00006F460000}"/>
    <cellStyle name="Normal 22 3 7 2" xfId="18032" xr:uid="{00000000-0005-0000-0000-000070460000}"/>
    <cellStyle name="Normal 22 3 7 3" xfId="18033" xr:uid="{00000000-0005-0000-0000-000071460000}"/>
    <cellStyle name="Normal 22 3 8" xfId="18034" xr:uid="{00000000-0005-0000-0000-000072460000}"/>
    <cellStyle name="Normal 22 3 8 2" xfId="18035" xr:uid="{00000000-0005-0000-0000-000073460000}"/>
    <cellStyle name="Normal 22 3 9" xfId="18036" xr:uid="{00000000-0005-0000-0000-000074460000}"/>
    <cellStyle name="Normal 22 3 9 2" xfId="18037" xr:uid="{00000000-0005-0000-0000-000075460000}"/>
    <cellStyle name="Normal 22 4" xfId="18038" xr:uid="{00000000-0005-0000-0000-000076460000}"/>
    <cellStyle name="Normal 22 4 2" xfId="18039" xr:uid="{00000000-0005-0000-0000-000077460000}"/>
    <cellStyle name="Normal 22 4 2 2" xfId="18040" xr:uid="{00000000-0005-0000-0000-000078460000}"/>
    <cellStyle name="Normal 22 4 3" xfId="18041" xr:uid="{00000000-0005-0000-0000-000079460000}"/>
    <cellStyle name="Normal 22 4 4" xfId="18042" xr:uid="{00000000-0005-0000-0000-00007A460000}"/>
    <cellStyle name="Normal 22 4 5" xfId="18043" xr:uid="{00000000-0005-0000-0000-00007B460000}"/>
    <cellStyle name="Normal 22 5" xfId="18044" xr:uid="{00000000-0005-0000-0000-00007C460000}"/>
    <cellStyle name="Normal 22 5 2" xfId="18045" xr:uid="{00000000-0005-0000-0000-00007D460000}"/>
    <cellStyle name="Normal 22 5 2 2" xfId="18046" xr:uid="{00000000-0005-0000-0000-00007E460000}"/>
    <cellStyle name="Normal 22 5 3" xfId="18047" xr:uid="{00000000-0005-0000-0000-00007F460000}"/>
    <cellStyle name="Normal 22 5 4" xfId="18048" xr:uid="{00000000-0005-0000-0000-000080460000}"/>
    <cellStyle name="Normal 22 5 5" xfId="18049" xr:uid="{00000000-0005-0000-0000-000081460000}"/>
    <cellStyle name="Normal 22 6" xfId="18050" xr:uid="{00000000-0005-0000-0000-000082460000}"/>
    <cellStyle name="Normal 22 6 2" xfId="18051" xr:uid="{00000000-0005-0000-0000-000083460000}"/>
    <cellStyle name="Normal 22 6 2 2" xfId="18052" xr:uid="{00000000-0005-0000-0000-000084460000}"/>
    <cellStyle name="Normal 22 6 3" xfId="18053" xr:uid="{00000000-0005-0000-0000-000085460000}"/>
    <cellStyle name="Normal 22 6 4" xfId="18054" xr:uid="{00000000-0005-0000-0000-000086460000}"/>
    <cellStyle name="Normal 22 6 5" xfId="18055" xr:uid="{00000000-0005-0000-0000-000087460000}"/>
    <cellStyle name="Normal 22 7" xfId="18056" xr:uid="{00000000-0005-0000-0000-000088460000}"/>
    <cellStyle name="Normal 22 7 2" xfId="18057" xr:uid="{00000000-0005-0000-0000-000089460000}"/>
    <cellStyle name="Normal 22 7 2 2" xfId="18058" xr:uid="{00000000-0005-0000-0000-00008A460000}"/>
    <cellStyle name="Normal 22 7 3" xfId="18059" xr:uid="{00000000-0005-0000-0000-00008B460000}"/>
    <cellStyle name="Normal 22 7 4" xfId="18060" xr:uid="{00000000-0005-0000-0000-00008C460000}"/>
    <cellStyle name="Normal 22 7 5" xfId="18061" xr:uid="{00000000-0005-0000-0000-00008D460000}"/>
    <cellStyle name="Normal 22 8" xfId="18062" xr:uid="{00000000-0005-0000-0000-00008E460000}"/>
    <cellStyle name="Normal 22 8 2" xfId="18063" xr:uid="{00000000-0005-0000-0000-00008F460000}"/>
    <cellStyle name="Normal 22 8 2 2" xfId="18064" xr:uid="{00000000-0005-0000-0000-000090460000}"/>
    <cellStyle name="Normal 22 8 3" xfId="18065" xr:uid="{00000000-0005-0000-0000-000091460000}"/>
    <cellStyle name="Normal 22 8 4" xfId="18066" xr:uid="{00000000-0005-0000-0000-000092460000}"/>
    <cellStyle name="Normal 22 9" xfId="18067" xr:uid="{00000000-0005-0000-0000-000093460000}"/>
    <cellStyle name="Normal 22 9 2" xfId="18068" xr:uid="{00000000-0005-0000-0000-000094460000}"/>
    <cellStyle name="Normal 22 9 3" xfId="18069" xr:uid="{00000000-0005-0000-0000-000095460000}"/>
    <cellStyle name="Normal 220" xfId="18070" xr:uid="{00000000-0005-0000-0000-000096460000}"/>
    <cellStyle name="Normal 220 10" xfId="18071" xr:uid="{00000000-0005-0000-0000-000097460000}"/>
    <cellStyle name="Normal 220 10 2" xfId="18072" xr:uid="{00000000-0005-0000-0000-000098460000}"/>
    <cellStyle name="Normal 220 11" xfId="18073" xr:uid="{00000000-0005-0000-0000-000099460000}"/>
    <cellStyle name="Normal 220 12" xfId="18074" xr:uid="{00000000-0005-0000-0000-00009A460000}"/>
    <cellStyle name="Normal 220 13" xfId="18075" xr:uid="{00000000-0005-0000-0000-00009B460000}"/>
    <cellStyle name="Normal 220 14" xfId="18076" xr:uid="{00000000-0005-0000-0000-00009C460000}"/>
    <cellStyle name="Normal 220 15" xfId="18077" xr:uid="{00000000-0005-0000-0000-00009D460000}"/>
    <cellStyle name="Normal 220 16" xfId="18078" xr:uid="{00000000-0005-0000-0000-00009E460000}"/>
    <cellStyle name="Normal 220 17" xfId="18079" xr:uid="{00000000-0005-0000-0000-00009F460000}"/>
    <cellStyle name="Normal 220 2" xfId="18080" xr:uid="{00000000-0005-0000-0000-0000A0460000}"/>
    <cellStyle name="Normal 220 2 10" xfId="18081" xr:uid="{00000000-0005-0000-0000-0000A1460000}"/>
    <cellStyle name="Normal 220 2 11" xfId="18082" xr:uid="{00000000-0005-0000-0000-0000A2460000}"/>
    <cellStyle name="Normal 220 2 12" xfId="18083" xr:uid="{00000000-0005-0000-0000-0000A3460000}"/>
    <cellStyle name="Normal 220 2 13" xfId="18084" xr:uid="{00000000-0005-0000-0000-0000A4460000}"/>
    <cellStyle name="Normal 220 2 14" xfId="18085" xr:uid="{00000000-0005-0000-0000-0000A5460000}"/>
    <cellStyle name="Normal 220 2 15" xfId="18086" xr:uid="{00000000-0005-0000-0000-0000A6460000}"/>
    <cellStyle name="Normal 220 2 2" xfId="18087" xr:uid="{00000000-0005-0000-0000-0000A7460000}"/>
    <cellStyle name="Normal 220 2 2 2" xfId="18088" xr:uid="{00000000-0005-0000-0000-0000A8460000}"/>
    <cellStyle name="Normal 220 2 2 2 2" xfId="18089" xr:uid="{00000000-0005-0000-0000-0000A9460000}"/>
    <cellStyle name="Normal 220 2 2 3" xfId="18090" xr:uid="{00000000-0005-0000-0000-0000AA460000}"/>
    <cellStyle name="Normal 220 2 2 4" xfId="18091" xr:uid="{00000000-0005-0000-0000-0000AB460000}"/>
    <cellStyle name="Normal 220 2 3" xfId="18092" xr:uid="{00000000-0005-0000-0000-0000AC460000}"/>
    <cellStyle name="Normal 220 2 3 2" xfId="18093" xr:uid="{00000000-0005-0000-0000-0000AD460000}"/>
    <cellStyle name="Normal 220 2 3 2 2" xfId="18094" xr:uid="{00000000-0005-0000-0000-0000AE460000}"/>
    <cellStyle name="Normal 220 2 3 3" xfId="18095" xr:uid="{00000000-0005-0000-0000-0000AF460000}"/>
    <cellStyle name="Normal 220 2 3 4" xfId="18096" xr:uid="{00000000-0005-0000-0000-0000B0460000}"/>
    <cellStyle name="Normal 220 2 4" xfId="18097" xr:uid="{00000000-0005-0000-0000-0000B1460000}"/>
    <cellStyle name="Normal 220 2 4 2" xfId="18098" xr:uid="{00000000-0005-0000-0000-0000B2460000}"/>
    <cellStyle name="Normal 220 2 4 2 2" xfId="18099" xr:uid="{00000000-0005-0000-0000-0000B3460000}"/>
    <cellStyle name="Normal 220 2 4 3" xfId="18100" xr:uid="{00000000-0005-0000-0000-0000B4460000}"/>
    <cellStyle name="Normal 220 2 4 4" xfId="18101" xr:uid="{00000000-0005-0000-0000-0000B5460000}"/>
    <cellStyle name="Normal 220 2 5" xfId="18102" xr:uid="{00000000-0005-0000-0000-0000B6460000}"/>
    <cellStyle name="Normal 220 2 5 2" xfId="18103" xr:uid="{00000000-0005-0000-0000-0000B7460000}"/>
    <cellStyle name="Normal 220 2 5 2 2" xfId="18104" xr:uid="{00000000-0005-0000-0000-0000B8460000}"/>
    <cellStyle name="Normal 220 2 5 3" xfId="18105" xr:uid="{00000000-0005-0000-0000-0000B9460000}"/>
    <cellStyle name="Normal 220 2 5 4" xfId="18106" xr:uid="{00000000-0005-0000-0000-0000BA460000}"/>
    <cellStyle name="Normal 220 2 6" xfId="18107" xr:uid="{00000000-0005-0000-0000-0000BB460000}"/>
    <cellStyle name="Normal 220 2 6 2" xfId="18108" xr:uid="{00000000-0005-0000-0000-0000BC460000}"/>
    <cellStyle name="Normal 220 2 6 2 2" xfId="18109" xr:uid="{00000000-0005-0000-0000-0000BD460000}"/>
    <cellStyle name="Normal 220 2 6 3" xfId="18110" xr:uid="{00000000-0005-0000-0000-0000BE460000}"/>
    <cellStyle name="Normal 220 2 7" xfId="18111" xr:uid="{00000000-0005-0000-0000-0000BF460000}"/>
    <cellStyle name="Normal 220 2 7 2" xfId="18112" xr:uid="{00000000-0005-0000-0000-0000C0460000}"/>
    <cellStyle name="Normal 220 2 7 3" xfId="18113" xr:uid="{00000000-0005-0000-0000-0000C1460000}"/>
    <cellStyle name="Normal 220 2 8" xfId="18114" xr:uid="{00000000-0005-0000-0000-0000C2460000}"/>
    <cellStyle name="Normal 220 2 8 2" xfId="18115" xr:uid="{00000000-0005-0000-0000-0000C3460000}"/>
    <cellStyle name="Normal 220 2 9" xfId="18116" xr:uid="{00000000-0005-0000-0000-0000C4460000}"/>
    <cellStyle name="Normal 220 3" xfId="18117" xr:uid="{00000000-0005-0000-0000-0000C5460000}"/>
    <cellStyle name="Normal 220 3 10" xfId="18118" xr:uid="{00000000-0005-0000-0000-0000C6460000}"/>
    <cellStyle name="Normal 220 3 11" xfId="18119" xr:uid="{00000000-0005-0000-0000-0000C7460000}"/>
    <cellStyle name="Normal 220 3 12" xfId="18120" xr:uid="{00000000-0005-0000-0000-0000C8460000}"/>
    <cellStyle name="Normal 220 3 13" xfId="18121" xr:uid="{00000000-0005-0000-0000-0000C9460000}"/>
    <cellStyle name="Normal 220 3 14" xfId="18122" xr:uid="{00000000-0005-0000-0000-0000CA460000}"/>
    <cellStyle name="Normal 220 3 15" xfId="18123" xr:uid="{00000000-0005-0000-0000-0000CB460000}"/>
    <cellStyle name="Normal 220 3 2" xfId="18124" xr:uid="{00000000-0005-0000-0000-0000CC460000}"/>
    <cellStyle name="Normal 220 3 2 2" xfId="18125" xr:uid="{00000000-0005-0000-0000-0000CD460000}"/>
    <cellStyle name="Normal 220 3 2 2 2" xfId="18126" xr:uid="{00000000-0005-0000-0000-0000CE460000}"/>
    <cellStyle name="Normal 220 3 2 3" xfId="18127" xr:uid="{00000000-0005-0000-0000-0000CF460000}"/>
    <cellStyle name="Normal 220 3 2 4" xfId="18128" xr:uid="{00000000-0005-0000-0000-0000D0460000}"/>
    <cellStyle name="Normal 220 3 3" xfId="18129" xr:uid="{00000000-0005-0000-0000-0000D1460000}"/>
    <cellStyle name="Normal 220 3 3 2" xfId="18130" xr:uid="{00000000-0005-0000-0000-0000D2460000}"/>
    <cellStyle name="Normal 220 3 3 2 2" xfId="18131" xr:uid="{00000000-0005-0000-0000-0000D3460000}"/>
    <cellStyle name="Normal 220 3 3 3" xfId="18132" xr:uid="{00000000-0005-0000-0000-0000D4460000}"/>
    <cellStyle name="Normal 220 3 3 4" xfId="18133" xr:uid="{00000000-0005-0000-0000-0000D5460000}"/>
    <cellStyle name="Normal 220 3 4" xfId="18134" xr:uid="{00000000-0005-0000-0000-0000D6460000}"/>
    <cellStyle name="Normal 220 3 4 2" xfId="18135" xr:uid="{00000000-0005-0000-0000-0000D7460000}"/>
    <cellStyle name="Normal 220 3 4 2 2" xfId="18136" xr:uid="{00000000-0005-0000-0000-0000D8460000}"/>
    <cellStyle name="Normal 220 3 4 3" xfId="18137" xr:uid="{00000000-0005-0000-0000-0000D9460000}"/>
    <cellStyle name="Normal 220 3 4 4" xfId="18138" xr:uid="{00000000-0005-0000-0000-0000DA460000}"/>
    <cellStyle name="Normal 220 3 5" xfId="18139" xr:uid="{00000000-0005-0000-0000-0000DB460000}"/>
    <cellStyle name="Normal 220 3 5 2" xfId="18140" xr:uid="{00000000-0005-0000-0000-0000DC460000}"/>
    <cellStyle name="Normal 220 3 5 2 2" xfId="18141" xr:uid="{00000000-0005-0000-0000-0000DD460000}"/>
    <cellStyle name="Normal 220 3 5 3" xfId="18142" xr:uid="{00000000-0005-0000-0000-0000DE460000}"/>
    <cellStyle name="Normal 220 3 5 4" xfId="18143" xr:uid="{00000000-0005-0000-0000-0000DF460000}"/>
    <cellStyle name="Normal 220 3 6" xfId="18144" xr:uid="{00000000-0005-0000-0000-0000E0460000}"/>
    <cellStyle name="Normal 220 3 6 2" xfId="18145" xr:uid="{00000000-0005-0000-0000-0000E1460000}"/>
    <cellStyle name="Normal 220 3 6 2 2" xfId="18146" xr:uid="{00000000-0005-0000-0000-0000E2460000}"/>
    <cellStyle name="Normal 220 3 6 3" xfId="18147" xr:uid="{00000000-0005-0000-0000-0000E3460000}"/>
    <cellStyle name="Normal 220 3 7" xfId="18148" xr:uid="{00000000-0005-0000-0000-0000E4460000}"/>
    <cellStyle name="Normal 220 3 7 2" xfId="18149" xr:uid="{00000000-0005-0000-0000-0000E5460000}"/>
    <cellStyle name="Normal 220 3 7 3" xfId="18150" xr:uid="{00000000-0005-0000-0000-0000E6460000}"/>
    <cellStyle name="Normal 220 3 8" xfId="18151" xr:uid="{00000000-0005-0000-0000-0000E7460000}"/>
    <cellStyle name="Normal 220 3 8 2" xfId="18152" xr:uid="{00000000-0005-0000-0000-0000E8460000}"/>
    <cellStyle name="Normal 220 3 9" xfId="18153" xr:uid="{00000000-0005-0000-0000-0000E9460000}"/>
    <cellStyle name="Normal 220 4" xfId="18154" xr:uid="{00000000-0005-0000-0000-0000EA460000}"/>
    <cellStyle name="Normal 220 4 2" xfId="18155" xr:uid="{00000000-0005-0000-0000-0000EB460000}"/>
    <cellStyle name="Normal 220 4 2 2" xfId="18156" xr:uid="{00000000-0005-0000-0000-0000EC460000}"/>
    <cellStyle name="Normal 220 4 3" xfId="18157" xr:uid="{00000000-0005-0000-0000-0000ED460000}"/>
    <cellStyle name="Normal 220 4 4" xfId="18158" xr:uid="{00000000-0005-0000-0000-0000EE460000}"/>
    <cellStyle name="Normal 220 5" xfId="18159" xr:uid="{00000000-0005-0000-0000-0000EF460000}"/>
    <cellStyle name="Normal 220 5 2" xfId="18160" xr:uid="{00000000-0005-0000-0000-0000F0460000}"/>
    <cellStyle name="Normal 220 5 2 2" xfId="18161" xr:uid="{00000000-0005-0000-0000-0000F1460000}"/>
    <cellStyle name="Normal 220 5 3" xfId="18162" xr:uid="{00000000-0005-0000-0000-0000F2460000}"/>
    <cellStyle name="Normal 220 5 4" xfId="18163" xr:uid="{00000000-0005-0000-0000-0000F3460000}"/>
    <cellStyle name="Normal 220 6" xfId="18164" xr:uid="{00000000-0005-0000-0000-0000F4460000}"/>
    <cellStyle name="Normal 220 6 2" xfId="18165" xr:uid="{00000000-0005-0000-0000-0000F5460000}"/>
    <cellStyle name="Normal 220 6 2 2" xfId="18166" xr:uid="{00000000-0005-0000-0000-0000F6460000}"/>
    <cellStyle name="Normal 220 6 3" xfId="18167" xr:uid="{00000000-0005-0000-0000-0000F7460000}"/>
    <cellStyle name="Normal 220 6 4" xfId="18168" xr:uid="{00000000-0005-0000-0000-0000F8460000}"/>
    <cellStyle name="Normal 220 7" xfId="18169" xr:uid="{00000000-0005-0000-0000-0000F9460000}"/>
    <cellStyle name="Normal 220 7 2" xfId="18170" xr:uid="{00000000-0005-0000-0000-0000FA460000}"/>
    <cellStyle name="Normal 220 7 2 2" xfId="18171" xr:uid="{00000000-0005-0000-0000-0000FB460000}"/>
    <cellStyle name="Normal 220 7 3" xfId="18172" xr:uid="{00000000-0005-0000-0000-0000FC460000}"/>
    <cellStyle name="Normal 220 7 4" xfId="18173" xr:uid="{00000000-0005-0000-0000-0000FD460000}"/>
    <cellStyle name="Normal 220 8" xfId="18174" xr:uid="{00000000-0005-0000-0000-0000FE460000}"/>
    <cellStyle name="Normal 220 8 2" xfId="18175" xr:uid="{00000000-0005-0000-0000-0000FF460000}"/>
    <cellStyle name="Normal 220 8 2 2" xfId="18176" xr:uid="{00000000-0005-0000-0000-000000470000}"/>
    <cellStyle name="Normal 220 8 3" xfId="18177" xr:uid="{00000000-0005-0000-0000-000001470000}"/>
    <cellStyle name="Normal 220 9" xfId="18178" xr:uid="{00000000-0005-0000-0000-000002470000}"/>
    <cellStyle name="Normal 220 9 2" xfId="18179" xr:uid="{00000000-0005-0000-0000-000003470000}"/>
    <cellStyle name="Normal 220 9 3" xfId="18180" xr:uid="{00000000-0005-0000-0000-000004470000}"/>
    <cellStyle name="Normal 221" xfId="18181" xr:uid="{00000000-0005-0000-0000-000005470000}"/>
    <cellStyle name="Normal 221 10" xfId="18182" xr:uid="{00000000-0005-0000-0000-000006470000}"/>
    <cellStyle name="Normal 221 10 2" xfId="18183" xr:uid="{00000000-0005-0000-0000-000007470000}"/>
    <cellStyle name="Normal 221 11" xfId="18184" xr:uid="{00000000-0005-0000-0000-000008470000}"/>
    <cellStyle name="Normal 221 12" xfId="18185" xr:uid="{00000000-0005-0000-0000-000009470000}"/>
    <cellStyle name="Normal 221 13" xfId="18186" xr:uid="{00000000-0005-0000-0000-00000A470000}"/>
    <cellStyle name="Normal 221 14" xfId="18187" xr:uid="{00000000-0005-0000-0000-00000B470000}"/>
    <cellStyle name="Normal 221 15" xfId="18188" xr:uid="{00000000-0005-0000-0000-00000C470000}"/>
    <cellStyle name="Normal 221 16" xfId="18189" xr:uid="{00000000-0005-0000-0000-00000D470000}"/>
    <cellStyle name="Normal 221 17" xfId="18190" xr:uid="{00000000-0005-0000-0000-00000E470000}"/>
    <cellStyle name="Normal 221 2" xfId="18191" xr:uid="{00000000-0005-0000-0000-00000F470000}"/>
    <cellStyle name="Normal 221 2 10" xfId="18192" xr:uid="{00000000-0005-0000-0000-000010470000}"/>
    <cellStyle name="Normal 221 2 11" xfId="18193" xr:uid="{00000000-0005-0000-0000-000011470000}"/>
    <cellStyle name="Normal 221 2 12" xfId="18194" xr:uid="{00000000-0005-0000-0000-000012470000}"/>
    <cellStyle name="Normal 221 2 13" xfId="18195" xr:uid="{00000000-0005-0000-0000-000013470000}"/>
    <cellStyle name="Normal 221 2 14" xfId="18196" xr:uid="{00000000-0005-0000-0000-000014470000}"/>
    <cellStyle name="Normal 221 2 15" xfId="18197" xr:uid="{00000000-0005-0000-0000-000015470000}"/>
    <cellStyle name="Normal 221 2 2" xfId="18198" xr:uid="{00000000-0005-0000-0000-000016470000}"/>
    <cellStyle name="Normal 221 2 2 2" xfId="18199" xr:uid="{00000000-0005-0000-0000-000017470000}"/>
    <cellStyle name="Normal 221 2 2 2 2" xfId="18200" xr:uid="{00000000-0005-0000-0000-000018470000}"/>
    <cellStyle name="Normal 221 2 2 3" xfId="18201" xr:uid="{00000000-0005-0000-0000-000019470000}"/>
    <cellStyle name="Normal 221 2 2 4" xfId="18202" xr:uid="{00000000-0005-0000-0000-00001A470000}"/>
    <cellStyle name="Normal 221 2 3" xfId="18203" xr:uid="{00000000-0005-0000-0000-00001B470000}"/>
    <cellStyle name="Normal 221 2 3 2" xfId="18204" xr:uid="{00000000-0005-0000-0000-00001C470000}"/>
    <cellStyle name="Normal 221 2 3 2 2" xfId="18205" xr:uid="{00000000-0005-0000-0000-00001D470000}"/>
    <cellStyle name="Normal 221 2 3 3" xfId="18206" xr:uid="{00000000-0005-0000-0000-00001E470000}"/>
    <cellStyle name="Normal 221 2 3 4" xfId="18207" xr:uid="{00000000-0005-0000-0000-00001F470000}"/>
    <cellStyle name="Normal 221 2 4" xfId="18208" xr:uid="{00000000-0005-0000-0000-000020470000}"/>
    <cellStyle name="Normal 221 2 4 2" xfId="18209" xr:uid="{00000000-0005-0000-0000-000021470000}"/>
    <cellStyle name="Normal 221 2 4 2 2" xfId="18210" xr:uid="{00000000-0005-0000-0000-000022470000}"/>
    <cellStyle name="Normal 221 2 4 3" xfId="18211" xr:uid="{00000000-0005-0000-0000-000023470000}"/>
    <cellStyle name="Normal 221 2 4 4" xfId="18212" xr:uid="{00000000-0005-0000-0000-000024470000}"/>
    <cellStyle name="Normal 221 2 5" xfId="18213" xr:uid="{00000000-0005-0000-0000-000025470000}"/>
    <cellStyle name="Normal 221 2 5 2" xfId="18214" xr:uid="{00000000-0005-0000-0000-000026470000}"/>
    <cellStyle name="Normal 221 2 5 2 2" xfId="18215" xr:uid="{00000000-0005-0000-0000-000027470000}"/>
    <cellStyle name="Normal 221 2 5 3" xfId="18216" xr:uid="{00000000-0005-0000-0000-000028470000}"/>
    <cellStyle name="Normal 221 2 5 4" xfId="18217" xr:uid="{00000000-0005-0000-0000-000029470000}"/>
    <cellStyle name="Normal 221 2 6" xfId="18218" xr:uid="{00000000-0005-0000-0000-00002A470000}"/>
    <cellStyle name="Normal 221 2 6 2" xfId="18219" xr:uid="{00000000-0005-0000-0000-00002B470000}"/>
    <cellStyle name="Normal 221 2 6 2 2" xfId="18220" xr:uid="{00000000-0005-0000-0000-00002C470000}"/>
    <cellStyle name="Normal 221 2 6 3" xfId="18221" xr:uid="{00000000-0005-0000-0000-00002D470000}"/>
    <cellStyle name="Normal 221 2 7" xfId="18222" xr:uid="{00000000-0005-0000-0000-00002E470000}"/>
    <cellStyle name="Normal 221 2 7 2" xfId="18223" xr:uid="{00000000-0005-0000-0000-00002F470000}"/>
    <cellStyle name="Normal 221 2 7 3" xfId="18224" xr:uid="{00000000-0005-0000-0000-000030470000}"/>
    <cellStyle name="Normal 221 2 8" xfId="18225" xr:uid="{00000000-0005-0000-0000-000031470000}"/>
    <cellStyle name="Normal 221 2 8 2" xfId="18226" xr:uid="{00000000-0005-0000-0000-000032470000}"/>
    <cellStyle name="Normal 221 2 9" xfId="18227" xr:uid="{00000000-0005-0000-0000-000033470000}"/>
    <cellStyle name="Normal 221 3" xfId="18228" xr:uid="{00000000-0005-0000-0000-000034470000}"/>
    <cellStyle name="Normal 221 3 10" xfId="18229" xr:uid="{00000000-0005-0000-0000-000035470000}"/>
    <cellStyle name="Normal 221 3 11" xfId="18230" xr:uid="{00000000-0005-0000-0000-000036470000}"/>
    <cellStyle name="Normal 221 3 12" xfId="18231" xr:uid="{00000000-0005-0000-0000-000037470000}"/>
    <cellStyle name="Normal 221 3 13" xfId="18232" xr:uid="{00000000-0005-0000-0000-000038470000}"/>
    <cellStyle name="Normal 221 3 14" xfId="18233" xr:uid="{00000000-0005-0000-0000-000039470000}"/>
    <cellStyle name="Normal 221 3 15" xfId="18234" xr:uid="{00000000-0005-0000-0000-00003A470000}"/>
    <cellStyle name="Normal 221 3 2" xfId="18235" xr:uid="{00000000-0005-0000-0000-00003B470000}"/>
    <cellStyle name="Normal 221 3 2 2" xfId="18236" xr:uid="{00000000-0005-0000-0000-00003C470000}"/>
    <cellStyle name="Normal 221 3 2 2 2" xfId="18237" xr:uid="{00000000-0005-0000-0000-00003D470000}"/>
    <cellStyle name="Normal 221 3 2 3" xfId="18238" xr:uid="{00000000-0005-0000-0000-00003E470000}"/>
    <cellStyle name="Normal 221 3 2 4" xfId="18239" xr:uid="{00000000-0005-0000-0000-00003F470000}"/>
    <cellStyle name="Normal 221 3 3" xfId="18240" xr:uid="{00000000-0005-0000-0000-000040470000}"/>
    <cellStyle name="Normal 221 3 3 2" xfId="18241" xr:uid="{00000000-0005-0000-0000-000041470000}"/>
    <cellStyle name="Normal 221 3 3 2 2" xfId="18242" xr:uid="{00000000-0005-0000-0000-000042470000}"/>
    <cellStyle name="Normal 221 3 3 3" xfId="18243" xr:uid="{00000000-0005-0000-0000-000043470000}"/>
    <cellStyle name="Normal 221 3 3 4" xfId="18244" xr:uid="{00000000-0005-0000-0000-000044470000}"/>
    <cellStyle name="Normal 221 3 4" xfId="18245" xr:uid="{00000000-0005-0000-0000-000045470000}"/>
    <cellStyle name="Normal 221 3 4 2" xfId="18246" xr:uid="{00000000-0005-0000-0000-000046470000}"/>
    <cellStyle name="Normal 221 3 4 2 2" xfId="18247" xr:uid="{00000000-0005-0000-0000-000047470000}"/>
    <cellStyle name="Normal 221 3 4 3" xfId="18248" xr:uid="{00000000-0005-0000-0000-000048470000}"/>
    <cellStyle name="Normal 221 3 4 4" xfId="18249" xr:uid="{00000000-0005-0000-0000-000049470000}"/>
    <cellStyle name="Normal 221 3 5" xfId="18250" xr:uid="{00000000-0005-0000-0000-00004A470000}"/>
    <cellStyle name="Normal 221 3 5 2" xfId="18251" xr:uid="{00000000-0005-0000-0000-00004B470000}"/>
    <cellStyle name="Normal 221 3 5 2 2" xfId="18252" xr:uid="{00000000-0005-0000-0000-00004C470000}"/>
    <cellStyle name="Normal 221 3 5 3" xfId="18253" xr:uid="{00000000-0005-0000-0000-00004D470000}"/>
    <cellStyle name="Normal 221 3 5 4" xfId="18254" xr:uid="{00000000-0005-0000-0000-00004E470000}"/>
    <cellStyle name="Normal 221 3 6" xfId="18255" xr:uid="{00000000-0005-0000-0000-00004F470000}"/>
    <cellStyle name="Normal 221 3 6 2" xfId="18256" xr:uid="{00000000-0005-0000-0000-000050470000}"/>
    <cellStyle name="Normal 221 3 6 2 2" xfId="18257" xr:uid="{00000000-0005-0000-0000-000051470000}"/>
    <cellStyle name="Normal 221 3 6 3" xfId="18258" xr:uid="{00000000-0005-0000-0000-000052470000}"/>
    <cellStyle name="Normal 221 3 7" xfId="18259" xr:uid="{00000000-0005-0000-0000-000053470000}"/>
    <cellStyle name="Normal 221 3 7 2" xfId="18260" xr:uid="{00000000-0005-0000-0000-000054470000}"/>
    <cellStyle name="Normal 221 3 7 3" xfId="18261" xr:uid="{00000000-0005-0000-0000-000055470000}"/>
    <cellStyle name="Normal 221 3 8" xfId="18262" xr:uid="{00000000-0005-0000-0000-000056470000}"/>
    <cellStyle name="Normal 221 3 8 2" xfId="18263" xr:uid="{00000000-0005-0000-0000-000057470000}"/>
    <cellStyle name="Normal 221 3 9" xfId="18264" xr:uid="{00000000-0005-0000-0000-000058470000}"/>
    <cellStyle name="Normal 221 4" xfId="18265" xr:uid="{00000000-0005-0000-0000-000059470000}"/>
    <cellStyle name="Normal 221 4 2" xfId="18266" xr:uid="{00000000-0005-0000-0000-00005A470000}"/>
    <cellStyle name="Normal 221 4 2 2" xfId="18267" xr:uid="{00000000-0005-0000-0000-00005B470000}"/>
    <cellStyle name="Normal 221 4 3" xfId="18268" xr:uid="{00000000-0005-0000-0000-00005C470000}"/>
    <cellStyle name="Normal 221 4 4" xfId="18269" xr:uid="{00000000-0005-0000-0000-00005D470000}"/>
    <cellStyle name="Normal 221 5" xfId="18270" xr:uid="{00000000-0005-0000-0000-00005E470000}"/>
    <cellStyle name="Normal 221 5 2" xfId="18271" xr:uid="{00000000-0005-0000-0000-00005F470000}"/>
    <cellStyle name="Normal 221 5 2 2" xfId="18272" xr:uid="{00000000-0005-0000-0000-000060470000}"/>
    <cellStyle name="Normal 221 5 3" xfId="18273" xr:uid="{00000000-0005-0000-0000-000061470000}"/>
    <cellStyle name="Normal 221 5 4" xfId="18274" xr:uid="{00000000-0005-0000-0000-000062470000}"/>
    <cellStyle name="Normal 221 6" xfId="18275" xr:uid="{00000000-0005-0000-0000-000063470000}"/>
    <cellStyle name="Normal 221 6 2" xfId="18276" xr:uid="{00000000-0005-0000-0000-000064470000}"/>
    <cellStyle name="Normal 221 6 2 2" xfId="18277" xr:uid="{00000000-0005-0000-0000-000065470000}"/>
    <cellStyle name="Normal 221 6 3" xfId="18278" xr:uid="{00000000-0005-0000-0000-000066470000}"/>
    <cellStyle name="Normal 221 6 4" xfId="18279" xr:uid="{00000000-0005-0000-0000-000067470000}"/>
    <cellStyle name="Normal 221 7" xfId="18280" xr:uid="{00000000-0005-0000-0000-000068470000}"/>
    <cellStyle name="Normal 221 7 2" xfId="18281" xr:uid="{00000000-0005-0000-0000-000069470000}"/>
    <cellStyle name="Normal 221 7 2 2" xfId="18282" xr:uid="{00000000-0005-0000-0000-00006A470000}"/>
    <cellStyle name="Normal 221 7 3" xfId="18283" xr:uid="{00000000-0005-0000-0000-00006B470000}"/>
    <cellStyle name="Normal 221 7 4" xfId="18284" xr:uid="{00000000-0005-0000-0000-00006C470000}"/>
    <cellStyle name="Normal 221 8" xfId="18285" xr:uid="{00000000-0005-0000-0000-00006D470000}"/>
    <cellStyle name="Normal 221 8 2" xfId="18286" xr:uid="{00000000-0005-0000-0000-00006E470000}"/>
    <cellStyle name="Normal 221 8 2 2" xfId="18287" xr:uid="{00000000-0005-0000-0000-00006F470000}"/>
    <cellStyle name="Normal 221 8 3" xfId="18288" xr:uid="{00000000-0005-0000-0000-000070470000}"/>
    <cellStyle name="Normal 221 9" xfId="18289" xr:uid="{00000000-0005-0000-0000-000071470000}"/>
    <cellStyle name="Normal 221 9 2" xfId="18290" xr:uid="{00000000-0005-0000-0000-000072470000}"/>
    <cellStyle name="Normal 221 9 3" xfId="18291" xr:uid="{00000000-0005-0000-0000-000073470000}"/>
    <cellStyle name="Normal 222" xfId="18292" xr:uid="{00000000-0005-0000-0000-000074470000}"/>
    <cellStyle name="Normal 222 10" xfId="18293" xr:uid="{00000000-0005-0000-0000-000075470000}"/>
    <cellStyle name="Normal 222 10 2" xfId="18294" xr:uid="{00000000-0005-0000-0000-000076470000}"/>
    <cellStyle name="Normal 222 11" xfId="18295" xr:uid="{00000000-0005-0000-0000-000077470000}"/>
    <cellStyle name="Normal 222 12" xfId="18296" xr:uid="{00000000-0005-0000-0000-000078470000}"/>
    <cellStyle name="Normal 222 13" xfId="18297" xr:uid="{00000000-0005-0000-0000-000079470000}"/>
    <cellStyle name="Normal 222 14" xfId="18298" xr:uid="{00000000-0005-0000-0000-00007A470000}"/>
    <cellStyle name="Normal 222 15" xfId="18299" xr:uid="{00000000-0005-0000-0000-00007B470000}"/>
    <cellStyle name="Normal 222 16" xfId="18300" xr:uid="{00000000-0005-0000-0000-00007C470000}"/>
    <cellStyle name="Normal 222 17" xfId="18301" xr:uid="{00000000-0005-0000-0000-00007D470000}"/>
    <cellStyle name="Normal 222 2" xfId="18302" xr:uid="{00000000-0005-0000-0000-00007E470000}"/>
    <cellStyle name="Normal 222 2 10" xfId="18303" xr:uid="{00000000-0005-0000-0000-00007F470000}"/>
    <cellStyle name="Normal 222 2 11" xfId="18304" xr:uid="{00000000-0005-0000-0000-000080470000}"/>
    <cellStyle name="Normal 222 2 12" xfId="18305" xr:uid="{00000000-0005-0000-0000-000081470000}"/>
    <cellStyle name="Normal 222 2 13" xfId="18306" xr:uid="{00000000-0005-0000-0000-000082470000}"/>
    <cellStyle name="Normal 222 2 14" xfId="18307" xr:uid="{00000000-0005-0000-0000-000083470000}"/>
    <cellStyle name="Normal 222 2 15" xfId="18308" xr:uid="{00000000-0005-0000-0000-000084470000}"/>
    <cellStyle name="Normal 222 2 2" xfId="18309" xr:uid="{00000000-0005-0000-0000-000085470000}"/>
    <cellStyle name="Normal 222 2 2 2" xfId="18310" xr:uid="{00000000-0005-0000-0000-000086470000}"/>
    <cellStyle name="Normal 222 2 2 2 2" xfId="18311" xr:uid="{00000000-0005-0000-0000-000087470000}"/>
    <cellStyle name="Normal 222 2 2 3" xfId="18312" xr:uid="{00000000-0005-0000-0000-000088470000}"/>
    <cellStyle name="Normal 222 2 2 4" xfId="18313" xr:uid="{00000000-0005-0000-0000-000089470000}"/>
    <cellStyle name="Normal 222 2 3" xfId="18314" xr:uid="{00000000-0005-0000-0000-00008A470000}"/>
    <cellStyle name="Normal 222 2 3 2" xfId="18315" xr:uid="{00000000-0005-0000-0000-00008B470000}"/>
    <cellStyle name="Normal 222 2 3 2 2" xfId="18316" xr:uid="{00000000-0005-0000-0000-00008C470000}"/>
    <cellStyle name="Normal 222 2 3 3" xfId="18317" xr:uid="{00000000-0005-0000-0000-00008D470000}"/>
    <cellStyle name="Normal 222 2 3 4" xfId="18318" xr:uid="{00000000-0005-0000-0000-00008E470000}"/>
    <cellStyle name="Normal 222 2 4" xfId="18319" xr:uid="{00000000-0005-0000-0000-00008F470000}"/>
    <cellStyle name="Normal 222 2 4 2" xfId="18320" xr:uid="{00000000-0005-0000-0000-000090470000}"/>
    <cellStyle name="Normal 222 2 4 2 2" xfId="18321" xr:uid="{00000000-0005-0000-0000-000091470000}"/>
    <cellStyle name="Normal 222 2 4 3" xfId="18322" xr:uid="{00000000-0005-0000-0000-000092470000}"/>
    <cellStyle name="Normal 222 2 4 4" xfId="18323" xr:uid="{00000000-0005-0000-0000-000093470000}"/>
    <cellStyle name="Normal 222 2 5" xfId="18324" xr:uid="{00000000-0005-0000-0000-000094470000}"/>
    <cellStyle name="Normal 222 2 5 2" xfId="18325" xr:uid="{00000000-0005-0000-0000-000095470000}"/>
    <cellStyle name="Normal 222 2 5 2 2" xfId="18326" xr:uid="{00000000-0005-0000-0000-000096470000}"/>
    <cellStyle name="Normal 222 2 5 3" xfId="18327" xr:uid="{00000000-0005-0000-0000-000097470000}"/>
    <cellStyle name="Normal 222 2 5 4" xfId="18328" xr:uid="{00000000-0005-0000-0000-000098470000}"/>
    <cellStyle name="Normal 222 2 6" xfId="18329" xr:uid="{00000000-0005-0000-0000-000099470000}"/>
    <cellStyle name="Normal 222 2 6 2" xfId="18330" xr:uid="{00000000-0005-0000-0000-00009A470000}"/>
    <cellStyle name="Normal 222 2 6 2 2" xfId="18331" xr:uid="{00000000-0005-0000-0000-00009B470000}"/>
    <cellStyle name="Normal 222 2 6 3" xfId="18332" xr:uid="{00000000-0005-0000-0000-00009C470000}"/>
    <cellStyle name="Normal 222 2 7" xfId="18333" xr:uid="{00000000-0005-0000-0000-00009D470000}"/>
    <cellStyle name="Normal 222 2 7 2" xfId="18334" xr:uid="{00000000-0005-0000-0000-00009E470000}"/>
    <cellStyle name="Normal 222 2 7 3" xfId="18335" xr:uid="{00000000-0005-0000-0000-00009F470000}"/>
    <cellStyle name="Normal 222 2 8" xfId="18336" xr:uid="{00000000-0005-0000-0000-0000A0470000}"/>
    <cellStyle name="Normal 222 2 8 2" xfId="18337" xr:uid="{00000000-0005-0000-0000-0000A1470000}"/>
    <cellStyle name="Normal 222 2 9" xfId="18338" xr:uid="{00000000-0005-0000-0000-0000A2470000}"/>
    <cellStyle name="Normal 222 3" xfId="18339" xr:uid="{00000000-0005-0000-0000-0000A3470000}"/>
    <cellStyle name="Normal 222 3 10" xfId="18340" xr:uid="{00000000-0005-0000-0000-0000A4470000}"/>
    <cellStyle name="Normal 222 3 11" xfId="18341" xr:uid="{00000000-0005-0000-0000-0000A5470000}"/>
    <cellStyle name="Normal 222 3 12" xfId="18342" xr:uid="{00000000-0005-0000-0000-0000A6470000}"/>
    <cellStyle name="Normal 222 3 13" xfId="18343" xr:uid="{00000000-0005-0000-0000-0000A7470000}"/>
    <cellStyle name="Normal 222 3 14" xfId="18344" xr:uid="{00000000-0005-0000-0000-0000A8470000}"/>
    <cellStyle name="Normal 222 3 15" xfId="18345" xr:uid="{00000000-0005-0000-0000-0000A9470000}"/>
    <cellStyle name="Normal 222 3 2" xfId="18346" xr:uid="{00000000-0005-0000-0000-0000AA470000}"/>
    <cellStyle name="Normal 222 3 2 2" xfId="18347" xr:uid="{00000000-0005-0000-0000-0000AB470000}"/>
    <cellStyle name="Normal 222 3 2 2 2" xfId="18348" xr:uid="{00000000-0005-0000-0000-0000AC470000}"/>
    <cellStyle name="Normal 222 3 2 3" xfId="18349" xr:uid="{00000000-0005-0000-0000-0000AD470000}"/>
    <cellStyle name="Normal 222 3 2 4" xfId="18350" xr:uid="{00000000-0005-0000-0000-0000AE470000}"/>
    <cellStyle name="Normal 222 3 3" xfId="18351" xr:uid="{00000000-0005-0000-0000-0000AF470000}"/>
    <cellStyle name="Normal 222 3 3 2" xfId="18352" xr:uid="{00000000-0005-0000-0000-0000B0470000}"/>
    <cellStyle name="Normal 222 3 3 2 2" xfId="18353" xr:uid="{00000000-0005-0000-0000-0000B1470000}"/>
    <cellStyle name="Normal 222 3 3 3" xfId="18354" xr:uid="{00000000-0005-0000-0000-0000B2470000}"/>
    <cellStyle name="Normal 222 3 3 4" xfId="18355" xr:uid="{00000000-0005-0000-0000-0000B3470000}"/>
    <cellStyle name="Normal 222 3 4" xfId="18356" xr:uid="{00000000-0005-0000-0000-0000B4470000}"/>
    <cellStyle name="Normal 222 3 4 2" xfId="18357" xr:uid="{00000000-0005-0000-0000-0000B5470000}"/>
    <cellStyle name="Normal 222 3 4 2 2" xfId="18358" xr:uid="{00000000-0005-0000-0000-0000B6470000}"/>
    <cellStyle name="Normal 222 3 4 3" xfId="18359" xr:uid="{00000000-0005-0000-0000-0000B7470000}"/>
    <cellStyle name="Normal 222 3 4 4" xfId="18360" xr:uid="{00000000-0005-0000-0000-0000B8470000}"/>
    <cellStyle name="Normal 222 3 5" xfId="18361" xr:uid="{00000000-0005-0000-0000-0000B9470000}"/>
    <cellStyle name="Normal 222 3 5 2" xfId="18362" xr:uid="{00000000-0005-0000-0000-0000BA470000}"/>
    <cellStyle name="Normal 222 3 5 2 2" xfId="18363" xr:uid="{00000000-0005-0000-0000-0000BB470000}"/>
    <cellStyle name="Normal 222 3 5 3" xfId="18364" xr:uid="{00000000-0005-0000-0000-0000BC470000}"/>
    <cellStyle name="Normal 222 3 5 4" xfId="18365" xr:uid="{00000000-0005-0000-0000-0000BD470000}"/>
    <cellStyle name="Normal 222 3 6" xfId="18366" xr:uid="{00000000-0005-0000-0000-0000BE470000}"/>
    <cellStyle name="Normal 222 3 6 2" xfId="18367" xr:uid="{00000000-0005-0000-0000-0000BF470000}"/>
    <cellStyle name="Normal 222 3 6 2 2" xfId="18368" xr:uid="{00000000-0005-0000-0000-0000C0470000}"/>
    <cellStyle name="Normal 222 3 6 3" xfId="18369" xr:uid="{00000000-0005-0000-0000-0000C1470000}"/>
    <cellStyle name="Normal 222 3 7" xfId="18370" xr:uid="{00000000-0005-0000-0000-0000C2470000}"/>
    <cellStyle name="Normal 222 3 7 2" xfId="18371" xr:uid="{00000000-0005-0000-0000-0000C3470000}"/>
    <cellStyle name="Normal 222 3 7 3" xfId="18372" xr:uid="{00000000-0005-0000-0000-0000C4470000}"/>
    <cellStyle name="Normal 222 3 8" xfId="18373" xr:uid="{00000000-0005-0000-0000-0000C5470000}"/>
    <cellStyle name="Normal 222 3 8 2" xfId="18374" xr:uid="{00000000-0005-0000-0000-0000C6470000}"/>
    <cellStyle name="Normal 222 3 9" xfId="18375" xr:uid="{00000000-0005-0000-0000-0000C7470000}"/>
    <cellStyle name="Normal 222 4" xfId="18376" xr:uid="{00000000-0005-0000-0000-0000C8470000}"/>
    <cellStyle name="Normal 222 4 2" xfId="18377" xr:uid="{00000000-0005-0000-0000-0000C9470000}"/>
    <cellStyle name="Normal 222 4 2 2" xfId="18378" xr:uid="{00000000-0005-0000-0000-0000CA470000}"/>
    <cellStyle name="Normal 222 4 3" xfId="18379" xr:uid="{00000000-0005-0000-0000-0000CB470000}"/>
    <cellStyle name="Normal 222 4 4" xfId="18380" xr:uid="{00000000-0005-0000-0000-0000CC470000}"/>
    <cellStyle name="Normal 222 5" xfId="18381" xr:uid="{00000000-0005-0000-0000-0000CD470000}"/>
    <cellStyle name="Normal 222 5 2" xfId="18382" xr:uid="{00000000-0005-0000-0000-0000CE470000}"/>
    <cellStyle name="Normal 222 5 2 2" xfId="18383" xr:uid="{00000000-0005-0000-0000-0000CF470000}"/>
    <cellStyle name="Normal 222 5 3" xfId="18384" xr:uid="{00000000-0005-0000-0000-0000D0470000}"/>
    <cellStyle name="Normal 222 5 4" xfId="18385" xr:uid="{00000000-0005-0000-0000-0000D1470000}"/>
    <cellStyle name="Normal 222 6" xfId="18386" xr:uid="{00000000-0005-0000-0000-0000D2470000}"/>
    <cellStyle name="Normal 222 6 2" xfId="18387" xr:uid="{00000000-0005-0000-0000-0000D3470000}"/>
    <cellStyle name="Normal 222 6 2 2" xfId="18388" xr:uid="{00000000-0005-0000-0000-0000D4470000}"/>
    <cellStyle name="Normal 222 6 3" xfId="18389" xr:uid="{00000000-0005-0000-0000-0000D5470000}"/>
    <cellStyle name="Normal 222 6 4" xfId="18390" xr:uid="{00000000-0005-0000-0000-0000D6470000}"/>
    <cellStyle name="Normal 222 7" xfId="18391" xr:uid="{00000000-0005-0000-0000-0000D7470000}"/>
    <cellStyle name="Normal 222 7 2" xfId="18392" xr:uid="{00000000-0005-0000-0000-0000D8470000}"/>
    <cellStyle name="Normal 222 7 2 2" xfId="18393" xr:uid="{00000000-0005-0000-0000-0000D9470000}"/>
    <cellStyle name="Normal 222 7 3" xfId="18394" xr:uid="{00000000-0005-0000-0000-0000DA470000}"/>
    <cellStyle name="Normal 222 7 4" xfId="18395" xr:uid="{00000000-0005-0000-0000-0000DB470000}"/>
    <cellStyle name="Normal 222 8" xfId="18396" xr:uid="{00000000-0005-0000-0000-0000DC470000}"/>
    <cellStyle name="Normal 222 8 2" xfId="18397" xr:uid="{00000000-0005-0000-0000-0000DD470000}"/>
    <cellStyle name="Normal 222 8 2 2" xfId="18398" xr:uid="{00000000-0005-0000-0000-0000DE470000}"/>
    <cellStyle name="Normal 222 8 3" xfId="18399" xr:uid="{00000000-0005-0000-0000-0000DF470000}"/>
    <cellStyle name="Normal 222 9" xfId="18400" xr:uid="{00000000-0005-0000-0000-0000E0470000}"/>
    <cellStyle name="Normal 222 9 2" xfId="18401" xr:uid="{00000000-0005-0000-0000-0000E1470000}"/>
    <cellStyle name="Normal 222 9 3" xfId="18402" xr:uid="{00000000-0005-0000-0000-0000E2470000}"/>
    <cellStyle name="Normal 223" xfId="18403" xr:uid="{00000000-0005-0000-0000-0000E3470000}"/>
    <cellStyle name="Normal 223 10" xfId="18404" xr:uid="{00000000-0005-0000-0000-0000E4470000}"/>
    <cellStyle name="Normal 223 10 2" xfId="18405" xr:uid="{00000000-0005-0000-0000-0000E5470000}"/>
    <cellStyle name="Normal 223 11" xfId="18406" xr:uid="{00000000-0005-0000-0000-0000E6470000}"/>
    <cellStyle name="Normal 223 12" xfId="18407" xr:uid="{00000000-0005-0000-0000-0000E7470000}"/>
    <cellStyle name="Normal 223 13" xfId="18408" xr:uid="{00000000-0005-0000-0000-0000E8470000}"/>
    <cellStyle name="Normal 223 14" xfId="18409" xr:uid="{00000000-0005-0000-0000-0000E9470000}"/>
    <cellStyle name="Normal 223 15" xfId="18410" xr:uid="{00000000-0005-0000-0000-0000EA470000}"/>
    <cellStyle name="Normal 223 16" xfId="18411" xr:uid="{00000000-0005-0000-0000-0000EB470000}"/>
    <cellStyle name="Normal 223 17" xfId="18412" xr:uid="{00000000-0005-0000-0000-0000EC470000}"/>
    <cellStyle name="Normal 223 2" xfId="18413" xr:uid="{00000000-0005-0000-0000-0000ED470000}"/>
    <cellStyle name="Normal 223 2 10" xfId="18414" xr:uid="{00000000-0005-0000-0000-0000EE470000}"/>
    <cellStyle name="Normal 223 2 11" xfId="18415" xr:uid="{00000000-0005-0000-0000-0000EF470000}"/>
    <cellStyle name="Normal 223 2 12" xfId="18416" xr:uid="{00000000-0005-0000-0000-0000F0470000}"/>
    <cellStyle name="Normal 223 2 13" xfId="18417" xr:uid="{00000000-0005-0000-0000-0000F1470000}"/>
    <cellStyle name="Normal 223 2 14" xfId="18418" xr:uid="{00000000-0005-0000-0000-0000F2470000}"/>
    <cellStyle name="Normal 223 2 15" xfId="18419" xr:uid="{00000000-0005-0000-0000-0000F3470000}"/>
    <cellStyle name="Normal 223 2 2" xfId="18420" xr:uid="{00000000-0005-0000-0000-0000F4470000}"/>
    <cellStyle name="Normal 223 2 2 2" xfId="18421" xr:uid="{00000000-0005-0000-0000-0000F5470000}"/>
    <cellStyle name="Normal 223 2 2 2 2" xfId="18422" xr:uid="{00000000-0005-0000-0000-0000F6470000}"/>
    <cellStyle name="Normal 223 2 2 3" xfId="18423" xr:uid="{00000000-0005-0000-0000-0000F7470000}"/>
    <cellStyle name="Normal 223 2 2 4" xfId="18424" xr:uid="{00000000-0005-0000-0000-0000F8470000}"/>
    <cellStyle name="Normal 223 2 3" xfId="18425" xr:uid="{00000000-0005-0000-0000-0000F9470000}"/>
    <cellStyle name="Normal 223 2 3 2" xfId="18426" xr:uid="{00000000-0005-0000-0000-0000FA470000}"/>
    <cellStyle name="Normal 223 2 3 2 2" xfId="18427" xr:uid="{00000000-0005-0000-0000-0000FB470000}"/>
    <cellStyle name="Normal 223 2 3 3" xfId="18428" xr:uid="{00000000-0005-0000-0000-0000FC470000}"/>
    <cellStyle name="Normal 223 2 3 4" xfId="18429" xr:uid="{00000000-0005-0000-0000-0000FD470000}"/>
    <cellStyle name="Normal 223 2 4" xfId="18430" xr:uid="{00000000-0005-0000-0000-0000FE470000}"/>
    <cellStyle name="Normal 223 2 4 2" xfId="18431" xr:uid="{00000000-0005-0000-0000-0000FF470000}"/>
    <cellStyle name="Normal 223 2 4 2 2" xfId="18432" xr:uid="{00000000-0005-0000-0000-000000480000}"/>
    <cellStyle name="Normal 223 2 4 3" xfId="18433" xr:uid="{00000000-0005-0000-0000-000001480000}"/>
    <cellStyle name="Normal 223 2 4 4" xfId="18434" xr:uid="{00000000-0005-0000-0000-000002480000}"/>
    <cellStyle name="Normal 223 2 5" xfId="18435" xr:uid="{00000000-0005-0000-0000-000003480000}"/>
    <cellStyle name="Normal 223 2 5 2" xfId="18436" xr:uid="{00000000-0005-0000-0000-000004480000}"/>
    <cellStyle name="Normal 223 2 5 2 2" xfId="18437" xr:uid="{00000000-0005-0000-0000-000005480000}"/>
    <cellStyle name="Normal 223 2 5 3" xfId="18438" xr:uid="{00000000-0005-0000-0000-000006480000}"/>
    <cellStyle name="Normal 223 2 5 4" xfId="18439" xr:uid="{00000000-0005-0000-0000-000007480000}"/>
    <cellStyle name="Normal 223 2 6" xfId="18440" xr:uid="{00000000-0005-0000-0000-000008480000}"/>
    <cellStyle name="Normal 223 2 6 2" xfId="18441" xr:uid="{00000000-0005-0000-0000-000009480000}"/>
    <cellStyle name="Normal 223 2 6 2 2" xfId="18442" xr:uid="{00000000-0005-0000-0000-00000A480000}"/>
    <cellStyle name="Normal 223 2 6 3" xfId="18443" xr:uid="{00000000-0005-0000-0000-00000B480000}"/>
    <cellStyle name="Normal 223 2 7" xfId="18444" xr:uid="{00000000-0005-0000-0000-00000C480000}"/>
    <cellStyle name="Normal 223 2 7 2" xfId="18445" xr:uid="{00000000-0005-0000-0000-00000D480000}"/>
    <cellStyle name="Normal 223 2 7 3" xfId="18446" xr:uid="{00000000-0005-0000-0000-00000E480000}"/>
    <cellStyle name="Normal 223 2 8" xfId="18447" xr:uid="{00000000-0005-0000-0000-00000F480000}"/>
    <cellStyle name="Normal 223 2 8 2" xfId="18448" xr:uid="{00000000-0005-0000-0000-000010480000}"/>
    <cellStyle name="Normal 223 2 9" xfId="18449" xr:uid="{00000000-0005-0000-0000-000011480000}"/>
    <cellStyle name="Normal 223 3" xfId="18450" xr:uid="{00000000-0005-0000-0000-000012480000}"/>
    <cellStyle name="Normal 223 3 10" xfId="18451" xr:uid="{00000000-0005-0000-0000-000013480000}"/>
    <cellStyle name="Normal 223 3 11" xfId="18452" xr:uid="{00000000-0005-0000-0000-000014480000}"/>
    <cellStyle name="Normal 223 3 12" xfId="18453" xr:uid="{00000000-0005-0000-0000-000015480000}"/>
    <cellStyle name="Normal 223 3 13" xfId="18454" xr:uid="{00000000-0005-0000-0000-000016480000}"/>
    <cellStyle name="Normal 223 3 14" xfId="18455" xr:uid="{00000000-0005-0000-0000-000017480000}"/>
    <cellStyle name="Normal 223 3 15" xfId="18456" xr:uid="{00000000-0005-0000-0000-000018480000}"/>
    <cellStyle name="Normal 223 3 2" xfId="18457" xr:uid="{00000000-0005-0000-0000-000019480000}"/>
    <cellStyle name="Normal 223 3 2 2" xfId="18458" xr:uid="{00000000-0005-0000-0000-00001A480000}"/>
    <cellStyle name="Normal 223 3 2 2 2" xfId="18459" xr:uid="{00000000-0005-0000-0000-00001B480000}"/>
    <cellStyle name="Normal 223 3 2 3" xfId="18460" xr:uid="{00000000-0005-0000-0000-00001C480000}"/>
    <cellStyle name="Normal 223 3 2 4" xfId="18461" xr:uid="{00000000-0005-0000-0000-00001D480000}"/>
    <cellStyle name="Normal 223 3 3" xfId="18462" xr:uid="{00000000-0005-0000-0000-00001E480000}"/>
    <cellStyle name="Normal 223 3 3 2" xfId="18463" xr:uid="{00000000-0005-0000-0000-00001F480000}"/>
    <cellStyle name="Normal 223 3 3 2 2" xfId="18464" xr:uid="{00000000-0005-0000-0000-000020480000}"/>
    <cellStyle name="Normal 223 3 3 3" xfId="18465" xr:uid="{00000000-0005-0000-0000-000021480000}"/>
    <cellStyle name="Normal 223 3 3 4" xfId="18466" xr:uid="{00000000-0005-0000-0000-000022480000}"/>
    <cellStyle name="Normal 223 3 4" xfId="18467" xr:uid="{00000000-0005-0000-0000-000023480000}"/>
    <cellStyle name="Normal 223 3 4 2" xfId="18468" xr:uid="{00000000-0005-0000-0000-000024480000}"/>
    <cellStyle name="Normal 223 3 4 2 2" xfId="18469" xr:uid="{00000000-0005-0000-0000-000025480000}"/>
    <cellStyle name="Normal 223 3 4 3" xfId="18470" xr:uid="{00000000-0005-0000-0000-000026480000}"/>
    <cellStyle name="Normal 223 3 4 4" xfId="18471" xr:uid="{00000000-0005-0000-0000-000027480000}"/>
    <cellStyle name="Normal 223 3 5" xfId="18472" xr:uid="{00000000-0005-0000-0000-000028480000}"/>
    <cellStyle name="Normal 223 3 5 2" xfId="18473" xr:uid="{00000000-0005-0000-0000-000029480000}"/>
    <cellStyle name="Normal 223 3 5 2 2" xfId="18474" xr:uid="{00000000-0005-0000-0000-00002A480000}"/>
    <cellStyle name="Normal 223 3 5 3" xfId="18475" xr:uid="{00000000-0005-0000-0000-00002B480000}"/>
    <cellStyle name="Normal 223 3 5 4" xfId="18476" xr:uid="{00000000-0005-0000-0000-00002C480000}"/>
    <cellStyle name="Normal 223 3 6" xfId="18477" xr:uid="{00000000-0005-0000-0000-00002D480000}"/>
    <cellStyle name="Normal 223 3 6 2" xfId="18478" xr:uid="{00000000-0005-0000-0000-00002E480000}"/>
    <cellStyle name="Normal 223 3 6 2 2" xfId="18479" xr:uid="{00000000-0005-0000-0000-00002F480000}"/>
    <cellStyle name="Normal 223 3 6 3" xfId="18480" xr:uid="{00000000-0005-0000-0000-000030480000}"/>
    <cellStyle name="Normal 223 3 7" xfId="18481" xr:uid="{00000000-0005-0000-0000-000031480000}"/>
    <cellStyle name="Normal 223 3 7 2" xfId="18482" xr:uid="{00000000-0005-0000-0000-000032480000}"/>
    <cellStyle name="Normal 223 3 7 3" xfId="18483" xr:uid="{00000000-0005-0000-0000-000033480000}"/>
    <cellStyle name="Normal 223 3 8" xfId="18484" xr:uid="{00000000-0005-0000-0000-000034480000}"/>
    <cellStyle name="Normal 223 3 8 2" xfId="18485" xr:uid="{00000000-0005-0000-0000-000035480000}"/>
    <cellStyle name="Normal 223 3 9" xfId="18486" xr:uid="{00000000-0005-0000-0000-000036480000}"/>
    <cellStyle name="Normal 223 4" xfId="18487" xr:uid="{00000000-0005-0000-0000-000037480000}"/>
    <cellStyle name="Normal 223 4 2" xfId="18488" xr:uid="{00000000-0005-0000-0000-000038480000}"/>
    <cellStyle name="Normal 223 4 2 2" xfId="18489" xr:uid="{00000000-0005-0000-0000-000039480000}"/>
    <cellStyle name="Normal 223 4 3" xfId="18490" xr:uid="{00000000-0005-0000-0000-00003A480000}"/>
    <cellStyle name="Normal 223 4 4" xfId="18491" xr:uid="{00000000-0005-0000-0000-00003B480000}"/>
    <cellStyle name="Normal 223 5" xfId="18492" xr:uid="{00000000-0005-0000-0000-00003C480000}"/>
    <cellStyle name="Normal 223 5 2" xfId="18493" xr:uid="{00000000-0005-0000-0000-00003D480000}"/>
    <cellStyle name="Normal 223 5 2 2" xfId="18494" xr:uid="{00000000-0005-0000-0000-00003E480000}"/>
    <cellStyle name="Normal 223 5 3" xfId="18495" xr:uid="{00000000-0005-0000-0000-00003F480000}"/>
    <cellStyle name="Normal 223 5 4" xfId="18496" xr:uid="{00000000-0005-0000-0000-000040480000}"/>
    <cellStyle name="Normal 223 6" xfId="18497" xr:uid="{00000000-0005-0000-0000-000041480000}"/>
    <cellStyle name="Normal 223 6 2" xfId="18498" xr:uid="{00000000-0005-0000-0000-000042480000}"/>
    <cellStyle name="Normal 223 6 2 2" xfId="18499" xr:uid="{00000000-0005-0000-0000-000043480000}"/>
    <cellStyle name="Normal 223 6 3" xfId="18500" xr:uid="{00000000-0005-0000-0000-000044480000}"/>
    <cellStyle name="Normal 223 6 4" xfId="18501" xr:uid="{00000000-0005-0000-0000-000045480000}"/>
    <cellStyle name="Normal 223 7" xfId="18502" xr:uid="{00000000-0005-0000-0000-000046480000}"/>
    <cellStyle name="Normal 223 7 2" xfId="18503" xr:uid="{00000000-0005-0000-0000-000047480000}"/>
    <cellStyle name="Normal 223 7 2 2" xfId="18504" xr:uid="{00000000-0005-0000-0000-000048480000}"/>
    <cellStyle name="Normal 223 7 3" xfId="18505" xr:uid="{00000000-0005-0000-0000-000049480000}"/>
    <cellStyle name="Normal 223 7 4" xfId="18506" xr:uid="{00000000-0005-0000-0000-00004A480000}"/>
    <cellStyle name="Normal 223 8" xfId="18507" xr:uid="{00000000-0005-0000-0000-00004B480000}"/>
    <cellStyle name="Normal 223 8 2" xfId="18508" xr:uid="{00000000-0005-0000-0000-00004C480000}"/>
    <cellStyle name="Normal 223 8 2 2" xfId="18509" xr:uid="{00000000-0005-0000-0000-00004D480000}"/>
    <cellStyle name="Normal 223 8 3" xfId="18510" xr:uid="{00000000-0005-0000-0000-00004E480000}"/>
    <cellStyle name="Normal 223 9" xfId="18511" xr:uid="{00000000-0005-0000-0000-00004F480000}"/>
    <cellStyle name="Normal 223 9 2" xfId="18512" xr:uid="{00000000-0005-0000-0000-000050480000}"/>
    <cellStyle name="Normal 223 9 3" xfId="18513" xr:uid="{00000000-0005-0000-0000-000051480000}"/>
    <cellStyle name="Normal 224" xfId="18514" xr:uid="{00000000-0005-0000-0000-000052480000}"/>
    <cellStyle name="Normal 224 10" xfId="18515" xr:uid="{00000000-0005-0000-0000-000053480000}"/>
    <cellStyle name="Normal 224 10 2" xfId="18516" xr:uid="{00000000-0005-0000-0000-000054480000}"/>
    <cellStyle name="Normal 224 11" xfId="18517" xr:uid="{00000000-0005-0000-0000-000055480000}"/>
    <cellStyle name="Normal 224 12" xfId="18518" xr:uid="{00000000-0005-0000-0000-000056480000}"/>
    <cellStyle name="Normal 224 13" xfId="18519" xr:uid="{00000000-0005-0000-0000-000057480000}"/>
    <cellStyle name="Normal 224 14" xfId="18520" xr:uid="{00000000-0005-0000-0000-000058480000}"/>
    <cellStyle name="Normal 224 15" xfId="18521" xr:uid="{00000000-0005-0000-0000-000059480000}"/>
    <cellStyle name="Normal 224 16" xfId="18522" xr:uid="{00000000-0005-0000-0000-00005A480000}"/>
    <cellStyle name="Normal 224 17" xfId="18523" xr:uid="{00000000-0005-0000-0000-00005B480000}"/>
    <cellStyle name="Normal 224 2" xfId="18524" xr:uid="{00000000-0005-0000-0000-00005C480000}"/>
    <cellStyle name="Normal 224 2 10" xfId="18525" xr:uid="{00000000-0005-0000-0000-00005D480000}"/>
    <cellStyle name="Normal 224 2 11" xfId="18526" xr:uid="{00000000-0005-0000-0000-00005E480000}"/>
    <cellStyle name="Normal 224 2 12" xfId="18527" xr:uid="{00000000-0005-0000-0000-00005F480000}"/>
    <cellStyle name="Normal 224 2 13" xfId="18528" xr:uid="{00000000-0005-0000-0000-000060480000}"/>
    <cellStyle name="Normal 224 2 14" xfId="18529" xr:uid="{00000000-0005-0000-0000-000061480000}"/>
    <cellStyle name="Normal 224 2 15" xfId="18530" xr:uid="{00000000-0005-0000-0000-000062480000}"/>
    <cellStyle name="Normal 224 2 2" xfId="18531" xr:uid="{00000000-0005-0000-0000-000063480000}"/>
    <cellStyle name="Normal 224 2 2 2" xfId="18532" xr:uid="{00000000-0005-0000-0000-000064480000}"/>
    <cellStyle name="Normal 224 2 2 2 2" xfId="18533" xr:uid="{00000000-0005-0000-0000-000065480000}"/>
    <cellStyle name="Normal 224 2 2 3" xfId="18534" xr:uid="{00000000-0005-0000-0000-000066480000}"/>
    <cellStyle name="Normal 224 2 2 4" xfId="18535" xr:uid="{00000000-0005-0000-0000-000067480000}"/>
    <cellStyle name="Normal 224 2 3" xfId="18536" xr:uid="{00000000-0005-0000-0000-000068480000}"/>
    <cellStyle name="Normal 224 2 3 2" xfId="18537" xr:uid="{00000000-0005-0000-0000-000069480000}"/>
    <cellStyle name="Normal 224 2 3 2 2" xfId="18538" xr:uid="{00000000-0005-0000-0000-00006A480000}"/>
    <cellStyle name="Normal 224 2 3 3" xfId="18539" xr:uid="{00000000-0005-0000-0000-00006B480000}"/>
    <cellStyle name="Normal 224 2 3 4" xfId="18540" xr:uid="{00000000-0005-0000-0000-00006C480000}"/>
    <cellStyle name="Normal 224 2 4" xfId="18541" xr:uid="{00000000-0005-0000-0000-00006D480000}"/>
    <cellStyle name="Normal 224 2 4 2" xfId="18542" xr:uid="{00000000-0005-0000-0000-00006E480000}"/>
    <cellStyle name="Normal 224 2 4 2 2" xfId="18543" xr:uid="{00000000-0005-0000-0000-00006F480000}"/>
    <cellStyle name="Normal 224 2 4 3" xfId="18544" xr:uid="{00000000-0005-0000-0000-000070480000}"/>
    <cellStyle name="Normal 224 2 4 4" xfId="18545" xr:uid="{00000000-0005-0000-0000-000071480000}"/>
    <cellStyle name="Normal 224 2 5" xfId="18546" xr:uid="{00000000-0005-0000-0000-000072480000}"/>
    <cellStyle name="Normal 224 2 5 2" xfId="18547" xr:uid="{00000000-0005-0000-0000-000073480000}"/>
    <cellStyle name="Normal 224 2 5 2 2" xfId="18548" xr:uid="{00000000-0005-0000-0000-000074480000}"/>
    <cellStyle name="Normal 224 2 5 3" xfId="18549" xr:uid="{00000000-0005-0000-0000-000075480000}"/>
    <cellStyle name="Normal 224 2 5 4" xfId="18550" xr:uid="{00000000-0005-0000-0000-000076480000}"/>
    <cellStyle name="Normal 224 2 6" xfId="18551" xr:uid="{00000000-0005-0000-0000-000077480000}"/>
    <cellStyle name="Normal 224 2 6 2" xfId="18552" xr:uid="{00000000-0005-0000-0000-000078480000}"/>
    <cellStyle name="Normal 224 2 6 2 2" xfId="18553" xr:uid="{00000000-0005-0000-0000-000079480000}"/>
    <cellStyle name="Normal 224 2 6 3" xfId="18554" xr:uid="{00000000-0005-0000-0000-00007A480000}"/>
    <cellStyle name="Normal 224 2 7" xfId="18555" xr:uid="{00000000-0005-0000-0000-00007B480000}"/>
    <cellStyle name="Normal 224 2 7 2" xfId="18556" xr:uid="{00000000-0005-0000-0000-00007C480000}"/>
    <cellStyle name="Normal 224 2 7 3" xfId="18557" xr:uid="{00000000-0005-0000-0000-00007D480000}"/>
    <cellStyle name="Normal 224 2 8" xfId="18558" xr:uid="{00000000-0005-0000-0000-00007E480000}"/>
    <cellStyle name="Normal 224 2 8 2" xfId="18559" xr:uid="{00000000-0005-0000-0000-00007F480000}"/>
    <cellStyle name="Normal 224 2 9" xfId="18560" xr:uid="{00000000-0005-0000-0000-000080480000}"/>
    <cellStyle name="Normal 224 3" xfId="18561" xr:uid="{00000000-0005-0000-0000-000081480000}"/>
    <cellStyle name="Normal 224 3 10" xfId="18562" xr:uid="{00000000-0005-0000-0000-000082480000}"/>
    <cellStyle name="Normal 224 3 11" xfId="18563" xr:uid="{00000000-0005-0000-0000-000083480000}"/>
    <cellStyle name="Normal 224 3 12" xfId="18564" xr:uid="{00000000-0005-0000-0000-000084480000}"/>
    <cellStyle name="Normal 224 3 13" xfId="18565" xr:uid="{00000000-0005-0000-0000-000085480000}"/>
    <cellStyle name="Normal 224 3 14" xfId="18566" xr:uid="{00000000-0005-0000-0000-000086480000}"/>
    <cellStyle name="Normal 224 3 15" xfId="18567" xr:uid="{00000000-0005-0000-0000-000087480000}"/>
    <cellStyle name="Normal 224 3 2" xfId="18568" xr:uid="{00000000-0005-0000-0000-000088480000}"/>
    <cellStyle name="Normal 224 3 2 2" xfId="18569" xr:uid="{00000000-0005-0000-0000-000089480000}"/>
    <cellStyle name="Normal 224 3 2 2 2" xfId="18570" xr:uid="{00000000-0005-0000-0000-00008A480000}"/>
    <cellStyle name="Normal 224 3 2 3" xfId="18571" xr:uid="{00000000-0005-0000-0000-00008B480000}"/>
    <cellStyle name="Normal 224 3 2 4" xfId="18572" xr:uid="{00000000-0005-0000-0000-00008C480000}"/>
    <cellStyle name="Normal 224 3 3" xfId="18573" xr:uid="{00000000-0005-0000-0000-00008D480000}"/>
    <cellStyle name="Normal 224 3 3 2" xfId="18574" xr:uid="{00000000-0005-0000-0000-00008E480000}"/>
    <cellStyle name="Normal 224 3 3 2 2" xfId="18575" xr:uid="{00000000-0005-0000-0000-00008F480000}"/>
    <cellStyle name="Normal 224 3 3 3" xfId="18576" xr:uid="{00000000-0005-0000-0000-000090480000}"/>
    <cellStyle name="Normal 224 3 3 4" xfId="18577" xr:uid="{00000000-0005-0000-0000-000091480000}"/>
    <cellStyle name="Normal 224 3 4" xfId="18578" xr:uid="{00000000-0005-0000-0000-000092480000}"/>
    <cellStyle name="Normal 224 3 4 2" xfId="18579" xr:uid="{00000000-0005-0000-0000-000093480000}"/>
    <cellStyle name="Normal 224 3 4 2 2" xfId="18580" xr:uid="{00000000-0005-0000-0000-000094480000}"/>
    <cellStyle name="Normal 224 3 4 3" xfId="18581" xr:uid="{00000000-0005-0000-0000-000095480000}"/>
    <cellStyle name="Normal 224 3 4 4" xfId="18582" xr:uid="{00000000-0005-0000-0000-000096480000}"/>
    <cellStyle name="Normal 224 3 5" xfId="18583" xr:uid="{00000000-0005-0000-0000-000097480000}"/>
    <cellStyle name="Normal 224 3 5 2" xfId="18584" xr:uid="{00000000-0005-0000-0000-000098480000}"/>
    <cellStyle name="Normal 224 3 5 2 2" xfId="18585" xr:uid="{00000000-0005-0000-0000-000099480000}"/>
    <cellStyle name="Normal 224 3 5 3" xfId="18586" xr:uid="{00000000-0005-0000-0000-00009A480000}"/>
    <cellStyle name="Normal 224 3 5 4" xfId="18587" xr:uid="{00000000-0005-0000-0000-00009B480000}"/>
    <cellStyle name="Normal 224 3 6" xfId="18588" xr:uid="{00000000-0005-0000-0000-00009C480000}"/>
    <cellStyle name="Normal 224 3 6 2" xfId="18589" xr:uid="{00000000-0005-0000-0000-00009D480000}"/>
    <cellStyle name="Normal 224 3 6 2 2" xfId="18590" xr:uid="{00000000-0005-0000-0000-00009E480000}"/>
    <cellStyle name="Normal 224 3 6 3" xfId="18591" xr:uid="{00000000-0005-0000-0000-00009F480000}"/>
    <cellStyle name="Normal 224 3 7" xfId="18592" xr:uid="{00000000-0005-0000-0000-0000A0480000}"/>
    <cellStyle name="Normal 224 3 7 2" xfId="18593" xr:uid="{00000000-0005-0000-0000-0000A1480000}"/>
    <cellStyle name="Normal 224 3 7 3" xfId="18594" xr:uid="{00000000-0005-0000-0000-0000A2480000}"/>
    <cellStyle name="Normal 224 3 8" xfId="18595" xr:uid="{00000000-0005-0000-0000-0000A3480000}"/>
    <cellStyle name="Normal 224 3 8 2" xfId="18596" xr:uid="{00000000-0005-0000-0000-0000A4480000}"/>
    <cellStyle name="Normal 224 3 9" xfId="18597" xr:uid="{00000000-0005-0000-0000-0000A5480000}"/>
    <cellStyle name="Normal 224 4" xfId="18598" xr:uid="{00000000-0005-0000-0000-0000A6480000}"/>
    <cellStyle name="Normal 224 4 2" xfId="18599" xr:uid="{00000000-0005-0000-0000-0000A7480000}"/>
    <cellStyle name="Normal 224 4 2 2" xfId="18600" xr:uid="{00000000-0005-0000-0000-0000A8480000}"/>
    <cellStyle name="Normal 224 4 3" xfId="18601" xr:uid="{00000000-0005-0000-0000-0000A9480000}"/>
    <cellStyle name="Normal 224 4 4" xfId="18602" xr:uid="{00000000-0005-0000-0000-0000AA480000}"/>
    <cellStyle name="Normal 224 5" xfId="18603" xr:uid="{00000000-0005-0000-0000-0000AB480000}"/>
    <cellStyle name="Normal 224 5 2" xfId="18604" xr:uid="{00000000-0005-0000-0000-0000AC480000}"/>
    <cellStyle name="Normal 224 5 2 2" xfId="18605" xr:uid="{00000000-0005-0000-0000-0000AD480000}"/>
    <cellStyle name="Normal 224 5 3" xfId="18606" xr:uid="{00000000-0005-0000-0000-0000AE480000}"/>
    <cellStyle name="Normal 224 5 4" xfId="18607" xr:uid="{00000000-0005-0000-0000-0000AF480000}"/>
    <cellStyle name="Normal 224 6" xfId="18608" xr:uid="{00000000-0005-0000-0000-0000B0480000}"/>
    <cellStyle name="Normal 224 6 2" xfId="18609" xr:uid="{00000000-0005-0000-0000-0000B1480000}"/>
    <cellStyle name="Normal 224 6 2 2" xfId="18610" xr:uid="{00000000-0005-0000-0000-0000B2480000}"/>
    <cellStyle name="Normal 224 6 3" xfId="18611" xr:uid="{00000000-0005-0000-0000-0000B3480000}"/>
    <cellStyle name="Normal 224 6 4" xfId="18612" xr:uid="{00000000-0005-0000-0000-0000B4480000}"/>
    <cellStyle name="Normal 224 7" xfId="18613" xr:uid="{00000000-0005-0000-0000-0000B5480000}"/>
    <cellStyle name="Normal 224 7 2" xfId="18614" xr:uid="{00000000-0005-0000-0000-0000B6480000}"/>
    <cellStyle name="Normal 224 7 2 2" xfId="18615" xr:uid="{00000000-0005-0000-0000-0000B7480000}"/>
    <cellStyle name="Normal 224 7 3" xfId="18616" xr:uid="{00000000-0005-0000-0000-0000B8480000}"/>
    <cellStyle name="Normal 224 7 4" xfId="18617" xr:uid="{00000000-0005-0000-0000-0000B9480000}"/>
    <cellStyle name="Normal 224 8" xfId="18618" xr:uid="{00000000-0005-0000-0000-0000BA480000}"/>
    <cellStyle name="Normal 224 8 2" xfId="18619" xr:uid="{00000000-0005-0000-0000-0000BB480000}"/>
    <cellStyle name="Normal 224 8 2 2" xfId="18620" xr:uid="{00000000-0005-0000-0000-0000BC480000}"/>
    <cellStyle name="Normal 224 8 3" xfId="18621" xr:uid="{00000000-0005-0000-0000-0000BD480000}"/>
    <cellStyle name="Normal 224 9" xfId="18622" xr:uid="{00000000-0005-0000-0000-0000BE480000}"/>
    <cellStyle name="Normal 224 9 2" xfId="18623" xr:uid="{00000000-0005-0000-0000-0000BF480000}"/>
    <cellStyle name="Normal 224 9 3" xfId="18624" xr:uid="{00000000-0005-0000-0000-0000C0480000}"/>
    <cellStyle name="Normal 225" xfId="18625" xr:uid="{00000000-0005-0000-0000-0000C1480000}"/>
    <cellStyle name="Normal 225 10" xfId="18626" xr:uid="{00000000-0005-0000-0000-0000C2480000}"/>
    <cellStyle name="Normal 225 10 2" xfId="18627" xr:uid="{00000000-0005-0000-0000-0000C3480000}"/>
    <cellStyle name="Normal 225 11" xfId="18628" xr:uid="{00000000-0005-0000-0000-0000C4480000}"/>
    <cellStyle name="Normal 225 12" xfId="18629" xr:uid="{00000000-0005-0000-0000-0000C5480000}"/>
    <cellStyle name="Normal 225 13" xfId="18630" xr:uid="{00000000-0005-0000-0000-0000C6480000}"/>
    <cellStyle name="Normal 225 14" xfId="18631" xr:uid="{00000000-0005-0000-0000-0000C7480000}"/>
    <cellStyle name="Normal 225 15" xfId="18632" xr:uid="{00000000-0005-0000-0000-0000C8480000}"/>
    <cellStyle name="Normal 225 16" xfId="18633" xr:uid="{00000000-0005-0000-0000-0000C9480000}"/>
    <cellStyle name="Normal 225 17" xfId="18634" xr:uid="{00000000-0005-0000-0000-0000CA480000}"/>
    <cellStyle name="Normal 225 2" xfId="18635" xr:uid="{00000000-0005-0000-0000-0000CB480000}"/>
    <cellStyle name="Normal 225 2 10" xfId="18636" xr:uid="{00000000-0005-0000-0000-0000CC480000}"/>
    <cellStyle name="Normal 225 2 11" xfId="18637" xr:uid="{00000000-0005-0000-0000-0000CD480000}"/>
    <cellStyle name="Normal 225 2 12" xfId="18638" xr:uid="{00000000-0005-0000-0000-0000CE480000}"/>
    <cellStyle name="Normal 225 2 13" xfId="18639" xr:uid="{00000000-0005-0000-0000-0000CF480000}"/>
    <cellStyle name="Normal 225 2 14" xfId="18640" xr:uid="{00000000-0005-0000-0000-0000D0480000}"/>
    <cellStyle name="Normal 225 2 15" xfId="18641" xr:uid="{00000000-0005-0000-0000-0000D1480000}"/>
    <cellStyle name="Normal 225 2 2" xfId="18642" xr:uid="{00000000-0005-0000-0000-0000D2480000}"/>
    <cellStyle name="Normal 225 2 2 2" xfId="18643" xr:uid="{00000000-0005-0000-0000-0000D3480000}"/>
    <cellStyle name="Normal 225 2 2 2 2" xfId="18644" xr:uid="{00000000-0005-0000-0000-0000D4480000}"/>
    <cellStyle name="Normal 225 2 2 3" xfId="18645" xr:uid="{00000000-0005-0000-0000-0000D5480000}"/>
    <cellStyle name="Normal 225 2 2 4" xfId="18646" xr:uid="{00000000-0005-0000-0000-0000D6480000}"/>
    <cellStyle name="Normal 225 2 3" xfId="18647" xr:uid="{00000000-0005-0000-0000-0000D7480000}"/>
    <cellStyle name="Normal 225 2 3 2" xfId="18648" xr:uid="{00000000-0005-0000-0000-0000D8480000}"/>
    <cellStyle name="Normal 225 2 3 2 2" xfId="18649" xr:uid="{00000000-0005-0000-0000-0000D9480000}"/>
    <cellStyle name="Normal 225 2 3 3" xfId="18650" xr:uid="{00000000-0005-0000-0000-0000DA480000}"/>
    <cellStyle name="Normal 225 2 3 4" xfId="18651" xr:uid="{00000000-0005-0000-0000-0000DB480000}"/>
    <cellStyle name="Normal 225 2 4" xfId="18652" xr:uid="{00000000-0005-0000-0000-0000DC480000}"/>
    <cellStyle name="Normal 225 2 4 2" xfId="18653" xr:uid="{00000000-0005-0000-0000-0000DD480000}"/>
    <cellStyle name="Normal 225 2 4 2 2" xfId="18654" xr:uid="{00000000-0005-0000-0000-0000DE480000}"/>
    <cellStyle name="Normal 225 2 4 3" xfId="18655" xr:uid="{00000000-0005-0000-0000-0000DF480000}"/>
    <cellStyle name="Normal 225 2 4 4" xfId="18656" xr:uid="{00000000-0005-0000-0000-0000E0480000}"/>
    <cellStyle name="Normal 225 2 5" xfId="18657" xr:uid="{00000000-0005-0000-0000-0000E1480000}"/>
    <cellStyle name="Normal 225 2 5 2" xfId="18658" xr:uid="{00000000-0005-0000-0000-0000E2480000}"/>
    <cellStyle name="Normal 225 2 5 2 2" xfId="18659" xr:uid="{00000000-0005-0000-0000-0000E3480000}"/>
    <cellStyle name="Normal 225 2 5 3" xfId="18660" xr:uid="{00000000-0005-0000-0000-0000E4480000}"/>
    <cellStyle name="Normal 225 2 5 4" xfId="18661" xr:uid="{00000000-0005-0000-0000-0000E5480000}"/>
    <cellStyle name="Normal 225 2 6" xfId="18662" xr:uid="{00000000-0005-0000-0000-0000E6480000}"/>
    <cellStyle name="Normal 225 2 6 2" xfId="18663" xr:uid="{00000000-0005-0000-0000-0000E7480000}"/>
    <cellStyle name="Normal 225 2 6 2 2" xfId="18664" xr:uid="{00000000-0005-0000-0000-0000E8480000}"/>
    <cellStyle name="Normal 225 2 6 3" xfId="18665" xr:uid="{00000000-0005-0000-0000-0000E9480000}"/>
    <cellStyle name="Normal 225 2 7" xfId="18666" xr:uid="{00000000-0005-0000-0000-0000EA480000}"/>
    <cellStyle name="Normal 225 2 7 2" xfId="18667" xr:uid="{00000000-0005-0000-0000-0000EB480000}"/>
    <cellStyle name="Normal 225 2 7 3" xfId="18668" xr:uid="{00000000-0005-0000-0000-0000EC480000}"/>
    <cellStyle name="Normal 225 2 8" xfId="18669" xr:uid="{00000000-0005-0000-0000-0000ED480000}"/>
    <cellStyle name="Normal 225 2 8 2" xfId="18670" xr:uid="{00000000-0005-0000-0000-0000EE480000}"/>
    <cellStyle name="Normal 225 2 9" xfId="18671" xr:uid="{00000000-0005-0000-0000-0000EF480000}"/>
    <cellStyle name="Normal 225 3" xfId="18672" xr:uid="{00000000-0005-0000-0000-0000F0480000}"/>
    <cellStyle name="Normal 225 3 10" xfId="18673" xr:uid="{00000000-0005-0000-0000-0000F1480000}"/>
    <cellStyle name="Normal 225 3 11" xfId="18674" xr:uid="{00000000-0005-0000-0000-0000F2480000}"/>
    <cellStyle name="Normal 225 3 12" xfId="18675" xr:uid="{00000000-0005-0000-0000-0000F3480000}"/>
    <cellStyle name="Normal 225 3 13" xfId="18676" xr:uid="{00000000-0005-0000-0000-0000F4480000}"/>
    <cellStyle name="Normal 225 3 14" xfId="18677" xr:uid="{00000000-0005-0000-0000-0000F5480000}"/>
    <cellStyle name="Normal 225 3 15" xfId="18678" xr:uid="{00000000-0005-0000-0000-0000F6480000}"/>
    <cellStyle name="Normal 225 3 2" xfId="18679" xr:uid="{00000000-0005-0000-0000-0000F7480000}"/>
    <cellStyle name="Normal 225 3 2 2" xfId="18680" xr:uid="{00000000-0005-0000-0000-0000F8480000}"/>
    <cellStyle name="Normal 225 3 2 2 2" xfId="18681" xr:uid="{00000000-0005-0000-0000-0000F9480000}"/>
    <cellStyle name="Normal 225 3 2 3" xfId="18682" xr:uid="{00000000-0005-0000-0000-0000FA480000}"/>
    <cellStyle name="Normal 225 3 2 4" xfId="18683" xr:uid="{00000000-0005-0000-0000-0000FB480000}"/>
    <cellStyle name="Normal 225 3 3" xfId="18684" xr:uid="{00000000-0005-0000-0000-0000FC480000}"/>
    <cellStyle name="Normal 225 3 3 2" xfId="18685" xr:uid="{00000000-0005-0000-0000-0000FD480000}"/>
    <cellStyle name="Normal 225 3 3 2 2" xfId="18686" xr:uid="{00000000-0005-0000-0000-0000FE480000}"/>
    <cellStyle name="Normal 225 3 3 3" xfId="18687" xr:uid="{00000000-0005-0000-0000-0000FF480000}"/>
    <cellStyle name="Normal 225 3 3 4" xfId="18688" xr:uid="{00000000-0005-0000-0000-000000490000}"/>
    <cellStyle name="Normal 225 3 4" xfId="18689" xr:uid="{00000000-0005-0000-0000-000001490000}"/>
    <cellStyle name="Normal 225 3 4 2" xfId="18690" xr:uid="{00000000-0005-0000-0000-000002490000}"/>
    <cellStyle name="Normal 225 3 4 2 2" xfId="18691" xr:uid="{00000000-0005-0000-0000-000003490000}"/>
    <cellStyle name="Normal 225 3 4 3" xfId="18692" xr:uid="{00000000-0005-0000-0000-000004490000}"/>
    <cellStyle name="Normal 225 3 4 4" xfId="18693" xr:uid="{00000000-0005-0000-0000-000005490000}"/>
    <cellStyle name="Normal 225 3 5" xfId="18694" xr:uid="{00000000-0005-0000-0000-000006490000}"/>
    <cellStyle name="Normal 225 3 5 2" xfId="18695" xr:uid="{00000000-0005-0000-0000-000007490000}"/>
    <cellStyle name="Normal 225 3 5 2 2" xfId="18696" xr:uid="{00000000-0005-0000-0000-000008490000}"/>
    <cellStyle name="Normal 225 3 5 3" xfId="18697" xr:uid="{00000000-0005-0000-0000-000009490000}"/>
    <cellStyle name="Normal 225 3 5 4" xfId="18698" xr:uid="{00000000-0005-0000-0000-00000A490000}"/>
    <cellStyle name="Normal 225 3 6" xfId="18699" xr:uid="{00000000-0005-0000-0000-00000B490000}"/>
    <cellStyle name="Normal 225 3 6 2" xfId="18700" xr:uid="{00000000-0005-0000-0000-00000C490000}"/>
    <cellStyle name="Normal 225 3 6 2 2" xfId="18701" xr:uid="{00000000-0005-0000-0000-00000D490000}"/>
    <cellStyle name="Normal 225 3 6 3" xfId="18702" xr:uid="{00000000-0005-0000-0000-00000E490000}"/>
    <cellStyle name="Normal 225 3 7" xfId="18703" xr:uid="{00000000-0005-0000-0000-00000F490000}"/>
    <cellStyle name="Normal 225 3 7 2" xfId="18704" xr:uid="{00000000-0005-0000-0000-000010490000}"/>
    <cellStyle name="Normal 225 3 7 3" xfId="18705" xr:uid="{00000000-0005-0000-0000-000011490000}"/>
    <cellStyle name="Normal 225 3 8" xfId="18706" xr:uid="{00000000-0005-0000-0000-000012490000}"/>
    <cellStyle name="Normal 225 3 8 2" xfId="18707" xr:uid="{00000000-0005-0000-0000-000013490000}"/>
    <cellStyle name="Normal 225 3 9" xfId="18708" xr:uid="{00000000-0005-0000-0000-000014490000}"/>
    <cellStyle name="Normal 225 4" xfId="18709" xr:uid="{00000000-0005-0000-0000-000015490000}"/>
    <cellStyle name="Normal 225 4 2" xfId="18710" xr:uid="{00000000-0005-0000-0000-000016490000}"/>
    <cellStyle name="Normal 225 4 2 2" xfId="18711" xr:uid="{00000000-0005-0000-0000-000017490000}"/>
    <cellStyle name="Normal 225 4 3" xfId="18712" xr:uid="{00000000-0005-0000-0000-000018490000}"/>
    <cellStyle name="Normal 225 4 4" xfId="18713" xr:uid="{00000000-0005-0000-0000-000019490000}"/>
    <cellStyle name="Normal 225 5" xfId="18714" xr:uid="{00000000-0005-0000-0000-00001A490000}"/>
    <cellStyle name="Normal 225 5 2" xfId="18715" xr:uid="{00000000-0005-0000-0000-00001B490000}"/>
    <cellStyle name="Normal 225 5 2 2" xfId="18716" xr:uid="{00000000-0005-0000-0000-00001C490000}"/>
    <cellStyle name="Normal 225 5 3" xfId="18717" xr:uid="{00000000-0005-0000-0000-00001D490000}"/>
    <cellStyle name="Normal 225 5 4" xfId="18718" xr:uid="{00000000-0005-0000-0000-00001E490000}"/>
    <cellStyle name="Normal 225 6" xfId="18719" xr:uid="{00000000-0005-0000-0000-00001F490000}"/>
    <cellStyle name="Normal 225 6 2" xfId="18720" xr:uid="{00000000-0005-0000-0000-000020490000}"/>
    <cellStyle name="Normal 225 6 2 2" xfId="18721" xr:uid="{00000000-0005-0000-0000-000021490000}"/>
    <cellStyle name="Normal 225 6 3" xfId="18722" xr:uid="{00000000-0005-0000-0000-000022490000}"/>
    <cellStyle name="Normal 225 6 4" xfId="18723" xr:uid="{00000000-0005-0000-0000-000023490000}"/>
    <cellStyle name="Normal 225 7" xfId="18724" xr:uid="{00000000-0005-0000-0000-000024490000}"/>
    <cellStyle name="Normal 225 7 2" xfId="18725" xr:uid="{00000000-0005-0000-0000-000025490000}"/>
    <cellStyle name="Normal 225 7 2 2" xfId="18726" xr:uid="{00000000-0005-0000-0000-000026490000}"/>
    <cellStyle name="Normal 225 7 3" xfId="18727" xr:uid="{00000000-0005-0000-0000-000027490000}"/>
    <cellStyle name="Normal 225 7 4" xfId="18728" xr:uid="{00000000-0005-0000-0000-000028490000}"/>
    <cellStyle name="Normal 225 8" xfId="18729" xr:uid="{00000000-0005-0000-0000-000029490000}"/>
    <cellStyle name="Normal 225 8 2" xfId="18730" xr:uid="{00000000-0005-0000-0000-00002A490000}"/>
    <cellStyle name="Normal 225 8 2 2" xfId="18731" xr:uid="{00000000-0005-0000-0000-00002B490000}"/>
    <cellStyle name="Normal 225 8 3" xfId="18732" xr:uid="{00000000-0005-0000-0000-00002C490000}"/>
    <cellStyle name="Normal 225 9" xfId="18733" xr:uid="{00000000-0005-0000-0000-00002D490000}"/>
    <cellStyle name="Normal 225 9 2" xfId="18734" xr:uid="{00000000-0005-0000-0000-00002E490000}"/>
    <cellStyle name="Normal 225 9 3" xfId="18735" xr:uid="{00000000-0005-0000-0000-00002F490000}"/>
    <cellStyle name="Normal 226" xfId="18736" xr:uid="{00000000-0005-0000-0000-000030490000}"/>
    <cellStyle name="Normal 226 10" xfId="18737" xr:uid="{00000000-0005-0000-0000-000031490000}"/>
    <cellStyle name="Normal 226 10 2" xfId="18738" xr:uid="{00000000-0005-0000-0000-000032490000}"/>
    <cellStyle name="Normal 226 11" xfId="18739" xr:uid="{00000000-0005-0000-0000-000033490000}"/>
    <cellStyle name="Normal 226 12" xfId="18740" xr:uid="{00000000-0005-0000-0000-000034490000}"/>
    <cellStyle name="Normal 226 13" xfId="18741" xr:uid="{00000000-0005-0000-0000-000035490000}"/>
    <cellStyle name="Normal 226 14" xfId="18742" xr:uid="{00000000-0005-0000-0000-000036490000}"/>
    <cellStyle name="Normal 226 15" xfId="18743" xr:uid="{00000000-0005-0000-0000-000037490000}"/>
    <cellStyle name="Normal 226 16" xfId="18744" xr:uid="{00000000-0005-0000-0000-000038490000}"/>
    <cellStyle name="Normal 226 17" xfId="18745" xr:uid="{00000000-0005-0000-0000-000039490000}"/>
    <cellStyle name="Normal 226 2" xfId="18746" xr:uid="{00000000-0005-0000-0000-00003A490000}"/>
    <cellStyle name="Normal 226 2 10" xfId="18747" xr:uid="{00000000-0005-0000-0000-00003B490000}"/>
    <cellStyle name="Normal 226 2 11" xfId="18748" xr:uid="{00000000-0005-0000-0000-00003C490000}"/>
    <cellStyle name="Normal 226 2 12" xfId="18749" xr:uid="{00000000-0005-0000-0000-00003D490000}"/>
    <cellStyle name="Normal 226 2 13" xfId="18750" xr:uid="{00000000-0005-0000-0000-00003E490000}"/>
    <cellStyle name="Normal 226 2 14" xfId="18751" xr:uid="{00000000-0005-0000-0000-00003F490000}"/>
    <cellStyle name="Normal 226 2 15" xfId="18752" xr:uid="{00000000-0005-0000-0000-000040490000}"/>
    <cellStyle name="Normal 226 2 2" xfId="18753" xr:uid="{00000000-0005-0000-0000-000041490000}"/>
    <cellStyle name="Normal 226 2 2 2" xfId="18754" xr:uid="{00000000-0005-0000-0000-000042490000}"/>
    <cellStyle name="Normal 226 2 2 2 2" xfId="18755" xr:uid="{00000000-0005-0000-0000-000043490000}"/>
    <cellStyle name="Normal 226 2 2 3" xfId="18756" xr:uid="{00000000-0005-0000-0000-000044490000}"/>
    <cellStyle name="Normal 226 2 2 4" xfId="18757" xr:uid="{00000000-0005-0000-0000-000045490000}"/>
    <cellStyle name="Normal 226 2 3" xfId="18758" xr:uid="{00000000-0005-0000-0000-000046490000}"/>
    <cellStyle name="Normal 226 2 3 2" xfId="18759" xr:uid="{00000000-0005-0000-0000-000047490000}"/>
    <cellStyle name="Normal 226 2 3 2 2" xfId="18760" xr:uid="{00000000-0005-0000-0000-000048490000}"/>
    <cellStyle name="Normal 226 2 3 3" xfId="18761" xr:uid="{00000000-0005-0000-0000-000049490000}"/>
    <cellStyle name="Normal 226 2 3 4" xfId="18762" xr:uid="{00000000-0005-0000-0000-00004A490000}"/>
    <cellStyle name="Normal 226 2 4" xfId="18763" xr:uid="{00000000-0005-0000-0000-00004B490000}"/>
    <cellStyle name="Normal 226 2 4 2" xfId="18764" xr:uid="{00000000-0005-0000-0000-00004C490000}"/>
    <cellStyle name="Normal 226 2 4 2 2" xfId="18765" xr:uid="{00000000-0005-0000-0000-00004D490000}"/>
    <cellStyle name="Normal 226 2 4 3" xfId="18766" xr:uid="{00000000-0005-0000-0000-00004E490000}"/>
    <cellStyle name="Normal 226 2 4 4" xfId="18767" xr:uid="{00000000-0005-0000-0000-00004F490000}"/>
    <cellStyle name="Normal 226 2 5" xfId="18768" xr:uid="{00000000-0005-0000-0000-000050490000}"/>
    <cellStyle name="Normal 226 2 5 2" xfId="18769" xr:uid="{00000000-0005-0000-0000-000051490000}"/>
    <cellStyle name="Normal 226 2 5 2 2" xfId="18770" xr:uid="{00000000-0005-0000-0000-000052490000}"/>
    <cellStyle name="Normal 226 2 5 3" xfId="18771" xr:uid="{00000000-0005-0000-0000-000053490000}"/>
    <cellStyle name="Normal 226 2 5 4" xfId="18772" xr:uid="{00000000-0005-0000-0000-000054490000}"/>
    <cellStyle name="Normal 226 2 6" xfId="18773" xr:uid="{00000000-0005-0000-0000-000055490000}"/>
    <cellStyle name="Normal 226 2 6 2" xfId="18774" xr:uid="{00000000-0005-0000-0000-000056490000}"/>
    <cellStyle name="Normal 226 2 6 2 2" xfId="18775" xr:uid="{00000000-0005-0000-0000-000057490000}"/>
    <cellStyle name="Normal 226 2 6 3" xfId="18776" xr:uid="{00000000-0005-0000-0000-000058490000}"/>
    <cellStyle name="Normal 226 2 7" xfId="18777" xr:uid="{00000000-0005-0000-0000-000059490000}"/>
    <cellStyle name="Normal 226 2 7 2" xfId="18778" xr:uid="{00000000-0005-0000-0000-00005A490000}"/>
    <cellStyle name="Normal 226 2 7 3" xfId="18779" xr:uid="{00000000-0005-0000-0000-00005B490000}"/>
    <cellStyle name="Normal 226 2 8" xfId="18780" xr:uid="{00000000-0005-0000-0000-00005C490000}"/>
    <cellStyle name="Normal 226 2 8 2" xfId="18781" xr:uid="{00000000-0005-0000-0000-00005D490000}"/>
    <cellStyle name="Normal 226 2 9" xfId="18782" xr:uid="{00000000-0005-0000-0000-00005E490000}"/>
    <cellStyle name="Normal 226 3" xfId="18783" xr:uid="{00000000-0005-0000-0000-00005F490000}"/>
    <cellStyle name="Normal 226 3 10" xfId="18784" xr:uid="{00000000-0005-0000-0000-000060490000}"/>
    <cellStyle name="Normal 226 3 11" xfId="18785" xr:uid="{00000000-0005-0000-0000-000061490000}"/>
    <cellStyle name="Normal 226 3 12" xfId="18786" xr:uid="{00000000-0005-0000-0000-000062490000}"/>
    <cellStyle name="Normal 226 3 13" xfId="18787" xr:uid="{00000000-0005-0000-0000-000063490000}"/>
    <cellStyle name="Normal 226 3 14" xfId="18788" xr:uid="{00000000-0005-0000-0000-000064490000}"/>
    <cellStyle name="Normal 226 3 15" xfId="18789" xr:uid="{00000000-0005-0000-0000-000065490000}"/>
    <cellStyle name="Normal 226 3 2" xfId="18790" xr:uid="{00000000-0005-0000-0000-000066490000}"/>
    <cellStyle name="Normal 226 3 2 2" xfId="18791" xr:uid="{00000000-0005-0000-0000-000067490000}"/>
    <cellStyle name="Normal 226 3 2 2 2" xfId="18792" xr:uid="{00000000-0005-0000-0000-000068490000}"/>
    <cellStyle name="Normal 226 3 2 3" xfId="18793" xr:uid="{00000000-0005-0000-0000-000069490000}"/>
    <cellStyle name="Normal 226 3 2 4" xfId="18794" xr:uid="{00000000-0005-0000-0000-00006A490000}"/>
    <cellStyle name="Normal 226 3 3" xfId="18795" xr:uid="{00000000-0005-0000-0000-00006B490000}"/>
    <cellStyle name="Normal 226 3 3 2" xfId="18796" xr:uid="{00000000-0005-0000-0000-00006C490000}"/>
    <cellStyle name="Normal 226 3 3 2 2" xfId="18797" xr:uid="{00000000-0005-0000-0000-00006D490000}"/>
    <cellStyle name="Normal 226 3 3 3" xfId="18798" xr:uid="{00000000-0005-0000-0000-00006E490000}"/>
    <cellStyle name="Normal 226 3 3 4" xfId="18799" xr:uid="{00000000-0005-0000-0000-00006F490000}"/>
    <cellStyle name="Normal 226 3 4" xfId="18800" xr:uid="{00000000-0005-0000-0000-000070490000}"/>
    <cellStyle name="Normal 226 3 4 2" xfId="18801" xr:uid="{00000000-0005-0000-0000-000071490000}"/>
    <cellStyle name="Normal 226 3 4 2 2" xfId="18802" xr:uid="{00000000-0005-0000-0000-000072490000}"/>
    <cellStyle name="Normal 226 3 4 3" xfId="18803" xr:uid="{00000000-0005-0000-0000-000073490000}"/>
    <cellStyle name="Normal 226 3 4 4" xfId="18804" xr:uid="{00000000-0005-0000-0000-000074490000}"/>
    <cellStyle name="Normal 226 3 5" xfId="18805" xr:uid="{00000000-0005-0000-0000-000075490000}"/>
    <cellStyle name="Normal 226 3 5 2" xfId="18806" xr:uid="{00000000-0005-0000-0000-000076490000}"/>
    <cellStyle name="Normal 226 3 5 2 2" xfId="18807" xr:uid="{00000000-0005-0000-0000-000077490000}"/>
    <cellStyle name="Normal 226 3 5 3" xfId="18808" xr:uid="{00000000-0005-0000-0000-000078490000}"/>
    <cellStyle name="Normal 226 3 5 4" xfId="18809" xr:uid="{00000000-0005-0000-0000-000079490000}"/>
    <cellStyle name="Normal 226 3 6" xfId="18810" xr:uid="{00000000-0005-0000-0000-00007A490000}"/>
    <cellStyle name="Normal 226 3 6 2" xfId="18811" xr:uid="{00000000-0005-0000-0000-00007B490000}"/>
    <cellStyle name="Normal 226 3 6 2 2" xfId="18812" xr:uid="{00000000-0005-0000-0000-00007C490000}"/>
    <cellStyle name="Normal 226 3 6 3" xfId="18813" xr:uid="{00000000-0005-0000-0000-00007D490000}"/>
    <cellStyle name="Normal 226 3 7" xfId="18814" xr:uid="{00000000-0005-0000-0000-00007E490000}"/>
    <cellStyle name="Normal 226 3 7 2" xfId="18815" xr:uid="{00000000-0005-0000-0000-00007F490000}"/>
    <cellStyle name="Normal 226 3 7 3" xfId="18816" xr:uid="{00000000-0005-0000-0000-000080490000}"/>
    <cellStyle name="Normal 226 3 8" xfId="18817" xr:uid="{00000000-0005-0000-0000-000081490000}"/>
    <cellStyle name="Normal 226 3 8 2" xfId="18818" xr:uid="{00000000-0005-0000-0000-000082490000}"/>
    <cellStyle name="Normal 226 3 9" xfId="18819" xr:uid="{00000000-0005-0000-0000-000083490000}"/>
    <cellStyle name="Normal 226 4" xfId="18820" xr:uid="{00000000-0005-0000-0000-000084490000}"/>
    <cellStyle name="Normal 226 4 2" xfId="18821" xr:uid="{00000000-0005-0000-0000-000085490000}"/>
    <cellStyle name="Normal 226 4 2 2" xfId="18822" xr:uid="{00000000-0005-0000-0000-000086490000}"/>
    <cellStyle name="Normal 226 4 3" xfId="18823" xr:uid="{00000000-0005-0000-0000-000087490000}"/>
    <cellStyle name="Normal 226 4 4" xfId="18824" xr:uid="{00000000-0005-0000-0000-000088490000}"/>
    <cellStyle name="Normal 226 5" xfId="18825" xr:uid="{00000000-0005-0000-0000-000089490000}"/>
    <cellStyle name="Normal 226 5 2" xfId="18826" xr:uid="{00000000-0005-0000-0000-00008A490000}"/>
    <cellStyle name="Normal 226 5 2 2" xfId="18827" xr:uid="{00000000-0005-0000-0000-00008B490000}"/>
    <cellStyle name="Normal 226 5 3" xfId="18828" xr:uid="{00000000-0005-0000-0000-00008C490000}"/>
    <cellStyle name="Normal 226 5 4" xfId="18829" xr:uid="{00000000-0005-0000-0000-00008D490000}"/>
    <cellStyle name="Normal 226 6" xfId="18830" xr:uid="{00000000-0005-0000-0000-00008E490000}"/>
    <cellStyle name="Normal 226 6 2" xfId="18831" xr:uid="{00000000-0005-0000-0000-00008F490000}"/>
    <cellStyle name="Normal 226 6 2 2" xfId="18832" xr:uid="{00000000-0005-0000-0000-000090490000}"/>
    <cellStyle name="Normal 226 6 3" xfId="18833" xr:uid="{00000000-0005-0000-0000-000091490000}"/>
    <cellStyle name="Normal 226 6 4" xfId="18834" xr:uid="{00000000-0005-0000-0000-000092490000}"/>
    <cellStyle name="Normal 226 7" xfId="18835" xr:uid="{00000000-0005-0000-0000-000093490000}"/>
    <cellStyle name="Normal 226 7 2" xfId="18836" xr:uid="{00000000-0005-0000-0000-000094490000}"/>
    <cellStyle name="Normal 226 7 2 2" xfId="18837" xr:uid="{00000000-0005-0000-0000-000095490000}"/>
    <cellStyle name="Normal 226 7 3" xfId="18838" xr:uid="{00000000-0005-0000-0000-000096490000}"/>
    <cellStyle name="Normal 226 7 4" xfId="18839" xr:uid="{00000000-0005-0000-0000-000097490000}"/>
    <cellStyle name="Normal 226 8" xfId="18840" xr:uid="{00000000-0005-0000-0000-000098490000}"/>
    <cellStyle name="Normal 226 8 2" xfId="18841" xr:uid="{00000000-0005-0000-0000-000099490000}"/>
    <cellStyle name="Normal 226 8 2 2" xfId="18842" xr:uid="{00000000-0005-0000-0000-00009A490000}"/>
    <cellStyle name="Normal 226 8 3" xfId="18843" xr:uid="{00000000-0005-0000-0000-00009B490000}"/>
    <cellStyle name="Normal 226 9" xfId="18844" xr:uid="{00000000-0005-0000-0000-00009C490000}"/>
    <cellStyle name="Normal 226 9 2" xfId="18845" xr:uid="{00000000-0005-0000-0000-00009D490000}"/>
    <cellStyle name="Normal 226 9 3" xfId="18846" xr:uid="{00000000-0005-0000-0000-00009E490000}"/>
    <cellStyle name="Normal 227" xfId="18847" xr:uid="{00000000-0005-0000-0000-00009F490000}"/>
    <cellStyle name="Normal 227 10" xfId="18848" xr:uid="{00000000-0005-0000-0000-0000A0490000}"/>
    <cellStyle name="Normal 227 10 2" xfId="18849" xr:uid="{00000000-0005-0000-0000-0000A1490000}"/>
    <cellStyle name="Normal 227 11" xfId="18850" xr:uid="{00000000-0005-0000-0000-0000A2490000}"/>
    <cellStyle name="Normal 227 12" xfId="18851" xr:uid="{00000000-0005-0000-0000-0000A3490000}"/>
    <cellStyle name="Normal 227 13" xfId="18852" xr:uid="{00000000-0005-0000-0000-0000A4490000}"/>
    <cellStyle name="Normal 227 14" xfId="18853" xr:uid="{00000000-0005-0000-0000-0000A5490000}"/>
    <cellStyle name="Normal 227 15" xfId="18854" xr:uid="{00000000-0005-0000-0000-0000A6490000}"/>
    <cellStyle name="Normal 227 16" xfId="18855" xr:uid="{00000000-0005-0000-0000-0000A7490000}"/>
    <cellStyle name="Normal 227 17" xfId="18856" xr:uid="{00000000-0005-0000-0000-0000A8490000}"/>
    <cellStyle name="Normal 227 2" xfId="18857" xr:uid="{00000000-0005-0000-0000-0000A9490000}"/>
    <cellStyle name="Normal 227 2 10" xfId="18858" xr:uid="{00000000-0005-0000-0000-0000AA490000}"/>
    <cellStyle name="Normal 227 2 11" xfId="18859" xr:uid="{00000000-0005-0000-0000-0000AB490000}"/>
    <cellStyle name="Normal 227 2 12" xfId="18860" xr:uid="{00000000-0005-0000-0000-0000AC490000}"/>
    <cellStyle name="Normal 227 2 13" xfId="18861" xr:uid="{00000000-0005-0000-0000-0000AD490000}"/>
    <cellStyle name="Normal 227 2 14" xfId="18862" xr:uid="{00000000-0005-0000-0000-0000AE490000}"/>
    <cellStyle name="Normal 227 2 15" xfId="18863" xr:uid="{00000000-0005-0000-0000-0000AF490000}"/>
    <cellStyle name="Normal 227 2 2" xfId="18864" xr:uid="{00000000-0005-0000-0000-0000B0490000}"/>
    <cellStyle name="Normal 227 2 2 2" xfId="18865" xr:uid="{00000000-0005-0000-0000-0000B1490000}"/>
    <cellStyle name="Normal 227 2 2 2 2" xfId="18866" xr:uid="{00000000-0005-0000-0000-0000B2490000}"/>
    <cellStyle name="Normal 227 2 2 3" xfId="18867" xr:uid="{00000000-0005-0000-0000-0000B3490000}"/>
    <cellStyle name="Normal 227 2 2 4" xfId="18868" xr:uid="{00000000-0005-0000-0000-0000B4490000}"/>
    <cellStyle name="Normal 227 2 3" xfId="18869" xr:uid="{00000000-0005-0000-0000-0000B5490000}"/>
    <cellStyle name="Normal 227 2 3 2" xfId="18870" xr:uid="{00000000-0005-0000-0000-0000B6490000}"/>
    <cellStyle name="Normal 227 2 3 2 2" xfId="18871" xr:uid="{00000000-0005-0000-0000-0000B7490000}"/>
    <cellStyle name="Normal 227 2 3 3" xfId="18872" xr:uid="{00000000-0005-0000-0000-0000B8490000}"/>
    <cellStyle name="Normal 227 2 3 4" xfId="18873" xr:uid="{00000000-0005-0000-0000-0000B9490000}"/>
    <cellStyle name="Normal 227 2 4" xfId="18874" xr:uid="{00000000-0005-0000-0000-0000BA490000}"/>
    <cellStyle name="Normal 227 2 4 2" xfId="18875" xr:uid="{00000000-0005-0000-0000-0000BB490000}"/>
    <cellStyle name="Normal 227 2 4 2 2" xfId="18876" xr:uid="{00000000-0005-0000-0000-0000BC490000}"/>
    <cellStyle name="Normal 227 2 4 3" xfId="18877" xr:uid="{00000000-0005-0000-0000-0000BD490000}"/>
    <cellStyle name="Normal 227 2 4 4" xfId="18878" xr:uid="{00000000-0005-0000-0000-0000BE490000}"/>
    <cellStyle name="Normal 227 2 5" xfId="18879" xr:uid="{00000000-0005-0000-0000-0000BF490000}"/>
    <cellStyle name="Normal 227 2 5 2" xfId="18880" xr:uid="{00000000-0005-0000-0000-0000C0490000}"/>
    <cellStyle name="Normal 227 2 5 2 2" xfId="18881" xr:uid="{00000000-0005-0000-0000-0000C1490000}"/>
    <cellStyle name="Normal 227 2 5 3" xfId="18882" xr:uid="{00000000-0005-0000-0000-0000C2490000}"/>
    <cellStyle name="Normal 227 2 5 4" xfId="18883" xr:uid="{00000000-0005-0000-0000-0000C3490000}"/>
    <cellStyle name="Normal 227 2 6" xfId="18884" xr:uid="{00000000-0005-0000-0000-0000C4490000}"/>
    <cellStyle name="Normal 227 2 6 2" xfId="18885" xr:uid="{00000000-0005-0000-0000-0000C5490000}"/>
    <cellStyle name="Normal 227 2 6 2 2" xfId="18886" xr:uid="{00000000-0005-0000-0000-0000C6490000}"/>
    <cellStyle name="Normal 227 2 6 3" xfId="18887" xr:uid="{00000000-0005-0000-0000-0000C7490000}"/>
    <cellStyle name="Normal 227 2 7" xfId="18888" xr:uid="{00000000-0005-0000-0000-0000C8490000}"/>
    <cellStyle name="Normal 227 2 7 2" xfId="18889" xr:uid="{00000000-0005-0000-0000-0000C9490000}"/>
    <cellStyle name="Normal 227 2 7 3" xfId="18890" xr:uid="{00000000-0005-0000-0000-0000CA490000}"/>
    <cellStyle name="Normal 227 2 8" xfId="18891" xr:uid="{00000000-0005-0000-0000-0000CB490000}"/>
    <cellStyle name="Normal 227 2 8 2" xfId="18892" xr:uid="{00000000-0005-0000-0000-0000CC490000}"/>
    <cellStyle name="Normal 227 2 9" xfId="18893" xr:uid="{00000000-0005-0000-0000-0000CD490000}"/>
    <cellStyle name="Normal 227 3" xfId="18894" xr:uid="{00000000-0005-0000-0000-0000CE490000}"/>
    <cellStyle name="Normal 227 3 10" xfId="18895" xr:uid="{00000000-0005-0000-0000-0000CF490000}"/>
    <cellStyle name="Normal 227 3 11" xfId="18896" xr:uid="{00000000-0005-0000-0000-0000D0490000}"/>
    <cellStyle name="Normal 227 3 12" xfId="18897" xr:uid="{00000000-0005-0000-0000-0000D1490000}"/>
    <cellStyle name="Normal 227 3 13" xfId="18898" xr:uid="{00000000-0005-0000-0000-0000D2490000}"/>
    <cellStyle name="Normal 227 3 14" xfId="18899" xr:uid="{00000000-0005-0000-0000-0000D3490000}"/>
    <cellStyle name="Normal 227 3 15" xfId="18900" xr:uid="{00000000-0005-0000-0000-0000D4490000}"/>
    <cellStyle name="Normal 227 3 2" xfId="18901" xr:uid="{00000000-0005-0000-0000-0000D5490000}"/>
    <cellStyle name="Normal 227 3 2 2" xfId="18902" xr:uid="{00000000-0005-0000-0000-0000D6490000}"/>
    <cellStyle name="Normal 227 3 2 2 2" xfId="18903" xr:uid="{00000000-0005-0000-0000-0000D7490000}"/>
    <cellStyle name="Normal 227 3 2 3" xfId="18904" xr:uid="{00000000-0005-0000-0000-0000D8490000}"/>
    <cellStyle name="Normal 227 3 2 4" xfId="18905" xr:uid="{00000000-0005-0000-0000-0000D9490000}"/>
    <cellStyle name="Normal 227 3 3" xfId="18906" xr:uid="{00000000-0005-0000-0000-0000DA490000}"/>
    <cellStyle name="Normal 227 3 3 2" xfId="18907" xr:uid="{00000000-0005-0000-0000-0000DB490000}"/>
    <cellStyle name="Normal 227 3 3 2 2" xfId="18908" xr:uid="{00000000-0005-0000-0000-0000DC490000}"/>
    <cellStyle name="Normal 227 3 3 3" xfId="18909" xr:uid="{00000000-0005-0000-0000-0000DD490000}"/>
    <cellStyle name="Normal 227 3 3 4" xfId="18910" xr:uid="{00000000-0005-0000-0000-0000DE490000}"/>
    <cellStyle name="Normal 227 3 4" xfId="18911" xr:uid="{00000000-0005-0000-0000-0000DF490000}"/>
    <cellStyle name="Normal 227 3 4 2" xfId="18912" xr:uid="{00000000-0005-0000-0000-0000E0490000}"/>
    <cellStyle name="Normal 227 3 4 2 2" xfId="18913" xr:uid="{00000000-0005-0000-0000-0000E1490000}"/>
    <cellStyle name="Normal 227 3 4 3" xfId="18914" xr:uid="{00000000-0005-0000-0000-0000E2490000}"/>
    <cellStyle name="Normal 227 3 4 4" xfId="18915" xr:uid="{00000000-0005-0000-0000-0000E3490000}"/>
    <cellStyle name="Normal 227 3 5" xfId="18916" xr:uid="{00000000-0005-0000-0000-0000E4490000}"/>
    <cellStyle name="Normal 227 3 5 2" xfId="18917" xr:uid="{00000000-0005-0000-0000-0000E5490000}"/>
    <cellStyle name="Normal 227 3 5 2 2" xfId="18918" xr:uid="{00000000-0005-0000-0000-0000E6490000}"/>
    <cellStyle name="Normal 227 3 5 3" xfId="18919" xr:uid="{00000000-0005-0000-0000-0000E7490000}"/>
    <cellStyle name="Normal 227 3 5 4" xfId="18920" xr:uid="{00000000-0005-0000-0000-0000E8490000}"/>
    <cellStyle name="Normal 227 3 6" xfId="18921" xr:uid="{00000000-0005-0000-0000-0000E9490000}"/>
    <cellStyle name="Normal 227 3 6 2" xfId="18922" xr:uid="{00000000-0005-0000-0000-0000EA490000}"/>
    <cellStyle name="Normal 227 3 6 2 2" xfId="18923" xr:uid="{00000000-0005-0000-0000-0000EB490000}"/>
    <cellStyle name="Normal 227 3 6 3" xfId="18924" xr:uid="{00000000-0005-0000-0000-0000EC490000}"/>
    <cellStyle name="Normal 227 3 7" xfId="18925" xr:uid="{00000000-0005-0000-0000-0000ED490000}"/>
    <cellStyle name="Normal 227 3 7 2" xfId="18926" xr:uid="{00000000-0005-0000-0000-0000EE490000}"/>
    <cellStyle name="Normal 227 3 7 3" xfId="18927" xr:uid="{00000000-0005-0000-0000-0000EF490000}"/>
    <cellStyle name="Normal 227 3 8" xfId="18928" xr:uid="{00000000-0005-0000-0000-0000F0490000}"/>
    <cellStyle name="Normal 227 3 8 2" xfId="18929" xr:uid="{00000000-0005-0000-0000-0000F1490000}"/>
    <cellStyle name="Normal 227 3 9" xfId="18930" xr:uid="{00000000-0005-0000-0000-0000F2490000}"/>
    <cellStyle name="Normal 227 4" xfId="18931" xr:uid="{00000000-0005-0000-0000-0000F3490000}"/>
    <cellStyle name="Normal 227 4 2" xfId="18932" xr:uid="{00000000-0005-0000-0000-0000F4490000}"/>
    <cellStyle name="Normal 227 4 2 2" xfId="18933" xr:uid="{00000000-0005-0000-0000-0000F5490000}"/>
    <cellStyle name="Normal 227 4 3" xfId="18934" xr:uid="{00000000-0005-0000-0000-0000F6490000}"/>
    <cellStyle name="Normal 227 4 4" xfId="18935" xr:uid="{00000000-0005-0000-0000-0000F7490000}"/>
    <cellStyle name="Normal 227 5" xfId="18936" xr:uid="{00000000-0005-0000-0000-0000F8490000}"/>
    <cellStyle name="Normal 227 5 2" xfId="18937" xr:uid="{00000000-0005-0000-0000-0000F9490000}"/>
    <cellStyle name="Normal 227 5 2 2" xfId="18938" xr:uid="{00000000-0005-0000-0000-0000FA490000}"/>
    <cellStyle name="Normal 227 5 3" xfId="18939" xr:uid="{00000000-0005-0000-0000-0000FB490000}"/>
    <cellStyle name="Normal 227 5 4" xfId="18940" xr:uid="{00000000-0005-0000-0000-0000FC490000}"/>
    <cellStyle name="Normal 227 6" xfId="18941" xr:uid="{00000000-0005-0000-0000-0000FD490000}"/>
    <cellStyle name="Normal 227 6 2" xfId="18942" xr:uid="{00000000-0005-0000-0000-0000FE490000}"/>
    <cellStyle name="Normal 227 6 2 2" xfId="18943" xr:uid="{00000000-0005-0000-0000-0000FF490000}"/>
    <cellStyle name="Normal 227 6 3" xfId="18944" xr:uid="{00000000-0005-0000-0000-0000004A0000}"/>
    <cellStyle name="Normal 227 6 4" xfId="18945" xr:uid="{00000000-0005-0000-0000-0000014A0000}"/>
    <cellStyle name="Normal 227 7" xfId="18946" xr:uid="{00000000-0005-0000-0000-0000024A0000}"/>
    <cellStyle name="Normal 227 7 2" xfId="18947" xr:uid="{00000000-0005-0000-0000-0000034A0000}"/>
    <cellStyle name="Normal 227 7 2 2" xfId="18948" xr:uid="{00000000-0005-0000-0000-0000044A0000}"/>
    <cellStyle name="Normal 227 7 3" xfId="18949" xr:uid="{00000000-0005-0000-0000-0000054A0000}"/>
    <cellStyle name="Normal 227 7 4" xfId="18950" xr:uid="{00000000-0005-0000-0000-0000064A0000}"/>
    <cellStyle name="Normal 227 8" xfId="18951" xr:uid="{00000000-0005-0000-0000-0000074A0000}"/>
    <cellStyle name="Normal 227 8 2" xfId="18952" xr:uid="{00000000-0005-0000-0000-0000084A0000}"/>
    <cellStyle name="Normal 227 8 2 2" xfId="18953" xr:uid="{00000000-0005-0000-0000-0000094A0000}"/>
    <cellStyle name="Normal 227 8 3" xfId="18954" xr:uid="{00000000-0005-0000-0000-00000A4A0000}"/>
    <cellStyle name="Normal 227 9" xfId="18955" xr:uid="{00000000-0005-0000-0000-00000B4A0000}"/>
    <cellStyle name="Normal 227 9 2" xfId="18956" xr:uid="{00000000-0005-0000-0000-00000C4A0000}"/>
    <cellStyle name="Normal 227 9 3" xfId="18957" xr:uid="{00000000-0005-0000-0000-00000D4A0000}"/>
    <cellStyle name="Normal 228" xfId="18958" xr:uid="{00000000-0005-0000-0000-00000E4A0000}"/>
    <cellStyle name="Normal 228 10" xfId="18959" xr:uid="{00000000-0005-0000-0000-00000F4A0000}"/>
    <cellStyle name="Normal 228 10 2" xfId="18960" xr:uid="{00000000-0005-0000-0000-0000104A0000}"/>
    <cellStyle name="Normal 228 11" xfId="18961" xr:uid="{00000000-0005-0000-0000-0000114A0000}"/>
    <cellStyle name="Normal 228 12" xfId="18962" xr:uid="{00000000-0005-0000-0000-0000124A0000}"/>
    <cellStyle name="Normal 228 13" xfId="18963" xr:uid="{00000000-0005-0000-0000-0000134A0000}"/>
    <cellStyle name="Normal 228 14" xfId="18964" xr:uid="{00000000-0005-0000-0000-0000144A0000}"/>
    <cellStyle name="Normal 228 15" xfId="18965" xr:uid="{00000000-0005-0000-0000-0000154A0000}"/>
    <cellStyle name="Normal 228 16" xfId="18966" xr:uid="{00000000-0005-0000-0000-0000164A0000}"/>
    <cellStyle name="Normal 228 17" xfId="18967" xr:uid="{00000000-0005-0000-0000-0000174A0000}"/>
    <cellStyle name="Normal 228 2" xfId="18968" xr:uid="{00000000-0005-0000-0000-0000184A0000}"/>
    <cellStyle name="Normal 228 2 10" xfId="18969" xr:uid="{00000000-0005-0000-0000-0000194A0000}"/>
    <cellStyle name="Normal 228 2 11" xfId="18970" xr:uid="{00000000-0005-0000-0000-00001A4A0000}"/>
    <cellStyle name="Normal 228 2 12" xfId="18971" xr:uid="{00000000-0005-0000-0000-00001B4A0000}"/>
    <cellStyle name="Normal 228 2 13" xfId="18972" xr:uid="{00000000-0005-0000-0000-00001C4A0000}"/>
    <cellStyle name="Normal 228 2 14" xfId="18973" xr:uid="{00000000-0005-0000-0000-00001D4A0000}"/>
    <cellStyle name="Normal 228 2 15" xfId="18974" xr:uid="{00000000-0005-0000-0000-00001E4A0000}"/>
    <cellStyle name="Normal 228 2 2" xfId="18975" xr:uid="{00000000-0005-0000-0000-00001F4A0000}"/>
    <cellStyle name="Normal 228 2 2 2" xfId="18976" xr:uid="{00000000-0005-0000-0000-0000204A0000}"/>
    <cellStyle name="Normal 228 2 2 2 2" xfId="18977" xr:uid="{00000000-0005-0000-0000-0000214A0000}"/>
    <cellStyle name="Normal 228 2 2 3" xfId="18978" xr:uid="{00000000-0005-0000-0000-0000224A0000}"/>
    <cellStyle name="Normal 228 2 2 4" xfId="18979" xr:uid="{00000000-0005-0000-0000-0000234A0000}"/>
    <cellStyle name="Normal 228 2 3" xfId="18980" xr:uid="{00000000-0005-0000-0000-0000244A0000}"/>
    <cellStyle name="Normal 228 2 3 2" xfId="18981" xr:uid="{00000000-0005-0000-0000-0000254A0000}"/>
    <cellStyle name="Normal 228 2 3 2 2" xfId="18982" xr:uid="{00000000-0005-0000-0000-0000264A0000}"/>
    <cellStyle name="Normal 228 2 3 3" xfId="18983" xr:uid="{00000000-0005-0000-0000-0000274A0000}"/>
    <cellStyle name="Normal 228 2 3 4" xfId="18984" xr:uid="{00000000-0005-0000-0000-0000284A0000}"/>
    <cellStyle name="Normal 228 2 4" xfId="18985" xr:uid="{00000000-0005-0000-0000-0000294A0000}"/>
    <cellStyle name="Normal 228 2 4 2" xfId="18986" xr:uid="{00000000-0005-0000-0000-00002A4A0000}"/>
    <cellStyle name="Normal 228 2 4 2 2" xfId="18987" xr:uid="{00000000-0005-0000-0000-00002B4A0000}"/>
    <cellStyle name="Normal 228 2 4 3" xfId="18988" xr:uid="{00000000-0005-0000-0000-00002C4A0000}"/>
    <cellStyle name="Normal 228 2 4 4" xfId="18989" xr:uid="{00000000-0005-0000-0000-00002D4A0000}"/>
    <cellStyle name="Normal 228 2 5" xfId="18990" xr:uid="{00000000-0005-0000-0000-00002E4A0000}"/>
    <cellStyle name="Normal 228 2 5 2" xfId="18991" xr:uid="{00000000-0005-0000-0000-00002F4A0000}"/>
    <cellStyle name="Normal 228 2 5 2 2" xfId="18992" xr:uid="{00000000-0005-0000-0000-0000304A0000}"/>
    <cellStyle name="Normal 228 2 5 3" xfId="18993" xr:uid="{00000000-0005-0000-0000-0000314A0000}"/>
    <cellStyle name="Normal 228 2 5 4" xfId="18994" xr:uid="{00000000-0005-0000-0000-0000324A0000}"/>
    <cellStyle name="Normal 228 2 6" xfId="18995" xr:uid="{00000000-0005-0000-0000-0000334A0000}"/>
    <cellStyle name="Normal 228 2 6 2" xfId="18996" xr:uid="{00000000-0005-0000-0000-0000344A0000}"/>
    <cellStyle name="Normal 228 2 6 2 2" xfId="18997" xr:uid="{00000000-0005-0000-0000-0000354A0000}"/>
    <cellStyle name="Normal 228 2 6 3" xfId="18998" xr:uid="{00000000-0005-0000-0000-0000364A0000}"/>
    <cellStyle name="Normal 228 2 7" xfId="18999" xr:uid="{00000000-0005-0000-0000-0000374A0000}"/>
    <cellStyle name="Normal 228 2 7 2" xfId="19000" xr:uid="{00000000-0005-0000-0000-0000384A0000}"/>
    <cellStyle name="Normal 228 2 7 3" xfId="19001" xr:uid="{00000000-0005-0000-0000-0000394A0000}"/>
    <cellStyle name="Normal 228 2 8" xfId="19002" xr:uid="{00000000-0005-0000-0000-00003A4A0000}"/>
    <cellStyle name="Normal 228 2 8 2" xfId="19003" xr:uid="{00000000-0005-0000-0000-00003B4A0000}"/>
    <cellStyle name="Normal 228 2 9" xfId="19004" xr:uid="{00000000-0005-0000-0000-00003C4A0000}"/>
    <cellStyle name="Normal 228 3" xfId="19005" xr:uid="{00000000-0005-0000-0000-00003D4A0000}"/>
    <cellStyle name="Normal 228 3 10" xfId="19006" xr:uid="{00000000-0005-0000-0000-00003E4A0000}"/>
    <cellStyle name="Normal 228 3 11" xfId="19007" xr:uid="{00000000-0005-0000-0000-00003F4A0000}"/>
    <cellStyle name="Normal 228 3 12" xfId="19008" xr:uid="{00000000-0005-0000-0000-0000404A0000}"/>
    <cellStyle name="Normal 228 3 13" xfId="19009" xr:uid="{00000000-0005-0000-0000-0000414A0000}"/>
    <cellStyle name="Normal 228 3 14" xfId="19010" xr:uid="{00000000-0005-0000-0000-0000424A0000}"/>
    <cellStyle name="Normal 228 3 15" xfId="19011" xr:uid="{00000000-0005-0000-0000-0000434A0000}"/>
    <cellStyle name="Normal 228 3 2" xfId="19012" xr:uid="{00000000-0005-0000-0000-0000444A0000}"/>
    <cellStyle name="Normal 228 3 2 2" xfId="19013" xr:uid="{00000000-0005-0000-0000-0000454A0000}"/>
    <cellStyle name="Normal 228 3 2 2 2" xfId="19014" xr:uid="{00000000-0005-0000-0000-0000464A0000}"/>
    <cellStyle name="Normal 228 3 2 3" xfId="19015" xr:uid="{00000000-0005-0000-0000-0000474A0000}"/>
    <cellStyle name="Normal 228 3 2 4" xfId="19016" xr:uid="{00000000-0005-0000-0000-0000484A0000}"/>
    <cellStyle name="Normal 228 3 3" xfId="19017" xr:uid="{00000000-0005-0000-0000-0000494A0000}"/>
    <cellStyle name="Normal 228 3 3 2" xfId="19018" xr:uid="{00000000-0005-0000-0000-00004A4A0000}"/>
    <cellStyle name="Normal 228 3 3 2 2" xfId="19019" xr:uid="{00000000-0005-0000-0000-00004B4A0000}"/>
    <cellStyle name="Normal 228 3 3 3" xfId="19020" xr:uid="{00000000-0005-0000-0000-00004C4A0000}"/>
    <cellStyle name="Normal 228 3 3 4" xfId="19021" xr:uid="{00000000-0005-0000-0000-00004D4A0000}"/>
    <cellStyle name="Normal 228 3 4" xfId="19022" xr:uid="{00000000-0005-0000-0000-00004E4A0000}"/>
    <cellStyle name="Normal 228 3 4 2" xfId="19023" xr:uid="{00000000-0005-0000-0000-00004F4A0000}"/>
    <cellStyle name="Normal 228 3 4 2 2" xfId="19024" xr:uid="{00000000-0005-0000-0000-0000504A0000}"/>
    <cellStyle name="Normal 228 3 4 3" xfId="19025" xr:uid="{00000000-0005-0000-0000-0000514A0000}"/>
    <cellStyle name="Normal 228 3 4 4" xfId="19026" xr:uid="{00000000-0005-0000-0000-0000524A0000}"/>
    <cellStyle name="Normal 228 3 5" xfId="19027" xr:uid="{00000000-0005-0000-0000-0000534A0000}"/>
    <cellStyle name="Normal 228 3 5 2" xfId="19028" xr:uid="{00000000-0005-0000-0000-0000544A0000}"/>
    <cellStyle name="Normal 228 3 5 2 2" xfId="19029" xr:uid="{00000000-0005-0000-0000-0000554A0000}"/>
    <cellStyle name="Normal 228 3 5 3" xfId="19030" xr:uid="{00000000-0005-0000-0000-0000564A0000}"/>
    <cellStyle name="Normal 228 3 5 4" xfId="19031" xr:uid="{00000000-0005-0000-0000-0000574A0000}"/>
    <cellStyle name="Normal 228 3 6" xfId="19032" xr:uid="{00000000-0005-0000-0000-0000584A0000}"/>
    <cellStyle name="Normal 228 3 6 2" xfId="19033" xr:uid="{00000000-0005-0000-0000-0000594A0000}"/>
    <cellStyle name="Normal 228 3 6 2 2" xfId="19034" xr:uid="{00000000-0005-0000-0000-00005A4A0000}"/>
    <cellStyle name="Normal 228 3 6 3" xfId="19035" xr:uid="{00000000-0005-0000-0000-00005B4A0000}"/>
    <cellStyle name="Normal 228 3 7" xfId="19036" xr:uid="{00000000-0005-0000-0000-00005C4A0000}"/>
    <cellStyle name="Normal 228 3 7 2" xfId="19037" xr:uid="{00000000-0005-0000-0000-00005D4A0000}"/>
    <cellStyle name="Normal 228 3 7 3" xfId="19038" xr:uid="{00000000-0005-0000-0000-00005E4A0000}"/>
    <cellStyle name="Normal 228 3 8" xfId="19039" xr:uid="{00000000-0005-0000-0000-00005F4A0000}"/>
    <cellStyle name="Normal 228 3 8 2" xfId="19040" xr:uid="{00000000-0005-0000-0000-0000604A0000}"/>
    <cellStyle name="Normal 228 3 9" xfId="19041" xr:uid="{00000000-0005-0000-0000-0000614A0000}"/>
    <cellStyle name="Normal 228 4" xfId="19042" xr:uid="{00000000-0005-0000-0000-0000624A0000}"/>
    <cellStyle name="Normal 228 4 2" xfId="19043" xr:uid="{00000000-0005-0000-0000-0000634A0000}"/>
    <cellStyle name="Normal 228 4 2 2" xfId="19044" xr:uid="{00000000-0005-0000-0000-0000644A0000}"/>
    <cellStyle name="Normal 228 4 3" xfId="19045" xr:uid="{00000000-0005-0000-0000-0000654A0000}"/>
    <cellStyle name="Normal 228 4 4" xfId="19046" xr:uid="{00000000-0005-0000-0000-0000664A0000}"/>
    <cellStyle name="Normal 228 5" xfId="19047" xr:uid="{00000000-0005-0000-0000-0000674A0000}"/>
    <cellStyle name="Normal 228 5 2" xfId="19048" xr:uid="{00000000-0005-0000-0000-0000684A0000}"/>
    <cellStyle name="Normal 228 5 2 2" xfId="19049" xr:uid="{00000000-0005-0000-0000-0000694A0000}"/>
    <cellStyle name="Normal 228 5 3" xfId="19050" xr:uid="{00000000-0005-0000-0000-00006A4A0000}"/>
    <cellStyle name="Normal 228 5 4" xfId="19051" xr:uid="{00000000-0005-0000-0000-00006B4A0000}"/>
    <cellStyle name="Normal 228 6" xfId="19052" xr:uid="{00000000-0005-0000-0000-00006C4A0000}"/>
    <cellStyle name="Normal 228 6 2" xfId="19053" xr:uid="{00000000-0005-0000-0000-00006D4A0000}"/>
    <cellStyle name="Normal 228 6 2 2" xfId="19054" xr:uid="{00000000-0005-0000-0000-00006E4A0000}"/>
    <cellStyle name="Normal 228 6 3" xfId="19055" xr:uid="{00000000-0005-0000-0000-00006F4A0000}"/>
    <cellStyle name="Normal 228 6 4" xfId="19056" xr:uid="{00000000-0005-0000-0000-0000704A0000}"/>
    <cellStyle name="Normal 228 7" xfId="19057" xr:uid="{00000000-0005-0000-0000-0000714A0000}"/>
    <cellStyle name="Normal 228 7 2" xfId="19058" xr:uid="{00000000-0005-0000-0000-0000724A0000}"/>
    <cellStyle name="Normal 228 7 2 2" xfId="19059" xr:uid="{00000000-0005-0000-0000-0000734A0000}"/>
    <cellStyle name="Normal 228 7 3" xfId="19060" xr:uid="{00000000-0005-0000-0000-0000744A0000}"/>
    <cellStyle name="Normal 228 7 4" xfId="19061" xr:uid="{00000000-0005-0000-0000-0000754A0000}"/>
    <cellStyle name="Normal 228 8" xfId="19062" xr:uid="{00000000-0005-0000-0000-0000764A0000}"/>
    <cellStyle name="Normal 228 8 2" xfId="19063" xr:uid="{00000000-0005-0000-0000-0000774A0000}"/>
    <cellStyle name="Normal 228 8 2 2" xfId="19064" xr:uid="{00000000-0005-0000-0000-0000784A0000}"/>
    <cellStyle name="Normal 228 8 3" xfId="19065" xr:uid="{00000000-0005-0000-0000-0000794A0000}"/>
    <cellStyle name="Normal 228 9" xfId="19066" xr:uid="{00000000-0005-0000-0000-00007A4A0000}"/>
    <cellStyle name="Normal 228 9 2" xfId="19067" xr:uid="{00000000-0005-0000-0000-00007B4A0000}"/>
    <cellStyle name="Normal 228 9 3" xfId="19068" xr:uid="{00000000-0005-0000-0000-00007C4A0000}"/>
    <cellStyle name="Normal 229" xfId="19069" xr:uid="{00000000-0005-0000-0000-00007D4A0000}"/>
    <cellStyle name="Normal 229 10" xfId="19070" xr:uid="{00000000-0005-0000-0000-00007E4A0000}"/>
    <cellStyle name="Normal 229 10 2" xfId="19071" xr:uid="{00000000-0005-0000-0000-00007F4A0000}"/>
    <cellStyle name="Normal 229 11" xfId="19072" xr:uid="{00000000-0005-0000-0000-0000804A0000}"/>
    <cellStyle name="Normal 229 12" xfId="19073" xr:uid="{00000000-0005-0000-0000-0000814A0000}"/>
    <cellStyle name="Normal 229 13" xfId="19074" xr:uid="{00000000-0005-0000-0000-0000824A0000}"/>
    <cellStyle name="Normal 229 14" xfId="19075" xr:uid="{00000000-0005-0000-0000-0000834A0000}"/>
    <cellStyle name="Normal 229 15" xfId="19076" xr:uid="{00000000-0005-0000-0000-0000844A0000}"/>
    <cellStyle name="Normal 229 16" xfId="19077" xr:uid="{00000000-0005-0000-0000-0000854A0000}"/>
    <cellStyle name="Normal 229 17" xfId="19078" xr:uid="{00000000-0005-0000-0000-0000864A0000}"/>
    <cellStyle name="Normal 229 2" xfId="19079" xr:uid="{00000000-0005-0000-0000-0000874A0000}"/>
    <cellStyle name="Normal 229 2 10" xfId="19080" xr:uid="{00000000-0005-0000-0000-0000884A0000}"/>
    <cellStyle name="Normal 229 2 11" xfId="19081" xr:uid="{00000000-0005-0000-0000-0000894A0000}"/>
    <cellStyle name="Normal 229 2 12" xfId="19082" xr:uid="{00000000-0005-0000-0000-00008A4A0000}"/>
    <cellStyle name="Normal 229 2 13" xfId="19083" xr:uid="{00000000-0005-0000-0000-00008B4A0000}"/>
    <cellStyle name="Normal 229 2 14" xfId="19084" xr:uid="{00000000-0005-0000-0000-00008C4A0000}"/>
    <cellStyle name="Normal 229 2 15" xfId="19085" xr:uid="{00000000-0005-0000-0000-00008D4A0000}"/>
    <cellStyle name="Normal 229 2 2" xfId="19086" xr:uid="{00000000-0005-0000-0000-00008E4A0000}"/>
    <cellStyle name="Normal 229 2 2 2" xfId="19087" xr:uid="{00000000-0005-0000-0000-00008F4A0000}"/>
    <cellStyle name="Normal 229 2 2 2 2" xfId="19088" xr:uid="{00000000-0005-0000-0000-0000904A0000}"/>
    <cellStyle name="Normal 229 2 2 3" xfId="19089" xr:uid="{00000000-0005-0000-0000-0000914A0000}"/>
    <cellStyle name="Normal 229 2 2 4" xfId="19090" xr:uid="{00000000-0005-0000-0000-0000924A0000}"/>
    <cellStyle name="Normal 229 2 3" xfId="19091" xr:uid="{00000000-0005-0000-0000-0000934A0000}"/>
    <cellStyle name="Normal 229 2 3 2" xfId="19092" xr:uid="{00000000-0005-0000-0000-0000944A0000}"/>
    <cellStyle name="Normal 229 2 3 2 2" xfId="19093" xr:uid="{00000000-0005-0000-0000-0000954A0000}"/>
    <cellStyle name="Normal 229 2 3 3" xfId="19094" xr:uid="{00000000-0005-0000-0000-0000964A0000}"/>
    <cellStyle name="Normal 229 2 3 4" xfId="19095" xr:uid="{00000000-0005-0000-0000-0000974A0000}"/>
    <cellStyle name="Normal 229 2 4" xfId="19096" xr:uid="{00000000-0005-0000-0000-0000984A0000}"/>
    <cellStyle name="Normal 229 2 4 2" xfId="19097" xr:uid="{00000000-0005-0000-0000-0000994A0000}"/>
    <cellStyle name="Normal 229 2 4 2 2" xfId="19098" xr:uid="{00000000-0005-0000-0000-00009A4A0000}"/>
    <cellStyle name="Normal 229 2 4 3" xfId="19099" xr:uid="{00000000-0005-0000-0000-00009B4A0000}"/>
    <cellStyle name="Normal 229 2 4 4" xfId="19100" xr:uid="{00000000-0005-0000-0000-00009C4A0000}"/>
    <cellStyle name="Normal 229 2 5" xfId="19101" xr:uid="{00000000-0005-0000-0000-00009D4A0000}"/>
    <cellStyle name="Normal 229 2 5 2" xfId="19102" xr:uid="{00000000-0005-0000-0000-00009E4A0000}"/>
    <cellStyle name="Normal 229 2 5 2 2" xfId="19103" xr:uid="{00000000-0005-0000-0000-00009F4A0000}"/>
    <cellStyle name="Normal 229 2 5 3" xfId="19104" xr:uid="{00000000-0005-0000-0000-0000A04A0000}"/>
    <cellStyle name="Normal 229 2 5 4" xfId="19105" xr:uid="{00000000-0005-0000-0000-0000A14A0000}"/>
    <cellStyle name="Normal 229 2 6" xfId="19106" xr:uid="{00000000-0005-0000-0000-0000A24A0000}"/>
    <cellStyle name="Normal 229 2 6 2" xfId="19107" xr:uid="{00000000-0005-0000-0000-0000A34A0000}"/>
    <cellStyle name="Normal 229 2 6 2 2" xfId="19108" xr:uid="{00000000-0005-0000-0000-0000A44A0000}"/>
    <cellStyle name="Normal 229 2 6 3" xfId="19109" xr:uid="{00000000-0005-0000-0000-0000A54A0000}"/>
    <cellStyle name="Normal 229 2 7" xfId="19110" xr:uid="{00000000-0005-0000-0000-0000A64A0000}"/>
    <cellStyle name="Normal 229 2 7 2" xfId="19111" xr:uid="{00000000-0005-0000-0000-0000A74A0000}"/>
    <cellStyle name="Normal 229 2 7 3" xfId="19112" xr:uid="{00000000-0005-0000-0000-0000A84A0000}"/>
    <cellStyle name="Normal 229 2 8" xfId="19113" xr:uid="{00000000-0005-0000-0000-0000A94A0000}"/>
    <cellStyle name="Normal 229 2 8 2" xfId="19114" xr:uid="{00000000-0005-0000-0000-0000AA4A0000}"/>
    <cellStyle name="Normal 229 2 9" xfId="19115" xr:uid="{00000000-0005-0000-0000-0000AB4A0000}"/>
    <cellStyle name="Normal 229 3" xfId="19116" xr:uid="{00000000-0005-0000-0000-0000AC4A0000}"/>
    <cellStyle name="Normal 229 3 10" xfId="19117" xr:uid="{00000000-0005-0000-0000-0000AD4A0000}"/>
    <cellStyle name="Normal 229 3 11" xfId="19118" xr:uid="{00000000-0005-0000-0000-0000AE4A0000}"/>
    <cellStyle name="Normal 229 3 12" xfId="19119" xr:uid="{00000000-0005-0000-0000-0000AF4A0000}"/>
    <cellStyle name="Normal 229 3 13" xfId="19120" xr:uid="{00000000-0005-0000-0000-0000B04A0000}"/>
    <cellStyle name="Normal 229 3 14" xfId="19121" xr:uid="{00000000-0005-0000-0000-0000B14A0000}"/>
    <cellStyle name="Normal 229 3 15" xfId="19122" xr:uid="{00000000-0005-0000-0000-0000B24A0000}"/>
    <cellStyle name="Normal 229 3 2" xfId="19123" xr:uid="{00000000-0005-0000-0000-0000B34A0000}"/>
    <cellStyle name="Normal 229 3 2 2" xfId="19124" xr:uid="{00000000-0005-0000-0000-0000B44A0000}"/>
    <cellStyle name="Normal 229 3 2 2 2" xfId="19125" xr:uid="{00000000-0005-0000-0000-0000B54A0000}"/>
    <cellStyle name="Normal 229 3 2 3" xfId="19126" xr:uid="{00000000-0005-0000-0000-0000B64A0000}"/>
    <cellStyle name="Normal 229 3 2 4" xfId="19127" xr:uid="{00000000-0005-0000-0000-0000B74A0000}"/>
    <cellStyle name="Normal 229 3 3" xfId="19128" xr:uid="{00000000-0005-0000-0000-0000B84A0000}"/>
    <cellStyle name="Normal 229 3 3 2" xfId="19129" xr:uid="{00000000-0005-0000-0000-0000B94A0000}"/>
    <cellStyle name="Normal 229 3 3 2 2" xfId="19130" xr:uid="{00000000-0005-0000-0000-0000BA4A0000}"/>
    <cellStyle name="Normal 229 3 3 3" xfId="19131" xr:uid="{00000000-0005-0000-0000-0000BB4A0000}"/>
    <cellStyle name="Normal 229 3 3 4" xfId="19132" xr:uid="{00000000-0005-0000-0000-0000BC4A0000}"/>
    <cellStyle name="Normal 229 3 4" xfId="19133" xr:uid="{00000000-0005-0000-0000-0000BD4A0000}"/>
    <cellStyle name="Normal 229 3 4 2" xfId="19134" xr:uid="{00000000-0005-0000-0000-0000BE4A0000}"/>
    <cellStyle name="Normal 229 3 4 2 2" xfId="19135" xr:uid="{00000000-0005-0000-0000-0000BF4A0000}"/>
    <cellStyle name="Normal 229 3 4 3" xfId="19136" xr:uid="{00000000-0005-0000-0000-0000C04A0000}"/>
    <cellStyle name="Normal 229 3 4 4" xfId="19137" xr:uid="{00000000-0005-0000-0000-0000C14A0000}"/>
    <cellStyle name="Normal 229 3 5" xfId="19138" xr:uid="{00000000-0005-0000-0000-0000C24A0000}"/>
    <cellStyle name="Normal 229 3 5 2" xfId="19139" xr:uid="{00000000-0005-0000-0000-0000C34A0000}"/>
    <cellStyle name="Normal 229 3 5 2 2" xfId="19140" xr:uid="{00000000-0005-0000-0000-0000C44A0000}"/>
    <cellStyle name="Normal 229 3 5 3" xfId="19141" xr:uid="{00000000-0005-0000-0000-0000C54A0000}"/>
    <cellStyle name="Normal 229 3 5 4" xfId="19142" xr:uid="{00000000-0005-0000-0000-0000C64A0000}"/>
    <cellStyle name="Normal 229 3 6" xfId="19143" xr:uid="{00000000-0005-0000-0000-0000C74A0000}"/>
    <cellStyle name="Normal 229 3 6 2" xfId="19144" xr:uid="{00000000-0005-0000-0000-0000C84A0000}"/>
    <cellStyle name="Normal 229 3 6 2 2" xfId="19145" xr:uid="{00000000-0005-0000-0000-0000C94A0000}"/>
    <cellStyle name="Normal 229 3 6 3" xfId="19146" xr:uid="{00000000-0005-0000-0000-0000CA4A0000}"/>
    <cellStyle name="Normal 229 3 7" xfId="19147" xr:uid="{00000000-0005-0000-0000-0000CB4A0000}"/>
    <cellStyle name="Normal 229 3 7 2" xfId="19148" xr:uid="{00000000-0005-0000-0000-0000CC4A0000}"/>
    <cellStyle name="Normal 229 3 7 3" xfId="19149" xr:uid="{00000000-0005-0000-0000-0000CD4A0000}"/>
    <cellStyle name="Normal 229 3 8" xfId="19150" xr:uid="{00000000-0005-0000-0000-0000CE4A0000}"/>
    <cellStyle name="Normal 229 3 8 2" xfId="19151" xr:uid="{00000000-0005-0000-0000-0000CF4A0000}"/>
    <cellStyle name="Normal 229 3 9" xfId="19152" xr:uid="{00000000-0005-0000-0000-0000D04A0000}"/>
    <cellStyle name="Normal 229 4" xfId="19153" xr:uid="{00000000-0005-0000-0000-0000D14A0000}"/>
    <cellStyle name="Normal 229 4 2" xfId="19154" xr:uid="{00000000-0005-0000-0000-0000D24A0000}"/>
    <cellStyle name="Normal 229 4 2 2" xfId="19155" xr:uid="{00000000-0005-0000-0000-0000D34A0000}"/>
    <cellStyle name="Normal 229 4 3" xfId="19156" xr:uid="{00000000-0005-0000-0000-0000D44A0000}"/>
    <cellStyle name="Normal 229 4 4" xfId="19157" xr:uid="{00000000-0005-0000-0000-0000D54A0000}"/>
    <cellStyle name="Normal 229 5" xfId="19158" xr:uid="{00000000-0005-0000-0000-0000D64A0000}"/>
    <cellStyle name="Normal 229 5 2" xfId="19159" xr:uid="{00000000-0005-0000-0000-0000D74A0000}"/>
    <cellStyle name="Normal 229 5 2 2" xfId="19160" xr:uid="{00000000-0005-0000-0000-0000D84A0000}"/>
    <cellStyle name="Normal 229 5 3" xfId="19161" xr:uid="{00000000-0005-0000-0000-0000D94A0000}"/>
    <cellStyle name="Normal 229 5 4" xfId="19162" xr:uid="{00000000-0005-0000-0000-0000DA4A0000}"/>
    <cellStyle name="Normal 229 6" xfId="19163" xr:uid="{00000000-0005-0000-0000-0000DB4A0000}"/>
    <cellStyle name="Normal 229 6 2" xfId="19164" xr:uid="{00000000-0005-0000-0000-0000DC4A0000}"/>
    <cellStyle name="Normal 229 6 2 2" xfId="19165" xr:uid="{00000000-0005-0000-0000-0000DD4A0000}"/>
    <cellStyle name="Normal 229 6 3" xfId="19166" xr:uid="{00000000-0005-0000-0000-0000DE4A0000}"/>
    <cellStyle name="Normal 229 6 4" xfId="19167" xr:uid="{00000000-0005-0000-0000-0000DF4A0000}"/>
    <cellStyle name="Normal 229 7" xfId="19168" xr:uid="{00000000-0005-0000-0000-0000E04A0000}"/>
    <cellStyle name="Normal 229 7 2" xfId="19169" xr:uid="{00000000-0005-0000-0000-0000E14A0000}"/>
    <cellStyle name="Normal 229 7 2 2" xfId="19170" xr:uid="{00000000-0005-0000-0000-0000E24A0000}"/>
    <cellStyle name="Normal 229 7 3" xfId="19171" xr:uid="{00000000-0005-0000-0000-0000E34A0000}"/>
    <cellStyle name="Normal 229 7 4" xfId="19172" xr:uid="{00000000-0005-0000-0000-0000E44A0000}"/>
    <cellStyle name="Normal 229 8" xfId="19173" xr:uid="{00000000-0005-0000-0000-0000E54A0000}"/>
    <cellStyle name="Normal 229 8 2" xfId="19174" xr:uid="{00000000-0005-0000-0000-0000E64A0000}"/>
    <cellStyle name="Normal 229 8 2 2" xfId="19175" xr:uid="{00000000-0005-0000-0000-0000E74A0000}"/>
    <cellStyle name="Normal 229 8 3" xfId="19176" xr:uid="{00000000-0005-0000-0000-0000E84A0000}"/>
    <cellStyle name="Normal 229 9" xfId="19177" xr:uid="{00000000-0005-0000-0000-0000E94A0000}"/>
    <cellStyle name="Normal 229 9 2" xfId="19178" xr:uid="{00000000-0005-0000-0000-0000EA4A0000}"/>
    <cellStyle name="Normal 229 9 3" xfId="19179" xr:uid="{00000000-0005-0000-0000-0000EB4A0000}"/>
    <cellStyle name="Normal 23" xfId="19180" xr:uid="{00000000-0005-0000-0000-0000EC4A0000}"/>
    <cellStyle name="Normal 23 10" xfId="19181" xr:uid="{00000000-0005-0000-0000-0000ED4A0000}"/>
    <cellStyle name="Normal 23 10 2" xfId="19182" xr:uid="{00000000-0005-0000-0000-0000EE4A0000}"/>
    <cellStyle name="Normal 23 10 3" xfId="19183" xr:uid="{00000000-0005-0000-0000-0000EF4A0000}"/>
    <cellStyle name="Normal 23 11" xfId="19184" xr:uid="{00000000-0005-0000-0000-0000F04A0000}"/>
    <cellStyle name="Normal 23 11 2" xfId="19185" xr:uid="{00000000-0005-0000-0000-0000F14A0000}"/>
    <cellStyle name="Normal 23 11 3" xfId="19186" xr:uid="{00000000-0005-0000-0000-0000F24A0000}"/>
    <cellStyle name="Normal 23 12" xfId="19187" xr:uid="{00000000-0005-0000-0000-0000F34A0000}"/>
    <cellStyle name="Normal 23 12 2" xfId="19188" xr:uid="{00000000-0005-0000-0000-0000F44A0000}"/>
    <cellStyle name="Normal 23 12 3" xfId="19189" xr:uid="{00000000-0005-0000-0000-0000F54A0000}"/>
    <cellStyle name="Normal 23 13" xfId="19190" xr:uid="{00000000-0005-0000-0000-0000F64A0000}"/>
    <cellStyle name="Normal 23 13 2" xfId="19191" xr:uid="{00000000-0005-0000-0000-0000F74A0000}"/>
    <cellStyle name="Normal 23 14" xfId="19192" xr:uid="{00000000-0005-0000-0000-0000F84A0000}"/>
    <cellStyle name="Normal 23 14 2" xfId="19193" xr:uid="{00000000-0005-0000-0000-0000F94A0000}"/>
    <cellStyle name="Normal 23 15" xfId="19194" xr:uid="{00000000-0005-0000-0000-0000FA4A0000}"/>
    <cellStyle name="Normal 23 15 2" xfId="19195" xr:uid="{00000000-0005-0000-0000-0000FB4A0000}"/>
    <cellStyle name="Normal 23 16" xfId="19196" xr:uid="{00000000-0005-0000-0000-0000FC4A0000}"/>
    <cellStyle name="Normal 23 16 2" xfId="19197" xr:uid="{00000000-0005-0000-0000-0000FD4A0000}"/>
    <cellStyle name="Normal 23 17" xfId="19198" xr:uid="{00000000-0005-0000-0000-0000FE4A0000}"/>
    <cellStyle name="Normal 23 18" xfId="19199" xr:uid="{00000000-0005-0000-0000-0000FF4A0000}"/>
    <cellStyle name="Normal 23 19" xfId="19200" xr:uid="{00000000-0005-0000-0000-0000004B0000}"/>
    <cellStyle name="Normal 23 2" xfId="19201" xr:uid="{00000000-0005-0000-0000-0000014B0000}"/>
    <cellStyle name="Normal 23 2 10" xfId="19202" xr:uid="{00000000-0005-0000-0000-0000024B0000}"/>
    <cellStyle name="Normal 23 2 11" xfId="19203" xr:uid="{00000000-0005-0000-0000-0000034B0000}"/>
    <cellStyle name="Normal 23 2 12" xfId="19204" xr:uid="{00000000-0005-0000-0000-0000044B0000}"/>
    <cellStyle name="Normal 23 2 13" xfId="19205" xr:uid="{00000000-0005-0000-0000-0000054B0000}"/>
    <cellStyle name="Normal 23 2 14" xfId="19206" xr:uid="{00000000-0005-0000-0000-0000064B0000}"/>
    <cellStyle name="Normal 23 2 15" xfId="19207" xr:uid="{00000000-0005-0000-0000-0000074B0000}"/>
    <cellStyle name="Normal 23 2 16" xfId="19208" xr:uid="{00000000-0005-0000-0000-0000084B0000}"/>
    <cellStyle name="Normal 23 2 17" xfId="19209" xr:uid="{00000000-0005-0000-0000-0000094B0000}"/>
    <cellStyle name="Normal 23 2 18" xfId="19210" xr:uid="{00000000-0005-0000-0000-00000A4B0000}"/>
    <cellStyle name="Normal 23 2 19" xfId="19211" xr:uid="{00000000-0005-0000-0000-00000B4B0000}"/>
    <cellStyle name="Normal 23 2 2" xfId="19212" xr:uid="{00000000-0005-0000-0000-00000C4B0000}"/>
    <cellStyle name="Normal 23 2 2 2" xfId="19213" xr:uid="{00000000-0005-0000-0000-00000D4B0000}"/>
    <cellStyle name="Normal 23 2 2 2 2" xfId="19214" xr:uid="{00000000-0005-0000-0000-00000E4B0000}"/>
    <cellStyle name="Normal 23 2 2 2 3" xfId="19215" xr:uid="{00000000-0005-0000-0000-00000F4B0000}"/>
    <cellStyle name="Normal 23 2 2 3" xfId="19216" xr:uid="{00000000-0005-0000-0000-0000104B0000}"/>
    <cellStyle name="Normal 23 2 2 4" xfId="19217" xr:uid="{00000000-0005-0000-0000-0000114B0000}"/>
    <cellStyle name="Normal 23 2 2 5" xfId="19218" xr:uid="{00000000-0005-0000-0000-0000124B0000}"/>
    <cellStyle name="Normal 23 2 2 6" xfId="19219" xr:uid="{00000000-0005-0000-0000-0000134B0000}"/>
    <cellStyle name="Normal 23 2 2 7" xfId="19220" xr:uid="{00000000-0005-0000-0000-0000144B0000}"/>
    <cellStyle name="Normal 23 2 2 8" xfId="19221" xr:uid="{00000000-0005-0000-0000-0000154B0000}"/>
    <cellStyle name="Normal 23 2 3" xfId="19222" xr:uid="{00000000-0005-0000-0000-0000164B0000}"/>
    <cellStyle name="Normal 23 2 3 2" xfId="19223" xr:uid="{00000000-0005-0000-0000-0000174B0000}"/>
    <cellStyle name="Normal 23 2 3 2 2" xfId="19224" xr:uid="{00000000-0005-0000-0000-0000184B0000}"/>
    <cellStyle name="Normal 23 2 3 3" xfId="19225" xr:uid="{00000000-0005-0000-0000-0000194B0000}"/>
    <cellStyle name="Normal 23 2 3 4" xfId="19226" xr:uid="{00000000-0005-0000-0000-00001A4B0000}"/>
    <cellStyle name="Normal 23 2 3 5" xfId="19227" xr:uid="{00000000-0005-0000-0000-00001B4B0000}"/>
    <cellStyle name="Normal 23 2 3 6" xfId="19228" xr:uid="{00000000-0005-0000-0000-00001C4B0000}"/>
    <cellStyle name="Normal 23 2 4" xfId="19229" xr:uid="{00000000-0005-0000-0000-00001D4B0000}"/>
    <cellStyle name="Normal 23 2 4 2" xfId="19230" xr:uid="{00000000-0005-0000-0000-00001E4B0000}"/>
    <cellStyle name="Normal 23 2 4 2 2" xfId="19231" xr:uid="{00000000-0005-0000-0000-00001F4B0000}"/>
    <cellStyle name="Normal 23 2 4 3" xfId="19232" xr:uid="{00000000-0005-0000-0000-0000204B0000}"/>
    <cellStyle name="Normal 23 2 4 4" xfId="19233" xr:uid="{00000000-0005-0000-0000-0000214B0000}"/>
    <cellStyle name="Normal 23 2 5" xfId="19234" xr:uid="{00000000-0005-0000-0000-0000224B0000}"/>
    <cellStyle name="Normal 23 2 5 2" xfId="19235" xr:uid="{00000000-0005-0000-0000-0000234B0000}"/>
    <cellStyle name="Normal 23 2 5 2 2" xfId="19236" xr:uid="{00000000-0005-0000-0000-0000244B0000}"/>
    <cellStyle name="Normal 23 2 5 3" xfId="19237" xr:uid="{00000000-0005-0000-0000-0000254B0000}"/>
    <cellStyle name="Normal 23 2 5 4" xfId="19238" xr:uid="{00000000-0005-0000-0000-0000264B0000}"/>
    <cellStyle name="Normal 23 2 6" xfId="19239" xr:uid="{00000000-0005-0000-0000-0000274B0000}"/>
    <cellStyle name="Normal 23 2 6 2" xfId="19240" xr:uid="{00000000-0005-0000-0000-0000284B0000}"/>
    <cellStyle name="Normal 23 2 6 2 2" xfId="19241" xr:uid="{00000000-0005-0000-0000-0000294B0000}"/>
    <cellStyle name="Normal 23 2 6 3" xfId="19242" xr:uid="{00000000-0005-0000-0000-00002A4B0000}"/>
    <cellStyle name="Normal 23 2 7" xfId="19243" xr:uid="{00000000-0005-0000-0000-00002B4B0000}"/>
    <cellStyle name="Normal 23 2 7 2" xfId="19244" xr:uid="{00000000-0005-0000-0000-00002C4B0000}"/>
    <cellStyle name="Normal 23 2 7 3" xfId="19245" xr:uid="{00000000-0005-0000-0000-00002D4B0000}"/>
    <cellStyle name="Normal 23 2 8" xfId="19246" xr:uid="{00000000-0005-0000-0000-00002E4B0000}"/>
    <cellStyle name="Normal 23 2 8 2" xfId="19247" xr:uid="{00000000-0005-0000-0000-00002F4B0000}"/>
    <cellStyle name="Normal 23 2 9" xfId="19248" xr:uid="{00000000-0005-0000-0000-0000304B0000}"/>
    <cellStyle name="Normal 23 2 9 2" xfId="19249" xr:uid="{00000000-0005-0000-0000-0000314B0000}"/>
    <cellStyle name="Normal 23 20" xfId="19250" xr:uid="{00000000-0005-0000-0000-0000324B0000}"/>
    <cellStyle name="Normal 23 21" xfId="19251" xr:uid="{00000000-0005-0000-0000-0000334B0000}"/>
    <cellStyle name="Normal 23 22" xfId="19252" xr:uid="{00000000-0005-0000-0000-0000344B0000}"/>
    <cellStyle name="Normal 23 23" xfId="19253" xr:uid="{00000000-0005-0000-0000-0000354B0000}"/>
    <cellStyle name="Normal 23 24" xfId="19254" xr:uid="{00000000-0005-0000-0000-0000364B0000}"/>
    <cellStyle name="Normal 23 3" xfId="19255" xr:uid="{00000000-0005-0000-0000-0000374B0000}"/>
    <cellStyle name="Normal 23 3 10" xfId="19256" xr:uid="{00000000-0005-0000-0000-0000384B0000}"/>
    <cellStyle name="Normal 23 3 11" xfId="19257" xr:uid="{00000000-0005-0000-0000-0000394B0000}"/>
    <cellStyle name="Normal 23 3 12" xfId="19258" xr:uid="{00000000-0005-0000-0000-00003A4B0000}"/>
    <cellStyle name="Normal 23 3 13" xfId="19259" xr:uid="{00000000-0005-0000-0000-00003B4B0000}"/>
    <cellStyle name="Normal 23 3 14" xfId="19260" xr:uid="{00000000-0005-0000-0000-00003C4B0000}"/>
    <cellStyle name="Normal 23 3 15" xfId="19261" xr:uid="{00000000-0005-0000-0000-00003D4B0000}"/>
    <cellStyle name="Normal 23 3 16" xfId="19262" xr:uid="{00000000-0005-0000-0000-00003E4B0000}"/>
    <cellStyle name="Normal 23 3 17" xfId="19263" xr:uid="{00000000-0005-0000-0000-00003F4B0000}"/>
    <cellStyle name="Normal 23 3 18" xfId="19264" xr:uid="{00000000-0005-0000-0000-0000404B0000}"/>
    <cellStyle name="Normal 23 3 2" xfId="19265" xr:uid="{00000000-0005-0000-0000-0000414B0000}"/>
    <cellStyle name="Normal 23 3 2 2" xfId="19266" xr:uid="{00000000-0005-0000-0000-0000424B0000}"/>
    <cellStyle name="Normal 23 3 2 2 2" xfId="19267" xr:uid="{00000000-0005-0000-0000-0000434B0000}"/>
    <cellStyle name="Normal 23 3 2 3" xfId="19268" xr:uid="{00000000-0005-0000-0000-0000444B0000}"/>
    <cellStyle name="Normal 23 3 2 4" xfId="19269" xr:uid="{00000000-0005-0000-0000-0000454B0000}"/>
    <cellStyle name="Normal 23 3 2 5" xfId="19270" xr:uid="{00000000-0005-0000-0000-0000464B0000}"/>
    <cellStyle name="Normal 23 3 2 6" xfId="19271" xr:uid="{00000000-0005-0000-0000-0000474B0000}"/>
    <cellStyle name="Normal 23 3 3" xfId="19272" xr:uid="{00000000-0005-0000-0000-0000484B0000}"/>
    <cellStyle name="Normal 23 3 3 2" xfId="19273" xr:uid="{00000000-0005-0000-0000-0000494B0000}"/>
    <cellStyle name="Normal 23 3 3 2 2" xfId="19274" xr:uid="{00000000-0005-0000-0000-00004A4B0000}"/>
    <cellStyle name="Normal 23 3 3 3" xfId="19275" xr:uid="{00000000-0005-0000-0000-00004B4B0000}"/>
    <cellStyle name="Normal 23 3 3 4" xfId="19276" xr:uid="{00000000-0005-0000-0000-00004C4B0000}"/>
    <cellStyle name="Normal 23 3 4" xfId="19277" xr:uid="{00000000-0005-0000-0000-00004D4B0000}"/>
    <cellStyle name="Normal 23 3 4 2" xfId="19278" xr:uid="{00000000-0005-0000-0000-00004E4B0000}"/>
    <cellStyle name="Normal 23 3 4 2 2" xfId="19279" xr:uid="{00000000-0005-0000-0000-00004F4B0000}"/>
    <cellStyle name="Normal 23 3 4 3" xfId="19280" xr:uid="{00000000-0005-0000-0000-0000504B0000}"/>
    <cellStyle name="Normal 23 3 4 4" xfId="19281" xr:uid="{00000000-0005-0000-0000-0000514B0000}"/>
    <cellStyle name="Normal 23 3 5" xfId="19282" xr:uid="{00000000-0005-0000-0000-0000524B0000}"/>
    <cellStyle name="Normal 23 3 5 2" xfId="19283" xr:uid="{00000000-0005-0000-0000-0000534B0000}"/>
    <cellStyle name="Normal 23 3 5 2 2" xfId="19284" xr:uid="{00000000-0005-0000-0000-0000544B0000}"/>
    <cellStyle name="Normal 23 3 5 3" xfId="19285" xr:uid="{00000000-0005-0000-0000-0000554B0000}"/>
    <cellStyle name="Normal 23 3 5 4" xfId="19286" xr:uid="{00000000-0005-0000-0000-0000564B0000}"/>
    <cellStyle name="Normal 23 3 6" xfId="19287" xr:uid="{00000000-0005-0000-0000-0000574B0000}"/>
    <cellStyle name="Normal 23 3 6 2" xfId="19288" xr:uid="{00000000-0005-0000-0000-0000584B0000}"/>
    <cellStyle name="Normal 23 3 6 2 2" xfId="19289" xr:uid="{00000000-0005-0000-0000-0000594B0000}"/>
    <cellStyle name="Normal 23 3 6 3" xfId="19290" xr:uid="{00000000-0005-0000-0000-00005A4B0000}"/>
    <cellStyle name="Normal 23 3 7" xfId="19291" xr:uid="{00000000-0005-0000-0000-00005B4B0000}"/>
    <cellStyle name="Normal 23 3 7 2" xfId="19292" xr:uid="{00000000-0005-0000-0000-00005C4B0000}"/>
    <cellStyle name="Normal 23 3 7 3" xfId="19293" xr:uid="{00000000-0005-0000-0000-00005D4B0000}"/>
    <cellStyle name="Normal 23 3 8" xfId="19294" xr:uid="{00000000-0005-0000-0000-00005E4B0000}"/>
    <cellStyle name="Normal 23 3 8 2" xfId="19295" xr:uid="{00000000-0005-0000-0000-00005F4B0000}"/>
    <cellStyle name="Normal 23 3 9" xfId="19296" xr:uid="{00000000-0005-0000-0000-0000604B0000}"/>
    <cellStyle name="Normal 23 3 9 2" xfId="19297" xr:uid="{00000000-0005-0000-0000-0000614B0000}"/>
    <cellStyle name="Normal 23 4" xfId="19298" xr:uid="{00000000-0005-0000-0000-0000624B0000}"/>
    <cellStyle name="Normal 23 4 2" xfId="19299" xr:uid="{00000000-0005-0000-0000-0000634B0000}"/>
    <cellStyle name="Normal 23 4 2 2" xfId="19300" xr:uid="{00000000-0005-0000-0000-0000644B0000}"/>
    <cellStyle name="Normal 23 4 3" xfId="19301" xr:uid="{00000000-0005-0000-0000-0000654B0000}"/>
    <cellStyle name="Normal 23 4 4" xfId="19302" xr:uid="{00000000-0005-0000-0000-0000664B0000}"/>
    <cellStyle name="Normal 23 4 5" xfId="19303" xr:uid="{00000000-0005-0000-0000-0000674B0000}"/>
    <cellStyle name="Normal 23 4 6" xfId="19304" xr:uid="{00000000-0005-0000-0000-0000684B0000}"/>
    <cellStyle name="Normal 23 5" xfId="19305" xr:uid="{00000000-0005-0000-0000-0000694B0000}"/>
    <cellStyle name="Normal 23 5 2" xfId="19306" xr:uid="{00000000-0005-0000-0000-00006A4B0000}"/>
    <cellStyle name="Normal 23 5 2 2" xfId="19307" xr:uid="{00000000-0005-0000-0000-00006B4B0000}"/>
    <cellStyle name="Normal 23 5 3" xfId="19308" xr:uid="{00000000-0005-0000-0000-00006C4B0000}"/>
    <cellStyle name="Normal 23 5 4" xfId="19309" xr:uid="{00000000-0005-0000-0000-00006D4B0000}"/>
    <cellStyle name="Normal 23 5 5" xfId="19310" xr:uid="{00000000-0005-0000-0000-00006E4B0000}"/>
    <cellStyle name="Normal 23 6" xfId="19311" xr:uid="{00000000-0005-0000-0000-00006F4B0000}"/>
    <cellStyle name="Normal 23 6 2" xfId="19312" xr:uid="{00000000-0005-0000-0000-0000704B0000}"/>
    <cellStyle name="Normal 23 6 2 2" xfId="19313" xr:uid="{00000000-0005-0000-0000-0000714B0000}"/>
    <cellStyle name="Normal 23 6 3" xfId="19314" xr:uid="{00000000-0005-0000-0000-0000724B0000}"/>
    <cellStyle name="Normal 23 6 4" xfId="19315" xr:uid="{00000000-0005-0000-0000-0000734B0000}"/>
    <cellStyle name="Normal 23 6 5" xfId="19316" xr:uid="{00000000-0005-0000-0000-0000744B0000}"/>
    <cellStyle name="Normal 23 7" xfId="19317" xr:uid="{00000000-0005-0000-0000-0000754B0000}"/>
    <cellStyle name="Normal 23 7 2" xfId="19318" xr:uid="{00000000-0005-0000-0000-0000764B0000}"/>
    <cellStyle name="Normal 23 7 2 2" xfId="19319" xr:uid="{00000000-0005-0000-0000-0000774B0000}"/>
    <cellStyle name="Normal 23 7 3" xfId="19320" xr:uid="{00000000-0005-0000-0000-0000784B0000}"/>
    <cellStyle name="Normal 23 7 4" xfId="19321" xr:uid="{00000000-0005-0000-0000-0000794B0000}"/>
    <cellStyle name="Normal 23 7 5" xfId="19322" xr:uid="{00000000-0005-0000-0000-00007A4B0000}"/>
    <cellStyle name="Normal 23 8" xfId="19323" xr:uid="{00000000-0005-0000-0000-00007B4B0000}"/>
    <cellStyle name="Normal 23 8 2" xfId="19324" xr:uid="{00000000-0005-0000-0000-00007C4B0000}"/>
    <cellStyle name="Normal 23 8 2 2" xfId="19325" xr:uid="{00000000-0005-0000-0000-00007D4B0000}"/>
    <cellStyle name="Normal 23 8 3" xfId="19326" xr:uid="{00000000-0005-0000-0000-00007E4B0000}"/>
    <cellStyle name="Normal 23 8 4" xfId="19327" xr:uid="{00000000-0005-0000-0000-00007F4B0000}"/>
    <cellStyle name="Normal 23 9" xfId="19328" xr:uid="{00000000-0005-0000-0000-0000804B0000}"/>
    <cellStyle name="Normal 23 9 2" xfId="19329" xr:uid="{00000000-0005-0000-0000-0000814B0000}"/>
    <cellStyle name="Normal 23 9 2 2" xfId="19330" xr:uid="{00000000-0005-0000-0000-0000824B0000}"/>
    <cellStyle name="Normal 23 9 3" xfId="19331" xr:uid="{00000000-0005-0000-0000-0000834B0000}"/>
    <cellStyle name="Normal 230" xfId="19332" xr:uid="{00000000-0005-0000-0000-0000844B0000}"/>
    <cellStyle name="Normal 230 10" xfId="19333" xr:uid="{00000000-0005-0000-0000-0000854B0000}"/>
    <cellStyle name="Normal 230 10 2" xfId="19334" xr:uid="{00000000-0005-0000-0000-0000864B0000}"/>
    <cellStyle name="Normal 230 11" xfId="19335" xr:uid="{00000000-0005-0000-0000-0000874B0000}"/>
    <cellStyle name="Normal 230 12" xfId="19336" xr:uid="{00000000-0005-0000-0000-0000884B0000}"/>
    <cellStyle name="Normal 230 13" xfId="19337" xr:uid="{00000000-0005-0000-0000-0000894B0000}"/>
    <cellStyle name="Normal 230 14" xfId="19338" xr:uid="{00000000-0005-0000-0000-00008A4B0000}"/>
    <cellStyle name="Normal 230 15" xfId="19339" xr:uid="{00000000-0005-0000-0000-00008B4B0000}"/>
    <cellStyle name="Normal 230 16" xfId="19340" xr:uid="{00000000-0005-0000-0000-00008C4B0000}"/>
    <cellStyle name="Normal 230 17" xfId="19341" xr:uid="{00000000-0005-0000-0000-00008D4B0000}"/>
    <cellStyle name="Normal 230 2" xfId="19342" xr:uid="{00000000-0005-0000-0000-00008E4B0000}"/>
    <cellStyle name="Normal 230 2 10" xfId="19343" xr:uid="{00000000-0005-0000-0000-00008F4B0000}"/>
    <cellStyle name="Normal 230 2 11" xfId="19344" xr:uid="{00000000-0005-0000-0000-0000904B0000}"/>
    <cellStyle name="Normal 230 2 12" xfId="19345" xr:uid="{00000000-0005-0000-0000-0000914B0000}"/>
    <cellStyle name="Normal 230 2 13" xfId="19346" xr:uid="{00000000-0005-0000-0000-0000924B0000}"/>
    <cellStyle name="Normal 230 2 14" xfId="19347" xr:uid="{00000000-0005-0000-0000-0000934B0000}"/>
    <cellStyle name="Normal 230 2 15" xfId="19348" xr:uid="{00000000-0005-0000-0000-0000944B0000}"/>
    <cellStyle name="Normal 230 2 2" xfId="19349" xr:uid="{00000000-0005-0000-0000-0000954B0000}"/>
    <cellStyle name="Normal 230 2 2 2" xfId="19350" xr:uid="{00000000-0005-0000-0000-0000964B0000}"/>
    <cellStyle name="Normal 230 2 2 2 2" xfId="19351" xr:uid="{00000000-0005-0000-0000-0000974B0000}"/>
    <cellStyle name="Normal 230 2 2 3" xfId="19352" xr:uid="{00000000-0005-0000-0000-0000984B0000}"/>
    <cellStyle name="Normal 230 2 2 4" xfId="19353" xr:uid="{00000000-0005-0000-0000-0000994B0000}"/>
    <cellStyle name="Normal 230 2 3" xfId="19354" xr:uid="{00000000-0005-0000-0000-00009A4B0000}"/>
    <cellStyle name="Normal 230 2 3 2" xfId="19355" xr:uid="{00000000-0005-0000-0000-00009B4B0000}"/>
    <cellStyle name="Normal 230 2 3 2 2" xfId="19356" xr:uid="{00000000-0005-0000-0000-00009C4B0000}"/>
    <cellStyle name="Normal 230 2 3 3" xfId="19357" xr:uid="{00000000-0005-0000-0000-00009D4B0000}"/>
    <cellStyle name="Normal 230 2 3 4" xfId="19358" xr:uid="{00000000-0005-0000-0000-00009E4B0000}"/>
    <cellStyle name="Normal 230 2 4" xfId="19359" xr:uid="{00000000-0005-0000-0000-00009F4B0000}"/>
    <cellStyle name="Normal 230 2 4 2" xfId="19360" xr:uid="{00000000-0005-0000-0000-0000A04B0000}"/>
    <cellStyle name="Normal 230 2 4 2 2" xfId="19361" xr:uid="{00000000-0005-0000-0000-0000A14B0000}"/>
    <cellStyle name="Normal 230 2 4 3" xfId="19362" xr:uid="{00000000-0005-0000-0000-0000A24B0000}"/>
    <cellStyle name="Normal 230 2 4 4" xfId="19363" xr:uid="{00000000-0005-0000-0000-0000A34B0000}"/>
    <cellStyle name="Normal 230 2 5" xfId="19364" xr:uid="{00000000-0005-0000-0000-0000A44B0000}"/>
    <cellStyle name="Normal 230 2 5 2" xfId="19365" xr:uid="{00000000-0005-0000-0000-0000A54B0000}"/>
    <cellStyle name="Normal 230 2 5 2 2" xfId="19366" xr:uid="{00000000-0005-0000-0000-0000A64B0000}"/>
    <cellStyle name="Normal 230 2 5 3" xfId="19367" xr:uid="{00000000-0005-0000-0000-0000A74B0000}"/>
    <cellStyle name="Normal 230 2 5 4" xfId="19368" xr:uid="{00000000-0005-0000-0000-0000A84B0000}"/>
    <cellStyle name="Normal 230 2 6" xfId="19369" xr:uid="{00000000-0005-0000-0000-0000A94B0000}"/>
    <cellStyle name="Normal 230 2 6 2" xfId="19370" xr:uid="{00000000-0005-0000-0000-0000AA4B0000}"/>
    <cellStyle name="Normal 230 2 6 2 2" xfId="19371" xr:uid="{00000000-0005-0000-0000-0000AB4B0000}"/>
    <cellStyle name="Normal 230 2 6 3" xfId="19372" xr:uid="{00000000-0005-0000-0000-0000AC4B0000}"/>
    <cellStyle name="Normal 230 2 7" xfId="19373" xr:uid="{00000000-0005-0000-0000-0000AD4B0000}"/>
    <cellStyle name="Normal 230 2 7 2" xfId="19374" xr:uid="{00000000-0005-0000-0000-0000AE4B0000}"/>
    <cellStyle name="Normal 230 2 7 3" xfId="19375" xr:uid="{00000000-0005-0000-0000-0000AF4B0000}"/>
    <cellStyle name="Normal 230 2 8" xfId="19376" xr:uid="{00000000-0005-0000-0000-0000B04B0000}"/>
    <cellStyle name="Normal 230 2 8 2" xfId="19377" xr:uid="{00000000-0005-0000-0000-0000B14B0000}"/>
    <cellStyle name="Normal 230 2 9" xfId="19378" xr:uid="{00000000-0005-0000-0000-0000B24B0000}"/>
    <cellStyle name="Normal 230 3" xfId="19379" xr:uid="{00000000-0005-0000-0000-0000B34B0000}"/>
    <cellStyle name="Normal 230 3 10" xfId="19380" xr:uid="{00000000-0005-0000-0000-0000B44B0000}"/>
    <cellStyle name="Normal 230 3 11" xfId="19381" xr:uid="{00000000-0005-0000-0000-0000B54B0000}"/>
    <cellStyle name="Normal 230 3 12" xfId="19382" xr:uid="{00000000-0005-0000-0000-0000B64B0000}"/>
    <cellStyle name="Normal 230 3 13" xfId="19383" xr:uid="{00000000-0005-0000-0000-0000B74B0000}"/>
    <cellStyle name="Normal 230 3 14" xfId="19384" xr:uid="{00000000-0005-0000-0000-0000B84B0000}"/>
    <cellStyle name="Normal 230 3 15" xfId="19385" xr:uid="{00000000-0005-0000-0000-0000B94B0000}"/>
    <cellStyle name="Normal 230 3 2" xfId="19386" xr:uid="{00000000-0005-0000-0000-0000BA4B0000}"/>
    <cellStyle name="Normal 230 3 2 2" xfId="19387" xr:uid="{00000000-0005-0000-0000-0000BB4B0000}"/>
    <cellStyle name="Normal 230 3 2 2 2" xfId="19388" xr:uid="{00000000-0005-0000-0000-0000BC4B0000}"/>
    <cellStyle name="Normal 230 3 2 3" xfId="19389" xr:uid="{00000000-0005-0000-0000-0000BD4B0000}"/>
    <cellStyle name="Normal 230 3 2 4" xfId="19390" xr:uid="{00000000-0005-0000-0000-0000BE4B0000}"/>
    <cellStyle name="Normal 230 3 3" xfId="19391" xr:uid="{00000000-0005-0000-0000-0000BF4B0000}"/>
    <cellStyle name="Normal 230 3 3 2" xfId="19392" xr:uid="{00000000-0005-0000-0000-0000C04B0000}"/>
    <cellStyle name="Normal 230 3 3 2 2" xfId="19393" xr:uid="{00000000-0005-0000-0000-0000C14B0000}"/>
    <cellStyle name="Normal 230 3 3 3" xfId="19394" xr:uid="{00000000-0005-0000-0000-0000C24B0000}"/>
    <cellStyle name="Normal 230 3 3 4" xfId="19395" xr:uid="{00000000-0005-0000-0000-0000C34B0000}"/>
    <cellStyle name="Normal 230 3 4" xfId="19396" xr:uid="{00000000-0005-0000-0000-0000C44B0000}"/>
    <cellStyle name="Normal 230 3 4 2" xfId="19397" xr:uid="{00000000-0005-0000-0000-0000C54B0000}"/>
    <cellStyle name="Normal 230 3 4 2 2" xfId="19398" xr:uid="{00000000-0005-0000-0000-0000C64B0000}"/>
    <cellStyle name="Normal 230 3 4 3" xfId="19399" xr:uid="{00000000-0005-0000-0000-0000C74B0000}"/>
    <cellStyle name="Normal 230 3 4 4" xfId="19400" xr:uid="{00000000-0005-0000-0000-0000C84B0000}"/>
    <cellStyle name="Normal 230 3 5" xfId="19401" xr:uid="{00000000-0005-0000-0000-0000C94B0000}"/>
    <cellStyle name="Normal 230 3 5 2" xfId="19402" xr:uid="{00000000-0005-0000-0000-0000CA4B0000}"/>
    <cellStyle name="Normal 230 3 5 2 2" xfId="19403" xr:uid="{00000000-0005-0000-0000-0000CB4B0000}"/>
    <cellStyle name="Normal 230 3 5 3" xfId="19404" xr:uid="{00000000-0005-0000-0000-0000CC4B0000}"/>
    <cellStyle name="Normal 230 3 5 4" xfId="19405" xr:uid="{00000000-0005-0000-0000-0000CD4B0000}"/>
    <cellStyle name="Normal 230 3 6" xfId="19406" xr:uid="{00000000-0005-0000-0000-0000CE4B0000}"/>
    <cellStyle name="Normal 230 3 6 2" xfId="19407" xr:uid="{00000000-0005-0000-0000-0000CF4B0000}"/>
    <cellStyle name="Normal 230 3 6 2 2" xfId="19408" xr:uid="{00000000-0005-0000-0000-0000D04B0000}"/>
    <cellStyle name="Normal 230 3 6 3" xfId="19409" xr:uid="{00000000-0005-0000-0000-0000D14B0000}"/>
    <cellStyle name="Normal 230 3 7" xfId="19410" xr:uid="{00000000-0005-0000-0000-0000D24B0000}"/>
    <cellStyle name="Normal 230 3 7 2" xfId="19411" xr:uid="{00000000-0005-0000-0000-0000D34B0000}"/>
    <cellStyle name="Normal 230 3 7 3" xfId="19412" xr:uid="{00000000-0005-0000-0000-0000D44B0000}"/>
    <cellStyle name="Normal 230 3 8" xfId="19413" xr:uid="{00000000-0005-0000-0000-0000D54B0000}"/>
    <cellStyle name="Normal 230 3 8 2" xfId="19414" xr:uid="{00000000-0005-0000-0000-0000D64B0000}"/>
    <cellStyle name="Normal 230 3 9" xfId="19415" xr:uid="{00000000-0005-0000-0000-0000D74B0000}"/>
    <cellStyle name="Normal 230 4" xfId="19416" xr:uid="{00000000-0005-0000-0000-0000D84B0000}"/>
    <cellStyle name="Normal 230 4 2" xfId="19417" xr:uid="{00000000-0005-0000-0000-0000D94B0000}"/>
    <cellStyle name="Normal 230 4 2 2" xfId="19418" xr:uid="{00000000-0005-0000-0000-0000DA4B0000}"/>
    <cellStyle name="Normal 230 4 3" xfId="19419" xr:uid="{00000000-0005-0000-0000-0000DB4B0000}"/>
    <cellStyle name="Normal 230 4 4" xfId="19420" xr:uid="{00000000-0005-0000-0000-0000DC4B0000}"/>
    <cellStyle name="Normal 230 5" xfId="19421" xr:uid="{00000000-0005-0000-0000-0000DD4B0000}"/>
    <cellStyle name="Normal 230 5 2" xfId="19422" xr:uid="{00000000-0005-0000-0000-0000DE4B0000}"/>
    <cellStyle name="Normal 230 5 2 2" xfId="19423" xr:uid="{00000000-0005-0000-0000-0000DF4B0000}"/>
    <cellStyle name="Normal 230 5 3" xfId="19424" xr:uid="{00000000-0005-0000-0000-0000E04B0000}"/>
    <cellStyle name="Normal 230 5 4" xfId="19425" xr:uid="{00000000-0005-0000-0000-0000E14B0000}"/>
    <cellStyle name="Normal 230 6" xfId="19426" xr:uid="{00000000-0005-0000-0000-0000E24B0000}"/>
    <cellStyle name="Normal 230 6 2" xfId="19427" xr:uid="{00000000-0005-0000-0000-0000E34B0000}"/>
    <cellStyle name="Normal 230 6 2 2" xfId="19428" xr:uid="{00000000-0005-0000-0000-0000E44B0000}"/>
    <cellStyle name="Normal 230 6 3" xfId="19429" xr:uid="{00000000-0005-0000-0000-0000E54B0000}"/>
    <cellStyle name="Normal 230 6 4" xfId="19430" xr:uid="{00000000-0005-0000-0000-0000E64B0000}"/>
    <cellStyle name="Normal 230 7" xfId="19431" xr:uid="{00000000-0005-0000-0000-0000E74B0000}"/>
    <cellStyle name="Normal 230 7 2" xfId="19432" xr:uid="{00000000-0005-0000-0000-0000E84B0000}"/>
    <cellStyle name="Normal 230 7 2 2" xfId="19433" xr:uid="{00000000-0005-0000-0000-0000E94B0000}"/>
    <cellStyle name="Normal 230 7 3" xfId="19434" xr:uid="{00000000-0005-0000-0000-0000EA4B0000}"/>
    <cellStyle name="Normal 230 7 4" xfId="19435" xr:uid="{00000000-0005-0000-0000-0000EB4B0000}"/>
    <cellStyle name="Normal 230 8" xfId="19436" xr:uid="{00000000-0005-0000-0000-0000EC4B0000}"/>
    <cellStyle name="Normal 230 8 2" xfId="19437" xr:uid="{00000000-0005-0000-0000-0000ED4B0000}"/>
    <cellStyle name="Normal 230 8 2 2" xfId="19438" xr:uid="{00000000-0005-0000-0000-0000EE4B0000}"/>
    <cellStyle name="Normal 230 8 3" xfId="19439" xr:uid="{00000000-0005-0000-0000-0000EF4B0000}"/>
    <cellStyle name="Normal 230 9" xfId="19440" xr:uid="{00000000-0005-0000-0000-0000F04B0000}"/>
    <cellStyle name="Normal 230 9 2" xfId="19441" xr:uid="{00000000-0005-0000-0000-0000F14B0000}"/>
    <cellStyle name="Normal 230 9 3" xfId="19442" xr:uid="{00000000-0005-0000-0000-0000F24B0000}"/>
    <cellStyle name="Normal 231" xfId="19443" xr:uid="{00000000-0005-0000-0000-0000F34B0000}"/>
    <cellStyle name="Normal 231 10" xfId="19444" xr:uid="{00000000-0005-0000-0000-0000F44B0000}"/>
    <cellStyle name="Normal 231 10 2" xfId="19445" xr:uid="{00000000-0005-0000-0000-0000F54B0000}"/>
    <cellStyle name="Normal 231 11" xfId="19446" xr:uid="{00000000-0005-0000-0000-0000F64B0000}"/>
    <cellStyle name="Normal 231 12" xfId="19447" xr:uid="{00000000-0005-0000-0000-0000F74B0000}"/>
    <cellStyle name="Normal 231 13" xfId="19448" xr:uid="{00000000-0005-0000-0000-0000F84B0000}"/>
    <cellStyle name="Normal 231 14" xfId="19449" xr:uid="{00000000-0005-0000-0000-0000F94B0000}"/>
    <cellStyle name="Normal 231 15" xfId="19450" xr:uid="{00000000-0005-0000-0000-0000FA4B0000}"/>
    <cellStyle name="Normal 231 16" xfId="19451" xr:uid="{00000000-0005-0000-0000-0000FB4B0000}"/>
    <cellStyle name="Normal 231 17" xfId="19452" xr:uid="{00000000-0005-0000-0000-0000FC4B0000}"/>
    <cellStyle name="Normal 231 2" xfId="19453" xr:uid="{00000000-0005-0000-0000-0000FD4B0000}"/>
    <cellStyle name="Normal 231 2 10" xfId="19454" xr:uid="{00000000-0005-0000-0000-0000FE4B0000}"/>
    <cellStyle name="Normal 231 2 11" xfId="19455" xr:uid="{00000000-0005-0000-0000-0000FF4B0000}"/>
    <cellStyle name="Normal 231 2 12" xfId="19456" xr:uid="{00000000-0005-0000-0000-0000004C0000}"/>
    <cellStyle name="Normal 231 2 13" xfId="19457" xr:uid="{00000000-0005-0000-0000-0000014C0000}"/>
    <cellStyle name="Normal 231 2 14" xfId="19458" xr:uid="{00000000-0005-0000-0000-0000024C0000}"/>
    <cellStyle name="Normal 231 2 15" xfId="19459" xr:uid="{00000000-0005-0000-0000-0000034C0000}"/>
    <cellStyle name="Normal 231 2 2" xfId="19460" xr:uid="{00000000-0005-0000-0000-0000044C0000}"/>
    <cellStyle name="Normal 231 2 2 2" xfId="19461" xr:uid="{00000000-0005-0000-0000-0000054C0000}"/>
    <cellStyle name="Normal 231 2 2 2 2" xfId="19462" xr:uid="{00000000-0005-0000-0000-0000064C0000}"/>
    <cellStyle name="Normal 231 2 2 3" xfId="19463" xr:uid="{00000000-0005-0000-0000-0000074C0000}"/>
    <cellStyle name="Normal 231 2 2 4" xfId="19464" xr:uid="{00000000-0005-0000-0000-0000084C0000}"/>
    <cellStyle name="Normal 231 2 3" xfId="19465" xr:uid="{00000000-0005-0000-0000-0000094C0000}"/>
    <cellStyle name="Normal 231 2 3 2" xfId="19466" xr:uid="{00000000-0005-0000-0000-00000A4C0000}"/>
    <cellStyle name="Normal 231 2 3 2 2" xfId="19467" xr:uid="{00000000-0005-0000-0000-00000B4C0000}"/>
    <cellStyle name="Normal 231 2 3 3" xfId="19468" xr:uid="{00000000-0005-0000-0000-00000C4C0000}"/>
    <cellStyle name="Normal 231 2 3 4" xfId="19469" xr:uid="{00000000-0005-0000-0000-00000D4C0000}"/>
    <cellStyle name="Normal 231 2 4" xfId="19470" xr:uid="{00000000-0005-0000-0000-00000E4C0000}"/>
    <cellStyle name="Normal 231 2 4 2" xfId="19471" xr:uid="{00000000-0005-0000-0000-00000F4C0000}"/>
    <cellStyle name="Normal 231 2 4 2 2" xfId="19472" xr:uid="{00000000-0005-0000-0000-0000104C0000}"/>
    <cellStyle name="Normal 231 2 4 3" xfId="19473" xr:uid="{00000000-0005-0000-0000-0000114C0000}"/>
    <cellStyle name="Normal 231 2 4 4" xfId="19474" xr:uid="{00000000-0005-0000-0000-0000124C0000}"/>
    <cellStyle name="Normal 231 2 5" xfId="19475" xr:uid="{00000000-0005-0000-0000-0000134C0000}"/>
    <cellStyle name="Normal 231 2 5 2" xfId="19476" xr:uid="{00000000-0005-0000-0000-0000144C0000}"/>
    <cellStyle name="Normal 231 2 5 2 2" xfId="19477" xr:uid="{00000000-0005-0000-0000-0000154C0000}"/>
    <cellStyle name="Normal 231 2 5 3" xfId="19478" xr:uid="{00000000-0005-0000-0000-0000164C0000}"/>
    <cellStyle name="Normal 231 2 5 4" xfId="19479" xr:uid="{00000000-0005-0000-0000-0000174C0000}"/>
    <cellStyle name="Normal 231 2 6" xfId="19480" xr:uid="{00000000-0005-0000-0000-0000184C0000}"/>
    <cellStyle name="Normal 231 2 6 2" xfId="19481" xr:uid="{00000000-0005-0000-0000-0000194C0000}"/>
    <cellStyle name="Normal 231 2 6 2 2" xfId="19482" xr:uid="{00000000-0005-0000-0000-00001A4C0000}"/>
    <cellStyle name="Normal 231 2 6 3" xfId="19483" xr:uid="{00000000-0005-0000-0000-00001B4C0000}"/>
    <cellStyle name="Normal 231 2 7" xfId="19484" xr:uid="{00000000-0005-0000-0000-00001C4C0000}"/>
    <cellStyle name="Normal 231 2 7 2" xfId="19485" xr:uid="{00000000-0005-0000-0000-00001D4C0000}"/>
    <cellStyle name="Normal 231 2 7 3" xfId="19486" xr:uid="{00000000-0005-0000-0000-00001E4C0000}"/>
    <cellStyle name="Normal 231 2 8" xfId="19487" xr:uid="{00000000-0005-0000-0000-00001F4C0000}"/>
    <cellStyle name="Normal 231 2 8 2" xfId="19488" xr:uid="{00000000-0005-0000-0000-0000204C0000}"/>
    <cellStyle name="Normal 231 2 9" xfId="19489" xr:uid="{00000000-0005-0000-0000-0000214C0000}"/>
    <cellStyle name="Normal 231 3" xfId="19490" xr:uid="{00000000-0005-0000-0000-0000224C0000}"/>
    <cellStyle name="Normal 231 3 10" xfId="19491" xr:uid="{00000000-0005-0000-0000-0000234C0000}"/>
    <cellStyle name="Normal 231 3 11" xfId="19492" xr:uid="{00000000-0005-0000-0000-0000244C0000}"/>
    <cellStyle name="Normal 231 3 12" xfId="19493" xr:uid="{00000000-0005-0000-0000-0000254C0000}"/>
    <cellStyle name="Normal 231 3 13" xfId="19494" xr:uid="{00000000-0005-0000-0000-0000264C0000}"/>
    <cellStyle name="Normal 231 3 14" xfId="19495" xr:uid="{00000000-0005-0000-0000-0000274C0000}"/>
    <cellStyle name="Normal 231 3 15" xfId="19496" xr:uid="{00000000-0005-0000-0000-0000284C0000}"/>
    <cellStyle name="Normal 231 3 2" xfId="19497" xr:uid="{00000000-0005-0000-0000-0000294C0000}"/>
    <cellStyle name="Normal 231 3 2 2" xfId="19498" xr:uid="{00000000-0005-0000-0000-00002A4C0000}"/>
    <cellStyle name="Normal 231 3 2 2 2" xfId="19499" xr:uid="{00000000-0005-0000-0000-00002B4C0000}"/>
    <cellStyle name="Normal 231 3 2 3" xfId="19500" xr:uid="{00000000-0005-0000-0000-00002C4C0000}"/>
    <cellStyle name="Normal 231 3 2 4" xfId="19501" xr:uid="{00000000-0005-0000-0000-00002D4C0000}"/>
    <cellStyle name="Normal 231 3 3" xfId="19502" xr:uid="{00000000-0005-0000-0000-00002E4C0000}"/>
    <cellStyle name="Normal 231 3 3 2" xfId="19503" xr:uid="{00000000-0005-0000-0000-00002F4C0000}"/>
    <cellStyle name="Normal 231 3 3 2 2" xfId="19504" xr:uid="{00000000-0005-0000-0000-0000304C0000}"/>
    <cellStyle name="Normal 231 3 3 3" xfId="19505" xr:uid="{00000000-0005-0000-0000-0000314C0000}"/>
    <cellStyle name="Normal 231 3 3 4" xfId="19506" xr:uid="{00000000-0005-0000-0000-0000324C0000}"/>
    <cellStyle name="Normal 231 3 4" xfId="19507" xr:uid="{00000000-0005-0000-0000-0000334C0000}"/>
    <cellStyle name="Normal 231 3 4 2" xfId="19508" xr:uid="{00000000-0005-0000-0000-0000344C0000}"/>
    <cellStyle name="Normal 231 3 4 2 2" xfId="19509" xr:uid="{00000000-0005-0000-0000-0000354C0000}"/>
    <cellStyle name="Normal 231 3 4 3" xfId="19510" xr:uid="{00000000-0005-0000-0000-0000364C0000}"/>
    <cellStyle name="Normal 231 3 4 4" xfId="19511" xr:uid="{00000000-0005-0000-0000-0000374C0000}"/>
    <cellStyle name="Normal 231 3 5" xfId="19512" xr:uid="{00000000-0005-0000-0000-0000384C0000}"/>
    <cellStyle name="Normal 231 3 5 2" xfId="19513" xr:uid="{00000000-0005-0000-0000-0000394C0000}"/>
    <cellStyle name="Normal 231 3 5 2 2" xfId="19514" xr:uid="{00000000-0005-0000-0000-00003A4C0000}"/>
    <cellStyle name="Normal 231 3 5 3" xfId="19515" xr:uid="{00000000-0005-0000-0000-00003B4C0000}"/>
    <cellStyle name="Normal 231 3 5 4" xfId="19516" xr:uid="{00000000-0005-0000-0000-00003C4C0000}"/>
    <cellStyle name="Normal 231 3 6" xfId="19517" xr:uid="{00000000-0005-0000-0000-00003D4C0000}"/>
    <cellStyle name="Normal 231 3 6 2" xfId="19518" xr:uid="{00000000-0005-0000-0000-00003E4C0000}"/>
    <cellStyle name="Normal 231 3 6 2 2" xfId="19519" xr:uid="{00000000-0005-0000-0000-00003F4C0000}"/>
    <cellStyle name="Normal 231 3 6 3" xfId="19520" xr:uid="{00000000-0005-0000-0000-0000404C0000}"/>
    <cellStyle name="Normal 231 3 7" xfId="19521" xr:uid="{00000000-0005-0000-0000-0000414C0000}"/>
    <cellStyle name="Normal 231 3 7 2" xfId="19522" xr:uid="{00000000-0005-0000-0000-0000424C0000}"/>
    <cellStyle name="Normal 231 3 7 3" xfId="19523" xr:uid="{00000000-0005-0000-0000-0000434C0000}"/>
    <cellStyle name="Normal 231 3 8" xfId="19524" xr:uid="{00000000-0005-0000-0000-0000444C0000}"/>
    <cellStyle name="Normal 231 3 8 2" xfId="19525" xr:uid="{00000000-0005-0000-0000-0000454C0000}"/>
    <cellStyle name="Normal 231 3 9" xfId="19526" xr:uid="{00000000-0005-0000-0000-0000464C0000}"/>
    <cellStyle name="Normal 231 4" xfId="19527" xr:uid="{00000000-0005-0000-0000-0000474C0000}"/>
    <cellStyle name="Normal 231 4 2" xfId="19528" xr:uid="{00000000-0005-0000-0000-0000484C0000}"/>
    <cellStyle name="Normal 231 4 2 2" xfId="19529" xr:uid="{00000000-0005-0000-0000-0000494C0000}"/>
    <cellStyle name="Normal 231 4 3" xfId="19530" xr:uid="{00000000-0005-0000-0000-00004A4C0000}"/>
    <cellStyle name="Normal 231 4 4" xfId="19531" xr:uid="{00000000-0005-0000-0000-00004B4C0000}"/>
    <cellStyle name="Normal 231 5" xfId="19532" xr:uid="{00000000-0005-0000-0000-00004C4C0000}"/>
    <cellStyle name="Normal 231 5 2" xfId="19533" xr:uid="{00000000-0005-0000-0000-00004D4C0000}"/>
    <cellStyle name="Normal 231 5 2 2" xfId="19534" xr:uid="{00000000-0005-0000-0000-00004E4C0000}"/>
    <cellStyle name="Normal 231 5 3" xfId="19535" xr:uid="{00000000-0005-0000-0000-00004F4C0000}"/>
    <cellStyle name="Normal 231 5 4" xfId="19536" xr:uid="{00000000-0005-0000-0000-0000504C0000}"/>
    <cellStyle name="Normal 231 6" xfId="19537" xr:uid="{00000000-0005-0000-0000-0000514C0000}"/>
    <cellStyle name="Normal 231 6 2" xfId="19538" xr:uid="{00000000-0005-0000-0000-0000524C0000}"/>
    <cellStyle name="Normal 231 6 2 2" xfId="19539" xr:uid="{00000000-0005-0000-0000-0000534C0000}"/>
    <cellStyle name="Normal 231 6 3" xfId="19540" xr:uid="{00000000-0005-0000-0000-0000544C0000}"/>
    <cellStyle name="Normal 231 6 4" xfId="19541" xr:uid="{00000000-0005-0000-0000-0000554C0000}"/>
    <cellStyle name="Normal 231 7" xfId="19542" xr:uid="{00000000-0005-0000-0000-0000564C0000}"/>
    <cellStyle name="Normal 231 7 2" xfId="19543" xr:uid="{00000000-0005-0000-0000-0000574C0000}"/>
    <cellStyle name="Normal 231 7 2 2" xfId="19544" xr:uid="{00000000-0005-0000-0000-0000584C0000}"/>
    <cellStyle name="Normal 231 7 3" xfId="19545" xr:uid="{00000000-0005-0000-0000-0000594C0000}"/>
    <cellStyle name="Normal 231 7 4" xfId="19546" xr:uid="{00000000-0005-0000-0000-00005A4C0000}"/>
    <cellStyle name="Normal 231 8" xfId="19547" xr:uid="{00000000-0005-0000-0000-00005B4C0000}"/>
    <cellStyle name="Normal 231 8 2" xfId="19548" xr:uid="{00000000-0005-0000-0000-00005C4C0000}"/>
    <cellStyle name="Normal 231 8 2 2" xfId="19549" xr:uid="{00000000-0005-0000-0000-00005D4C0000}"/>
    <cellStyle name="Normal 231 8 3" xfId="19550" xr:uid="{00000000-0005-0000-0000-00005E4C0000}"/>
    <cellStyle name="Normal 231 9" xfId="19551" xr:uid="{00000000-0005-0000-0000-00005F4C0000}"/>
    <cellStyle name="Normal 231 9 2" xfId="19552" xr:uid="{00000000-0005-0000-0000-0000604C0000}"/>
    <cellStyle name="Normal 231 9 3" xfId="19553" xr:uid="{00000000-0005-0000-0000-0000614C0000}"/>
    <cellStyle name="Normal 232" xfId="19554" xr:uid="{00000000-0005-0000-0000-0000624C0000}"/>
    <cellStyle name="Normal 232 10" xfId="19555" xr:uid="{00000000-0005-0000-0000-0000634C0000}"/>
    <cellStyle name="Normal 232 10 2" xfId="19556" xr:uid="{00000000-0005-0000-0000-0000644C0000}"/>
    <cellStyle name="Normal 232 11" xfId="19557" xr:uid="{00000000-0005-0000-0000-0000654C0000}"/>
    <cellStyle name="Normal 232 12" xfId="19558" xr:uid="{00000000-0005-0000-0000-0000664C0000}"/>
    <cellStyle name="Normal 232 13" xfId="19559" xr:uid="{00000000-0005-0000-0000-0000674C0000}"/>
    <cellStyle name="Normal 232 14" xfId="19560" xr:uid="{00000000-0005-0000-0000-0000684C0000}"/>
    <cellStyle name="Normal 232 15" xfId="19561" xr:uid="{00000000-0005-0000-0000-0000694C0000}"/>
    <cellStyle name="Normal 232 16" xfId="19562" xr:uid="{00000000-0005-0000-0000-00006A4C0000}"/>
    <cellStyle name="Normal 232 17" xfId="19563" xr:uid="{00000000-0005-0000-0000-00006B4C0000}"/>
    <cellStyle name="Normal 232 2" xfId="19564" xr:uid="{00000000-0005-0000-0000-00006C4C0000}"/>
    <cellStyle name="Normal 232 2 10" xfId="19565" xr:uid="{00000000-0005-0000-0000-00006D4C0000}"/>
    <cellStyle name="Normal 232 2 11" xfId="19566" xr:uid="{00000000-0005-0000-0000-00006E4C0000}"/>
    <cellStyle name="Normal 232 2 12" xfId="19567" xr:uid="{00000000-0005-0000-0000-00006F4C0000}"/>
    <cellStyle name="Normal 232 2 13" xfId="19568" xr:uid="{00000000-0005-0000-0000-0000704C0000}"/>
    <cellStyle name="Normal 232 2 14" xfId="19569" xr:uid="{00000000-0005-0000-0000-0000714C0000}"/>
    <cellStyle name="Normal 232 2 15" xfId="19570" xr:uid="{00000000-0005-0000-0000-0000724C0000}"/>
    <cellStyle name="Normal 232 2 2" xfId="19571" xr:uid="{00000000-0005-0000-0000-0000734C0000}"/>
    <cellStyle name="Normal 232 2 2 2" xfId="19572" xr:uid="{00000000-0005-0000-0000-0000744C0000}"/>
    <cellStyle name="Normal 232 2 2 2 2" xfId="19573" xr:uid="{00000000-0005-0000-0000-0000754C0000}"/>
    <cellStyle name="Normal 232 2 2 3" xfId="19574" xr:uid="{00000000-0005-0000-0000-0000764C0000}"/>
    <cellStyle name="Normal 232 2 2 4" xfId="19575" xr:uid="{00000000-0005-0000-0000-0000774C0000}"/>
    <cellStyle name="Normal 232 2 3" xfId="19576" xr:uid="{00000000-0005-0000-0000-0000784C0000}"/>
    <cellStyle name="Normal 232 2 3 2" xfId="19577" xr:uid="{00000000-0005-0000-0000-0000794C0000}"/>
    <cellStyle name="Normal 232 2 3 2 2" xfId="19578" xr:uid="{00000000-0005-0000-0000-00007A4C0000}"/>
    <cellStyle name="Normal 232 2 3 3" xfId="19579" xr:uid="{00000000-0005-0000-0000-00007B4C0000}"/>
    <cellStyle name="Normal 232 2 3 4" xfId="19580" xr:uid="{00000000-0005-0000-0000-00007C4C0000}"/>
    <cellStyle name="Normal 232 2 4" xfId="19581" xr:uid="{00000000-0005-0000-0000-00007D4C0000}"/>
    <cellStyle name="Normal 232 2 4 2" xfId="19582" xr:uid="{00000000-0005-0000-0000-00007E4C0000}"/>
    <cellStyle name="Normal 232 2 4 2 2" xfId="19583" xr:uid="{00000000-0005-0000-0000-00007F4C0000}"/>
    <cellStyle name="Normal 232 2 4 3" xfId="19584" xr:uid="{00000000-0005-0000-0000-0000804C0000}"/>
    <cellStyle name="Normal 232 2 4 4" xfId="19585" xr:uid="{00000000-0005-0000-0000-0000814C0000}"/>
    <cellStyle name="Normal 232 2 5" xfId="19586" xr:uid="{00000000-0005-0000-0000-0000824C0000}"/>
    <cellStyle name="Normal 232 2 5 2" xfId="19587" xr:uid="{00000000-0005-0000-0000-0000834C0000}"/>
    <cellStyle name="Normal 232 2 5 2 2" xfId="19588" xr:uid="{00000000-0005-0000-0000-0000844C0000}"/>
    <cellStyle name="Normal 232 2 5 3" xfId="19589" xr:uid="{00000000-0005-0000-0000-0000854C0000}"/>
    <cellStyle name="Normal 232 2 5 4" xfId="19590" xr:uid="{00000000-0005-0000-0000-0000864C0000}"/>
    <cellStyle name="Normal 232 2 6" xfId="19591" xr:uid="{00000000-0005-0000-0000-0000874C0000}"/>
    <cellStyle name="Normal 232 2 6 2" xfId="19592" xr:uid="{00000000-0005-0000-0000-0000884C0000}"/>
    <cellStyle name="Normal 232 2 6 2 2" xfId="19593" xr:uid="{00000000-0005-0000-0000-0000894C0000}"/>
    <cellStyle name="Normal 232 2 6 3" xfId="19594" xr:uid="{00000000-0005-0000-0000-00008A4C0000}"/>
    <cellStyle name="Normal 232 2 7" xfId="19595" xr:uid="{00000000-0005-0000-0000-00008B4C0000}"/>
    <cellStyle name="Normal 232 2 7 2" xfId="19596" xr:uid="{00000000-0005-0000-0000-00008C4C0000}"/>
    <cellStyle name="Normal 232 2 7 3" xfId="19597" xr:uid="{00000000-0005-0000-0000-00008D4C0000}"/>
    <cellStyle name="Normal 232 2 8" xfId="19598" xr:uid="{00000000-0005-0000-0000-00008E4C0000}"/>
    <cellStyle name="Normal 232 2 8 2" xfId="19599" xr:uid="{00000000-0005-0000-0000-00008F4C0000}"/>
    <cellStyle name="Normal 232 2 9" xfId="19600" xr:uid="{00000000-0005-0000-0000-0000904C0000}"/>
    <cellStyle name="Normal 232 3" xfId="19601" xr:uid="{00000000-0005-0000-0000-0000914C0000}"/>
    <cellStyle name="Normal 232 3 10" xfId="19602" xr:uid="{00000000-0005-0000-0000-0000924C0000}"/>
    <cellStyle name="Normal 232 3 11" xfId="19603" xr:uid="{00000000-0005-0000-0000-0000934C0000}"/>
    <cellStyle name="Normal 232 3 12" xfId="19604" xr:uid="{00000000-0005-0000-0000-0000944C0000}"/>
    <cellStyle name="Normal 232 3 13" xfId="19605" xr:uid="{00000000-0005-0000-0000-0000954C0000}"/>
    <cellStyle name="Normal 232 3 14" xfId="19606" xr:uid="{00000000-0005-0000-0000-0000964C0000}"/>
    <cellStyle name="Normal 232 3 15" xfId="19607" xr:uid="{00000000-0005-0000-0000-0000974C0000}"/>
    <cellStyle name="Normal 232 3 2" xfId="19608" xr:uid="{00000000-0005-0000-0000-0000984C0000}"/>
    <cellStyle name="Normal 232 3 2 2" xfId="19609" xr:uid="{00000000-0005-0000-0000-0000994C0000}"/>
    <cellStyle name="Normal 232 3 2 2 2" xfId="19610" xr:uid="{00000000-0005-0000-0000-00009A4C0000}"/>
    <cellStyle name="Normal 232 3 2 3" xfId="19611" xr:uid="{00000000-0005-0000-0000-00009B4C0000}"/>
    <cellStyle name="Normal 232 3 2 4" xfId="19612" xr:uid="{00000000-0005-0000-0000-00009C4C0000}"/>
    <cellStyle name="Normal 232 3 3" xfId="19613" xr:uid="{00000000-0005-0000-0000-00009D4C0000}"/>
    <cellStyle name="Normal 232 3 3 2" xfId="19614" xr:uid="{00000000-0005-0000-0000-00009E4C0000}"/>
    <cellStyle name="Normal 232 3 3 2 2" xfId="19615" xr:uid="{00000000-0005-0000-0000-00009F4C0000}"/>
    <cellStyle name="Normal 232 3 3 3" xfId="19616" xr:uid="{00000000-0005-0000-0000-0000A04C0000}"/>
    <cellStyle name="Normal 232 3 3 4" xfId="19617" xr:uid="{00000000-0005-0000-0000-0000A14C0000}"/>
    <cellStyle name="Normal 232 3 4" xfId="19618" xr:uid="{00000000-0005-0000-0000-0000A24C0000}"/>
    <cellStyle name="Normal 232 3 4 2" xfId="19619" xr:uid="{00000000-0005-0000-0000-0000A34C0000}"/>
    <cellStyle name="Normal 232 3 4 2 2" xfId="19620" xr:uid="{00000000-0005-0000-0000-0000A44C0000}"/>
    <cellStyle name="Normal 232 3 4 3" xfId="19621" xr:uid="{00000000-0005-0000-0000-0000A54C0000}"/>
    <cellStyle name="Normal 232 3 4 4" xfId="19622" xr:uid="{00000000-0005-0000-0000-0000A64C0000}"/>
    <cellStyle name="Normal 232 3 5" xfId="19623" xr:uid="{00000000-0005-0000-0000-0000A74C0000}"/>
    <cellStyle name="Normal 232 3 5 2" xfId="19624" xr:uid="{00000000-0005-0000-0000-0000A84C0000}"/>
    <cellStyle name="Normal 232 3 5 2 2" xfId="19625" xr:uid="{00000000-0005-0000-0000-0000A94C0000}"/>
    <cellStyle name="Normal 232 3 5 3" xfId="19626" xr:uid="{00000000-0005-0000-0000-0000AA4C0000}"/>
    <cellStyle name="Normal 232 3 5 4" xfId="19627" xr:uid="{00000000-0005-0000-0000-0000AB4C0000}"/>
    <cellStyle name="Normal 232 3 6" xfId="19628" xr:uid="{00000000-0005-0000-0000-0000AC4C0000}"/>
    <cellStyle name="Normal 232 3 6 2" xfId="19629" xr:uid="{00000000-0005-0000-0000-0000AD4C0000}"/>
    <cellStyle name="Normal 232 3 6 2 2" xfId="19630" xr:uid="{00000000-0005-0000-0000-0000AE4C0000}"/>
    <cellStyle name="Normal 232 3 6 3" xfId="19631" xr:uid="{00000000-0005-0000-0000-0000AF4C0000}"/>
    <cellStyle name="Normal 232 3 7" xfId="19632" xr:uid="{00000000-0005-0000-0000-0000B04C0000}"/>
    <cellStyle name="Normal 232 3 7 2" xfId="19633" xr:uid="{00000000-0005-0000-0000-0000B14C0000}"/>
    <cellStyle name="Normal 232 3 7 3" xfId="19634" xr:uid="{00000000-0005-0000-0000-0000B24C0000}"/>
    <cellStyle name="Normal 232 3 8" xfId="19635" xr:uid="{00000000-0005-0000-0000-0000B34C0000}"/>
    <cellStyle name="Normal 232 3 8 2" xfId="19636" xr:uid="{00000000-0005-0000-0000-0000B44C0000}"/>
    <cellStyle name="Normal 232 3 9" xfId="19637" xr:uid="{00000000-0005-0000-0000-0000B54C0000}"/>
    <cellStyle name="Normal 232 4" xfId="19638" xr:uid="{00000000-0005-0000-0000-0000B64C0000}"/>
    <cellStyle name="Normal 232 4 2" xfId="19639" xr:uid="{00000000-0005-0000-0000-0000B74C0000}"/>
    <cellStyle name="Normal 232 4 2 2" xfId="19640" xr:uid="{00000000-0005-0000-0000-0000B84C0000}"/>
    <cellStyle name="Normal 232 4 3" xfId="19641" xr:uid="{00000000-0005-0000-0000-0000B94C0000}"/>
    <cellStyle name="Normal 232 4 4" xfId="19642" xr:uid="{00000000-0005-0000-0000-0000BA4C0000}"/>
    <cellStyle name="Normal 232 5" xfId="19643" xr:uid="{00000000-0005-0000-0000-0000BB4C0000}"/>
    <cellStyle name="Normal 232 5 2" xfId="19644" xr:uid="{00000000-0005-0000-0000-0000BC4C0000}"/>
    <cellStyle name="Normal 232 5 2 2" xfId="19645" xr:uid="{00000000-0005-0000-0000-0000BD4C0000}"/>
    <cellStyle name="Normal 232 5 3" xfId="19646" xr:uid="{00000000-0005-0000-0000-0000BE4C0000}"/>
    <cellStyle name="Normal 232 5 4" xfId="19647" xr:uid="{00000000-0005-0000-0000-0000BF4C0000}"/>
    <cellStyle name="Normal 232 6" xfId="19648" xr:uid="{00000000-0005-0000-0000-0000C04C0000}"/>
    <cellStyle name="Normal 232 6 2" xfId="19649" xr:uid="{00000000-0005-0000-0000-0000C14C0000}"/>
    <cellStyle name="Normal 232 6 2 2" xfId="19650" xr:uid="{00000000-0005-0000-0000-0000C24C0000}"/>
    <cellStyle name="Normal 232 6 3" xfId="19651" xr:uid="{00000000-0005-0000-0000-0000C34C0000}"/>
    <cellStyle name="Normal 232 6 4" xfId="19652" xr:uid="{00000000-0005-0000-0000-0000C44C0000}"/>
    <cellStyle name="Normal 232 7" xfId="19653" xr:uid="{00000000-0005-0000-0000-0000C54C0000}"/>
    <cellStyle name="Normal 232 7 2" xfId="19654" xr:uid="{00000000-0005-0000-0000-0000C64C0000}"/>
    <cellStyle name="Normal 232 7 2 2" xfId="19655" xr:uid="{00000000-0005-0000-0000-0000C74C0000}"/>
    <cellStyle name="Normal 232 7 3" xfId="19656" xr:uid="{00000000-0005-0000-0000-0000C84C0000}"/>
    <cellStyle name="Normal 232 7 4" xfId="19657" xr:uid="{00000000-0005-0000-0000-0000C94C0000}"/>
    <cellStyle name="Normal 232 8" xfId="19658" xr:uid="{00000000-0005-0000-0000-0000CA4C0000}"/>
    <cellStyle name="Normal 232 8 2" xfId="19659" xr:uid="{00000000-0005-0000-0000-0000CB4C0000}"/>
    <cellStyle name="Normal 232 8 2 2" xfId="19660" xr:uid="{00000000-0005-0000-0000-0000CC4C0000}"/>
    <cellStyle name="Normal 232 8 3" xfId="19661" xr:uid="{00000000-0005-0000-0000-0000CD4C0000}"/>
    <cellStyle name="Normal 232 9" xfId="19662" xr:uid="{00000000-0005-0000-0000-0000CE4C0000}"/>
    <cellStyle name="Normal 232 9 2" xfId="19663" xr:uid="{00000000-0005-0000-0000-0000CF4C0000}"/>
    <cellStyle name="Normal 232 9 3" xfId="19664" xr:uid="{00000000-0005-0000-0000-0000D04C0000}"/>
    <cellStyle name="Normal 233" xfId="19665" xr:uid="{00000000-0005-0000-0000-0000D14C0000}"/>
    <cellStyle name="Normal 233 10" xfId="19666" xr:uid="{00000000-0005-0000-0000-0000D24C0000}"/>
    <cellStyle name="Normal 233 10 2" xfId="19667" xr:uid="{00000000-0005-0000-0000-0000D34C0000}"/>
    <cellStyle name="Normal 233 11" xfId="19668" xr:uid="{00000000-0005-0000-0000-0000D44C0000}"/>
    <cellStyle name="Normal 233 12" xfId="19669" xr:uid="{00000000-0005-0000-0000-0000D54C0000}"/>
    <cellStyle name="Normal 233 13" xfId="19670" xr:uid="{00000000-0005-0000-0000-0000D64C0000}"/>
    <cellStyle name="Normal 233 14" xfId="19671" xr:uid="{00000000-0005-0000-0000-0000D74C0000}"/>
    <cellStyle name="Normal 233 15" xfId="19672" xr:uid="{00000000-0005-0000-0000-0000D84C0000}"/>
    <cellStyle name="Normal 233 16" xfId="19673" xr:uid="{00000000-0005-0000-0000-0000D94C0000}"/>
    <cellStyle name="Normal 233 17" xfId="19674" xr:uid="{00000000-0005-0000-0000-0000DA4C0000}"/>
    <cellStyle name="Normal 233 2" xfId="19675" xr:uid="{00000000-0005-0000-0000-0000DB4C0000}"/>
    <cellStyle name="Normal 233 2 10" xfId="19676" xr:uid="{00000000-0005-0000-0000-0000DC4C0000}"/>
    <cellStyle name="Normal 233 2 11" xfId="19677" xr:uid="{00000000-0005-0000-0000-0000DD4C0000}"/>
    <cellStyle name="Normal 233 2 12" xfId="19678" xr:uid="{00000000-0005-0000-0000-0000DE4C0000}"/>
    <cellStyle name="Normal 233 2 13" xfId="19679" xr:uid="{00000000-0005-0000-0000-0000DF4C0000}"/>
    <cellStyle name="Normal 233 2 14" xfId="19680" xr:uid="{00000000-0005-0000-0000-0000E04C0000}"/>
    <cellStyle name="Normal 233 2 15" xfId="19681" xr:uid="{00000000-0005-0000-0000-0000E14C0000}"/>
    <cellStyle name="Normal 233 2 2" xfId="19682" xr:uid="{00000000-0005-0000-0000-0000E24C0000}"/>
    <cellStyle name="Normal 233 2 2 2" xfId="19683" xr:uid="{00000000-0005-0000-0000-0000E34C0000}"/>
    <cellStyle name="Normal 233 2 2 2 2" xfId="19684" xr:uid="{00000000-0005-0000-0000-0000E44C0000}"/>
    <cellStyle name="Normal 233 2 2 3" xfId="19685" xr:uid="{00000000-0005-0000-0000-0000E54C0000}"/>
    <cellStyle name="Normal 233 2 2 4" xfId="19686" xr:uid="{00000000-0005-0000-0000-0000E64C0000}"/>
    <cellStyle name="Normal 233 2 3" xfId="19687" xr:uid="{00000000-0005-0000-0000-0000E74C0000}"/>
    <cellStyle name="Normal 233 2 3 2" xfId="19688" xr:uid="{00000000-0005-0000-0000-0000E84C0000}"/>
    <cellStyle name="Normal 233 2 3 2 2" xfId="19689" xr:uid="{00000000-0005-0000-0000-0000E94C0000}"/>
    <cellStyle name="Normal 233 2 3 3" xfId="19690" xr:uid="{00000000-0005-0000-0000-0000EA4C0000}"/>
    <cellStyle name="Normal 233 2 3 4" xfId="19691" xr:uid="{00000000-0005-0000-0000-0000EB4C0000}"/>
    <cellStyle name="Normal 233 2 4" xfId="19692" xr:uid="{00000000-0005-0000-0000-0000EC4C0000}"/>
    <cellStyle name="Normal 233 2 4 2" xfId="19693" xr:uid="{00000000-0005-0000-0000-0000ED4C0000}"/>
    <cellStyle name="Normal 233 2 4 2 2" xfId="19694" xr:uid="{00000000-0005-0000-0000-0000EE4C0000}"/>
    <cellStyle name="Normal 233 2 4 3" xfId="19695" xr:uid="{00000000-0005-0000-0000-0000EF4C0000}"/>
    <cellStyle name="Normal 233 2 4 4" xfId="19696" xr:uid="{00000000-0005-0000-0000-0000F04C0000}"/>
    <cellStyle name="Normal 233 2 5" xfId="19697" xr:uid="{00000000-0005-0000-0000-0000F14C0000}"/>
    <cellStyle name="Normal 233 2 5 2" xfId="19698" xr:uid="{00000000-0005-0000-0000-0000F24C0000}"/>
    <cellStyle name="Normal 233 2 5 2 2" xfId="19699" xr:uid="{00000000-0005-0000-0000-0000F34C0000}"/>
    <cellStyle name="Normal 233 2 5 3" xfId="19700" xr:uid="{00000000-0005-0000-0000-0000F44C0000}"/>
    <cellStyle name="Normal 233 2 5 4" xfId="19701" xr:uid="{00000000-0005-0000-0000-0000F54C0000}"/>
    <cellStyle name="Normal 233 2 6" xfId="19702" xr:uid="{00000000-0005-0000-0000-0000F64C0000}"/>
    <cellStyle name="Normal 233 2 6 2" xfId="19703" xr:uid="{00000000-0005-0000-0000-0000F74C0000}"/>
    <cellStyle name="Normal 233 2 6 2 2" xfId="19704" xr:uid="{00000000-0005-0000-0000-0000F84C0000}"/>
    <cellStyle name="Normal 233 2 6 3" xfId="19705" xr:uid="{00000000-0005-0000-0000-0000F94C0000}"/>
    <cellStyle name="Normal 233 2 7" xfId="19706" xr:uid="{00000000-0005-0000-0000-0000FA4C0000}"/>
    <cellStyle name="Normal 233 2 7 2" xfId="19707" xr:uid="{00000000-0005-0000-0000-0000FB4C0000}"/>
    <cellStyle name="Normal 233 2 7 3" xfId="19708" xr:uid="{00000000-0005-0000-0000-0000FC4C0000}"/>
    <cellStyle name="Normal 233 2 8" xfId="19709" xr:uid="{00000000-0005-0000-0000-0000FD4C0000}"/>
    <cellStyle name="Normal 233 2 8 2" xfId="19710" xr:uid="{00000000-0005-0000-0000-0000FE4C0000}"/>
    <cellStyle name="Normal 233 2 9" xfId="19711" xr:uid="{00000000-0005-0000-0000-0000FF4C0000}"/>
    <cellStyle name="Normal 233 3" xfId="19712" xr:uid="{00000000-0005-0000-0000-0000004D0000}"/>
    <cellStyle name="Normal 233 3 10" xfId="19713" xr:uid="{00000000-0005-0000-0000-0000014D0000}"/>
    <cellStyle name="Normal 233 3 11" xfId="19714" xr:uid="{00000000-0005-0000-0000-0000024D0000}"/>
    <cellStyle name="Normal 233 3 12" xfId="19715" xr:uid="{00000000-0005-0000-0000-0000034D0000}"/>
    <cellStyle name="Normal 233 3 13" xfId="19716" xr:uid="{00000000-0005-0000-0000-0000044D0000}"/>
    <cellStyle name="Normal 233 3 14" xfId="19717" xr:uid="{00000000-0005-0000-0000-0000054D0000}"/>
    <cellStyle name="Normal 233 3 15" xfId="19718" xr:uid="{00000000-0005-0000-0000-0000064D0000}"/>
    <cellStyle name="Normal 233 3 2" xfId="19719" xr:uid="{00000000-0005-0000-0000-0000074D0000}"/>
    <cellStyle name="Normal 233 3 2 2" xfId="19720" xr:uid="{00000000-0005-0000-0000-0000084D0000}"/>
    <cellStyle name="Normal 233 3 2 2 2" xfId="19721" xr:uid="{00000000-0005-0000-0000-0000094D0000}"/>
    <cellStyle name="Normal 233 3 2 3" xfId="19722" xr:uid="{00000000-0005-0000-0000-00000A4D0000}"/>
    <cellStyle name="Normal 233 3 2 4" xfId="19723" xr:uid="{00000000-0005-0000-0000-00000B4D0000}"/>
    <cellStyle name="Normal 233 3 3" xfId="19724" xr:uid="{00000000-0005-0000-0000-00000C4D0000}"/>
    <cellStyle name="Normal 233 3 3 2" xfId="19725" xr:uid="{00000000-0005-0000-0000-00000D4D0000}"/>
    <cellStyle name="Normal 233 3 3 2 2" xfId="19726" xr:uid="{00000000-0005-0000-0000-00000E4D0000}"/>
    <cellStyle name="Normal 233 3 3 3" xfId="19727" xr:uid="{00000000-0005-0000-0000-00000F4D0000}"/>
    <cellStyle name="Normal 233 3 3 4" xfId="19728" xr:uid="{00000000-0005-0000-0000-0000104D0000}"/>
    <cellStyle name="Normal 233 3 4" xfId="19729" xr:uid="{00000000-0005-0000-0000-0000114D0000}"/>
    <cellStyle name="Normal 233 3 4 2" xfId="19730" xr:uid="{00000000-0005-0000-0000-0000124D0000}"/>
    <cellStyle name="Normal 233 3 4 2 2" xfId="19731" xr:uid="{00000000-0005-0000-0000-0000134D0000}"/>
    <cellStyle name="Normal 233 3 4 3" xfId="19732" xr:uid="{00000000-0005-0000-0000-0000144D0000}"/>
    <cellStyle name="Normal 233 3 4 4" xfId="19733" xr:uid="{00000000-0005-0000-0000-0000154D0000}"/>
    <cellStyle name="Normal 233 3 5" xfId="19734" xr:uid="{00000000-0005-0000-0000-0000164D0000}"/>
    <cellStyle name="Normal 233 3 5 2" xfId="19735" xr:uid="{00000000-0005-0000-0000-0000174D0000}"/>
    <cellStyle name="Normal 233 3 5 2 2" xfId="19736" xr:uid="{00000000-0005-0000-0000-0000184D0000}"/>
    <cellStyle name="Normal 233 3 5 3" xfId="19737" xr:uid="{00000000-0005-0000-0000-0000194D0000}"/>
    <cellStyle name="Normal 233 3 5 4" xfId="19738" xr:uid="{00000000-0005-0000-0000-00001A4D0000}"/>
    <cellStyle name="Normal 233 3 6" xfId="19739" xr:uid="{00000000-0005-0000-0000-00001B4D0000}"/>
    <cellStyle name="Normal 233 3 6 2" xfId="19740" xr:uid="{00000000-0005-0000-0000-00001C4D0000}"/>
    <cellStyle name="Normal 233 3 6 2 2" xfId="19741" xr:uid="{00000000-0005-0000-0000-00001D4D0000}"/>
    <cellStyle name="Normal 233 3 6 3" xfId="19742" xr:uid="{00000000-0005-0000-0000-00001E4D0000}"/>
    <cellStyle name="Normal 233 3 7" xfId="19743" xr:uid="{00000000-0005-0000-0000-00001F4D0000}"/>
    <cellStyle name="Normal 233 3 7 2" xfId="19744" xr:uid="{00000000-0005-0000-0000-0000204D0000}"/>
    <cellStyle name="Normal 233 3 7 3" xfId="19745" xr:uid="{00000000-0005-0000-0000-0000214D0000}"/>
    <cellStyle name="Normal 233 3 8" xfId="19746" xr:uid="{00000000-0005-0000-0000-0000224D0000}"/>
    <cellStyle name="Normal 233 3 8 2" xfId="19747" xr:uid="{00000000-0005-0000-0000-0000234D0000}"/>
    <cellStyle name="Normal 233 3 9" xfId="19748" xr:uid="{00000000-0005-0000-0000-0000244D0000}"/>
    <cellStyle name="Normal 233 4" xfId="19749" xr:uid="{00000000-0005-0000-0000-0000254D0000}"/>
    <cellStyle name="Normal 233 4 2" xfId="19750" xr:uid="{00000000-0005-0000-0000-0000264D0000}"/>
    <cellStyle name="Normal 233 4 2 2" xfId="19751" xr:uid="{00000000-0005-0000-0000-0000274D0000}"/>
    <cellStyle name="Normal 233 4 3" xfId="19752" xr:uid="{00000000-0005-0000-0000-0000284D0000}"/>
    <cellStyle name="Normal 233 4 4" xfId="19753" xr:uid="{00000000-0005-0000-0000-0000294D0000}"/>
    <cellStyle name="Normal 233 5" xfId="19754" xr:uid="{00000000-0005-0000-0000-00002A4D0000}"/>
    <cellStyle name="Normal 233 5 2" xfId="19755" xr:uid="{00000000-0005-0000-0000-00002B4D0000}"/>
    <cellStyle name="Normal 233 5 2 2" xfId="19756" xr:uid="{00000000-0005-0000-0000-00002C4D0000}"/>
    <cellStyle name="Normal 233 5 3" xfId="19757" xr:uid="{00000000-0005-0000-0000-00002D4D0000}"/>
    <cellStyle name="Normal 233 5 4" xfId="19758" xr:uid="{00000000-0005-0000-0000-00002E4D0000}"/>
    <cellStyle name="Normal 233 6" xfId="19759" xr:uid="{00000000-0005-0000-0000-00002F4D0000}"/>
    <cellStyle name="Normal 233 6 2" xfId="19760" xr:uid="{00000000-0005-0000-0000-0000304D0000}"/>
    <cellStyle name="Normal 233 6 2 2" xfId="19761" xr:uid="{00000000-0005-0000-0000-0000314D0000}"/>
    <cellStyle name="Normal 233 6 3" xfId="19762" xr:uid="{00000000-0005-0000-0000-0000324D0000}"/>
    <cellStyle name="Normal 233 6 4" xfId="19763" xr:uid="{00000000-0005-0000-0000-0000334D0000}"/>
    <cellStyle name="Normal 233 7" xfId="19764" xr:uid="{00000000-0005-0000-0000-0000344D0000}"/>
    <cellStyle name="Normal 233 7 2" xfId="19765" xr:uid="{00000000-0005-0000-0000-0000354D0000}"/>
    <cellStyle name="Normal 233 7 2 2" xfId="19766" xr:uid="{00000000-0005-0000-0000-0000364D0000}"/>
    <cellStyle name="Normal 233 7 3" xfId="19767" xr:uid="{00000000-0005-0000-0000-0000374D0000}"/>
    <cellStyle name="Normal 233 7 4" xfId="19768" xr:uid="{00000000-0005-0000-0000-0000384D0000}"/>
    <cellStyle name="Normal 233 8" xfId="19769" xr:uid="{00000000-0005-0000-0000-0000394D0000}"/>
    <cellStyle name="Normal 233 8 2" xfId="19770" xr:uid="{00000000-0005-0000-0000-00003A4D0000}"/>
    <cellStyle name="Normal 233 8 2 2" xfId="19771" xr:uid="{00000000-0005-0000-0000-00003B4D0000}"/>
    <cellStyle name="Normal 233 8 3" xfId="19772" xr:uid="{00000000-0005-0000-0000-00003C4D0000}"/>
    <cellStyle name="Normal 233 9" xfId="19773" xr:uid="{00000000-0005-0000-0000-00003D4D0000}"/>
    <cellStyle name="Normal 233 9 2" xfId="19774" xr:uid="{00000000-0005-0000-0000-00003E4D0000}"/>
    <cellStyle name="Normal 233 9 3" xfId="19775" xr:uid="{00000000-0005-0000-0000-00003F4D0000}"/>
    <cellStyle name="Normal 234" xfId="19776" xr:uid="{00000000-0005-0000-0000-0000404D0000}"/>
    <cellStyle name="Normal 234 10" xfId="19777" xr:uid="{00000000-0005-0000-0000-0000414D0000}"/>
    <cellStyle name="Normal 234 10 2" xfId="19778" xr:uid="{00000000-0005-0000-0000-0000424D0000}"/>
    <cellStyle name="Normal 234 11" xfId="19779" xr:uid="{00000000-0005-0000-0000-0000434D0000}"/>
    <cellStyle name="Normal 234 12" xfId="19780" xr:uid="{00000000-0005-0000-0000-0000444D0000}"/>
    <cellStyle name="Normal 234 13" xfId="19781" xr:uid="{00000000-0005-0000-0000-0000454D0000}"/>
    <cellStyle name="Normal 234 14" xfId="19782" xr:uid="{00000000-0005-0000-0000-0000464D0000}"/>
    <cellStyle name="Normal 234 15" xfId="19783" xr:uid="{00000000-0005-0000-0000-0000474D0000}"/>
    <cellStyle name="Normal 234 16" xfId="19784" xr:uid="{00000000-0005-0000-0000-0000484D0000}"/>
    <cellStyle name="Normal 234 17" xfId="19785" xr:uid="{00000000-0005-0000-0000-0000494D0000}"/>
    <cellStyle name="Normal 234 2" xfId="19786" xr:uid="{00000000-0005-0000-0000-00004A4D0000}"/>
    <cellStyle name="Normal 234 2 10" xfId="19787" xr:uid="{00000000-0005-0000-0000-00004B4D0000}"/>
    <cellStyle name="Normal 234 2 11" xfId="19788" xr:uid="{00000000-0005-0000-0000-00004C4D0000}"/>
    <cellStyle name="Normal 234 2 12" xfId="19789" xr:uid="{00000000-0005-0000-0000-00004D4D0000}"/>
    <cellStyle name="Normal 234 2 13" xfId="19790" xr:uid="{00000000-0005-0000-0000-00004E4D0000}"/>
    <cellStyle name="Normal 234 2 14" xfId="19791" xr:uid="{00000000-0005-0000-0000-00004F4D0000}"/>
    <cellStyle name="Normal 234 2 15" xfId="19792" xr:uid="{00000000-0005-0000-0000-0000504D0000}"/>
    <cellStyle name="Normal 234 2 2" xfId="19793" xr:uid="{00000000-0005-0000-0000-0000514D0000}"/>
    <cellStyle name="Normal 234 2 2 2" xfId="19794" xr:uid="{00000000-0005-0000-0000-0000524D0000}"/>
    <cellStyle name="Normal 234 2 2 2 2" xfId="19795" xr:uid="{00000000-0005-0000-0000-0000534D0000}"/>
    <cellStyle name="Normal 234 2 2 3" xfId="19796" xr:uid="{00000000-0005-0000-0000-0000544D0000}"/>
    <cellStyle name="Normal 234 2 2 4" xfId="19797" xr:uid="{00000000-0005-0000-0000-0000554D0000}"/>
    <cellStyle name="Normal 234 2 3" xfId="19798" xr:uid="{00000000-0005-0000-0000-0000564D0000}"/>
    <cellStyle name="Normal 234 2 3 2" xfId="19799" xr:uid="{00000000-0005-0000-0000-0000574D0000}"/>
    <cellStyle name="Normal 234 2 3 2 2" xfId="19800" xr:uid="{00000000-0005-0000-0000-0000584D0000}"/>
    <cellStyle name="Normal 234 2 3 3" xfId="19801" xr:uid="{00000000-0005-0000-0000-0000594D0000}"/>
    <cellStyle name="Normal 234 2 3 4" xfId="19802" xr:uid="{00000000-0005-0000-0000-00005A4D0000}"/>
    <cellStyle name="Normal 234 2 4" xfId="19803" xr:uid="{00000000-0005-0000-0000-00005B4D0000}"/>
    <cellStyle name="Normal 234 2 4 2" xfId="19804" xr:uid="{00000000-0005-0000-0000-00005C4D0000}"/>
    <cellStyle name="Normal 234 2 4 2 2" xfId="19805" xr:uid="{00000000-0005-0000-0000-00005D4D0000}"/>
    <cellStyle name="Normal 234 2 4 3" xfId="19806" xr:uid="{00000000-0005-0000-0000-00005E4D0000}"/>
    <cellStyle name="Normal 234 2 4 4" xfId="19807" xr:uid="{00000000-0005-0000-0000-00005F4D0000}"/>
    <cellStyle name="Normal 234 2 5" xfId="19808" xr:uid="{00000000-0005-0000-0000-0000604D0000}"/>
    <cellStyle name="Normal 234 2 5 2" xfId="19809" xr:uid="{00000000-0005-0000-0000-0000614D0000}"/>
    <cellStyle name="Normal 234 2 5 2 2" xfId="19810" xr:uid="{00000000-0005-0000-0000-0000624D0000}"/>
    <cellStyle name="Normal 234 2 5 3" xfId="19811" xr:uid="{00000000-0005-0000-0000-0000634D0000}"/>
    <cellStyle name="Normal 234 2 5 4" xfId="19812" xr:uid="{00000000-0005-0000-0000-0000644D0000}"/>
    <cellStyle name="Normal 234 2 6" xfId="19813" xr:uid="{00000000-0005-0000-0000-0000654D0000}"/>
    <cellStyle name="Normal 234 2 6 2" xfId="19814" xr:uid="{00000000-0005-0000-0000-0000664D0000}"/>
    <cellStyle name="Normal 234 2 6 2 2" xfId="19815" xr:uid="{00000000-0005-0000-0000-0000674D0000}"/>
    <cellStyle name="Normal 234 2 6 3" xfId="19816" xr:uid="{00000000-0005-0000-0000-0000684D0000}"/>
    <cellStyle name="Normal 234 2 7" xfId="19817" xr:uid="{00000000-0005-0000-0000-0000694D0000}"/>
    <cellStyle name="Normal 234 2 7 2" xfId="19818" xr:uid="{00000000-0005-0000-0000-00006A4D0000}"/>
    <cellStyle name="Normal 234 2 7 3" xfId="19819" xr:uid="{00000000-0005-0000-0000-00006B4D0000}"/>
    <cellStyle name="Normal 234 2 8" xfId="19820" xr:uid="{00000000-0005-0000-0000-00006C4D0000}"/>
    <cellStyle name="Normal 234 2 8 2" xfId="19821" xr:uid="{00000000-0005-0000-0000-00006D4D0000}"/>
    <cellStyle name="Normal 234 2 9" xfId="19822" xr:uid="{00000000-0005-0000-0000-00006E4D0000}"/>
    <cellStyle name="Normal 234 3" xfId="19823" xr:uid="{00000000-0005-0000-0000-00006F4D0000}"/>
    <cellStyle name="Normal 234 3 10" xfId="19824" xr:uid="{00000000-0005-0000-0000-0000704D0000}"/>
    <cellStyle name="Normal 234 3 11" xfId="19825" xr:uid="{00000000-0005-0000-0000-0000714D0000}"/>
    <cellStyle name="Normal 234 3 12" xfId="19826" xr:uid="{00000000-0005-0000-0000-0000724D0000}"/>
    <cellStyle name="Normal 234 3 13" xfId="19827" xr:uid="{00000000-0005-0000-0000-0000734D0000}"/>
    <cellStyle name="Normal 234 3 14" xfId="19828" xr:uid="{00000000-0005-0000-0000-0000744D0000}"/>
    <cellStyle name="Normal 234 3 15" xfId="19829" xr:uid="{00000000-0005-0000-0000-0000754D0000}"/>
    <cellStyle name="Normal 234 3 2" xfId="19830" xr:uid="{00000000-0005-0000-0000-0000764D0000}"/>
    <cellStyle name="Normal 234 3 2 2" xfId="19831" xr:uid="{00000000-0005-0000-0000-0000774D0000}"/>
    <cellStyle name="Normal 234 3 2 2 2" xfId="19832" xr:uid="{00000000-0005-0000-0000-0000784D0000}"/>
    <cellStyle name="Normal 234 3 2 3" xfId="19833" xr:uid="{00000000-0005-0000-0000-0000794D0000}"/>
    <cellStyle name="Normal 234 3 2 4" xfId="19834" xr:uid="{00000000-0005-0000-0000-00007A4D0000}"/>
    <cellStyle name="Normal 234 3 3" xfId="19835" xr:uid="{00000000-0005-0000-0000-00007B4D0000}"/>
    <cellStyle name="Normal 234 3 3 2" xfId="19836" xr:uid="{00000000-0005-0000-0000-00007C4D0000}"/>
    <cellStyle name="Normal 234 3 3 2 2" xfId="19837" xr:uid="{00000000-0005-0000-0000-00007D4D0000}"/>
    <cellStyle name="Normal 234 3 3 3" xfId="19838" xr:uid="{00000000-0005-0000-0000-00007E4D0000}"/>
    <cellStyle name="Normal 234 3 3 4" xfId="19839" xr:uid="{00000000-0005-0000-0000-00007F4D0000}"/>
    <cellStyle name="Normal 234 3 4" xfId="19840" xr:uid="{00000000-0005-0000-0000-0000804D0000}"/>
    <cellStyle name="Normal 234 3 4 2" xfId="19841" xr:uid="{00000000-0005-0000-0000-0000814D0000}"/>
    <cellStyle name="Normal 234 3 4 2 2" xfId="19842" xr:uid="{00000000-0005-0000-0000-0000824D0000}"/>
    <cellStyle name="Normal 234 3 4 3" xfId="19843" xr:uid="{00000000-0005-0000-0000-0000834D0000}"/>
    <cellStyle name="Normal 234 3 4 4" xfId="19844" xr:uid="{00000000-0005-0000-0000-0000844D0000}"/>
    <cellStyle name="Normal 234 3 5" xfId="19845" xr:uid="{00000000-0005-0000-0000-0000854D0000}"/>
    <cellStyle name="Normal 234 3 5 2" xfId="19846" xr:uid="{00000000-0005-0000-0000-0000864D0000}"/>
    <cellStyle name="Normal 234 3 5 2 2" xfId="19847" xr:uid="{00000000-0005-0000-0000-0000874D0000}"/>
    <cellStyle name="Normal 234 3 5 3" xfId="19848" xr:uid="{00000000-0005-0000-0000-0000884D0000}"/>
    <cellStyle name="Normal 234 3 5 4" xfId="19849" xr:uid="{00000000-0005-0000-0000-0000894D0000}"/>
    <cellStyle name="Normal 234 3 6" xfId="19850" xr:uid="{00000000-0005-0000-0000-00008A4D0000}"/>
    <cellStyle name="Normal 234 3 6 2" xfId="19851" xr:uid="{00000000-0005-0000-0000-00008B4D0000}"/>
    <cellStyle name="Normal 234 3 6 2 2" xfId="19852" xr:uid="{00000000-0005-0000-0000-00008C4D0000}"/>
    <cellStyle name="Normal 234 3 6 3" xfId="19853" xr:uid="{00000000-0005-0000-0000-00008D4D0000}"/>
    <cellStyle name="Normal 234 3 7" xfId="19854" xr:uid="{00000000-0005-0000-0000-00008E4D0000}"/>
    <cellStyle name="Normal 234 3 7 2" xfId="19855" xr:uid="{00000000-0005-0000-0000-00008F4D0000}"/>
    <cellStyle name="Normal 234 3 7 3" xfId="19856" xr:uid="{00000000-0005-0000-0000-0000904D0000}"/>
    <cellStyle name="Normal 234 3 8" xfId="19857" xr:uid="{00000000-0005-0000-0000-0000914D0000}"/>
    <cellStyle name="Normal 234 3 8 2" xfId="19858" xr:uid="{00000000-0005-0000-0000-0000924D0000}"/>
    <cellStyle name="Normal 234 3 9" xfId="19859" xr:uid="{00000000-0005-0000-0000-0000934D0000}"/>
    <cellStyle name="Normal 234 4" xfId="19860" xr:uid="{00000000-0005-0000-0000-0000944D0000}"/>
    <cellStyle name="Normal 234 4 2" xfId="19861" xr:uid="{00000000-0005-0000-0000-0000954D0000}"/>
    <cellStyle name="Normal 234 4 2 2" xfId="19862" xr:uid="{00000000-0005-0000-0000-0000964D0000}"/>
    <cellStyle name="Normal 234 4 3" xfId="19863" xr:uid="{00000000-0005-0000-0000-0000974D0000}"/>
    <cellStyle name="Normal 234 4 4" xfId="19864" xr:uid="{00000000-0005-0000-0000-0000984D0000}"/>
    <cellStyle name="Normal 234 5" xfId="19865" xr:uid="{00000000-0005-0000-0000-0000994D0000}"/>
    <cellStyle name="Normal 234 5 2" xfId="19866" xr:uid="{00000000-0005-0000-0000-00009A4D0000}"/>
    <cellStyle name="Normal 234 5 2 2" xfId="19867" xr:uid="{00000000-0005-0000-0000-00009B4D0000}"/>
    <cellStyle name="Normal 234 5 3" xfId="19868" xr:uid="{00000000-0005-0000-0000-00009C4D0000}"/>
    <cellStyle name="Normal 234 5 4" xfId="19869" xr:uid="{00000000-0005-0000-0000-00009D4D0000}"/>
    <cellStyle name="Normal 234 6" xfId="19870" xr:uid="{00000000-0005-0000-0000-00009E4D0000}"/>
    <cellStyle name="Normal 234 6 2" xfId="19871" xr:uid="{00000000-0005-0000-0000-00009F4D0000}"/>
    <cellStyle name="Normal 234 6 2 2" xfId="19872" xr:uid="{00000000-0005-0000-0000-0000A04D0000}"/>
    <cellStyle name="Normal 234 6 3" xfId="19873" xr:uid="{00000000-0005-0000-0000-0000A14D0000}"/>
    <cellStyle name="Normal 234 6 4" xfId="19874" xr:uid="{00000000-0005-0000-0000-0000A24D0000}"/>
    <cellStyle name="Normal 234 7" xfId="19875" xr:uid="{00000000-0005-0000-0000-0000A34D0000}"/>
    <cellStyle name="Normal 234 7 2" xfId="19876" xr:uid="{00000000-0005-0000-0000-0000A44D0000}"/>
    <cellStyle name="Normal 234 7 2 2" xfId="19877" xr:uid="{00000000-0005-0000-0000-0000A54D0000}"/>
    <cellStyle name="Normal 234 7 3" xfId="19878" xr:uid="{00000000-0005-0000-0000-0000A64D0000}"/>
    <cellStyle name="Normal 234 7 4" xfId="19879" xr:uid="{00000000-0005-0000-0000-0000A74D0000}"/>
    <cellStyle name="Normal 234 8" xfId="19880" xr:uid="{00000000-0005-0000-0000-0000A84D0000}"/>
    <cellStyle name="Normal 234 8 2" xfId="19881" xr:uid="{00000000-0005-0000-0000-0000A94D0000}"/>
    <cellStyle name="Normal 234 8 2 2" xfId="19882" xr:uid="{00000000-0005-0000-0000-0000AA4D0000}"/>
    <cellStyle name="Normal 234 8 3" xfId="19883" xr:uid="{00000000-0005-0000-0000-0000AB4D0000}"/>
    <cellStyle name="Normal 234 9" xfId="19884" xr:uid="{00000000-0005-0000-0000-0000AC4D0000}"/>
    <cellStyle name="Normal 234 9 2" xfId="19885" xr:uid="{00000000-0005-0000-0000-0000AD4D0000}"/>
    <cellStyle name="Normal 234 9 3" xfId="19886" xr:uid="{00000000-0005-0000-0000-0000AE4D0000}"/>
    <cellStyle name="Normal 235" xfId="19887" xr:uid="{00000000-0005-0000-0000-0000AF4D0000}"/>
    <cellStyle name="Normal 235 10" xfId="19888" xr:uid="{00000000-0005-0000-0000-0000B04D0000}"/>
    <cellStyle name="Normal 235 10 2" xfId="19889" xr:uid="{00000000-0005-0000-0000-0000B14D0000}"/>
    <cellStyle name="Normal 235 11" xfId="19890" xr:uid="{00000000-0005-0000-0000-0000B24D0000}"/>
    <cellStyle name="Normal 235 12" xfId="19891" xr:uid="{00000000-0005-0000-0000-0000B34D0000}"/>
    <cellStyle name="Normal 235 13" xfId="19892" xr:uid="{00000000-0005-0000-0000-0000B44D0000}"/>
    <cellStyle name="Normal 235 14" xfId="19893" xr:uid="{00000000-0005-0000-0000-0000B54D0000}"/>
    <cellStyle name="Normal 235 15" xfId="19894" xr:uid="{00000000-0005-0000-0000-0000B64D0000}"/>
    <cellStyle name="Normal 235 16" xfId="19895" xr:uid="{00000000-0005-0000-0000-0000B74D0000}"/>
    <cellStyle name="Normal 235 17" xfId="19896" xr:uid="{00000000-0005-0000-0000-0000B84D0000}"/>
    <cellStyle name="Normal 235 2" xfId="19897" xr:uid="{00000000-0005-0000-0000-0000B94D0000}"/>
    <cellStyle name="Normal 235 2 10" xfId="19898" xr:uid="{00000000-0005-0000-0000-0000BA4D0000}"/>
    <cellStyle name="Normal 235 2 11" xfId="19899" xr:uid="{00000000-0005-0000-0000-0000BB4D0000}"/>
    <cellStyle name="Normal 235 2 12" xfId="19900" xr:uid="{00000000-0005-0000-0000-0000BC4D0000}"/>
    <cellStyle name="Normal 235 2 13" xfId="19901" xr:uid="{00000000-0005-0000-0000-0000BD4D0000}"/>
    <cellStyle name="Normal 235 2 14" xfId="19902" xr:uid="{00000000-0005-0000-0000-0000BE4D0000}"/>
    <cellStyle name="Normal 235 2 15" xfId="19903" xr:uid="{00000000-0005-0000-0000-0000BF4D0000}"/>
    <cellStyle name="Normal 235 2 2" xfId="19904" xr:uid="{00000000-0005-0000-0000-0000C04D0000}"/>
    <cellStyle name="Normal 235 2 2 2" xfId="19905" xr:uid="{00000000-0005-0000-0000-0000C14D0000}"/>
    <cellStyle name="Normal 235 2 2 2 2" xfId="19906" xr:uid="{00000000-0005-0000-0000-0000C24D0000}"/>
    <cellStyle name="Normal 235 2 2 3" xfId="19907" xr:uid="{00000000-0005-0000-0000-0000C34D0000}"/>
    <cellStyle name="Normal 235 2 2 4" xfId="19908" xr:uid="{00000000-0005-0000-0000-0000C44D0000}"/>
    <cellStyle name="Normal 235 2 3" xfId="19909" xr:uid="{00000000-0005-0000-0000-0000C54D0000}"/>
    <cellStyle name="Normal 235 2 3 2" xfId="19910" xr:uid="{00000000-0005-0000-0000-0000C64D0000}"/>
    <cellStyle name="Normal 235 2 3 2 2" xfId="19911" xr:uid="{00000000-0005-0000-0000-0000C74D0000}"/>
    <cellStyle name="Normal 235 2 3 3" xfId="19912" xr:uid="{00000000-0005-0000-0000-0000C84D0000}"/>
    <cellStyle name="Normal 235 2 3 4" xfId="19913" xr:uid="{00000000-0005-0000-0000-0000C94D0000}"/>
    <cellStyle name="Normal 235 2 4" xfId="19914" xr:uid="{00000000-0005-0000-0000-0000CA4D0000}"/>
    <cellStyle name="Normal 235 2 4 2" xfId="19915" xr:uid="{00000000-0005-0000-0000-0000CB4D0000}"/>
    <cellStyle name="Normal 235 2 4 2 2" xfId="19916" xr:uid="{00000000-0005-0000-0000-0000CC4D0000}"/>
    <cellStyle name="Normal 235 2 4 3" xfId="19917" xr:uid="{00000000-0005-0000-0000-0000CD4D0000}"/>
    <cellStyle name="Normal 235 2 4 4" xfId="19918" xr:uid="{00000000-0005-0000-0000-0000CE4D0000}"/>
    <cellStyle name="Normal 235 2 5" xfId="19919" xr:uid="{00000000-0005-0000-0000-0000CF4D0000}"/>
    <cellStyle name="Normal 235 2 5 2" xfId="19920" xr:uid="{00000000-0005-0000-0000-0000D04D0000}"/>
    <cellStyle name="Normal 235 2 5 2 2" xfId="19921" xr:uid="{00000000-0005-0000-0000-0000D14D0000}"/>
    <cellStyle name="Normal 235 2 5 3" xfId="19922" xr:uid="{00000000-0005-0000-0000-0000D24D0000}"/>
    <cellStyle name="Normal 235 2 5 4" xfId="19923" xr:uid="{00000000-0005-0000-0000-0000D34D0000}"/>
    <cellStyle name="Normal 235 2 6" xfId="19924" xr:uid="{00000000-0005-0000-0000-0000D44D0000}"/>
    <cellStyle name="Normal 235 2 6 2" xfId="19925" xr:uid="{00000000-0005-0000-0000-0000D54D0000}"/>
    <cellStyle name="Normal 235 2 6 2 2" xfId="19926" xr:uid="{00000000-0005-0000-0000-0000D64D0000}"/>
    <cellStyle name="Normal 235 2 6 3" xfId="19927" xr:uid="{00000000-0005-0000-0000-0000D74D0000}"/>
    <cellStyle name="Normal 235 2 7" xfId="19928" xr:uid="{00000000-0005-0000-0000-0000D84D0000}"/>
    <cellStyle name="Normal 235 2 7 2" xfId="19929" xr:uid="{00000000-0005-0000-0000-0000D94D0000}"/>
    <cellStyle name="Normal 235 2 7 3" xfId="19930" xr:uid="{00000000-0005-0000-0000-0000DA4D0000}"/>
    <cellStyle name="Normal 235 2 8" xfId="19931" xr:uid="{00000000-0005-0000-0000-0000DB4D0000}"/>
    <cellStyle name="Normal 235 2 8 2" xfId="19932" xr:uid="{00000000-0005-0000-0000-0000DC4D0000}"/>
    <cellStyle name="Normal 235 2 9" xfId="19933" xr:uid="{00000000-0005-0000-0000-0000DD4D0000}"/>
    <cellStyle name="Normal 235 3" xfId="19934" xr:uid="{00000000-0005-0000-0000-0000DE4D0000}"/>
    <cellStyle name="Normal 235 3 10" xfId="19935" xr:uid="{00000000-0005-0000-0000-0000DF4D0000}"/>
    <cellStyle name="Normal 235 3 11" xfId="19936" xr:uid="{00000000-0005-0000-0000-0000E04D0000}"/>
    <cellStyle name="Normal 235 3 12" xfId="19937" xr:uid="{00000000-0005-0000-0000-0000E14D0000}"/>
    <cellStyle name="Normal 235 3 13" xfId="19938" xr:uid="{00000000-0005-0000-0000-0000E24D0000}"/>
    <cellStyle name="Normal 235 3 14" xfId="19939" xr:uid="{00000000-0005-0000-0000-0000E34D0000}"/>
    <cellStyle name="Normal 235 3 15" xfId="19940" xr:uid="{00000000-0005-0000-0000-0000E44D0000}"/>
    <cellStyle name="Normal 235 3 2" xfId="19941" xr:uid="{00000000-0005-0000-0000-0000E54D0000}"/>
    <cellStyle name="Normal 235 3 2 2" xfId="19942" xr:uid="{00000000-0005-0000-0000-0000E64D0000}"/>
    <cellStyle name="Normal 235 3 2 2 2" xfId="19943" xr:uid="{00000000-0005-0000-0000-0000E74D0000}"/>
    <cellStyle name="Normal 235 3 2 3" xfId="19944" xr:uid="{00000000-0005-0000-0000-0000E84D0000}"/>
    <cellStyle name="Normal 235 3 2 4" xfId="19945" xr:uid="{00000000-0005-0000-0000-0000E94D0000}"/>
    <cellStyle name="Normal 235 3 3" xfId="19946" xr:uid="{00000000-0005-0000-0000-0000EA4D0000}"/>
    <cellStyle name="Normal 235 3 3 2" xfId="19947" xr:uid="{00000000-0005-0000-0000-0000EB4D0000}"/>
    <cellStyle name="Normal 235 3 3 2 2" xfId="19948" xr:uid="{00000000-0005-0000-0000-0000EC4D0000}"/>
    <cellStyle name="Normal 235 3 3 3" xfId="19949" xr:uid="{00000000-0005-0000-0000-0000ED4D0000}"/>
    <cellStyle name="Normal 235 3 3 4" xfId="19950" xr:uid="{00000000-0005-0000-0000-0000EE4D0000}"/>
    <cellStyle name="Normal 235 3 4" xfId="19951" xr:uid="{00000000-0005-0000-0000-0000EF4D0000}"/>
    <cellStyle name="Normal 235 3 4 2" xfId="19952" xr:uid="{00000000-0005-0000-0000-0000F04D0000}"/>
    <cellStyle name="Normal 235 3 4 2 2" xfId="19953" xr:uid="{00000000-0005-0000-0000-0000F14D0000}"/>
    <cellStyle name="Normal 235 3 4 3" xfId="19954" xr:uid="{00000000-0005-0000-0000-0000F24D0000}"/>
    <cellStyle name="Normal 235 3 4 4" xfId="19955" xr:uid="{00000000-0005-0000-0000-0000F34D0000}"/>
    <cellStyle name="Normal 235 3 5" xfId="19956" xr:uid="{00000000-0005-0000-0000-0000F44D0000}"/>
    <cellStyle name="Normal 235 3 5 2" xfId="19957" xr:uid="{00000000-0005-0000-0000-0000F54D0000}"/>
    <cellStyle name="Normal 235 3 5 2 2" xfId="19958" xr:uid="{00000000-0005-0000-0000-0000F64D0000}"/>
    <cellStyle name="Normal 235 3 5 3" xfId="19959" xr:uid="{00000000-0005-0000-0000-0000F74D0000}"/>
    <cellStyle name="Normal 235 3 5 4" xfId="19960" xr:uid="{00000000-0005-0000-0000-0000F84D0000}"/>
    <cellStyle name="Normal 235 3 6" xfId="19961" xr:uid="{00000000-0005-0000-0000-0000F94D0000}"/>
    <cellStyle name="Normal 235 3 6 2" xfId="19962" xr:uid="{00000000-0005-0000-0000-0000FA4D0000}"/>
    <cellStyle name="Normal 235 3 6 2 2" xfId="19963" xr:uid="{00000000-0005-0000-0000-0000FB4D0000}"/>
    <cellStyle name="Normal 235 3 6 3" xfId="19964" xr:uid="{00000000-0005-0000-0000-0000FC4D0000}"/>
    <cellStyle name="Normal 235 3 7" xfId="19965" xr:uid="{00000000-0005-0000-0000-0000FD4D0000}"/>
    <cellStyle name="Normal 235 3 7 2" xfId="19966" xr:uid="{00000000-0005-0000-0000-0000FE4D0000}"/>
    <cellStyle name="Normal 235 3 7 3" xfId="19967" xr:uid="{00000000-0005-0000-0000-0000FF4D0000}"/>
    <cellStyle name="Normal 235 3 8" xfId="19968" xr:uid="{00000000-0005-0000-0000-0000004E0000}"/>
    <cellStyle name="Normal 235 3 8 2" xfId="19969" xr:uid="{00000000-0005-0000-0000-0000014E0000}"/>
    <cellStyle name="Normal 235 3 9" xfId="19970" xr:uid="{00000000-0005-0000-0000-0000024E0000}"/>
    <cellStyle name="Normal 235 4" xfId="19971" xr:uid="{00000000-0005-0000-0000-0000034E0000}"/>
    <cellStyle name="Normal 235 4 2" xfId="19972" xr:uid="{00000000-0005-0000-0000-0000044E0000}"/>
    <cellStyle name="Normal 235 4 2 2" xfId="19973" xr:uid="{00000000-0005-0000-0000-0000054E0000}"/>
    <cellStyle name="Normal 235 4 3" xfId="19974" xr:uid="{00000000-0005-0000-0000-0000064E0000}"/>
    <cellStyle name="Normal 235 4 4" xfId="19975" xr:uid="{00000000-0005-0000-0000-0000074E0000}"/>
    <cellStyle name="Normal 235 5" xfId="19976" xr:uid="{00000000-0005-0000-0000-0000084E0000}"/>
    <cellStyle name="Normal 235 5 2" xfId="19977" xr:uid="{00000000-0005-0000-0000-0000094E0000}"/>
    <cellStyle name="Normal 235 5 2 2" xfId="19978" xr:uid="{00000000-0005-0000-0000-00000A4E0000}"/>
    <cellStyle name="Normal 235 5 3" xfId="19979" xr:uid="{00000000-0005-0000-0000-00000B4E0000}"/>
    <cellStyle name="Normal 235 5 4" xfId="19980" xr:uid="{00000000-0005-0000-0000-00000C4E0000}"/>
    <cellStyle name="Normal 235 6" xfId="19981" xr:uid="{00000000-0005-0000-0000-00000D4E0000}"/>
    <cellStyle name="Normal 235 6 2" xfId="19982" xr:uid="{00000000-0005-0000-0000-00000E4E0000}"/>
    <cellStyle name="Normal 235 6 2 2" xfId="19983" xr:uid="{00000000-0005-0000-0000-00000F4E0000}"/>
    <cellStyle name="Normal 235 6 3" xfId="19984" xr:uid="{00000000-0005-0000-0000-0000104E0000}"/>
    <cellStyle name="Normal 235 6 4" xfId="19985" xr:uid="{00000000-0005-0000-0000-0000114E0000}"/>
    <cellStyle name="Normal 235 7" xfId="19986" xr:uid="{00000000-0005-0000-0000-0000124E0000}"/>
    <cellStyle name="Normal 235 7 2" xfId="19987" xr:uid="{00000000-0005-0000-0000-0000134E0000}"/>
    <cellStyle name="Normal 235 7 2 2" xfId="19988" xr:uid="{00000000-0005-0000-0000-0000144E0000}"/>
    <cellStyle name="Normal 235 7 3" xfId="19989" xr:uid="{00000000-0005-0000-0000-0000154E0000}"/>
    <cellStyle name="Normal 235 7 4" xfId="19990" xr:uid="{00000000-0005-0000-0000-0000164E0000}"/>
    <cellStyle name="Normal 235 8" xfId="19991" xr:uid="{00000000-0005-0000-0000-0000174E0000}"/>
    <cellStyle name="Normal 235 8 2" xfId="19992" xr:uid="{00000000-0005-0000-0000-0000184E0000}"/>
    <cellStyle name="Normal 235 8 2 2" xfId="19993" xr:uid="{00000000-0005-0000-0000-0000194E0000}"/>
    <cellStyle name="Normal 235 8 3" xfId="19994" xr:uid="{00000000-0005-0000-0000-00001A4E0000}"/>
    <cellStyle name="Normal 235 9" xfId="19995" xr:uid="{00000000-0005-0000-0000-00001B4E0000}"/>
    <cellStyle name="Normal 235 9 2" xfId="19996" xr:uid="{00000000-0005-0000-0000-00001C4E0000}"/>
    <cellStyle name="Normal 235 9 3" xfId="19997" xr:uid="{00000000-0005-0000-0000-00001D4E0000}"/>
    <cellStyle name="Normal 236" xfId="19998" xr:uid="{00000000-0005-0000-0000-00001E4E0000}"/>
    <cellStyle name="Normal 236 10" xfId="19999" xr:uid="{00000000-0005-0000-0000-00001F4E0000}"/>
    <cellStyle name="Normal 236 10 2" xfId="20000" xr:uid="{00000000-0005-0000-0000-0000204E0000}"/>
    <cellStyle name="Normal 236 11" xfId="20001" xr:uid="{00000000-0005-0000-0000-0000214E0000}"/>
    <cellStyle name="Normal 236 12" xfId="20002" xr:uid="{00000000-0005-0000-0000-0000224E0000}"/>
    <cellStyle name="Normal 236 13" xfId="20003" xr:uid="{00000000-0005-0000-0000-0000234E0000}"/>
    <cellStyle name="Normal 236 14" xfId="20004" xr:uid="{00000000-0005-0000-0000-0000244E0000}"/>
    <cellStyle name="Normal 236 15" xfId="20005" xr:uid="{00000000-0005-0000-0000-0000254E0000}"/>
    <cellStyle name="Normal 236 16" xfId="20006" xr:uid="{00000000-0005-0000-0000-0000264E0000}"/>
    <cellStyle name="Normal 236 17" xfId="20007" xr:uid="{00000000-0005-0000-0000-0000274E0000}"/>
    <cellStyle name="Normal 236 2" xfId="20008" xr:uid="{00000000-0005-0000-0000-0000284E0000}"/>
    <cellStyle name="Normal 236 2 10" xfId="20009" xr:uid="{00000000-0005-0000-0000-0000294E0000}"/>
    <cellStyle name="Normal 236 2 11" xfId="20010" xr:uid="{00000000-0005-0000-0000-00002A4E0000}"/>
    <cellStyle name="Normal 236 2 12" xfId="20011" xr:uid="{00000000-0005-0000-0000-00002B4E0000}"/>
    <cellStyle name="Normal 236 2 13" xfId="20012" xr:uid="{00000000-0005-0000-0000-00002C4E0000}"/>
    <cellStyle name="Normal 236 2 14" xfId="20013" xr:uid="{00000000-0005-0000-0000-00002D4E0000}"/>
    <cellStyle name="Normal 236 2 15" xfId="20014" xr:uid="{00000000-0005-0000-0000-00002E4E0000}"/>
    <cellStyle name="Normal 236 2 2" xfId="20015" xr:uid="{00000000-0005-0000-0000-00002F4E0000}"/>
    <cellStyle name="Normal 236 2 2 2" xfId="20016" xr:uid="{00000000-0005-0000-0000-0000304E0000}"/>
    <cellStyle name="Normal 236 2 2 2 2" xfId="20017" xr:uid="{00000000-0005-0000-0000-0000314E0000}"/>
    <cellStyle name="Normal 236 2 2 3" xfId="20018" xr:uid="{00000000-0005-0000-0000-0000324E0000}"/>
    <cellStyle name="Normal 236 2 2 4" xfId="20019" xr:uid="{00000000-0005-0000-0000-0000334E0000}"/>
    <cellStyle name="Normal 236 2 3" xfId="20020" xr:uid="{00000000-0005-0000-0000-0000344E0000}"/>
    <cellStyle name="Normal 236 2 3 2" xfId="20021" xr:uid="{00000000-0005-0000-0000-0000354E0000}"/>
    <cellStyle name="Normal 236 2 3 2 2" xfId="20022" xr:uid="{00000000-0005-0000-0000-0000364E0000}"/>
    <cellStyle name="Normal 236 2 3 3" xfId="20023" xr:uid="{00000000-0005-0000-0000-0000374E0000}"/>
    <cellStyle name="Normal 236 2 3 4" xfId="20024" xr:uid="{00000000-0005-0000-0000-0000384E0000}"/>
    <cellStyle name="Normal 236 2 4" xfId="20025" xr:uid="{00000000-0005-0000-0000-0000394E0000}"/>
    <cellStyle name="Normal 236 2 4 2" xfId="20026" xr:uid="{00000000-0005-0000-0000-00003A4E0000}"/>
    <cellStyle name="Normal 236 2 4 2 2" xfId="20027" xr:uid="{00000000-0005-0000-0000-00003B4E0000}"/>
    <cellStyle name="Normal 236 2 4 3" xfId="20028" xr:uid="{00000000-0005-0000-0000-00003C4E0000}"/>
    <cellStyle name="Normal 236 2 4 4" xfId="20029" xr:uid="{00000000-0005-0000-0000-00003D4E0000}"/>
    <cellStyle name="Normal 236 2 5" xfId="20030" xr:uid="{00000000-0005-0000-0000-00003E4E0000}"/>
    <cellStyle name="Normal 236 2 5 2" xfId="20031" xr:uid="{00000000-0005-0000-0000-00003F4E0000}"/>
    <cellStyle name="Normal 236 2 5 2 2" xfId="20032" xr:uid="{00000000-0005-0000-0000-0000404E0000}"/>
    <cellStyle name="Normal 236 2 5 3" xfId="20033" xr:uid="{00000000-0005-0000-0000-0000414E0000}"/>
    <cellStyle name="Normal 236 2 5 4" xfId="20034" xr:uid="{00000000-0005-0000-0000-0000424E0000}"/>
    <cellStyle name="Normal 236 2 6" xfId="20035" xr:uid="{00000000-0005-0000-0000-0000434E0000}"/>
    <cellStyle name="Normal 236 2 6 2" xfId="20036" xr:uid="{00000000-0005-0000-0000-0000444E0000}"/>
    <cellStyle name="Normal 236 2 6 2 2" xfId="20037" xr:uid="{00000000-0005-0000-0000-0000454E0000}"/>
    <cellStyle name="Normal 236 2 6 3" xfId="20038" xr:uid="{00000000-0005-0000-0000-0000464E0000}"/>
    <cellStyle name="Normal 236 2 7" xfId="20039" xr:uid="{00000000-0005-0000-0000-0000474E0000}"/>
    <cellStyle name="Normal 236 2 7 2" xfId="20040" xr:uid="{00000000-0005-0000-0000-0000484E0000}"/>
    <cellStyle name="Normal 236 2 7 3" xfId="20041" xr:uid="{00000000-0005-0000-0000-0000494E0000}"/>
    <cellStyle name="Normal 236 2 8" xfId="20042" xr:uid="{00000000-0005-0000-0000-00004A4E0000}"/>
    <cellStyle name="Normal 236 2 8 2" xfId="20043" xr:uid="{00000000-0005-0000-0000-00004B4E0000}"/>
    <cellStyle name="Normal 236 2 9" xfId="20044" xr:uid="{00000000-0005-0000-0000-00004C4E0000}"/>
    <cellStyle name="Normal 236 3" xfId="20045" xr:uid="{00000000-0005-0000-0000-00004D4E0000}"/>
    <cellStyle name="Normal 236 3 10" xfId="20046" xr:uid="{00000000-0005-0000-0000-00004E4E0000}"/>
    <cellStyle name="Normal 236 3 11" xfId="20047" xr:uid="{00000000-0005-0000-0000-00004F4E0000}"/>
    <cellStyle name="Normal 236 3 12" xfId="20048" xr:uid="{00000000-0005-0000-0000-0000504E0000}"/>
    <cellStyle name="Normal 236 3 13" xfId="20049" xr:uid="{00000000-0005-0000-0000-0000514E0000}"/>
    <cellStyle name="Normal 236 3 14" xfId="20050" xr:uid="{00000000-0005-0000-0000-0000524E0000}"/>
    <cellStyle name="Normal 236 3 15" xfId="20051" xr:uid="{00000000-0005-0000-0000-0000534E0000}"/>
    <cellStyle name="Normal 236 3 2" xfId="20052" xr:uid="{00000000-0005-0000-0000-0000544E0000}"/>
    <cellStyle name="Normal 236 3 2 2" xfId="20053" xr:uid="{00000000-0005-0000-0000-0000554E0000}"/>
    <cellStyle name="Normal 236 3 2 2 2" xfId="20054" xr:uid="{00000000-0005-0000-0000-0000564E0000}"/>
    <cellStyle name="Normal 236 3 2 3" xfId="20055" xr:uid="{00000000-0005-0000-0000-0000574E0000}"/>
    <cellStyle name="Normal 236 3 2 4" xfId="20056" xr:uid="{00000000-0005-0000-0000-0000584E0000}"/>
    <cellStyle name="Normal 236 3 3" xfId="20057" xr:uid="{00000000-0005-0000-0000-0000594E0000}"/>
    <cellStyle name="Normal 236 3 3 2" xfId="20058" xr:uid="{00000000-0005-0000-0000-00005A4E0000}"/>
    <cellStyle name="Normal 236 3 3 2 2" xfId="20059" xr:uid="{00000000-0005-0000-0000-00005B4E0000}"/>
    <cellStyle name="Normal 236 3 3 3" xfId="20060" xr:uid="{00000000-0005-0000-0000-00005C4E0000}"/>
    <cellStyle name="Normal 236 3 3 4" xfId="20061" xr:uid="{00000000-0005-0000-0000-00005D4E0000}"/>
    <cellStyle name="Normal 236 3 4" xfId="20062" xr:uid="{00000000-0005-0000-0000-00005E4E0000}"/>
    <cellStyle name="Normal 236 3 4 2" xfId="20063" xr:uid="{00000000-0005-0000-0000-00005F4E0000}"/>
    <cellStyle name="Normal 236 3 4 2 2" xfId="20064" xr:uid="{00000000-0005-0000-0000-0000604E0000}"/>
    <cellStyle name="Normal 236 3 4 3" xfId="20065" xr:uid="{00000000-0005-0000-0000-0000614E0000}"/>
    <cellStyle name="Normal 236 3 4 4" xfId="20066" xr:uid="{00000000-0005-0000-0000-0000624E0000}"/>
    <cellStyle name="Normal 236 3 5" xfId="20067" xr:uid="{00000000-0005-0000-0000-0000634E0000}"/>
    <cellStyle name="Normal 236 3 5 2" xfId="20068" xr:uid="{00000000-0005-0000-0000-0000644E0000}"/>
    <cellStyle name="Normal 236 3 5 2 2" xfId="20069" xr:uid="{00000000-0005-0000-0000-0000654E0000}"/>
    <cellStyle name="Normal 236 3 5 3" xfId="20070" xr:uid="{00000000-0005-0000-0000-0000664E0000}"/>
    <cellStyle name="Normal 236 3 5 4" xfId="20071" xr:uid="{00000000-0005-0000-0000-0000674E0000}"/>
    <cellStyle name="Normal 236 3 6" xfId="20072" xr:uid="{00000000-0005-0000-0000-0000684E0000}"/>
    <cellStyle name="Normal 236 3 6 2" xfId="20073" xr:uid="{00000000-0005-0000-0000-0000694E0000}"/>
    <cellStyle name="Normal 236 3 6 2 2" xfId="20074" xr:uid="{00000000-0005-0000-0000-00006A4E0000}"/>
    <cellStyle name="Normal 236 3 6 3" xfId="20075" xr:uid="{00000000-0005-0000-0000-00006B4E0000}"/>
    <cellStyle name="Normal 236 3 7" xfId="20076" xr:uid="{00000000-0005-0000-0000-00006C4E0000}"/>
    <cellStyle name="Normal 236 3 7 2" xfId="20077" xr:uid="{00000000-0005-0000-0000-00006D4E0000}"/>
    <cellStyle name="Normal 236 3 7 3" xfId="20078" xr:uid="{00000000-0005-0000-0000-00006E4E0000}"/>
    <cellStyle name="Normal 236 3 8" xfId="20079" xr:uid="{00000000-0005-0000-0000-00006F4E0000}"/>
    <cellStyle name="Normal 236 3 8 2" xfId="20080" xr:uid="{00000000-0005-0000-0000-0000704E0000}"/>
    <cellStyle name="Normal 236 3 9" xfId="20081" xr:uid="{00000000-0005-0000-0000-0000714E0000}"/>
    <cellStyle name="Normal 236 4" xfId="20082" xr:uid="{00000000-0005-0000-0000-0000724E0000}"/>
    <cellStyle name="Normal 236 4 2" xfId="20083" xr:uid="{00000000-0005-0000-0000-0000734E0000}"/>
    <cellStyle name="Normal 236 4 2 2" xfId="20084" xr:uid="{00000000-0005-0000-0000-0000744E0000}"/>
    <cellStyle name="Normal 236 4 3" xfId="20085" xr:uid="{00000000-0005-0000-0000-0000754E0000}"/>
    <cellStyle name="Normal 236 4 4" xfId="20086" xr:uid="{00000000-0005-0000-0000-0000764E0000}"/>
    <cellStyle name="Normal 236 5" xfId="20087" xr:uid="{00000000-0005-0000-0000-0000774E0000}"/>
    <cellStyle name="Normal 236 5 2" xfId="20088" xr:uid="{00000000-0005-0000-0000-0000784E0000}"/>
    <cellStyle name="Normal 236 5 2 2" xfId="20089" xr:uid="{00000000-0005-0000-0000-0000794E0000}"/>
    <cellStyle name="Normal 236 5 3" xfId="20090" xr:uid="{00000000-0005-0000-0000-00007A4E0000}"/>
    <cellStyle name="Normal 236 5 4" xfId="20091" xr:uid="{00000000-0005-0000-0000-00007B4E0000}"/>
    <cellStyle name="Normal 236 6" xfId="20092" xr:uid="{00000000-0005-0000-0000-00007C4E0000}"/>
    <cellStyle name="Normal 236 6 2" xfId="20093" xr:uid="{00000000-0005-0000-0000-00007D4E0000}"/>
    <cellStyle name="Normal 236 6 2 2" xfId="20094" xr:uid="{00000000-0005-0000-0000-00007E4E0000}"/>
    <cellStyle name="Normal 236 6 3" xfId="20095" xr:uid="{00000000-0005-0000-0000-00007F4E0000}"/>
    <cellStyle name="Normal 236 6 4" xfId="20096" xr:uid="{00000000-0005-0000-0000-0000804E0000}"/>
    <cellStyle name="Normal 236 7" xfId="20097" xr:uid="{00000000-0005-0000-0000-0000814E0000}"/>
    <cellStyle name="Normal 236 7 2" xfId="20098" xr:uid="{00000000-0005-0000-0000-0000824E0000}"/>
    <cellStyle name="Normal 236 7 2 2" xfId="20099" xr:uid="{00000000-0005-0000-0000-0000834E0000}"/>
    <cellStyle name="Normal 236 7 3" xfId="20100" xr:uid="{00000000-0005-0000-0000-0000844E0000}"/>
    <cellStyle name="Normal 236 7 4" xfId="20101" xr:uid="{00000000-0005-0000-0000-0000854E0000}"/>
    <cellStyle name="Normal 236 8" xfId="20102" xr:uid="{00000000-0005-0000-0000-0000864E0000}"/>
    <cellStyle name="Normal 236 8 2" xfId="20103" xr:uid="{00000000-0005-0000-0000-0000874E0000}"/>
    <cellStyle name="Normal 236 8 2 2" xfId="20104" xr:uid="{00000000-0005-0000-0000-0000884E0000}"/>
    <cellStyle name="Normal 236 8 3" xfId="20105" xr:uid="{00000000-0005-0000-0000-0000894E0000}"/>
    <cellStyle name="Normal 236 9" xfId="20106" xr:uid="{00000000-0005-0000-0000-00008A4E0000}"/>
    <cellStyle name="Normal 236 9 2" xfId="20107" xr:uid="{00000000-0005-0000-0000-00008B4E0000}"/>
    <cellStyle name="Normal 236 9 3" xfId="20108" xr:uid="{00000000-0005-0000-0000-00008C4E0000}"/>
    <cellStyle name="Normal 237" xfId="20109" xr:uid="{00000000-0005-0000-0000-00008D4E0000}"/>
    <cellStyle name="Normal 237 10" xfId="20110" xr:uid="{00000000-0005-0000-0000-00008E4E0000}"/>
    <cellStyle name="Normal 237 10 2" xfId="20111" xr:uid="{00000000-0005-0000-0000-00008F4E0000}"/>
    <cellStyle name="Normal 237 11" xfId="20112" xr:uid="{00000000-0005-0000-0000-0000904E0000}"/>
    <cellStyle name="Normal 237 12" xfId="20113" xr:uid="{00000000-0005-0000-0000-0000914E0000}"/>
    <cellStyle name="Normal 237 13" xfId="20114" xr:uid="{00000000-0005-0000-0000-0000924E0000}"/>
    <cellStyle name="Normal 237 14" xfId="20115" xr:uid="{00000000-0005-0000-0000-0000934E0000}"/>
    <cellStyle name="Normal 237 15" xfId="20116" xr:uid="{00000000-0005-0000-0000-0000944E0000}"/>
    <cellStyle name="Normal 237 16" xfId="20117" xr:uid="{00000000-0005-0000-0000-0000954E0000}"/>
    <cellStyle name="Normal 237 17" xfId="20118" xr:uid="{00000000-0005-0000-0000-0000964E0000}"/>
    <cellStyle name="Normal 237 2" xfId="20119" xr:uid="{00000000-0005-0000-0000-0000974E0000}"/>
    <cellStyle name="Normal 237 2 10" xfId="20120" xr:uid="{00000000-0005-0000-0000-0000984E0000}"/>
    <cellStyle name="Normal 237 2 11" xfId="20121" xr:uid="{00000000-0005-0000-0000-0000994E0000}"/>
    <cellStyle name="Normal 237 2 12" xfId="20122" xr:uid="{00000000-0005-0000-0000-00009A4E0000}"/>
    <cellStyle name="Normal 237 2 13" xfId="20123" xr:uid="{00000000-0005-0000-0000-00009B4E0000}"/>
    <cellStyle name="Normal 237 2 14" xfId="20124" xr:uid="{00000000-0005-0000-0000-00009C4E0000}"/>
    <cellStyle name="Normal 237 2 15" xfId="20125" xr:uid="{00000000-0005-0000-0000-00009D4E0000}"/>
    <cellStyle name="Normal 237 2 2" xfId="20126" xr:uid="{00000000-0005-0000-0000-00009E4E0000}"/>
    <cellStyle name="Normal 237 2 2 2" xfId="20127" xr:uid="{00000000-0005-0000-0000-00009F4E0000}"/>
    <cellStyle name="Normal 237 2 2 2 2" xfId="20128" xr:uid="{00000000-0005-0000-0000-0000A04E0000}"/>
    <cellStyle name="Normal 237 2 2 3" xfId="20129" xr:uid="{00000000-0005-0000-0000-0000A14E0000}"/>
    <cellStyle name="Normal 237 2 2 4" xfId="20130" xr:uid="{00000000-0005-0000-0000-0000A24E0000}"/>
    <cellStyle name="Normal 237 2 3" xfId="20131" xr:uid="{00000000-0005-0000-0000-0000A34E0000}"/>
    <cellStyle name="Normal 237 2 3 2" xfId="20132" xr:uid="{00000000-0005-0000-0000-0000A44E0000}"/>
    <cellStyle name="Normal 237 2 3 2 2" xfId="20133" xr:uid="{00000000-0005-0000-0000-0000A54E0000}"/>
    <cellStyle name="Normal 237 2 3 3" xfId="20134" xr:uid="{00000000-0005-0000-0000-0000A64E0000}"/>
    <cellStyle name="Normal 237 2 3 4" xfId="20135" xr:uid="{00000000-0005-0000-0000-0000A74E0000}"/>
    <cellStyle name="Normal 237 2 4" xfId="20136" xr:uid="{00000000-0005-0000-0000-0000A84E0000}"/>
    <cellStyle name="Normal 237 2 4 2" xfId="20137" xr:uid="{00000000-0005-0000-0000-0000A94E0000}"/>
    <cellStyle name="Normal 237 2 4 2 2" xfId="20138" xr:uid="{00000000-0005-0000-0000-0000AA4E0000}"/>
    <cellStyle name="Normal 237 2 4 3" xfId="20139" xr:uid="{00000000-0005-0000-0000-0000AB4E0000}"/>
    <cellStyle name="Normal 237 2 4 4" xfId="20140" xr:uid="{00000000-0005-0000-0000-0000AC4E0000}"/>
    <cellStyle name="Normal 237 2 5" xfId="20141" xr:uid="{00000000-0005-0000-0000-0000AD4E0000}"/>
    <cellStyle name="Normal 237 2 5 2" xfId="20142" xr:uid="{00000000-0005-0000-0000-0000AE4E0000}"/>
    <cellStyle name="Normal 237 2 5 2 2" xfId="20143" xr:uid="{00000000-0005-0000-0000-0000AF4E0000}"/>
    <cellStyle name="Normal 237 2 5 3" xfId="20144" xr:uid="{00000000-0005-0000-0000-0000B04E0000}"/>
    <cellStyle name="Normal 237 2 5 4" xfId="20145" xr:uid="{00000000-0005-0000-0000-0000B14E0000}"/>
    <cellStyle name="Normal 237 2 6" xfId="20146" xr:uid="{00000000-0005-0000-0000-0000B24E0000}"/>
    <cellStyle name="Normal 237 2 6 2" xfId="20147" xr:uid="{00000000-0005-0000-0000-0000B34E0000}"/>
    <cellStyle name="Normal 237 2 6 2 2" xfId="20148" xr:uid="{00000000-0005-0000-0000-0000B44E0000}"/>
    <cellStyle name="Normal 237 2 6 3" xfId="20149" xr:uid="{00000000-0005-0000-0000-0000B54E0000}"/>
    <cellStyle name="Normal 237 2 7" xfId="20150" xr:uid="{00000000-0005-0000-0000-0000B64E0000}"/>
    <cellStyle name="Normal 237 2 7 2" xfId="20151" xr:uid="{00000000-0005-0000-0000-0000B74E0000}"/>
    <cellStyle name="Normal 237 2 7 3" xfId="20152" xr:uid="{00000000-0005-0000-0000-0000B84E0000}"/>
    <cellStyle name="Normal 237 2 8" xfId="20153" xr:uid="{00000000-0005-0000-0000-0000B94E0000}"/>
    <cellStyle name="Normal 237 2 8 2" xfId="20154" xr:uid="{00000000-0005-0000-0000-0000BA4E0000}"/>
    <cellStyle name="Normal 237 2 9" xfId="20155" xr:uid="{00000000-0005-0000-0000-0000BB4E0000}"/>
    <cellStyle name="Normal 237 3" xfId="20156" xr:uid="{00000000-0005-0000-0000-0000BC4E0000}"/>
    <cellStyle name="Normal 237 3 10" xfId="20157" xr:uid="{00000000-0005-0000-0000-0000BD4E0000}"/>
    <cellStyle name="Normal 237 3 11" xfId="20158" xr:uid="{00000000-0005-0000-0000-0000BE4E0000}"/>
    <cellStyle name="Normal 237 3 12" xfId="20159" xr:uid="{00000000-0005-0000-0000-0000BF4E0000}"/>
    <cellStyle name="Normal 237 3 13" xfId="20160" xr:uid="{00000000-0005-0000-0000-0000C04E0000}"/>
    <cellStyle name="Normal 237 3 14" xfId="20161" xr:uid="{00000000-0005-0000-0000-0000C14E0000}"/>
    <cellStyle name="Normal 237 3 15" xfId="20162" xr:uid="{00000000-0005-0000-0000-0000C24E0000}"/>
    <cellStyle name="Normal 237 3 2" xfId="20163" xr:uid="{00000000-0005-0000-0000-0000C34E0000}"/>
    <cellStyle name="Normal 237 3 2 2" xfId="20164" xr:uid="{00000000-0005-0000-0000-0000C44E0000}"/>
    <cellStyle name="Normal 237 3 2 2 2" xfId="20165" xr:uid="{00000000-0005-0000-0000-0000C54E0000}"/>
    <cellStyle name="Normal 237 3 2 3" xfId="20166" xr:uid="{00000000-0005-0000-0000-0000C64E0000}"/>
    <cellStyle name="Normal 237 3 2 4" xfId="20167" xr:uid="{00000000-0005-0000-0000-0000C74E0000}"/>
    <cellStyle name="Normal 237 3 3" xfId="20168" xr:uid="{00000000-0005-0000-0000-0000C84E0000}"/>
    <cellStyle name="Normal 237 3 3 2" xfId="20169" xr:uid="{00000000-0005-0000-0000-0000C94E0000}"/>
    <cellStyle name="Normal 237 3 3 2 2" xfId="20170" xr:uid="{00000000-0005-0000-0000-0000CA4E0000}"/>
    <cellStyle name="Normal 237 3 3 3" xfId="20171" xr:uid="{00000000-0005-0000-0000-0000CB4E0000}"/>
    <cellStyle name="Normal 237 3 3 4" xfId="20172" xr:uid="{00000000-0005-0000-0000-0000CC4E0000}"/>
    <cellStyle name="Normal 237 3 4" xfId="20173" xr:uid="{00000000-0005-0000-0000-0000CD4E0000}"/>
    <cellStyle name="Normal 237 3 4 2" xfId="20174" xr:uid="{00000000-0005-0000-0000-0000CE4E0000}"/>
    <cellStyle name="Normal 237 3 4 2 2" xfId="20175" xr:uid="{00000000-0005-0000-0000-0000CF4E0000}"/>
    <cellStyle name="Normal 237 3 4 3" xfId="20176" xr:uid="{00000000-0005-0000-0000-0000D04E0000}"/>
    <cellStyle name="Normal 237 3 4 4" xfId="20177" xr:uid="{00000000-0005-0000-0000-0000D14E0000}"/>
    <cellStyle name="Normal 237 3 5" xfId="20178" xr:uid="{00000000-0005-0000-0000-0000D24E0000}"/>
    <cellStyle name="Normal 237 3 5 2" xfId="20179" xr:uid="{00000000-0005-0000-0000-0000D34E0000}"/>
    <cellStyle name="Normal 237 3 5 2 2" xfId="20180" xr:uid="{00000000-0005-0000-0000-0000D44E0000}"/>
    <cellStyle name="Normal 237 3 5 3" xfId="20181" xr:uid="{00000000-0005-0000-0000-0000D54E0000}"/>
    <cellStyle name="Normal 237 3 5 4" xfId="20182" xr:uid="{00000000-0005-0000-0000-0000D64E0000}"/>
    <cellStyle name="Normal 237 3 6" xfId="20183" xr:uid="{00000000-0005-0000-0000-0000D74E0000}"/>
    <cellStyle name="Normal 237 3 6 2" xfId="20184" xr:uid="{00000000-0005-0000-0000-0000D84E0000}"/>
    <cellStyle name="Normal 237 3 6 2 2" xfId="20185" xr:uid="{00000000-0005-0000-0000-0000D94E0000}"/>
    <cellStyle name="Normal 237 3 6 3" xfId="20186" xr:uid="{00000000-0005-0000-0000-0000DA4E0000}"/>
    <cellStyle name="Normal 237 3 7" xfId="20187" xr:uid="{00000000-0005-0000-0000-0000DB4E0000}"/>
    <cellStyle name="Normal 237 3 7 2" xfId="20188" xr:uid="{00000000-0005-0000-0000-0000DC4E0000}"/>
    <cellStyle name="Normal 237 3 7 3" xfId="20189" xr:uid="{00000000-0005-0000-0000-0000DD4E0000}"/>
    <cellStyle name="Normal 237 3 8" xfId="20190" xr:uid="{00000000-0005-0000-0000-0000DE4E0000}"/>
    <cellStyle name="Normal 237 3 8 2" xfId="20191" xr:uid="{00000000-0005-0000-0000-0000DF4E0000}"/>
    <cellStyle name="Normal 237 3 9" xfId="20192" xr:uid="{00000000-0005-0000-0000-0000E04E0000}"/>
    <cellStyle name="Normal 237 4" xfId="20193" xr:uid="{00000000-0005-0000-0000-0000E14E0000}"/>
    <cellStyle name="Normal 237 4 2" xfId="20194" xr:uid="{00000000-0005-0000-0000-0000E24E0000}"/>
    <cellStyle name="Normal 237 4 2 2" xfId="20195" xr:uid="{00000000-0005-0000-0000-0000E34E0000}"/>
    <cellStyle name="Normal 237 4 3" xfId="20196" xr:uid="{00000000-0005-0000-0000-0000E44E0000}"/>
    <cellStyle name="Normal 237 4 4" xfId="20197" xr:uid="{00000000-0005-0000-0000-0000E54E0000}"/>
    <cellStyle name="Normal 237 5" xfId="20198" xr:uid="{00000000-0005-0000-0000-0000E64E0000}"/>
    <cellStyle name="Normal 237 5 2" xfId="20199" xr:uid="{00000000-0005-0000-0000-0000E74E0000}"/>
    <cellStyle name="Normal 237 5 2 2" xfId="20200" xr:uid="{00000000-0005-0000-0000-0000E84E0000}"/>
    <cellStyle name="Normal 237 5 3" xfId="20201" xr:uid="{00000000-0005-0000-0000-0000E94E0000}"/>
    <cellStyle name="Normal 237 5 4" xfId="20202" xr:uid="{00000000-0005-0000-0000-0000EA4E0000}"/>
    <cellStyle name="Normal 237 6" xfId="20203" xr:uid="{00000000-0005-0000-0000-0000EB4E0000}"/>
    <cellStyle name="Normal 237 6 2" xfId="20204" xr:uid="{00000000-0005-0000-0000-0000EC4E0000}"/>
    <cellStyle name="Normal 237 6 2 2" xfId="20205" xr:uid="{00000000-0005-0000-0000-0000ED4E0000}"/>
    <cellStyle name="Normal 237 6 3" xfId="20206" xr:uid="{00000000-0005-0000-0000-0000EE4E0000}"/>
    <cellStyle name="Normal 237 6 4" xfId="20207" xr:uid="{00000000-0005-0000-0000-0000EF4E0000}"/>
    <cellStyle name="Normal 237 7" xfId="20208" xr:uid="{00000000-0005-0000-0000-0000F04E0000}"/>
    <cellStyle name="Normal 237 7 2" xfId="20209" xr:uid="{00000000-0005-0000-0000-0000F14E0000}"/>
    <cellStyle name="Normal 237 7 2 2" xfId="20210" xr:uid="{00000000-0005-0000-0000-0000F24E0000}"/>
    <cellStyle name="Normal 237 7 3" xfId="20211" xr:uid="{00000000-0005-0000-0000-0000F34E0000}"/>
    <cellStyle name="Normal 237 7 4" xfId="20212" xr:uid="{00000000-0005-0000-0000-0000F44E0000}"/>
    <cellStyle name="Normal 237 8" xfId="20213" xr:uid="{00000000-0005-0000-0000-0000F54E0000}"/>
    <cellStyle name="Normal 237 8 2" xfId="20214" xr:uid="{00000000-0005-0000-0000-0000F64E0000}"/>
    <cellStyle name="Normal 237 8 2 2" xfId="20215" xr:uid="{00000000-0005-0000-0000-0000F74E0000}"/>
    <cellStyle name="Normal 237 8 3" xfId="20216" xr:uid="{00000000-0005-0000-0000-0000F84E0000}"/>
    <cellStyle name="Normal 237 9" xfId="20217" xr:uid="{00000000-0005-0000-0000-0000F94E0000}"/>
    <cellStyle name="Normal 237 9 2" xfId="20218" xr:uid="{00000000-0005-0000-0000-0000FA4E0000}"/>
    <cellStyle name="Normal 237 9 3" xfId="20219" xr:uid="{00000000-0005-0000-0000-0000FB4E0000}"/>
    <cellStyle name="Normal 238" xfId="20220" xr:uid="{00000000-0005-0000-0000-0000FC4E0000}"/>
    <cellStyle name="Normal 238 10" xfId="20221" xr:uid="{00000000-0005-0000-0000-0000FD4E0000}"/>
    <cellStyle name="Normal 238 10 2" xfId="20222" xr:uid="{00000000-0005-0000-0000-0000FE4E0000}"/>
    <cellStyle name="Normal 238 11" xfId="20223" xr:uid="{00000000-0005-0000-0000-0000FF4E0000}"/>
    <cellStyle name="Normal 238 12" xfId="20224" xr:uid="{00000000-0005-0000-0000-0000004F0000}"/>
    <cellStyle name="Normal 238 13" xfId="20225" xr:uid="{00000000-0005-0000-0000-0000014F0000}"/>
    <cellStyle name="Normal 238 14" xfId="20226" xr:uid="{00000000-0005-0000-0000-0000024F0000}"/>
    <cellStyle name="Normal 238 15" xfId="20227" xr:uid="{00000000-0005-0000-0000-0000034F0000}"/>
    <cellStyle name="Normal 238 16" xfId="20228" xr:uid="{00000000-0005-0000-0000-0000044F0000}"/>
    <cellStyle name="Normal 238 17" xfId="20229" xr:uid="{00000000-0005-0000-0000-0000054F0000}"/>
    <cellStyle name="Normal 238 2" xfId="20230" xr:uid="{00000000-0005-0000-0000-0000064F0000}"/>
    <cellStyle name="Normal 238 2 10" xfId="20231" xr:uid="{00000000-0005-0000-0000-0000074F0000}"/>
    <cellStyle name="Normal 238 2 11" xfId="20232" xr:uid="{00000000-0005-0000-0000-0000084F0000}"/>
    <cellStyle name="Normal 238 2 12" xfId="20233" xr:uid="{00000000-0005-0000-0000-0000094F0000}"/>
    <cellStyle name="Normal 238 2 13" xfId="20234" xr:uid="{00000000-0005-0000-0000-00000A4F0000}"/>
    <cellStyle name="Normal 238 2 14" xfId="20235" xr:uid="{00000000-0005-0000-0000-00000B4F0000}"/>
    <cellStyle name="Normal 238 2 15" xfId="20236" xr:uid="{00000000-0005-0000-0000-00000C4F0000}"/>
    <cellStyle name="Normal 238 2 2" xfId="20237" xr:uid="{00000000-0005-0000-0000-00000D4F0000}"/>
    <cellStyle name="Normal 238 2 2 2" xfId="20238" xr:uid="{00000000-0005-0000-0000-00000E4F0000}"/>
    <cellStyle name="Normal 238 2 2 2 2" xfId="20239" xr:uid="{00000000-0005-0000-0000-00000F4F0000}"/>
    <cellStyle name="Normal 238 2 2 3" xfId="20240" xr:uid="{00000000-0005-0000-0000-0000104F0000}"/>
    <cellStyle name="Normal 238 2 2 4" xfId="20241" xr:uid="{00000000-0005-0000-0000-0000114F0000}"/>
    <cellStyle name="Normal 238 2 3" xfId="20242" xr:uid="{00000000-0005-0000-0000-0000124F0000}"/>
    <cellStyle name="Normal 238 2 3 2" xfId="20243" xr:uid="{00000000-0005-0000-0000-0000134F0000}"/>
    <cellStyle name="Normal 238 2 3 2 2" xfId="20244" xr:uid="{00000000-0005-0000-0000-0000144F0000}"/>
    <cellStyle name="Normal 238 2 3 3" xfId="20245" xr:uid="{00000000-0005-0000-0000-0000154F0000}"/>
    <cellStyle name="Normal 238 2 3 4" xfId="20246" xr:uid="{00000000-0005-0000-0000-0000164F0000}"/>
    <cellStyle name="Normal 238 2 4" xfId="20247" xr:uid="{00000000-0005-0000-0000-0000174F0000}"/>
    <cellStyle name="Normal 238 2 4 2" xfId="20248" xr:uid="{00000000-0005-0000-0000-0000184F0000}"/>
    <cellStyle name="Normal 238 2 4 2 2" xfId="20249" xr:uid="{00000000-0005-0000-0000-0000194F0000}"/>
    <cellStyle name="Normal 238 2 4 3" xfId="20250" xr:uid="{00000000-0005-0000-0000-00001A4F0000}"/>
    <cellStyle name="Normal 238 2 4 4" xfId="20251" xr:uid="{00000000-0005-0000-0000-00001B4F0000}"/>
    <cellStyle name="Normal 238 2 5" xfId="20252" xr:uid="{00000000-0005-0000-0000-00001C4F0000}"/>
    <cellStyle name="Normal 238 2 5 2" xfId="20253" xr:uid="{00000000-0005-0000-0000-00001D4F0000}"/>
    <cellStyle name="Normal 238 2 5 2 2" xfId="20254" xr:uid="{00000000-0005-0000-0000-00001E4F0000}"/>
    <cellStyle name="Normal 238 2 5 3" xfId="20255" xr:uid="{00000000-0005-0000-0000-00001F4F0000}"/>
    <cellStyle name="Normal 238 2 5 4" xfId="20256" xr:uid="{00000000-0005-0000-0000-0000204F0000}"/>
    <cellStyle name="Normal 238 2 6" xfId="20257" xr:uid="{00000000-0005-0000-0000-0000214F0000}"/>
    <cellStyle name="Normal 238 2 6 2" xfId="20258" xr:uid="{00000000-0005-0000-0000-0000224F0000}"/>
    <cellStyle name="Normal 238 2 6 2 2" xfId="20259" xr:uid="{00000000-0005-0000-0000-0000234F0000}"/>
    <cellStyle name="Normal 238 2 6 3" xfId="20260" xr:uid="{00000000-0005-0000-0000-0000244F0000}"/>
    <cellStyle name="Normal 238 2 7" xfId="20261" xr:uid="{00000000-0005-0000-0000-0000254F0000}"/>
    <cellStyle name="Normal 238 2 7 2" xfId="20262" xr:uid="{00000000-0005-0000-0000-0000264F0000}"/>
    <cellStyle name="Normal 238 2 7 3" xfId="20263" xr:uid="{00000000-0005-0000-0000-0000274F0000}"/>
    <cellStyle name="Normal 238 2 8" xfId="20264" xr:uid="{00000000-0005-0000-0000-0000284F0000}"/>
    <cellStyle name="Normal 238 2 8 2" xfId="20265" xr:uid="{00000000-0005-0000-0000-0000294F0000}"/>
    <cellStyle name="Normal 238 2 9" xfId="20266" xr:uid="{00000000-0005-0000-0000-00002A4F0000}"/>
    <cellStyle name="Normal 238 3" xfId="20267" xr:uid="{00000000-0005-0000-0000-00002B4F0000}"/>
    <cellStyle name="Normal 238 3 10" xfId="20268" xr:uid="{00000000-0005-0000-0000-00002C4F0000}"/>
    <cellStyle name="Normal 238 3 11" xfId="20269" xr:uid="{00000000-0005-0000-0000-00002D4F0000}"/>
    <cellStyle name="Normal 238 3 12" xfId="20270" xr:uid="{00000000-0005-0000-0000-00002E4F0000}"/>
    <cellStyle name="Normal 238 3 13" xfId="20271" xr:uid="{00000000-0005-0000-0000-00002F4F0000}"/>
    <cellStyle name="Normal 238 3 14" xfId="20272" xr:uid="{00000000-0005-0000-0000-0000304F0000}"/>
    <cellStyle name="Normal 238 3 15" xfId="20273" xr:uid="{00000000-0005-0000-0000-0000314F0000}"/>
    <cellStyle name="Normal 238 3 2" xfId="20274" xr:uid="{00000000-0005-0000-0000-0000324F0000}"/>
    <cellStyle name="Normal 238 3 2 2" xfId="20275" xr:uid="{00000000-0005-0000-0000-0000334F0000}"/>
    <cellStyle name="Normal 238 3 2 2 2" xfId="20276" xr:uid="{00000000-0005-0000-0000-0000344F0000}"/>
    <cellStyle name="Normal 238 3 2 3" xfId="20277" xr:uid="{00000000-0005-0000-0000-0000354F0000}"/>
    <cellStyle name="Normal 238 3 2 4" xfId="20278" xr:uid="{00000000-0005-0000-0000-0000364F0000}"/>
    <cellStyle name="Normal 238 3 3" xfId="20279" xr:uid="{00000000-0005-0000-0000-0000374F0000}"/>
    <cellStyle name="Normal 238 3 3 2" xfId="20280" xr:uid="{00000000-0005-0000-0000-0000384F0000}"/>
    <cellStyle name="Normal 238 3 3 2 2" xfId="20281" xr:uid="{00000000-0005-0000-0000-0000394F0000}"/>
    <cellStyle name="Normal 238 3 3 3" xfId="20282" xr:uid="{00000000-0005-0000-0000-00003A4F0000}"/>
    <cellStyle name="Normal 238 3 3 4" xfId="20283" xr:uid="{00000000-0005-0000-0000-00003B4F0000}"/>
    <cellStyle name="Normal 238 3 4" xfId="20284" xr:uid="{00000000-0005-0000-0000-00003C4F0000}"/>
    <cellStyle name="Normal 238 3 4 2" xfId="20285" xr:uid="{00000000-0005-0000-0000-00003D4F0000}"/>
    <cellStyle name="Normal 238 3 4 2 2" xfId="20286" xr:uid="{00000000-0005-0000-0000-00003E4F0000}"/>
    <cellStyle name="Normal 238 3 4 3" xfId="20287" xr:uid="{00000000-0005-0000-0000-00003F4F0000}"/>
    <cellStyle name="Normal 238 3 4 4" xfId="20288" xr:uid="{00000000-0005-0000-0000-0000404F0000}"/>
    <cellStyle name="Normal 238 3 5" xfId="20289" xr:uid="{00000000-0005-0000-0000-0000414F0000}"/>
    <cellStyle name="Normal 238 3 5 2" xfId="20290" xr:uid="{00000000-0005-0000-0000-0000424F0000}"/>
    <cellStyle name="Normal 238 3 5 2 2" xfId="20291" xr:uid="{00000000-0005-0000-0000-0000434F0000}"/>
    <cellStyle name="Normal 238 3 5 3" xfId="20292" xr:uid="{00000000-0005-0000-0000-0000444F0000}"/>
    <cellStyle name="Normal 238 3 5 4" xfId="20293" xr:uid="{00000000-0005-0000-0000-0000454F0000}"/>
    <cellStyle name="Normal 238 3 6" xfId="20294" xr:uid="{00000000-0005-0000-0000-0000464F0000}"/>
    <cellStyle name="Normal 238 3 6 2" xfId="20295" xr:uid="{00000000-0005-0000-0000-0000474F0000}"/>
    <cellStyle name="Normal 238 3 6 2 2" xfId="20296" xr:uid="{00000000-0005-0000-0000-0000484F0000}"/>
    <cellStyle name="Normal 238 3 6 3" xfId="20297" xr:uid="{00000000-0005-0000-0000-0000494F0000}"/>
    <cellStyle name="Normal 238 3 7" xfId="20298" xr:uid="{00000000-0005-0000-0000-00004A4F0000}"/>
    <cellStyle name="Normal 238 3 7 2" xfId="20299" xr:uid="{00000000-0005-0000-0000-00004B4F0000}"/>
    <cellStyle name="Normal 238 3 7 3" xfId="20300" xr:uid="{00000000-0005-0000-0000-00004C4F0000}"/>
    <cellStyle name="Normal 238 3 8" xfId="20301" xr:uid="{00000000-0005-0000-0000-00004D4F0000}"/>
    <cellStyle name="Normal 238 3 8 2" xfId="20302" xr:uid="{00000000-0005-0000-0000-00004E4F0000}"/>
    <cellStyle name="Normal 238 3 9" xfId="20303" xr:uid="{00000000-0005-0000-0000-00004F4F0000}"/>
    <cellStyle name="Normal 238 4" xfId="20304" xr:uid="{00000000-0005-0000-0000-0000504F0000}"/>
    <cellStyle name="Normal 238 4 2" xfId="20305" xr:uid="{00000000-0005-0000-0000-0000514F0000}"/>
    <cellStyle name="Normal 238 4 2 2" xfId="20306" xr:uid="{00000000-0005-0000-0000-0000524F0000}"/>
    <cellStyle name="Normal 238 4 3" xfId="20307" xr:uid="{00000000-0005-0000-0000-0000534F0000}"/>
    <cellStyle name="Normal 238 4 4" xfId="20308" xr:uid="{00000000-0005-0000-0000-0000544F0000}"/>
    <cellStyle name="Normal 238 5" xfId="20309" xr:uid="{00000000-0005-0000-0000-0000554F0000}"/>
    <cellStyle name="Normal 238 5 2" xfId="20310" xr:uid="{00000000-0005-0000-0000-0000564F0000}"/>
    <cellStyle name="Normal 238 5 2 2" xfId="20311" xr:uid="{00000000-0005-0000-0000-0000574F0000}"/>
    <cellStyle name="Normal 238 5 3" xfId="20312" xr:uid="{00000000-0005-0000-0000-0000584F0000}"/>
    <cellStyle name="Normal 238 5 4" xfId="20313" xr:uid="{00000000-0005-0000-0000-0000594F0000}"/>
    <cellStyle name="Normal 238 6" xfId="20314" xr:uid="{00000000-0005-0000-0000-00005A4F0000}"/>
    <cellStyle name="Normal 238 6 2" xfId="20315" xr:uid="{00000000-0005-0000-0000-00005B4F0000}"/>
    <cellStyle name="Normal 238 6 2 2" xfId="20316" xr:uid="{00000000-0005-0000-0000-00005C4F0000}"/>
    <cellStyle name="Normal 238 6 3" xfId="20317" xr:uid="{00000000-0005-0000-0000-00005D4F0000}"/>
    <cellStyle name="Normal 238 6 4" xfId="20318" xr:uid="{00000000-0005-0000-0000-00005E4F0000}"/>
    <cellStyle name="Normal 238 7" xfId="20319" xr:uid="{00000000-0005-0000-0000-00005F4F0000}"/>
    <cellStyle name="Normal 238 7 2" xfId="20320" xr:uid="{00000000-0005-0000-0000-0000604F0000}"/>
    <cellStyle name="Normal 238 7 2 2" xfId="20321" xr:uid="{00000000-0005-0000-0000-0000614F0000}"/>
    <cellStyle name="Normal 238 7 3" xfId="20322" xr:uid="{00000000-0005-0000-0000-0000624F0000}"/>
    <cellStyle name="Normal 238 7 4" xfId="20323" xr:uid="{00000000-0005-0000-0000-0000634F0000}"/>
    <cellStyle name="Normal 238 8" xfId="20324" xr:uid="{00000000-0005-0000-0000-0000644F0000}"/>
    <cellStyle name="Normal 238 8 2" xfId="20325" xr:uid="{00000000-0005-0000-0000-0000654F0000}"/>
    <cellStyle name="Normal 238 8 2 2" xfId="20326" xr:uid="{00000000-0005-0000-0000-0000664F0000}"/>
    <cellStyle name="Normal 238 8 3" xfId="20327" xr:uid="{00000000-0005-0000-0000-0000674F0000}"/>
    <cellStyle name="Normal 238 9" xfId="20328" xr:uid="{00000000-0005-0000-0000-0000684F0000}"/>
    <cellStyle name="Normal 238 9 2" xfId="20329" xr:uid="{00000000-0005-0000-0000-0000694F0000}"/>
    <cellStyle name="Normal 238 9 3" xfId="20330" xr:uid="{00000000-0005-0000-0000-00006A4F0000}"/>
    <cellStyle name="Normal 239" xfId="20331" xr:uid="{00000000-0005-0000-0000-00006B4F0000}"/>
    <cellStyle name="Normal 239 10" xfId="20332" xr:uid="{00000000-0005-0000-0000-00006C4F0000}"/>
    <cellStyle name="Normal 239 10 2" xfId="20333" xr:uid="{00000000-0005-0000-0000-00006D4F0000}"/>
    <cellStyle name="Normal 239 11" xfId="20334" xr:uid="{00000000-0005-0000-0000-00006E4F0000}"/>
    <cellStyle name="Normal 239 12" xfId="20335" xr:uid="{00000000-0005-0000-0000-00006F4F0000}"/>
    <cellStyle name="Normal 239 13" xfId="20336" xr:uid="{00000000-0005-0000-0000-0000704F0000}"/>
    <cellStyle name="Normal 239 14" xfId="20337" xr:uid="{00000000-0005-0000-0000-0000714F0000}"/>
    <cellStyle name="Normal 239 15" xfId="20338" xr:uid="{00000000-0005-0000-0000-0000724F0000}"/>
    <cellStyle name="Normal 239 16" xfId="20339" xr:uid="{00000000-0005-0000-0000-0000734F0000}"/>
    <cellStyle name="Normal 239 17" xfId="20340" xr:uid="{00000000-0005-0000-0000-0000744F0000}"/>
    <cellStyle name="Normal 239 2" xfId="20341" xr:uid="{00000000-0005-0000-0000-0000754F0000}"/>
    <cellStyle name="Normal 239 2 10" xfId="20342" xr:uid="{00000000-0005-0000-0000-0000764F0000}"/>
    <cellStyle name="Normal 239 2 11" xfId="20343" xr:uid="{00000000-0005-0000-0000-0000774F0000}"/>
    <cellStyle name="Normal 239 2 12" xfId="20344" xr:uid="{00000000-0005-0000-0000-0000784F0000}"/>
    <cellStyle name="Normal 239 2 13" xfId="20345" xr:uid="{00000000-0005-0000-0000-0000794F0000}"/>
    <cellStyle name="Normal 239 2 14" xfId="20346" xr:uid="{00000000-0005-0000-0000-00007A4F0000}"/>
    <cellStyle name="Normal 239 2 15" xfId="20347" xr:uid="{00000000-0005-0000-0000-00007B4F0000}"/>
    <cellStyle name="Normal 239 2 2" xfId="20348" xr:uid="{00000000-0005-0000-0000-00007C4F0000}"/>
    <cellStyle name="Normal 239 2 2 2" xfId="20349" xr:uid="{00000000-0005-0000-0000-00007D4F0000}"/>
    <cellStyle name="Normal 239 2 2 2 2" xfId="20350" xr:uid="{00000000-0005-0000-0000-00007E4F0000}"/>
    <cellStyle name="Normal 239 2 2 3" xfId="20351" xr:uid="{00000000-0005-0000-0000-00007F4F0000}"/>
    <cellStyle name="Normal 239 2 2 4" xfId="20352" xr:uid="{00000000-0005-0000-0000-0000804F0000}"/>
    <cellStyle name="Normal 239 2 3" xfId="20353" xr:uid="{00000000-0005-0000-0000-0000814F0000}"/>
    <cellStyle name="Normal 239 2 3 2" xfId="20354" xr:uid="{00000000-0005-0000-0000-0000824F0000}"/>
    <cellStyle name="Normal 239 2 3 2 2" xfId="20355" xr:uid="{00000000-0005-0000-0000-0000834F0000}"/>
    <cellStyle name="Normal 239 2 3 3" xfId="20356" xr:uid="{00000000-0005-0000-0000-0000844F0000}"/>
    <cellStyle name="Normal 239 2 3 4" xfId="20357" xr:uid="{00000000-0005-0000-0000-0000854F0000}"/>
    <cellStyle name="Normal 239 2 4" xfId="20358" xr:uid="{00000000-0005-0000-0000-0000864F0000}"/>
    <cellStyle name="Normal 239 2 4 2" xfId="20359" xr:uid="{00000000-0005-0000-0000-0000874F0000}"/>
    <cellStyle name="Normal 239 2 4 2 2" xfId="20360" xr:uid="{00000000-0005-0000-0000-0000884F0000}"/>
    <cellStyle name="Normal 239 2 4 3" xfId="20361" xr:uid="{00000000-0005-0000-0000-0000894F0000}"/>
    <cellStyle name="Normal 239 2 4 4" xfId="20362" xr:uid="{00000000-0005-0000-0000-00008A4F0000}"/>
    <cellStyle name="Normal 239 2 5" xfId="20363" xr:uid="{00000000-0005-0000-0000-00008B4F0000}"/>
    <cellStyle name="Normal 239 2 5 2" xfId="20364" xr:uid="{00000000-0005-0000-0000-00008C4F0000}"/>
    <cellStyle name="Normal 239 2 5 2 2" xfId="20365" xr:uid="{00000000-0005-0000-0000-00008D4F0000}"/>
    <cellStyle name="Normal 239 2 5 3" xfId="20366" xr:uid="{00000000-0005-0000-0000-00008E4F0000}"/>
    <cellStyle name="Normal 239 2 5 4" xfId="20367" xr:uid="{00000000-0005-0000-0000-00008F4F0000}"/>
    <cellStyle name="Normal 239 2 6" xfId="20368" xr:uid="{00000000-0005-0000-0000-0000904F0000}"/>
    <cellStyle name="Normal 239 2 6 2" xfId="20369" xr:uid="{00000000-0005-0000-0000-0000914F0000}"/>
    <cellStyle name="Normal 239 2 6 2 2" xfId="20370" xr:uid="{00000000-0005-0000-0000-0000924F0000}"/>
    <cellStyle name="Normal 239 2 6 3" xfId="20371" xr:uid="{00000000-0005-0000-0000-0000934F0000}"/>
    <cellStyle name="Normal 239 2 7" xfId="20372" xr:uid="{00000000-0005-0000-0000-0000944F0000}"/>
    <cellStyle name="Normal 239 2 7 2" xfId="20373" xr:uid="{00000000-0005-0000-0000-0000954F0000}"/>
    <cellStyle name="Normal 239 2 7 3" xfId="20374" xr:uid="{00000000-0005-0000-0000-0000964F0000}"/>
    <cellStyle name="Normal 239 2 8" xfId="20375" xr:uid="{00000000-0005-0000-0000-0000974F0000}"/>
    <cellStyle name="Normal 239 2 8 2" xfId="20376" xr:uid="{00000000-0005-0000-0000-0000984F0000}"/>
    <cellStyle name="Normal 239 2 9" xfId="20377" xr:uid="{00000000-0005-0000-0000-0000994F0000}"/>
    <cellStyle name="Normal 239 3" xfId="20378" xr:uid="{00000000-0005-0000-0000-00009A4F0000}"/>
    <cellStyle name="Normal 239 3 10" xfId="20379" xr:uid="{00000000-0005-0000-0000-00009B4F0000}"/>
    <cellStyle name="Normal 239 3 11" xfId="20380" xr:uid="{00000000-0005-0000-0000-00009C4F0000}"/>
    <cellStyle name="Normal 239 3 12" xfId="20381" xr:uid="{00000000-0005-0000-0000-00009D4F0000}"/>
    <cellStyle name="Normal 239 3 13" xfId="20382" xr:uid="{00000000-0005-0000-0000-00009E4F0000}"/>
    <cellStyle name="Normal 239 3 14" xfId="20383" xr:uid="{00000000-0005-0000-0000-00009F4F0000}"/>
    <cellStyle name="Normal 239 3 15" xfId="20384" xr:uid="{00000000-0005-0000-0000-0000A04F0000}"/>
    <cellStyle name="Normal 239 3 2" xfId="20385" xr:uid="{00000000-0005-0000-0000-0000A14F0000}"/>
    <cellStyle name="Normal 239 3 2 2" xfId="20386" xr:uid="{00000000-0005-0000-0000-0000A24F0000}"/>
    <cellStyle name="Normal 239 3 2 2 2" xfId="20387" xr:uid="{00000000-0005-0000-0000-0000A34F0000}"/>
    <cellStyle name="Normal 239 3 2 3" xfId="20388" xr:uid="{00000000-0005-0000-0000-0000A44F0000}"/>
    <cellStyle name="Normal 239 3 2 4" xfId="20389" xr:uid="{00000000-0005-0000-0000-0000A54F0000}"/>
    <cellStyle name="Normal 239 3 3" xfId="20390" xr:uid="{00000000-0005-0000-0000-0000A64F0000}"/>
    <cellStyle name="Normal 239 3 3 2" xfId="20391" xr:uid="{00000000-0005-0000-0000-0000A74F0000}"/>
    <cellStyle name="Normal 239 3 3 2 2" xfId="20392" xr:uid="{00000000-0005-0000-0000-0000A84F0000}"/>
    <cellStyle name="Normal 239 3 3 3" xfId="20393" xr:uid="{00000000-0005-0000-0000-0000A94F0000}"/>
    <cellStyle name="Normal 239 3 3 4" xfId="20394" xr:uid="{00000000-0005-0000-0000-0000AA4F0000}"/>
    <cellStyle name="Normal 239 3 4" xfId="20395" xr:uid="{00000000-0005-0000-0000-0000AB4F0000}"/>
    <cellStyle name="Normal 239 3 4 2" xfId="20396" xr:uid="{00000000-0005-0000-0000-0000AC4F0000}"/>
    <cellStyle name="Normal 239 3 4 2 2" xfId="20397" xr:uid="{00000000-0005-0000-0000-0000AD4F0000}"/>
    <cellStyle name="Normal 239 3 4 3" xfId="20398" xr:uid="{00000000-0005-0000-0000-0000AE4F0000}"/>
    <cellStyle name="Normal 239 3 4 4" xfId="20399" xr:uid="{00000000-0005-0000-0000-0000AF4F0000}"/>
    <cellStyle name="Normal 239 3 5" xfId="20400" xr:uid="{00000000-0005-0000-0000-0000B04F0000}"/>
    <cellStyle name="Normal 239 3 5 2" xfId="20401" xr:uid="{00000000-0005-0000-0000-0000B14F0000}"/>
    <cellStyle name="Normal 239 3 5 2 2" xfId="20402" xr:uid="{00000000-0005-0000-0000-0000B24F0000}"/>
    <cellStyle name="Normal 239 3 5 3" xfId="20403" xr:uid="{00000000-0005-0000-0000-0000B34F0000}"/>
    <cellStyle name="Normal 239 3 5 4" xfId="20404" xr:uid="{00000000-0005-0000-0000-0000B44F0000}"/>
    <cellStyle name="Normal 239 3 6" xfId="20405" xr:uid="{00000000-0005-0000-0000-0000B54F0000}"/>
    <cellStyle name="Normal 239 3 6 2" xfId="20406" xr:uid="{00000000-0005-0000-0000-0000B64F0000}"/>
    <cellStyle name="Normal 239 3 6 2 2" xfId="20407" xr:uid="{00000000-0005-0000-0000-0000B74F0000}"/>
    <cellStyle name="Normal 239 3 6 3" xfId="20408" xr:uid="{00000000-0005-0000-0000-0000B84F0000}"/>
    <cellStyle name="Normal 239 3 7" xfId="20409" xr:uid="{00000000-0005-0000-0000-0000B94F0000}"/>
    <cellStyle name="Normal 239 3 7 2" xfId="20410" xr:uid="{00000000-0005-0000-0000-0000BA4F0000}"/>
    <cellStyle name="Normal 239 3 7 3" xfId="20411" xr:uid="{00000000-0005-0000-0000-0000BB4F0000}"/>
    <cellStyle name="Normal 239 3 8" xfId="20412" xr:uid="{00000000-0005-0000-0000-0000BC4F0000}"/>
    <cellStyle name="Normal 239 3 8 2" xfId="20413" xr:uid="{00000000-0005-0000-0000-0000BD4F0000}"/>
    <cellStyle name="Normal 239 3 9" xfId="20414" xr:uid="{00000000-0005-0000-0000-0000BE4F0000}"/>
    <cellStyle name="Normal 239 4" xfId="20415" xr:uid="{00000000-0005-0000-0000-0000BF4F0000}"/>
    <cellStyle name="Normal 239 4 2" xfId="20416" xr:uid="{00000000-0005-0000-0000-0000C04F0000}"/>
    <cellStyle name="Normal 239 4 2 2" xfId="20417" xr:uid="{00000000-0005-0000-0000-0000C14F0000}"/>
    <cellStyle name="Normal 239 4 3" xfId="20418" xr:uid="{00000000-0005-0000-0000-0000C24F0000}"/>
    <cellStyle name="Normal 239 4 4" xfId="20419" xr:uid="{00000000-0005-0000-0000-0000C34F0000}"/>
    <cellStyle name="Normal 239 5" xfId="20420" xr:uid="{00000000-0005-0000-0000-0000C44F0000}"/>
    <cellStyle name="Normal 239 5 2" xfId="20421" xr:uid="{00000000-0005-0000-0000-0000C54F0000}"/>
    <cellStyle name="Normal 239 5 2 2" xfId="20422" xr:uid="{00000000-0005-0000-0000-0000C64F0000}"/>
    <cellStyle name="Normal 239 5 3" xfId="20423" xr:uid="{00000000-0005-0000-0000-0000C74F0000}"/>
    <cellStyle name="Normal 239 5 4" xfId="20424" xr:uid="{00000000-0005-0000-0000-0000C84F0000}"/>
    <cellStyle name="Normal 239 6" xfId="20425" xr:uid="{00000000-0005-0000-0000-0000C94F0000}"/>
    <cellStyle name="Normal 239 6 2" xfId="20426" xr:uid="{00000000-0005-0000-0000-0000CA4F0000}"/>
    <cellStyle name="Normal 239 6 2 2" xfId="20427" xr:uid="{00000000-0005-0000-0000-0000CB4F0000}"/>
    <cellStyle name="Normal 239 6 3" xfId="20428" xr:uid="{00000000-0005-0000-0000-0000CC4F0000}"/>
    <cellStyle name="Normal 239 6 4" xfId="20429" xr:uid="{00000000-0005-0000-0000-0000CD4F0000}"/>
    <cellStyle name="Normal 239 7" xfId="20430" xr:uid="{00000000-0005-0000-0000-0000CE4F0000}"/>
    <cellStyle name="Normal 239 7 2" xfId="20431" xr:uid="{00000000-0005-0000-0000-0000CF4F0000}"/>
    <cellStyle name="Normal 239 7 2 2" xfId="20432" xr:uid="{00000000-0005-0000-0000-0000D04F0000}"/>
    <cellStyle name="Normal 239 7 3" xfId="20433" xr:uid="{00000000-0005-0000-0000-0000D14F0000}"/>
    <cellStyle name="Normal 239 7 4" xfId="20434" xr:uid="{00000000-0005-0000-0000-0000D24F0000}"/>
    <cellStyle name="Normal 239 8" xfId="20435" xr:uid="{00000000-0005-0000-0000-0000D34F0000}"/>
    <cellStyle name="Normal 239 8 2" xfId="20436" xr:uid="{00000000-0005-0000-0000-0000D44F0000}"/>
    <cellStyle name="Normal 239 8 2 2" xfId="20437" xr:uid="{00000000-0005-0000-0000-0000D54F0000}"/>
    <cellStyle name="Normal 239 8 3" xfId="20438" xr:uid="{00000000-0005-0000-0000-0000D64F0000}"/>
    <cellStyle name="Normal 239 9" xfId="20439" xr:uid="{00000000-0005-0000-0000-0000D74F0000}"/>
    <cellStyle name="Normal 239 9 2" xfId="20440" xr:uid="{00000000-0005-0000-0000-0000D84F0000}"/>
    <cellStyle name="Normal 239 9 3" xfId="20441" xr:uid="{00000000-0005-0000-0000-0000D94F0000}"/>
    <cellStyle name="Normal 24" xfId="20442" xr:uid="{00000000-0005-0000-0000-0000DA4F0000}"/>
    <cellStyle name="Normal 24 10" xfId="20443" xr:uid="{00000000-0005-0000-0000-0000DB4F0000}"/>
    <cellStyle name="Normal 24 10 2" xfId="20444" xr:uid="{00000000-0005-0000-0000-0000DC4F0000}"/>
    <cellStyle name="Normal 24 11" xfId="20445" xr:uid="{00000000-0005-0000-0000-0000DD4F0000}"/>
    <cellStyle name="Normal 24 11 2" xfId="20446" xr:uid="{00000000-0005-0000-0000-0000DE4F0000}"/>
    <cellStyle name="Normal 24 12" xfId="20447" xr:uid="{00000000-0005-0000-0000-0000DF4F0000}"/>
    <cellStyle name="Normal 24 12 2" xfId="20448" xr:uid="{00000000-0005-0000-0000-0000E04F0000}"/>
    <cellStyle name="Normal 24 13" xfId="20449" xr:uid="{00000000-0005-0000-0000-0000E14F0000}"/>
    <cellStyle name="Normal 24 13 2" xfId="20450" xr:uid="{00000000-0005-0000-0000-0000E24F0000}"/>
    <cellStyle name="Normal 24 14" xfId="20451" xr:uid="{00000000-0005-0000-0000-0000E34F0000}"/>
    <cellStyle name="Normal 24 14 2" xfId="20452" xr:uid="{00000000-0005-0000-0000-0000E44F0000}"/>
    <cellStyle name="Normal 24 15" xfId="20453" xr:uid="{00000000-0005-0000-0000-0000E54F0000}"/>
    <cellStyle name="Normal 24 15 2" xfId="20454" xr:uid="{00000000-0005-0000-0000-0000E64F0000}"/>
    <cellStyle name="Normal 24 16" xfId="20455" xr:uid="{00000000-0005-0000-0000-0000E74F0000}"/>
    <cellStyle name="Normal 24 16 2" xfId="20456" xr:uid="{00000000-0005-0000-0000-0000E84F0000}"/>
    <cellStyle name="Normal 24 17" xfId="20457" xr:uid="{00000000-0005-0000-0000-0000E94F0000}"/>
    <cellStyle name="Normal 24 18" xfId="20458" xr:uid="{00000000-0005-0000-0000-0000EA4F0000}"/>
    <cellStyle name="Normal 24 19" xfId="20459" xr:uid="{00000000-0005-0000-0000-0000EB4F0000}"/>
    <cellStyle name="Normal 24 2" xfId="20460" xr:uid="{00000000-0005-0000-0000-0000EC4F0000}"/>
    <cellStyle name="Normal 24 2 10" xfId="20461" xr:uid="{00000000-0005-0000-0000-0000ED4F0000}"/>
    <cellStyle name="Normal 24 2 10 2" xfId="20462" xr:uid="{00000000-0005-0000-0000-0000EE4F0000}"/>
    <cellStyle name="Normal 24 2 11" xfId="20463" xr:uid="{00000000-0005-0000-0000-0000EF4F0000}"/>
    <cellStyle name="Normal 24 2 12" xfId="20464" xr:uid="{00000000-0005-0000-0000-0000F04F0000}"/>
    <cellStyle name="Normal 24 2 13" xfId="20465" xr:uid="{00000000-0005-0000-0000-0000F14F0000}"/>
    <cellStyle name="Normal 24 2 14" xfId="20466" xr:uid="{00000000-0005-0000-0000-0000F24F0000}"/>
    <cellStyle name="Normal 24 2 15" xfId="20467" xr:uid="{00000000-0005-0000-0000-0000F34F0000}"/>
    <cellStyle name="Normal 24 2 16" xfId="20468" xr:uid="{00000000-0005-0000-0000-0000F44F0000}"/>
    <cellStyle name="Normal 24 2 17" xfId="20469" xr:uid="{00000000-0005-0000-0000-0000F54F0000}"/>
    <cellStyle name="Normal 24 2 18" xfId="20470" xr:uid="{00000000-0005-0000-0000-0000F64F0000}"/>
    <cellStyle name="Normal 24 2 19" xfId="20471" xr:uid="{00000000-0005-0000-0000-0000F74F0000}"/>
    <cellStyle name="Normal 24 2 2" xfId="20472" xr:uid="{00000000-0005-0000-0000-0000F84F0000}"/>
    <cellStyle name="Normal 24 2 2 2" xfId="20473" xr:uid="{00000000-0005-0000-0000-0000F94F0000}"/>
    <cellStyle name="Normal 24 2 2 2 2" xfId="20474" xr:uid="{00000000-0005-0000-0000-0000FA4F0000}"/>
    <cellStyle name="Normal 24 2 2 2 3" xfId="20475" xr:uid="{00000000-0005-0000-0000-0000FB4F0000}"/>
    <cellStyle name="Normal 24 2 2 3" xfId="20476" xr:uid="{00000000-0005-0000-0000-0000FC4F0000}"/>
    <cellStyle name="Normal 24 2 2 4" xfId="20477" xr:uid="{00000000-0005-0000-0000-0000FD4F0000}"/>
    <cellStyle name="Normal 24 2 2 5" xfId="20478" xr:uid="{00000000-0005-0000-0000-0000FE4F0000}"/>
    <cellStyle name="Normal 24 2 2 6" xfId="20479" xr:uid="{00000000-0005-0000-0000-0000FF4F0000}"/>
    <cellStyle name="Normal 24 2 2 7" xfId="20480" xr:uid="{00000000-0005-0000-0000-000000500000}"/>
    <cellStyle name="Normal 24 2 2 8" xfId="20481" xr:uid="{00000000-0005-0000-0000-000001500000}"/>
    <cellStyle name="Normal 24 2 3" xfId="20482" xr:uid="{00000000-0005-0000-0000-000002500000}"/>
    <cellStyle name="Normal 24 2 3 2" xfId="20483" xr:uid="{00000000-0005-0000-0000-000003500000}"/>
    <cellStyle name="Normal 24 2 3 2 2" xfId="20484" xr:uid="{00000000-0005-0000-0000-000004500000}"/>
    <cellStyle name="Normal 24 2 3 3" xfId="20485" xr:uid="{00000000-0005-0000-0000-000005500000}"/>
    <cellStyle name="Normal 24 2 3 4" xfId="20486" xr:uid="{00000000-0005-0000-0000-000006500000}"/>
    <cellStyle name="Normal 24 2 3 5" xfId="20487" xr:uid="{00000000-0005-0000-0000-000007500000}"/>
    <cellStyle name="Normal 24 2 3 6" xfId="20488" xr:uid="{00000000-0005-0000-0000-000008500000}"/>
    <cellStyle name="Normal 24 2 4" xfId="20489" xr:uid="{00000000-0005-0000-0000-000009500000}"/>
    <cellStyle name="Normal 24 2 4 2" xfId="20490" xr:uid="{00000000-0005-0000-0000-00000A500000}"/>
    <cellStyle name="Normal 24 2 4 2 2" xfId="20491" xr:uid="{00000000-0005-0000-0000-00000B500000}"/>
    <cellStyle name="Normal 24 2 4 3" xfId="20492" xr:uid="{00000000-0005-0000-0000-00000C500000}"/>
    <cellStyle name="Normal 24 2 4 4" xfId="20493" xr:uid="{00000000-0005-0000-0000-00000D500000}"/>
    <cellStyle name="Normal 24 2 5" xfId="20494" xr:uid="{00000000-0005-0000-0000-00000E500000}"/>
    <cellStyle name="Normal 24 2 5 2" xfId="20495" xr:uid="{00000000-0005-0000-0000-00000F500000}"/>
    <cellStyle name="Normal 24 2 5 2 2" xfId="20496" xr:uid="{00000000-0005-0000-0000-000010500000}"/>
    <cellStyle name="Normal 24 2 5 3" xfId="20497" xr:uid="{00000000-0005-0000-0000-000011500000}"/>
    <cellStyle name="Normal 24 2 5 4" xfId="20498" xr:uid="{00000000-0005-0000-0000-000012500000}"/>
    <cellStyle name="Normal 24 2 6" xfId="20499" xr:uid="{00000000-0005-0000-0000-000013500000}"/>
    <cellStyle name="Normal 24 2 6 2" xfId="20500" xr:uid="{00000000-0005-0000-0000-000014500000}"/>
    <cellStyle name="Normal 24 2 6 2 2" xfId="20501" xr:uid="{00000000-0005-0000-0000-000015500000}"/>
    <cellStyle name="Normal 24 2 6 3" xfId="20502" xr:uid="{00000000-0005-0000-0000-000016500000}"/>
    <cellStyle name="Normal 24 2 7" xfId="20503" xr:uid="{00000000-0005-0000-0000-000017500000}"/>
    <cellStyle name="Normal 24 2 7 2" xfId="20504" xr:uid="{00000000-0005-0000-0000-000018500000}"/>
    <cellStyle name="Normal 24 2 7 3" xfId="20505" xr:uid="{00000000-0005-0000-0000-000019500000}"/>
    <cellStyle name="Normal 24 2 8" xfId="20506" xr:uid="{00000000-0005-0000-0000-00001A500000}"/>
    <cellStyle name="Normal 24 2 8 2" xfId="20507" xr:uid="{00000000-0005-0000-0000-00001B500000}"/>
    <cellStyle name="Normal 24 2 9" xfId="20508" xr:uid="{00000000-0005-0000-0000-00001C500000}"/>
    <cellStyle name="Normal 24 2 9 2" xfId="20509" xr:uid="{00000000-0005-0000-0000-00001D500000}"/>
    <cellStyle name="Normal 24 20" xfId="20510" xr:uid="{00000000-0005-0000-0000-00001E500000}"/>
    <cellStyle name="Normal 24 21" xfId="20511" xr:uid="{00000000-0005-0000-0000-00001F500000}"/>
    <cellStyle name="Normal 24 22" xfId="20512" xr:uid="{00000000-0005-0000-0000-000020500000}"/>
    <cellStyle name="Normal 24 23" xfId="20513" xr:uid="{00000000-0005-0000-0000-000021500000}"/>
    <cellStyle name="Normal 24 3" xfId="20514" xr:uid="{00000000-0005-0000-0000-000022500000}"/>
    <cellStyle name="Normal 24 3 10" xfId="20515" xr:uid="{00000000-0005-0000-0000-000023500000}"/>
    <cellStyle name="Normal 24 3 11" xfId="20516" xr:uid="{00000000-0005-0000-0000-000024500000}"/>
    <cellStyle name="Normal 24 3 12" xfId="20517" xr:uid="{00000000-0005-0000-0000-000025500000}"/>
    <cellStyle name="Normal 24 3 13" xfId="20518" xr:uid="{00000000-0005-0000-0000-000026500000}"/>
    <cellStyle name="Normal 24 3 14" xfId="20519" xr:uid="{00000000-0005-0000-0000-000027500000}"/>
    <cellStyle name="Normal 24 3 15" xfId="20520" xr:uid="{00000000-0005-0000-0000-000028500000}"/>
    <cellStyle name="Normal 24 3 16" xfId="20521" xr:uid="{00000000-0005-0000-0000-000029500000}"/>
    <cellStyle name="Normal 24 3 17" xfId="20522" xr:uid="{00000000-0005-0000-0000-00002A500000}"/>
    <cellStyle name="Normal 24 3 18" xfId="20523" xr:uid="{00000000-0005-0000-0000-00002B500000}"/>
    <cellStyle name="Normal 24 3 2" xfId="20524" xr:uid="{00000000-0005-0000-0000-00002C500000}"/>
    <cellStyle name="Normal 24 3 2 2" xfId="20525" xr:uid="{00000000-0005-0000-0000-00002D500000}"/>
    <cellStyle name="Normal 24 3 2 2 2" xfId="20526" xr:uid="{00000000-0005-0000-0000-00002E500000}"/>
    <cellStyle name="Normal 24 3 2 3" xfId="20527" xr:uid="{00000000-0005-0000-0000-00002F500000}"/>
    <cellStyle name="Normal 24 3 2 4" xfId="20528" xr:uid="{00000000-0005-0000-0000-000030500000}"/>
    <cellStyle name="Normal 24 3 2 5" xfId="20529" xr:uid="{00000000-0005-0000-0000-000031500000}"/>
    <cellStyle name="Normal 24 3 2 6" xfId="20530" xr:uid="{00000000-0005-0000-0000-000032500000}"/>
    <cellStyle name="Normal 24 3 3" xfId="20531" xr:uid="{00000000-0005-0000-0000-000033500000}"/>
    <cellStyle name="Normal 24 3 3 2" xfId="20532" xr:uid="{00000000-0005-0000-0000-000034500000}"/>
    <cellStyle name="Normal 24 3 3 2 2" xfId="20533" xr:uid="{00000000-0005-0000-0000-000035500000}"/>
    <cellStyle name="Normal 24 3 3 3" xfId="20534" xr:uid="{00000000-0005-0000-0000-000036500000}"/>
    <cellStyle name="Normal 24 3 3 4" xfId="20535" xr:uid="{00000000-0005-0000-0000-000037500000}"/>
    <cellStyle name="Normal 24 3 4" xfId="20536" xr:uid="{00000000-0005-0000-0000-000038500000}"/>
    <cellStyle name="Normal 24 3 4 2" xfId="20537" xr:uid="{00000000-0005-0000-0000-000039500000}"/>
    <cellStyle name="Normal 24 3 4 2 2" xfId="20538" xr:uid="{00000000-0005-0000-0000-00003A500000}"/>
    <cellStyle name="Normal 24 3 4 3" xfId="20539" xr:uid="{00000000-0005-0000-0000-00003B500000}"/>
    <cellStyle name="Normal 24 3 4 4" xfId="20540" xr:uid="{00000000-0005-0000-0000-00003C500000}"/>
    <cellStyle name="Normal 24 3 5" xfId="20541" xr:uid="{00000000-0005-0000-0000-00003D500000}"/>
    <cellStyle name="Normal 24 3 5 2" xfId="20542" xr:uid="{00000000-0005-0000-0000-00003E500000}"/>
    <cellStyle name="Normal 24 3 5 2 2" xfId="20543" xr:uid="{00000000-0005-0000-0000-00003F500000}"/>
    <cellStyle name="Normal 24 3 5 3" xfId="20544" xr:uid="{00000000-0005-0000-0000-000040500000}"/>
    <cellStyle name="Normal 24 3 5 4" xfId="20545" xr:uid="{00000000-0005-0000-0000-000041500000}"/>
    <cellStyle name="Normal 24 3 6" xfId="20546" xr:uid="{00000000-0005-0000-0000-000042500000}"/>
    <cellStyle name="Normal 24 3 6 2" xfId="20547" xr:uid="{00000000-0005-0000-0000-000043500000}"/>
    <cellStyle name="Normal 24 3 6 2 2" xfId="20548" xr:uid="{00000000-0005-0000-0000-000044500000}"/>
    <cellStyle name="Normal 24 3 6 3" xfId="20549" xr:uid="{00000000-0005-0000-0000-000045500000}"/>
    <cellStyle name="Normal 24 3 7" xfId="20550" xr:uid="{00000000-0005-0000-0000-000046500000}"/>
    <cellStyle name="Normal 24 3 7 2" xfId="20551" xr:uid="{00000000-0005-0000-0000-000047500000}"/>
    <cellStyle name="Normal 24 3 7 3" xfId="20552" xr:uid="{00000000-0005-0000-0000-000048500000}"/>
    <cellStyle name="Normal 24 3 8" xfId="20553" xr:uid="{00000000-0005-0000-0000-000049500000}"/>
    <cellStyle name="Normal 24 3 8 2" xfId="20554" xr:uid="{00000000-0005-0000-0000-00004A500000}"/>
    <cellStyle name="Normal 24 3 9" xfId="20555" xr:uid="{00000000-0005-0000-0000-00004B500000}"/>
    <cellStyle name="Normal 24 3 9 2" xfId="20556" xr:uid="{00000000-0005-0000-0000-00004C500000}"/>
    <cellStyle name="Normal 24 4" xfId="20557" xr:uid="{00000000-0005-0000-0000-00004D500000}"/>
    <cellStyle name="Normal 24 4 2" xfId="20558" xr:uid="{00000000-0005-0000-0000-00004E500000}"/>
    <cellStyle name="Normal 24 4 2 2" xfId="20559" xr:uid="{00000000-0005-0000-0000-00004F500000}"/>
    <cellStyle name="Normal 24 4 3" xfId="20560" xr:uid="{00000000-0005-0000-0000-000050500000}"/>
    <cellStyle name="Normal 24 4 4" xfId="20561" xr:uid="{00000000-0005-0000-0000-000051500000}"/>
    <cellStyle name="Normal 24 4 5" xfId="20562" xr:uid="{00000000-0005-0000-0000-000052500000}"/>
    <cellStyle name="Normal 24 4 6" xfId="20563" xr:uid="{00000000-0005-0000-0000-000053500000}"/>
    <cellStyle name="Normal 24 5" xfId="20564" xr:uid="{00000000-0005-0000-0000-000054500000}"/>
    <cellStyle name="Normal 24 5 2" xfId="20565" xr:uid="{00000000-0005-0000-0000-000055500000}"/>
    <cellStyle name="Normal 24 5 2 2" xfId="20566" xr:uid="{00000000-0005-0000-0000-000056500000}"/>
    <cellStyle name="Normal 24 5 3" xfId="20567" xr:uid="{00000000-0005-0000-0000-000057500000}"/>
    <cellStyle name="Normal 24 5 4" xfId="20568" xr:uid="{00000000-0005-0000-0000-000058500000}"/>
    <cellStyle name="Normal 24 5 5" xfId="20569" xr:uid="{00000000-0005-0000-0000-000059500000}"/>
    <cellStyle name="Normal 24 6" xfId="20570" xr:uid="{00000000-0005-0000-0000-00005A500000}"/>
    <cellStyle name="Normal 24 6 2" xfId="20571" xr:uid="{00000000-0005-0000-0000-00005B500000}"/>
    <cellStyle name="Normal 24 6 2 2" xfId="20572" xr:uid="{00000000-0005-0000-0000-00005C500000}"/>
    <cellStyle name="Normal 24 6 3" xfId="20573" xr:uid="{00000000-0005-0000-0000-00005D500000}"/>
    <cellStyle name="Normal 24 6 4" xfId="20574" xr:uid="{00000000-0005-0000-0000-00005E500000}"/>
    <cellStyle name="Normal 24 6 5" xfId="20575" xr:uid="{00000000-0005-0000-0000-00005F500000}"/>
    <cellStyle name="Normal 24 7" xfId="20576" xr:uid="{00000000-0005-0000-0000-000060500000}"/>
    <cellStyle name="Normal 24 7 2" xfId="20577" xr:uid="{00000000-0005-0000-0000-000061500000}"/>
    <cellStyle name="Normal 24 7 2 2" xfId="20578" xr:uid="{00000000-0005-0000-0000-000062500000}"/>
    <cellStyle name="Normal 24 7 3" xfId="20579" xr:uid="{00000000-0005-0000-0000-000063500000}"/>
    <cellStyle name="Normal 24 7 4" xfId="20580" xr:uid="{00000000-0005-0000-0000-000064500000}"/>
    <cellStyle name="Normal 24 7 5" xfId="20581" xr:uid="{00000000-0005-0000-0000-000065500000}"/>
    <cellStyle name="Normal 24 8" xfId="20582" xr:uid="{00000000-0005-0000-0000-000066500000}"/>
    <cellStyle name="Normal 24 8 2" xfId="20583" xr:uid="{00000000-0005-0000-0000-000067500000}"/>
    <cellStyle name="Normal 24 8 2 2" xfId="20584" xr:uid="{00000000-0005-0000-0000-000068500000}"/>
    <cellStyle name="Normal 24 8 3" xfId="20585" xr:uid="{00000000-0005-0000-0000-000069500000}"/>
    <cellStyle name="Normal 24 8 4" xfId="20586" xr:uid="{00000000-0005-0000-0000-00006A500000}"/>
    <cellStyle name="Normal 24 9" xfId="20587" xr:uid="{00000000-0005-0000-0000-00006B500000}"/>
    <cellStyle name="Normal 24 9 2" xfId="20588" xr:uid="{00000000-0005-0000-0000-00006C500000}"/>
    <cellStyle name="Normal 24 9 2 2" xfId="20589" xr:uid="{00000000-0005-0000-0000-00006D500000}"/>
    <cellStyle name="Normal 24 9 3" xfId="20590" xr:uid="{00000000-0005-0000-0000-00006E500000}"/>
    <cellStyle name="Normal 240" xfId="20591" xr:uid="{00000000-0005-0000-0000-00006F500000}"/>
    <cellStyle name="Normal 240 10" xfId="20592" xr:uid="{00000000-0005-0000-0000-000070500000}"/>
    <cellStyle name="Normal 240 10 2" xfId="20593" xr:uid="{00000000-0005-0000-0000-000071500000}"/>
    <cellStyle name="Normal 240 11" xfId="20594" xr:uid="{00000000-0005-0000-0000-000072500000}"/>
    <cellStyle name="Normal 240 12" xfId="20595" xr:uid="{00000000-0005-0000-0000-000073500000}"/>
    <cellStyle name="Normal 240 13" xfId="20596" xr:uid="{00000000-0005-0000-0000-000074500000}"/>
    <cellStyle name="Normal 240 14" xfId="20597" xr:uid="{00000000-0005-0000-0000-000075500000}"/>
    <cellStyle name="Normal 240 15" xfId="20598" xr:uid="{00000000-0005-0000-0000-000076500000}"/>
    <cellStyle name="Normal 240 16" xfId="20599" xr:uid="{00000000-0005-0000-0000-000077500000}"/>
    <cellStyle name="Normal 240 17" xfId="20600" xr:uid="{00000000-0005-0000-0000-000078500000}"/>
    <cellStyle name="Normal 240 2" xfId="20601" xr:uid="{00000000-0005-0000-0000-000079500000}"/>
    <cellStyle name="Normal 240 2 10" xfId="20602" xr:uid="{00000000-0005-0000-0000-00007A500000}"/>
    <cellStyle name="Normal 240 2 11" xfId="20603" xr:uid="{00000000-0005-0000-0000-00007B500000}"/>
    <cellStyle name="Normal 240 2 12" xfId="20604" xr:uid="{00000000-0005-0000-0000-00007C500000}"/>
    <cellStyle name="Normal 240 2 13" xfId="20605" xr:uid="{00000000-0005-0000-0000-00007D500000}"/>
    <cellStyle name="Normal 240 2 14" xfId="20606" xr:uid="{00000000-0005-0000-0000-00007E500000}"/>
    <cellStyle name="Normal 240 2 15" xfId="20607" xr:uid="{00000000-0005-0000-0000-00007F500000}"/>
    <cellStyle name="Normal 240 2 2" xfId="20608" xr:uid="{00000000-0005-0000-0000-000080500000}"/>
    <cellStyle name="Normal 240 2 2 2" xfId="20609" xr:uid="{00000000-0005-0000-0000-000081500000}"/>
    <cellStyle name="Normal 240 2 2 2 2" xfId="20610" xr:uid="{00000000-0005-0000-0000-000082500000}"/>
    <cellStyle name="Normal 240 2 2 3" xfId="20611" xr:uid="{00000000-0005-0000-0000-000083500000}"/>
    <cellStyle name="Normal 240 2 2 4" xfId="20612" xr:uid="{00000000-0005-0000-0000-000084500000}"/>
    <cellStyle name="Normal 240 2 3" xfId="20613" xr:uid="{00000000-0005-0000-0000-000085500000}"/>
    <cellStyle name="Normal 240 2 3 2" xfId="20614" xr:uid="{00000000-0005-0000-0000-000086500000}"/>
    <cellStyle name="Normal 240 2 3 2 2" xfId="20615" xr:uid="{00000000-0005-0000-0000-000087500000}"/>
    <cellStyle name="Normal 240 2 3 3" xfId="20616" xr:uid="{00000000-0005-0000-0000-000088500000}"/>
    <cellStyle name="Normal 240 2 3 4" xfId="20617" xr:uid="{00000000-0005-0000-0000-000089500000}"/>
    <cellStyle name="Normal 240 2 4" xfId="20618" xr:uid="{00000000-0005-0000-0000-00008A500000}"/>
    <cellStyle name="Normal 240 2 4 2" xfId="20619" xr:uid="{00000000-0005-0000-0000-00008B500000}"/>
    <cellStyle name="Normal 240 2 4 2 2" xfId="20620" xr:uid="{00000000-0005-0000-0000-00008C500000}"/>
    <cellStyle name="Normal 240 2 4 3" xfId="20621" xr:uid="{00000000-0005-0000-0000-00008D500000}"/>
    <cellStyle name="Normal 240 2 4 4" xfId="20622" xr:uid="{00000000-0005-0000-0000-00008E500000}"/>
    <cellStyle name="Normal 240 2 5" xfId="20623" xr:uid="{00000000-0005-0000-0000-00008F500000}"/>
    <cellStyle name="Normal 240 2 5 2" xfId="20624" xr:uid="{00000000-0005-0000-0000-000090500000}"/>
    <cellStyle name="Normal 240 2 5 2 2" xfId="20625" xr:uid="{00000000-0005-0000-0000-000091500000}"/>
    <cellStyle name="Normal 240 2 5 3" xfId="20626" xr:uid="{00000000-0005-0000-0000-000092500000}"/>
    <cellStyle name="Normal 240 2 5 4" xfId="20627" xr:uid="{00000000-0005-0000-0000-000093500000}"/>
    <cellStyle name="Normal 240 2 6" xfId="20628" xr:uid="{00000000-0005-0000-0000-000094500000}"/>
    <cellStyle name="Normal 240 2 6 2" xfId="20629" xr:uid="{00000000-0005-0000-0000-000095500000}"/>
    <cellStyle name="Normal 240 2 6 2 2" xfId="20630" xr:uid="{00000000-0005-0000-0000-000096500000}"/>
    <cellStyle name="Normal 240 2 6 3" xfId="20631" xr:uid="{00000000-0005-0000-0000-000097500000}"/>
    <cellStyle name="Normal 240 2 7" xfId="20632" xr:uid="{00000000-0005-0000-0000-000098500000}"/>
    <cellStyle name="Normal 240 2 7 2" xfId="20633" xr:uid="{00000000-0005-0000-0000-000099500000}"/>
    <cellStyle name="Normal 240 2 7 3" xfId="20634" xr:uid="{00000000-0005-0000-0000-00009A500000}"/>
    <cellStyle name="Normal 240 2 8" xfId="20635" xr:uid="{00000000-0005-0000-0000-00009B500000}"/>
    <cellStyle name="Normal 240 2 8 2" xfId="20636" xr:uid="{00000000-0005-0000-0000-00009C500000}"/>
    <cellStyle name="Normal 240 2 9" xfId="20637" xr:uid="{00000000-0005-0000-0000-00009D500000}"/>
    <cellStyle name="Normal 240 3" xfId="20638" xr:uid="{00000000-0005-0000-0000-00009E500000}"/>
    <cellStyle name="Normal 240 3 10" xfId="20639" xr:uid="{00000000-0005-0000-0000-00009F500000}"/>
    <cellStyle name="Normal 240 3 11" xfId="20640" xr:uid="{00000000-0005-0000-0000-0000A0500000}"/>
    <cellStyle name="Normal 240 3 12" xfId="20641" xr:uid="{00000000-0005-0000-0000-0000A1500000}"/>
    <cellStyle name="Normal 240 3 13" xfId="20642" xr:uid="{00000000-0005-0000-0000-0000A2500000}"/>
    <cellStyle name="Normal 240 3 14" xfId="20643" xr:uid="{00000000-0005-0000-0000-0000A3500000}"/>
    <cellStyle name="Normal 240 3 15" xfId="20644" xr:uid="{00000000-0005-0000-0000-0000A4500000}"/>
    <cellStyle name="Normal 240 3 2" xfId="20645" xr:uid="{00000000-0005-0000-0000-0000A5500000}"/>
    <cellStyle name="Normal 240 3 2 2" xfId="20646" xr:uid="{00000000-0005-0000-0000-0000A6500000}"/>
    <cellStyle name="Normal 240 3 2 2 2" xfId="20647" xr:uid="{00000000-0005-0000-0000-0000A7500000}"/>
    <cellStyle name="Normal 240 3 2 3" xfId="20648" xr:uid="{00000000-0005-0000-0000-0000A8500000}"/>
    <cellStyle name="Normal 240 3 2 4" xfId="20649" xr:uid="{00000000-0005-0000-0000-0000A9500000}"/>
    <cellStyle name="Normal 240 3 3" xfId="20650" xr:uid="{00000000-0005-0000-0000-0000AA500000}"/>
    <cellStyle name="Normal 240 3 3 2" xfId="20651" xr:uid="{00000000-0005-0000-0000-0000AB500000}"/>
    <cellStyle name="Normal 240 3 3 2 2" xfId="20652" xr:uid="{00000000-0005-0000-0000-0000AC500000}"/>
    <cellStyle name="Normal 240 3 3 3" xfId="20653" xr:uid="{00000000-0005-0000-0000-0000AD500000}"/>
    <cellStyle name="Normal 240 3 3 4" xfId="20654" xr:uid="{00000000-0005-0000-0000-0000AE500000}"/>
    <cellStyle name="Normal 240 3 4" xfId="20655" xr:uid="{00000000-0005-0000-0000-0000AF500000}"/>
    <cellStyle name="Normal 240 3 4 2" xfId="20656" xr:uid="{00000000-0005-0000-0000-0000B0500000}"/>
    <cellStyle name="Normal 240 3 4 2 2" xfId="20657" xr:uid="{00000000-0005-0000-0000-0000B1500000}"/>
    <cellStyle name="Normal 240 3 4 3" xfId="20658" xr:uid="{00000000-0005-0000-0000-0000B2500000}"/>
    <cellStyle name="Normal 240 3 4 4" xfId="20659" xr:uid="{00000000-0005-0000-0000-0000B3500000}"/>
    <cellStyle name="Normal 240 3 5" xfId="20660" xr:uid="{00000000-0005-0000-0000-0000B4500000}"/>
    <cellStyle name="Normal 240 3 5 2" xfId="20661" xr:uid="{00000000-0005-0000-0000-0000B5500000}"/>
    <cellStyle name="Normal 240 3 5 2 2" xfId="20662" xr:uid="{00000000-0005-0000-0000-0000B6500000}"/>
    <cellStyle name="Normal 240 3 5 3" xfId="20663" xr:uid="{00000000-0005-0000-0000-0000B7500000}"/>
    <cellStyle name="Normal 240 3 5 4" xfId="20664" xr:uid="{00000000-0005-0000-0000-0000B8500000}"/>
    <cellStyle name="Normal 240 3 6" xfId="20665" xr:uid="{00000000-0005-0000-0000-0000B9500000}"/>
    <cellStyle name="Normal 240 3 6 2" xfId="20666" xr:uid="{00000000-0005-0000-0000-0000BA500000}"/>
    <cellStyle name="Normal 240 3 6 2 2" xfId="20667" xr:uid="{00000000-0005-0000-0000-0000BB500000}"/>
    <cellStyle name="Normal 240 3 6 3" xfId="20668" xr:uid="{00000000-0005-0000-0000-0000BC500000}"/>
    <cellStyle name="Normal 240 3 7" xfId="20669" xr:uid="{00000000-0005-0000-0000-0000BD500000}"/>
    <cellStyle name="Normal 240 3 7 2" xfId="20670" xr:uid="{00000000-0005-0000-0000-0000BE500000}"/>
    <cellStyle name="Normal 240 3 7 3" xfId="20671" xr:uid="{00000000-0005-0000-0000-0000BF500000}"/>
    <cellStyle name="Normal 240 3 8" xfId="20672" xr:uid="{00000000-0005-0000-0000-0000C0500000}"/>
    <cellStyle name="Normal 240 3 8 2" xfId="20673" xr:uid="{00000000-0005-0000-0000-0000C1500000}"/>
    <cellStyle name="Normal 240 3 9" xfId="20674" xr:uid="{00000000-0005-0000-0000-0000C2500000}"/>
    <cellStyle name="Normal 240 4" xfId="20675" xr:uid="{00000000-0005-0000-0000-0000C3500000}"/>
    <cellStyle name="Normal 240 4 2" xfId="20676" xr:uid="{00000000-0005-0000-0000-0000C4500000}"/>
    <cellStyle name="Normal 240 4 2 2" xfId="20677" xr:uid="{00000000-0005-0000-0000-0000C5500000}"/>
    <cellStyle name="Normal 240 4 3" xfId="20678" xr:uid="{00000000-0005-0000-0000-0000C6500000}"/>
    <cellStyle name="Normal 240 4 4" xfId="20679" xr:uid="{00000000-0005-0000-0000-0000C7500000}"/>
    <cellStyle name="Normal 240 5" xfId="20680" xr:uid="{00000000-0005-0000-0000-0000C8500000}"/>
    <cellStyle name="Normal 240 5 2" xfId="20681" xr:uid="{00000000-0005-0000-0000-0000C9500000}"/>
    <cellStyle name="Normal 240 5 2 2" xfId="20682" xr:uid="{00000000-0005-0000-0000-0000CA500000}"/>
    <cellStyle name="Normal 240 5 3" xfId="20683" xr:uid="{00000000-0005-0000-0000-0000CB500000}"/>
    <cellStyle name="Normal 240 5 4" xfId="20684" xr:uid="{00000000-0005-0000-0000-0000CC500000}"/>
    <cellStyle name="Normal 240 6" xfId="20685" xr:uid="{00000000-0005-0000-0000-0000CD500000}"/>
    <cellStyle name="Normal 240 6 2" xfId="20686" xr:uid="{00000000-0005-0000-0000-0000CE500000}"/>
    <cellStyle name="Normal 240 6 2 2" xfId="20687" xr:uid="{00000000-0005-0000-0000-0000CF500000}"/>
    <cellStyle name="Normal 240 6 3" xfId="20688" xr:uid="{00000000-0005-0000-0000-0000D0500000}"/>
    <cellStyle name="Normal 240 6 4" xfId="20689" xr:uid="{00000000-0005-0000-0000-0000D1500000}"/>
    <cellStyle name="Normal 240 7" xfId="20690" xr:uid="{00000000-0005-0000-0000-0000D2500000}"/>
    <cellStyle name="Normal 240 7 2" xfId="20691" xr:uid="{00000000-0005-0000-0000-0000D3500000}"/>
    <cellStyle name="Normal 240 7 2 2" xfId="20692" xr:uid="{00000000-0005-0000-0000-0000D4500000}"/>
    <cellStyle name="Normal 240 7 3" xfId="20693" xr:uid="{00000000-0005-0000-0000-0000D5500000}"/>
    <cellStyle name="Normal 240 7 4" xfId="20694" xr:uid="{00000000-0005-0000-0000-0000D6500000}"/>
    <cellStyle name="Normal 240 8" xfId="20695" xr:uid="{00000000-0005-0000-0000-0000D7500000}"/>
    <cellStyle name="Normal 240 8 2" xfId="20696" xr:uid="{00000000-0005-0000-0000-0000D8500000}"/>
    <cellStyle name="Normal 240 8 2 2" xfId="20697" xr:uid="{00000000-0005-0000-0000-0000D9500000}"/>
    <cellStyle name="Normal 240 8 3" xfId="20698" xr:uid="{00000000-0005-0000-0000-0000DA500000}"/>
    <cellStyle name="Normal 240 9" xfId="20699" xr:uid="{00000000-0005-0000-0000-0000DB500000}"/>
    <cellStyle name="Normal 240 9 2" xfId="20700" xr:uid="{00000000-0005-0000-0000-0000DC500000}"/>
    <cellStyle name="Normal 240 9 3" xfId="20701" xr:uid="{00000000-0005-0000-0000-0000DD500000}"/>
    <cellStyle name="Normal 241" xfId="20702" xr:uid="{00000000-0005-0000-0000-0000DE500000}"/>
    <cellStyle name="Normal 241 10" xfId="20703" xr:uid="{00000000-0005-0000-0000-0000DF500000}"/>
    <cellStyle name="Normal 241 10 2" xfId="20704" xr:uid="{00000000-0005-0000-0000-0000E0500000}"/>
    <cellStyle name="Normal 241 11" xfId="20705" xr:uid="{00000000-0005-0000-0000-0000E1500000}"/>
    <cellStyle name="Normal 241 12" xfId="20706" xr:uid="{00000000-0005-0000-0000-0000E2500000}"/>
    <cellStyle name="Normal 241 13" xfId="20707" xr:uid="{00000000-0005-0000-0000-0000E3500000}"/>
    <cellStyle name="Normal 241 14" xfId="20708" xr:uid="{00000000-0005-0000-0000-0000E4500000}"/>
    <cellStyle name="Normal 241 15" xfId="20709" xr:uid="{00000000-0005-0000-0000-0000E5500000}"/>
    <cellStyle name="Normal 241 16" xfId="20710" xr:uid="{00000000-0005-0000-0000-0000E6500000}"/>
    <cellStyle name="Normal 241 17" xfId="20711" xr:uid="{00000000-0005-0000-0000-0000E7500000}"/>
    <cellStyle name="Normal 241 2" xfId="20712" xr:uid="{00000000-0005-0000-0000-0000E8500000}"/>
    <cellStyle name="Normal 241 2 10" xfId="20713" xr:uid="{00000000-0005-0000-0000-0000E9500000}"/>
    <cellStyle name="Normal 241 2 11" xfId="20714" xr:uid="{00000000-0005-0000-0000-0000EA500000}"/>
    <cellStyle name="Normal 241 2 12" xfId="20715" xr:uid="{00000000-0005-0000-0000-0000EB500000}"/>
    <cellStyle name="Normal 241 2 13" xfId="20716" xr:uid="{00000000-0005-0000-0000-0000EC500000}"/>
    <cellStyle name="Normal 241 2 14" xfId="20717" xr:uid="{00000000-0005-0000-0000-0000ED500000}"/>
    <cellStyle name="Normal 241 2 15" xfId="20718" xr:uid="{00000000-0005-0000-0000-0000EE500000}"/>
    <cellStyle name="Normal 241 2 2" xfId="20719" xr:uid="{00000000-0005-0000-0000-0000EF500000}"/>
    <cellStyle name="Normal 241 2 2 2" xfId="20720" xr:uid="{00000000-0005-0000-0000-0000F0500000}"/>
    <cellStyle name="Normal 241 2 2 2 2" xfId="20721" xr:uid="{00000000-0005-0000-0000-0000F1500000}"/>
    <cellStyle name="Normal 241 2 2 3" xfId="20722" xr:uid="{00000000-0005-0000-0000-0000F2500000}"/>
    <cellStyle name="Normal 241 2 2 4" xfId="20723" xr:uid="{00000000-0005-0000-0000-0000F3500000}"/>
    <cellStyle name="Normal 241 2 3" xfId="20724" xr:uid="{00000000-0005-0000-0000-0000F4500000}"/>
    <cellStyle name="Normal 241 2 3 2" xfId="20725" xr:uid="{00000000-0005-0000-0000-0000F5500000}"/>
    <cellStyle name="Normal 241 2 3 2 2" xfId="20726" xr:uid="{00000000-0005-0000-0000-0000F6500000}"/>
    <cellStyle name="Normal 241 2 3 3" xfId="20727" xr:uid="{00000000-0005-0000-0000-0000F7500000}"/>
    <cellStyle name="Normal 241 2 3 4" xfId="20728" xr:uid="{00000000-0005-0000-0000-0000F8500000}"/>
    <cellStyle name="Normal 241 2 4" xfId="20729" xr:uid="{00000000-0005-0000-0000-0000F9500000}"/>
    <cellStyle name="Normal 241 2 4 2" xfId="20730" xr:uid="{00000000-0005-0000-0000-0000FA500000}"/>
    <cellStyle name="Normal 241 2 4 2 2" xfId="20731" xr:uid="{00000000-0005-0000-0000-0000FB500000}"/>
    <cellStyle name="Normal 241 2 4 3" xfId="20732" xr:uid="{00000000-0005-0000-0000-0000FC500000}"/>
    <cellStyle name="Normal 241 2 4 4" xfId="20733" xr:uid="{00000000-0005-0000-0000-0000FD500000}"/>
    <cellStyle name="Normal 241 2 5" xfId="20734" xr:uid="{00000000-0005-0000-0000-0000FE500000}"/>
    <cellStyle name="Normal 241 2 5 2" xfId="20735" xr:uid="{00000000-0005-0000-0000-0000FF500000}"/>
    <cellStyle name="Normal 241 2 5 2 2" xfId="20736" xr:uid="{00000000-0005-0000-0000-000000510000}"/>
    <cellStyle name="Normal 241 2 5 3" xfId="20737" xr:uid="{00000000-0005-0000-0000-000001510000}"/>
    <cellStyle name="Normal 241 2 5 4" xfId="20738" xr:uid="{00000000-0005-0000-0000-000002510000}"/>
    <cellStyle name="Normal 241 2 6" xfId="20739" xr:uid="{00000000-0005-0000-0000-000003510000}"/>
    <cellStyle name="Normal 241 2 6 2" xfId="20740" xr:uid="{00000000-0005-0000-0000-000004510000}"/>
    <cellStyle name="Normal 241 2 6 2 2" xfId="20741" xr:uid="{00000000-0005-0000-0000-000005510000}"/>
    <cellStyle name="Normal 241 2 6 3" xfId="20742" xr:uid="{00000000-0005-0000-0000-000006510000}"/>
    <cellStyle name="Normal 241 2 7" xfId="20743" xr:uid="{00000000-0005-0000-0000-000007510000}"/>
    <cellStyle name="Normal 241 2 7 2" xfId="20744" xr:uid="{00000000-0005-0000-0000-000008510000}"/>
    <cellStyle name="Normal 241 2 7 3" xfId="20745" xr:uid="{00000000-0005-0000-0000-000009510000}"/>
    <cellStyle name="Normal 241 2 8" xfId="20746" xr:uid="{00000000-0005-0000-0000-00000A510000}"/>
    <cellStyle name="Normal 241 2 8 2" xfId="20747" xr:uid="{00000000-0005-0000-0000-00000B510000}"/>
    <cellStyle name="Normal 241 2 9" xfId="20748" xr:uid="{00000000-0005-0000-0000-00000C510000}"/>
    <cellStyle name="Normal 241 3" xfId="20749" xr:uid="{00000000-0005-0000-0000-00000D510000}"/>
    <cellStyle name="Normal 241 3 10" xfId="20750" xr:uid="{00000000-0005-0000-0000-00000E510000}"/>
    <cellStyle name="Normal 241 3 11" xfId="20751" xr:uid="{00000000-0005-0000-0000-00000F510000}"/>
    <cellStyle name="Normal 241 3 12" xfId="20752" xr:uid="{00000000-0005-0000-0000-000010510000}"/>
    <cellStyle name="Normal 241 3 13" xfId="20753" xr:uid="{00000000-0005-0000-0000-000011510000}"/>
    <cellStyle name="Normal 241 3 14" xfId="20754" xr:uid="{00000000-0005-0000-0000-000012510000}"/>
    <cellStyle name="Normal 241 3 15" xfId="20755" xr:uid="{00000000-0005-0000-0000-000013510000}"/>
    <cellStyle name="Normal 241 3 2" xfId="20756" xr:uid="{00000000-0005-0000-0000-000014510000}"/>
    <cellStyle name="Normal 241 3 2 2" xfId="20757" xr:uid="{00000000-0005-0000-0000-000015510000}"/>
    <cellStyle name="Normal 241 3 2 2 2" xfId="20758" xr:uid="{00000000-0005-0000-0000-000016510000}"/>
    <cellStyle name="Normal 241 3 2 3" xfId="20759" xr:uid="{00000000-0005-0000-0000-000017510000}"/>
    <cellStyle name="Normal 241 3 2 4" xfId="20760" xr:uid="{00000000-0005-0000-0000-000018510000}"/>
    <cellStyle name="Normal 241 3 3" xfId="20761" xr:uid="{00000000-0005-0000-0000-000019510000}"/>
    <cellStyle name="Normal 241 3 3 2" xfId="20762" xr:uid="{00000000-0005-0000-0000-00001A510000}"/>
    <cellStyle name="Normal 241 3 3 2 2" xfId="20763" xr:uid="{00000000-0005-0000-0000-00001B510000}"/>
    <cellStyle name="Normal 241 3 3 3" xfId="20764" xr:uid="{00000000-0005-0000-0000-00001C510000}"/>
    <cellStyle name="Normal 241 3 3 4" xfId="20765" xr:uid="{00000000-0005-0000-0000-00001D510000}"/>
    <cellStyle name="Normal 241 3 4" xfId="20766" xr:uid="{00000000-0005-0000-0000-00001E510000}"/>
    <cellStyle name="Normal 241 3 4 2" xfId="20767" xr:uid="{00000000-0005-0000-0000-00001F510000}"/>
    <cellStyle name="Normal 241 3 4 2 2" xfId="20768" xr:uid="{00000000-0005-0000-0000-000020510000}"/>
    <cellStyle name="Normal 241 3 4 3" xfId="20769" xr:uid="{00000000-0005-0000-0000-000021510000}"/>
    <cellStyle name="Normal 241 3 4 4" xfId="20770" xr:uid="{00000000-0005-0000-0000-000022510000}"/>
    <cellStyle name="Normal 241 3 5" xfId="20771" xr:uid="{00000000-0005-0000-0000-000023510000}"/>
    <cellStyle name="Normal 241 3 5 2" xfId="20772" xr:uid="{00000000-0005-0000-0000-000024510000}"/>
    <cellStyle name="Normal 241 3 5 2 2" xfId="20773" xr:uid="{00000000-0005-0000-0000-000025510000}"/>
    <cellStyle name="Normal 241 3 5 3" xfId="20774" xr:uid="{00000000-0005-0000-0000-000026510000}"/>
    <cellStyle name="Normal 241 3 5 4" xfId="20775" xr:uid="{00000000-0005-0000-0000-000027510000}"/>
    <cellStyle name="Normal 241 3 6" xfId="20776" xr:uid="{00000000-0005-0000-0000-000028510000}"/>
    <cellStyle name="Normal 241 3 6 2" xfId="20777" xr:uid="{00000000-0005-0000-0000-000029510000}"/>
    <cellStyle name="Normal 241 3 6 2 2" xfId="20778" xr:uid="{00000000-0005-0000-0000-00002A510000}"/>
    <cellStyle name="Normal 241 3 6 3" xfId="20779" xr:uid="{00000000-0005-0000-0000-00002B510000}"/>
    <cellStyle name="Normal 241 3 7" xfId="20780" xr:uid="{00000000-0005-0000-0000-00002C510000}"/>
    <cellStyle name="Normal 241 3 7 2" xfId="20781" xr:uid="{00000000-0005-0000-0000-00002D510000}"/>
    <cellStyle name="Normal 241 3 7 3" xfId="20782" xr:uid="{00000000-0005-0000-0000-00002E510000}"/>
    <cellStyle name="Normal 241 3 8" xfId="20783" xr:uid="{00000000-0005-0000-0000-00002F510000}"/>
    <cellStyle name="Normal 241 3 8 2" xfId="20784" xr:uid="{00000000-0005-0000-0000-000030510000}"/>
    <cellStyle name="Normal 241 3 9" xfId="20785" xr:uid="{00000000-0005-0000-0000-000031510000}"/>
    <cellStyle name="Normal 241 4" xfId="20786" xr:uid="{00000000-0005-0000-0000-000032510000}"/>
    <cellStyle name="Normal 241 4 2" xfId="20787" xr:uid="{00000000-0005-0000-0000-000033510000}"/>
    <cellStyle name="Normal 241 4 2 2" xfId="20788" xr:uid="{00000000-0005-0000-0000-000034510000}"/>
    <cellStyle name="Normal 241 4 3" xfId="20789" xr:uid="{00000000-0005-0000-0000-000035510000}"/>
    <cellStyle name="Normal 241 4 4" xfId="20790" xr:uid="{00000000-0005-0000-0000-000036510000}"/>
    <cellStyle name="Normal 241 5" xfId="20791" xr:uid="{00000000-0005-0000-0000-000037510000}"/>
    <cellStyle name="Normal 241 5 2" xfId="20792" xr:uid="{00000000-0005-0000-0000-000038510000}"/>
    <cellStyle name="Normal 241 5 2 2" xfId="20793" xr:uid="{00000000-0005-0000-0000-000039510000}"/>
    <cellStyle name="Normal 241 5 3" xfId="20794" xr:uid="{00000000-0005-0000-0000-00003A510000}"/>
    <cellStyle name="Normal 241 5 4" xfId="20795" xr:uid="{00000000-0005-0000-0000-00003B510000}"/>
    <cellStyle name="Normal 241 6" xfId="20796" xr:uid="{00000000-0005-0000-0000-00003C510000}"/>
    <cellStyle name="Normal 241 6 2" xfId="20797" xr:uid="{00000000-0005-0000-0000-00003D510000}"/>
    <cellStyle name="Normal 241 6 2 2" xfId="20798" xr:uid="{00000000-0005-0000-0000-00003E510000}"/>
    <cellStyle name="Normal 241 6 3" xfId="20799" xr:uid="{00000000-0005-0000-0000-00003F510000}"/>
    <cellStyle name="Normal 241 6 4" xfId="20800" xr:uid="{00000000-0005-0000-0000-000040510000}"/>
    <cellStyle name="Normal 241 7" xfId="20801" xr:uid="{00000000-0005-0000-0000-000041510000}"/>
    <cellStyle name="Normal 241 7 2" xfId="20802" xr:uid="{00000000-0005-0000-0000-000042510000}"/>
    <cellStyle name="Normal 241 7 2 2" xfId="20803" xr:uid="{00000000-0005-0000-0000-000043510000}"/>
    <cellStyle name="Normal 241 7 3" xfId="20804" xr:uid="{00000000-0005-0000-0000-000044510000}"/>
    <cellStyle name="Normal 241 7 4" xfId="20805" xr:uid="{00000000-0005-0000-0000-000045510000}"/>
    <cellStyle name="Normal 241 8" xfId="20806" xr:uid="{00000000-0005-0000-0000-000046510000}"/>
    <cellStyle name="Normal 241 8 2" xfId="20807" xr:uid="{00000000-0005-0000-0000-000047510000}"/>
    <cellStyle name="Normal 241 8 2 2" xfId="20808" xr:uid="{00000000-0005-0000-0000-000048510000}"/>
    <cellStyle name="Normal 241 8 3" xfId="20809" xr:uid="{00000000-0005-0000-0000-000049510000}"/>
    <cellStyle name="Normal 241 9" xfId="20810" xr:uid="{00000000-0005-0000-0000-00004A510000}"/>
    <cellStyle name="Normal 241 9 2" xfId="20811" xr:uid="{00000000-0005-0000-0000-00004B510000}"/>
    <cellStyle name="Normal 241 9 3" xfId="20812" xr:uid="{00000000-0005-0000-0000-00004C510000}"/>
    <cellStyle name="Normal 242" xfId="20813" xr:uid="{00000000-0005-0000-0000-00004D510000}"/>
    <cellStyle name="Normal 242 10" xfId="20814" xr:uid="{00000000-0005-0000-0000-00004E510000}"/>
    <cellStyle name="Normal 242 10 2" xfId="20815" xr:uid="{00000000-0005-0000-0000-00004F510000}"/>
    <cellStyle name="Normal 242 11" xfId="20816" xr:uid="{00000000-0005-0000-0000-000050510000}"/>
    <cellStyle name="Normal 242 12" xfId="20817" xr:uid="{00000000-0005-0000-0000-000051510000}"/>
    <cellStyle name="Normal 242 13" xfId="20818" xr:uid="{00000000-0005-0000-0000-000052510000}"/>
    <cellStyle name="Normal 242 14" xfId="20819" xr:uid="{00000000-0005-0000-0000-000053510000}"/>
    <cellStyle name="Normal 242 15" xfId="20820" xr:uid="{00000000-0005-0000-0000-000054510000}"/>
    <cellStyle name="Normal 242 16" xfId="20821" xr:uid="{00000000-0005-0000-0000-000055510000}"/>
    <cellStyle name="Normal 242 17" xfId="20822" xr:uid="{00000000-0005-0000-0000-000056510000}"/>
    <cellStyle name="Normal 242 2" xfId="20823" xr:uid="{00000000-0005-0000-0000-000057510000}"/>
    <cellStyle name="Normal 242 2 10" xfId="20824" xr:uid="{00000000-0005-0000-0000-000058510000}"/>
    <cellStyle name="Normal 242 2 11" xfId="20825" xr:uid="{00000000-0005-0000-0000-000059510000}"/>
    <cellStyle name="Normal 242 2 12" xfId="20826" xr:uid="{00000000-0005-0000-0000-00005A510000}"/>
    <cellStyle name="Normal 242 2 13" xfId="20827" xr:uid="{00000000-0005-0000-0000-00005B510000}"/>
    <cellStyle name="Normal 242 2 14" xfId="20828" xr:uid="{00000000-0005-0000-0000-00005C510000}"/>
    <cellStyle name="Normal 242 2 15" xfId="20829" xr:uid="{00000000-0005-0000-0000-00005D510000}"/>
    <cellStyle name="Normal 242 2 2" xfId="20830" xr:uid="{00000000-0005-0000-0000-00005E510000}"/>
    <cellStyle name="Normal 242 2 2 2" xfId="20831" xr:uid="{00000000-0005-0000-0000-00005F510000}"/>
    <cellStyle name="Normal 242 2 2 2 2" xfId="20832" xr:uid="{00000000-0005-0000-0000-000060510000}"/>
    <cellStyle name="Normal 242 2 2 3" xfId="20833" xr:uid="{00000000-0005-0000-0000-000061510000}"/>
    <cellStyle name="Normal 242 2 2 4" xfId="20834" xr:uid="{00000000-0005-0000-0000-000062510000}"/>
    <cellStyle name="Normal 242 2 3" xfId="20835" xr:uid="{00000000-0005-0000-0000-000063510000}"/>
    <cellStyle name="Normal 242 2 3 2" xfId="20836" xr:uid="{00000000-0005-0000-0000-000064510000}"/>
    <cellStyle name="Normal 242 2 3 2 2" xfId="20837" xr:uid="{00000000-0005-0000-0000-000065510000}"/>
    <cellStyle name="Normal 242 2 3 3" xfId="20838" xr:uid="{00000000-0005-0000-0000-000066510000}"/>
    <cellStyle name="Normal 242 2 3 4" xfId="20839" xr:uid="{00000000-0005-0000-0000-000067510000}"/>
    <cellStyle name="Normal 242 2 4" xfId="20840" xr:uid="{00000000-0005-0000-0000-000068510000}"/>
    <cellStyle name="Normal 242 2 4 2" xfId="20841" xr:uid="{00000000-0005-0000-0000-000069510000}"/>
    <cellStyle name="Normal 242 2 4 2 2" xfId="20842" xr:uid="{00000000-0005-0000-0000-00006A510000}"/>
    <cellStyle name="Normal 242 2 4 3" xfId="20843" xr:uid="{00000000-0005-0000-0000-00006B510000}"/>
    <cellStyle name="Normal 242 2 4 4" xfId="20844" xr:uid="{00000000-0005-0000-0000-00006C510000}"/>
    <cellStyle name="Normal 242 2 5" xfId="20845" xr:uid="{00000000-0005-0000-0000-00006D510000}"/>
    <cellStyle name="Normal 242 2 5 2" xfId="20846" xr:uid="{00000000-0005-0000-0000-00006E510000}"/>
    <cellStyle name="Normal 242 2 5 2 2" xfId="20847" xr:uid="{00000000-0005-0000-0000-00006F510000}"/>
    <cellStyle name="Normal 242 2 5 3" xfId="20848" xr:uid="{00000000-0005-0000-0000-000070510000}"/>
    <cellStyle name="Normal 242 2 5 4" xfId="20849" xr:uid="{00000000-0005-0000-0000-000071510000}"/>
    <cellStyle name="Normal 242 2 6" xfId="20850" xr:uid="{00000000-0005-0000-0000-000072510000}"/>
    <cellStyle name="Normal 242 2 6 2" xfId="20851" xr:uid="{00000000-0005-0000-0000-000073510000}"/>
    <cellStyle name="Normal 242 2 6 2 2" xfId="20852" xr:uid="{00000000-0005-0000-0000-000074510000}"/>
    <cellStyle name="Normal 242 2 6 3" xfId="20853" xr:uid="{00000000-0005-0000-0000-000075510000}"/>
    <cellStyle name="Normal 242 2 7" xfId="20854" xr:uid="{00000000-0005-0000-0000-000076510000}"/>
    <cellStyle name="Normal 242 2 7 2" xfId="20855" xr:uid="{00000000-0005-0000-0000-000077510000}"/>
    <cellStyle name="Normal 242 2 7 3" xfId="20856" xr:uid="{00000000-0005-0000-0000-000078510000}"/>
    <cellStyle name="Normal 242 2 8" xfId="20857" xr:uid="{00000000-0005-0000-0000-000079510000}"/>
    <cellStyle name="Normal 242 2 8 2" xfId="20858" xr:uid="{00000000-0005-0000-0000-00007A510000}"/>
    <cellStyle name="Normal 242 2 9" xfId="20859" xr:uid="{00000000-0005-0000-0000-00007B510000}"/>
    <cellStyle name="Normal 242 3" xfId="20860" xr:uid="{00000000-0005-0000-0000-00007C510000}"/>
    <cellStyle name="Normal 242 3 10" xfId="20861" xr:uid="{00000000-0005-0000-0000-00007D510000}"/>
    <cellStyle name="Normal 242 3 11" xfId="20862" xr:uid="{00000000-0005-0000-0000-00007E510000}"/>
    <cellStyle name="Normal 242 3 12" xfId="20863" xr:uid="{00000000-0005-0000-0000-00007F510000}"/>
    <cellStyle name="Normal 242 3 13" xfId="20864" xr:uid="{00000000-0005-0000-0000-000080510000}"/>
    <cellStyle name="Normal 242 3 14" xfId="20865" xr:uid="{00000000-0005-0000-0000-000081510000}"/>
    <cellStyle name="Normal 242 3 15" xfId="20866" xr:uid="{00000000-0005-0000-0000-000082510000}"/>
    <cellStyle name="Normal 242 3 2" xfId="20867" xr:uid="{00000000-0005-0000-0000-000083510000}"/>
    <cellStyle name="Normal 242 3 2 2" xfId="20868" xr:uid="{00000000-0005-0000-0000-000084510000}"/>
    <cellStyle name="Normal 242 3 2 2 2" xfId="20869" xr:uid="{00000000-0005-0000-0000-000085510000}"/>
    <cellStyle name="Normal 242 3 2 3" xfId="20870" xr:uid="{00000000-0005-0000-0000-000086510000}"/>
    <cellStyle name="Normal 242 3 2 4" xfId="20871" xr:uid="{00000000-0005-0000-0000-000087510000}"/>
    <cellStyle name="Normal 242 3 3" xfId="20872" xr:uid="{00000000-0005-0000-0000-000088510000}"/>
    <cellStyle name="Normal 242 3 3 2" xfId="20873" xr:uid="{00000000-0005-0000-0000-000089510000}"/>
    <cellStyle name="Normal 242 3 3 2 2" xfId="20874" xr:uid="{00000000-0005-0000-0000-00008A510000}"/>
    <cellStyle name="Normal 242 3 3 3" xfId="20875" xr:uid="{00000000-0005-0000-0000-00008B510000}"/>
    <cellStyle name="Normal 242 3 3 4" xfId="20876" xr:uid="{00000000-0005-0000-0000-00008C510000}"/>
    <cellStyle name="Normal 242 3 4" xfId="20877" xr:uid="{00000000-0005-0000-0000-00008D510000}"/>
    <cellStyle name="Normal 242 3 4 2" xfId="20878" xr:uid="{00000000-0005-0000-0000-00008E510000}"/>
    <cellStyle name="Normal 242 3 4 2 2" xfId="20879" xr:uid="{00000000-0005-0000-0000-00008F510000}"/>
    <cellStyle name="Normal 242 3 4 3" xfId="20880" xr:uid="{00000000-0005-0000-0000-000090510000}"/>
    <cellStyle name="Normal 242 3 4 4" xfId="20881" xr:uid="{00000000-0005-0000-0000-000091510000}"/>
    <cellStyle name="Normal 242 3 5" xfId="20882" xr:uid="{00000000-0005-0000-0000-000092510000}"/>
    <cellStyle name="Normal 242 3 5 2" xfId="20883" xr:uid="{00000000-0005-0000-0000-000093510000}"/>
    <cellStyle name="Normal 242 3 5 2 2" xfId="20884" xr:uid="{00000000-0005-0000-0000-000094510000}"/>
    <cellStyle name="Normal 242 3 5 3" xfId="20885" xr:uid="{00000000-0005-0000-0000-000095510000}"/>
    <cellStyle name="Normal 242 3 5 4" xfId="20886" xr:uid="{00000000-0005-0000-0000-000096510000}"/>
    <cellStyle name="Normal 242 3 6" xfId="20887" xr:uid="{00000000-0005-0000-0000-000097510000}"/>
    <cellStyle name="Normal 242 3 6 2" xfId="20888" xr:uid="{00000000-0005-0000-0000-000098510000}"/>
    <cellStyle name="Normal 242 3 6 2 2" xfId="20889" xr:uid="{00000000-0005-0000-0000-000099510000}"/>
    <cellStyle name="Normal 242 3 6 3" xfId="20890" xr:uid="{00000000-0005-0000-0000-00009A510000}"/>
    <cellStyle name="Normal 242 3 7" xfId="20891" xr:uid="{00000000-0005-0000-0000-00009B510000}"/>
    <cellStyle name="Normal 242 3 7 2" xfId="20892" xr:uid="{00000000-0005-0000-0000-00009C510000}"/>
    <cellStyle name="Normal 242 3 7 3" xfId="20893" xr:uid="{00000000-0005-0000-0000-00009D510000}"/>
    <cellStyle name="Normal 242 3 8" xfId="20894" xr:uid="{00000000-0005-0000-0000-00009E510000}"/>
    <cellStyle name="Normal 242 3 8 2" xfId="20895" xr:uid="{00000000-0005-0000-0000-00009F510000}"/>
    <cellStyle name="Normal 242 3 9" xfId="20896" xr:uid="{00000000-0005-0000-0000-0000A0510000}"/>
    <cellStyle name="Normal 242 4" xfId="20897" xr:uid="{00000000-0005-0000-0000-0000A1510000}"/>
    <cellStyle name="Normal 242 4 2" xfId="20898" xr:uid="{00000000-0005-0000-0000-0000A2510000}"/>
    <cellStyle name="Normal 242 4 2 2" xfId="20899" xr:uid="{00000000-0005-0000-0000-0000A3510000}"/>
    <cellStyle name="Normal 242 4 3" xfId="20900" xr:uid="{00000000-0005-0000-0000-0000A4510000}"/>
    <cellStyle name="Normal 242 4 4" xfId="20901" xr:uid="{00000000-0005-0000-0000-0000A5510000}"/>
    <cellStyle name="Normal 242 5" xfId="20902" xr:uid="{00000000-0005-0000-0000-0000A6510000}"/>
    <cellStyle name="Normal 242 5 2" xfId="20903" xr:uid="{00000000-0005-0000-0000-0000A7510000}"/>
    <cellStyle name="Normal 242 5 2 2" xfId="20904" xr:uid="{00000000-0005-0000-0000-0000A8510000}"/>
    <cellStyle name="Normal 242 5 3" xfId="20905" xr:uid="{00000000-0005-0000-0000-0000A9510000}"/>
    <cellStyle name="Normal 242 5 4" xfId="20906" xr:uid="{00000000-0005-0000-0000-0000AA510000}"/>
    <cellStyle name="Normal 242 6" xfId="20907" xr:uid="{00000000-0005-0000-0000-0000AB510000}"/>
    <cellStyle name="Normal 242 6 2" xfId="20908" xr:uid="{00000000-0005-0000-0000-0000AC510000}"/>
    <cellStyle name="Normal 242 6 2 2" xfId="20909" xr:uid="{00000000-0005-0000-0000-0000AD510000}"/>
    <cellStyle name="Normal 242 6 3" xfId="20910" xr:uid="{00000000-0005-0000-0000-0000AE510000}"/>
    <cellStyle name="Normal 242 6 4" xfId="20911" xr:uid="{00000000-0005-0000-0000-0000AF510000}"/>
    <cellStyle name="Normal 242 7" xfId="20912" xr:uid="{00000000-0005-0000-0000-0000B0510000}"/>
    <cellStyle name="Normal 242 7 2" xfId="20913" xr:uid="{00000000-0005-0000-0000-0000B1510000}"/>
    <cellStyle name="Normal 242 7 2 2" xfId="20914" xr:uid="{00000000-0005-0000-0000-0000B2510000}"/>
    <cellStyle name="Normal 242 7 3" xfId="20915" xr:uid="{00000000-0005-0000-0000-0000B3510000}"/>
    <cellStyle name="Normal 242 7 4" xfId="20916" xr:uid="{00000000-0005-0000-0000-0000B4510000}"/>
    <cellStyle name="Normal 242 8" xfId="20917" xr:uid="{00000000-0005-0000-0000-0000B5510000}"/>
    <cellStyle name="Normal 242 8 2" xfId="20918" xr:uid="{00000000-0005-0000-0000-0000B6510000}"/>
    <cellStyle name="Normal 242 8 2 2" xfId="20919" xr:uid="{00000000-0005-0000-0000-0000B7510000}"/>
    <cellStyle name="Normal 242 8 3" xfId="20920" xr:uid="{00000000-0005-0000-0000-0000B8510000}"/>
    <cellStyle name="Normal 242 9" xfId="20921" xr:uid="{00000000-0005-0000-0000-0000B9510000}"/>
    <cellStyle name="Normal 242 9 2" xfId="20922" xr:uid="{00000000-0005-0000-0000-0000BA510000}"/>
    <cellStyle name="Normal 242 9 3" xfId="20923" xr:uid="{00000000-0005-0000-0000-0000BB510000}"/>
    <cellStyle name="Normal 243" xfId="20924" xr:uid="{00000000-0005-0000-0000-0000BC510000}"/>
    <cellStyle name="Normal 243 10" xfId="20925" xr:uid="{00000000-0005-0000-0000-0000BD510000}"/>
    <cellStyle name="Normal 243 11" xfId="20926" xr:uid="{00000000-0005-0000-0000-0000BE510000}"/>
    <cellStyle name="Normal 243 12" xfId="20927" xr:uid="{00000000-0005-0000-0000-0000BF510000}"/>
    <cellStyle name="Normal 243 13" xfId="20928" xr:uid="{00000000-0005-0000-0000-0000C0510000}"/>
    <cellStyle name="Normal 243 14" xfId="20929" xr:uid="{00000000-0005-0000-0000-0000C1510000}"/>
    <cellStyle name="Normal 243 15" xfId="20930" xr:uid="{00000000-0005-0000-0000-0000C2510000}"/>
    <cellStyle name="Normal 243 2" xfId="20931" xr:uid="{00000000-0005-0000-0000-0000C3510000}"/>
    <cellStyle name="Normal 243 2 2" xfId="20932" xr:uid="{00000000-0005-0000-0000-0000C4510000}"/>
    <cellStyle name="Normal 243 2 2 2" xfId="20933" xr:uid="{00000000-0005-0000-0000-0000C5510000}"/>
    <cellStyle name="Normal 243 2 3" xfId="20934" xr:uid="{00000000-0005-0000-0000-0000C6510000}"/>
    <cellStyle name="Normal 243 2 4" xfId="20935" xr:uid="{00000000-0005-0000-0000-0000C7510000}"/>
    <cellStyle name="Normal 243 3" xfId="20936" xr:uid="{00000000-0005-0000-0000-0000C8510000}"/>
    <cellStyle name="Normal 243 3 2" xfId="20937" xr:uid="{00000000-0005-0000-0000-0000C9510000}"/>
    <cellStyle name="Normal 243 3 2 2" xfId="20938" xr:uid="{00000000-0005-0000-0000-0000CA510000}"/>
    <cellStyle name="Normal 243 3 3" xfId="20939" xr:uid="{00000000-0005-0000-0000-0000CB510000}"/>
    <cellStyle name="Normal 243 3 4" xfId="20940" xr:uid="{00000000-0005-0000-0000-0000CC510000}"/>
    <cellStyle name="Normal 243 4" xfId="20941" xr:uid="{00000000-0005-0000-0000-0000CD510000}"/>
    <cellStyle name="Normal 243 4 2" xfId="20942" xr:uid="{00000000-0005-0000-0000-0000CE510000}"/>
    <cellStyle name="Normal 243 4 2 2" xfId="20943" xr:uid="{00000000-0005-0000-0000-0000CF510000}"/>
    <cellStyle name="Normal 243 4 3" xfId="20944" xr:uid="{00000000-0005-0000-0000-0000D0510000}"/>
    <cellStyle name="Normal 243 4 4" xfId="20945" xr:uid="{00000000-0005-0000-0000-0000D1510000}"/>
    <cellStyle name="Normal 243 5" xfId="20946" xr:uid="{00000000-0005-0000-0000-0000D2510000}"/>
    <cellStyle name="Normal 243 5 2" xfId="20947" xr:uid="{00000000-0005-0000-0000-0000D3510000}"/>
    <cellStyle name="Normal 243 5 2 2" xfId="20948" xr:uid="{00000000-0005-0000-0000-0000D4510000}"/>
    <cellStyle name="Normal 243 5 3" xfId="20949" xr:uid="{00000000-0005-0000-0000-0000D5510000}"/>
    <cellStyle name="Normal 243 5 4" xfId="20950" xr:uid="{00000000-0005-0000-0000-0000D6510000}"/>
    <cellStyle name="Normal 243 6" xfId="20951" xr:uid="{00000000-0005-0000-0000-0000D7510000}"/>
    <cellStyle name="Normal 243 6 2" xfId="20952" xr:uid="{00000000-0005-0000-0000-0000D8510000}"/>
    <cellStyle name="Normal 243 6 2 2" xfId="20953" xr:uid="{00000000-0005-0000-0000-0000D9510000}"/>
    <cellStyle name="Normal 243 6 3" xfId="20954" xr:uid="{00000000-0005-0000-0000-0000DA510000}"/>
    <cellStyle name="Normal 243 7" xfId="20955" xr:uid="{00000000-0005-0000-0000-0000DB510000}"/>
    <cellStyle name="Normal 243 7 2" xfId="20956" xr:uid="{00000000-0005-0000-0000-0000DC510000}"/>
    <cellStyle name="Normal 243 7 3" xfId="20957" xr:uid="{00000000-0005-0000-0000-0000DD510000}"/>
    <cellStyle name="Normal 243 8" xfId="20958" xr:uid="{00000000-0005-0000-0000-0000DE510000}"/>
    <cellStyle name="Normal 243 8 2" xfId="20959" xr:uid="{00000000-0005-0000-0000-0000DF510000}"/>
    <cellStyle name="Normal 243 9" xfId="20960" xr:uid="{00000000-0005-0000-0000-0000E0510000}"/>
    <cellStyle name="Normal 244" xfId="20961" xr:uid="{00000000-0005-0000-0000-0000E1510000}"/>
    <cellStyle name="Normal 244 10" xfId="20962" xr:uid="{00000000-0005-0000-0000-0000E2510000}"/>
    <cellStyle name="Normal 244 11" xfId="20963" xr:uid="{00000000-0005-0000-0000-0000E3510000}"/>
    <cellStyle name="Normal 244 12" xfId="20964" xr:uid="{00000000-0005-0000-0000-0000E4510000}"/>
    <cellStyle name="Normal 244 13" xfId="20965" xr:uid="{00000000-0005-0000-0000-0000E5510000}"/>
    <cellStyle name="Normal 244 14" xfId="20966" xr:uid="{00000000-0005-0000-0000-0000E6510000}"/>
    <cellStyle name="Normal 244 15" xfId="20967" xr:uid="{00000000-0005-0000-0000-0000E7510000}"/>
    <cellStyle name="Normal 244 2" xfId="20968" xr:uid="{00000000-0005-0000-0000-0000E8510000}"/>
    <cellStyle name="Normal 244 2 2" xfId="20969" xr:uid="{00000000-0005-0000-0000-0000E9510000}"/>
    <cellStyle name="Normal 244 2 2 2" xfId="20970" xr:uid="{00000000-0005-0000-0000-0000EA510000}"/>
    <cellStyle name="Normal 244 2 3" xfId="20971" xr:uid="{00000000-0005-0000-0000-0000EB510000}"/>
    <cellStyle name="Normal 244 2 4" xfId="20972" xr:uid="{00000000-0005-0000-0000-0000EC510000}"/>
    <cellStyle name="Normal 244 3" xfId="20973" xr:uid="{00000000-0005-0000-0000-0000ED510000}"/>
    <cellStyle name="Normal 244 3 2" xfId="20974" xr:uid="{00000000-0005-0000-0000-0000EE510000}"/>
    <cellStyle name="Normal 244 3 2 2" xfId="20975" xr:uid="{00000000-0005-0000-0000-0000EF510000}"/>
    <cellStyle name="Normal 244 3 3" xfId="20976" xr:uid="{00000000-0005-0000-0000-0000F0510000}"/>
    <cellStyle name="Normal 244 3 4" xfId="20977" xr:uid="{00000000-0005-0000-0000-0000F1510000}"/>
    <cellStyle name="Normal 244 4" xfId="20978" xr:uid="{00000000-0005-0000-0000-0000F2510000}"/>
    <cellStyle name="Normal 244 4 2" xfId="20979" xr:uid="{00000000-0005-0000-0000-0000F3510000}"/>
    <cellStyle name="Normal 244 4 2 2" xfId="20980" xr:uid="{00000000-0005-0000-0000-0000F4510000}"/>
    <cellStyle name="Normal 244 4 3" xfId="20981" xr:uid="{00000000-0005-0000-0000-0000F5510000}"/>
    <cellStyle name="Normal 244 4 4" xfId="20982" xr:uid="{00000000-0005-0000-0000-0000F6510000}"/>
    <cellStyle name="Normal 244 5" xfId="20983" xr:uid="{00000000-0005-0000-0000-0000F7510000}"/>
    <cellStyle name="Normal 244 5 2" xfId="20984" xr:uid="{00000000-0005-0000-0000-0000F8510000}"/>
    <cellStyle name="Normal 244 5 2 2" xfId="20985" xr:uid="{00000000-0005-0000-0000-0000F9510000}"/>
    <cellStyle name="Normal 244 5 3" xfId="20986" xr:uid="{00000000-0005-0000-0000-0000FA510000}"/>
    <cellStyle name="Normal 244 5 4" xfId="20987" xr:uid="{00000000-0005-0000-0000-0000FB510000}"/>
    <cellStyle name="Normal 244 6" xfId="20988" xr:uid="{00000000-0005-0000-0000-0000FC510000}"/>
    <cellStyle name="Normal 244 6 2" xfId="20989" xr:uid="{00000000-0005-0000-0000-0000FD510000}"/>
    <cellStyle name="Normal 244 6 2 2" xfId="20990" xr:uid="{00000000-0005-0000-0000-0000FE510000}"/>
    <cellStyle name="Normal 244 6 3" xfId="20991" xr:uid="{00000000-0005-0000-0000-0000FF510000}"/>
    <cellStyle name="Normal 244 7" xfId="20992" xr:uid="{00000000-0005-0000-0000-000000520000}"/>
    <cellStyle name="Normal 244 7 2" xfId="20993" xr:uid="{00000000-0005-0000-0000-000001520000}"/>
    <cellStyle name="Normal 244 7 3" xfId="20994" xr:uid="{00000000-0005-0000-0000-000002520000}"/>
    <cellStyle name="Normal 244 8" xfId="20995" xr:uid="{00000000-0005-0000-0000-000003520000}"/>
    <cellStyle name="Normal 244 8 2" xfId="20996" xr:uid="{00000000-0005-0000-0000-000004520000}"/>
    <cellStyle name="Normal 244 9" xfId="20997" xr:uid="{00000000-0005-0000-0000-000005520000}"/>
    <cellStyle name="Normal 245" xfId="20998" xr:uid="{00000000-0005-0000-0000-000006520000}"/>
    <cellStyle name="Normal 245 10" xfId="20999" xr:uid="{00000000-0005-0000-0000-000007520000}"/>
    <cellStyle name="Normal 245 11" xfId="21000" xr:uid="{00000000-0005-0000-0000-000008520000}"/>
    <cellStyle name="Normal 245 12" xfId="21001" xr:uid="{00000000-0005-0000-0000-000009520000}"/>
    <cellStyle name="Normal 245 13" xfId="21002" xr:uid="{00000000-0005-0000-0000-00000A520000}"/>
    <cellStyle name="Normal 245 14" xfId="21003" xr:uid="{00000000-0005-0000-0000-00000B520000}"/>
    <cellStyle name="Normal 245 15" xfId="21004" xr:uid="{00000000-0005-0000-0000-00000C520000}"/>
    <cellStyle name="Normal 245 2" xfId="21005" xr:uid="{00000000-0005-0000-0000-00000D520000}"/>
    <cellStyle name="Normal 245 2 2" xfId="21006" xr:uid="{00000000-0005-0000-0000-00000E520000}"/>
    <cellStyle name="Normal 245 2 2 2" xfId="21007" xr:uid="{00000000-0005-0000-0000-00000F520000}"/>
    <cellStyle name="Normal 245 2 3" xfId="21008" xr:uid="{00000000-0005-0000-0000-000010520000}"/>
    <cellStyle name="Normal 245 2 4" xfId="21009" xr:uid="{00000000-0005-0000-0000-000011520000}"/>
    <cellStyle name="Normal 245 3" xfId="21010" xr:uid="{00000000-0005-0000-0000-000012520000}"/>
    <cellStyle name="Normal 245 3 2" xfId="21011" xr:uid="{00000000-0005-0000-0000-000013520000}"/>
    <cellStyle name="Normal 245 3 2 2" xfId="21012" xr:uid="{00000000-0005-0000-0000-000014520000}"/>
    <cellStyle name="Normal 245 3 3" xfId="21013" xr:uid="{00000000-0005-0000-0000-000015520000}"/>
    <cellStyle name="Normal 245 3 4" xfId="21014" xr:uid="{00000000-0005-0000-0000-000016520000}"/>
    <cellStyle name="Normal 245 4" xfId="21015" xr:uid="{00000000-0005-0000-0000-000017520000}"/>
    <cellStyle name="Normal 245 4 2" xfId="21016" xr:uid="{00000000-0005-0000-0000-000018520000}"/>
    <cellStyle name="Normal 245 4 2 2" xfId="21017" xr:uid="{00000000-0005-0000-0000-000019520000}"/>
    <cellStyle name="Normal 245 4 3" xfId="21018" xr:uid="{00000000-0005-0000-0000-00001A520000}"/>
    <cellStyle name="Normal 245 4 4" xfId="21019" xr:uid="{00000000-0005-0000-0000-00001B520000}"/>
    <cellStyle name="Normal 245 5" xfId="21020" xr:uid="{00000000-0005-0000-0000-00001C520000}"/>
    <cellStyle name="Normal 245 5 2" xfId="21021" xr:uid="{00000000-0005-0000-0000-00001D520000}"/>
    <cellStyle name="Normal 245 5 2 2" xfId="21022" xr:uid="{00000000-0005-0000-0000-00001E520000}"/>
    <cellStyle name="Normal 245 5 3" xfId="21023" xr:uid="{00000000-0005-0000-0000-00001F520000}"/>
    <cellStyle name="Normal 245 5 4" xfId="21024" xr:uid="{00000000-0005-0000-0000-000020520000}"/>
    <cellStyle name="Normal 245 6" xfId="21025" xr:uid="{00000000-0005-0000-0000-000021520000}"/>
    <cellStyle name="Normal 245 6 2" xfId="21026" xr:uid="{00000000-0005-0000-0000-000022520000}"/>
    <cellStyle name="Normal 245 6 2 2" xfId="21027" xr:uid="{00000000-0005-0000-0000-000023520000}"/>
    <cellStyle name="Normal 245 6 3" xfId="21028" xr:uid="{00000000-0005-0000-0000-000024520000}"/>
    <cellStyle name="Normal 245 7" xfId="21029" xr:uid="{00000000-0005-0000-0000-000025520000}"/>
    <cellStyle name="Normal 245 7 2" xfId="21030" xr:uid="{00000000-0005-0000-0000-000026520000}"/>
    <cellStyle name="Normal 245 7 3" xfId="21031" xr:uid="{00000000-0005-0000-0000-000027520000}"/>
    <cellStyle name="Normal 245 8" xfId="21032" xr:uid="{00000000-0005-0000-0000-000028520000}"/>
    <cellStyle name="Normal 245 8 2" xfId="21033" xr:uid="{00000000-0005-0000-0000-000029520000}"/>
    <cellStyle name="Normal 245 9" xfId="21034" xr:uid="{00000000-0005-0000-0000-00002A520000}"/>
    <cellStyle name="Normal 246" xfId="21035" xr:uid="{00000000-0005-0000-0000-00002B520000}"/>
    <cellStyle name="Normal 246 10" xfId="21036" xr:uid="{00000000-0005-0000-0000-00002C520000}"/>
    <cellStyle name="Normal 246 11" xfId="21037" xr:uid="{00000000-0005-0000-0000-00002D520000}"/>
    <cellStyle name="Normal 246 12" xfId="21038" xr:uid="{00000000-0005-0000-0000-00002E520000}"/>
    <cellStyle name="Normal 246 13" xfId="21039" xr:uid="{00000000-0005-0000-0000-00002F520000}"/>
    <cellStyle name="Normal 246 14" xfId="21040" xr:uid="{00000000-0005-0000-0000-000030520000}"/>
    <cellStyle name="Normal 246 15" xfId="21041" xr:uid="{00000000-0005-0000-0000-000031520000}"/>
    <cellStyle name="Normal 246 2" xfId="21042" xr:uid="{00000000-0005-0000-0000-000032520000}"/>
    <cellStyle name="Normal 246 2 2" xfId="21043" xr:uid="{00000000-0005-0000-0000-000033520000}"/>
    <cellStyle name="Normal 246 2 2 2" xfId="21044" xr:uid="{00000000-0005-0000-0000-000034520000}"/>
    <cellStyle name="Normal 246 2 3" xfId="21045" xr:uid="{00000000-0005-0000-0000-000035520000}"/>
    <cellStyle name="Normal 246 2 4" xfId="21046" xr:uid="{00000000-0005-0000-0000-000036520000}"/>
    <cellStyle name="Normal 246 3" xfId="21047" xr:uid="{00000000-0005-0000-0000-000037520000}"/>
    <cellStyle name="Normal 246 3 2" xfId="21048" xr:uid="{00000000-0005-0000-0000-000038520000}"/>
    <cellStyle name="Normal 246 3 2 2" xfId="21049" xr:uid="{00000000-0005-0000-0000-000039520000}"/>
    <cellStyle name="Normal 246 3 3" xfId="21050" xr:uid="{00000000-0005-0000-0000-00003A520000}"/>
    <cellStyle name="Normal 246 3 4" xfId="21051" xr:uid="{00000000-0005-0000-0000-00003B520000}"/>
    <cellStyle name="Normal 246 4" xfId="21052" xr:uid="{00000000-0005-0000-0000-00003C520000}"/>
    <cellStyle name="Normal 246 4 2" xfId="21053" xr:uid="{00000000-0005-0000-0000-00003D520000}"/>
    <cellStyle name="Normal 246 4 2 2" xfId="21054" xr:uid="{00000000-0005-0000-0000-00003E520000}"/>
    <cellStyle name="Normal 246 4 3" xfId="21055" xr:uid="{00000000-0005-0000-0000-00003F520000}"/>
    <cellStyle name="Normal 246 4 4" xfId="21056" xr:uid="{00000000-0005-0000-0000-000040520000}"/>
    <cellStyle name="Normal 246 5" xfId="21057" xr:uid="{00000000-0005-0000-0000-000041520000}"/>
    <cellStyle name="Normal 246 5 2" xfId="21058" xr:uid="{00000000-0005-0000-0000-000042520000}"/>
    <cellStyle name="Normal 246 5 2 2" xfId="21059" xr:uid="{00000000-0005-0000-0000-000043520000}"/>
    <cellStyle name="Normal 246 5 3" xfId="21060" xr:uid="{00000000-0005-0000-0000-000044520000}"/>
    <cellStyle name="Normal 246 5 4" xfId="21061" xr:uid="{00000000-0005-0000-0000-000045520000}"/>
    <cellStyle name="Normal 246 6" xfId="21062" xr:uid="{00000000-0005-0000-0000-000046520000}"/>
    <cellStyle name="Normal 246 6 2" xfId="21063" xr:uid="{00000000-0005-0000-0000-000047520000}"/>
    <cellStyle name="Normal 246 6 2 2" xfId="21064" xr:uid="{00000000-0005-0000-0000-000048520000}"/>
    <cellStyle name="Normal 246 6 3" xfId="21065" xr:uid="{00000000-0005-0000-0000-000049520000}"/>
    <cellStyle name="Normal 246 7" xfId="21066" xr:uid="{00000000-0005-0000-0000-00004A520000}"/>
    <cellStyle name="Normal 246 7 2" xfId="21067" xr:uid="{00000000-0005-0000-0000-00004B520000}"/>
    <cellStyle name="Normal 246 7 3" xfId="21068" xr:uid="{00000000-0005-0000-0000-00004C520000}"/>
    <cellStyle name="Normal 246 8" xfId="21069" xr:uid="{00000000-0005-0000-0000-00004D520000}"/>
    <cellStyle name="Normal 246 8 2" xfId="21070" xr:uid="{00000000-0005-0000-0000-00004E520000}"/>
    <cellStyle name="Normal 246 9" xfId="21071" xr:uid="{00000000-0005-0000-0000-00004F520000}"/>
    <cellStyle name="Normal 247" xfId="21072" xr:uid="{00000000-0005-0000-0000-000050520000}"/>
    <cellStyle name="Normal 247 10" xfId="21073" xr:uid="{00000000-0005-0000-0000-000051520000}"/>
    <cellStyle name="Normal 247 11" xfId="21074" xr:uid="{00000000-0005-0000-0000-000052520000}"/>
    <cellStyle name="Normal 247 12" xfId="21075" xr:uid="{00000000-0005-0000-0000-000053520000}"/>
    <cellStyle name="Normal 247 13" xfId="21076" xr:uid="{00000000-0005-0000-0000-000054520000}"/>
    <cellStyle name="Normal 247 14" xfId="21077" xr:uid="{00000000-0005-0000-0000-000055520000}"/>
    <cellStyle name="Normal 247 15" xfId="21078" xr:uid="{00000000-0005-0000-0000-000056520000}"/>
    <cellStyle name="Normal 247 2" xfId="21079" xr:uid="{00000000-0005-0000-0000-000057520000}"/>
    <cellStyle name="Normal 247 2 2" xfId="21080" xr:uid="{00000000-0005-0000-0000-000058520000}"/>
    <cellStyle name="Normal 247 2 2 2" xfId="21081" xr:uid="{00000000-0005-0000-0000-000059520000}"/>
    <cellStyle name="Normal 247 2 3" xfId="21082" xr:uid="{00000000-0005-0000-0000-00005A520000}"/>
    <cellStyle name="Normal 247 2 4" xfId="21083" xr:uid="{00000000-0005-0000-0000-00005B520000}"/>
    <cellStyle name="Normal 247 3" xfId="21084" xr:uid="{00000000-0005-0000-0000-00005C520000}"/>
    <cellStyle name="Normal 247 3 2" xfId="21085" xr:uid="{00000000-0005-0000-0000-00005D520000}"/>
    <cellStyle name="Normal 247 3 2 2" xfId="21086" xr:uid="{00000000-0005-0000-0000-00005E520000}"/>
    <cellStyle name="Normal 247 3 3" xfId="21087" xr:uid="{00000000-0005-0000-0000-00005F520000}"/>
    <cellStyle name="Normal 247 3 4" xfId="21088" xr:uid="{00000000-0005-0000-0000-000060520000}"/>
    <cellStyle name="Normal 247 4" xfId="21089" xr:uid="{00000000-0005-0000-0000-000061520000}"/>
    <cellStyle name="Normal 247 4 2" xfId="21090" xr:uid="{00000000-0005-0000-0000-000062520000}"/>
    <cellStyle name="Normal 247 4 2 2" xfId="21091" xr:uid="{00000000-0005-0000-0000-000063520000}"/>
    <cellStyle name="Normal 247 4 3" xfId="21092" xr:uid="{00000000-0005-0000-0000-000064520000}"/>
    <cellStyle name="Normal 247 4 4" xfId="21093" xr:uid="{00000000-0005-0000-0000-000065520000}"/>
    <cellStyle name="Normal 247 5" xfId="21094" xr:uid="{00000000-0005-0000-0000-000066520000}"/>
    <cellStyle name="Normal 247 5 2" xfId="21095" xr:uid="{00000000-0005-0000-0000-000067520000}"/>
    <cellStyle name="Normal 247 5 2 2" xfId="21096" xr:uid="{00000000-0005-0000-0000-000068520000}"/>
    <cellStyle name="Normal 247 5 3" xfId="21097" xr:uid="{00000000-0005-0000-0000-000069520000}"/>
    <cellStyle name="Normal 247 5 4" xfId="21098" xr:uid="{00000000-0005-0000-0000-00006A520000}"/>
    <cellStyle name="Normal 247 6" xfId="21099" xr:uid="{00000000-0005-0000-0000-00006B520000}"/>
    <cellStyle name="Normal 247 6 2" xfId="21100" xr:uid="{00000000-0005-0000-0000-00006C520000}"/>
    <cellStyle name="Normal 247 6 2 2" xfId="21101" xr:uid="{00000000-0005-0000-0000-00006D520000}"/>
    <cellStyle name="Normal 247 6 3" xfId="21102" xr:uid="{00000000-0005-0000-0000-00006E520000}"/>
    <cellStyle name="Normal 247 7" xfId="21103" xr:uid="{00000000-0005-0000-0000-00006F520000}"/>
    <cellStyle name="Normal 247 7 2" xfId="21104" xr:uid="{00000000-0005-0000-0000-000070520000}"/>
    <cellStyle name="Normal 247 7 3" xfId="21105" xr:uid="{00000000-0005-0000-0000-000071520000}"/>
    <cellStyle name="Normal 247 8" xfId="21106" xr:uid="{00000000-0005-0000-0000-000072520000}"/>
    <cellStyle name="Normal 247 8 2" xfId="21107" xr:uid="{00000000-0005-0000-0000-000073520000}"/>
    <cellStyle name="Normal 247 9" xfId="21108" xr:uid="{00000000-0005-0000-0000-000074520000}"/>
    <cellStyle name="Normal 248" xfId="21109" xr:uid="{00000000-0005-0000-0000-000075520000}"/>
    <cellStyle name="Normal 248 10" xfId="21110" xr:uid="{00000000-0005-0000-0000-000076520000}"/>
    <cellStyle name="Normal 248 11" xfId="21111" xr:uid="{00000000-0005-0000-0000-000077520000}"/>
    <cellStyle name="Normal 248 12" xfId="21112" xr:uid="{00000000-0005-0000-0000-000078520000}"/>
    <cellStyle name="Normal 248 13" xfId="21113" xr:uid="{00000000-0005-0000-0000-000079520000}"/>
    <cellStyle name="Normal 248 14" xfId="21114" xr:uid="{00000000-0005-0000-0000-00007A520000}"/>
    <cellStyle name="Normal 248 15" xfId="21115" xr:uid="{00000000-0005-0000-0000-00007B520000}"/>
    <cellStyle name="Normal 248 2" xfId="21116" xr:uid="{00000000-0005-0000-0000-00007C520000}"/>
    <cellStyle name="Normal 248 2 2" xfId="21117" xr:uid="{00000000-0005-0000-0000-00007D520000}"/>
    <cellStyle name="Normal 248 2 2 2" xfId="21118" xr:uid="{00000000-0005-0000-0000-00007E520000}"/>
    <cellStyle name="Normal 248 2 3" xfId="21119" xr:uid="{00000000-0005-0000-0000-00007F520000}"/>
    <cellStyle name="Normal 248 2 4" xfId="21120" xr:uid="{00000000-0005-0000-0000-000080520000}"/>
    <cellStyle name="Normal 248 3" xfId="21121" xr:uid="{00000000-0005-0000-0000-000081520000}"/>
    <cellStyle name="Normal 248 3 2" xfId="21122" xr:uid="{00000000-0005-0000-0000-000082520000}"/>
    <cellStyle name="Normal 248 3 2 2" xfId="21123" xr:uid="{00000000-0005-0000-0000-000083520000}"/>
    <cellStyle name="Normal 248 3 3" xfId="21124" xr:uid="{00000000-0005-0000-0000-000084520000}"/>
    <cellStyle name="Normal 248 3 4" xfId="21125" xr:uid="{00000000-0005-0000-0000-000085520000}"/>
    <cellStyle name="Normal 248 4" xfId="21126" xr:uid="{00000000-0005-0000-0000-000086520000}"/>
    <cellStyle name="Normal 248 4 2" xfId="21127" xr:uid="{00000000-0005-0000-0000-000087520000}"/>
    <cellStyle name="Normal 248 4 2 2" xfId="21128" xr:uid="{00000000-0005-0000-0000-000088520000}"/>
    <cellStyle name="Normal 248 4 3" xfId="21129" xr:uid="{00000000-0005-0000-0000-000089520000}"/>
    <cellStyle name="Normal 248 4 4" xfId="21130" xr:uid="{00000000-0005-0000-0000-00008A520000}"/>
    <cellStyle name="Normal 248 5" xfId="21131" xr:uid="{00000000-0005-0000-0000-00008B520000}"/>
    <cellStyle name="Normal 248 5 2" xfId="21132" xr:uid="{00000000-0005-0000-0000-00008C520000}"/>
    <cellStyle name="Normal 248 5 2 2" xfId="21133" xr:uid="{00000000-0005-0000-0000-00008D520000}"/>
    <cellStyle name="Normal 248 5 3" xfId="21134" xr:uid="{00000000-0005-0000-0000-00008E520000}"/>
    <cellStyle name="Normal 248 5 4" xfId="21135" xr:uid="{00000000-0005-0000-0000-00008F520000}"/>
    <cellStyle name="Normal 248 6" xfId="21136" xr:uid="{00000000-0005-0000-0000-000090520000}"/>
    <cellStyle name="Normal 248 6 2" xfId="21137" xr:uid="{00000000-0005-0000-0000-000091520000}"/>
    <cellStyle name="Normal 248 6 2 2" xfId="21138" xr:uid="{00000000-0005-0000-0000-000092520000}"/>
    <cellStyle name="Normal 248 6 3" xfId="21139" xr:uid="{00000000-0005-0000-0000-000093520000}"/>
    <cellStyle name="Normal 248 7" xfId="21140" xr:uid="{00000000-0005-0000-0000-000094520000}"/>
    <cellStyle name="Normal 248 7 2" xfId="21141" xr:uid="{00000000-0005-0000-0000-000095520000}"/>
    <cellStyle name="Normal 248 7 3" xfId="21142" xr:uid="{00000000-0005-0000-0000-000096520000}"/>
    <cellStyle name="Normal 248 8" xfId="21143" xr:uid="{00000000-0005-0000-0000-000097520000}"/>
    <cellStyle name="Normal 248 8 2" xfId="21144" xr:uid="{00000000-0005-0000-0000-000098520000}"/>
    <cellStyle name="Normal 248 9" xfId="21145" xr:uid="{00000000-0005-0000-0000-000099520000}"/>
    <cellStyle name="Normal 249" xfId="21146" xr:uid="{00000000-0005-0000-0000-00009A520000}"/>
    <cellStyle name="Normal 249 10" xfId="21147" xr:uid="{00000000-0005-0000-0000-00009B520000}"/>
    <cellStyle name="Normal 249 11" xfId="21148" xr:uid="{00000000-0005-0000-0000-00009C520000}"/>
    <cellStyle name="Normal 249 12" xfId="21149" xr:uid="{00000000-0005-0000-0000-00009D520000}"/>
    <cellStyle name="Normal 249 13" xfId="21150" xr:uid="{00000000-0005-0000-0000-00009E520000}"/>
    <cellStyle name="Normal 249 14" xfId="21151" xr:uid="{00000000-0005-0000-0000-00009F520000}"/>
    <cellStyle name="Normal 249 15" xfId="21152" xr:uid="{00000000-0005-0000-0000-0000A0520000}"/>
    <cellStyle name="Normal 249 2" xfId="21153" xr:uid="{00000000-0005-0000-0000-0000A1520000}"/>
    <cellStyle name="Normal 249 2 2" xfId="21154" xr:uid="{00000000-0005-0000-0000-0000A2520000}"/>
    <cellStyle name="Normal 249 2 2 2" xfId="21155" xr:uid="{00000000-0005-0000-0000-0000A3520000}"/>
    <cellStyle name="Normal 249 2 3" xfId="21156" xr:uid="{00000000-0005-0000-0000-0000A4520000}"/>
    <cellStyle name="Normal 249 2 4" xfId="21157" xr:uid="{00000000-0005-0000-0000-0000A5520000}"/>
    <cellStyle name="Normal 249 3" xfId="21158" xr:uid="{00000000-0005-0000-0000-0000A6520000}"/>
    <cellStyle name="Normal 249 3 2" xfId="21159" xr:uid="{00000000-0005-0000-0000-0000A7520000}"/>
    <cellStyle name="Normal 249 3 2 2" xfId="21160" xr:uid="{00000000-0005-0000-0000-0000A8520000}"/>
    <cellStyle name="Normal 249 3 3" xfId="21161" xr:uid="{00000000-0005-0000-0000-0000A9520000}"/>
    <cellStyle name="Normal 249 3 4" xfId="21162" xr:uid="{00000000-0005-0000-0000-0000AA520000}"/>
    <cellStyle name="Normal 249 4" xfId="21163" xr:uid="{00000000-0005-0000-0000-0000AB520000}"/>
    <cellStyle name="Normal 249 4 2" xfId="21164" xr:uid="{00000000-0005-0000-0000-0000AC520000}"/>
    <cellStyle name="Normal 249 4 2 2" xfId="21165" xr:uid="{00000000-0005-0000-0000-0000AD520000}"/>
    <cellStyle name="Normal 249 4 3" xfId="21166" xr:uid="{00000000-0005-0000-0000-0000AE520000}"/>
    <cellStyle name="Normal 249 4 4" xfId="21167" xr:uid="{00000000-0005-0000-0000-0000AF520000}"/>
    <cellStyle name="Normal 249 5" xfId="21168" xr:uid="{00000000-0005-0000-0000-0000B0520000}"/>
    <cellStyle name="Normal 249 5 2" xfId="21169" xr:uid="{00000000-0005-0000-0000-0000B1520000}"/>
    <cellStyle name="Normal 249 5 2 2" xfId="21170" xr:uid="{00000000-0005-0000-0000-0000B2520000}"/>
    <cellStyle name="Normal 249 5 3" xfId="21171" xr:uid="{00000000-0005-0000-0000-0000B3520000}"/>
    <cellStyle name="Normal 249 5 4" xfId="21172" xr:uid="{00000000-0005-0000-0000-0000B4520000}"/>
    <cellStyle name="Normal 249 6" xfId="21173" xr:uid="{00000000-0005-0000-0000-0000B5520000}"/>
    <cellStyle name="Normal 249 6 2" xfId="21174" xr:uid="{00000000-0005-0000-0000-0000B6520000}"/>
    <cellStyle name="Normal 249 6 2 2" xfId="21175" xr:uid="{00000000-0005-0000-0000-0000B7520000}"/>
    <cellStyle name="Normal 249 6 3" xfId="21176" xr:uid="{00000000-0005-0000-0000-0000B8520000}"/>
    <cellStyle name="Normal 249 7" xfId="21177" xr:uid="{00000000-0005-0000-0000-0000B9520000}"/>
    <cellStyle name="Normal 249 7 2" xfId="21178" xr:uid="{00000000-0005-0000-0000-0000BA520000}"/>
    <cellStyle name="Normal 249 7 3" xfId="21179" xr:uid="{00000000-0005-0000-0000-0000BB520000}"/>
    <cellStyle name="Normal 249 8" xfId="21180" xr:uid="{00000000-0005-0000-0000-0000BC520000}"/>
    <cellStyle name="Normal 249 8 2" xfId="21181" xr:uid="{00000000-0005-0000-0000-0000BD520000}"/>
    <cellStyle name="Normal 249 9" xfId="21182" xr:uid="{00000000-0005-0000-0000-0000BE520000}"/>
    <cellStyle name="Normal 25" xfId="21183" xr:uid="{00000000-0005-0000-0000-0000BF520000}"/>
    <cellStyle name="Normal 25 10" xfId="21184" xr:uid="{00000000-0005-0000-0000-0000C0520000}"/>
    <cellStyle name="Normal 25 10 2" xfId="21185" xr:uid="{00000000-0005-0000-0000-0000C1520000}"/>
    <cellStyle name="Normal 25 11" xfId="21186" xr:uid="{00000000-0005-0000-0000-0000C2520000}"/>
    <cellStyle name="Normal 25 11 2" xfId="21187" xr:uid="{00000000-0005-0000-0000-0000C3520000}"/>
    <cellStyle name="Normal 25 12" xfId="21188" xr:uid="{00000000-0005-0000-0000-0000C4520000}"/>
    <cellStyle name="Normal 25 12 2" xfId="21189" xr:uid="{00000000-0005-0000-0000-0000C5520000}"/>
    <cellStyle name="Normal 25 13" xfId="21190" xr:uid="{00000000-0005-0000-0000-0000C6520000}"/>
    <cellStyle name="Normal 25 13 2" xfId="21191" xr:uid="{00000000-0005-0000-0000-0000C7520000}"/>
    <cellStyle name="Normal 25 14" xfId="21192" xr:uid="{00000000-0005-0000-0000-0000C8520000}"/>
    <cellStyle name="Normal 25 14 2" xfId="21193" xr:uid="{00000000-0005-0000-0000-0000C9520000}"/>
    <cellStyle name="Normal 25 15" xfId="21194" xr:uid="{00000000-0005-0000-0000-0000CA520000}"/>
    <cellStyle name="Normal 25 15 2" xfId="21195" xr:uid="{00000000-0005-0000-0000-0000CB520000}"/>
    <cellStyle name="Normal 25 16" xfId="21196" xr:uid="{00000000-0005-0000-0000-0000CC520000}"/>
    <cellStyle name="Normal 25 16 2" xfId="21197" xr:uid="{00000000-0005-0000-0000-0000CD520000}"/>
    <cellStyle name="Normal 25 17" xfId="21198" xr:uid="{00000000-0005-0000-0000-0000CE520000}"/>
    <cellStyle name="Normal 25 18" xfId="21199" xr:uid="{00000000-0005-0000-0000-0000CF520000}"/>
    <cellStyle name="Normal 25 19" xfId="21200" xr:uid="{00000000-0005-0000-0000-0000D0520000}"/>
    <cellStyle name="Normal 25 2" xfId="21201" xr:uid="{00000000-0005-0000-0000-0000D1520000}"/>
    <cellStyle name="Normal 25 2 10" xfId="21202" xr:uid="{00000000-0005-0000-0000-0000D2520000}"/>
    <cellStyle name="Normal 25 2 10 2" xfId="21203" xr:uid="{00000000-0005-0000-0000-0000D3520000}"/>
    <cellStyle name="Normal 25 2 11" xfId="21204" xr:uid="{00000000-0005-0000-0000-0000D4520000}"/>
    <cellStyle name="Normal 25 2 12" xfId="21205" xr:uid="{00000000-0005-0000-0000-0000D5520000}"/>
    <cellStyle name="Normal 25 2 13" xfId="21206" xr:uid="{00000000-0005-0000-0000-0000D6520000}"/>
    <cellStyle name="Normal 25 2 14" xfId="21207" xr:uid="{00000000-0005-0000-0000-0000D7520000}"/>
    <cellStyle name="Normal 25 2 15" xfId="21208" xr:uid="{00000000-0005-0000-0000-0000D8520000}"/>
    <cellStyle name="Normal 25 2 16" xfId="21209" xr:uid="{00000000-0005-0000-0000-0000D9520000}"/>
    <cellStyle name="Normal 25 2 17" xfId="21210" xr:uid="{00000000-0005-0000-0000-0000DA520000}"/>
    <cellStyle name="Normal 25 2 18" xfId="21211" xr:uid="{00000000-0005-0000-0000-0000DB520000}"/>
    <cellStyle name="Normal 25 2 19" xfId="21212" xr:uid="{00000000-0005-0000-0000-0000DC520000}"/>
    <cellStyle name="Normal 25 2 2" xfId="21213" xr:uid="{00000000-0005-0000-0000-0000DD520000}"/>
    <cellStyle name="Normal 25 2 2 2" xfId="21214" xr:uid="{00000000-0005-0000-0000-0000DE520000}"/>
    <cellStyle name="Normal 25 2 2 2 2" xfId="21215" xr:uid="{00000000-0005-0000-0000-0000DF520000}"/>
    <cellStyle name="Normal 25 2 2 2 3" xfId="21216" xr:uid="{00000000-0005-0000-0000-0000E0520000}"/>
    <cellStyle name="Normal 25 2 2 3" xfId="21217" xr:uid="{00000000-0005-0000-0000-0000E1520000}"/>
    <cellStyle name="Normal 25 2 2 4" xfId="21218" xr:uid="{00000000-0005-0000-0000-0000E2520000}"/>
    <cellStyle name="Normal 25 2 2 5" xfId="21219" xr:uid="{00000000-0005-0000-0000-0000E3520000}"/>
    <cellStyle name="Normal 25 2 2 6" xfId="21220" xr:uid="{00000000-0005-0000-0000-0000E4520000}"/>
    <cellStyle name="Normal 25 2 2 7" xfId="21221" xr:uid="{00000000-0005-0000-0000-0000E5520000}"/>
    <cellStyle name="Normal 25 2 2 8" xfId="21222" xr:uid="{00000000-0005-0000-0000-0000E6520000}"/>
    <cellStyle name="Normal 25 2 3" xfId="21223" xr:uid="{00000000-0005-0000-0000-0000E7520000}"/>
    <cellStyle name="Normal 25 2 3 2" xfId="21224" xr:uid="{00000000-0005-0000-0000-0000E8520000}"/>
    <cellStyle name="Normal 25 2 3 2 2" xfId="21225" xr:uid="{00000000-0005-0000-0000-0000E9520000}"/>
    <cellStyle name="Normal 25 2 3 3" xfId="21226" xr:uid="{00000000-0005-0000-0000-0000EA520000}"/>
    <cellStyle name="Normal 25 2 3 4" xfId="21227" xr:uid="{00000000-0005-0000-0000-0000EB520000}"/>
    <cellStyle name="Normal 25 2 3 5" xfId="21228" xr:uid="{00000000-0005-0000-0000-0000EC520000}"/>
    <cellStyle name="Normal 25 2 3 6" xfId="21229" xr:uid="{00000000-0005-0000-0000-0000ED520000}"/>
    <cellStyle name="Normal 25 2 4" xfId="21230" xr:uid="{00000000-0005-0000-0000-0000EE520000}"/>
    <cellStyle name="Normal 25 2 4 2" xfId="21231" xr:uid="{00000000-0005-0000-0000-0000EF520000}"/>
    <cellStyle name="Normal 25 2 4 2 2" xfId="21232" xr:uid="{00000000-0005-0000-0000-0000F0520000}"/>
    <cellStyle name="Normal 25 2 4 3" xfId="21233" xr:uid="{00000000-0005-0000-0000-0000F1520000}"/>
    <cellStyle name="Normal 25 2 4 4" xfId="21234" xr:uid="{00000000-0005-0000-0000-0000F2520000}"/>
    <cellStyle name="Normal 25 2 5" xfId="21235" xr:uid="{00000000-0005-0000-0000-0000F3520000}"/>
    <cellStyle name="Normal 25 2 5 2" xfId="21236" xr:uid="{00000000-0005-0000-0000-0000F4520000}"/>
    <cellStyle name="Normal 25 2 5 2 2" xfId="21237" xr:uid="{00000000-0005-0000-0000-0000F5520000}"/>
    <cellStyle name="Normal 25 2 5 3" xfId="21238" xr:uid="{00000000-0005-0000-0000-0000F6520000}"/>
    <cellStyle name="Normal 25 2 5 4" xfId="21239" xr:uid="{00000000-0005-0000-0000-0000F7520000}"/>
    <cellStyle name="Normal 25 2 6" xfId="21240" xr:uid="{00000000-0005-0000-0000-0000F8520000}"/>
    <cellStyle name="Normal 25 2 6 2" xfId="21241" xr:uid="{00000000-0005-0000-0000-0000F9520000}"/>
    <cellStyle name="Normal 25 2 6 2 2" xfId="21242" xr:uid="{00000000-0005-0000-0000-0000FA520000}"/>
    <cellStyle name="Normal 25 2 6 3" xfId="21243" xr:uid="{00000000-0005-0000-0000-0000FB520000}"/>
    <cellStyle name="Normal 25 2 7" xfId="21244" xr:uid="{00000000-0005-0000-0000-0000FC520000}"/>
    <cellStyle name="Normal 25 2 7 2" xfId="21245" xr:uid="{00000000-0005-0000-0000-0000FD520000}"/>
    <cellStyle name="Normal 25 2 7 3" xfId="21246" xr:uid="{00000000-0005-0000-0000-0000FE520000}"/>
    <cellStyle name="Normal 25 2 8" xfId="21247" xr:uid="{00000000-0005-0000-0000-0000FF520000}"/>
    <cellStyle name="Normal 25 2 8 2" xfId="21248" xr:uid="{00000000-0005-0000-0000-000000530000}"/>
    <cellStyle name="Normal 25 2 9" xfId="21249" xr:uid="{00000000-0005-0000-0000-000001530000}"/>
    <cellStyle name="Normal 25 2 9 2" xfId="21250" xr:uid="{00000000-0005-0000-0000-000002530000}"/>
    <cellStyle name="Normal 25 20" xfId="21251" xr:uid="{00000000-0005-0000-0000-000003530000}"/>
    <cellStyle name="Normal 25 21" xfId="21252" xr:uid="{00000000-0005-0000-0000-000004530000}"/>
    <cellStyle name="Normal 25 22" xfId="21253" xr:uid="{00000000-0005-0000-0000-000005530000}"/>
    <cellStyle name="Normal 25 3" xfId="21254" xr:uid="{00000000-0005-0000-0000-000006530000}"/>
    <cellStyle name="Normal 25 3 10" xfId="21255" xr:uid="{00000000-0005-0000-0000-000007530000}"/>
    <cellStyle name="Normal 25 3 11" xfId="21256" xr:uid="{00000000-0005-0000-0000-000008530000}"/>
    <cellStyle name="Normal 25 3 12" xfId="21257" xr:uid="{00000000-0005-0000-0000-000009530000}"/>
    <cellStyle name="Normal 25 3 13" xfId="21258" xr:uid="{00000000-0005-0000-0000-00000A530000}"/>
    <cellStyle name="Normal 25 3 14" xfId="21259" xr:uid="{00000000-0005-0000-0000-00000B530000}"/>
    <cellStyle name="Normal 25 3 15" xfId="21260" xr:uid="{00000000-0005-0000-0000-00000C530000}"/>
    <cellStyle name="Normal 25 3 16" xfId="21261" xr:uid="{00000000-0005-0000-0000-00000D530000}"/>
    <cellStyle name="Normal 25 3 17" xfId="21262" xr:uid="{00000000-0005-0000-0000-00000E530000}"/>
    <cellStyle name="Normal 25 3 18" xfId="21263" xr:uid="{00000000-0005-0000-0000-00000F530000}"/>
    <cellStyle name="Normal 25 3 2" xfId="21264" xr:uid="{00000000-0005-0000-0000-000010530000}"/>
    <cellStyle name="Normal 25 3 2 2" xfId="21265" xr:uid="{00000000-0005-0000-0000-000011530000}"/>
    <cellStyle name="Normal 25 3 2 2 2" xfId="21266" xr:uid="{00000000-0005-0000-0000-000012530000}"/>
    <cellStyle name="Normal 25 3 2 3" xfId="21267" xr:uid="{00000000-0005-0000-0000-000013530000}"/>
    <cellStyle name="Normal 25 3 2 4" xfId="21268" xr:uid="{00000000-0005-0000-0000-000014530000}"/>
    <cellStyle name="Normal 25 3 2 5" xfId="21269" xr:uid="{00000000-0005-0000-0000-000015530000}"/>
    <cellStyle name="Normal 25 3 2 6" xfId="21270" xr:uid="{00000000-0005-0000-0000-000016530000}"/>
    <cellStyle name="Normal 25 3 3" xfId="21271" xr:uid="{00000000-0005-0000-0000-000017530000}"/>
    <cellStyle name="Normal 25 3 3 2" xfId="21272" xr:uid="{00000000-0005-0000-0000-000018530000}"/>
    <cellStyle name="Normal 25 3 3 2 2" xfId="21273" xr:uid="{00000000-0005-0000-0000-000019530000}"/>
    <cellStyle name="Normal 25 3 3 3" xfId="21274" xr:uid="{00000000-0005-0000-0000-00001A530000}"/>
    <cellStyle name="Normal 25 3 3 4" xfId="21275" xr:uid="{00000000-0005-0000-0000-00001B530000}"/>
    <cellStyle name="Normal 25 3 4" xfId="21276" xr:uid="{00000000-0005-0000-0000-00001C530000}"/>
    <cellStyle name="Normal 25 3 4 2" xfId="21277" xr:uid="{00000000-0005-0000-0000-00001D530000}"/>
    <cellStyle name="Normal 25 3 4 2 2" xfId="21278" xr:uid="{00000000-0005-0000-0000-00001E530000}"/>
    <cellStyle name="Normal 25 3 4 3" xfId="21279" xr:uid="{00000000-0005-0000-0000-00001F530000}"/>
    <cellStyle name="Normal 25 3 4 4" xfId="21280" xr:uid="{00000000-0005-0000-0000-000020530000}"/>
    <cellStyle name="Normal 25 3 5" xfId="21281" xr:uid="{00000000-0005-0000-0000-000021530000}"/>
    <cellStyle name="Normal 25 3 5 2" xfId="21282" xr:uid="{00000000-0005-0000-0000-000022530000}"/>
    <cellStyle name="Normal 25 3 5 2 2" xfId="21283" xr:uid="{00000000-0005-0000-0000-000023530000}"/>
    <cellStyle name="Normal 25 3 5 3" xfId="21284" xr:uid="{00000000-0005-0000-0000-000024530000}"/>
    <cellStyle name="Normal 25 3 5 4" xfId="21285" xr:uid="{00000000-0005-0000-0000-000025530000}"/>
    <cellStyle name="Normal 25 3 6" xfId="21286" xr:uid="{00000000-0005-0000-0000-000026530000}"/>
    <cellStyle name="Normal 25 3 6 2" xfId="21287" xr:uid="{00000000-0005-0000-0000-000027530000}"/>
    <cellStyle name="Normal 25 3 6 2 2" xfId="21288" xr:uid="{00000000-0005-0000-0000-000028530000}"/>
    <cellStyle name="Normal 25 3 6 3" xfId="21289" xr:uid="{00000000-0005-0000-0000-000029530000}"/>
    <cellStyle name="Normal 25 3 7" xfId="21290" xr:uid="{00000000-0005-0000-0000-00002A530000}"/>
    <cellStyle name="Normal 25 3 7 2" xfId="21291" xr:uid="{00000000-0005-0000-0000-00002B530000}"/>
    <cellStyle name="Normal 25 3 7 3" xfId="21292" xr:uid="{00000000-0005-0000-0000-00002C530000}"/>
    <cellStyle name="Normal 25 3 8" xfId="21293" xr:uid="{00000000-0005-0000-0000-00002D530000}"/>
    <cellStyle name="Normal 25 3 8 2" xfId="21294" xr:uid="{00000000-0005-0000-0000-00002E530000}"/>
    <cellStyle name="Normal 25 3 9" xfId="21295" xr:uid="{00000000-0005-0000-0000-00002F530000}"/>
    <cellStyle name="Normal 25 3 9 2" xfId="21296" xr:uid="{00000000-0005-0000-0000-000030530000}"/>
    <cellStyle name="Normal 25 4" xfId="21297" xr:uid="{00000000-0005-0000-0000-000031530000}"/>
    <cellStyle name="Normal 25 4 2" xfId="21298" xr:uid="{00000000-0005-0000-0000-000032530000}"/>
    <cellStyle name="Normal 25 4 2 2" xfId="21299" xr:uid="{00000000-0005-0000-0000-000033530000}"/>
    <cellStyle name="Normal 25 4 3" xfId="21300" xr:uid="{00000000-0005-0000-0000-000034530000}"/>
    <cellStyle name="Normal 25 4 4" xfId="21301" xr:uid="{00000000-0005-0000-0000-000035530000}"/>
    <cellStyle name="Normal 25 4 5" xfId="21302" xr:uid="{00000000-0005-0000-0000-000036530000}"/>
    <cellStyle name="Normal 25 4 6" xfId="21303" xr:uid="{00000000-0005-0000-0000-000037530000}"/>
    <cellStyle name="Normal 25 5" xfId="21304" xr:uid="{00000000-0005-0000-0000-000038530000}"/>
    <cellStyle name="Normal 25 5 2" xfId="21305" xr:uid="{00000000-0005-0000-0000-000039530000}"/>
    <cellStyle name="Normal 25 5 2 2" xfId="21306" xr:uid="{00000000-0005-0000-0000-00003A530000}"/>
    <cellStyle name="Normal 25 5 3" xfId="21307" xr:uid="{00000000-0005-0000-0000-00003B530000}"/>
    <cellStyle name="Normal 25 5 4" xfId="21308" xr:uid="{00000000-0005-0000-0000-00003C530000}"/>
    <cellStyle name="Normal 25 5 5" xfId="21309" xr:uid="{00000000-0005-0000-0000-00003D530000}"/>
    <cellStyle name="Normal 25 6" xfId="21310" xr:uid="{00000000-0005-0000-0000-00003E530000}"/>
    <cellStyle name="Normal 25 6 2" xfId="21311" xr:uid="{00000000-0005-0000-0000-00003F530000}"/>
    <cellStyle name="Normal 25 6 2 2" xfId="21312" xr:uid="{00000000-0005-0000-0000-000040530000}"/>
    <cellStyle name="Normal 25 6 3" xfId="21313" xr:uid="{00000000-0005-0000-0000-000041530000}"/>
    <cellStyle name="Normal 25 6 4" xfId="21314" xr:uid="{00000000-0005-0000-0000-000042530000}"/>
    <cellStyle name="Normal 25 6 5" xfId="21315" xr:uid="{00000000-0005-0000-0000-000043530000}"/>
    <cellStyle name="Normal 25 7" xfId="21316" xr:uid="{00000000-0005-0000-0000-000044530000}"/>
    <cellStyle name="Normal 25 7 2" xfId="21317" xr:uid="{00000000-0005-0000-0000-000045530000}"/>
    <cellStyle name="Normal 25 7 2 2" xfId="21318" xr:uid="{00000000-0005-0000-0000-000046530000}"/>
    <cellStyle name="Normal 25 7 3" xfId="21319" xr:uid="{00000000-0005-0000-0000-000047530000}"/>
    <cellStyle name="Normal 25 7 4" xfId="21320" xr:uid="{00000000-0005-0000-0000-000048530000}"/>
    <cellStyle name="Normal 25 7 5" xfId="21321" xr:uid="{00000000-0005-0000-0000-000049530000}"/>
    <cellStyle name="Normal 25 8" xfId="21322" xr:uid="{00000000-0005-0000-0000-00004A530000}"/>
    <cellStyle name="Normal 25 8 2" xfId="21323" xr:uid="{00000000-0005-0000-0000-00004B530000}"/>
    <cellStyle name="Normal 25 8 2 2" xfId="21324" xr:uid="{00000000-0005-0000-0000-00004C530000}"/>
    <cellStyle name="Normal 25 8 3" xfId="21325" xr:uid="{00000000-0005-0000-0000-00004D530000}"/>
    <cellStyle name="Normal 25 8 4" xfId="21326" xr:uid="{00000000-0005-0000-0000-00004E530000}"/>
    <cellStyle name="Normal 25 9" xfId="21327" xr:uid="{00000000-0005-0000-0000-00004F530000}"/>
    <cellStyle name="Normal 25 9 2" xfId="21328" xr:uid="{00000000-0005-0000-0000-000050530000}"/>
    <cellStyle name="Normal 25 9 2 2" xfId="21329" xr:uid="{00000000-0005-0000-0000-000051530000}"/>
    <cellStyle name="Normal 25 9 3" xfId="21330" xr:uid="{00000000-0005-0000-0000-000052530000}"/>
    <cellStyle name="Normal 250" xfId="21331" xr:uid="{00000000-0005-0000-0000-000053530000}"/>
    <cellStyle name="Normal 250 10" xfId="21332" xr:uid="{00000000-0005-0000-0000-000054530000}"/>
    <cellStyle name="Normal 250 11" xfId="21333" xr:uid="{00000000-0005-0000-0000-000055530000}"/>
    <cellStyle name="Normal 250 12" xfId="21334" xr:uid="{00000000-0005-0000-0000-000056530000}"/>
    <cellStyle name="Normal 250 13" xfId="21335" xr:uid="{00000000-0005-0000-0000-000057530000}"/>
    <cellStyle name="Normal 250 14" xfId="21336" xr:uid="{00000000-0005-0000-0000-000058530000}"/>
    <cellStyle name="Normal 250 15" xfId="21337" xr:uid="{00000000-0005-0000-0000-000059530000}"/>
    <cellStyle name="Normal 250 2" xfId="21338" xr:uid="{00000000-0005-0000-0000-00005A530000}"/>
    <cellStyle name="Normal 250 2 2" xfId="21339" xr:uid="{00000000-0005-0000-0000-00005B530000}"/>
    <cellStyle name="Normal 250 2 2 2" xfId="21340" xr:uid="{00000000-0005-0000-0000-00005C530000}"/>
    <cellStyle name="Normal 250 2 3" xfId="21341" xr:uid="{00000000-0005-0000-0000-00005D530000}"/>
    <cellStyle name="Normal 250 2 4" xfId="21342" xr:uid="{00000000-0005-0000-0000-00005E530000}"/>
    <cellStyle name="Normal 250 3" xfId="21343" xr:uid="{00000000-0005-0000-0000-00005F530000}"/>
    <cellStyle name="Normal 250 3 2" xfId="21344" xr:uid="{00000000-0005-0000-0000-000060530000}"/>
    <cellStyle name="Normal 250 3 2 2" xfId="21345" xr:uid="{00000000-0005-0000-0000-000061530000}"/>
    <cellStyle name="Normal 250 3 3" xfId="21346" xr:uid="{00000000-0005-0000-0000-000062530000}"/>
    <cellStyle name="Normal 250 3 4" xfId="21347" xr:uid="{00000000-0005-0000-0000-000063530000}"/>
    <cellStyle name="Normal 250 4" xfId="21348" xr:uid="{00000000-0005-0000-0000-000064530000}"/>
    <cellStyle name="Normal 250 4 2" xfId="21349" xr:uid="{00000000-0005-0000-0000-000065530000}"/>
    <cellStyle name="Normal 250 4 2 2" xfId="21350" xr:uid="{00000000-0005-0000-0000-000066530000}"/>
    <cellStyle name="Normal 250 4 3" xfId="21351" xr:uid="{00000000-0005-0000-0000-000067530000}"/>
    <cellStyle name="Normal 250 4 4" xfId="21352" xr:uid="{00000000-0005-0000-0000-000068530000}"/>
    <cellStyle name="Normal 250 5" xfId="21353" xr:uid="{00000000-0005-0000-0000-000069530000}"/>
    <cellStyle name="Normal 250 5 2" xfId="21354" xr:uid="{00000000-0005-0000-0000-00006A530000}"/>
    <cellStyle name="Normal 250 5 2 2" xfId="21355" xr:uid="{00000000-0005-0000-0000-00006B530000}"/>
    <cellStyle name="Normal 250 5 3" xfId="21356" xr:uid="{00000000-0005-0000-0000-00006C530000}"/>
    <cellStyle name="Normal 250 5 4" xfId="21357" xr:uid="{00000000-0005-0000-0000-00006D530000}"/>
    <cellStyle name="Normal 250 6" xfId="21358" xr:uid="{00000000-0005-0000-0000-00006E530000}"/>
    <cellStyle name="Normal 250 6 2" xfId="21359" xr:uid="{00000000-0005-0000-0000-00006F530000}"/>
    <cellStyle name="Normal 250 6 2 2" xfId="21360" xr:uid="{00000000-0005-0000-0000-000070530000}"/>
    <cellStyle name="Normal 250 6 3" xfId="21361" xr:uid="{00000000-0005-0000-0000-000071530000}"/>
    <cellStyle name="Normal 250 7" xfId="21362" xr:uid="{00000000-0005-0000-0000-000072530000}"/>
    <cellStyle name="Normal 250 7 2" xfId="21363" xr:uid="{00000000-0005-0000-0000-000073530000}"/>
    <cellStyle name="Normal 250 7 3" xfId="21364" xr:uid="{00000000-0005-0000-0000-000074530000}"/>
    <cellStyle name="Normal 250 8" xfId="21365" xr:uid="{00000000-0005-0000-0000-000075530000}"/>
    <cellStyle name="Normal 250 8 2" xfId="21366" xr:uid="{00000000-0005-0000-0000-000076530000}"/>
    <cellStyle name="Normal 250 9" xfId="21367" xr:uid="{00000000-0005-0000-0000-000077530000}"/>
    <cellStyle name="Normal 251" xfId="21368" xr:uid="{00000000-0005-0000-0000-000078530000}"/>
    <cellStyle name="Normal 251 10" xfId="21369" xr:uid="{00000000-0005-0000-0000-000079530000}"/>
    <cellStyle name="Normal 251 11" xfId="21370" xr:uid="{00000000-0005-0000-0000-00007A530000}"/>
    <cellStyle name="Normal 251 12" xfId="21371" xr:uid="{00000000-0005-0000-0000-00007B530000}"/>
    <cellStyle name="Normal 251 13" xfId="21372" xr:uid="{00000000-0005-0000-0000-00007C530000}"/>
    <cellStyle name="Normal 251 14" xfId="21373" xr:uid="{00000000-0005-0000-0000-00007D530000}"/>
    <cellStyle name="Normal 251 15" xfId="21374" xr:uid="{00000000-0005-0000-0000-00007E530000}"/>
    <cellStyle name="Normal 251 2" xfId="21375" xr:uid="{00000000-0005-0000-0000-00007F530000}"/>
    <cellStyle name="Normal 251 2 2" xfId="21376" xr:uid="{00000000-0005-0000-0000-000080530000}"/>
    <cellStyle name="Normal 251 2 2 2" xfId="21377" xr:uid="{00000000-0005-0000-0000-000081530000}"/>
    <cellStyle name="Normal 251 2 3" xfId="21378" xr:uid="{00000000-0005-0000-0000-000082530000}"/>
    <cellStyle name="Normal 251 2 4" xfId="21379" xr:uid="{00000000-0005-0000-0000-000083530000}"/>
    <cellStyle name="Normal 251 3" xfId="21380" xr:uid="{00000000-0005-0000-0000-000084530000}"/>
    <cellStyle name="Normal 251 3 2" xfId="21381" xr:uid="{00000000-0005-0000-0000-000085530000}"/>
    <cellStyle name="Normal 251 3 2 2" xfId="21382" xr:uid="{00000000-0005-0000-0000-000086530000}"/>
    <cellStyle name="Normal 251 3 3" xfId="21383" xr:uid="{00000000-0005-0000-0000-000087530000}"/>
    <cellStyle name="Normal 251 3 4" xfId="21384" xr:uid="{00000000-0005-0000-0000-000088530000}"/>
    <cellStyle name="Normal 251 4" xfId="21385" xr:uid="{00000000-0005-0000-0000-000089530000}"/>
    <cellStyle name="Normal 251 4 2" xfId="21386" xr:uid="{00000000-0005-0000-0000-00008A530000}"/>
    <cellStyle name="Normal 251 4 2 2" xfId="21387" xr:uid="{00000000-0005-0000-0000-00008B530000}"/>
    <cellStyle name="Normal 251 4 3" xfId="21388" xr:uid="{00000000-0005-0000-0000-00008C530000}"/>
    <cellStyle name="Normal 251 4 4" xfId="21389" xr:uid="{00000000-0005-0000-0000-00008D530000}"/>
    <cellStyle name="Normal 251 5" xfId="21390" xr:uid="{00000000-0005-0000-0000-00008E530000}"/>
    <cellStyle name="Normal 251 5 2" xfId="21391" xr:uid="{00000000-0005-0000-0000-00008F530000}"/>
    <cellStyle name="Normal 251 5 2 2" xfId="21392" xr:uid="{00000000-0005-0000-0000-000090530000}"/>
    <cellStyle name="Normal 251 5 3" xfId="21393" xr:uid="{00000000-0005-0000-0000-000091530000}"/>
    <cellStyle name="Normal 251 5 4" xfId="21394" xr:uid="{00000000-0005-0000-0000-000092530000}"/>
    <cellStyle name="Normal 251 6" xfId="21395" xr:uid="{00000000-0005-0000-0000-000093530000}"/>
    <cellStyle name="Normal 251 6 2" xfId="21396" xr:uid="{00000000-0005-0000-0000-000094530000}"/>
    <cellStyle name="Normal 251 6 2 2" xfId="21397" xr:uid="{00000000-0005-0000-0000-000095530000}"/>
    <cellStyle name="Normal 251 6 3" xfId="21398" xr:uid="{00000000-0005-0000-0000-000096530000}"/>
    <cellStyle name="Normal 251 7" xfId="21399" xr:uid="{00000000-0005-0000-0000-000097530000}"/>
    <cellStyle name="Normal 251 7 2" xfId="21400" xr:uid="{00000000-0005-0000-0000-000098530000}"/>
    <cellStyle name="Normal 251 7 3" xfId="21401" xr:uid="{00000000-0005-0000-0000-000099530000}"/>
    <cellStyle name="Normal 251 8" xfId="21402" xr:uid="{00000000-0005-0000-0000-00009A530000}"/>
    <cellStyle name="Normal 251 8 2" xfId="21403" xr:uid="{00000000-0005-0000-0000-00009B530000}"/>
    <cellStyle name="Normal 251 9" xfId="21404" xr:uid="{00000000-0005-0000-0000-00009C530000}"/>
    <cellStyle name="Normal 252" xfId="21405" xr:uid="{00000000-0005-0000-0000-00009D530000}"/>
    <cellStyle name="Normal 252 10" xfId="21406" xr:uid="{00000000-0005-0000-0000-00009E530000}"/>
    <cellStyle name="Normal 252 11" xfId="21407" xr:uid="{00000000-0005-0000-0000-00009F530000}"/>
    <cellStyle name="Normal 252 12" xfId="21408" xr:uid="{00000000-0005-0000-0000-0000A0530000}"/>
    <cellStyle name="Normal 252 13" xfId="21409" xr:uid="{00000000-0005-0000-0000-0000A1530000}"/>
    <cellStyle name="Normal 252 14" xfId="21410" xr:uid="{00000000-0005-0000-0000-0000A2530000}"/>
    <cellStyle name="Normal 252 15" xfId="21411" xr:uid="{00000000-0005-0000-0000-0000A3530000}"/>
    <cellStyle name="Normal 252 2" xfId="21412" xr:uid="{00000000-0005-0000-0000-0000A4530000}"/>
    <cellStyle name="Normal 252 2 2" xfId="21413" xr:uid="{00000000-0005-0000-0000-0000A5530000}"/>
    <cellStyle name="Normal 252 2 2 2" xfId="21414" xr:uid="{00000000-0005-0000-0000-0000A6530000}"/>
    <cellStyle name="Normal 252 2 3" xfId="21415" xr:uid="{00000000-0005-0000-0000-0000A7530000}"/>
    <cellStyle name="Normal 252 2 4" xfId="21416" xr:uid="{00000000-0005-0000-0000-0000A8530000}"/>
    <cellStyle name="Normal 252 3" xfId="21417" xr:uid="{00000000-0005-0000-0000-0000A9530000}"/>
    <cellStyle name="Normal 252 3 2" xfId="21418" xr:uid="{00000000-0005-0000-0000-0000AA530000}"/>
    <cellStyle name="Normal 252 3 2 2" xfId="21419" xr:uid="{00000000-0005-0000-0000-0000AB530000}"/>
    <cellStyle name="Normal 252 3 3" xfId="21420" xr:uid="{00000000-0005-0000-0000-0000AC530000}"/>
    <cellStyle name="Normal 252 3 4" xfId="21421" xr:uid="{00000000-0005-0000-0000-0000AD530000}"/>
    <cellStyle name="Normal 252 4" xfId="21422" xr:uid="{00000000-0005-0000-0000-0000AE530000}"/>
    <cellStyle name="Normal 252 4 2" xfId="21423" xr:uid="{00000000-0005-0000-0000-0000AF530000}"/>
    <cellStyle name="Normal 252 4 2 2" xfId="21424" xr:uid="{00000000-0005-0000-0000-0000B0530000}"/>
    <cellStyle name="Normal 252 4 3" xfId="21425" xr:uid="{00000000-0005-0000-0000-0000B1530000}"/>
    <cellStyle name="Normal 252 4 4" xfId="21426" xr:uid="{00000000-0005-0000-0000-0000B2530000}"/>
    <cellStyle name="Normal 252 5" xfId="21427" xr:uid="{00000000-0005-0000-0000-0000B3530000}"/>
    <cellStyle name="Normal 252 5 2" xfId="21428" xr:uid="{00000000-0005-0000-0000-0000B4530000}"/>
    <cellStyle name="Normal 252 5 2 2" xfId="21429" xr:uid="{00000000-0005-0000-0000-0000B5530000}"/>
    <cellStyle name="Normal 252 5 3" xfId="21430" xr:uid="{00000000-0005-0000-0000-0000B6530000}"/>
    <cellStyle name="Normal 252 5 4" xfId="21431" xr:uid="{00000000-0005-0000-0000-0000B7530000}"/>
    <cellStyle name="Normal 252 6" xfId="21432" xr:uid="{00000000-0005-0000-0000-0000B8530000}"/>
    <cellStyle name="Normal 252 6 2" xfId="21433" xr:uid="{00000000-0005-0000-0000-0000B9530000}"/>
    <cellStyle name="Normal 252 6 2 2" xfId="21434" xr:uid="{00000000-0005-0000-0000-0000BA530000}"/>
    <cellStyle name="Normal 252 6 3" xfId="21435" xr:uid="{00000000-0005-0000-0000-0000BB530000}"/>
    <cellStyle name="Normal 252 7" xfId="21436" xr:uid="{00000000-0005-0000-0000-0000BC530000}"/>
    <cellStyle name="Normal 252 7 2" xfId="21437" xr:uid="{00000000-0005-0000-0000-0000BD530000}"/>
    <cellStyle name="Normal 252 7 3" xfId="21438" xr:uid="{00000000-0005-0000-0000-0000BE530000}"/>
    <cellStyle name="Normal 252 8" xfId="21439" xr:uid="{00000000-0005-0000-0000-0000BF530000}"/>
    <cellStyle name="Normal 252 8 2" xfId="21440" xr:uid="{00000000-0005-0000-0000-0000C0530000}"/>
    <cellStyle name="Normal 252 9" xfId="21441" xr:uid="{00000000-0005-0000-0000-0000C1530000}"/>
    <cellStyle name="Normal 253" xfId="21442" xr:uid="{00000000-0005-0000-0000-0000C2530000}"/>
    <cellStyle name="Normal 253 10" xfId="21443" xr:uid="{00000000-0005-0000-0000-0000C3530000}"/>
    <cellStyle name="Normal 253 11" xfId="21444" xr:uid="{00000000-0005-0000-0000-0000C4530000}"/>
    <cellStyle name="Normal 253 12" xfId="21445" xr:uid="{00000000-0005-0000-0000-0000C5530000}"/>
    <cellStyle name="Normal 253 13" xfId="21446" xr:uid="{00000000-0005-0000-0000-0000C6530000}"/>
    <cellStyle name="Normal 253 14" xfId="21447" xr:uid="{00000000-0005-0000-0000-0000C7530000}"/>
    <cellStyle name="Normal 253 15" xfId="21448" xr:uid="{00000000-0005-0000-0000-0000C8530000}"/>
    <cellStyle name="Normal 253 2" xfId="21449" xr:uid="{00000000-0005-0000-0000-0000C9530000}"/>
    <cellStyle name="Normal 253 2 2" xfId="21450" xr:uid="{00000000-0005-0000-0000-0000CA530000}"/>
    <cellStyle name="Normal 253 2 2 2" xfId="21451" xr:uid="{00000000-0005-0000-0000-0000CB530000}"/>
    <cellStyle name="Normal 253 2 3" xfId="21452" xr:uid="{00000000-0005-0000-0000-0000CC530000}"/>
    <cellStyle name="Normal 253 2 4" xfId="21453" xr:uid="{00000000-0005-0000-0000-0000CD530000}"/>
    <cellStyle name="Normal 253 3" xfId="21454" xr:uid="{00000000-0005-0000-0000-0000CE530000}"/>
    <cellStyle name="Normal 253 3 2" xfId="21455" xr:uid="{00000000-0005-0000-0000-0000CF530000}"/>
    <cellStyle name="Normal 253 3 2 2" xfId="21456" xr:uid="{00000000-0005-0000-0000-0000D0530000}"/>
    <cellStyle name="Normal 253 3 3" xfId="21457" xr:uid="{00000000-0005-0000-0000-0000D1530000}"/>
    <cellStyle name="Normal 253 3 4" xfId="21458" xr:uid="{00000000-0005-0000-0000-0000D2530000}"/>
    <cellStyle name="Normal 253 4" xfId="21459" xr:uid="{00000000-0005-0000-0000-0000D3530000}"/>
    <cellStyle name="Normal 253 4 2" xfId="21460" xr:uid="{00000000-0005-0000-0000-0000D4530000}"/>
    <cellStyle name="Normal 253 4 2 2" xfId="21461" xr:uid="{00000000-0005-0000-0000-0000D5530000}"/>
    <cellStyle name="Normal 253 4 3" xfId="21462" xr:uid="{00000000-0005-0000-0000-0000D6530000}"/>
    <cellStyle name="Normal 253 4 4" xfId="21463" xr:uid="{00000000-0005-0000-0000-0000D7530000}"/>
    <cellStyle name="Normal 253 5" xfId="21464" xr:uid="{00000000-0005-0000-0000-0000D8530000}"/>
    <cellStyle name="Normal 253 5 2" xfId="21465" xr:uid="{00000000-0005-0000-0000-0000D9530000}"/>
    <cellStyle name="Normal 253 5 2 2" xfId="21466" xr:uid="{00000000-0005-0000-0000-0000DA530000}"/>
    <cellStyle name="Normal 253 5 3" xfId="21467" xr:uid="{00000000-0005-0000-0000-0000DB530000}"/>
    <cellStyle name="Normal 253 5 4" xfId="21468" xr:uid="{00000000-0005-0000-0000-0000DC530000}"/>
    <cellStyle name="Normal 253 6" xfId="21469" xr:uid="{00000000-0005-0000-0000-0000DD530000}"/>
    <cellStyle name="Normal 253 6 2" xfId="21470" xr:uid="{00000000-0005-0000-0000-0000DE530000}"/>
    <cellStyle name="Normal 253 6 2 2" xfId="21471" xr:uid="{00000000-0005-0000-0000-0000DF530000}"/>
    <cellStyle name="Normal 253 6 3" xfId="21472" xr:uid="{00000000-0005-0000-0000-0000E0530000}"/>
    <cellStyle name="Normal 253 7" xfId="21473" xr:uid="{00000000-0005-0000-0000-0000E1530000}"/>
    <cellStyle name="Normal 253 7 2" xfId="21474" xr:uid="{00000000-0005-0000-0000-0000E2530000}"/>
    <cellStyle name="Normal 253 7 3" xfId="21475" xr:uid="{00000000-0005-0000-0000-0000E3530000}"/>
    <cellStyle name="Normal 253 8" xfId="21476" xr:uid="{00000000-0005-0000-0000-0000E4530000}"/>
    <cellStyle name="Normal 253 8 2" xfId="21477" xr:uid="{00000000-0005-0000-0000-0000E5530000}"/>
    <cellStyle name="Normal 253 9" xfId="21478" xr:uid="{00000000-0005-0000-0000-0000E6530000}"/>
    <cellStyle name="Normal 254" xfId="21479" xr:uid="{00000000-0005-0000-0000-0000E7530000}"/>
    <cellStyle name="Normal 254 10" xfId="21480" xr:uid="{00000000-0005-0000-0000-0000E8530000}"/>
    <cellStyle name="Normal 254 11" xfId="21481" xr:uid="{00000000-0005-0000-0000-0000E9530000}"/>
    <cellStyle name="Normal 254 12" xfId="21482" xr:uid="{00000000-0005-0000-0000-0000EA530000}"/>
    <cellStyle name="Normal 254 13" xfId="21483" xr:uid="{00000000-0005-0000-0000-0000EB530000}"/>
    <cellStyle name="Normal 254 14" xfId="21484" xr:uid="{00000000-0005-0000-0000-0000EC530000}"/>
    <cellStyle name="Normal 254 2" xfId="21485" xr:uid="{00000000-0005-0000-0000-0000ED530000}"/>
    <cellStyle name="Normal 254 2 2" xfId="21486" xr:uid="{00000000-0005-0000-0000-0000EE530000}"/>
    <cellStyle name="Normal 254 2 2 2" xfId="21487" xr:uid="{00000000-0005-0000-0000-0000EF530000}"/>
    <cellStyle name="Normal 254 2 3" xfId="21488" xr:uid="{00000000-0005-0000-0000-0000F0530000}"/>
    <cellStyle name="Normal 254 2 4" xfId="21489" xr:uid="{00000000-0005-0000-0000-0000F1530000}"/>
    <cellStyle name="Normal 254 2 5" xfId="21490" xr:uid="{00000000-0005-0000-0000-0000F2530000}"/>
    <cellStyle name="Normal 254 2 6" xfId="21491" xr:uid="{00000000-0005-0000-0000-0000F3530000}"/>
    <cellStyle name="Normal 254 2 7" xfId="21492" xr:uid="{00000000-0005-0000-0000-0000F4530000}"/>
    <cellStyle name="Normal 254 3" xfId="21493" xr:uid="{00000000-0005-0000-0000-0000F5530000}"/>
    <cellStyle name="Normal 254 3 2" xfId="21494" xr:uid="{00000000-0005-0000-0000-0000F6530000}"/>
    <cellStyle name="Normal 254 3 2 2" xfId="21495" xr:uid="{00000000-0005-0000-0000-0000F7530000}"/>
    <cellStyle name="Normal 254 3 3" xfId="21496" xr:uid="{00000000-0005-0000-0000-0000F8530000}"/>
    <cellStyle name="Normal 254 3 3 2" xfId="21497" xr:uid="{00000000-0005-0000-0000-0000F9530000}"/>
    <cellStyle name="Normal 254 3 4" xfId="21498" xr:uid="{00000000-0005-0000-0000-0000FA530000}"/>
    <cellStyle name="Normal 254 4" xfId="21499" xr:uid="{00000000-0005-0000-0000-0000FB530000}"/>
    <cellStyle name="Normal 254 4 2" xfId="21500" xr:uid="{00000000-0005-0000-0000-0000FC530000}"/>
    <cellStyle name="Normal 254 4 2 2" xfId="21501" xr:uid="{00000000-0005-0000-0000-0000FD530000}"/>
    <cellStyle name="Normal 254 4 3" xfId="21502" xr:uid="{00000000-0005-0000-0000-0000FE530000}"/>
    <cellStyle name="Normal 254 4 3 2" xfId="21503" xr:uid="{00000000-0005-0000-0000-0000FF530000}"/>
    <cellStyle name="Normal 254 5" xfId="21504" xr:uid="{00000000-0005-0000-0000-000000540000}"/>
    <cellStyle name="Normal 254 5 2" xfId="21505" xr:uid="{00000000-0005-0000-0000-000001540000}"/>
    <cellStyle name="Normal 254 5 2 2" xfId="21506" xr:uid="{00000000-0005-0000-0000-000002540000}"/>
    <cellStyle name="Normal 254 5 3" xfId="21507" xr:uid="{00000000-0005-0000-0000-000003540000}"/>
    <cellStyle name="Normal 254 6" xfId="21508" xr:uid="{00000000-0005-0000-0000-000004540000}"/>
    <cellStyle name="Normal 254 6 2" xfId="21509" xr:uid="{00000000-0005-0000-0000-000005540000}"/>
    <cellStyle name="Normal 254 6 2 2" xfId="21510" xr:uid="{00000000-0005-0000-0000-000006540000}"/>
    <cellStyle name="Normal 254 6 3" xfId="21511" xr:uid="{00000000-0005-0000-0000-000007540000}"/>
    <cellStyle name="Normal 254 7" xfId="21512" xr:uid="{00000000-0005-0000-0000-000008540000}"/>
    <cellStyle name="Normal 254 7 2" xfId="21513" xr:uid="{00000000-0005-0000-0000-000009540000}"/>
    <cellStyle name="Normal 254 7 3" xfId="21514" xr:uid="{00000000-0005-0000-0000-00000A540000}"/>
    <cellStyle name="Normal 254 8" xfId="21515" xr:uid="{00000000-0005-0000-0000-00000B540000}"/>
    <cellStyle name="Normal 254 9" xfId="21516" xr:uid="{00000000-0005-0000-0000-00000C540000}"/>
    <cellStyle name="Normal 255" xfId="21517" xr:uid="{00000000-0005-0000-0000-00000D540000}"/>
    <cellStyle name="Normal 255 10" xfId="21518" xr:uid="{00000000-0005-0000-0000-00000E540000}"/>
    <cellStyle name="Normal 255 11" xfId="21519" xr:uid="{00000000-0005-0000-0000-00000F540000}"/>
    <cellStyle name="Normal 255 12" xfId="21520" xr:uid="{00000000-0005-0000-0000-000010540000}"/>
    <cellStyle name="Normal 255 13" xfId="21521" xr:uid="{00000000-0005-0000-0000-000011540000}"/>
    <cellStyle name="Normal 255 14" xfId="21522" xr:uid="{00000000-0005-0000-0000-000012540000}"/>
    <cellStyle name="Normal 255 15" xfId="21523" xr:uid="{00000000-0005-0000-0000-000013540000}"/>
    <cellStyle name="Normal 255 2" xfId="21524" xr:uid="{00000000-0005-0000-0000-000014540000}"/>
    <cellStyle name="Normal 255 2 2" xfId="21525" xr:uid="{00000000-0005-0000-0000-000015540000}"/>
    <cellStyle name="Normal 255 2 2 2" xfId="21526" xr:uid="{00000000-0005-0000-0000-000016540000}"/>
    <cellStyle name="Normal 255 2 3" xfId="21527" xr:uid="{00000000-0005-0000-0000-000017540000}"/>
    <cellStyle name="Normal 255 2 4" xfId="21528" xr:uid="{00000000-0005-0000-0000-000018540000}"/>
    <cellStyle name="Normal 255 3" xfId="21529" xr:uid="{00000000-0005-0000-0000-000019540000}"/>
    <cellStyle name="Normal 255 3 2" xfId="21530" xr:uid="{00000000-0005-0000-0000-00001A540000}"/>
    <cellStyle name="Normal 255 3 2 2" xfId="21531" xr:uid="{00000000-0005-0000-0000-00001B540000}"/>
    <cellStyle name="Normal 255 3 3" xfId="21532" xr:uid="{00000000-0005-0000-0000-00001C540000}"/>
    <cellStyle name="Normal 255 3 4" xfId="21533" xr:uid="{00000000-0005-0000-0000-00001D540000}"/>
    <cellStyle name="Normal 255 4" xfId="21534" xr:uid="{00000000-0005-0000-0000-00001E540000}"/>
    <cellStyle name="Normal 255 4 2" xfId="21535" xr:uid="{00000000-0005-0000-0000-00001F540000}"/>
    <cellStyle name="Normal 255 4 2 2" xfId="21536" xr:uid="{00000000-0005-0000-0000-000020540000}"/>
    <cellStyle name="Normal 255 4 3" xfId="21537" xr:uid="{00000000-0005-0000-0000-000021540000}"/>
    <cellStyle name="Normal 255 4 4" xfId="21538" xr:uid="{00000000-0005-0000-0000-000022540000}"/>
    <cellStyle name="Normal 255 5" xfId="21539" xr:uid="{00000000-0005-0000-0000-000023540000}"/>
    <cellStyle name="Normal 255 5 2" xfId="21540" xr:uid="{00000000-0005-0000-0000-000024540000}"/>
    <cellStyle name="Normal 255 5 2 2" xfId="21541" xr:uid="{00000000-0005-0000-0000-000025540000}"/>
    <cellStyle name="Normal 255 5 3" xfId="21542" xr:uid="{00000000-0005-0000-0000-000026540000}"/>
    <cellStyle name="Normal 255 5 4" xfId="21543" xr:uid="{00000000-0005-0000-0000-000027540000}"/>
    <cellStyle name="Normal 255 6" xfId="21544" xr:uid="{00000000-0005-0000-0000-000028540000}"/>
    <cellStyle name="Normal 255 6 2" xfId="21545" xr:uid="{00000000-0005-0000-0000-000029540000}"/>
    <cellStyle name="Normal 255 6 2 2" xfId="21546" xr:uid="{00000000-0005-0000-0000-00002A540000}"/>
    <cellStyle name="Normal 255 6 3" xfId="21547" xr:uid="{00000000-0005-0000-0000-00002B540000}"/>
    <cellStyle name="Normal 255 7" xfId="21548" xr:uid="{00000000-0005-0000-0000-00002C540000}"/>
    <cellStyle name="Normal 255 7 2" xfId="21549" xr:uid="{00000000-0005-0000-0000-00002D540000}"/>
    <cellStyle name="Normal 255 7 3" xfId="21550" xr:uid="{00000000-0005-0000-0000-00002E540000}"/>
    <cellStyle name="Normal 255 8" xfId="21551" xr:uid="{00000000-0005-0000-0000-00002F540000}"/>
    <cellStyle name="Normal 255 8 2" xfId="21552" xr:uid="{00000000-0005-0000-0000-000030540000}"/>
    <cellStyle name="Normal 255 9" xfId="21553" xr:uid="{00000000-0005-0000-0000-000031540000}"/>
    <cellStyle name="Normal 256" xfId="21554" xr:uid="{00000000-0005-0000-0000-000032540000}"/>
    <cellStyle name="Normal 256 10" xfId="21555" xr:uid="{00000000-0005-0000-0000-000033540000}"/>
    <cellStyle name="Normal 256 11" xfId="21556" xr:uid="{00000000-0005-0000-0000-000034540000}"/>
    <cellStyle name="Normal 256 12" xfId="21557" xr:uid="{00000000-0005-0000-0000-000035540000}"/>
    <cellStyle name="Normal 256 13" xfId="21558" xr:uid="{00000000-0005-0000-0000-000036540000}"/>
    <cellStyle name="Normal 256 14" xfId="21559" xr:uid="{00000000-0005-0000-0000-000037540000}"/>
    <cellStyle name="Normal 256 15" xfId="21560" xr:uid="{00000000-0005-0000-0000-000038540000}"/>
    <cellStyle name="Normal 256 2" xfId="21561" xr:uid="{00000000-0005-0000-0000-000039540000}"/>
    <cellStyle name="Normal 256 2 2" xfId="21562" xr:uid="{00000000-0005-0000-0000-00003A540000}"/>
    <cellStyle name="Normal 256 2 2 2" xfId="21563" xr:uid="{00000000-0005-0000-0000-00003B540000}"/>
    <cellStyle name="Normal 256 2 3" xfId="21564" xr:uid="{00000000-0005-0000-0000-00003C540000}"/>
    <cellStyle name="Normal 256 2 4" xfId="21565" xr:uid="{00000000-0005-0000-0000-00003D540000}"/>
    <cellStyle name="Normal 256 3" xfId="21566" xr:uid="{00000000-0005-0000-0000-00003E540000}"/>
    <cellStyle name="Normal 256 3 2" xfId="21567" xr:uid="{00000000-0005-0000-0000-00003F540000}"/>
    <cellStyle name="Normal 256 3 2 2" xfId="21568" xr:uid="{00000000-0005-0000-0000-000040540000}"/>
    <cellStyle name="Normal 256 3 3" xfId="21569" xr:uid="{00000000-0005-0000-0000-000041540000}"/>
    <cellStyle name="Normal 256 3 4" xfId="21570" xr:uid="{00000000-0005-0000-0000-000042540000}"/>
    <cellStyle name="Normal 256 4" xfId="21571" xr:uid="{00000000-0005-0000-0000-000043540000}"/>
    <cellStyle name="Normal 256 4 2" xfId="21572" xr:uid="{00000000-0005-0000-0000-000044540000}"/>
    <cellStyle name="Normal 256 4 2 2" xfId="21573" xr:uid="{00000000-0005-0000-0000-000045540000}"/>
    <cellStyle name="Normal 256 4 3" xfId="21574" xr:uid="{00000000-0005-0000-0000-000046540000}"/>
    <cellStyle name="Normal 256 4 4" xfId="21575" xr:uid="{00000000-0005-0000-0000-000047540000}"/>
    <cellStyle name="Normal 256 5" xfId="21576" xr:uid="{00000000-0005-0000-0000-000048540000}"/>
    <cellStyle name="Normal 256 5 2" xfId="21577" xr:uid="{00000000-0005-0000-0000-000049540000}"/>
    <cellStyle name="Normal 256 5 2 2" xfId="21578" xr:uid="{00000000-0005-0000-0000-00004A540000}"/>
    <cellStyle name="Normal 256 5 3" xfId="21579" xr:uid="{00000000-0005-0000-0000-00004B540000}"/>
    <cellStyle name="Normal 256 6" xfId="21580" xr:uid="{00000000-0005-0000-0000-00004C540000}"/>
    <cellStyle name="Normal 256 6 2" xfId="21581" xr:uid="{00000000-0005-0000-0000-00004D540000}"/>
    <cellStyle name="Normal 256 6 2 2" xfId="21582" xr:uid="{00000000-0005-0000-0000-00004E540000}"/>
    <cellStyle name="Normal 256 6 3" xfId="21583" xr:uid="{00000000-0005-0000-0000-00004F540000}"/>
    <cellStyle name="Normal 256 7" xfId="21584" xr:uid="{00000000-0005-0000-0000-000050540000}"/>
    <cellStyle name="Normal 256 7 2" xfId="21585" xr:uid="{00000000-0005-0000-0000-000051540000}"/>
    <cellStyle name="Normal 256 7 3" xfId="21586" xr:uid="{00000000-0005-0000-0000-000052540000}"/>
    <cellStyle name="Normal 256 8" xfId="21587" xr:uid="{00000000-0005-0000-0000-000053540000}"/>
    <cellStyle name="Normal 256 8 2" xfId="21588" xr:uid="{00000000-0005-0000-0000-000054540000}"/>
    <cellStyle name="Normal 256 9" xfId="21589" xr:uid="{00000000-0005-0000-0000-000055540000}"/>
    <cellStyle name="Normal 257" xfId="21590" xr:uid="{00000000-0005-0000-0000-000056540000}"/>
    <cellStyle name="Normal 257 10" xfId="21591" xr:uid="{00000000-0005-0000-0000-000057540000}"/>
    <cellStyle name="Normal 257 11" xfId="21592" xr:uid="{00000000-0005-0000-0000-000058540000}"/>
    <cellStyle name="Normal 257 12" xfId="21593" xr:uid="{00000000-0005-0000-0000-000059540000}"/>
    <cellStyle name="Normal 257 13" xfId="21594" xr:uid="{00000000-0005-0000-0000-00005A540000}"/>
    <cellStyle name="Normal 257 14" xfId="21595" xr:uid="{00000000-0005-0000-0000-00005B540000}"/>
    <cellStyle name="Normal 257 15" xfId="21596" xr:uid="{00000000-0005-0000-0000-00005C540000}"/>
    <cellStyle name="Normal 257 2" xfId="21597" xr:uid="{00000000-0005-0000-0000-00005D540000}"/>
    <cellStyle name="Normal 257 2 2" xfId="21598" xr:uid="{00000000-0005-0000-0000-00005E540000}"/>
    <cellStyle name="Normal 257 2 2 2" xfId="21599" xr:uid="{00000000-0005-0000-0000-00005F540000}"/>
    <cellStyle name="Normal 257 2 3" xfId="21600" xr:uid="{00000000-0005-0000-0000-000060540000}"/>
    <cellStyle name="Normal 257 2 4" xfId="21601" xr:uid="{00000000-0005-0000-0000-000061540000}"/>
    <cellStyle name="Normal 257 3" xfId="21602" xr:uid="{00000000-0005-0000-0000-000062540000}"/>
    <cellStyle name="Normal 257 3 2" xfId="21603" xr:uid="{00000000-0005-0000-0000-000063540000}"/>
    <cellStyle name="Normal 257 3 2 2" xfId="21604" xr:uid="{00000000-0005-0000-0000-000064540000}"/>
    <cellStyle name="Normal 257 3 3" xfId="21605" xr:uid="{00000000-0005-0000-0000-000065540000}"/>
    <cellStyle name="Normal 257 3 4" xfId="21606" xr:uid="{00000000-0005-0000-0000-000066540000}"/>
    <cellStyle name="Normal 257 4" xfId="21607" xr:uid="{00000000-0005-0000-0000-000067540000}"/>
    <cellStyle name="Normal 257 4 2" xfId="21608" xr:uid="{00000000-0005-0000-0000-000068540000}"/>
    <cellStyle name="Normal 257 4 2 2" xfId="21609" xr:uid="{00000000-0005-0000-0000-000069540000}"/>
    <cellStyle name="Normal 257 4 3" xfId="21610" xr:uid="{00000000-0005-0000-0000-00006A540000}"/>
    <cellStyle name="Normal 257 4 4" xfId="21611" xr:uid="{00000000-0005-0000-0000-00006B540000}"/>
    <cellStyle name="Normal 257 5" xfId="21612" xr:uid="{00000000-0005-0000-0000-00006C540000}"/>
    <cellStyle name="Normal 257 5 2" xfId="21613" xr:uid="{00000000-0005-0000-0000-00006D540000}"/>
    <cellStyle name="Normal 257 5 2 2" xfId="21614" xr:uid="{00000000-0005-0000-0000-00006E540000}"/>
    <cellStyle name="Normal 257 5 3" xfId="21615" xr:uid="{00000000-0005-0000-0000-00006F540000}"/>
    <cellStyle name="Normal 257 6" xfId="21616" xr:uid="{00000000-0005-0000-0000-000070540000}"/>
    <cellStyle name="Normal 257 6 2" xfId="21617" xr:uid="{00000000-0005-0000-0000-000071540000}"/>
    <cellStyle name="Normal 257 6 2 2" xfId="21618" xr:uid="{00000000-0005-0000-0000-000072540000}"/>
    <cellStyle name="Normal 257 6 3" xfId="21619" xr:uid="{00000000-0005-0000-0000-000073540000}"/>
    <cellStyle name="Normal 257 7" xfId="21620" xr:uid="{00000000-0005-0000-0000-000074540000}"/>
    <cellStyle name="Normal 257 7 2" xfId="21621" xr:uid="{00000000-0005-0000-0000-000075540000}"/>
    <cellStyle name="Normal 257 7 3" xfId="21622" xr:uid="{00000000-0005-0000-0000-000076540000}"/>
    <cellStyle name="Normal 257 8" xfId="21623" xr:uid="{00000000-0005-0000-0000-000077540000}"/>
    <cellStyle name="Normal 257 8 2" xfId="21624" xr:uid="{00000000-0005-0000-0000-000078540000}"/>
    <cellStyle name="Normal 257 9" xfId="21625" xr:uid="{00000000-0005-0000-0000-000079540000}"/>
    <cellStyle name="Normal 258" xfId="21626" xr:uid="{00000000-0005-0000-0000-00007A540000}"/>
    <cellStyle name="Normal 258 10" xfId="21627" xr:uid="{00000000-0005-0000-0000-00007B540000}"/>
    <cellStyle name="Normal 258 11" xfId="21628" xr:uid="{00000000-0005-0000-0000-00007C540000}"/>
    <cellStyle name="Normal 258 12" xfId="21629" xr:uid="{00000000-0005-0000-0000-00007D540000}"/>
    <cellStyle name="Normal 258 13" xfId="21630" xr:uid="{00000000-0005-0000-0000-00007E540000}"/>
    <cellStyle name="Normal 258 14" xfId="21631" xr:uid="{00000000-0005-0000-0000-00007F540000}"/>
    <cellStyle name="Normal 258 15" xfId="21632" xr:uid="{00000000-0005-0000-0000-000080540000}"/>
    <cellStyle name="Normal 258 2" xfId="21633" xr:uid="{00000000-0005-0000-0000-000081540000}"/>
    <cellStyle name="Normal 258 2 2" xfId="21634" xr:uid="{00000000-0005-0000-0000-000082540000}"/>
    <cellStyle name="Normal 258 2 2 2" xfId="21635" xr:uid="{00000000-0005-0000-0000-000083540000}"/>
    <cellStyle name="Normal 258 2 3" xfId="21636" xr:uid="{00000000-0005-0000-0000-000084540000}"/>
    <cellStyle name="Normal 258 2 4" xfId="21637" xr:uid="{00000000-0005-0000-0000-000085540000}"/>
    <cellStyle name="Normal 258 3" xfId="21638" xr:uid="{00000000-0005-0000-0000-000086540000}"/>
    <cellStyle name="Normal 258 3 2" xfId="21639" xr:uid="{00000000-0005-0000-0000-000087540000}"/>
    <cellStyle name="Normal 258 3 2 2" xfId="21640" xr:uid="{00000000-0005-0000-0000-000088540000}"/>
    <cellStyle name="Normal 258 3 3" xfId="21641" xr:uid="{00000000-0005-0000-0000-000089540000}"/>
    <cellStyle name="Normal 258 3 4" xfId="21642" xr:uid="{00000000-0005-0000-0000-00008A540000}"/>
    <cellStyle name="Normal 258 4" xfId="21643" xr:uid="{00000000-0005-0000-0000-00008B540000}"/>
    <cellStyle name="Normal 258 4 2" xfId="21644" xr:uid="{00000000-0005-0000-0000-00008C540000}"/>
    <cellStyle name="Normal 258 4 2 2" xfId="21645" xr:uid="{00000000-0005-0000-0000-00008D540000}"/>
    <cellStyle name="Normal 258 4 3" xfId="21646" xr:uid="{00000000-0005-0000-0000-00008E540000}"/>
    <cellStyle name="Normal 258 4 4" xfId="21647" xr:uid="{00000000-0005-0000-0000-00008F540000}"/>
    <cellStyle name="Normal 258 5" xfId="21648" xr:uid="{00000000-0005-0000-0000-000090540000}"/>
    <cellStyle name="Normal 258 5 2" xfId="21649" xr:uid="{00000000-0005-0000-0000-000091540000}"/>
    <cellStyle name="Normal 258 5 2 2" xfId="21650" xr:uid="{00000000-0005-0000-0000-000092540000}"/>
    <cellStyle name="Normal 258 5 3" xfId="21651" xr:uid="{00000000-0005-0000-0000-000093540000}"/>
    <cellStyle name="Normal 258 6" xfId="21652" xr:uid="{00000000-0005-0000-0000-000094540000}"/>
    <cellStyle name="Normal 258 6 2" xfId="21653" xr:uid="{00000000-0005-0000-0000-000095540000}"/>
    <cellStyle name="Normal 258 6 2 2" xfId="21654" xr:uid="{00000000-0005-0000-0000-000096540000}"/>
    <cellStyle name="Normal 258 6 3" xfId="21655" xr:uid="{00000000-0005-0000-0000-000097540000}"/>
    <cellStyle name="Normal 258 7" xfId="21656" xr:uid="{00000000-0005-0000-0000-000098540000}"/>
    <cellStyle name="Normal 258 7 2" xfId="21657" xr:uid="{00000000-0005-0000-0000-000099540000}"/>
    <cellStyle name="Normal 258 7 3" xfId="21658" xr:uid="{00000000-0005-0000-0000-00009A540000}"/>
    <cellStyle name="Normal 258 8" xfId="21659" xr:uid="{00000000-0005-0000-0000-00009B540000}"/>
    <cellStyle name="Normal 258 8 2" xfId="21660" xr:uid="{00000000-0005-0000-0000-00009C540000}"/>
    <cellStyle name="Normal 258 9" xfId="21661" xr:uid="{00000000-0005-0000-0000-00009D540000}"/>
    <cellStyle name="Normal 259" xfId="21662" xr:uid="{00000000-0005-0000-0000-00009E540000}"/>
    <cellStyle name="Normal 259 10" xfId="21663" xr:uid="{00000000-0005-0000-0000-00009F540000}"/>
    <cellStyle name="Normal 259 11" xfId="21664" xr:uid="{00000000-0005-0000-0000-0000A0540000}"/>
    <cellStyle name="Normal 259 12" xfId="21665" xr:uid="{00000000-0005-0000-0000-0000A1540000}"/>
    <cellStyle name="Normal 259 13" xfId="21666" xr:uid="{00000000-0005-0000-0000-0000A2540000}"/>
    <cellStyle name="Normal 259 14" xfId="21667" xr:uid="{00000000-0005-0000-0000-0000A3540000}"/>
    <cellStyle name="Normal 259 15" xfId="21668" xr:uid="{00000000-0005-0000-0000-0000A4540000}"/>
    <cellStyle name="Normal 259 2" xfId="21669" xr:uid="{00000000-0005-0000-0000-0000A5540000}"/>
    <cellStyle name="Normal 259 2 2" xfId="21670" xr:uid="{00000000-0005-0000-0000-0000A6540000}"/>
    <cellStyle name="Normal 259 2 2 2" xfId="21671" xr:uid="{00000000-0005-0000-0000-0000A7540000}"/>
    <cellStyle name="Normal 259 2 3" xfId="21672" xr:uid="{00000000-0005-0000-0000-0000A8540000}"/>
    <cellStyle name="Normal 259 2 4" xfId="21673" xr:uid="{00000000-0005-0000-0000-0000A9540000}"/>
    <cellStyle name="Normal 259 3" xfId="21674" xr:uid="{00000000-0005-0000-0000-0000AA540000}"/>
    <cellStyle name="Normal 259 3 2" xfId="21675" xr:uid="{00000000-0005-0000-0000-0000AB540000}"/>
    <cellStyle name="Normal 259 3 2 2" xfId="21676" xr:uid="{00000000-0005-0000-0000-0000AC540000}"/>
    <cellStyle name="Normal 259 3 3" xfId="21677" xr:uid="{00000000-0005-0000-0000-0000AD540000}"/>
    <cellStyle name="Normal 259 3 4" xfId="21678" xr:uid="{00000000-0005-0000-0000-0000AE540000}"/>
    <cellStyle name="Normal 259 4" xfId="21679" xr:uid="{00000000-0005-0000-0000-0000AF540000}"/>
    <cellStyle name="Normal 259 4 2" xfId="21680" xr:uid="{00000000-0005-0000-0000-0000B0540000}"/>
    <cellStyle name="Normal 259 4 2 2" xfId="21681" xr:uid="{00000000-0005-0000-0000-0000B1540000}"/>
    <cellStyle name="Normal 259 4 3" xfId="21682" xr:uid="{00000000-0005-0000-0000-0000B2540000}"/>
    <cellStyle name="Normal 259 4 4" xfId="21683" xr:uid="{00000000-0005-0000-0000-0000B3540000}"/>
    <cellStyle name="Normal 259 5" xfId="21684" xr:uid="{00000000-0005-0000-0000-0000B4540000}"/>
    <cellStyle name="Normal 259 5 2" xfId="21685" xr:uid="{00000000-0005-0000-0000-0000B5540000}"/>
    <cellStyle name="Normal 259 5 2 2" xfId="21686" xr:uid="{00000000-0005-0000-0000-0000B6540000}"/>
    <cellStyle name="Normal 259 5 3" xfId="21687" xr:uid="{00000000-0005-0000-0000-0000B7540000}"/>
    <cellStyle name="Normal 259 6" xfId="21688" xr:uid="{00000000-0005-0000-0000-0000B8540000}"/>
    <cellStyle name="Normal 259 6 2" xfId="21689" xr:uid="{00000000-0005-0000-0000-0000B9540000}"/>
    <cellStyle name="Normal 259 6 2 2" xfId="21690" xr:uid="{00000000-0005-0000-0000-0000BA540000}"/>
    <cellStyle name="Normal 259 6 3" xfId="21691" xr:uid="{00000000-0005-0000-0000-0000BB540000}"/>
    <cellStyle name="Normal 259 7" xfId="21692" xr:uid="{00000000-0005-0000-0000-0000BC540000}"/>
    <cellStyle name="Normal 259 7 2" xfId="21693" xr:uid="{00000000-0005-0000-0000-0000BD540000}"/>
    <cellStyle name="Normal 259 7 3" xfId="21694" xr:uid="{00000000-0005-0000-0000-0000BE540000}"/>
    <cellStyle name="Normal 259 8" xfId="21695" xr:uid="{00000000-0005-0000-0000-0000BF540000}"/>
    <cellStyle name="Normal 259 8 2" xfId="21696" xr:uid="{00000000-0005-0000-0000-0000C0540000}"/>
    <cellStyle name="Normal 259 9" xfId="21697" xr:uid="{00000000-0005-0000-0000-0000C1540000}"/>
    <cellStyle name="Normal 26" xfId="21698" xr:uid="{00000000-0005-0000-0000-0000C2540000}"/>
    <cellStyle name="Normal 26 10" xfId="21699" xr:uid="{00000000-0005-0000-0000-0000C3540000}"/>
    <cellStyle name="Normal 26 10 2" xfId="21700" xr:uid="{00000000-0005-0000-0000-0000C4540000}"/>
    <cellStyle name="Normal 26 11" xfId="21701" xr:uid="{00000000-0005-0000-0000-0000C5540000}"/>
    <cellStyle name="Normal 26 11 2" xfId="21702" xr:uid="{00000000-0005-0000-0000-0000C6540000}"/>
    <cellStyle name="Normal 26 12" xfId="21703" xr:uid="{00000000-0005-0000-0000-0000C7540000}"/>
    <cellStyle name="Normal 26 12 2" xfId="21704" xr:uid="{00000000-0005-0000-0000-0000C8540000}"/>
    <cellStyle name="Normal 26 13" xfId="21705" xr:uid="{00000000-0005-0000-0000-0000C9540000}"/>
    <cellStyle name="Normal 26 13 2" xfId="21706" xr:uid="{00000000-0005-0000-0000-0000CA540000}"/>
    <cellStyle name="Normal 26 14" xfId="21707" xr:uid="{00000000-0005-0000-0000-0000CB540000}"/>
    <cellStyle name="Normal 26 14 2" xfId="21708" xr:uid="{00000000-0005-0000-0000-0000CC540000}"/>
    <cellStyle name="Normal 26 15" xfId="21709" xr:uid="{00000000-0005-0000-0000-0000CD540000}"/>
    <cellStyle name="Normal 26 15 2" xfId="21710" xr:uid="{00000000-0005-0000-0000-0000CE540000}"/>
    <cellStyle name="Normal 26 16" xfId="21711" xr:uid="{00000000-0005-0000-0000-0000CF540000}"/>
    <cellStyle name="Normal 26 16 2" xfId="21712" xr:uid="{00000000-0005-0000-0000-0000D0540000}"/>
    <cellStyle name="Normal 26 17" xfId="21713" xr:uid="{00000000-0005-0000-0000-0000D1540000}"/>
    <cellStyle name="Normal 26 18" xfId="21714" xr:uid="{00000000-0005-0000-0000-0000D2540000}"/>
    <cellStyle name="Normal 26 19" xfId="21715" xr:uid="{00000000-0005-0000-0000-0000D3540000}"/>
    <cellStyle name="Normal 26 2" xfId="21716" xr:uid="{00000000-0005-0000-0000-0000D4540000}"/>
    <cellStyle name="Normal 26 2 10" xfId="21717" xr:uid="{00000000-0005-0000-0000-0000D5540000}"/>
    <cellStyle name="Normal 26 2 10 2" xfId="21718" xr:uid="{00000000-0005-0000-0000-0000D6540000}"/>
    <cellStyle name="Normal 26 2 11" xfId="21719" xr:uid="{00000000-0005-0000-0000-0000D7540000}"/>
    <cellStyle name="Normal 26 2 12" xfId="21720" xr:uid="{00000000-0005-0000-0000-0000D8540000}"/>
    <cellStyle name="Normal 26 2 13" xfId="21721" xr:uid="{00000000-0005-0000-0000-0000D9540000}"/>
    <cellStyle name="Normal 26 2 14" xfId="21722" xr:uid="{00000000-0005-0000-0000-0000DA540000}"/>
    <cellStyle name="Normal 26 2 15" xfId="21723" xr:uid="{00000000-0005-0000-0000-0000DB540000}"/>
    <cellStyle name="Normal 26 2 16" xfId="21724" xr:uid="{00000000-0005-0000-0000-0000DC540000}"/>
    <cellStyle name="Normal 26 2 17" xfId="21725" xr:uid="{00000000-0005-0000-0000-0000DD540000}"/>
    <cellStyle name="Normal 26 2 18" xfId="21726" xr:uid="{00000000-0005-0000-0000-0000DE540000}"/>
    <cellStyle name="Normal 26 2 2" xfId="21727" xr:uid="{00000000-0005-0000-0000-0000DF540000}"/>
    <cellStyle name="Normal 26 2 2 2" xfId="21728" xr:uid="{00000000-0005-0000-0000-0000E0540000}"/>
    <cellStyle name="Normal 26 2 2 2 2" xfId="21729" xr:uid="{00000000-0005-0000-0000-0000E1540000}"/>
    <cellStyle name="Normal 26 2 2 2 3" xfId="21730" xr:uid="{00000000-0005-0000-0000-0000E2540000}"/>
    <cellStyle name="Normal 26 2 2 3" xfId="21731" xr:uid="{00000000-0005-0000-0000-0000E3540000}"/>
    <cellStyle name="Normal 26 2 2 4" xfId="21732" xr:uid="{00000000-0005-0000-0000-0000E4540000}"/>
    <cellStyle name="Normal 26 2 2 5" xfId="21733" xr:uid="{00000000-0005-0000-0000-0000E5540000}"/>
    <cellStyle name="Normal 26 2 2 6" xfId="21734" xr:uid="{00000000-0005-0000-0000-0000E6540000}"/>
    <cellStyle name="Normal 26 2 2 7" xfId="21735" xr:uid="{00000000-0005-0000-0000-0000E7540000}"/>
    <cellStyle name="Normal 26 2 2 8" xfId="21736" xr:uid="{00000000-0005-0000-0000-0000E8540000}"/>
    <cellStyle name="Normal 26 2 3" xfId="21737" xr:uid="{00000000-0005-0000-0000-0000E9540000}"/>
    <cellStyle name="Normal 26 2 3 2" xfId="21738" xr:uid="{00000000-0005-0000-0000-0000EA540000}"/>
    <cellStyle name="Normal 26 2 3 2 2" xfId="21739" xr:uid="{00000000-0005-0000-0000-0000EB540000}"/>
    <cellStyle name="Normal 26 2 3 3" xfId="21740" xr:uid="{00000000-0005-0000-0000-0000EC540000}"/>
    <cellStyle name="Normal 26 2 3 4" xfId="21741" xr:uid="{00000000-0005-0000-0000-0000ED540000}"/>
    <cellStyle name="Normal 26 2 3 5" xfId="21742" xr:uid="{00000000-0005-0000-0000-0000EE540000}"/>
    <cellStyle name="Normal 26 2 3 6" xfId="21743" xr:uid="{00000000-0005-0000-0000-0000EF540000}"/>
    <cellStyle name="Normal 26 2 4" xfId="21744" xr:uid="{00000000-0005-0000-0000-0000F0540000}"/>
    <cellStyle name="Normal 26 2 4 2" xfId="21745" xr:uid="{00000000-0005-0000-0000-0000F1540000}"/>
    <cellStyle name="Normal 26 2 4 2 2" xfId="21746" xr:uid="{00000000-0005-0000-0000-0000F2540000}"/>
    <cellStyle name="Normal 26 2 4 3" xfId="21747" xr:uid="{00000000-0005-0000-0000-0000F3540000}"/>
    <cellStyle name="Normal 26 2 4 4" xfId="21748" xr:uid="{00000000-0005-0000-0000-0000F4540000}"/>
    <cellStyle name="Normal 26 2 5" xfId="21749" xr:uid="{00000000-0005-0000-0000-0000F5540000}"/>
    <cellStyle name="Normal 26 2 5 2" xfId="21750" xr:uid="{00000000-0005-0000-0000-0000F6540000}"/>
    <cellStyle name="Normal 26 2 5 2 2" xfId="21751" xr:uid="{00000000-0005-0000-0000-0000F7540000}"/>
    <cellStyle name="Normal 26 2 5 3" xfId="21752" xr:uid="{00000000-0005-0000-0000-0000F8540000}"/>
    <cellStyle name="Normal 26 2 5 4" xfId="21753" xr:uid="{00000000-0005-0000-0000-0000F9540000}"/>
    <cellStyle name="Normal 26 2 6" xfId="21754" xr:uid="{00000000-0005-0000-0000-0000FA540000}"/>
    <cellStyle name="Normal 26 2 6 2" xfId="21755" xr:uid="{00000000-0005-0000-0000-0000FB540000}"/>
    <cellStyle name="Normal 26 2 6 2 2" xfId="21756" xr:uid="{00000000-0005-0000-0000-0000FC540000}"/>
    <cellStyle name="Normal 26 2 6 3" xfId="21757" xr:uid="{00000000-0005-0000-0000-0000FD540000}"/>
    <cellStyle name="Normal 26 2 7" xfId="21758" xr:uid="{00000000-0005-0000-0000-0000FE540000}"/>
    <cellStyle name="Normal 26 2 7 2" xfId="21759" xr:uid="{00000000-0005-0000-0000-0000FF540000}"/>
    <cellStyle name="Normal 26 2 7 3" xfId="21760" xr:uid="{00000000-0005-0000-0000-000000550000}"/>
    <cellStyle name="Normal 26 2 8" xfId="21761" xr:uid="{00000000-0005-0000-0000-000001550000}"/>
    <cellStyle name="Normal 26 2 8 2" xfId="21762" xr:uid="{00000000-0005-0000-0000-000002550000}"/>
    <cellStyle name="Normal 26 2 9" xfId="21763" xr:uid="{00000000-0005-0000-0000-000003550000}"/>
    <cellStyle name="Normal 26 2 9 2" xfId="21764" xr:uid="{00000000-0005-0000-0000-000004550000}"/>
    <cellStyle name="Normal 26 20" xfId="21765" xr:uid="{00000000-0005-0000-0000-000005550000}"/>
    <cellStyle name="Normal 26 21" xfId="21766" xr:uid="{00000000-0005-0000-0000-000006550000}"/>
    <cellStyle name="Normal 26 3" xfId="21767" xr:uid="{00000000-0005-0000-0000-000007550000}"/>
    <cellStyle name="Normal 26 3 10" xfId="21768" xr:uid="{00000000-0005-0000-0000-000008550000}"/>
    <cellStyle name="Normal 26 3 11" xfId="21769" xr:uid="{00000000-0005-0000-0000-000009550000}"/>
    <cellStyle name="Normal 26 3 12" xfId="21770" xr:uid="{00000000-0005-0000-0000-00000A550000}"/>
    <cellStyle name="Normal 26 3 13" xfId="21771" xr:uid="{00000000-0005-0000-0000-00000B550000}"/>
    <cellStyle name="Normal 26 3 14" xfId="21772" xr:uid="{00000000-0005-0000-0000-00000C550000}"/>
    <cellStyle name="Normal 26 3 15" xfId="21773" xr:uid="{00000000-0005-0000-0000-00000D550000}"/>
    <cellStyle name="Normal 26 3 16" xfId="21774" xr:uid="{00000000-0005-0000-0000-00000E550000}"/>
    <cellStyle name="Normal 26 3 17" xfId="21775" xr:uid="{00000000-0005-0000-0000-00000F550000}"/>
    <cellStyle name="Normal 26 3 18" xfId="21776" xr:uid="{00000000-0005-0000-0000-000010550000}"/>
    <cellStyle name="Normal 26 3 2" xfId="21777" xr:uid="{00000000-0005-0000-0000-000011550000}"/>
    <cellStyle name="Normal 26 3 2 2" xfId="21778" xr:uid="{00000000-0005-0000-0000-000012550000}"/>
    <cellStyle name="Normal 26 3 2 2 2" xfId="21779" xr:uid="{00000000-0005-0000-0000-000013550000}"/>
    <cellStyle name="Normal 26 3 2 3" xfId="21780" xr:uid="{00000000-0005-0000-0000-000014550000}"/>
    <cellStyle name="Normal 26 3 2 4" xfId="21781" xr:uid="{00000000-0005-0000-0000-000015550000}"/>
    <cellStyle name="Normal 26 3 2 5" xfId="21782" xr:uid="{00000000-0005-0000-0000-000016550000}"/>
    <cellStyle name="Normal 26 3 2 6" xfId="21783" xr:uid="{00000000-0005-0000-0000-000017550000}"/>
    <cellStyle name="Normal 26 3 3" xfId="21784" xr:uid="{00000000-0005-0000-0000-000018550000}"/>
    <cellStyle name="Normal 26 3 3 2" xfId="21785" xr:uid="{00000000-0005-0000-0000-000019550000}"/>
    <cellStyle name="Normal 26 3 3 2 2" xfId="21786" xr:uid="{00000000-0005-0000-0000-00001A550000}"/>
    <cellStyle name="Normal 26 3 3 3" xfId="21787" xr:uid="{00000000-0005-0000-0000-00001B550000}"/>
    <cellStyle name="Normal 26 3 3 4" xfId="21788" xr:uid="{00000000-0005-0000-0000-00001C550000}"/>
    <cellStyle name="Normal 26 3 4" xfId="21789" xr:uid="{00000000-0005-0000-0000-00001D550000}"/>
    <cellStyle name="Normal 26 3 4 2" xfId="21790" xr:uid="{00000000-0005-0000-0000-00001E550000}"/>
    <cellStyle name="Normal 26 3 4 2 2" xfId="21791" xr:uid="{00000000-0005-0000-0000-00001F550000}"/>
    <cellStyle name="Normal 26 3 4 3" xfId="21792" xr:uid="{00000000-0005-0000-0000-000020550000}"/>
    <cellStyle name="Normal 26 3 4 4" xfId="21793" xr:uid="{00000000-0005-0000-0000-000021550000}"/>
    <cellStyle name="Normal 26 3 5" xfId="21794" xr:uid="{00000000-0005-0000-0000-000022550000}"/>
    <cellStyle name="Normal 26 3 5 2" xfId="21795" xr:uid="{00000000-0005-0000-0000-000023550000}"/>
    <cellStyle name="Normal 26 3 5 2 2" xfId="21796" xr:uid="{00000000-0005-0000-0000-000024550000}"/>
    <cellStyle name="Normal 26 3 5 3" xfId="21797" xr:uid="{00000000-0005-0000-0000-000025550000}"/>
    <cellStyle name="Normal 26 3 5 4" xfId="21798" xr:uid="{00000000-0005-0000-0000-000026550000}"/>
    <cellStyle name="Normal 26 3 6" xfId="21799" xr:uid="{00000000-0005-0000-0000-000027550000}"/>
    <cellStyle name="Normal 26 3 6 2" xfId="21800" xr:uid="{00000000-0005-0000-0000-000028550000}"/>
    <cellStyle name="Normal 26 3 6 2 2" xfId="21801" xr:uid="{00000000-0005-0000-0000-000029550000}"/>
    <cellStyle name="Normal 26 3 6 3" xfId="21802" xr:uid="{00000000-0005-0000-0000-00002A550000}"/>
    <cellStyle name="Normal 26 3 7" xfId="21803" xr:uid="{00000000-0005-0000-0000-00002B550000}"/>
    <cellStyle name="Normal 26 3 7 2" xfId="21804" xr:uid="{00000000-0005-0000-0000-00002C550000}"/>
    <cellStyle name="Normal 26 3 7 3" xfId="21805" xr:uid="{00000000-0005-0000-0000-00002D550000}"/>
    <cellStyle name="Normal 26 3 8" xfId="21806" xr:uid="{00000000-0005-0000-0000-00002E550000}"/>
    <cellStyle name="Normal 26 3 8 2" xfId="21807" xr:uid="{00000000-0005-0000-0000-00002F550000}"/>
    <cellStyle name="Normal 26 3 9" xfId="21808" xr:uid="{00000000-0005-0000-0000-000030550000}"/>
    <cellStyle name="Normal 26 3 9 2" xfId="21809" xr:uid="{00000000-0005-0000-0000-000031550000}"/>
    <cellStyle name="Normal 26 4" xfId="21810" xr:uid="{00000000-0005-0000-0000-000032550000}"/>
    <cellStyle name="Normal 26 4 2" xfId="21811" xr:uid="{00000000-0005-0000-0000-000033550000}"/>
    <cellStyle name="Normal 26 4 2 2" xfId="21812" xr:uid="{00000000-0005-0000-0000-000034550000}"/>
    <cellStyle name="Normal 26 4 3" xfId="21813" xr:uid="{00000000-0005-0000-0000-000035550000}"/>
    <cellStyle name="Normal 26 4 4" xfId="21814" xr:uid="{00000000-0005-0000-0000-000036550000}"/>
    <cellStyle name="Normal 26 4 5" xfId="21815" xr:uid="{00000000-0005-0000-0000-000037550000}"/>
    <cellStyle name="Normal 26 4 6" xfId="21816" xr:uid="{00000000-0005-0000-0000-000038550000}"/>
    <cellStyle name="Normal 26 5" xfId="21817" xr:uid="{00000000-0005-0000-0000-000039550000}"/>
    <cellStyle name="Normal 26 5 2" xfId="21818" xr:uid="{00000000-0005-0000-0000-00003A550000}"/>
    <cellStyle name="Normal 26 5 2 2" xfId="21819" xr:uid="{00000000-0005-0000-0000-00003B550000}"/>
    <cellStyle name="Normal 26 5 3" xfId="21820" xr:uid="{00000000-0005-0000-0000-00003C550000}"/>
    <cellStyle name="Normal 26 5 4" xfId="21821" xr:uid="{00000000-0005-0000-0000-00003D550000}"/>
    <cellStyle name="Normal 26 5 5" xfId="21822" xr:uid="{00000000-0005-0000-0000-00003E550000}"/>
    <cellStyle name="Normal 26 6" xfId="21823" xr:uid="{00000000-0005-0000-0000-00003F550000}"/>
    <cellStyle name="Normal 26 6 2" xfId="21824" xr:uid="{00000000-0005-0000-0000-000040550000}"/>
    <cellStyle name="Normal 26 6 2 2" xfId="21825" xr:uid="{00000000-0005-0000-0000-000041550000}"/>
    <cellStyle name="Normal 26 6 3" xfId="21826" xr:uid="{00000000-0005-0000-0000-000042550000}"/>
    <cellStyle name="Normal 26 6 4" xfId="21827" xr:uid="{00000000-0005-0000-0000-000043550000}"/>
    <cellStyle name="Normal 26 6 5" xfId="21828" xr:uid="{00000000-0005-0000-0000-000044550000}"/>
    <cellStyle name="Normal 26 7" xfId="21829" xr:uid="{00000000-0005-0000-0000-000045550000}"/>
    <cellStyle name="Normal 26 7 2" xfId="21830" xr:uid="{00000000-0005-0000-0000-000046550000}"/>
    <cellStyle name="Normal 26 7 2 2" xfId="21831" xr:uid="{00000000-0005-0000-0000-000047550000}"/>
    <cellStyle name="Normal 26 7 3" xfId="21832" xr:uid="{00000000-0005-0000-0000-000048550000}"/>
    <cellStyle name="Normal 26 7 4" xfId="21833" xr:uid="{00000000-0005-0000-0000-000049550000}"/>
    <cellStyle name="Normal 26 7 5" xfId="21834" xr:uid="{00000000-0005-0000-0000-00004A550000}"/>
    <cellStyle name="Normal 26 8" xfId="21835" xr:uid="{00000000-0005-0000-0000-00004B550000}"/>
    <cellStyle name="Normal 26 8 2" xfId="21836" xr:uid="{00000000-0005-0000-0000-00004C550000}"/>
    <cellStyle name="Normal 26 8 2 2" xfId="21837" xr:uid="{00000000-0005-0000-0000-00004D550000}"/>
    <cellStyle name="Normal 26 8 3" xfId="21838" xr:uid="{00000000-0005-0000-0000-00004E550000}"/>
    <cellStyle name="Normal 26 8 4" xfId="21839" xr:uid="{00000000-0005-0000-0000-00004F550000}"/>
    <cellStyle name="Normal 26 9" xfId="21840" xr:uid="{00000000-0005-0000-0000-000050550000}"/>
    <cellStyle name="Normal 26 9 2" xfId="21841" xr:uid="{00000000-0005-0000-0000-000051550000}"/>
    <cellStyle name="Normal 26 9 2 2" xfId="21842" xr:uid="{00000000-0005-0000-0000-000052550000}"/>
    <cellStyle name="Normal 26 9 3" xfId="21843" xr:uid="{00000000-0005-0000-0000-000053550000}"/>
    <cellStyle name="Normal 260" xfId="21844" xr:uid="{00000000-0005-0000-0000-000054550000}"/>
    <cellStyle name="Normal 260 2" xfId="21845" xr:uid="{00000000-0005-0000-0000-000055550000}"/>
    <cellStyle name="Normal 260 2 2" xfId="21846" xr:uid="{00000000-0005-0000-0000-000056550000}"/>
    <cellStyle name="Normal 260 2 2 2" xfId="21847" xr:uid="{00000000-0005-0000-0000-000057550000}"/>
    <cellStyle name="Normal 260 2 2 3" xfId="21848" xr:uid="{00000000-0005-0000-0000-000058550000}"/>
    <cellStyle name="Normal 260 2 3" xfId="21849" xr:uid="{00000000-0005-0000-0000-000059550000}"/>
    <cellStyle name="Normal 260 3" xfId="21850" xr:uid="{00000000-0005-0000-0000-00005A550000}"/>
    <cellStyle name="Normal 260 3 2" xfId="21851" xr:uid="{00000000-0005-0000-0000-00005B550000}"/>
    <cellStyle name="Normal 260 4" xfId="21852" xr:uid="{00000000-0005-0000-0000-00005C550000}"/>
    <cellStyle name="Normal 260 4 2" xfId="21853" xr:uid="{00000000-0005-0000-0000-00005D550000}"/>
    <cellStyle name="Normal 260 5" xfId="21854" xr:uid="{00000000-0005-0000-0000-00005E550000}"/>
    <cellStyle name="Normal 260 6" xfId="21855" xr:uid="{00000000-0005-0000-0000-00005F550000}"/>
    <cellStyle name="Normal 260 7" xfId="21856" xr:uid="{00000000-0005-0000-0000-000060550000}"/>
    <cellStyle name="Normal 261" xfId="21857" xr:uid="{00000000-0005-0000-0000-000061550000}"/>
    <cellStyle name="Normal 261 2" xfId="21858" xr:uid="{00000000-0005-0000-0000-000062550000}"/>
    <cellStyle name="Normal 261 2 2" xfId="21859" xr:uid="{00000000-0005-0000-0000-000063550000}"/>
    <cellStyle name="Normal 261 3" xfId="21860" xr:uid="{00000000-0005-0000-0000-000064550000}"/>
    <cellStyle name="Normal 261 4" xfId="21861" xr:uid="{00000000-0005-0000-0000-000065550000}"/>
    <cellStyle name="Normal 261 5" xfId="21862" xr:uid="{00000000-0005-0000-0000-000066550000}"/>
    <cellStyle name="Normal 261 6" xfId="21863" xr:uid="{00000000-0005-0000-0000-000067550000}"/>
    <cellStyle name="Normal 261 7" xfId="21864" xr:uid="{00000000-0005-0000-0000-000068550000}"/>
    <cellStyle name="Normal 262" xfId="21865" xr:uid="{00000000-0005-0000-0000-000069550000}"/>
    <cellStyle name="Normal 262 2" xfId="21866" xr:uid="{00000000-0005-0000-0000-00006A550000}"/>
    <cellStyle name="Normal 262 2 2" xfId="21867" xr:uid="{00000000-0005-0000-0000-00006B550000}"/>
    <cellStyle name="Normal 262 3" xfId="21868" xr:uid="{00000000-0005-0000-0000-00006C550000}"/>
    <cellStyle name="Normal 262 4" xfId="21869" xr:uid="{00000000-0005-0000-0000-00006D550000}"/>
    <cellStyle name="Normal 262 5" xfId="21870" xr:uid="{00000000-0005-0000-0000-00006E550000}"/>
    <cellStyle name="Normal 262 6" xfId="21871" xr:uid="{00000000-0005-0000-0000-00006F550000}"/>
    <cellStyle name="Normal 262 7" xfId="21872" xr:uid="{00000000-0005-0000-0000-000070550000}"/>
    <cellStyle name="Normal 263" xfId="21873" xr:uid="{00000000-0005-0000-0000-000071550000}"/>
    <cellStyle name="Normal 263 2" xfId="21874" xr:uid="{00000000-0005-0000-0000-000072550000}"/>
    <cellStyle name="Normal 263 2 2" xfId="21875" xr:uid="{00000000-0005-0000-0000-000073550000}"/>
    <cellStyle name="Normal 263 3" xfId="21876" xr:uid="{00000000-0005-0000-0000-000074550000}"/>
    <cellStyle name="Normal 263 4" xfId="21877" xr:uid="{00000000-0005-0000-0000-000075550000}"/>
    <cellStyle name="Normal 263 5" xfId="21878" xr:uid="{00000000-0005-0000-0000-000076550000}"/>
    <cellStyle name="Normal 263 6" xfId="21879" xr:uid="{00000000-0005-0000-0000-000077550000}"/>
    <cellStyle name="Normal 263 7" xfId="21880" xr:uid="{00000000-0005-0000-0000-000078550000}"/>
    <cellStyle name="Normal 264" xfId="21881" xr:uid="{00000000-0005-0000-0000-000079550000}"/>
    <cellStyle name="Normal 264 2" xfId="21882" xr:uid="{00000000-0005-0000-0000-00007A550000}"/>
    <cellStyle name="Normal 264 2 2" xfId="21883" xr:uid="{00000000-0005-0000-0000-00007B550000}"/>
    <cellStyle name="Normal 264 3" xfId="21884" xr:uid="{00000000-0005-0000-0000-00007C550000}"/>
    <cellStyle name="Normal 264 4" xfId="21885" xr:uid="{00000000-0005-0000-0000-00007D550000}"/>
    <cellStyle name="Normal 264 5" xfId="21886" xr:uid="{00000000-0005-0000-0000-00007E550000}"/>
    <cellStyle name="Normal 264 6" xfId="21887" xr:uid="{00000000-0005-0000-0000-00007F550000}"/>
    <cellStyle name="Normal 264 7" xfId="21888" xr:uid="{00000000-0005-0000-0000-000080550000}"/>
    <cellStyle name="Normal 265" xfId="21889" xr:uid="{00000000-0005-0000-0000-000081550000}"/>
    <cellStyle name="Normal 265 2" xfId="21890" xr:uid="{00000000-0005-0000-0000-000082550000}"/>
    <cellStyle name="Normal 265 2 2" xfId="21891" xr:uid="{00000000-0005-0000-0000-000083550000}"/>
    <cellStyle name="Normal 265 3" xfId="21892" xr:uid="{00000000-0005-0000-0000-000084550000}"/>
    <cellStyle name="Normal 265 4" xfId="21893" xr:uid="{00000000-0005-0000-0000-000085550000}"/>
    <cellStyle name="Normal 265 5" xfId="21894" xr:uid="{00000000-0005-0000-0000-000086550000}"/>
    <cellStyle name="Normal 265 6" xfId="21895" xr:uid="{00000000-0005-0000-0000-000087550000}"/>
    <cellStyle name="Normal 266" xfId="21896" xr:uid="{00000000-0005-0000-0000-000088550000}"/>
    <cellStyle name="Normal 266 2" xfId="21897" xr:uid="{00000000-0005-0000-0000-000089550000}"/>
    <cellStyle name="Normal 266 2 2" xfId="21898" xr:uid="{00000000-0005-0000-0000-00008A550000}"/>
    <cellStyle name="Normal 266 3" xfId="21899" xr:uid="{00000000-0005-0000-0000-00008B550000}"/>
    <cellStyle name="Normal 266 4" xfId="21900" xr:uid="{00000000-0005-0000-0000-00008C550000}"/>
    <cellStyle name="Normal 267" xfId="21901" xr:uid="{00000000-0005-0000-0000-00008D550000}"/>
    <cellStyle name="Normal 267 2" xfId="21902" xr:uid="{00000000-0005-0000-0000-00008E550000}"/>
    <cellStyle name="Normal 267 2 2" xfId="21903" xr:uid="{00000000-0005-0000-0000-00008F550000}"/>
    <cellStyle name="Normal 267 3" xfId="21904" xr:uid="{00000000-0005-0000-0000-000090550000}"/>
    <cellStyle name="Normal 267 4" xfId="21905" xr:uid="{00000000-0005-0000-0000-000091550000}"/>
    <cellStyle name="Normal 268" xfId="21906" xr:uid="{00000000-0005-0000-0000-000092550000}"/>
    <cellStyle name="Normal 268 2" xfId="21907" xr:uid="{00000000-0005-0000-0000-000093550000}"/>
    <cellStyle name="Normal 268 2 2" xfId="21908" xr:uid="{00000000-0005-0000-0000-000094550000}"/>
    <cellStyle name="Normal 268 3" xfId="21909" xr:uid="{00000000-0005-0000-0000-000095550000}"/>
    <cellStyle name="Normal 269" xfId="21910" xr:uid="{00000000-0005-0000-0000-000096550000}"/>
    <cellStyle name="Normal 269 2" xfId="21911" xr:uid="{00000000-0005-0000-0000-000097550000}"/>
    <cellStyle name="Normal 269 2 2" xfId="21912" xr:uid="{00000000-0005-0000-0000-000098550000}"/>
    <cellStyle name="Normal 269 3" xfId="21913" xr:uid="{00000000-0005-0000-0000-000099550000}"/>
    <cellStyle name="Normal 27" xfId="21914" xr:uid="{00000000-0005-0000-0000-00009A550000}"/>
    <cellStyle name="Normal 27 10" xfId="21915" xr:uid="{00000000-0005-0000-0000-00009B550000}"/>
    <cellStyle name="Normal 27 10 2" xfId="21916" xr:uid="{00000000-0005-0000-0000-00009C550000}"/>
    <cellStyle name="Normal 27 11" xfId="21917" xr:uid="{00000000-0005-0000-0000-00009D550000}"/>
    <cellStyle name="Normal 27 11 2" xfId="21918" xr:uid="{00000000-0005-0000-0000-00009E550000}"/>
    <cellStyle name="Normal 27 12" xfId="21919" xr:uid="{00000000-0005-0000-0000-00009F550000}"/>
    <cellStyle name="Normal 27 12 2" xfId="21920" xr:uid="{00000000-0005-0000-0000-0000A0550000}"/>
    <cellStyle name="Normal 27 13" xfId="21921" xr:uid="{00000000-0005-0000-0000-0000A1550000}"/>
    <cellStyle name="Normal 27 13 2" xfId="21922" xr:uid="{00000000-0005-0000-0000-0000A2550000}"/>
    <cellStyle name="Normal 27 14" xfId="21923" xr:uid="{00000000-0005-0000-0000-0000A3550000}"/>
    <cellStyle name="Normal 27 14 2" xfId="21924" xr:uid="{00000000-0005-0000-0000-0000A4550000}"/>
    <cellStyle name="Normal 27 15" xfId="21925" xr:uid="{00000000-0005-0000-0000-0000A5550000}"/>
    <cellStyle name="Normal 27 15 2" xfId="21926" xr:uid="{00000000-0005-0000-0000-0000A6550000}"/>
    <cellStyle name="Normal 27 16" xfId="21927" xr:uid="{00000000-0005-0000-0000-0000A7550000}"/>
    <cellStyle name="Normal 27 16 2" xfId="21928" xr:uid="{00000000-0005-0000-0000-0000A8550000}"/>
    <cellStyle name="Normal 27 17" xfId="21929" xr:uid="{00000000-0005-0000-0000-0000A9550000}"/>
    <cellStyle name="Normal 27 18" xfId="21930" xr:uid="{00000000-0005-0000-0000-0000AA550000}"/>
    <cellStyle name="Normal 27 19" xfId="21931" xr:uid="{00000000-0005-0000-0000-0000AB550000}"/>
    <cellStyle name="Normal 27 2" xfId="21932" xr:uid="{00000000-0005-0000-0000-0000AC550000}"/>
    <cellStyle name="Normal 27 2 10" xfId="21933" xr:uid="{00000000-0005-0000-0000-0000AD550000}"/>
    <cellStyle name="Normal 27 2 10 2" xfId="21934" xr:uid="{00000000-0005-0000-0000-0000AE550000}"/>
    <cellStyle name="Normal 27 2 11" xfId="21935" xr:uid="{00000000-0005-0000-0000-0000AF550000}"/>
    <cellStyle name="Normal 27 2 12" xfId="21936" xr:uid="{00000000-0005-0000-0000-0000B0550000}"/>
    <cellStyle name="Normal 27 2 13" xfId="21937" xr:uid="{00000000-0005-0000-0000-0000B1550000}"/>
    <cellStyle name="Normal 27 2 14" xfId="21938" xr:uid="{00000000-0005-0000-0000-0000B2550000}"/>
    <cellStyle name="Normal 27 2 15" xfId="21939" xr:uid="{00000000-0005-0000-0000-0000B3550000}"/>
    <cellStyle name="Normal 27 2 16" xfId="21940" xr:uid="{00000000-0005-0000-0000-0000B4550000}"/>
    <cellStyle name="Normal 27 2 17" xfId="21941" xr:uid="{00000000-0005-0000-0000-0000B5550000}"/>
    <cellStyle name="Normal 27 2 18" xfId="21942" xr:uid="{00000000-0005-0000-0000-0000B6550000}"/>
    <cellStyle name="Normal 27 2 2" xfId="21943" xr:uid="{00000000-0005-0000-0000-0000B7550000}"/>
    <cellStyle name="Normal 27 2 2 2" xfId="21944" xr:uid="{00000000-0005-0000-0000-0000B8550000}"/>
    <cellStyle name="Normal 27 2 2 2 2" xfId="21945" xr:uid="{00000000-0005-0000-0000-0000B9550000}"/>
    <cellStyle name="Normal 27 2 2 2 3" xfId="21946" xr:uid="{00000000-0005-0000-0000-0000BA550000}"/>
    <cellStyle name="Normal 27 2 2 3" xfId="21947" xr:uid="{00000000-0005-0000-0000-0000BB550000}"/>
    <cellStyle name="Normal 27 2 2 4" xfId="21948" xr:uid="{00000000-0005-0000-0000-0000BC550000}"/>
    <cellStyle name="Normal 27 2 2 5" xfId="21949" xr:uid="{00000000-0005-0000-0000-0000BD550000}"/>
    <cellStyle name="Normal 27 2 2 6" xfId="21950" xr:uid="{00000000-0005-0000-0000-0000BE550000}"/>
    <cellStyle name="Normal 27 2 2 7" xfId="21951" xr:uid="{00000000-0005-0000-0000-0000BF550000}"/>
    <cellStyle name="Normal 27 2 2 8" xfId="21952" xr:uid="{00000000-0005-0000-0000-0000C0550000}"/>
    <cellStyle name="Normal 27 2 3" xfId="21953" xr:uid="{00000000-0005-0000-0000-0000C1550000}"/>
    <cellStyle name="Normal 27 2 3 2" xfId="21954" xr:uid="{00000000-0005-0000-0000-0000C2550000}"/>
    <cellStyle name="Normal 27 2 3 2 2" xfId="21955" xr:uid="{00000000-0005-0000-0000-0000C3550000}"/>
    <cellStyle name="Normal 27 2 3 3" xfId="21956" xr:uid="{00000000-0005-0000-0000-0000C4550000}"/>
    <cellStyle name="Normal 27 2 3 4" xfId="21957" xr:uid="{00000000-0005-0000-0000-0000C5550000}"/>
    <cellStyle name="Normal 27 2 3 5" xfId="21958" xr:uid="{00000000-0005-0000-0000-0000C6550000}"/>
    <cellStyle name="Normal 27 2 3 6" xfId="21959" xr:uid="{00000000-0005-0000-0000-0000C7550000}"/>
    <cellStyle name="Normal 27 2 4" xfId="21960" xr:uid="{00000000-0005-0000-0000-0000C8550000}"/>
    <cellStyle name="Normal 27 2 4 2" xfId="21961" xr:uid="{00000000-0005-0000-0000-0000C9550000}"/>
    <cellStyle name="Normal 27 2 4 2 2" xfId="21962" xr:uid="{00000000-0005-0000-0000-0000CA550000}"/>
    <cellStyle name="Normal 27 2 4 3" xfId="21963" xr:uid="{00000000-0005-0000-0000-0000CB550000}"/>
    <cellStyle name="Normal 27 2 4 4" xfId="21964" xr:uid="{00000000-0005-0000-0000-0000CC550000}"/>
    <cellStyle name="Normal 27 2 5" xfId="21965" xr:uid="{00000000-0005-0000-0000-0000CD550000}"/>
    <cellStyle name="Normal 27 2 5 2" xfId="21966" xr:uid="{00000000-0005-0000-0000-0000CE550000}"/>
    <cellStyle name="Normal 27 2 5 2 2" xfId="21967" xr:uid="{00000000-0005-0000-0000-0000CF550000}"/>
    <cellStyle name="Normal 27 2 5 3" xfId="21968" xr:uid="{00000000-0005-0000-0000-0000D0550000}"/>
    <cellStyle name="Normal 27 2 5 4" xfId="21969" xr:uid="{00000000-0005-0000-0000-0000D1550000}"/>
    <cellStyle name="Normal 27 2 6" xfId="21970" xr:uid="{00000000-0005-0000-0000-0000D2550000}"/>
    <cellStyle name="Normal 27 2 6 2" xfId="21971" xr:uid="{00000000-0005-0000-0000-0000D3550000}"/>
    <cellStyle name="Normal 27 2 6 2 2" xfId="21972" xr:uid="{00000000-0005-0000-0000-0000D4550000}"/>
    <cellStyle name="Normal 27 2 6 3" xfId="21973" xr:uid="{00000000-0005-0000-0000-0000D5550000}"/>
    <cellStyle name="Normal 27 2 7" xfId="21974" xr:uid="{00000000-0005-0000-0000-0000D6550000}"/>
    <cellStyle name="Normal 27 2 7 2" xfId="21975" xr:uid="{00000000-0005-0000-0000-0000D7550000}"/>
    <cellStyle name="Normal 27 2 7 3" xfId="21976" xr:uid="{00000000-0005-0000-0000-0000D8550000}"/>
    <cellStyle name="Normal 27 2 8" xfId="21977" xr:uid="{00000000-0005-0000-0000-0000D9550000}"/>
    <cellStyle name="Normal 27 2 8 2" xfId="21978" xr:uid="{00000000-0005-0000-0000-0000DA550000}"/>
    <cellStyle name="Normal 27 2 9" xfId="21979" xr:uid="{00000000-0005-0000-0000-0000DB550000}"/>
    <cellStyle name="Normal 27 2 9 2" xfId="21980" xr:uid="{00000000-0005-0000-0000-0000DC550000}"/>
    <cellStyle name="Normal 27 20" xfId="21981" xr:uid="{00000000-0005-0000-0000-0000DD550000}"/>
    <cellStyle name="Normal 27 21" xfId="21982" xr:uid="{00000000-0005-0000-0000-0000DE550000}"/>
    <cellStyle name="Normal 27 3" xfId="21983" xr:uid="{00000000-0005-0000-0000-0000DF550000}"/>
    <cellStyle name="Normal 27 3 10" xfId="21984" xr:uid="{00000000-0005-0000-0000-0000E0550000}"/>
    <cellStyle name="Normal 27 3 11" xfId="21985" xr:uid="{00000000-0005-0000-0000-0000E1550000}"/>
    <cellStyle name="Normal 27 3 12" xfId="21986" xr:uid="{00000000-0005-0000-0000-0000E2550000}"/>
    <cellStyle name="Normal 27 3 13" xfId="21987" xr:uid="{00000000-0005-0000-0000-0000E3550000}"/>
    <cellStyle name="Normal 27 3 14" xfId="21988" xr:uid="{00000000-0005-0000-0000-0000E4550000}"/>
    <cellStyle name="Normal 27 3 15" xfId="21989" xr:uid="{00000000-0005-0000-0000-0000E5550000}"/>
    <cellStyle name="Normal 27 3 16" xfId="21990" xr:uid="{00000000-0005-0000-0000-0000E6550000}"/>
    <cellStyle name="Normal 27 3 17" xfId="21991" xr:uid="{00000000-0005-0000-0000-0000E7550000}"/>
    <cellStyle name="Normal 27 3 18" xfId="21992" xr:uid="{00000000-0005-0000-0000-0000E8550000}"/>
    <cellStyle name="Normal 27 3 2" xfId="21993" xr:uid="{00000000-0005-0000-0000-0000E9550000}"/>
    <cellStyle name="Normal 27 3 2 2" xfId="21994" xr:uid="{00000000-0005-0000-0000-0000EA550000}"/>
    <cellStyle name="Normal 27 3 2 2 2" xfId="21995" xr:uid="{00000000-0005-0000-0000-0000EB550000}"/>
    <cellStyle name="Normal 27 3 2 3" xfId="21996" xr:uid="{00000000-0005-0000-0000-0000EC550000}"/>
    <cellStyle name="Normal 27 3 2 4" xfId="21997" xr:uid="{00000000-0005-0000-0000-0000ED550000}"/>
    <cellStyle name="Normal 27 3 2 5" xfId="21998" xr:uid="{00000000-0005-0000-0000-0000EE550000}"/>
    <cellStyle name="Normal 27 3 2 6" xfId="21999" xr:uid="{00000000-0005-0000-0000-0000EF550000}"/>
    <cellStyle name="Normal 27 3 3" xfId="22000" xr:uid="{00000000-0005-0000-0000-0000F0550000}"/>
    <cellStyle name="Normal 27 3 3 2" xfId="22001" xr:uid="{00000000-0005-0000-0000-0000F1550000}"/>
    <cellStyle name="Normal 27 3 3 2 2" xfId="22002" xr:uid="{00000000-0005-0000-0000-0000F2550000}"/>
    <cellStyle name="Normal 27 3 3 3" xfId="22003" xr:uid="{00000000-0005-0000-0000-0000F3550000}"/>
    <cellStyle name="Normal 27 3 3 4" xfId="22004" xr:uid="{00000000-0005-0000-0000-0000F4550000}"/>
    <cellStyle name="Normal 27 3 4" xfId="22005" xr:uid="{00000000-0005-0000-0000-0000F5550000}"/>
    <cellStyle name="Normal 27 3 4 2" xfId="22006" xr:uid="{00000000-0005-0000-0000-0000F6550000}"/>
    <cellStyle name="Normal 27 3 4 2 2" xfId="22007" xr:uid="{00000000-0005-0000-0000-0000F7550000}"/>
    <cellStyle name="Normal 27 3 4 3" xfId="22008" xr:uid="{00000000-0005-0000-0000-0000F8550000}"/>
    <cellStyle name="Normal 27 3 4 4" xfId="22009" xr:uid="{00000000-0005-0000-0000-0000F9550000}"/>
    <cellStyle name="Normal 27 3 5" xfId="22010" xr:uid="{00000000-0005-0000-0000-0000FA550000}"/>
    <cellStyle name="Normal 27 3 5 2" xfId="22011" xr:uid="{00000000-0005-0000-0000-0000FB550000}"/>
    <cellStyle name="Normal 27 3 5 2 2" xfId="22012" xr:uid="{00000000-0005-0000-0000-0000FC550000}"/>
    <cellStyle name="Normal 27 3 5 3" xfId="22013" xr:uid="{00000000-0005-0000-0000-0000FD550000}"/>
    <cellStyle name="Normal 27 3 5 4" xfId="22014" xr:uid="{00000000-0005-0000-0000-0000FE550000}"/>
    <cellStyle name="Normal 27 3 6" xfId="22015" xr:uid="{00000000-0005-0000-0000-0000FF550000}"/>
    <cellStyle name="Normal 27 3 6 2" xfId="22016" xr:uid="{00000000-0005-0000-0000-000000560000}"/>
    <cellStyle name="Normal 27 3 6 2 2" xfId="22017" xr:uid="{00000000-0005-0000-0000-000001560000}"/>
    <cellStyle name="Normal 27 3 6 3" xfId="22018" xr:uid="{00000000-0005-0000-0000-000002560000}"/>
    <cellStyle name="Normal 27 3 7" xfId="22019" xr:uid="{00000000-0005-0000-0000-000003560000}"/>
    <cellStyle name="Normal 27 3 7 2" xfId="22020" xr:uid="{00000000-0005-0000-0000-000004560000}"/>
    <cellStyle name="Normal 27 3 7 3" xfId="22021" xr:uid="{00000000-0005-0000-0000-000005560000}"/>
    <cellStyle name="Normal 27 3 8" xfId="22022" xr:uid="{00000000-0005-0000-0000-000006560000}"/>
    <cellStyle name="Normal 27 3 8 2" xfId="22023" xr:uid="{00000000-0005-0000-0000-000007560000}"/>
    <cellStyle name="Normal 27 3 9" xfId="22024" xr:uid="{00000000-0005-0000-0000-000008560000}"/>
    <cellStyle name="Normal 27 3 9 2" xfId="22025" xr:uid="{00000000-0005-0000-0000-000009560000}"/>
    <cellStyle name="Normal 27 4" xfId="22026" xr:uid="{00000000-0005-0000-0000-00000A560000}"/>
    <cellStyle name="Normal 27 4 2" xfId="22027" xr:uid="{00000000-0005-0000-0000-00000B560000}"/>
    <cellStyle name="Normal 27 4 2 2" xfId="22028" xr:uid="{00000000-0005-0000-0000-00000C560000}"/>
    <cellStyle name="Normal 27 4 3" xfId="22029" xr:uid="{00000000-0005-0000-0000-00000D560000}"/>
    <cellStyle name="Normal 27 4 4" xfId="22030" xr:uid="{00000000-0005-0000-0000-00000E560000}"/>
    <cellStyle name="Normal 27 4 5" xfId="22031" xr:uid="{00000000-0005-0000-0000-00000F560000}"/>
    <cellStyle name="Normal 27 4 6" xfId="22032" xr:uid="{00000000-0005-0000-0000-000010560000}"/>
    <cellStyle name="Normal 27 5" xfId="22033" xr:uid="{00000000-0005-0000-0000-000011560000}"/>
    <cellStyle name="Normal 27 5 2" xfId="22034" xr:uid="{00000000-0005-0000-0000-000012560000}"/>
    <cellStyle name="Normal 27 5 2 2" xfId="22035" xr:uid="{00000000-0005-0000-0000-000013560000}"/>
    <cellStyle name="Normal 27 5 3" xfId="22036" xr:uid="{00000000-0005-0000-0000-000014560000}"/>
    <cellStyle name="Normal 27 5 4" xfId="22037" xr:uid="{00000000-0005-0000-0000-000015560000}"/>
    <cellStyle name="Normal 27 5 5" xfId="22038" xr:uid="{00000000-0005-0000-0000-000016560000}"/>
    <cellStyle name="Normal 27 6" xfId="22039" xr:uid="{00000000-0005-0000-0000-000017560000}"/>
    <cellStyle name="Normal 27 6 2" xfId="22040" xr:uid="{00000000-0005-0000-0000-000018560000}"/>
    <cellStyle name="Normal 27 6 2 2" xfId="22041" xr:uid="{00000000-0005-0000-0000-000019560000}"/>
    <cellStyle name="Normal 27 6 3" xfId="22042" xr:uid="{00000000-0005-0000-0000-00001A560000}"/>
    <cellStyle name="Normal 27 6 4" xfId="22043" xr:uid="{00000000-0005-0000-0000-00001B560000}"/>
    <cellStyle name="Normal 27 6 5" xfId="22044" xr:uid="{00000000-0005-0000-0000-00001C560000}"/>
    <cellStyle name="Normal 27 7" xfId="22045" xr:uid="{00000000-0005-0000-0000-00001D560000}"/>
    <cellStyle name="Normal 27 7 2" xfId="22046" xr:uid="{00000000-0005-0000-0000-00001E560000}"/>
    <cellStyle name="Normal 27 7 2 2" xfId="22047" xr:uid="{00000000-0005-0000-0000-00001F560000}"/>
    <cellStyle name="Normal 27 7 3" xfId="22048" xr:uid="{00000000-0005-0000-0000-000020560000}"/>
    <cellStyle name="Normal 27 7 4" xfId="22049" xr:uid="{00000000-0005-0000-0000-000021560000}"/>
    <cellStyle name="Normal 27 7 5" xfId="22050" xr:uid="{00000000-0005-0000-0000-000022560000}"/>
    <cellStyle name="Normal 27 8" xfId="22051" xr:uid="{00000000-0005-0000-0000-000023560000}"/>
    <cellStyle name="Normal 27 8 2" xfId="22052" xr:uid="{00000000-0005-0000-0000-000024560000}"/>
    <cellStyle name="Normal 27 8 2 2" xfId="22053" xr:uid="{00000000-0005-0000-0000-000025560000}"/>
    <cellStyle name="Normal 27 8 3" xfId="22054" xr:uid="{00000000-0005-0000-0000-000026560000}"/>
    <cellStyle name="Normal 27 8 4" xfId="22055" xr:uid="{00000000-0005-0000-0000-000027560000}"/>
    <cellStyle name="Normal 27 9" xfId="22056" xr:uid="{00000000-0005-0000-0000-000028560000}"/>
    <cellStyle name="Normal 27 9 2" xfId="22057" xr:uid="{00000000-0005-0000-0000-000029560000}"/>
    <cellStyle name="Normal 27 9 2 2" xfId="22058" xr:uid="{00000000-0005-0000-0000-00002A560000}"/>
    <cellStyle name="Normal 27 9 3" xfId="22059" xr:uid="{00000000-0005-0000-0000-00002B560000}"/>
    <cellStyle name="Normal 270" xfId="22060" xr:uid="{00000000-0005-0000-0000-00002C560000}"/>
    <cellStyle name="Normal 270 2" xfId="22061" xr:uid="{00000000-0005-0000-0000-00002D560000}"/>
    <cellStyle name="Normal 270 2 2" xfId="22062" xr:uid="{00000000-0005-0000-0000-00002E560000}"/>
    <cellStyle name="Normal 270 3" xfId="22063" xr:uid="{00000000-0005-0000-0000-00002F560000}"/>
    <cellStyle name="Normal 271" xfId="22064" xr:uid="{00000000-0005-0000-0000-000030560000}"/>
    <cellStyle name="Normal 271 2" xfId="22065" xr:uid="{00000000-0005-0000-0000-000031560000}"/>
    <cellStyle name="Normal 271 2 2" xfId="22066" xr:uid="{00000000-0005-0000-0000-000032560000}"/>
    <cellStyle name="Normal 271 3" xfId="22067" xr:uid="{00000000-0005-0000-0000-000033560000}"/>
    <cellStyle name="Normal 272" xfId="22068" xr:uid="{00000000-0005-0000-0000-000034560000}"/>
    <cellStyle name="Normal 272 2" xfId="22069" xr:uid="{00000000-0005-0000-0000-000035560000}"/>
    <cellStyle name="Normal 272 2 2" xfId="22070" xr:uid="{00000000-0005-0000-0000-000036560000}"/>
    <cellStyle name="Normal 272 3" xfId="22071" xr:uid="{00000000-0005-0000-0000-000037560000}"/>
    <cellStyle name="Normal 273" xfId="22072" xr:uid="{00000000-0005-0000-0000-000038560000}"/>
    <cellStyle name="Normal 273 2" xfId="22073" xr:uid="{00000000-0005-0000-0000-000039560000}"/>
    <cellStyle name="Normal 273 2 2" xfId="22074" xr:uid="{00000000-0005-0000-0000-00003A560000}"/>
    <cellStyle name="Normal 273 3" xfId="22075" xr:uid="{00000000-0005-0000-0000-00003B560000}"/>
    <cellStyle name="Normal 274" xfId="22076" xr:uid="{00000000-0005-0000-0000-00003C560000}"/>
    <cellStyle name="Normal 274 2" xfId="22077" xr:uid="{00000000-0005-0000-0000-00003D560000}"/>
    <cellStyle name="Normal 274 2 2" xfId="22078" xr:uid="{00000000-0005-0000-0000-00003E560000}"/>
    <cellStyle name="Normal 274 3" xfId="22079" xr:uid="{00000000-0005-0000-0000-00003F560000}"/>
    <cellStyle name="Normal 275" xfId="22080" xr:uid="{00000000-0005-0000-0000-000040560000}"/>
    <cellStyle name="Normal 275 2" xfId="22081" xr:uid="{00000000-0005-0000-0000-000041560000}"/>
    <cellStyle name="Normal 275 2 2" xfId="22082" xr:uid="{00000000-0005-0000-0000-000042560000}"/>
    <cellStyle name="Normal 275 3" xfId="22083" xr:uid="{00000000-0005-0000-0000-000043560000}"/>
    <cellStyle name="Normal 276" xfId="22084" xr:uid="{00000000-0005-0000-0000-000044560000}"/>
    <cellStyle name="Normal 276 2" xfId="22085" xr:uid="{00000000-0005-0000-0000-000045560000}"/>
    <cellStyle name="Normal 276 2 2" xfId="22086" xr:uid="{00000000-0005-0000-0000-000046560000}"/>
    <cellStyle name="Normal 276 3" xfId="22087" xr:uid="{00000000-0005-0000-0000-000047560000}"/>
    <cellStyle name="Normal 277" xfId="22088" xr:uid="{00000000-0005-0000-0000-000048560000}"/>
    <cellStyle name="Normal 277 2" xfId="22089" xr:uid="{00000000-0005-0000-0000-000049560000}"/>
    <cellStyle name="Normal 277 2 2" xfId="22090" xr:uid="{00000000-0005-0000-0000-00004A560000}"/>
    <cellStyle name="Normal 277 3" xfId="22091" xr:uid="{00000000-0005-0000-0000-00004B560000}"/>
    <cellStyle name="Normal 278" xfId="22092" xr:uid="{00000000-0005-0000-0000-00004C560000}"/>
    <cellStyle name="Normal 278 2" xfId="22093" xr:uid="{00000000-0005-0000-0000-00004D560000}"/>
    <cellStyle name="Normal 278 2 2" xfId="22094" xr:uid="{00000000-0005-0000-0000-00004E560000}"/>
    <cellStyle name="Normal 278 3" xfId="22095" xr:uid="{00000000-0005-0000-0000-00004F560000}"/>
    <cellStyle name="Normal 279" xfId="22096" xr:uid="{00000000-0005-0000-0000-000050560000}"/>
    <cellStyle name="Normal 279 2" xfId="22097" xr:uid="{00000000-0005-0000-0000-000051560000}"/>
    <cellStyle name="Normal 279 2 2" xfId="22098" xr:uid="{00000000-0005-0000-0000-000052560000}"/>
    <cellStyle name="Normal 279 3" xfId="22099" xr:uid="{00000000-0005-0000-0000-000053560000}"/>
    <cellStyle name="Normal 28" xfId="22100" xr:uid="{00000000-0005-0000-0000-000054560000}"/>
    <cellStyle name="Normal 28 10" xfId="22101" xr:uid="{00000000-0005-0000-0000-000055560000}"/>
    <cellStyle name="Normal 28 10 2" xfId="22102" xr:uid="{00000000-0005-0000-0000-000056560000}"/>
    <cellStyle name="Normal 28 11" xfId="22103" xr:uid="{00000000-0005-0000-0000-000057560000}"/>
    <cellStyle name="Normal 28 11 2" xfId="22104" xr:uid="{00000000-0005-0000-0000-000058560000}"/>
    <cellStyle name="Normal 28 12" xfId="22105" xr:uid="{00000000-0005-0000-0000-000059560000}"/>
    <cellStyle name="Normal 28 12 2" xfId="22106" xr:uid="{00000000-0005-0000-0000-00005A560000}"/>
    <cellStyle name="Normal 28 13" xfId="22107" xr:uid="{00000000-0005-0000-0000-00005B560000}"/>
    <cellStyle name="Normal 28 13 2" xfId="22108" xr:uid="{00000000-0005-0000-0000-00005C560000}"/>
    <cellStyle name="Normal 28 14" xfId="22109" xr:uid="{00000000-0005-0000-0000-00005D560000}"/>
    <cellStyle name="Normal 28 14 2" xfId="22110" xr:uid="{00000000-0005-0000-0000-00005E560000}"/>
    <cellStyle name="Normal 28 15" xfId="22111" xr:uid="{00000000-0005-0000-0000-00005F560000}"/>
    <cellStyle name="Normal 28 15 2" xfId="22112" xr:uid="{00000000-0005-0000-0000-000060560000}"/>
    <cellStyle name="Normal 28 16" xfId="22113" xr:uid="{00000000-0005-0000-0000-000061560000}"/>
    <cellStyle name="Normal 28 16 2" xfId="22114" xr:uid="{00000000-0005-0000-0000-000062560000}"/>
    <cellStyle name="Normal 28 17" xfId="22115" xr:uid="{00000000-0005-0000-0000-000063560000}"/>
    <cellStyle name="Normal 28 18" xfId="22116" xr:uid="{00000000-0005-0000-0000-000064560000}"/>
    <cellStyle name="Normal 28 19" xfId="22117" xr:uid="{00000000-0005-0000-0000-000065560000}"/>
    <cellStyle name="Normal 28 2" xfId="22118" xr:uid="{00000000-0005-0000-0000-000066560000}"/>
    <cellStyle name="Normal 28 2 10" xfId="22119" xr:uid="{00000000-0005-0000-0000-000067560000}"/>
    <cellStyle name="Normal 28 2 10 2" xfId="22120" xr:uid="{00000000-0005-0000-0000-000068560000}"/>
    <cellStyle name="Normal 28 2 11" xfId="22121" xr:uid="{00000000-0005-0000-0000-000069560000}"/>
    <cellStyle name="Normal 28 2 12" xfId="22122" xr:uid="{00000000-0005-0000-0000-00006A560000}"/>
    <cellStyle name="Normal 28 2 13" xfId="22123" xr:uid="{00000000-0005-0000-0000-00006B560000}"/>
    <cellStyle name="Normal 28 2 14" xfId="22124" xr:uid="{00000000-0005-0000-0000-00006C560000}"/>
    <cellStyle name="Normal 28 2 15" xfId="22125" xr:uid="{00000000-0005-0000-0000-00006D560000}"/>
    <cellStyle name="Normal 28 2 16" xfId="22126" xr:uid="{00000000-0005-0000-0000-00006E560000}"/>
    <cellStyle name="Normal 28 2 17" xfId="22127" xr:uid="{00000000-0005-0000-0000-00006F560000}"/>
    <cellStyle name="Normal 28 2 18" xfId="22128" xr:uid="{00000000-0005-0000-0000-000070560000}"/>
    <cellStyle name="Normal 28 2 2" xfId="22129" xr:uid="{00000000-0005-0000-0000-000071560000}"/>
    <cellStyle name="Normal 28 2 2 2" xfId="22130" xr:uid="{00000000-0005-0000-0000-000072560000}"/>
    <cellStyle name="Normal 28 2 2 2 2" xfId="22131" xr:uid="{00000000-0005-0000-0000-000073560000}"/>
    <cellStyle name="Normal 28 2 2 2 3" xfId="22132" xr:uid="{00000000-0005-0000-0000-000074560000}"/>
    <cellStyle name="Normal 28 2 2 3" xfId="22133" xr:uid="{00000000-0005-0000-0000-000075560000}"/>
    <cellStyle name="Normal 28 2 2 4" xfId="22134" xr:uid="{00000000-0005-0000-0000-000076560000}"/>
    <cellStyle name="Normal 28 2 2 5" xfId="22135" xr:uid="{00000000-0005-0000-0000-000077560000}"/>
    <cellStyle name="Normal 28 2 2 6" xfId="22136" xr:uid="{00000000-0005-0000-0000-000078560000}"/>
    <cellStyle name="Normal 28 2 2 7" xfId="22137" xr:uid="{00000000-0005-0000-0000-000079560000}"/>
    <cellStyle name="Normal 28 2 2 8" xfId="22138" xr:uid="{00000000-0005-0000-0000-00007A560000}"/>
    <cellStyle name="Normal 28 2 3" xfId="22139" xr:uid="{00000000-0005-0000-0000-00007B560000}"/>
    <cellStyle name="Normal 28 2 3 2" xfId="22140" xr:uid="{00000000-0005-0000-0000-00007C560000}"/>
    <cellStyle name="Normal 28 2 3 2 2" xfId="22141" xr:uid="{00000000-0005-0000-0000-00007D560000}"/>
    <cellStyle name="Normal 28 2 3 3" xfId="22142" xr:uid="{00000000-0005-0000-0000-00007E560000}"/>
    <cellStyle name="Normal 28 2 3 4" xfId="22143" xr:uid="{00000000-0005-0000-0000-00007F560000}"/>
    <cellStyle name="Normal 28 2 3 5" xfId="22144" xr:uid="{00000000-0005-0000-0000-000080560000}"/>
    <cellStyle name="Normal 28 2 3 6" xfId="22145" xr:uid="{00000000-0005-0000-0000-000081560000}"/>
    <cellStyle name="Normal 28 2 4" xfId="22146" xr:uid="{00000000-0005-0000-0000-000082560000}"/>
    <cellStyle name="Normal 28 2 4 2" xfId="22147" xr:uid="{00000000-0005-0000-0000-000083560000}"/>
    <cellStyle name="Normal 28 2 4 2 2" xfId="22148" xr:uid="{00000000-0005-0000-0000-000084560000}"/>
    <cellStyle name="Normal 28 2 4 3" xfId="22149" xr:uid="{00000000-0005-0000-0000-000085560000}"/>
    <cellStyle name="Normal 28 2 4 4" xfId="22150" xr:uid="{00000000-0005-0000-0000-000086560000}"/>
    <cellStyle name="Normal 28 2 5" xfId="22151" xr:uid="{00000000-0005-0000-0000-000087560000}"/>
    <cellStyle name="Normal 28 2 5 2" xfId="22152" xr:uid="{00000000-0005-0000-0000-000088560000}"/>
    <cellStyle name="Normal 28 2 5 2 2" xfId="22153" xr:uid="{00000000-0005-0000-0000-000089560000}"/>
    <cellStyle name="Normal 28 2 5 3" xfId="22154" xr:uid="{00000000-0005-0000-0000-00008A560000}"/>
    <cellStyle name="Normal 28 2 5 4" xfId="22155" xr:uid="{00000000-0005-0000-0000-00008B560000}"/>
    <cellStyle name="Normal 28 2 6" xfId="22156" xr:uid="{00000000-0005-0000-0000-00008C560000}"/>
    <cellStyle name="Normal 28 2 6 2" xfId="22157" xr:uid="{00000000-0005-0000-0000-00008D560000}"/>
    <cellStyle name="Normal 28 2 6 2 2" xfId="22158" xr:uid="{00000000-0005-0000-0000-00008E560000}"/>
    <cellStyle name="Normal 28 2 6 3" xfId="22159" xr:uid="{00000000-0005-0000-0000-00008F560000}"/>
    <cellStyle name="Normal 28 2 7" xfId="22160" xr:uid="{00000000-0005-0000-0000-000090560000}"/>
    <cellStyle name="Normal 28 2 7 2" xfId="22161" xr:uid="{00000000-0005-0000-0000-000091560000}"/>
    <cellStyle name="Normal 28 2 7 3" xfId="22162" xr:uid="{00000000-0005-0000-0000-000092560000}"/>
    <cellStyle name="Normal 28 2 8" xfId="22163" xr:uid="{00000000-0005-0000-0000-000093560000}"/>
    <cellStyle name="Normal 28 2 8 2" xfId="22164" xr:uid="{00000000-0005-0000-0000-000094560000}"/>
    <cellStyle name="Normal 28 2 9" xfId="22165" xr:uid="{00000000-0005-0000-0000-000095560000}"/>
    <cellStyle name="Normal 28 2 9 2" xfId="22166" xr:uid="{00000000-0005-0000-0000-000096560000}"/>
    <cellStyle name="Normal 28 20" xfId="22167" xr:uid="{00000000-0005-0000-0000-000097560000}"/>
    <cellStyle name="Normal 28 21" xfId="22168" xr:uid="{00000000-0005-0000-0000-000098560000}"/>
    <cellStyle name="Normal 28 3" xfId="22169" xr:uid="{00000000-0005-0000-0000-000099560000}"/>
    <cellStyle name="Normal 28 3 10" xfId="22170" xr:uid="{00000000-0005-0000-0000-00009A560000}"/>
    <cellStyle name="Normal 28 3 11" xfId="22171" xr:uid="{00000000-0005-0000-0000-00009B560000}"/>
    <cellStyle name="Normal 28 3 12" xfId="22172" xr:uid="{00000000-0005-0000-0000-00009C560000}"/>
    <cellStyle name="Normal 28 3 13" xfId="22173" xr:uid="{00000000-0005-0000-0000-00009D560000}"/>
    <cellStyle name="Normal 28 3 14" xfId="22174" xr:uid="{00000000-0005-0000-0000-00009E560000}"/>
    <cellStyle name="Normal 28 3 15" xfId="22175" xr:uid="{00000000-0005-0000-0000-00009F560000}"/>
    <cellStyle name="Normal 28 3 16" xfId="22176" xr:uid="{00000000-0005-0000-0000-0000A0560000}"/>
    <cellStyle name="Normal 28 3 17" xfId="22177" xr:uid="{00000000-0005-0000-0000-0000A1560000}"/>
    <cellStyle name="Normal 28 3 18" xfId="22178" xr:uid="{00000000-0005-0000-0000-0000A2560000}"/>
    <cellStyle name="Normal 28 3 2" xfId="22179" xr:uid="{00000000-0005-0000-0000-0000A3560000}"/>
    <cellStyle name="Normal 28 3 2 2" xfId="22180" xr:uid="{00000000-0005-0000-0000-0000A4560000}"/>
    <cellStyle name="Normal 28 3 2 2 2" xfId="22181" xr:uid="{00000000-0005-0000-0000-0000A5560000}"/>
    <cellStyle name="Normal 28 3 2 3" xfId="22182" xr:uid="{00000000-0005-0000-0000-0000A6560000}"/>
    <cellStyle name="Normal 28 3 2 4" xfId="22183" xr:uid="{00000000-0005-0000-0000-0000A7560000}"/>
    <cellStyle name="Normal 28 3 2 5" xfId="22184" xr:uid="{00000000-0005-0000-0000-0000A8560000}"/>
    <cellStyle name="Normal 28 3 2 6" xfId="22185" xr:uid="{00000000-0005-0000-0000-0000A9560000}"/>
    <cellStyle name="Normal 28 3 3" xfId="22186" xr:uid="{00000000-0005-0000-0000-0000AA560000}"/>
    <cellStyle name="Normal 28 3 3 2" xfId="22187" xr:uid="{00000000-0005-0000-0000-0000AB560000}"/>
    <cellStyle name="Normal 28 3 3 2 2" xfId="22188" xr:uid="{00000000-0005-0000-0000-0000AC560000}"/>
    <cellStyle name="Normal 28 3 3 3" xfId="22189" xr:uid="{00000000-0005-0000-0000-0000AD560000}"/>
    <cellStyle name="Normal 28 3 3 4" xfId="22190" xr:uid="{00000000-0005-0000-0000-0000AE560000}"/>
    <cellStyle name="Normal 28 3 4" xfId="22191" xr:uid="{00000000-0005-0000-0000-0000AF560000}"/>
    <cellStyle name="Normal 28 3 4 2" xfId="22192" xr:uid="{00000000-0005-0000-0000-0000B0560000}"/>
    <cellStyle name="Normal 28 3 4 2 2" xfId="22193" xr:uid="{00000000-0005-0000-0000-0000B1560000}"/>
    <cellStyle name="Normal 28 3 4 3" xfId="22194" xr:uid="{00000000-0005-0000-0000-0000B2560000}"/>
    <cellStyle name="Normal 28 3 4 4" xfId="22195" xr:uid="{00000000-0005-0000-0000-0000B3560000}"/>
    <cellStyle name="Normal 28 3 5" xfId="22196" xr:uid="{00000000-0005-0000-0000-0000B4560000}"/>
    <cellStyle name="Normal 28 3 5 2" xfId="22197" xr:uid="{00000000-0005-0000-0000-0000B5560000}"/>
    <cellStyle name="Normal 28 3 5 2 2" xfId="22198" xr:uid="{00000000-0005-0000-0000-0000B6560000}"/>
    <cellStyle name="Normal 28 3 5 3" xfId="22199" xr:uid="{00000000-0005-0000-0000-0000B7560000}"/>
    <cellStyle name="Normal 28 3 5 4" xfId="22200" xr:uid="{00000000-0005-0000-0000-0000B8560000}"/>
    <cellStyle name="Normal 28 3 6" xfId="22201" xr:uid="{00000000-0005-0000-0000-0000B9560000}"/>
    <cellStyle name="Normal 28 3 6 2" xfId="22202" xr:uid="{00000000-0005-0000-0000-0000BA560000}"/>
    <cellStyle name="Normal 28 3 6 2 2" xfId="22203" xr:uid="{00000000-0005-0000-0000-0000BB560000}"/>
    <cellStyle name="Normal 28 3 6 3" xfId="22204" xr:uid="{00000000-0005-0000-0000-0000BC560000}"/>
    <cellStyle name="Normal 28 3 7" xfId="22205" xr:uid="{00000000-0005-0000-0000-0000BD560000}"/>
    <cellStyle name="Normal 28 3 7 2" xfId="22206" xr:uid="{00000000-0005-0000-0000-0000BE560000}"/>
    <cellStyle name="Normal 28 3 7 3" xfId="22207" xr:uid="{00000000-0005-0000-0000-0000BF560000}"/>
    <cellStyle name="Normal 28 3 8" xfId="22208" xr:uid="{00000000-0005-0000-0000-0000C0560000}"/>
    <cellStyle name="Normal 28 3 8 2" xfId="22209" xr:uid="{00000000-0005-0000-0000-0000C1560000}"/>
    <cellStyle name="Normal 28 3 9" xfId="22210" xr:uid="{00000000-0005-0000-0000-0000C2560000}"/>
    <cellStyle name="Normal 28 3 9 2" xfId="22211" xr:uid="{00000000-0005-0000-0000-0000C3560000}"/>
    <cellStyle name="Normal 28 4" xfId="22212" xr:uid="{00000000-0005-0000-0000-0000C4560000}"/>
    <cellStyle name="Normal 28 4 2" xfId="22213" xr:uid="{00000000-0005-0000-0000-0000C5560000}"/>
    <cellStyle name="Normal 28 4 2 2" xfId="22214" xr:uid="{00000000-0005-0000-0000-0000C6560000}"/>
    <cellStyle name="Normal 28 4 3" xfId="22215" xr:uid="{00000000-0005-0000-0000-0000C7560000}"/>
    <cellStyle name="Normal 28 4 4" xfId="22216" xr:uid="{00000000-0005-0000-0000-0000C8560000}"/>
    <cellStyle name="Normal 28 4 5" xfId="22217" xr:uid="{00000000-0005-0000-0000-0000C9560000}"/>
    <cellStyle name="Normal 28 4 6" xfId="22218" xr:uid="{00000000-0005-0000-0000-0000CA560000}"/>
    <cellStyle name="Normal 28 5" xfId="22219" xr:uid="{00000000-0005-0000-0000-0000CB560000}"/>
    <cellStyle name="Normal 28 5 2" xfId="22220" xr:uid="{00000000-0005-0000-0000-0000CC560000}"/>
    <cellStyle name="Normal 28 5 2 2" xfId="22221" xr:uid="{00000000-0005-0000-0000-0000CD560000}"/>
    <cellStyle name="Normal 28 5 3" xfId="22222" xr:uid="{00000000-0005-0000-0000-0000CE560000}"/>
    <cellStyle name="Normal 28 5 4" xfId="22223" xr:uid="{00000000-0005-0000-0000-0000CF560000}"/>
    <cellStyle name="Normal 28 5 5" xfId="22224" xr:uid="{00000000-0005-0000-0000-0000D0560000}"/>
    <cellStyle name="Normal 28 6" xfId="22225" xr:uid="{00000000-0005-0000-0000-0000D1560000}"/>
    <cellStyle name="Normal 28 6 2" xfId="22226" xr:uid="{00000000-0005-0000-0000-0000D2560000}"/>
    <cellStyle name="Normal 28 6 2 2" xfId="22227" xr:uid="{00000000-0005-0000-0000-0000D3560000}"/>
    <cellStyle name="Normal 28 6 3" xfId="22228" xr:uid="{00000000-0005-0000-0000-0000D4560000}"/>
    <cellStyle name="Normal 28 6 4" xfId="22229" xr:uid="{00000000-0005-0000-0000-0000D5560000}"/>
    <cellStyle name="Normal 28 6 5" xfId="22230" xr:uid="{00000000-0005-0000-0000-0000D6560000}"/>
    <cellStyle name="Normal 28 7" xfId="22231" xr:uid="{00000000-0005-0000-0000-0000D7560000}"/>
    <cellStyle name="Normal 28 7 2" xfId="22232" xr:uid="{00000000-0005-0000-0000-0000D8560000}"/>
    <cellStyle name="Normal 28 7 2 2" xfId="22233" xr:uid="{00000000-0005-0000-0000-0000D9560000}"/>
    <cellStyle name="Normal 28 7 3" xfId="22234" xr:uid="{00000000-0005-0000-0000-0000DA560000}"/>
    <cellStyle name="Normal 28 7 4" xfId="22235" xr:uid="{00000000-0005-0000-0000-0000DB560000}"/>
    <cellStyle name="Normal 28 7 5" xfId="22236" xr:uid="{00000000-0005-0000-0000-0000DC560000}"/>
    <cellStyle name="Normal 28 8" xfId="22237" xr:uid="{00000000-0005-0000-0000-0000DD560000}"/>
    <cellStyle name="Normal 28 8 2" xfId="22238" xr:uid="{00000000-0005-0000-0000-0000DE560000}"/>
    <cellStyle name="Normal 28 8 2 2" xfId="22239" xr:uid="{00000000-0005-0000-0000-0000DF560000}"/>
    <cellStyle name="Normal 28 8 3" xfId="22240" xr:uid="{00000000-0005-0000-0000-0000E0560000}"/>
    <cellStyle name="Normal 28 8 4" xfId="22241" xr:uid="{00000000-0005-0000-0000-0000E1560000}"/>
    <cellStyle name="Normal 28 9" xfId="22242" xr:uid="{00000000-0005-0000-0000-0000E2560000}"/>
    <cellStyle name="Normal 28 9 2" xfId="22243" xr:uid="{00000000-0005-0000-0000-0000E3560000}"/>
    <cellStyle name="Normal 28 9 2 2" xfId="22244" xr:uid="{00000000-0005-0000-0000-0000E4560000}"/>
    <cellStyle name="Normal 28 9 3" xfId="22245" xr:uid="{00000000-0005-0000-0000-0000E5560000}"/>
    <cellStyle name="Normal 280" xfId="22246" xr:uid="{00000000-0005-0000-0000-0000E6560000}"/>
    <cellStyle name="Normal 280 2" xfId="22247" xr:uid="{00000000-0005-0000-0000-0000E7560000}"/>
    <cellStyle name="Normal 280 2 2" xfId="22248" xr:uid="{00000000-0005-0000-0000-0000E8560000}"/>
    <cellStyle name="Normal 280 3" xfId="22249" xr:uid="{00000000-0005-0000-0000-0000E9560000}"/>
    <cellStyle name="Normal 281" xfId="22250" xr:uid="{00000000-0005-0000-0000-0000EA560000}"/>
    <cellStyle name="Normal 281 2" xfId="22251" xr:uid="{00000000-0005-0000-0000-0000EB560000}"/>
    <cellStyle name="Normal 281 2 2" xfId="22252" xr:uid="{00000000-0005-0000-0000-0000EC560000}"/>
    <cellStyle name="Normal 281 3" xfId="22253" xr:uid="{00000000-0005-0000-0000-0000ED560000}"/>
    <cellStyle name="Normal 282" xfId="22254" xr:uid="{00000000-0005-0000-0000-0000EE560000}"/>
    <cellStyle name="Normal 282 2" xfId="22255" xr:uid="{00000000-0005-0000-0000-0000EF560000}"/>
    <cellStyle name="Normal 282 2 2" xfId="22256" xr:uid="{00000000-0005-0000-0000-0000F0560000}"/>
    <cellStyle name="Normal 282 3" xfId="22257" xr:uid="{00000000-0005-0000-0000-0000F1560000}"/>
    <cellStyle name="Normal 283" xfId="22258" xr:uid="{00000000-0005-0000-0000-0000F2560000}"/>
    <cellStyle name="Normal 283 2" xfId="22259" xr:uid="{00000000-0005-0000-0000-0000F3560000}"/>
    <cellStyle name="Normal 283 2 2" xfId="22260" xr:uid="{00000000-0005-0000-0000-0000F4560000}"/>
    <cellStyle name="Normal 283 3" xfId="22261" xr:uid="{00000000-0005-0000-0000-0000F5560000}"/>
    <cellStyle name="Normal 284" xfId="22262" xr:uid="{00000000-0005-0000-0000-0000F6560000}"/>
    <cellStyle name="Normal 284 2" xfId="22263" xr:uid="{00000000-0005-0000-0000-0000F7560000}"/>
    <cellStyle name="Normal 284 2 2" xfId="22264" xr:uid="{00000000-0005-0000-0000-0000F8560000}"/>
    <cellStyle name="Normal 284 3" xfId="22265" xr:uid="{00000000-0005-0000-0000-0000F9560000}"/>
    <cellStyle name="Normal 285" xfId="22266" xr:uid="{00000000-0005-0000-0000-0000FA560000}"/>
    <cellStyle name="Normal 285 2" xfId="22267" xr:uid="{00000000-0005-0000-0000-0000FB560000}"/>
    <cellStyle name="Normal 285 2 2" xfId="22268" xr:uid="{00000000-0005-0000-0000-0000FC560000}"/>
    <cellStyle name="Normal 285 3" xfId="22269" xr:uid="{00000000-0005-0000-0000-0000FD560000}"/>
    <cellStyle name="Normal 286" xfId="22270" xr:uid="{00000000-0005-0000-0000-0000FE560000}"/>
    <cellStyle name="Normal 286 2" xfId="22271" xr:uid="{00000000-0005-0000-0000-0000FF560000}"/>
    <cellStyle name="Normal 286 2 2" xfId="22272" xr:uid="{00000000-0005-0000-0000-000000570000}"/>
    <cellStyle name="Normal 286 3" xfId="22273" xr:uid="{00000000-0005-0000-0000-000001570000}"/>
    <cellStyle name="Normal 287" xfId="22274" xr:uid="{00000000-0005-0000-0000-000002570000}"/>
    <cellStyle name="Normal 287 2" xfId="22275" xr:uid="{00000000-0005-0000-0000-000003570000}"/>
    <cellStyle name="Normal 287 3" xfId="22276" xr:uid="{00000000-0005-0000-0000-000004570000}"/>
    <cellStyle name="Normal 288" xfId="22277" xr:uid="{00000000-0005-0000-0000-000005570000}"/>
    <cellStyle name="Normal 288 2" xfId="22278" xr:uid="{00000000-0005-0000-0000-000006570000}"/>
    <cellStyle name="Normal 288 3" xfId="22279" xr:uid="{00000000-0005-0000-0000-000007570000}"/>
    <cellStyle name="Normal 289" xfId="22280" xr:uid="{00000000-0005-0000-0000-000008570000}"/>
    <cellStyle name="Normal 289 2" xfId="22281" xr:uid="{00000000-0005-0000-0000-000009570000}"/>
    <cellStyle name="Normal 289 3" xfId="22282" xr:uid="{00000000-0005-0000-0000-00000A570000}"/>
    <cellStyle name="Normal 29" xfId="22283" xr:uid="{00000000-0005-0000-0000-00000B570000}"/>
    <cellStyle name="Normal 29 10" xfId="22284" xr:uid="{00000000-0005-0000-0000-00000C570000}"/>
    <cellStyle name="Normal 29 10 2" xfId="22285" xr:uid="{00000000-0005-0000-0000-00000D570000}"/>
    <cellStyle name="Normal 29 11" xfId="22286" xr:uid="{00000000-0005-0000-0000-00000E570000}"/>
    <cellStyle name="Normal 29 11 2" xfId="22287" xr:uid="{00000000-0005-0000-0000-00000F570000}"/>
    <cellStyle name="Normal 29 12" xfId="22288" xr:uid="{00000000-0005-0000-0000-000010570000}"/>
    <cellStyle name="Normal 29 12 2" xfId="22289" xr:uid="{00000000-0005-0000-0000-000011570000}"/>
    <cellStyle name="Normal 29 13" xfId="22290" xr:uid="{00000000-0005-0000-0000-000012570000}"/>
    <cellStyle name="Normal 29 13 2" xfId="22291" xr:uid="{00000000-0005-0000-0000-000013570000}"/>
    <cellStyle name="Normal 29 14" xfId="22292" xr:uid="{00000000-0005-0000-0000-000014570000}"/>
    <cellStyle name="Normal 29 14 2" xfId="22293" xr:uid="{00000000-0005-0000-0000-000015570000}"/>
    <cellStyle name="Normal 29 15" xfId="22294" xr:uid="{00000000-0005-0000-0000-000016570000}"/>
    <cellStyle name="Normal 29 15 2" xfId="22295" xr:uid="{00000000-0005-0000-0000-000017570000}"/>
    <cellStyle name="Normal 29 16" xfId="22296" xr:uid="{00000000-0005-0000-0000-000018570000}"/>
    <cellStyle name="Normal 29 16 2" xfId="22297" xr:uid="{00000000-0005-0000-0000-000019570000}"/>
    <cellStyle name="Normal 29 17" xfId="22298" xr:uid="{00000000-0005-0000-0000-00001A570000}"/>
    <cellStyle name="Normal 29 18" xfId="22299" xr:uid="{00000000-0005-0000-0000-00001B570000}"/>
    <cellStyle name="Normal 29 19" xfId="22300" xr:uid="{00000000-0005-0000-0000-00001C570000}"/>
    <cellStyle name="Normal 29 2" xfId="22301" xr:uid="{00000000-0005-0000-0000-00001D570000}"/>
    <cellStyle name="Normal 29 2 10" xfId="22302" xr:uid="{00000000-0005-0000-0000-00001E570000}"/>
    <cellStyle name="Normal 29 2 10 2" xfId="22303" xr:uid="{00000000-0005-0000-0000-00001F570000}"/>
    <cellStyle name="Normal 29 2 11" xfId="22304" xr:uid="{00000000-0005-0000-0000-000020570000}"/>
    <cellStyle name="Normal 29 2 12" xfId="22305" xr:uid="{00000000-0005-0000-0000-000021570000}"/>
    <cellStyle name="Normal 29 2 13" xfId="22306" xr:uid="{00000000-0005-0000-0000-000022570000}"/>
    <cellStyle name="Normal 29 2 14" xfId="22307" xr:uid="{00000000-0005-0000-0000-000023570000}"/>
    <cellStyle name="Normal 29 2 15" xfId="22308" xr:uid="{00000000-0005-0000-0000-000024570000}"/>
    <cellStyle name="Normal 29 2 16" xfId="22309" xr:uid="{00000000-0005-0000-0000-000025570000}"/>
    <cellStyle name="Normal 29 2 17" xfId="22310" xr:uid="{00000000-0005-0000-0000-000026570000}"/>
    <cellStyle name="Normal 29 2 18" xfId="22311" xr:uid="{00000000-0005-0000-0000-000027570000}"/>
    <cellStyle name="Normal 29 2 2" xfId="22312" xr:uid="{00000000-0005-0000-0000-000028570000}"/>
    <cellStyle name="Normal 29 2 2 2" xfId="22313" xr:uid="{00000000-0005-0000-0000-000029570000}"/>
    <cellStyle name="Normal 29 2 2 2 2" xfId="22314" xr:uid="{00000000-0005-0000-0000-00002A570000}"/>
    <cellStyle name="Normal 29 2 2 2 3" xfId="22315" xr:uid="{00000000-0005-0000-0000-00002B570000}"/>
    <cellStyle name="Normal 29 2 2 3" xfId="22316" xr:uid="{00000000-0005-0000-0000-00002C570000}"/>
    <cellStyle name="Normal 29 2 2 4" xfId="22317" xr:uid="{00000000-0005-0000-0000-00002D570000}"/>
    <cellStyle name="Normal 29 2 2 5" xfId="22318" xr:uid="{00000000-0005-0000-0000-00002E570000}"/>
    <cellStyle name="Normal 29 2 2 6" xfId="22319" xr:uid="{00000000-0005-0000-0000-00002F570000}"/>
    <cellStyle name="Normal 29 2 2 7" xfId="22320" xr:uid="{00000000-0005-0000-0000-000030570000}"/>
    <cellStyle name="Normal 29 2 2 8" xfId="22321" xr:uid="{00000000-0005-0000-0000-000031570000}"/>
    <cellStyle name="Normal 29 2 3" xfId="22322" xr:uid="{00000000-0005-0000-0000-000032570000}"/>
    <cellStyle name="Normal 29 2 3 2" xfId="22323" xr:uid="{00000000-0005-0000-0000-000033570000}"/>
    <cellStyle name="Normal 29 2 3 2 2" xfId="22324" xr:uid="{00000000-0005-0000-0000-000034570000}"/>
    <cellStyle name="Normal 29 2 3 3" xfId="22325" xr:uid="{00000000-0005-0000-0000-000035570000}"/>
    <cellStyle name="Normal 29 2 3 4" xfId="22326" xr:uid="{00000000-0005-0000-0000-000036570000}"/>
    <cellStyle name="Normal 29 2 3 5" xfId="22327" xr:uid="{00000000-0005-0000-0000-000037570000}"/>
    <cellStyle name="Normal 29 2 3 6" xfId="22328" xr:uid="{00000000-0005-0000-0000-000038570000}"/>
    <cellStyle name="Normal 29 2 4" xfId="22329" xr:uid="{00000000-0005-0000-0000-000039570000}"/>
    <cellStyle name="Normal 29 2 4 2" xfId="22330" xr:uid="{00000000-0005-0000-0000-00003A570000}"/>
    <cellStyle name="Normal 29 2 4 2 2" xfId="22331" xr:uid="{00000000-0005-0000-0000-00003B570000}"/>
    <cellStyle name="Normal 29 2 4 3" xfId="22332" xr:uid="{00000000-0005-0000-0000-00003C570000}"/>
    <cellStyle name="Normal 29 2 4 4" xfId="22333" xr:uid="{00000000-0005-0000-0000-00003D570000}"/>
    <cellStyle name="Normal 29 2 5" xfId="22334" xr:uid="{00000000-0005-0000-0000-00003E570000}"/>
    <cellStyle name="Normal 29 2 5 2" xfId="22335" xr:uid="{00000000-0005-0000-0000-00003F570000}"/>
    <cellStyle name="Normal 29 2 5 2 2" xfId="22336" xr:uid="{00000000-0005-0000-0000-000040570000}"/>
    <cellStyle name="Normal 29 2 5 3" xfId="22337" xr:uid="{00000000-0005-0000-0000-000041570000}"/>
    <cellStyle name="Normal 29 2 5 4" xfId="22338" xr:uid="{00000000-0005-0000-0000-000042570000}"/>
    <cellStyle name="Normal 29 2 6" xfId="22339" xr:uid="{00000000-0005-0000-0000-000043570000}"/>
    <cellStyle name="Normal 29 2 6 2" xfId="22340" xr:uid="{00000000-0005-0000-0000-000044570000}"/>
    <cellStyle name="Normal 29 2 6 2 2" xfId="22341" xr:uid="{00000000-0005-0000-0000-000045570000}"/>
    <cellStyle name="Normal 29 2 6 3" xfId="22342" xr:uid="{00000000-0005-0000-0000-000046570000}"/>
    <cellStyle name="Normal 29 2 7" xfId="22343" xr:uid="{00000000-0005-0000-0000-000047570000}"/>
    <cellStyle name="Normal 29 2 7 2" xfId="22344" xr:uid="{00000000-0005-0000-0000-000048570000}"/>
    <cellStyle name="Normal 29 2 7 3" xfId="22345" xr:uid="{00000000-0005-0000-0000-000049570000}"/>
    <cellStyle name="Normal 29 2 8" xfId="22346" xr:uid="{00000000-0005-0000-0000-00004A570000}"/>
    <cellStyle name="Normal 29 2 8 2" xfId="22347" xr:uid="{00000000-0005-0000-0000-00004B570000}"/>
    <cellStyle name="Normal 29 2 9" xfId="22348" xr:uid="{00000000-0005-0000-0000-00004C570000}"/>
    <cellStyle name="Normal 29 2 9 2" xfId="22349" xr:uid="{00000000-0005-0000-0000-00004D570000}"/>
    <cellStyle name="Normal 29 20" xfId="22350" xr:uid="{00000000-0005-0000-0000-00004E570000}"/>
    <cellStyle name="Normal 29 21" xfId="22351" xr:uid="{00000000-0005-0000-0000-00004F570000}"/>
    <cellStyle name="Normal 29 3" xfId="22352" xr:uid="{00000000-0005-0000-0000-000050570000}"/>
    <cellStyle name="Normal 29 3 10" xfId="22353" xr:uid="{00000000-0005-0000-0000-000051570000}"/>
    <cellStyle name="Normal 29 3 11" xfId="22354" xr:uid="{00000000-0005-0000-0000-000052570000}"/>
    <cellStyle name="Normal 29 3 12" xfId="22355" xr:uid="{00000000-0005-0000-0000-000053570000}"/>
    <cellStyle name="Normal 29 3 13" xfId="22356" xr:uid="{00000000-0005-0000-0000-000054570000}"/>
    <cellStyle name="Normal 29 3 14" xfId="22357" xr:uid="{00000000-0005-0000-0000-000055570000}"/>
    <cellStyle name="Normal 29 3 15" xfId="22358" xr:uid="{00000000-0005-0000-0000-000056570000}"/>
    <cellStyle name="Normal 29 3 16" xfId="22359" xr:uid="{00000000-0005-0000-0000-000057570000}"/>
    <cellStyle name="Normal 29 3 17" xfId="22360" xr:uid="{00000000-0005-0000-0000-000058570000}"/>
    <cellStyle name="Normal 29 3 18" xfId="22361" xr:uid="{00000000-0005-0000-0000-000059570000}"/>
    <cellStyle name="Normal 29 3 2" xfId="22362" xr:uid="{00000000-0005-0000-0000-00005A570000}"/>
    <cellStyle name="Normal 29 3 2 2" xfId="22363" xr:uid="{00000000-0005-0000-0000-00005B570000}"/>
    <cellStyle name="Normal 29 3 2 2 2" xfId="22364" xr:uid="{00000000-0005-0000-0000-00005C570000}"/>
    <cellStyle name="Normal 29 3 2 3" xfId="22365" xr:uid="{00000000-0005-0000-0000-00005D570000}"/>
    <cellStyle name="Normal 29 3 2 4" xfId="22366" xr:uid="{00000000-0005-0000-0000-00005E570000}"/>
    <cellStyle name="Normal 29 3 2 5" xfId="22367" xr:uid="{00000000-0005-0000-0000-00005F570000}"/>
    <cellStyle name="Normal 29 3 2 6" xfId="22368" xr:uid="{00000000-0005-0000-0000-000060570000}"/>
    <cellStyle name="Normal 29 3 3" xfId="22369" xr:uid="{00000000-0005-0000-0000-000061570000}"/>
    <cellStyle name="Normal 29 3 3 2" xfId="22370" xr:uid="{00000000-0005-0000-0000-000062570000}"/>
    <cellStyle name="Normal 29 3 3 2 2" xfId="22371" xr:uid="{00000000-0005-0000-0000-000063570000}"/>
    <cellStyle name="Normal 29 3 3 3" xfId="22372" xr:uid="{00000000-0005-0000-0000-000064570000}"/>
    <cellStyle name="Normal 29 3 3 4" xfId="22373" xr:uid="{00000000-0005-0000-0000-000065570000}"/>
    <cellStyle name="Normal 29 3 4" xfId="22374" xr:uid="{00000000-0005-0000-0000-000066570000}"/>
    <cellStyle name="Normal 29 3 4 2" xfId="22375" xr:uid="{00000000-0005-0000-0000-000067570000}"/>
    <cellStyle name="Normal 29 3 4 2 2" xfId="22376" xr:uid="{00000000-0005-0000-0000-000068570000}"/>
    <cellStyle name="Normal 29 3 4 3" xfId="22377" xr:uid="{00000000-0005-0000-0000-000069570000}"/>
    <cellStyle name="Normal 29 3 4 4" xfId="22378" xr:uid="{00000000-0005-0000-0000-00006A570000}"/>
    <cellStyle name="Normal 29 3 5" xfId="22379" xr:uid="{00000000-0005-0000-0000-00006B570000}"/>
    <cellStyle name="Normal 29 3 5 2" xfId="22380" xr:uid="{00000000-0005-0000-0000-00006C570000}"/>
    <cellStyle name="Normal 29 3 5 2 2" xfId="22381" xr:uid="{00000000-0005-0000-0000-00006D570000}"/>
    <cellStyle name="Normal 29 3 5 3" xfId="22382" xr:uid="{00000000-0005-0000-0000-00006E570000}"/>
    <cellStyle name="Normal 29 3 5 4" xfId="22383" xr:uid="{00000000-0005-0000-0000-00006F570000}"/>
    <cellStyle name="Normal 29 3 6" xfId="22384" xr:uid="{00000000-0005-0000-0000-000070570000}"/>
    <cellStyle name="Normal 29 3 6 2" xfId="22385" xr:uid="{00000000-0005-0000-0000-000071570000}"/>
    <cellStyle name="Normal 29 3 6 2 2" xfId="22386" xr:uid="{00000000-0005-0000-0000-000072570000}"/>
    <cellStyle name="Normal 29 3 6 3" xfId="22387" xr:uid="{00000000-0005-0000-0000-000073570000}"/>
    <cellStyle name="Normal 29 3 7" xfId="22388" xr:uid="{00000000-0005-0000-0000-000074570000}"/>
    <cellStyle name="Normal 29 3 7 2" xfId="22389" xr:uid="{00000000-0005-0000-0000-000075570000}"/>
    <cellStyle name="Normal 29 3 7 3" xfId="22390" xr:uid="{00000000-0005-0000-0000-000076570000}"/>
    <cellStyle name="Normal 29 3 8" xfId="22391" xr:uid="{00000000-0005-0000-0000-000077570000}"/>
    <cellStyle name="Normal 29 3 8 2" xfId="22392" xr:uid="{00000000-0005-0000-0000-000078570000}"/>
    <cellStyle name="Normal 29 3 9" xfId="22393" xr:uid="{00000000-0005-0000-0000-000079570000}"/>
    <cellStyle name="Normal 29 3 9 2" xfId="22394" xr:uid="{00000000-0005-0000-0000-00007A570000}"/>
    <cellStyle name="Normal 29 4" xfId="22395" xr:uid="{00000000-0005-0000-0000-00007B570000}"/>
    <cellStyle name="Normal 29 4 2" xfId="22396" xr:uid="{00000000-0005-0000-0000-00007C570000}"/>
    <cellStyle name="Normal 29 4 2 2" xfId="22397" xr:uid="{00000000-0005-0000-0000-00007D570000}"/>
    <cellStyle name="Normal 29 4 3" xfId="22398" xr:uid="{00000000-0005-0000-0000-00007E570000}"/>
    <cellStyle name="Normal 29 4 4" xfId="22399" xr:uid="{00000000-0005-0000-0000-00007F570000}"/>
    <cellStyle name="Normal 29 4 5" xfId="22400" xr:uid="{00000000-0005-0000-0000-000080570000}"/>
    <cellStyle name="Normal 29 4 6" xfId="22401" xr:uid="{00000000-0005-0000-0000-000081570000}"/>
    <cellStyle name="Normal 29 5" xfId="22402" xr:uid="{00000000-0005-0000-0000-000082570000}"/>
    <cellStyle name="Normal 29 5 2" xfId="22403" xr:uid="{00000000-0005-0000-0000-000083570000}"/>
    <cellStyle name="Normal 29 5 2 2" xfId="22404" xr:uid="{00000000-0005-0000-0000-000084570000}"/>
    <cellStyle name="Normal 29 5 3" xfId="22405" xr:uid="{00000000-0005-0000-0000-000085570000}"/>
    <cellStyle name="Normal 29 5 4" xfId="22406" xr:uid="{00000000-0005-0000-0000-000086570000}"/>
    <cellStyle name="Normal 29 5 5" xfId="22407" xr:uid="{00000000-0005-0000-0000-000087570000}"/>
    <cellStyle name="Normal 29 6" xfId="22408" xr:uid="{00000000-0005-0000-0000-000088570000}"/>
    <cellStyle name="Normal 29 6 2" xfId="22409" xr:uid="{00000000-0005-0000-0000-000089570000}"/>
    <cellStyle name="Normal 29 6 2 2" xfId="22410" xr:uid="{00000000-0005-0000-0000-00008A570000}"/>
    <cellStyle name="Normal 29 6 3" xfId="22411" xr:uid="{00000000-0005-0000-0000-00008B570000}"/>
    <cellStyle name="Normal 29 6 4" xfId="22412" xr:uid="{00000000-0005-0000-0000-00008C570000}"/>
    <cellStyle name="Normal 29 6 5" xfId="22413" xr:uid="{00000000-0005-0000-0000-00008D570000}"/>
    <cellStyle name="Normal 29 7" xfId="22414" xr:uid="{00000000-0005-0000-0000-00008E570000}"/>
    <cellStyle name="Normal 29 7 2" xfId="22415" xr:uid="{00000000-0005-0000-0000-00008F570000}"/>
    <cellStyle name="Normal 29 7 2 2" xfId="22416" xr:uid="{00000000-0005-0000-0000-000090570000}"/>
    <cellStyle name="Normal 29 7 3" xfId="22417" xr:uid="{00000000-0005-0000-0000-000091570000}"/>
    <cellStyle name="Normal 29 7 4" xfId="22418" xr:uid="{00000000-0005-0000-0000-000092570000}"/>
    <cellStyle name="Normal 29 7 5" xfId="22419" xr:uid="{00000000-0005-0000-0000-000093570000}"/>
    <cellStyle name="Normal 29 8" xfId="22420" xr:uid="{00000000-0005-0000-0000-000094570000}"/>
    <cellStyle name="Normal 29 8 2" xfId="22421" xr:uid="{00000000-0005-0000-0000-000095570000}"/>
    <cellStyle name="Normal 29 8 2 2" xfId="22422" xr:uid="{00000000-0005-0000-0000-000096570000}"/>
    <cellStyle name="Normal 29 8 3" xfId="22423" xr:uid="{00000000-0005-0000-0000-000097570000}"/>
    <cellStyle name="Normal 29 8 4" xfId="22424" xr:uid="{00000000-0005-0000-0000-000098570000}"/>
    <cellStyle name="Normal 29 9" xfId="22425" xr:uid="{00000000-0005-0000-0000-000099570000}"/>
    <cellStyle name="Normal 29 9 2" xfId="22426" xr:uid="{00000000-0005-0000-0000-00009A570000}"/>
    <cellStyle name="Normal 29 9 2 2" xfId="22427" xr:uid="{00000000-0005-0000-0000-00009B570000}"/>
    <cellStyle name="Normal 29 9 3" xfId="22428" xr:uid="{00000000-0005-0000-0000-00009C570000}"/>
    <cellStyle name="Normal 290" xfId="22429" xr:uid="{00000000-0005-0000-0000-00009D570000}"/>
    <cellStyle name="Normal 290 2" xfId="22430" xr:uid="{00000000-0005-0000-0000-00009E570000}"/>
    <cellStyle name="Normal 291" xfId="22431" xr:uid="{00000000-0005-0000-0000-00009F570000}"/>
    <cellStyle name="Normal 291 2" xfId="22432" xr:uid="{00000000-0005-0000-0000-0000A0570000}"/>
    <cellStyle name="Normal 292" xfId="22433" xr:uid="{00000000-0005-0000-0000-0000A1570000}"/>
    <cellStyle name="Normal 292 2" xfId="22434" xr:uid="{00000000-0005-0000-0000-0000A2570000}"/>
    <cellStyle name="Normal 293" xfId="22435" xr:uid="{00000000-0005-0000-0000-0000A3570000}"/>
    <cellStyle name="Normal 294" xfId="22436" xr:uid="{00000000-0005-0000-0000-0000A4570000}"/>
    <cellStyle name="Normal 295" xfId="22437" xr:uid="{00000000-0005-0000-0000-0000A5570000}"/>
    <cellStyle name="Normal 296" xfId="22438" xr:uid="{00000000-0005-0000-0000-0000A6570000}"/>
    <cellStyle name="Normal 297" xfId="22439" xr:uid="{00000000-0005-0000-0000-0000A7570000}"/>
    <cellStyle name="Normal 298" xfId="22440" xr:uid="{00000000-0005-0000-0000-0000A8570000}"/>
    <cellStyle name="Normal 299" xfId="22441" xr:uid="{00000000-0005-0000-0000-0000A9570000}"/>
    <cellStyle name="Normal 3" xfId="22442" xr:uid="{00000000-0005-0000-0000-0000AA570000}"/>
    <cellStyle name="Normal 3 10" xfId="22443" xr:uid="{00000000-0005-0000-0000-0000AB570000}"/>
    <cellStyle name="Normal 3 10 2" xfId="22444" xr:uid="{00000000-0005-0000-0000-0000AC570000}"/>
    <cellStyle name="Normal 3 10 2 2" xfId="22445" xr:uid="{00000000-0005-0000-0000-0000AD570000}"/>
    <cellStyle name="Normal 3 10 3" xfId="22446" xr:uid="{00000000-0005-0000-0000-0000AE570000}"/>
    <cellStyle name="Normal 3 11" xfId="22447" xr:uid="{00000000-0005-0000-0000-0000AF570000}"/>
    <cellStyle name="Normal 3 11 2" xfId="22448" xr:uid="{00000000-0005-0000-0000-0000B0570000}"/>
    <cellStyle name="Normal 3 12" xfId="22449" xr:uid="{00000000-0005-0000-0000-0000B1570000}"/>
    <cellStyle name="Normal 3 12 2" xfId="22450" xr:uid="{00000000-0005-0000-0000-0000B2570000}"/>
    <cellStyle name="Normal 3 13" xfId="22451" xr:uid="{00000000-0005-0000-0000-0000B3570000}"/>
    <cellStyle name="Normal 3 13 2" xfId="22452" xr:uid="{00000000-0005-0000-0000-0000B4570000}"/>
    <cellStyle name="Normal 3 14" xfId="22453" xr:uid="{00000000-0005-0000-0000-0000B5570000}"/>
    <cellStyle name="Normal 3 14 2" xfId="22454" xr:uid="{00000000-0005-0000-0000-0000B6570000}"/>
    <cellStyle name="Normal 3 15" xfId="22455" xr:uid="{00000000-0005-0000-0000-0000B7570000}"/>
    <cellStyle name="Normal 3 15 2" xfId="22456" xr:uid="{00000000-0005-0000-0000-0000B8570000}"/>
    <cellStyle name="Normal 3 16" xfId="22457" xr:uid="{00000000-0005-0000-0000-0000B9570000}"/>
    <cellStyle name="Normal 3 16 2" xfId="22458" xr:uid="{00000000-0005-0000-0000-0000BA570000}"/>
    <cellStyle name="Normal 3 17" xfId="22459" xr:uid="{00000000-0005-0000-0000-0000BB570000}"/>
    <cellStyle name="Normal 3 18" xfId="22460" xr:uid="{00000000-0005-0000-0000-0000BC570000}"/>
    <cellStyle name="Normal 3 19" xfId="22461" xr:uid="{00000000-0005-0000-0000-0000BD570000}"/>
    <cellStyle name="Normal 3 2" xfId="22462" xr:uid="{00000000-0005-0000-0000-0000BE570000}"/>
    <cellStyle name="Normal 3 2 10" xfId="22463" xr:uid="{00000000-0005-0000-0000-0000BF570000}"/>
    <cellStyle name="Normal 3 2 11" xfId="22464" xr:uid="{00000000-0005-0000-0000-0000C0570000}"/>
    <cellStyle name="Normal 3 2 12" xfId="22465" xr:uid="{00000000-0005-0000-0000-0000C1570000}"/>
    <cellStyle name="Normal 3 2 13" xfId="22466" xr:uid="{00000000-0005-0000-0000-0000C2570000}"/>
    <cellStyle name="Normal 3 2 14" xfId="22467" xr:uid="{00000000-0005-0000-0000-0000C3570000}"/>
    <cellStyle name="Normal 3 2 15" xfId="22468" xr:uid="{00000000-0005-0000-0000-0000C4570000}"/>
    <cellStyle name="Normal 3 2 16" xfId="22469" xr:uid="{00000000-0005-0000-0000-0000C5570000}"/>
    <cellStyle name="Normal 3 2 2" xfId="22470" xr:uid="{00000000-0005-0000-0000-0000C6570000}"/>
    <cellStyle name="Normal 3 2 2 10" xfId="22471" xr:uid="{00000000-0005-0000-0000-0000C7570000}"/>
    <cellStyle name="Normal 3 2 2 11" xfId="22472" xr:uid="{00000000-0005-0000-0000-0000C8570000}"/>
    <cellStyle name="Normal 3 2 2 12" xfId="22473" xr:uid="{00000000-0005-0000-0000-0000C9570000}"/>
    <cellStyle name="Normal 3 2 2 13" xfId="22474" xr:uid="{00000000-0005-0000-0000-0000CA570000}"/>
    <cellStyle name="Normal 3 2 2 14" xfId="22475" xr:uid="{00000000-0005-0000-0000-0000CB570000}"/>
    <cellStyle name="Normal 3 2 2 15" xfId="22476" xr:uid="{00000000-0005-0000-0000-0000CC570000}"/>
    <cellStyle name="Normal 3 2 2 2" xfId="22477" xr:uid="{00000000-0005-0000-0000-0000CD570000}"/>
    <cellStyle name="Normal 3 2 2 2 2" xfId="22478" xr:uid="{00000000-0005-0000-0000-0000CE570000}"/>
    <cellStyle name="Normal 3 2 2 2 2 2" xfId="22479" xr:uid="{00000000-0005-0000-0000-0000CF570000}"/>
    <cellStyle name="Normal 3 2 2 2 3" xfId="22480" xr:uid="{00000000-0005-0000-0000-0000D0570000}"/>
    <cellStyle name="Normal 3 2 2 2 4" xfId="22481" xr:uid="{00000000-0005-0000-0000-0000D1570000}"/>
    <cellStyle name="Normal 3 2 2 2 5" xfId="22482" xr:uid="{00000000-0005-0000-0000-0000D2570000}"/>
    <cellStyle name="Normal 3 2 2 3" xfId="22483" xr:uid="{00000000-0005-0000-0000-0000D3570000}"/>
    <cellStyle name="Normal 3 2 2 3 2" xfId="22484" xr:uid="{00000000-0005-0000-0000-0000D4570000}"/>
    <cellStyle name="Normal 3 2 2 3 2 2" xfId="22485" xr:uid="{00000000-0005-0000-0000-0000D5570000}"/>
    <cellStyle name="Normal 3 2 2 3 3" xfId="22486" xr:uid="{00000000-0005-0000-0000-0000D6570000}"/>
    <cellStyle name="Normal 3 2 2 3 4" xfId="22487" xr:uid="{00000000-0005-0000-0000-0000D7570000}"/>
    <cellStyle name="Normal 3 2 2 4" xfId="22488" xr:uid="{00000000-0005-0000-0000-0000D8570000}"/>
    <cellStyle name="Normal 3 2 2 4 2" xfId="22489" xr:uid="{00000000-0005-0000-0000-0000D9570000}"/>
    <cellStyle name="Normal 3 2 2 4 2 2" xfId="22490" xr:uid="{00000000-0005-0000-0000-0000DA570000}"/>
    <cellStyle name="Normal 3 2 2 4 3" xfId="22491" xr:uid="{00000000-0005-0000-0000-0000DB570000}"/>
    <cellStyle name="Normal 3 2 2 4 4" xfId="22492" xr:uid="{00000000-0005-0000-0000-0000DC570000}"/>
    <cellStyle name="Normal 3 2 2 5" xfId="22493" xr:uid="{00000000-0005-0000-0000-0000DD570000}"/>
    <cellStyle name="Normal 3 2 2 5 2" xfId="22494" xr:uid="{00000000-0005-0000-0000-0000DE570000}"/>
    <cellStyle name="Normal 3 2 2 5 2 2" xfId="22495" xr:uid="{00000000-0005-0000-0000-0000DF570000}"/>
    <cellStyle name="Normal 3 2 2 5 3" xfId="22496" xr:uid="{00000000-0005-0000-0000-0000E0570000}"/>
    <cellStyle name="Normal 3 2 2 5 4" xfId="22497" xr:uid="{00000000-0005-0000-0000-0000E1570000}"/>
    <cellStyle name="Normal 3 2 2 6" xfId="22498" xr:uid="{00000000-0005-0000-0000-0000E2570000}"/>
    <cellStyle name="Normal 3 2 2 6 2" xfId="22499" xr:uid="{00000000-0005-0000-0000-0000E3570000}"/>
    <cellStyle name="Normal 3 2 2 6 2 2" xfId="22500" xr:uid="{00000000-0005-0000-0000-0000E4570000}"/>
    <cellStyle name="Normal 3 2 2 6 3" xfId="22501" xr:uid="{00000000-0005-0000-0000-0000E5570000}"/>
    <cellStyle name="Normal 3 2 2 7" xfId="22502" xr:uid="{00000000-0005-0000-0000-0000E6570000}"/>
    <cellStyle name="Normal 3 2 2 7 2" xfId="22503" xr:uid="{00000000-0005-0000-0000-0000E7570000}"/>
    <cellStyle name="Normal 3 2 2 7 3" xfId="22504" xr:uid="{00000000-0005-0000-0000-0000E8570000}"/>
    <cellStyle name="Normal 3 2 2 8" xfId="22505" xr:uid="{00000000-0005-0000-0000-0000E9570000}"/>
    <cellStyle name="Normal 3 2 2 8 2" xfId="22506" xr:uid="{00000000-0005-0000-0000-0000EA570000}"/>
    <cellStyle name="Normal 3 2 2 9" xfId="22507" xr:uid="{00000000-0005-0000-0000-0000EB570000}"/>
    <cellStyle name="Normal 3 2 2 9 2" xfId="22508" xr:uid="{00000000-0005-0000-0000-0000EC570000}"/>
    <cellStyle name="Normal 3 2 3" xfId="22509" xr:uid="{00000000-0005-0000-0000-0000ED570000}"/>
    <cellStyle name="Normal 3 2 3 10" xfId="22510" xr:uid="{00000000-0005-0000-0000-0000EE570000}"/>
    <cellStyle name="Normal 3 2 3 11" xfId="22511" xr:uid="{00000000-0005-0000-0000-0000EF570000}"/>
    <cellStyle name="Normal 3 2 3 12" xfId="22512" xr:uid="{00000000-0005-0000-0000-0000F0570000}"/>
    <cellStyle name="Normal 3 2 3 13" xfId="22513" xr:uid="{00000000-0005-0000-0000-0000F1570000}"/>
    <cellStyle name="Normal 3 2 3 14" xfId="22514" xr:uid="{00000000-0005-0000-0000-0000F2570000}"/>
    <cellStyle name="Normal 3 2 3 15" xfId="22515" xr:uid="{00000000-0005-0000-0000-0000F3570000}"/>
    <cellStyle name="Normal 3 2 3 2" xfId="22516" xr:uid="{00000000-0005-0000-0000-0000F4570000}"/>
    <cellStyle name="Normal 3 2 3 2 2" xfId="22517" xr:uid="{00000000-0005-0000-0000-0000F5570000}"/>
    <cellStyle name="Normal 3 2 3 2 2 2" xfId="22518" xr:uid="{00000000-0005-0000-0000-0000F6570000}"/>
    <cellStyle name="Normal 3 2 3 2 3" xfId="22519" xr:uid="{00000000-0005-0000-0000-0000F7570000}"/>
    <cellStyle name="Normal 3 2 3 2 4" xfId="22520" xr:uid="{00000000-0005-0000-0000-0000F8570000}"/>
    <cellStyle name="Normal 3 2 3 2 5" xfId="22521" xr:uid="{00000000-0005-0000-0000-0000F9570000}"/>
    <cellStyle name="Normal 3 2 3 3" xfId="22522" xr:uid="{00000000-0005-0000-0000-0000FA570000}"/>
    <cellStyle name="Normal 3 2 3 3 2" xfId="22523" xr:uid="{00000000-0005-0000-0000-0000FB570000}"/>
    <cellStyle name="Normal 3 2 3 3 2 2" xfId="22524" xr:uid="{00000000-0005-0000-0000-0000FC570000}"/>
    <cellStyle name="Normal 3 2 3 3 3" xfId="22525" xr:uid="{00000000-0005-0000-0000-0000FD570000}"/>
    <cellStyle name="Normal 3 2 3 3 4" xfId="22526" xr:uid="{00000000-0005-0000-0000-0000FE570000}"/>
    <cellStyle name="Normal 3 2 3 4" xfId="22527" xr:uid="{00000000-0005-0000-0000-0000FF570000}"/>
    <cellStyle name="Normal 3 2 3 4 2" xfId="22528" xr:uid="{00000000-0005-0000-0000-000000580000}"/>
    <cellStyle name="Normal 3 2 3 4 2 2" xfId="22529" xr:uid="{00000000-0005-0000-0000-000001580000}"/>
    <cellStyle name="Normal 3 2 3 4 3" xfId="22530" xr:uid="{00000000-0005-0000-0000-000002580000}"/>
    <cellStyle name="Normal 3 2 3 4 4" xfId="22531" xr:uid="{00000000-0005-0000-0000-000003580000}"/>
    <cellStyle name="Normal 3 2 3 5" xfId="22532" xr:uid="{00000000-0005-0000-0000-000004580000}"/>
    <cellStyle name="Normal 3 2 3 5 2" xfId="22533" xr:uid="{00000000-0005-0000-0000-000005580000}"/>
    <cellStyle name="Normal 3 2 3 5 2 2" xfId="22534" xr:uid="{00000000-0005-0000-0000-000006580000}"/>
    <cellStyle name="Normal 3 2 3 5 3" xfId="22535" xr:uid="{00000000-0005-0000-0000-000007580000}"/>
    <cellStyle name="Normal 3 2 3 5 4" xfId="22536" xr:uid="{00000000-0005-0000-0000-000008580000}"/>
    <cellStyle name="Normal 3 2 3 6" xfId="22537" xr:uid="{00000000-0005-0000-0000-000009580000}"/>
    <cellStyle name="Normal 3 2 3 6 2" xfId="22538" xr:uid="{00000000-0005-0000-0000-00000A580000}"/>
    <cellStyle name="Normal 3 2 3 6 2 2" xfId="22539" xr:uid="{00000000-0005-0000-0000-00000B580000}"/>
    <cellStyle name="Normal 3 2 3 6 3" xfId="22540" xr:uid="{00000000-0005-0000-0000-00000C580000}"/>
    <cellStyle name="Normal 3 2 3 7" xfId="22541" xr:uid="{00000000-0005-0000-0000-00000D580000}"/>
    <cellStyle name="Normal 3 2 3 7 2" xfId="22542" xr:uid="{00000000-0005-0000-0000-00000E580000}"/>
    <cellStyle name="Normal 3 2 3 7 3" xfId="22543" xr:uid="{00000000-0005-0000-0000-00000F580000}"/>
    <cellStyle name="Normal 3 2 3 8" xfId="22544" xr:uid="{00000000-0005-0000-0000-000010580000}"/>
    <cellStyle name="Normal 3 2 3 8 2" xfId="22545" xr:uid="{00000000-0005-0000-0000-000011580000}"/>
    <cellStyle name="Normal 3 2 3 9" xfId="22546" xr:uid="{00000000-0005-0000-0000-000012580000}"/>
    <cellStyle name="Normal 3 2 4" xfId="22547" xr:uid="{00000000-0005-0000-0000-000013580000}"/>
    <cellStyle name="Normal 3 2 4 10" xfId="22548" xr:uid="{00000000-0005-0000-0000-000014580000}"/>
    <cellStyle name="Normal 3 2 4 2" xfId="22549" xr:uid="{00000000-0005-0000-0000-000015580000}"/>
    <cellStyle name="Normal 3 2 4 2 2" xfId="22550" xr:uid="{00000000-0005-0000-0000-000016580000}"/>
    <cellStyle name="Normal 3 2 4 2 3" xfId="22551" xr:uid="{00000000-0005-0000-0000-000017580000}"/>
    <cellStyle name="Normal 3 2 4 3" xfId="22552" xr:uid="{00000000-0005-0000-0000-000018580000}"/>
    <cellStyle name="Normal 3 2 4 4" xfId="22553" xr:uid="{00000000-0005-0000-0000-000019580000}"/>
    <cellStyle name="Normal 3 2 4 5" xfId="22554" xr:uid="{00000000-0005-0000-0000-00001A580000}"/>
    <cellStyle name="Normal 3 2 4 6" xfId="22555" xr:uid="{00000000-0005-0000-0000-00001B580000}"/>
    <cellStyle name="Normal 3 2 4 7" xfId="22556" xr:uid="{00000000-0005-0000-0000-00001C580000}"/>
    <cellStyle name="Normal 3 2 4 8" xfId="22557" xr:uid="{00000000-0005-0000-0000-00001D580000}"/>
    <cellStyle name="Normal 3 2 4 9" xfId="22558" xr:uid="{00000000-0005-0000-0000-00001E580000}"/>
    <cellStyle name="Normal 3 2 5" xfId="22559" xr:uid="{00000000-0005-0000-0000-00001F580000}"/>
    <cellStyle name="Normal 3 2 5 2" xfId="22560" xr:uid="{00000000-0005-0000-0000-000020580000}"/>
    <cellStyle name="Normal 3 2 5 2 2" xfId="22561" xr:uid="{00000000-0005-0000-0000-000021580000}"/>
    <cellStyle name="Normal 3 2 5 3" xfId="22562" xr:uid="{00000000-0005-0000-0000-000022580000}"/>
    <cellStyle name="Normal 3 2 5 4" xfId="22563" xr:uid="{00000000-0005-0000-0000-000023580000}"/>
    <cellStyle name="Normal 3 2 5 5" xfId="22564" xr:uid="{00000000-0005-0000-0000-000024580000}"/>
    <cellStyle name="Normal 3 2 6" xfId="22565" xr:uid="{00000000-0005-0000-0000-000025580000}"/>
    <cellStyle name="Normal 3 2 6 2" xfId="22566" xr:uid="{00000000-0005-0000-0000-000026580000}"/>
    <cellStyle name="Normal 3 2 6 2 2" xfId="22567" xr:uid="{00000000-0005-0000-0000-000027580000}"/>
    <cellStyle name="Normal 3 2 6 3" xfId="22568" xr:uid="{00000000-0005-0000-0000-000028580000}"/>
    <cellStyle name="Normal 3 2 6 4" xfId="22569" xr:uid="{00000000-0005-0000-0000-000029580000}"/>
    <cellStyle name="Normal 3 2 6 5" xfId="22570" xr:uid="{00000000-0005-0000-0000-00002A580000}"/>
    <cellStyle name="Normal 3 2 7" xfId="22571" xr:uid="{00000000-0005-0000-0000-00002B580000}"/>
    <cellStyle name="Normal 3 2 7 2" xfId="22572" xr:uid="{00000000-0005-0000-0000-00002C580000}"/>
    <cellStyle name="Normal 3 2 7 2 2" xfId="22573" xr:uid="{00000000-0005-0000-0000-00002D580000}"/>
    <cellStyle name="Normal 3 2 7 3" xfId="22574" xr:uid="{00000000-0005-0000-0000-00002E580000}"/>
    <cellStyle name="Normal 3 2 7 4" xfId="22575" xr:uid="{00000000-0005-0000-0000-00002F580000}"/>
    <cellStyle name="Normal 3 2 7 5" xfId="22576" xr:uid="{00000000-0005-0000-0000-000030580000}"/>
    <cellStyle name="Normal 3 2 8" xfId="22577" xr:uid="{00000000-0005-0000-0000-000031580000}"/>
    <cellStyle name="Normal 3 2 8 2" xfId="22578" xr:uid="{00000000-0005-0000-0000-000032580000}"/>
    <cellStyle name="Normal 3 2 8 2 2" xfId="22579" xr:uid="{00000000-0005-0000-0000-000033580000}"/>
    <cellStyle name="Normal 3 2 8 3" xfId="22580" xr:uid="{00000000-0005-0000-0000-000034580000}"/>
    <cellStyle name="Normal 3 2 9" xfId="22581" xr:uid="{00000000-0005-0000-0000-000035580000}"/>
    <cellStyle name="Normal 3 2 9 2" xfId="22582" xr:uid="{00000000-0005-0000-0000-000036580000}"/>
    <cellStyle name="Normal 3 2 9 3" xfId="22583" xr:uid="{00000000-0005-0000-0000-000037580000}"/>
    <cellStyle name="Normal 3 20" xfId="22584" xr:uid="{00000000-0005-0000-0000-000038580000}"/>
    <cellStyle name="Normal 3 21" xfId="22585" xr:uid="{00000000-0005-0000-0000-000039580000}"/>
    <cellStyle name="Normal 3 22" xfId="22586" xr:uid="{00000000-0005-0000-0000-00003A580000}"/>
    <cellStyle name="Normal 3 23" xfId="22587" xr:uid="{00000000-0005-0000-0000-00003B580000}"/>
    <cellStyle name="Normal 3 24" xfId="32604" xr:uid="{00000000-0005-0000-0000-00003C580000}"/>
    <cellStyle name="Normal 3 3" xfId="22588" xr:uid="{00000000-0005-0000-0000-00003D580000}"/>
    <cellStyle name="Normal 3 3 10" xfId="22589" xr:uid="{00000000-0005-0000-0000-00003E580000}"/>
    <cellStyle name="Normal 3 3 11" xfId="22590" xr:uid="{00000000-0005-0000-0000-00003F580000}"/>
    <cellStyle name="Normal 3 3 12" xfId="22591" xr:uid="{00000000-0005-0000-0000-000040580000}"/>
    <cellStyle name="Normal 3 3 13" xfId="22592" xr:uid="{00000000-0005-0000-0000-000041580000}"/>
    <cellStyle name="Normal 3 3 14" xfId="22593" xr:uid="{00000000-0005-0000-0000-000042580000}"/>
    <cellStyle name="Normal 3 3 15" xfId="22594" xr:uid="{00000000-0005-0000-0000-000043580000}"/>
    <cellStyle name="Normal 3 3 2" xfId="22595" xr:uid="{00000000-0005-0000-0000-000044580000}"/>
    <cellStyle name="Normal 3 3 2 2" xfId="22596" xr:uid="{00000000-0005-0000-0000-000045580000}"/>
    <cellStyle name="Normal 3 3 2 2 2" xfId="22597" xr:uid="{00000000-0005-0000-0000-000046580000}"/>
    <cellStyle name="Normal 3 3 2 3" xfId="22598" xr:uid="{00000000-0005-0000-0000-000047580000}"/>
    <cellStyle name="Normal 3 3 2 4" xfId="22599" xr:uid="{00000000-0005-0000-0000-000048580000}"/>
    <cellStyle name="Normal 3 3 3" xfId="22600" xr:uid="{00000000-0005-0000-0000-000049580000}"/>
    <cellStyle name="Normal 3 3 3 2" xfId="22601" xr:uid="{00000000-0005-0000-0000-00004A580000}"/>
    <cellStyle name="Normal 3 3 3 2 2" xfId="22602" xr:uid="{00000000-0005-0000-0000-00004B580000}"/>
    <cellStyle name="Normal 3 3 3 3" xfId="22603" xr:uid="{00000000-0005-0000-0000-00004C580000}"/>
    <cellStyle name="Normal 3 3 3 4" xfId="22604" xr:uid="{00000000-0005-0000-0000-00004D580000}"/>
    <cellStyle name="Normal 3 3 3 5" xfId="22605" xr:uid="{00000000-0005-0000-0000-00004E580000}"/>
    <cellStyle name="Normal 3 3 4" xfId="22606" xr:uid="{00000000-0005-0000-0000-00004F580000}"/>
    <cellStyle name="Normal 3 3 4 2" xfId="22607" xr:uid="{00000000-0005-0000-0000-000050580000}"/>
    <cellStyle name="Normal 3 3 4 2 2" xfId="22608" xr:uid="{00000000-0005-0000-0000-000051580000}"/>
    <cellStyle name="Normal 3 3 4 3" xfId="22609" xr:uid="{00000000-0005-0000-0000-000052580000}"/>
    <cellStyle name="Normal 3 3 4 4" xfId="22610" xr:uid="{00000000-0005-0000-0000-000053580000}"/>
    <cellStyle name="Normal 3 3 5" xfId="22611" xr:uid="{00000000-0005-0000-0000-000054580000}"/>
    <cellStyle name="Normal 3 3 5 2" xfId="22612" xr:uid="{00000000-0005-0000-0000-000055580000}"/>
    <cellStyle name="Normal 3 3 5 2 2" xfId="22613" xr:uid="{00000000-0005-0000-0000-000056580000}"/>
    <cellStyle name="Normal 3 3 5 3" xfId="22614" xr:uid="{00000000-0005-0000-0000-000057580000}"/>
    <cellStyle name="Normal 3 3 5 4" xfId="22615" xr:uid="{00000000-0005-0000-0000-000058580000}"/>
    <cellStyle name="Normal 3 3 6" xfId="22616" xr:uid="{00000000-0005-0000-0000-000059580000}"/>
    <cellStyle name="Normal 3 3 6 2" xfId="22617" xr:uid="{00000000-0005-0000-0000-00005A580000}"/>
    <cellStyle name="Normal 3 3 6 2 2" xfId="22618" xr:uid="{00000000-0005-0000-0000-00005B580000}"/>
    <cellStyle name="Normal 3 3 6 3" xfId="22619" xr:uid="{00000000-0005-0000-0000-00005C580000}"/>
    <cellStyle name="Normal 3 3 7" xfId="22620" xr:uid="{00000000-0005-0000-0000-00005D580000}"/>
    <cellStyle name="Normal 3 3 7 2" xfId="22621" xr:uid="{00000000-0005-0000-0000-00005E580000}"/>
    <cellStyle name="Normal 3 3 7 3" xfId="22622" xr:uid="{00000000-0005-0000-0000-00005F580000}"/>
    <cellStyle name="Normal 3 3 8" xfId="22623" xr:uid="{00000000-0005-0000-0000-000060580000}"/>
    <cellStyle name="Normal 3 3 8 2" xfId="22624" xr:uid="{00000000-0005-0000-0000-000061580000}"/>
    <cellStyle name="Normal 3 3 9" xfId="22625" xr:uid="{00000000-0005-0000-0000-000062580000}"/>
    <cellStyle name="Normal 3 3 9 2" xfId="22626" xr:uid="{00000000-0005-0000-0000-000063580000}"/>
    <cellStyle name="Normal 3 4" xfId="22627" xr:uid="{00000000-0005-0000-0000-000064580000}"/>
    <cellStyle name="Normal 3 4 10" xfId="22628" xr:uid="{00000000-0005-0000-0000-000065580000}"/>
    <cellStyle name="Normal 3 4 11" xfId="22629" xr:uid="{00000000-0005-0000-0000-000066580000}"/>
    <cellStyle name="Normal 3 4 12" xfId="22630" xr:uid="{00000000-0005-0000-0000-000067580000}"/>
    <cellStyle name="Normal 3 4 13" xfId="22631" xr:uid="{00000000-0005-0000-0000-000068580000}"/>
    <cellStyle name="Normal 3 4 14" xfId="22632" xr:uid="{00000000-0005-0000-0000-000069580000}"/>
    <cellStyle name="Normal 3 4 15" xfId="22633" xr:uid="{00000000-0005-0000-0000-00006A580000}"/>
    <cellStyle name="Normal 3 4 2" xfId="22634" xr:uid="{00000000-0005-0000-0000-00006B580000}"/>
    <cellStyle name="Normal 3 4 2 2" xfId="22635" xr:uid="{00000000-0005-0000-0000-00006C580000}"/>
    <cellStyle name="Normal 3 4 2 2 2" xfId="22636" xr:uid="{00000000-0005-0000-0000-00006D580000}"/>
    <cellStyle name="Normal 3 4 2 3" xfId="22637" xr:uid="{00000000-0005-0000-0000-00006E580000}"/>
    <cellStyle name="Normal 3 4 2 4" xfId="22638" xr:uid="{00000000-0005-0000-0000-00006F580000}"/>
    <cellStyle name="Normal 3 4 2 5" xfId="22639" xr:uid="{00000000-0005-0000-0000-000070580000}"/>
    <cellStyle name="Normal 3 4 3" xfId="22640" xr:uid="{00000000-0005-0000-0000-000071580000}"/>
    <cellStyle name="Normal 3 4 3 2" xfId="22641" xr:uid="{00000000-0005-0000-0000-000072580000}"/>
    <cellStyle name="Normal 3 4 3 2 2" xfId="22642" xr:uid="{00000000-0005-0000-0000-000073580000}"/>
    <cellStyle name="Normal 3 4 3 3" xfId="22643" xr:uid="{00000000-0005-0000-0000-000074580000}"/>
    <cellStyle name="Normal 3 4 3 4" xfId="22644" xr:uid="{00000000-0005-0000-0000-000075580000}"/>
    <cellStyle name="Normal 3 4 4" xfId="22645" xr:uid="{00000000-0005-0000-0000-000076580000}"/>
    <cellStyle name="Normal 3 4 4 2" xfId="22646" xr:uid="{00000000-0005-0000-0000-000077580000}"/>
    <cellStyle name="Normal 3 4 4 2 2" xfId="22647" xr:uid="{00000000-0005-0000-0000-000078580000}"/>
    <cellStyle name="Normal 3 4 4 3" xfId="22648" xr:uid="{00000000-0005-0000-0000-000079580000}"/>
    <cellStyle name="Normal 3 4 4 4" xfId="22649" xr:uid="{00000000-0005-0000-0000-00007A580000}"/>
    <cellStyle name="Normal 3 4 5" xfId="22650" xr:uid="{00000000-0005-0000-0000-00007B580000}"/>
    <cellStyle name="Normal 3 4 5 2" xfId="22651" xr:uid="{00000000-0005-0000-0000-00007C580000}"/>
    <cellStyle name="Normal 3 4 5 2 2" xfId="22652" xr:uid="{00000000-0005-0000-0000-00007D580000}"/>
    <cellStyle name="Normal 3 4 5 3" xfId="22653" xr:uid="{00000000-0005-0000-0000-00007E580000}"/>
    <cellStyle name="Normal 3 4 5 4" xfId="22654" xr:uid="{00000000-0005-0000-0000-00007F580000}"/>
    <cellStyle name="Normal 3 4 6" xfId="22655" xr:uid="{00000000-0005-0000-0000-000080580000}"/>
    <cellStyle name="Normal 3 4 6 2" xfId="22656" xr:uid="{00000000-0005-0000-0000-000081580000}"/>
    <cellStyle name="Normal 3 4 6 2 2" xfId="22657" xr:uid="{00000000-0005-0000-0000-000082580000}"/>
    <cellStyle name="Normal 3 4 6 3" xfId="22658" xr:uid="{00000000-0005-0000-0000-000083580000}"/>
    <cellStyle name="Normal 3 4 7" xfId="22659" xr:uid="{00000000-0005-0000-0000-000084580000}"/>
    <cellStyle name="Normal 3 4 7 2" xfId="22660" xr:uid="{00000000-0005-0000-0000-000085580000}"/>
    <cellStyle name="Normal 3 4 7 3" xfId="22661" xr:uid="{00000000-0005-0000-0000-000086580000}"/>
    <cellStyle name="Normal 3 4 8" xfId="22662" xr:uid="{00000000-0005-0000-0000-000087580000}"/>
    <cellStyle name="Normal 3 4 8 2" xfId="22663" xr:uid="{00000000-0005-0000-0000-000088580000}"/>
    <cellStyle name="Normal 3 4 9" xfId="22664" xr:uid="{00000000-0005-0000-0000-000089580000}"/>
    <cellStyle name="Normal 3 4 9 2" xfId="22665" xr:uid="{00000000-0005-0000-0000-00008A580000}"/>
    <cellStyle name="Normal 3 5" xfId="22666" xr:uid="{00000000-0005-0000-0000-00008B580000}"/>
    <cellStyle name="Normal 3 5 2" xfId="22667" xr:uid="{00000000-0005-0000-0000-00008C580000}"/>
    <cellStyle name="Normal 3 5 2 2" xfId="22668" xr:uid="{00000000-0005-0000-0000-00008D580000}"/>
    <cellStyle name="Normal 3 5 3" xfId="22669" xr:uid="{00000000-0005-0000-0000-00008E580000}"/>
    <cellStyle name="Normal 3 5 4" xfId="22670" xr:uid="{00000000-0005-0000-0000-00008F580000}"/>
    <cellStyle name="Normal 3 5 5" xfId="22671" xr:uid="{00000000-0005-0000-0000-000090580000}"/>
    <cellStyle name="Normal 3 6" xfId="22672" xr:uid="{00000000-0005-0000-0000-000091580000}"/>
    <cellStyle name="Normal 3 6 2" xfId="22673" xr:uid="{00000000-0005-0000-0000-000092580000}"/>
    <cellStyle name="Normal 3 6 2 2" xfId="22674" xr:uid="{00000000-0005-0000-0000-000093580000}"/>
    <cellStyle name="Normal 3 6 3" xfId="22675" xr:uid="{00000000-0005-0000-0000-000094580000}"/>
    <cellStyle name="Normal 3 6 4" xfId="22676" xr:uid="{00000000-0005-0000-0000-000095580000}"/>
    <cellStyle name="Normal 3 6 5" xfId="22677" xr:uid="{00000000-0005-0000-0000-000096580000}"/>
    <cellStyle name="Normal 3 7" xfId="22678" xr:uid="{00000000-0005-0000-0000-000097580000}"/>
    <cellStyle name="Normal 3 7 2" xfId="22679" xr:uid="{00000000-0005-0000-0000-000098580000}"/>
    <cellStyle name="Normal 3 7 2 2" xfId="22680" xr:uid="{00000000-0005-0000-0000-000099580000}"/>
    <cellStyle name="Normal 3 7 3" xfId="22681" xr:uid="{00000000-0005-0000-0000-00009A580000}"/>
    <cellStyle name="Normal 3 7 4" xfId="22682" xr:uid="{00000000-0005-0000-0000-00009B580000}"/>
    <cellStyle name="Normal 3 7 5" xfId="22683" xr:uid="{00000000-0005-0000-0000-00009C580000}"/>
    <cellStyle name="Normal 3 8" xfId="22684" xr:uid="{00000000-0005-0000-0000-00009D580000}"/>
    <cellStyle name="Normal 3 8 2" xfId="22685" xr:uid="{00000000-0005-0000-0000-00009E580000}"/>
    <cellStyle name="Normal 3 8 2 2" xfId="22686" xr:uid="{00000000-0005-0000-0000-00009F580000}"/>
    <cellStyle name="Normal 3 8 3" xfId="22687" xr:uid="{00000000-0005-0000-0000-0000A0580000}"/>
    <cellStyle name="Normal 3 8 4" xfId="22688" xr:uid="{00000000-0005-0000-0000-0000A1580000}"/>
    <cellStyle name="Normal 3 8 5" xfId="22689" xr:uid="{00000000-0005-0000-0000-0000A2580000}"/>
    <cellStyle name="Normal 3 9" xfId="22690" xr:uid="{00000000-0005-0000-0000-0000A3580000}"/>
    <cellStyle name="Normal 3 9 2" xfId="22691" xr:uid="{00000000-0005-0000-0000-0000A4580000}"/>
    <cellStyle name="Normal 3 9 2 2" xfId="22692" xr:uid="{00000000-0005-0000-0000-0000A5580000}"/>
    <cellStyle name="Normal 3 9 3" xfId="22693" xr:uid="{00000000-0005-0000-0000-0000A6580000}"/>
    <cellStyle name="Normal 3 9 4" xfId="22694" xr:uid="{00000000-0005-0000-0000-0000A7580000}"/>
    <cellStyle name="Normal 30" xfId="22695" xr:uid="{00000000-0005-0000-0000-0000A8580000}"/>
    <cellStyle name="Normal 30 10" xfId="22696" xr:uid="{00000000-0005-0000-0000-0000A9580000}"/>
    <cellStyle name="Normal 30 10 2" xfId="22697" xr:uid="{00000000-0005-0000-0000-0000AA580000}"/>
    <cellStyle name="Normal 30 11" xfId="22698" xr:uid="{00000000-0005-0000-0000-0000AB580000}"/>
    <cellStyle name="Normal 30 11 2" xfId="22699" xr:uid="{00000000-0005-0000-0000-0000AC580000}"/>
    <cellStyle name="Normal 30 12" xfId="22700" xr:uid="{00000000-0005-0000-0000-0000AD580000}"/>
    <cellStyle name="Normal 30 12 2" xfId="22701" xr:uid="{00000000-0005-0000-0000-0000AE580000}"/>
    <cellStyle name="Normal 30 13" xfId="22702" xr:uid="{00000000-0005-0000-0000-0000AF580000}"/>
    <cellStyle name="Normal 30 13 2" xfId="22703" xr:uid="{00000000-0005-0000-0000-0000B0580000}"/>
    <cellStyle name="Normal 30 14" xfId="22704" xr:uid="{00000000-0005-0000-0000-0000B1580000}"/>
    <cellStyle name="Normal 30 14 2" xfId="22705" xr:uid="{00000000-0005-0000-0000-0000B2580000}"/>
    <cellStyle name="Normal 30 15" xfId="22706" xr:uid="{00000000-0005-0000-0000-0000B3580000}"/>
    <cellStyle name="Normal 30 15 2" xfId="22707" xr:uid="{00000000-0005-0000-0000-0000B4580000}"/>
    <cellStyle name="Normal 30 16" xfId="22708" xr:uid="{00000000-0005-0000-0000-0000B5580000}"/>
    <cellStyle name="Normal 30 16 2" xfId="22709" xr:uid="{00000000-0005-0000-0000-0000B6580000}"/>
    <cellStyle name="Normal 30 17" xfId="22710" xr:uid="{00000000-0005-0000-0000-0000B7580000}"/>
    <cellStyle name="Normal 30 18" xfId="22711" xr:uid="{00000000-0005-0000-0000-0000B8580000}"/>
    <cellStyle name="Normal 30 19" xfId="22712" xr:uid="{00000000-0005-0000-0000-0000B9580000}"/>
    <cellStyle name="Normal 30 2" xfId="22713" xr:uid="{00000000-0005-0000-0000-0000BA580000}"/>
    <cellStyle name="Normal 30 2 10" xfId="22714" xr:uid="{00000000-0005-0000-0000-0000BB580000}"/>
    <cellStyle name="Normal 30 2 10 2" xfId="22715" xr:uid="{00000000-0005-0000-0000-0000BC580000}"/>
    <cellStyle name="Normal 30 2 11" xfId="22716" xr:uid="{00000000-0005-0000-0000-0000BD580000}"/>
    <cellStyle name="Normal 30 2 12" xfId="22717" xr:uid="{00000000-0005-0000-0000-0000BE580000}"/>
    <cellStyle name="Normal 30 2 13" xfId="22718" xr:uid="{00000000-0005-0000-0000-0000BF580000}"/>
    <cellStyle name="Normal 30 2 14" xfId="22719" xr:uid="{00000000-0005-0000-0000-0000C0580000}"/>
    <cellStyle name="Normal 30 2 15" xfId="22720" xr:uid="{00000000-0005-0000-0000-0000C1580000}"/>
    <cellStyle name="Normal 30 2 16" xfId="22721" xr:uid="{00000000-0005-0000-0000-0000C2580000}"/>
    <cellStyle name="Normal 30 2 17" xfId="22722" xr:uid="{00000000-0005-0000-0000-0000C3580000}"/>
    <cellStyle name="Normal 30 2 18" xfId="22723" xr:uid="{00000000-0005-0000-0000-0000C4580000}"/>
    <cellStyle name="Normal 30 2 2" xfId="22724" xr:uid="{00000000-0005-0000-0000-0000C5580000}"/>
    <cellStyle name="Normal 30 2 2 2" xfId="22725" xr:uid="{00000000-0005-0000-0000-0000C6580000}"/>
    <cellStyle name="Normal 30 2 2 2 2" xfId="22726" xr:uid="{00000000-0005-0000-0000-0000C7580000}"/>
    <cellStyle name="Normal 30 2 2 2 3" xfId="22727" xr:uid="{00000000-0005-0000-0000-0000C8580000}"/>
    <cellStyle name="Normal 30 2 2 3" xfId="22728" xr:uid="{00000000-0005-0000-0000-0000C9580000}"/>
    <cellStyle name="Normal 30 2 2 4" xfId="22729" xr:uid="{00000000-0005-0000-0000-0000CA580000}"/>
    <cellStyle name="Normal 30 2 2 5" xfId="22730" xr:uid="{00000000-0005-0000-0000-0000CB580000}"/>
    <cellStyle name="Normal 30 2 2 6" xfId="22731" xr:uid="{00000000-0005-0000-0000-0000CC580000}"/>
    <cellStyle name="Normal 30 2 2 7" xfId="22732" xr:uid="{00000000-0005-0000-0000-0000CD580000}"/>
    <cellStyle name="Normal 30 2 2 8" xfId="22733" xr:uid="{00000000-0005-0000-0000-0000CE580000}"/>
    <cellStyle name="Normal 30 2 3" xfId="22734" xr:uid="{00000000-0005-0000-0000-0000CF580000}"/>
    <cellStyle name="Normal 30 2 3 2" xfId="22735" xr:uid="{00000000-0005-0000-0000-0000D0580000}"/>
    <cellStyle name="Normal 30 2 3 2 2" xfId="22736" xr:uid="{00000000-0005-0000-0000-0000D1580000}"/>
    <cellStyle name="Normal 30 2 3 3" xfId="22737" xr:uid="{00000000-0005-0000-0000-0000D2580000}"/>
    <cellStyle name="Normal 30 2 3 4" xfId="22738" xr:uid="{00000000-0005-0000-0000-0000D3580000}"/>
    <cellStyle name="Normal 30 2 3 5" xfId="22739" xr:uid="{00000000-0005-0000-0000-0000D4580000}"/>
    <cellStyle name="Normal 30 2 3 6" xfId="22740" xr:uid="{00000000-0005-0000-0000-0000D5580000}"/>
    <cellStyle name="Normal 30 2 4" xfId="22741" xr:uid="{00000000-0005-0000-0000-0000D6580000}"/>
    <cellStyle name="Normal 30 2 4 2" xfId="22742" xr:uid="{00000000-0005-0000-0000-0000D7580000}"/>
    <cellStyle name="Normal 30 2 4 2 2" xfId="22743" xr:uid="{00000000-0005-0000-0000-0000D8580000}"/>
    <cellStyle name="Normal 30 2 4 3" xfId="22744" xr:uid="{00000000-0005-0000-0000-0000D9580000}"/>
    <cellStyle name="Normal 30 2 4 4" xfId="22745" xr:uid="{00000000-0005-0000-0000-0000DA580000}"/>
    <cellStyle name="Normal 30 2 5" xfId="22746" xr:uid="{00000000-0005-0000-0000-0000DB580000}"/>
    <cellStyle name="Normal 30 2 5 2" xfId="22747" xr:uid="{00000000-0005-0000-0000-0000DC580000}"/>
    <cellStyle name="Normal 30 2 5 2 2" xfId="22748" xr:uid="{00000000-0005-0000-0000-0000DD580000}"/>
    <cellStyle name="Normal 30 2 5 3" xfId="22749" xr:uid="{00000000-0005-0000-0000-0000DE580000}"/>
    <cellStyle name="Normal 30 2 5 4" xfId="22750" xr:uid="{00000000-0005-0000-0000-0000DF580000}"/>
    <cellStyle name="Normal 30 2 6" xfId="22751" xr:uid="{00000000-0005-0000-0000-0000E0580000}"/>
    <cellStyle name="Normal 30 2 6 2" xfId="22752" xr:uid="{00000000-0005-0000-0000-0000E1580000}"/>
    <cellStyle name="Normal 30 2 6 2 2" xfId="22753" xr:uid="{00000000-0005-0000-0000-0000E2580000}"/>
    <cellStyle name="Normal 30 2 6 3" xfId="22754" xr:uid="{00000000-0005-0000-0000-0000E3580000}"/>
    <cellStyle name="Normal 30 2 7" xfId="22755" xr:uid="{00000000-0005-0000-0000-0000E4580000}"/>
    <cellStyle name="Normal 30 2 7 2" xfId="22756" xr:uid="{00000000-0005-0000-0000-0000E5580000}"/>
    <cellStyle name="Normal 30 2 7 3" xfId="22757" xr:uid="{00000000-0005-0000-0000-0000E6580000}"/>
    <cellStyle name="Normal 30 2 8" xfId="22758" xr:uid="{00000000-0005-0000-0000-0000E7580000}"/>
    <cellStyle name="Normal 30 2 8 2" xfId="22759" xr:uid="{00000000-0005-0000-0000-0000E8580000}"/>
    <cellStyle name="Normal 30 2 9" xfId="22760" xr:uid="{00000000-0005-0000-0000-0000E9580000}"/>
    <cellStyle name="Normal 30 2 9 2" xfId="22761" xr:uid="{00000000-0005-0000-0000-0000EA580000}"/>
    <cellStyle name="Normal 30 20" xfId="22762" xr:uid="{00000000-0005-0000-0000-0000EB580000}"/>
    <cellStyle name="Normal 30 21" xfId="22763" xr:uid="{00000000-0005-0000-0000-0000EC580000}"/>
    <cellStyle name="Normal 30 3" xfId="22764" xr:uid="{00000000-0005-0000-0000-0000ED580000}"/>
    <cellStyle name="Normal 30 3 10" xfId="22765" xr:uid="{00000000-0005-0000-0000-0000EE580000}"/>
    <cellStyle name="Normal 30 3 11" xfId="22766" xr:uid="{00000000-0005-0000-0000-0000EF580000}"/>
    <cellStyle name="Normal 30 3 12" xfId="22767" xr:uid="{00000000-0005-0000-0000-0000F0580000}"/>
    <cellStyle name="Normal 30 3 13" xfId="22768" xr:uid="{00000000-0005-0000-0000-0000F1580000}"/>
    <cellStyle name="Normal 30 3 14" xfId="22769" xr:uid="{00000000-0005-0000-0000-0000F2580000}"/>
    <cellStyle name="Normal 30 3 15" xfId="22770" xr:uid="{00000000-0005-0000-0000-0000F3580000}"/>
    <cellStyle name="Normal 30 3 16" xfId="22771" xr:uid="{00000000-0005-0000-0000-0000F4580000}"/>
    <cellStyle name="Normal 30 3 17" xfId="22772" xr:uid="{00000000-0005-0000-0000-0000F5580000}"/>
    <cellStyle name="Normal 30 3 18" xfId="22773" xr:uid="{00000000-0005-0000-0000-0000F6580000}"/>
    <cellStyle name="Normal 30 3 2" xfId="22774" xr:uid="{00000000-0005-0000-0000-0000F7580000}"/>
    <cellStyle name="Normal 30 3 2 2" xfId="22775" xr:uid="{00000000-0005-0000-0000-0000F8580000}"/>
    <cellStyle name="Normal 30 3 2 2 2" xfId="22776" xr:uid="{00000000-0005-0000-0000-0000F9580000}"/>
    <cellStyle name="Normal 30 3 2 3" xfId="22777" xr:uid="{00000000-0005-0000-0000-0000FA580000}"/>
    <cellStyle name="Normal 30 3 2 4" xfId="22778" xr:uid="{00000000-0005-0000-0000-0000FB580000}"/>
    <cellStyle name="Normal 30 3 2 5" xfId="22779" xr:uid="{00000000-0005-0000-0000-0000FC580000}"/>
    <cellStyle name="Normal 30 3 2 6" xfId="22780" xr:uid="{00000000-0005-0000-0000-0000FD580000}"/>
    <cellStyle name="Normal 30 3 3" xfId="22781" xr:uid="{00000000-0005-0000-0000-0000FE580000}"/>
    <cellStyle name="Normal 30 3 3 2" xfId="22782" xr:uid="{00000000-0005-0000-0000-0000FF580000}"/>
    <cellStyle name="Normal 30 3 3 2 2" xfId="22783" xr:uid="{00000000-0005-0000-0000-000000590000}"/>
    <cellStyle name="Normal 30 3 3 3" xfId="22784" xr:uid="{00000000-0005-0000-0000-000001590000}"/>
    <cellStyle name="Normal 30 3 3 4" xfId="22785" xr:uid="{00000000-0005-0000-0000-000002590000}"/>
    <cellStyle name="Normal 30 3 4" xfId="22786" xr:uid="{00000000-0005-0000-0000-000003590000}"/>
    <cellStyle name="Normal 30 3 4 2" xfId="22787" xr:uid="{00000000-0005-0000-0000-000004590000}"/>
    <cellStyle name="Normal 30 3 4 2 2" xfId="22788" xr:uid="{00000000-0005-0000-0000-000005590000}"/>
    <cellStyle name="Normal 30 3 4 3" xfId="22789" xr:uid="{00000000-0005-0000-0000-000006590000}"/>
    <cellStyle name="Normal 30 3 4 4" xfId="22790" xr:uid="{00000000-0005-0000-0000-000007590000}"/>
    <cellStyle name="Normal 30 3 5" xfId="22791" xr:uid="{00000000-0005-0000-0000-000008590000}"/>
    <cellStyle name="Normal 30 3 5 2" xfId="22792" xr:uid="{00000000-0005-0000-0000-000009590000}"/>
    <cellStyle name="Normal 30 3 5 2 2" xfId="22793" xr:uid="{00000000-0005-0000-0000-00000A590000}"/>
    <cellStyle name="Normal 30 3 5 3" xfId="22794" xr:uid="{00000000-0005-0000-0000-00000B590000}"/>
    <cellStyle name="Normal 30 3 5 4" xfId="22795" xr:uid="{00000000-0005-0000-0000-00000C590000}"/>
    <cellStyle name="Normal 30 3 6" xfId="22796" xr:uid="{00000000-0005-0000-0000-00000D590000}"/>
    <cellStyle name="Normal 30 3 6 2" xfId="22797" xr:uid="{00000000-0005-0000-0000-00000E590000}"/>
    <cellStyle name="Normal 30 3 6 2 2" xfId="22798" xr:uid="{00000000-0005-0000-0000-00000F590000}"/>
    <cellStyle name="Normal 30 3 6 3" xfId="22799" xr:uid="{00000000-0005-0000-0000-000010590000}"/>
    <cellStyle name="Normal 30 3 7" xfId="22800" xr:uid="{00000000-0005-0000-0000-000011590000}"/>
    <cellStyle name="Normal 30 3 7 2" xfId="22801" xr:uid="{00000000-0005-0000-0000-000012590000}"/>
    <cellStyle name="Normal 30 3 7 3" xfId="22802" xr:uid="{00000000-0005-0000-0000-000013590000}"/>
    <cellStyle name="Normal 30 3 8" xfId="22803" xr:uid="{00000000-0005-0000-0000-000014590000}"/>
    <cellStyle name="Normal 30 3 8 2" xfId="22804" xr:uid="{00000000-0005-0000-0000-000015590000}"/>
    <cellStyle name="Normal 30 3 9" xfId="22805" xr:uid="{00000000-0005-0000-0000-000016590000}"/>
    <cellStyle name="Normal 30 3 9 2" xfId="22806" xr:uid="{00000000-0005-0000-0000-000017590000}"/>
    <cellStyle name="Normal 30 4" xfId="22807" xr:uid="{00000000-0005-0000-0000-000018590000}"/>
    <cellStyle name="Normal 30 4 2" xfId="22808" xr:uid="{00000000-0005-0000-0000-000019590000}"/>
    <cellStyle name="Normal 30 4 2 2" xfId="22809" xr:uid="{00000000-0005-0000-0000-00001A590000}"/>
    <cellStyle name="Normal 30 4 3" xfId="22810" xr:uid="{00000000-0005-0000-0000-00001B590000}"/>
    <cellStyle name="Normal 30 4 4" xfId="22811" xr:uid="{00000000-0005-0000-0000-00001C590000}"/>
    <cellStyle name="Normal 30 4 5" xfId="22812" xr:uid="{00000000-0005-0000-0000-00001D590000}"/>
    <cellStyle name="Normal 30 4 6" xfId="22813" xr:uid="{00000000-0005-0000-0000-00001E590000}"/>
    <cellStyle name="Normal 30 5" xfId="22814" xr:uid="{00000000-0005-0000-0000-00001F590000}"/>
    <cellStyle name="Normal 30 5 2" xfId="22815" xr:uid="{00000000-0005-0000-0000-000020590000}"/>
    <cellStyle name="Normal 30 5 2 2" xfId="22816" xr:uid="{00000000-0005-0000-0000-000021590000}"/>
    <cellStyle name="Normal 30 5 3" xfId="22817" xr:uid="{00000000-0005-0000-0000-000022590000}"/>
    <cellStyle name="Normal 30 5 4" xfId="22818" xr:uid="{00000000-0005-0000-0000-000023590000}"/>
    <cellStyle name="Normal 30 5 5" xfId="22819" xr:uid="{00000000-0005-0000-0000-000024590000}"/>
    <cellStyle name="Normal 30 6" xfId="22820" xr:uid="{00000000-0005-0000-0000-000025590000}"/>
    <cellStyle name="Normal 30 6 2" xfId="22821" xr:uid="{00000000-0005-0000-0000-000026590000}"/>
    <cellStyle name="Normal 30 6 2 2" xfId="22822" xr:uid="{00000000-0005-0000-0000-000027590000}"/>
    <cellStyle name="Normal 30 6 3" xfId="22823" xr:uid="{00000000-0005-0000-0000-000028590000}"/>
    <cellStyle name="Normal 30 6 4" xfId="22824" xr:uid="{00000000-0005-0000-0000-000029590000}"/>
    <cellStyle name="Normal 30 6 5" xfId="22825" xr:uid="{00000000-0005-0000-0000-00002A590000}"/>
    <cellStyle name="Normal 30 7" xfId="22826" xr:uid="{00000000-0005-0000-0000-00002B590000}"/>
    <cellStyle name="Normal 30 7 2" xfId="22827" xr:uid="{00000000-0005-0000-0000-00002C590000}"/>
    <cellStyle name="Normal 30 7 2 2" xfId="22828" xr:uid="{00000000-0005-0000-0000-00002D590000}"/>
    <cellStyle name="Normal 30 7 3" xfId="22829" xr:uid="{00000000-0005-0000-0000-00002E590000}"/>
    <cellStyle name="Normal 30 7 4" xfId="22830" xr:uid="{00000000-0005-0000-0000-00002F590000}"/>
    <cellStyle name="Normal 30 7 5" xfId="22831" xr:uid="{00000000-0005-0000-0000-000030590000}"/>
    <cellStyle name="Normal 30 8" xfId="22832" xr:uid="{00000000-0005-0000-0000-000031590000}"/>
    <cellStyle name="Normal 30 8 2" xfId="22833" xr:uid="{00000000-0005-0000-0000-000032590000}"/>
    <cellStyle name="Normal 30 8 2 2" xfId="22834" xr:uid="{00000000-0005-0000-0000-000033590000}"/>
    <cellStyle name="Normal 30 8 3" xfId="22835" xr:uid="{00000000-0005-0000-0000-000034590000}"/>
    <cellStyle name="Normal 30 8 4" xfId="22836" xr:uid="{00000000-0005-0000-0000-000035590000}"/>
    <cellStyle name="Normal 30 9" xfId="22837" xr:uid="{00000000-0005-0000-0000-000036590000}"/>
    <cellStyle name="Normal 30 9 2" xfId="22838" xr:uid="{00000000-0005-0000-0000-000037590000}"/>
    <cellStyle name="Normal 30 9 2 2" xfId="22839" xr:uid="{00000000-0005-0000-0000-000038590000}"/>
    <cellStyle name="Normal 30 9 3" xfId="22840" xr:uid="{00000000-0005-0000-0000-000039590000}"/>
    <cellStyle name="Normal 300" xfId="22841" xr:uid="{00000000-0005-0000-0000-00003A590000}"/>
    <cellStyle name="Normal 301" xfId="22842" xr:uid="{00000000-0005-0000-0000-00003B590000}"/>
    <cellStyle name="Normal 302" xfId="22843" xr:uid="{00000000-0005-0000-0000-00003C590000}"/>
    <cellStyle name="Normal 303" xfId="22844" xr:uid="{00000000-0005-0000-0000-00003D590000}"/>
    <cellStyle name="Normal 304" xfId="22845" xr:uid="{00000000-0005-0000-0000-00003E590000}"/>
    <cellStyle name="Normal 305" xfId="22846" xr:uid="{00000000-0005-0000-0000-00003F590000}"/>
    <cellStyle name="Normal 306" xfId="22847" xr:uid="{00000000-0005-0000-0000-000040590000}"/>
    <cellStyle name="Normal 307" xfId="22848" xr:uid="{00000000-0005-0000-0000-000041590000}"/>
    <cellStyle name="Normal 308" xfId="22849" xr:uid="{00000000-0005-0000-0000-000042590000}"/>
    <cellStyle name="Normal 309" xfId="22850" xr:uid="{00000000-0005-0000-0000-000043590000}"/>
    <cellStyle name="Normal 31" xfId="22851" xr:uid="{00000000-0005-0000-0000-000044590000}"/>
    <cellStyle name="Normal 31 10" xfId="22852" xr:uid="{00000000-0005-0000-0000-000045590000}"/>
    <cellStyle name="Normal 31 10 2" xfId="22853" xr:uid="{00000000-0005-0000-0000-000046590000}"/>
    <cellStyle name="Normal 31 11" xfId="22854" xr:uid="{00000000-0005-0000-0000-000047590000}"/>
    <cellStyle name="Normal 31 11 2" xfId="22855" xr:uid="{00000000-0005-0000-0000-000048590000}"/>
    <cellStyle name="Normal 31 12" xfId="22856" xr:uid="{00000000-0005-0000-0000-000049590000}"/>
    <cellStyle name="Normal 31 12 2" xfId="22857" xr:uid="{00000000-0005-0000-0000-00004A590000}"/>
    <cellStyle name="Normal 31 13" xfId="22858" xr:uid="{00000000-0005-0000-0000-00004B590000}"/>
    <cellStyle name="Normal 31 13 2" xfId="22859" xr:uid="{00000000-0005-0000-0000-00004C590000}"/>
    <cellStyle name="Normal 31 14" xfId="22860" xr:uid="{00000000-0005-0000-0000-00004D590000}"/>
    <cellStyle name="Normal 31 14 2" xfId="22861" xr:uid="{00000000-0005-0000-0000-00004E590000}"/>
    <cellStyle name="Normal 31 15" xfId="22862" xr:uid="{00000000-0005-0000-0000-00004F590000}"/>
    <cellStyle name="Normal 31 15 2" xfId="22863" xr:uid="{00000000-0005-0000-0000-000050590000}"/>
    <cellStyle name="Normal 31 16" xfId="22864" xr:uid="{00000000-0005-0000-0000-000051590000}"/>
    <cellStyle name="Normal 31 16 2" xfId="22865" xr:uid="{00000000-0005-0000-0000-000052590000}"/>
    <cellStyle name="Normal 31 17" xfId="22866" xr:uid="{00000000-0005-0000-0000-000053590000}"/>
    <cellStyle name="Normal 31 18" xfId="22867" xr:uid="{00000000-0005-0000-0000-000054590000}"/>
    <cellStyle name="Normal 31 19" xfId="22868" xr:uid="{00000000-0005-0000-0000-000055590000}"/>
    <cellStyle name="Normal 31 2" xfId="22869" xr:uid="{00000000-0005-0000-0000-000056590000}"/>
    <cellStyle name="Normal 31 2 10" xfId="22870" xr:uid="{00000000-0005-0000-0000-000057590000}"/>
    <cellStyle name="Normal 31 2 10 2" xfId="22871" xr:uid="{00000000-0005-0000-0000-000058590000}"/>
    <cellStyle name="Normal 31 2 11" xfId="22872" xr:uid="{00000000-0005-0000-0000-000059590000}"/>
    <cellStyle name="Normal 31 2 12" xfId="22873" xr:uid="{00000000-0005-0000-0000-00005A590000}"/>
    <cellStyle name="Normal 31 2 13" xfId="22874" xr:uid="{00000000-0005-0000-0000-00005B590000}"/>
    <cellStyle name="Normal 31 2 14" xfId="22875" xr:uid="{00000000-0005-0000-0000-00005C590000}"/>
    <cellStyle name="Normal 31 2 15" xfId="22876" xr:uid="{00000000-0005-0000-0000-00005D590000}"/>
    <cellStyle name="Normal 31 2 16" xfId="22877" xr:uid="{00000000-0005-0000-0000-00005E590000}"/>
    <cellStyle name="Normal 31 2 17" xfId="22878" xr:uid="{00000000-0005-0000-0000-00005F590000}"/>
    <cellStyle name="Normal 31 2 18" xfId="22879" xr:uid="{00000000-0005-0000-0000-000060590000}"/>
    <cellStyle name="Normal 31 2 2" xfId="22880" xr:uid="{00000000-0005-0000-0000-000061590000}"/>
    <cellStyle name="Normal 31 2 2 2" xfId="22881" xr:uid="{00000000-0005-0000-0000-000062590000}"/>
    <cellStyle name="Normal 31 2 2 2 2" xfId="22882" xr:uid="{00000000-0005-0000-0000-000063590000}"/>
    <cellStyle name="Normal 31 2 2 2 3" xfId="22883" xr:uid="{00000000-0005-0000-0000-000064590000}"/>
    <cellStyle name="Normal 31 2 2 3" xfId="22884" xr:uid="{00000000-0005-0000-0000-000065590000}"/>
    <cellStyle name="Normal 31 2 2 4" xfId="22885" xr:uid="{00000000-0005-0000-0000-000066590000}"/>
    <cellStyle name="Normal 31 2 2 5" xfId="22886" xr:uid="{00000000-0005-0000-0000-000067590000}"/>
    <cellStyle name="Normal 31 2 2 6" xfId="22887" xr:uid="{00000000-0005-0000-0000-000068590000}"/>
    <cellStyle name="Normal 31 2 2 7" xfId="22888" xr:uid="{00000000-0005-0000-0000-000069590000}"/>
    <cellStyle name="Normal 31 2 2 8" xfId="22889" xr:uid="{00000000-0005-0000-0000-00006A590000}"/>
    <cellStyle name="Normal 31 2 3" xfId="22890" xr:uid="{00000000-0005-0000-0000-00006B590000}"/>
    <cellStyle name="Normal 31 2 3 2" xfId="22891" xr:uid="{00000000-0005-0000-0000-00006C590000}"/>
    <cellStyle name="Normal 31 2 3 2 2" xfId="22892" xr:uid="{00000000-0005-0000-0000-00006D590000}"/>
    <cellStyle name="Normal 31 2 3 3" xfId="22893" xr:uid="{00000000-0005-0000-0000-00006E590000}"/>
    <cellStyle name="Normal 31 2 3 4" xfId="22894" xr:uid="{00000000-0005-0000-0000-00006F590000}"/>
    <cellStyle name="Normal 31 2 3 5" xfId="22895" xr:uid="{00000000-0005-0000-0000-000070590000}"/>
    <cellStyle name="Normal 31 2 3 6" xfId="22896" xr:uid="{00000000-0005-0000-0000-000071590000}"/>
    <cellStyle name="Normal 31 2 4" xfId="22897" xr:uid="{00000000-0005-0000-0000-000072590000}"/>
    <cellStyle name="Normal 31 2 4 2" xfId="22898" xr:uid="{00000000-0005-0000-0000-000073590000}"/>
    <cellStyle name="Normal 31 2 4 2 2" xfId="22899" xr:uid="{00000000-0005-0000-0000-000074590000}"/>
    <cellStyle name="Normal 31 2 4 3" xfId="22900" xr:uid="{00000000-0005-0000-0000-000075590000}"/>
    <cellStyle name="Normal 31 2 4 4" xfId="22901" xr:uid="{00000000-0005-0000-0000-000076590000}"/>
    <cellStyle name="Normal 31 2 5" xfId="22902" xr:uid="{00000000-0005-0000-0000-000077590000}"/>
    <cellStyle name="Normal 31 2 5 2" xfId="22903" xr:uid="{00000000-0005-0000-0000-000078590000}"/>
    <cellStyle name="Normal 31 2 5 2 2" xfId="22904" xr:uid="{00000000-0005-0000-0000-000079590000}"/>
    <cellStyle name="Normal 31 2 5 3" xfId="22905" xr:uid="{00000000-0005-0000-0000-00007A590000}"/>
    <cellStyle name="Normal 31 2 5 4" xfId="22906" xr:uid="{00000000-0005-0000-0000-00007B590000}"/>
    <cellStyle name="Normal 31 2 6" xfId="22907" xr:uid="{00000000-0005-0000-0000-00007C590000}"/>
    <cellStyle name="Normal 31 2 6 2" xfId="22908" xr:uid="{00000000-0005-0000-0000-00007D590000}"/>
    <cellStyle name="Normal 31 2 6 2 2" xfId="22909" xr:uid="{00000000-0005-0000-0000-00007E590000}"/>
    <cellStyle name="Normal 31 2 6 3" xfId="22910" xr:uid="{00000000-0005-0000-0000-00007F590000}"/>
    <cellStyle name="Normal 31 2 7" xfId="22911" xr:uid="{00000000-0005-0000-0000-000080590000}"/>
    <cellStyle name="Normal 31 2 7 2" xfId="22912" xr:uid="{00000000-0005-0000-0000-000081590000}"/>
    <cellStyle name="Normal 31 2 7 3" xfId="22913" xr:uid="{00000000-0005-0000-0000-000082590000}"/>
    <cellStyle name="Normal 31 2 8" xfId="22914" xr:uid="{00000000-0005-0000-0000-000083590000}"/>
    <cellStyle name="Normal 31 2 8 2" xfId="22915" xr:uid="{00000000-0005-0000-0000-000084590000}"/>
    <cellStyle name="Normal 31 2 9" xfId="22916" xr:uid="{00000000-0005-0000-0000-000085590000}"/>
    <cellStyle name="Normal 31 2 9 2" xfId="22917" xr:uid="{00000000-0005-0000-0000-000086590000}"/>
    <cellStyle name="Normal 31 20" xfId="22918" xr:uid="{00000000-0005-0000-0000-000087590000}"/>
    <cellStyle name="Normal 31 3" xfId="22919" xr:uid="{00000000-0005-0000-0000-000088590000}"/>
    <cellStyle name="Normal 31 3 10" xfId="22920" xr:uid="{00000000-0005-0000-0000-000089590000}"/>
    <cellStyle name="Normal 31 3 11" xfId="22921" xr:uid="{00000000-0005-0000-0000-00008A590000}"/>
    <cellStyle name="Normal 31 3 12" xfId="22922" xr:uid="{00000000-0005-0000-0000-00008B590000}"/>
    <cellStyle name="Normal 31 3 13" xfId="22923" xr:uid="{00000000-0005-0000-0000-00008C590000}"/>
    <cellStyle name="Normal 31 3 14" xfId="22924" xr:uid="{00000000-0005-0000-0000-00008D590000}"/>
    <cellStyle name="Normal 31 3 15" xfId="22925" xr:uid="{00000000-0005-0000-0000-00008E590000}"/>
    <cellStyle name="Normal 31 3 16" xfId="22926" xr:uid="{00000000-0005-0000-0000-00008F590000}"/>
    <cellStyle name="Normal 31 3 17" xfId="22927" xr:uid="{00000000-0005-0000-0000-000090590000}"/>
    <cellStyle name="Normal 31 3 18" xfId="22928" xr:uid="{00000000-0005-0000-0000-000091590000}"/>
    <cellStyle name="Normal 31 3 2" xfId="22929" xr:uid="{00000000-0005-0000-0000-000092590000}"/>
    <cellStyle name="Normal 31 3 2 2" xfId="22930" xr:uid="{00000000-0005-0000-0000-000093590000}"/>
    <cellStyle name="Normal 31 3 2 2 2" xfId="22931" xr:uid="{00000000-0005-0000-0000-000094590000}"/>
    <cellStyle name="Normal 31 3 2 3" xfId="22932" xr:uid="{00000000-0005-0000-0000-000095590000}"/>
    <cellStyle name="Normal 31 3 2 4" xfId="22933" xr:uid="{00000000-0005-0000-0000-000096590000}"/>
    <cellStyle name="Normal 31 3 2 5" xfId="22934" xr:uid="{00000000-0005-0000-0000-000097590000}"/>
    <cellStyle name="Normal 31 3 2 6" xfId="22935" xr:uid="{00000000-0005-0000-0000-000098590000}"/>
    <cellStyle name="Normal 31 3 3" xfId="22936" xr:uid="{00000000-0005-0000-0000-000099590000}"/>
    <cellStyle name="Normal 31 3 3 2" xfId="22937" xr:uid="{00000000-0005-0000-0000-00009A590000}"/>
    <cellStyle name="Normal 31 3 3 2 2" xfId="22938" xr:uid="{00000000-0005-0000-0000-00009B590000}"/>
    <cellStyle name="Normal 31 3 3 3" xfId="22939" xr:uid="{00000000-0005-0000-0000-00009C590000}"/>
    <cellStyle name="Normal 31 3 3 4" xfId="22940" xr:uid="{00000000-0005-0000-0000-00009D590000}"/>
    <cellStyle name="Normal 31 3 4" xfId="22941" xr:uid="{00000000-0005-0000-0000-00009E590000}"/>
    <cellStyle name="Normal 31 3 4 2" xfId="22942" xr:uid="{00000000-0005-0000-0000-00009F590000}"/>
    <cellStyle name="Normal 31 3 4 2 2" xfId="22943" xr:uid="{00000000-0005-0000-0000-0000A0590000}"/>
    <cellStyle name="Normal 31 3 4 3" xfId="22944" xr:uid="{00000000-0005-0000-0000-0000A1590000}"/>
    <cellStyle name="Normal 31 3 4 4" xfId="22945" xr:uid="{00000000-0005-0000-0000-0000A2590000}"/>
    <cellStyle name="Normal 31 3 5" xfId="22946" xr:uid="{00000000-0005-0000-0000-0000A3590000}"/>
    <cellStyle name="Normal 31 3 5 2" xfId="22947" xr:uid="{00000000-0005-0000-0000-0000A4590000}"/>
    <cellStyle name="Normal 31 3 5 2 2" xfId="22948" xr:uid="{00000000-0005-0000-0000-0000A5590000}"/>
    <cellStyle name="Normal 31 3 5 3" xfId="22949" xr:uid="{00000000-0005-0000-0000-0000A6590000}"/>
    <cellStyle name="Normal 31 3 5 4" xfId="22950" xr:uid="{00000000-0005-0000-0000-0000A7590000}"/>
    <cellStyle name="Normal 31 3 6" xfId="22951" xr:uid="{00000000-0005-0000-0000-0000A8590000}"/>
    <cellStyle name="Normal 31 3 6 2" xfId="22952" xr:uid="{00000000-0005-0000-0000-0000A9590000}"/>
    <cellStyle name="Normal 31 3 6 2 2" xfId="22953" xr:uid="{00000000-0005-0000-0000-0000AA590000}"/>
    <cellStyle name="Normal 31 3 6 3" xfId="22954" xr:uid="{00000000-0005-0000-0000-0000AB590000}"/>
    <cellStyle name="Normal 31 3 7" xfId="22955" xr:uid="{00000000-0005-0000-0000-0000AC590000}"/>
    <cellStyle name="Normal 31 3 7 2" xfId="22956" xr:uid="{00000000-0005-0000-0000-0000AD590000}"/>
    <cellStyle name="Normal 31 3 7 3" xfId="22957" xr:uid="{00000000-0005-0000-0000-0000AE590000}"/>
    <cellStyle name="Normal 31 3 8" xfId="22958" xr:uid="{00000000-0005-0000-0000-0000AF590000}"/>
    <cellStyle name="Normal 31 3 8 2" xfId="22959" xr:uid="{00000000-0005-0000-0000-0000B0590000}"/>
    <cellStyle name="Normal 31 3 9" xfId="22960" xr:uid="{00000000-0005-0000-0000-0000B1590000}"/>
    <cellStyle name="Normal 31 3 9 2" xfId="22961" xr:uid="{00000000-0005-0000-0000-0000B2590000}"/>
    <cellStyle name="Normal 31 4" xfId="22962" xr:uid="{00000000-0005-0000-0000-0000B3590000}"/>
    <cellStyle name="Normal 31 4 2" xfId="22963" xr:uid="{00000000-0005-0000-0000-0000B4590000}"/>
    <cellStyle name="Normal 31 4 2 2" xfId="22964" xr:uid="{00000000-0005-0000-0000-0000B5590000}"/>
    <cellStyle name="Normal 31 4 3" xfId="22965" xr:uid="{00000000-0005-0000-0000-0000B6590000}"/>
    <cellStyle name="Normal 31 4 4" xfId="22966" xr:uid="{00000000-0005-0000-0000-0000B7590000}"/>
    <cellStyle name="Normal 31 4 5" xfId="22967" xr:uid="{00000000-0005-0000-0000-0000B8590000}"/>
    <cellStyle name="Normal 31 4 6" xfId="22968" xr:uid="{00000000-0005-0000-0000-0000B9590000}"/>
    <cellStyle name="Normal 31 5" xfId="22969" xr:uid="{00000000-0005-0000-0000-0000BA590000}"/>
    <cellStyle name="Normal 31 5 2" xfId="22970" xr:uid="{00000000-0005-0000-0000-0000BB590000}"/>
    <cellStyle name="Normal 31 5 2 2" xfId="22971" xr:uid="{00000000-0005-0000-0000-0000BC590000}"/>
    <cellStyle name="Normal 31 5 3" xfId="22972" xr:uid="{00000000-0005-0000-0000-0000BD590000}"/>
    <cellStyle name="Normal 31 5 4" xfId="22973" xr:uid="{00000000-0005-0000-0000-0000BE590000}"/>
    <cellStyle name="Normal 31 5 5" xfId="22974" xr:uid="{00000000-0005-0000-0000-0000BF590000}"/>
    <cellStyle name="Normal 31 6" xfId="22975" xr:uid="{00000000-0005-0000-0000-0000C0590000}"/>
    <cellStyle name="Normal 31 6 2" xfId="22976" xr:uid="{00000000-0005-0000-0000-0000C1590000}"/>
    <cellStyle name="Normal 31 6 2 2" xfId="22977" xr:uid="{00000000-0005-0000-0000-0000C2590000}"/>
    <cellStyle name="Normal 31 6 3" xfId="22978" xr:uid="{00000000-0005-0000-0000-0000C3590000}"/>
    <cellStyle name="Normal 31 6 4" xfId="22979" xr:uid="{00000000-0005-0000-0000-0000C4590000}"/>
    <cellStyle name="Normal 31 6 5" xfId="22980" xr:uid="{00000000-0005-0000-0000-0000C5590000}"/>
    <cellStyle name="Normal 31 7" xfId="22981" xr:uid="{00000000-0005-0000-0000-0000C6590000}"/>
    <cellStyle name="Normal 31 7 2" xfId="22982" xr:uid="{00000000-0005-0000-0000-0000C7590000}"/>
    <cellStyle name="Normal 31 7 2 2" xfId="22983" xr:uid="{00000000-0005-0000-0000-0000C8590000}"/>
    <cellStyle name="Normal 31 7 3" xfId="22984" xr:uid="{00000000-0005-0000-0000-0000C9590000}"/>
    <cellStyle name="Normal 31 7 4" xfId="22985" xr:uid="{00000000-0005-0000-0000-0000CA590000}"/>
    <cellStyle name="Normal 31 7 5" xfId="22986" xr:uid="{00000000-0005-0000-0000-0000CB590000}"/>
    <cellStyle name="Normal 31 8" xfId="22987" xr:uid="{00000000-0005-0000-0000-0000CC590000}"/>
    <cellStyle name="Normal 31 8 2" xfId="22988" xr:uid="{00000000-0005-0000-0000-0000CD590000}"/>
    <cellStyle name="Normal 31 8 2 2" xfId="22989" xr:uid="{00000000-0005-0000-0000-0000CE590000}"/>
    <cellStyle name="Normal 31 8 3" xfId="22990" xr:uid="{00000000-0005-0000-0000-0000CF590000}"/>
    <cellStyle name="Normal 31 8 4" xfId="22991" xr:uid="{00000000-0005-0000-0000-0000D0590000}"/>
    <cellStyle name="Normal 31 9" xfId="22992" xr:uid="{00000000-0005-0000-0000-0000D1590000}"/>
    <cellStyle name="Normal 31 9 2" xfId="22993" xr:uid="{00000000-0005-0000-0000-0000D2590000}"/>
    <cellStyle name="Normal 31 9 2 2" xfId="22994" xr:uid="{00000000-0005-0000-0000-0000D3590000}"/>
    <cellStyle name="Normal 31 9 3" xfId="22995" xr:uid="{00000000-0005-0000-0000-0000D4590000}"/>
    <cellStyle name="Normal 310" xfId="22996" xr:uid="{00000000-0005-0000-0000-0000D5590000}"/>
    <cellStyle name="Normal 311" xfId="22997" xr:uid="{00000000-0005-0000-0000-0000D6590000}"/>
    <cellStyle name="Normal 312" xfId="22998" xr:uid="{00000000-0005-0000-0000-0000D7590000}"/>
    <cellStyle name="Normal 313" xfId="22999" xr:uid="{00000000-0005-0000-0000-0000D8590000}"/>
    <cellStyle name="Normal 314" xfId="23000" xr:uid="{00000000-0005-0000-0000-0000D9590000}"/>
    <cellStyle name="Normal 315" xfId="23001" xr:uid="{00000000-0005-0000-0000-0000DA590000}"/>
    <cellStyle name="Normal 316" xfId="23002" xr:uid="{00000000-0005-0000-0000-0000DB590000}"/>
    <cellStyle name="Normal 317" xfId="23003" xr:uid="{00000000-0005-0000-0000-0000DC590000}"/>
    <cellStyle name="Normal 318" xfId="23004" xr:uid="{00000000-0005-0000-0000-0000DD590000}"/>
    <cellStyle name="Normal 319" xfId="23005" xr:uid="{00000000-0005-0000-0000-0000DE590000}"/>
    <cellStyle name="Normal 32" xfId="23006" xr:uid="{00000000-0005-0000-0000-0000DF590000}"/>
    <cellStyle name="Normal 32 10" xfId="23007" xr:uid="{00000000-0005-0000-0000-0000E0590000}"/>
    <cellStyle name="Normal 32 10 2" xfId="23008" xr:uid="{00000000-0005-0000-0000-0000E1590000}"/>
    <cellStyle name="Normal 32 11" xfId="23009" xr:uid="{00000000-0005-0000-0000-0000E2590000}"/>
    <cellStyle name="Normal 32 11 2" xfId="23010" xr:uid="{00000000-0005-0000-0000-0000E3590000}"/>
    <cellStyle name="Normal 32 12" xfId="23011" xr:uid="{00000000-0005-0000-0000-0000E4590000}"/>
    <cellStyle name="Normal 32 12 2" xfId="23012" xr:uid="{00000000-0005-0000-0000-0000E5590000}"/>
    <cellStyle name="Normal 32 13" xfId="23013" xr:uid="{00000000-0005-0000-0000-0000E6590000}"/>
    <cellStyle name="Normal 32 13 2" xfId="23014" xr:uid="{00000000-0005-0000-0000-0000E7590000}"/>
    <cellStyle name="Normal 32 14" xfId="23015" xr:uid="{00000000-0005-0000-0000-0000E8590000}"/>
    <cellStyle name="Normal 32 14 2" xfId="23016" xr:uid="{00000000-0005-0000-0000-0000E9590000}"/>
    <cellStyle name="Normal 32 15" xfId="23017" xr:uid="{00000000-0005-0000-0000-0000EA590000}"/>
    <cellStyle name="Normal 32 15 2" xfId="23018" xr:uid="{00000000-0005-0000-0000-0000EB590000}"/>
    <cellStyle name="Normal 32 16" xfId="23019" xr:uid="{00000000-0005-0000-0000-0000EC590000}"/>
    <cellStyle name="Normal 32 16 2" xfId="23020" xr:uid="{00000000-0005-0000-0000-0000ED590000}"/>
    <cellStyle name="Normal 32 17" xfId="23021" xr:uid="{00000000-0005-0000-0000-0000EE590000}"/>
    <cellStyle name="Normal 32 18" xfId="23022" xr:uid="{00000000-0005-0000-0000-0000EF590000}"/>
    <cellStyle name="Normal 32 19" xfId="23023" xr:uid="{00000000-0005-0000-0000-0000F0590000}"/>
    <cellStyle name="Normal 32 2" xfId="23024" xr:uid="{00000000-0005-0000-0000-0000F1590000}"/>
    <cellStyle name="Normal 32 2 10" xfId="23025" xr:uid="{00000000-0005-0000-0000-0000F2590000}"/>
    <cellStyle name="Normal 32 2 10 2" xfId="23026" xr:uid="{00000000-0005-0000-0000-0000F3590000}"/>
    <cellStyle name="Normal 32 2 11" xfId="23027" xr:uid="{00000000-0005-0000-0000-0000F4590000}"/>
    <cellStyle name="Normal 32 2 12" xfId="23028" xr:uid="{00000000-0005-0000-0000-0000F5590000}"/>
    <cellStyle name="Normal 32 2 13" xfId="23029" xr:uid="{00000000-0005-0000-0000-0000F6590000}"/>
    <cellStyle name="Normal 32 2 14" xfId="23030" xr:uid="{00000000-0005-0000-0000-0000F7590000}"/>
    <cellStyle name="Normal 32 2 15" xfId="23031" xr:uid="{00000000-0005-0000-0000-0000F8590000}"/>
    <cellStyle name="Normal 32 2 16" xfId="23032" xr:uid="{00000000-0005-0000-0000-0000F9590000}"/>
    <cellStyle name="Normal 32 2 17" xfId="23033" xr:uid="{00000000-0005-0000-0000-0000FA590000}"/>
    <cellStyle name="Normal 32 2 18" xfId="23034" xr:uid="{00000000-0005-0000-0000-0000FB590000}"/>
    <cellStyle name="Normal 32 2 2" xfId="23035" xr:uid="{00000000-0005-0000-0000-0000FC590000}"/>
    <cellStyle name="Normal 32 2 2 2" xfId="23036" xr:uid="{00000000-0005-0000-0000-0000FD590000}"/>
    <cellStyle name="Normal 32 2 2 2 2" xfId="23037" xr:uid="{00000000-0005-0000-0000-0000FE590000}"/>
    <cellStyle name="Normal 32 2 2 2 3" xfId="23038" xr:uid="{00000000-0005-0000-0000-0000FF590000}"/>
    <cellStyle name="Normal 32 2 2 3" xfId="23039" xr:uid="{00000000-0005-0000-0000-0000005A0000}"/>
    <cellStyle name="Normal 32 2 2 4" xfId="23040" xr:uid="{00000000-0005-0000-0000-0000015A0000}"/>
    <cellStyle name="Normal 32 2 2 5" xfId="23041" xr:uid="{00000000-0005-0000-0000-0000025A0000}"/>
    <cellStyle name="Normal 32 2 2 6" xfId="23042" xr:uid="{00000000-0005-0000-0000-0000035A0000}"/>
    <cellStyle name="Normal 32 2 2 7" xfId="23043" xr:uid="{00000000-0005-0000-0000-0000045A0000}"/>
    <cellStyle name="Normal 32 2 2 8" xfId="23044" xr:uid="{00000000-0005-0000-0000-0000055A0000}"/>
    <cellStyle name="Normal 32 2 3" xfId="23045" xr:uid="{00000000-0005-0000-0000-0000065A0000}"/>
    <cellStyle name="Normal 32 2 3 2" xfId="23046" xr:uid="{00000000-0005-0000-0000-0000075A0000}"/>
    <cellStyle name="Normal 32 2 3 2 2" xfId="23047" xr:uid="{00000000-0005-0000-0000-0000085A0000}"/>
    <cellStyle name="Normal 32 2 3 3" xfId="23048" xr:uid="{00000000-0005-0000-0000-0000095A0000}"/>
    <cellStyle name="Normal 32 2 3 4" xfId="23049" xr:uid="{00000000-0005-0000-0000-00000A5A0000}"/>
    <cellStyle name="Normal 32 2 3 5" xfId="23050" xr:uid="{00000000-0005-0000-0000-00000B5A0000}"/>
    <cellStyle name="Normal 32 2 3 6" xfId="23051" xr:uid="{00000000-0005-0000-0000-00000C5A0000}"/>
    <cellStyle name="Normal 32 2 4" xfId="23052" xr:uid="{00000000-0005-0000-0000-00000D5A0000}"/>
    <cellStyle name="Normal 32 2 4 2" xfId="23053" xr:uid="{00000000-0005-0000-0000-00000E5A0000}"/>
    <cellStyle name="Normal 32 2 4 2 2" xfId="23054" xr:uid="{00000000-0005-0000-0000-00000F5A0000}"/>
    <cellStyle name="Normal 32 2 4 3" xfId="23055" xr:uid="{00000000-0005-0000-0000-0000105A0000}"/>
    <cellStyle name="Normal 32 2 4 4" xfId="23056" xr:uid="{00000000-0005-0000-0000-0000115A0000}"/>
    <cellStyle name="Normal 32 2 5" xfId="23057" xr:uid="{00000000-0005-0000-0000-0000125A0000}"/>
    <cellStyle name="Normal 32 2 5 2" xfId="23058" xr:uid="{00000000-0005-0000-0000-0000135A0000}"/>
    <cellStyle name="Normal 32 2 5 2 2" xfId="23059" xr:uid="{00000000-0005-0000-0000-0000145A0000}"/>
    <cellStyle name="Normal 32 2 5 3" xfId="23060" xr:uid="{00000000-0005-0000-0000-0000155A0000}"/>
    <cellStyle name="Normal 32 2 5 4" xfId="23061" xr:uid="{00000000-0005-0000-0000-0000165A0000}"/>
    <cellStyle name="Normal 32 2 6" xfId="23062" xr:uid="{00000000-0005-0000-0000-0000175A0000}"/>
    <cellStyle name="Normal 32 2 6 2" xfId="23063" xr:uid="{00000000-0005-0000-0000-0000185A0000}"/>
    <cellStyle name="Normal 32 2 6 2 2" xfId="23064" xr:uid="{00000000-0005-0000-0000-0000195A0000}"/>
    <cellStyle name="Normal 32 2 6 3" xfId="23065" xr:uid="{00000000-0005-0000-0000-00001A5A0000}"/>
    <cellStyle name="Normal 32 2 7" xfId="23066" xr:uid="{00000000-0005-0000-0000-00001B5A0000}"/>
    <cellStyle name="Normal 32 2 7 2" xfId="23067" xr:uid="{00000000-0005-0000-0000-00001C5A0000}"/>
    <cellStyle name="Normal 32 2 7 3" xfId="23068" xr:uid="{00000000-0005-0000-0000-00001D5A0000}"/>
    <cellStyle name="Normal 32 2 8" xfId="23069" xr:uid="{00000000-0005-0000-0000-00001E5A0000}"/>
    <cellStyle name="Normal 32 2 8 2" xfId="23070" xr:uid="{00000000-0005-0000-0000-00001F5A0000}"/>
    <cellStyle name="Normal 32 2 9" xfId="23071" xr:uid="{00000000-0005-0000-0000-0000205A0000}"/>
    <cellStyle name="Normal 32 2 9 2" xfId="23072" xr:uid="{00000000-0005-0000-0000-0000215A0000}"/>
    <cellStyle name="Normal 32 20" xfId="23073" xr:uid="{00000000-0005-0000-0000-0000225A0000}"/>
    <cellStyle name="Normal 32 3" xfId="23074" xr:uid="{00000000-0005-0000-0000-0000235A0000}"/>
    <cellStyle name="Normal 32 3 10" xfId="23075" xr:uid="{00000000-0005-0000-0000-0000245A0000}"/>
    <cellStyle name="Normal 32 3 11" xfId="23076" xr:uid="{00000000-0005-0000-0000-0000255A0000}"/>
    <cellStyle name="Normal 32 3 12" xfId="23077" xr:uid="{00000000-0005-0000-0000-0000265A0000}"/>
    <cellStyle name="Normal 32 3 13" xfId="23078" xr:uid="{00000000-0005-0000-0000-0000275A0000}"/>
    <cellStyle name="Normal 32 3 14" xfId="23079" xr:uid="{00000000-0005-0000-0000-0000285A0000}"/>
    <cellStyle name="Normal 32 3 15" xfId="23080" xr:uid="{00000000-0005-0000-0000-0000295A0000}"/>
    <cellStyle name="Normal 32 3 16" xfId="23081" xr:uid="{00000000-0005-0000-0000-00002A5A0000}"/>
    <cellStyle name="Normal 32 3 17" xfId="23082" xr:uid="{00000000-0005-0000-0000-00002B5A0000}"/>
    <cellStyle name="Normal 32 3 18" xfId="23083" xr:uid="{00000000-0005-0000-0000-00002C5A0000}"/>
    <cellStyle name="Normal 32 3 2" xfId="23084" xr:uid="{00000000-0005-0000-0000-00002D5A0000}"/>
    <cellStyle name="Normal 32 3 2 2" xfId="23085" xr:uid="{00000000-0005-0000-0000-00002E5A0000}"/>
    <cellStyle name="Normal 32 3 2 2 2" xfId="23086" xr:uid="{00000000-0005-0000-0000-00002F5A0000}"/>
    <cellStyle name="Normal 32 3 2 3" xfId="23087" xr:uid="{00000000-0005-0000-0000-0000305A0000}"/>
    <cellStyle name="Normal 32 3 2 4" xfId="23088" xr:uid="{00000000-0005-0000-0000-0000315A0000}"/>
    <cellStyle name="Normal 32 3 2 5" xfId="23089" xr:uid="{00000000-0005-0000-0000-0000325A0000}"/>
    <cellStyle name="Normal 32 3 2 6" xfId="23090" xr:uid="{00000000-0005-0000-0000-0000335A0000}"/>
    <cellStyle name="Normal 32 3 3" xfId="23091" xr:uid="{00000000-0005-0000-0000-0000345A0000}"/>
    <cellStyle name="Normal 32 3 3 2" xfId="23092" xr:uid="{00000000-0005-0000-0000-0000355A0000}"/>
    <cellStyle name="Normal 32 3 3 2 2" xfId="23093" xr:uid="{00000000-0005-0000-0000-0000365A0000}"/>
    <cellStyle name="Normal 32 3 3 3" xfId="23094" xr:uid="{00000000-0005-0000-0000-0000375A0000}"/>
    <cellStyle name="Normal 32 3 3 4" xfId="23095" xr:uid="{00000000-0005-0000-0000-0000385A0000}"/>
    <cellStyle name="Normal 32 3 4" xfId="23096" xr:uid="{00000000-0005-0000-0000-0000395A0000}"/>
    <cellStyle name="Normal 32 3 4 2" xfId="23097" xr:uid="{00000000-0005-0000-0000-00003A5A0000}"/>
    <cellStyle name="Normal 32 3 4 2 2" xfId="23098" xr:uid="{00000000-0005-0000-0000-00003B5A0000}"/>
    <cellStyle name="Normal 32 3 4 3" xfId="23099" xr:uid="{00000000-0005-0000-0000-00003C5A0000}"/>
    <cellStyle name="Normal 32 3 4 4" xfId="23100" xr:uid="{00000000-0005-0000-0000-00003D5A0000}"/>
    <cellStyle name="Normal 32 3 5" xfId="23101" xr:uid="{00000000-0005-0000-0000-00003E5A0000}"/>
    <cellStyle name="Normal 32 3 5 2" xfId="23102" xr:uid="{00000000-0005-0000-0000-00003F5A0000}"/>
    <cellStyle name="Normal 32 3 5 2 2" xfId="23103" xr:uid="{00000000-0005-0000-0000-0000405A0000}"/>
    <cellStyle name="Normal 32 3 5 3" xfId="23104" xr:uid="{00000000-0005-0000-0000-0000415A0000}"/>
    <cellStyle name="Normal 32 3 5 4" xfId="23105" xr:uid="{00000000-0005-0000-0000-0000425A0000}"/>
    <cellStyle name="Normal 32 3 6" xfId="23106" xr:uid="{00000000-0005-0000-0000-0000435A0000}"/>
    <cellStyle name="Normal 32 3 6 2" xfId="23107" xr:uid="{00000000-0005-0000-0000-0000445A0000}"/>
    <cellStyle name="Normal 32 3 6 2 2" xfId="23108" xr:uid="{00000000-0005-0000-0000-0000455A0000}"/>
    <cellStyle name="Normal 32 3 6 3" xfId="23109" xr:uid="{00000000-0005-0000-0000-0000465A0000}"/>
    <cellStyle name="Normal 32 3 7" xfId="23110" xr:uid="{00000000-0005-0000-0000-0000475A0000}"/>
    <cellStyle name="Normal 32 3 7 2" xfId="23111" xr:uid="{00000000-0005-0000-0000-0000485A0000}"/>
    <cellStyle name="Normal 32 3 7 3" xfId="23112" xr:uid="{00000000-0005-0000-0000-0000495A0000}"/>
    <cellStyle name="Normal 32 3 8" xfId="23113" xr:uid="{00000000-0005-0000-0000-00004A5A0000}"/>
    <cellStyle name="Normal 32 3 8 2" xfId="23114" xr:uid="{00000000-0005-0000-0000-00004B5A0000}"/>
    <cellStyle name="Normal 32 3 9" xfId="23115" xr:uid="{00000000-0005-0000-0000-00004C5A0000}"/>
    <cellStyle name="Normal 32 3 9 2" xfId="23116" xr:uid="{00000000-0005-0000-0000-00004D5A0000}"/>
    <cellStyle name="Normal 32 4" xfId="23117" xr:uid="{00000000-0005-0000-0000-00004E5A0000}"/>
    <cellStyle name="Normal 32 4 2" xfId="23118" xr:uid="{00000000-0005-0000-0000-00004F5A0000}"/>
    <cellStyle name="Normal 32 4 2 2" xfId="23119" xr:uid="{00000000-0005-0000-0000-0000505A0000}"/>
    <cellStyle name="Normal 32 4 3" xfId="23120" xr:uid="{00000000-0005-0000-0000-0000515A0000}"/>
    <cellStyle name="Normal 32 4 4" xfId="23121" xr:uid="{00000000-0005-0000-0000-0000525A0000}"/>
    <cellStyle name="Normal 32 4 5" xfId="23122" xr:uid="{00000000-0005-0000-0000-0000535A0000}"/>
    <cellStyle name="Normal 32 4 6" xfId="23123" xr:uid="{00000000-0005-0000-0000-0000545A0000}"/>
    <cellStyle name="Normal 32 5" xfId="23124" xr:uid="{00000000-0005-0000-0000-0000555A0000}"/>
    <cellStyle name="Normal 32 5 2" xfId="23125" xr:uid="{00000000-0005-0000-0000-0000565A0000}"/>
    <cellStyle name="Normal 32 5 2 2" xfId="23126" xr:uid="{00000000-0005-0000-0000-0000575A0000}"/>
    <cellStyle name="Normal 32 5 3" xfId="23127" xr:uid="{00000000-0005-0000-0000-0000585A0000}"/>
    <cellStyle name="Normal 32 5 4" xfId="23128" xr:uid="{00000000-0005-0000-0000-0000595A0000}"/>
    <cellStyle name="Normal 32 5 5" xfId="23129" xr:uid="{00000000-0005-0000-0000-00005A5A0000}"/>
    <cellStyle name="Normal 32 6" xfId="23130" xr:uid="{00000000-0005-0000-0000-00005B5A0000}"/>
    <cellStyle name="Normal 32 6 2" xfId="23131" xr:uid="{00000000-0005-0000-0000-00005C5A0000}"/>
    <cellStyle name="Normal 32 6 2 2" xfId="23132" xr:uid="{00000000-0005-0000-0000-00005D5A0000}"/>
    <cellStyle name="Normal 32 6 3" xfId="23133" xr:uid="{00000000-0005-0000-0000-00005E5A0000}"/>
    <cellStyle name="Normal 32 6 4" xfId="23134" xr:uid="{00000000-0005-0000-0000-00005F5A0000}"/>
    <cellStyle name="Normal 32 6 5" xfId="23135" xr:uid="{00000000-0005-0000-0000-0000605A0000}"/>
    <cellStyle name="Normal 32 7" xfId="23136" xr:uid="{00000000-0005-0000-0000-0000615A0000}"/>
    <cellStyle name="Normal 32 7 2" xfId="23137" xr:uid="{00000000-0005-0000-0000-0000625A0000}"/>
    <cellStyle name="Normal 32 7 2 2" xfId="23138" xr:uid="{00000000-0005-0000-0000-0000635A0000}"/>
    <cellStyle name="Normal 32 7 3" xfId="23139" xr:uid="{00000000-0005-0000-0000-0000645A0000}"/>
    <cellStyle name="Normal 32 7 4" xfId="23140" xr:uid="{00000000-0005-0000-0000-0000655A0000}"/>
    <cellStyle name="Normal 32 7 5" xfId="23141" xr:uid="{00000000-0005-0000-0000-0000665A0000}"/>
    <cellStyle name="Normal 32 8" xfId="23142" xr:uid="{00000000-0005-0000-0000-0000675A0000}"/>
    <cellStyle name="Normal 32 8 2" xfId="23143" xr:uid="{00000000-0005-0000-0000-0000685A0000}"/>
    <cellStyle name="Normal 32 8 2 2" xfId="23144" xr:uid="{00000000-0005-0000-0000-0000695A0000}"/>
    <cellStyle name="Normal 32 8 3" xfId="23145" xr:uid="{00000000-0005-0000-0000-00006A5A0000}"/>
    <cellStyle name="Normal 32 8 4" xfId="23146" xr:uid="{00000000-0005-0000-0000-00006B5A0000}"/>
    <cellStyle name="Normal 32 9" xfId="23147" xr:uid="{00000000-0005-0000-0000-00006C5A0000}"/>
    <cellStyle name="Normal 32 9 2" xfId="23148" xr:uid="{00000000-0005-0000-0000-00006D5A0000}"/>
    <cellStyle name="Normal 32 9 2 2" xfId="23149" xr:uid="{00000000-0005-0000-0000-00006E5A0000}"/>
    <cellStyle name="Normal 32 9 3" xfId="23150" xr:uid="{00000000-0005-0000-0000-00006F5A0000}"/>
    <cellStyle name="Normal 320" xfId="23151" xr:uid="{00000000-0005-0000-0000-0000705A0000}"/>
    <cellStyle name="Normal 321" xfId="23152" xr:uid="{00000000-0005-0000-0000-0000715A0000}"/>
    <cellStyle name="Normal 322" xfId="23153" xr:uid="{00000000-0005-0000-0000-0000725A0000}"/>
    <cellStyle name="Normal 323" xfId="23154" xr:uid="{00000000-0005-0000-0000-0000735A0000}"/>
    <cellStyle name="Normal 324" xfId="23155" xr:uid="{00000000-0005-0000-0000-0000745A0000}"/>
    <cellStyle name="Normal 325" xfId="23156" xr:uid="{00000000-0005-0000-0000-0000755A0000}"/>
    <cellStyle name="Normal 326" xfId="23157" xr:uid="{00000000-0005-0000-0000-0000765A0000}"/>
    <cellStyle name="Normal 327" xfId="23158" xr:uid="{00000000-0005-0000-0000-0000775A0000}"/>
    <cellStyle name="Normal 328" xfId="23159" xr:uid="{00000000-0005-0000-0000-0000785A0000}"/>
    <cellStyle name="Normal 329" xfId="23160" xr:uid="{00000000-0005-0000-0000-0000795A0000}"/>
    <cellStyle name="Normal 33" xfId="23161" xr:uid="{00000000-0005-0000-0000-00007A5A0000}"/>
    <cellStyle name="Normal 33 10" xfId="23162" xr:uid="{00000000-0005-0000-0000-00007B5A0000}"/>
    <cellStyle name="Normal 33 10 2" xfId="23163" xr:uid="{00000000-0005-0000-0000-00007C5A0000}"/>
    <cellStyle name="Normal 33 11" xfId="23164" xr:uid="{00000000-0005-0000-0000-00007D5A0000}"/>
    <cellStyle name="Normal 33 11 2" xfId="23165" xr:uid="{00000000-0005-0000-0000-00007E5A0000}"/>
    <cellStyle name="Normal 33 12" xfId="23166" xr:uid="{00000000-0005-0000-0000-00007F5A0000}"/>
    <cellStyle name="Normal 33 12 2" xfId="23167" xr:uid="{00000000-0005-0000-0000-0000805A0000}"/>
    <cellStyle name="Normal 33 13" xfId="23168" xr:uid="{00000000-0005-0000-0000-0000815A0000}"/>
    <cellStyle name="Normal 33 13 2" xfId="23169" xr:uid="{00000000-0005-0000-0000-0000825A0000}"/>
    <cellStyle name="Normal 33 14" xfId="23170" xr:uid="{00000000-0005-0000-0000-0000835A0000}"/>
    <cellStyle name="Normal 33 14 2" xfId="23171" xr:uid="{00000000-0005-0000-0000-0000845A0000}"/>
    <cellStyle name="Normal 33 15" xfId="23172" xr:uid="{00000000-0005-0000-0000-0000855A0000}"/>
    <cellStyle name="Normal 33 15 2" xfId="23173" xr:uid="{00000000-0005-0000-0000-0000865A0000}"/>
    <cellStyle name="Normal 33 16" xfId="23174" xr:uid="{00000000-0005-0000-0000-0000875A0000}"/>
    <cellStyle name="Normal 33 16 2" xfId="23175" xr:uid="{00000000-0005-0000-0000-0000885A0000}"/>
    <cellStyle name="Normal 33 17" xfId="23176" xr:uid="{00000000-0005-0000-0000-0000895A0000}"/>
    <cellStyle name="Normal 33 18" xfId="23177" xr:uid="{00000000-0005-0000-0000-00008A5A0000}"/>
    <cellStyle name="Normal 33 19" xfId="23178" xr:uid="{00000000-0005-0000-0000-00008B5A0000}"/>
    <cellStyle name="Normal 33 2" xfId="23179" xr:uid="{00000000-0005-0000-0000-00008C5A0000}"/>
    <cellStyle name="Normal 33 2 10" xfId="23180" xr:uid="{00000000-0005-0000-0000-00008D5A0000}"/>
    <cellStyle name="Normal 33 2 10 2" xfId="23181" xr:uid="{00000000-0005-0000-0000-00008E5A0000}"/>
    <cellStyle name="Normal 33 2 11" xfId="23182" xr:uid="{00000000-0005-0000-0000-00008F5A0000}"/>
    <cellStyle name="Normal 33 2 12" xfId="23183" xr:uid="{00000000-0005-0000-0000-0000905A0000}"/>
    <cellStyle name="Normal 33 2 13" xfId="23184" xr:uid="{00000000-0005-0000-0000-0000915A0000}"/>
    <cellStyle name="Normal 33 2 14" xfId="23185" xr:uid="{00000000-0005-0000-0000-0000925A0000}"/>
    <cellStyle name="Normal 33 2 15" xfId="23186" xr:uid="{00000000-0005-0000-0000-0000935A0000}"/>
    <cellStyle name="Normal 33 2 16" xfId="23187" xr:uid="{00000000-0005-0000-0000-0000945A0000}"/>
    <cellStyle name="Normal 33 2 17" xfId="23188" xr:uid="{00000000-0005-0000-0000-0000955A0000}"/>
    <cellStyle name="Normal 33 2 18" xfId="23189" xr:uid="{00000000-0005-0000-0000-0000965A0000}"/>
    <cellStyle name="Normal 33 2 2" xfId="23190" xr:uid="{00000000-0005-0000-0000-0000975A0000}"/>
    <cellStyle name="Normal 33 2 2 2" xfId="23191" xr:uid="{00000000-0005-0000-0000-0000985A0000}"/>
    <cellStyle name="Normal 33 2 2 2 2" xfId="23192" xr:uid="{00000000-0005-0000-0000-0000995A0000}"/>
    <cellStyle name="Normal 33 2 2 2 3" xfId="23193" xr:uid="{00000000-0005-0000-0000-00009A5A0000}"/>
    <cellStyle name="Normal 33 2 2 3" xfId="23194" xr:uid="{00000000-0005-0000-0000-00009B5A0000}"/>
    <cellStyle name="Normal 33 2 2 4" xfId="23195" xr:uid="{00000000-0005-0000-0000-00009C5A0000}"/>
    <cellStyle name="Normal 33 2 2 5" xfId="23196" xr:uid="{00000000-0005-0000-0000-00009D5A0000}"/>
    <cellStyle name="Normal 33 2 2 6" xfId="23197" xr:uid="{00000000-0005-0000-0000-00009E5A0000}"/>
    <cellStyle name="Normal 33 2 2 7" xfId="23198" xr:uid="{00000000-0005-0000-0000-00009F5A0000}"/>
    <cellStyle name="Normal 33 2 2 8" xfId="23199" xr:uid="{00000000-0005-0000-0000-0000A05A0000}"/>
    <cellStyle name="Normal 33 2 3" xfId="23200" xr:uid="{00000000-0005-0000-0000-0000A15A0000}"/>
    <cellStyle name="Normal 33 2 3 2" xfId="23201" xr:uid="{00000000-0005-0000-0000-0000A25A0000}"/>
    <cellStyle name="Normal 33 2 3 2 2" xfId="23202" xr:uid="{00000000-0005-0000-0000-0000A35A0000}"/>
    <cellStyle name="Normal 33 2 3 3" xfId="23203" xr:uid="{00000000-0005-0000-0000-0000A45A0000}"/>
    <cellStyle name="Normal 33 2 3 4" xfId="23204" xr:uid="{00000000-0005-0000-0000-0000A55A0000}"/>
    <cellStyle name="Normal 33 2 3 5" xfId="23205" xr:uid="{00000000-0005-0000-0000-0000A65A0000}"/>
    <cellStyle name="Normal 33 2 3 6" xfId="23206" xr:uid="{00000000-0005-0000-0000-0000A75A0000}"/>
    <cellStyle name="Normal 33 2 4" xfId="23207" xr:uid="{00000000-0005-0000-0000-0000A85A0000}"/>
    <cellStyle name="Normal 33 2 4 2" xfId="23208" xr:uid="{00000000-0005-0000-0000-0000A95A0000}"/>
    <cellStyle name="Normal 33 2 4 2 2" xfId="23209" xr:uid="{00000000-0005-0000-0000-0000AA5A0000}"/>
    <cellStyle name="Normal 33 2 4 3" xfId="23210" xr:uid="{00000000-0005-0000-0000-0000AB5A0000}"/>
    <cellStyle name="Normal 33 2 4 4" xfId="23211" xr:uid="{00000000-0005-0000-0000-0000AC5A0000}"/>
    <cellStyle name="Normal 33 2 5" xfId="23212" xr:uid="{00000000-0005-0000-0000-0000AD5A0000}"/>
    <cellStyle name="Normal 33 2 5 2" xfId="23213" xr:uid="{00000000-0005-0000-0000-0000AE5A0000}"/>
    <cellStyle name="Normal 33 2 5 2 2" xfId="23214" xr:uid="{00000000-0005-0000-0000-0000AF5A0000}"/>
    <cellStyle name="Normal 33 2 5 3" xfId="23215" xr:uid="{00000000-0005-0000-0000-0000B05A0000}"/>
    <cellStyle name="Normal 33 2 5 4" xfId="23216" xr:uid="{00000000-0005-0000-0000-0000B15A0000}"/>
    <cellStyle name="Normal 33 2 6" xfId="23217" xr:uid="{00000000-0005-0000-0000-0000B25A0000}"/>
    <cellStyle name="Normal 33 2 6 2" xfId="23218" xr:uid="{00000000-0005-0000-0000-0000B35A0000}"/>
    <cellStyle name="Normal 33 2 6 2 2" xfId="23219" xr:uid="{00000000-0005-0000-0000-0000B45A0000}"/>
    <cellStyle name="Normal 33 2 6 3" xfId="23220" xr:uid="{00000000-0005-0000-0000-0000B55A0000}"/>
    <cellStyle name="Normal 33 2 7" xfId="23221" xr:uid="{00000000-0005-0000-0000-0000B65A0000}"/>
    <cellStyle name="Normal 33 2 7 2" xfId="23222" xr:uid="{00000000-0005-0000-0000-0000B75A0000}"/>
    <cellStyle name="Normal 33 2 7 3" xfId="23223" xr:uid="{00000000-0005-0000-0000-0000B85A0000}"/>
    <cellStyle name="Normal 33 2 8" xfId="23224" xr:uid="{00000000-0005-0000-0000-0000B95A0000}"/>
    <cellStyle name="Normal 33 2 8 2" xfId="23225" xr:uid="{00000000-0005-0000-0000-0000BA5A0000}"/>
    <cellStyle name="Normal 33 2 9" xfId="23226" xr:uid="{00000000-0005-0000-0000-0000BB5A0000}"/>
    <cellStyle name="Normal 33 2 9 2" xfId="23227" xr:uid="{00000000-0005-0000-0000-0000BC5A0000}"/>
    <cellStyle name="Normal 33 20" xfId="23228" xr:uid="{00000000-0005-0000-0000-0000BD5A0000}"/>
    <cellStyle name="Normal 33 3" xfId="23229" xr:uid="{00000000-0005-0000-0000-0000BE5A0000}"/>
    <cellStyle name="Normal 33 3 10" xfId="23230" xr:uid="{00000000-0005-0000-0000-0000BF5A0000}"/>
    <cellStyle name="Normal 33 3 11" xfId="23231" xr:uid="{00000000-0005-0000-0000-0000C05A0000}"/>
    <cellStyle name="Normal 33 3 12" xfId="23232" xr:uid="{00000000-0005-0000-0000-0000C15A0000}"/>
    <cellStyle name="Normal 33 3 13" xfId="23233" xr:uid="{00000000-0005-0000-0000-0000C25A0000}"/>
    <cellStyle name="Normal 33 3 14" xfId="23234" xr:uid="{00000000-0005-0000-0000-0000C35A0000}"/>
    <cellStyle name="Normal 33 3 15" xfId="23235" xr:uid="{00000000-0005-0000-0000-0000C45A0000}"/>
    <cellStyle name="Normal 33 3 16" xfId="23236" xr:uid="{00000000-0005-0000-0000-0000C55A0000}"/>
    <cellStyle name="Normal 33 3 17" xfId="23237" xr:uid="{00000000-0005-0000-0000-0000C65A0000}"/>
    <cellStyle name="Normal 33 3 18" xfId="23238" xr:uid="{00000000-0005-0000-0000-0000C75A0000}"/>
    <cellStyle name="Normal 33 3 2" xfId="23239" xr:uid="{00000000-0005-0000-0000-0000C85A0000}"/>
    <cellStyle name="Normal 33 3 2 2" xfId="23240" xr:uid="{00000000-0005-0000-0000-0000C95A0000}"/>
    <cellStyle name="Normal 33 3 2 2 2" xfId="23241" xr:uid="{00000000-0005-0000-0000-0000CA5A0000}"/>
    <cellStyle name="Normal 33 3 2 3" xfId="23242" xr:uid="{00000000-0005-0000-0000-0000CB5A0000}"/>
    <cellStyle name="Normal 33 3 2 4" xfId="23243" xr:uid="{00000000-0005-0000-0000-0000CC5A0000}"/>
    <cellStyle name="Normal 33 3 2 5" xfId="23244" xr:uid="{00000000-0005-0000-0000-0000CD5A0000}"/>
    <cellStyle name="Normal 33 3 2 6" xfId="23245" xr:uid="{00000000-0005-0000-0000-0000CE5A0000}"/>
    <cellStyle name="Normal 33 3 3" xfId="23246" xr:uid="{00000000-0005-0000-0000-0000CF5A0000}"/>
    <cellStyle name="Normal 33 3 3 2" xfId="23247" xr:uid="{00000000-0005-0000-0000-0000D05A0000}"/>
    <cellStyle name="Normal 33 3 3 2 2" xfId="23248" xr:uid="{00000000-0005-0000-0000-0000D15A0000}"/>
    <cellStyle name="Normal 33 3 3 3" xfId="23249" xr:uid="{00000000-0005-0000-0000-0000D25A0000}"/>
    <cellStyle name="Normal 33 3 3 4" xfId="23250" xr:uid="{00000000-0005-0000-0000-0000D35A0000}"/>
    <cellStyle name="Normal 33 3 4" xfId="23251" xr:uid="{00000000-0005-0000-0000-0000D45A0000}"/>
    <cellStyle name="Normal 33 3 4 2" xfId="23252" xr:uid="{00000000-0005-0000-0000-0000D55A0000}"/>
    <cellStyle name="Normal 33 3 4 2 2" xfId="23253" xr:uid="{00000000-0005-0000-0000-0000D65A0000}"/>
    <cellStyle name="Normal 33 3 4 3" xfId="23254" xr:uid="{00000000-0005-0000-0000-0000D75A0000}"/>
    <cellStyle name="Normal 33 3 4 4" xfId="23255" xr:uid="{00000000-0005-0000-0000-0000D85A0000}"/>
    <cellStyle name="Normal 33 3 5" xfId="23256" xr:uid="{00000000-0005-0000-0000-0000D95A0000}"/>
    <cellStyle name="Normal 33 3 5 2" xfId="23257" xr:uid="{00000000-0005-0000-0000-0000DA5A0000}"/>
    <cellStyle name="Normal 33 3 5 2 2" xfId="23258" xr:uid="{00000000-0005-0000-0000-0000DB5A0000}"/>
    <cellStyle name="Normal 33 3 5 3" xfId="23259" xr:uid="{00000000-0005-0000-0000-0000DC5A0000}"/>
    <cellStyle name="Normal 33 3 5 4" xfId="23260" xr:uid="{00000000-0005-0000-0000-0000DD5A0000}"/>
    <cellStyle name="Normal 33 3 6" xfId="23261" xr:uid="{00000000-0005-0000-0000-0000DE5A0000}"/>
    <cellStyle name="Normal 33 3 6 2" xfId="23262" xr:uid="{00000000-0005-0000-0000-0000DF5A0000}"/>
    <cellStyle name="Normal 33 3 6 2 2" xfId="23263" xr:uid="{00000000-0005-0000-0000-0000E05A0000}"/>
    <cellStyle name="Normal 33 3 6 3" xfId="23264" xr:uid="{00000000-0005-0000-0000-0000E15A0000}"/>
    <cellStyle name="Normal 33 3 7" xfId="23265" xr:uid="{00000000-0005-0000-0000-0000E25A0000}"/>
    <cellStyle name="Normal 33 3 7 2" xfId="23266" xr:uid="{00000000-0005-0000-0000-0000E35A0000}"/>
    <cellStyle name="Normal 33 3 7 3" xfId="23267" xr:uid="{00000000-0005-0000-0000-0000E45A0000}"/>
    <cellStyle name="Normal 33 3 8" xfId="23268" xr:uid="{00000000-0005-0000-0000-0000E55A0000}"/>
    <cellStyle name="Normal 33 3 8 2" xfId="23269" xr:uid="{00000000-0005-0000-0000-0000E65A0000}"/>
    <cellStyle name="Normal 33 3 9" xfId="23270" xr:uid="{00000000-0005-0000-0000-0000E75A0000}"/>
    <cellStyle name="Normal 33 3 9 2" xfId="23271" xr:uid="{00000000-0005-0000-0000-0000E85A0000}"/>
    <cellStyle name="Normal 33 4" xfId="23272" xr:uid="{00000000-0005-0000-0000-0000E95A0000}"/>
    <cellStyle name="Normal 33 4 2" xfId="23273" xr:uid="{00000000-0005-0000-0000-0000EA5A0000}"/>
    <cellStyle name="Normal 33 4 2 2" xfId="23274" xr:uid="{00000000-0005-0000-0000-0000EB5A0000}"/>
    <cellStyle name="Normal 33 4 3" xfId="23275" xr:uid="{00000000-0005-0000-0000-0000EC5A0000}"/>
    <cellStyle name="Normal 33 4 4" xfId="23276" xr:uid="{00000000-0005-0000-0000-0000ED5A0000}"/>
    <cellStyle name="Normal 33 4 5" xfId="23277" xr:uid="{00000000-0005-0000-0000-0000EE5A0000}"/>
    <cellStyle name="Normal 33 4 6" xfId="23278" xr:uid="{00000000-0005-0000-0000-0000EF5A0000}"/>
    <cellStyle name="Normal 33 5" xfId="23279" xr:uid="{00000000-0005-0000-0000-0000F05A0000}"/>
    <cellStyle name="Normal 33 5 2" xfId="23280" xr:uid="{00000000-0005-0000-0000-0000F15A0000}"/>
    <cellStyle name="Normal 33 5 2 2" xfId="23281" xr:uid="{00000000-0005-0000-0000-0000F25A0000}"/>
    <cellStyle name="Normal 33 5 3" xfId="23282" xr:uid="{00000000-0005-0000-0000-0000F35A0000}"/>
    <cellStyle name="Normal 33 5 4" xfId="23283" xr:uid="{00000000-0005-0000-0000-0000F45A0000}"/>
    <cellStyle name="Normal 33 5 5" xfId="23284" xr:uid="{00000000-0005-0000-0000-0000F55A0000}"/>
    <cellStyle name="Normal 33 6" xfId="23285" xr:uid="{00000000-0005-0000-0000-0000F65A0000}"/>
    <cellStyle name="Normal 33 6 2" xfId="23286" xr:uid="{00000000-0005-0000-0000-0000F75A0000}"/>
    <cellStyle name="Normal 33 6 2 2" xfId="23287" xr:uid="{00000000-0005-0000-0000-0000F85A0000}"/>
    <cellStyle name="Normal 33 6 3" xfId="23288" xr:uid="{00000000-0005-0000-0000-0000F95A0000}"/>
    <cellStyle name="Normal 33 6 4" xfId="23289" xr:uid="{00000000-0005-0000-0000-0000FA5A0000}"/>
    <cellStyle name="Normal 33 6 5" xfId="23290" xr:uid="{00000000-0005-0000-0000-0000FB5A0000}"/>
    <cellStyle name="Normal 33 7" xfId="23291" xr:uid="{00000000-0005-0000-0000-0000FC5A0000}"/>
    <cellStyle name="Normal 33 7 2" xfId="23292" xr:uid="{00000000-0005-0000-0000-0000FD5A0000}"/>
    <cellStyle name="Normal 33 7 2 2" xfId="23293" xr:uid="{00000000-0005-0000-0000-0000FE5A0000}"/>
    <cellStyle name="Normal 33 7 3" xfId="23294" xr:uid="{00000000-0005-0000-0000-0000FF5A0000}"/>
    <cellStyle name="Normal 33 7 4" xfId="23295" xr:uid="{00000000-0005-0000-0000-0000005B0000}"/>
    <cellStyle name="Normal 33 7 5" xfId="23296" xr:uid="{00000000-0005-0000-0000-0000015B0000}"/>
    <cellStyle name="Normal 33 8" xfId="23297" xr:uid="{00000000-0005-0000-0000-0000025B0000}"/>
    <cellStyle name="Normal 33 8 2" xfId="23298" xr:uid="{00000000-0005-0000-0000-0000035B0000}"/>
    <cellStyle name="Normal 33 8 2 2" xfId="23299" xr:uid="{00000000-0005-0000-0000-0000045B0000}"/>
    <cellStyle name="Normal 33 8 3" xfId="23300" xr:uid="{00000000-0005-0000-0000-0000055B0000}"/>
    <cellStyle name="Normal 33 8 4" xfId="23301" xr:uid="{00000000-0005-0000-0000-0000065B0000}"/>
    <cellStyle name="Normal 33 9" xfId="23302" xr:uid="{00000000-0005-0000-0000-0000075B0000}"/>
    <cellStyle name="Normal 33 9 2" xfId="23303" xr:uid="{00000000-0005-0000-0000-0000085B0000}"/>
    <cellStyle name="Normal 33 9 2 2" xfId="23304" xr:uid="{00000000-0005-0000-0000-0000095B0000}"/>
    <cellStyle name="Normal 33 9 3" xfId="23305" xr:uid="{00000000-0005-0000-0000-00000A5B0000}"/>
    <cellStyle name="Normal 330" xfId="23306" xr:uid="{00000000-0005-0000-0000-00000B5B0000}"/>
    <cellStyle name="Normal 331" xfId="23307" xr:uid="{00000000-0005-0000-0000-00000C5B0000}"/>
    <cellStyle name="Normal 332" xfId="23308" xr:uid="{00000000-0005-0000-0000-00000D5B0000}"/>
    <cellStyle name="Normal 333" xfId="23309" xr:uid="{00000000-0005-0000-0000-00000E5B0000}"/>
    <cellStyle name="Normal 334" xfId="23310" xr:uid="{00000000-0005-0000-0000-00000F5B0000}"/>
    <cellStyle name="Normal 335" xfId="23311" xr:uid="{00000000-0005-0000-0000-0000105B0000}"/>
    <cellStyle name="Normal 336" xfId="23312" xr:uid="{00000000-0005-0000-0000-0000115B0000}"/>
    <cellStyle name="Normal 337" xfId="23313" xr:uid="{00000000-0005-0000-0000-0000125B0000}"/>
    <cellStyle name="Normal 338" xfId="23314" xr:uid="{00000000-0005-0000-0000-0000135B0000}"/>
    <cellStyle name="Normal 339" xfId="23315" xr:uid="{00000000-0005-0000-0000-0000145B0000}"/>
    <cellStyle name="Normal 34" xfId="23316" xr:uid="{00000000-0005-0000-0000-0000155B0000}"/>
    <cellStyle name="Normal 34 10" xfId="23317" xr:uid="{00000000-0005-0000-0000-0000165B0000}"/>
    <cellStyle name="Normal 34 10 2" xfId="23318" xr:uid="{00000000-0005-0000-0000-0000175B0000}"/>
    <cellStyle name="Normal 34 11" xfId="23319" xr:uid="{00000000-0005-0000-0000-0000185B0000}"/>
    <cellStyle name="Normal 34 11 2" xfId="23320" xr:uid="{00000000-0005-0000-0000-0000195B0000}"/>
    <cellStyle name="Normal 34 12" xfId="23321" xr:uid="{00000000-0005-0000-0000-00001A5B0000}"/>
    <cellStyle name="Normal 34 12 2" xfId="23322" xr:uid="{00000000-0005-0000-0000-00001B5B0000}"/>
    <cellStyle name="Normal 34 13" xfId="23323" xr:uid="{00000000-0005-0000-0000-00001C5B0000}"/>
    <cellStyle name="Normal 34 13 2" xfId="23324" xr:uid="{00000000-0005-0000-0000-00001D5B0000}"/>
    <cellStyle name="Normal 34 14" xfId="23325" xr:uid="{00000000-0005-0000-0000-00001E5B0000}"/>
    <cellStyle name="Normal 34 14 2" xfId="23326" xr:uid="{00000000-0005-0000-0000-00001F5B0000}"/>
    <cellStyle name="Normal 34 15" xfId="23327" xr:uid="{00000000-0005-0000-0000-0000205B0000}"/>
    <cellStyle name="Normal 34 15 2" xfId="23328" xr:uid="{00000000-0005-0000-0000-0000215B0000}"/>
    <cellStyle name="Normal 34 16" xfId="23329" xr:uid="{00000000-0005-0000-0000-0000225B0000}"/>
    <cellStyle name="Normal 34 16 2" xfId="23330" xr:uid="{00000000-0005-0000-0000-0000235B0000}"/>
    <cellStyle name="Normal 34 17" xfId="23331" xr:uid="{00000000-0005-0000-0000-0000245B0000}"/>
    <cellStyle name="Normal 34 18" xfId="23332" xr:uid="{00000000-0005-0000-0000-0000255B0000}"/>
    <cellStyle name="Normal 34 19" xfId="23333" xr:uid="{00000000-0005-0000-0000-0000265B0000}"/>
    <cellStyle name="Normal 34 2" xfId="23334" xr:uid="{00000000-0005-0000-0000-0000275B0000}"/>
    <cellStyle name="Normal 34 2 10" xfId="23335" xr:uid="{00000000-0005-0000-0000-0000285B0000}"/>
    <cellStyle name="Normal 34 2 10 2" xfId="23336" xr:uid="{00000000-0005-0000-0000-0000295B0000}"/>
    <cellStyle name="Normal 34 2 11" xfId="23337" xr:uid="{00000000-0005-0000-0000-00002A5B0000}"/>
    <cellStyle name="Normal 34 2 12" xfId="23338" xr:uid="{00000000-0005-0000-0000-00002B5B0000}"/>
    <cellStyle name="Normal 34 2 13" xfId="23339" xr:uid="{00000000-0005-0000-0000-00002C5B0000}"/>
    <cellStyle name="Normal 34 2 14" xfId="23340" xr:uid="{00000000-0005-0000-0000-00002D5B0000}"/>
    <cellStyle name="Normal 34 2 15" xfId="23341" xr:uid="{00000000-0005-0000-0000-00002E5B0000}"/>
    <cellStyle name="Normal 34 2 16" xfId="23342" xr:uid="{00000000-0005-0000-0000-00002F5B0000}"/>
    <cellStyle name="Normal 34 2 17" xfId="23343" xr:uid="{00000000-0005-0000-0000-0000305B0000}"/>
    <cellStyle name="Normal 34 2 18" xfId="23344" xr:uid="{00000000-0005-0000-0000-0000315B0000}"/>
    <cellStyle name="Normal 34 2 2" xfId="23345" xr:uid="{00000000-0005-0000-0000-0000325B0000}"/>
    <cellStyle name="Normal 34 2 2 2" xfId="23346" xr:uid="{00000000-0005-0000-0000-0000335B0000}"/>
    <cellStyle name="Normal 34 2 2 2 2" xfId="23347" xr:uid="{00000000-0005-0000-0000-0000345B0000}"/>
    <cellStyle name="Normal 34 2 2 2 3" xfId="23348" xr:uid="{00000000-0005-0000-0000-0000355B0000}"/>
    <cellStyle name="Normal 34 2 2 3" xfId="23349" xr:uid="{00000000-0005-0000-0000-0000365B0000}"/>
    <cellStyle name="Normal 34 2 2 4" xfId="23350" xr:uid="{00000000-0005-0000-0000-0000375B0000}"/>
    <cellStyle name="Normal 34 2 2 5" xfId="23351" xr:uid="{00000000-0005-0000-0000-0000385B0000}"/>
    <cellStyle name="Normal 34 2 2 6" xfId="23352" xr:uid="{00000000-0005-0000-0000-0000395B0000}"/>
    <cellStyle name="Normal 34 2 2 7" xfId="23353" xr:uid="{00000000-0005-0000-0000-00003A5B0000}"/>
    <cellStyle name="Normal 34 2 2 8" xfId="23354" xr:uid="{00000000-0005-0000-0000-00003B5B0000}"/>
    <cellStyle name="Normal 34 2 3" xfId="23355" xr:uid="{00000000-0005-0000-0000-00003C5B0000}"/>
    <cellStyle name="Normal 34 2 3 2" xfId="23356" xr:uid="{00000000-0005-0000-0000-00003D5B0000}"/>
    <cellStyle name="Normal 34 2 3 2 2" xfId="23357" xr:uid="{00000000-0005-0000-0000-00003E5B0000}"/>
    <cellStyle name="Normal 34 2 3 3" xfId="23358" xr:uid="{00000000-0005-0000-0000-00003F5B0000}"/>
    <cellStyle name="Normal 34 2 3 4" xfId="23359" xr:uid="{00000000-0005-0000-0000-0000405B0000}"/>
    <cellStyle name="Normal 34 2 3 5" xfId="23360" xr:uid="{00000000-0005-0000-0000-0000415B0000}"/>
    <cellStyle name="Normal 34 2 3 6" xfId="23361" xr:uid="{00000000-0005-0000-0000-0000425B0000}"/>
    <cellStyle name="Normal 34 2 4" xfId="23362" xr:uid="{00000000-0005-0000-0000-0000435B0000}"/>
    <cellStyle name="Normal 34 2 4 2" xfId="23363" xr:uid="{00000000-0005-0000-0000-0000445B0000}"/>
    <cellStyle name="Normal 34 2 4 2 2" xfId="23364" xr:uid="{00000000-0005-0000-0000-0000455B0000}"/>
    <cellStyle name="Normal 34 2 4 3" xfId="23365" xr:uid="{00000000-0005-0000-0000-0000465B0000}"/>
    <cellStyle name="Normal 34 2 4 4" xfId="23366" xr:uid="{00000000-0005-0000-0000-0000475B0000}"/>
    <cellStyle name="Normal 34 2 5" xfId="23367" xr:uid="{00000000-0005-0000-0000-0000485B0000}"/>
    <cellStyle name="Normal 34 2 5 2" xfId="23368" xr:uid="{00000000-0005-0000-0000-0000495B0000}"/>
    <cellStyle name="Normal 34 2 5 2 2" xfId="23369" xr:uid="{00000000-0005-0000-0000-00004A5B0000}"/>
    <cellStyle name="Normal 34 2 5 3" xfId="23370" xr:uid="{00000000-0005-0000-0000-00004B5B0000}"/>
    <cellStyle name="Normal 34 2 5 4" xfId="23371" xr:uid="{00000000-0005-0000-0000-00004C5B0000}"/>
    <cellStyle name="Normal 34 2 6" xfId="23372" xr:uid="{00000000-0005-0000-0000-00004D5B0000}"/>
    <cellStyle name="Normal 34 2 6 2" xfId="23373" xr:uid="{00000000-0005-0000-0000-00004E5B0000}"/>
    <cellStyle name="Normal 34 2 6 2 2" xfId="23374" xr:uid="{00000000-0005-0000-0000-00004F5B0000}"/>
    <cellStyle name="Normal 34 2 6 3" xfId="23375" xr:uid="{00000000-0005-0000-0000-0000505B0000}"/>
    <cellStyle name="Normal 34 2 7" xfId="23376" xr:uid="{00000000-0005-0000-0000-0000515B0000}"/>
    <cellStyle name="Normal 34 2 7 2" xfId="23377" xr:uid="{00000000-0005-0000-0000-0000525B0000}"/>
    <cellStyle name="Normal 34 2 7 3" xfId="23378" xr:uid="{00000000-0005-0000-0000-0000535B0000}"/>
    <cellStyle name="Normal 34 2 8" xfId="23379" xr:uid="{00000000-0005-0000-0000-0000545B0000}"/>
    <cellStyle name="Normal 34 2 8 2" xfId="23380" xr:uid="{00000000-0005-0000-0000-0000555B0000}"/>
    <cellStyle name="Normal 34 2 9" xfId="23381" xr:uid="{00000000-0005-0000-0000-0000565B0000}"/>
    <cellStyle name="Normal 34 2 9 2" xfId="23382" xr:uid="{00000000-0005-0000-0000-0000575B0000}"/>
    <cellStyle name="Normal 34 20" xfId="23383" xr:uid="{00000000-0005-0000-0000-0000585B0000}"/>
    <cellStyle name="Normal 34 3" xfId="23384" xr:uid="{00000000-0005-0000-0000-0000595B0000}"/>
    <cellStyle name="Normal 34 3 10" xfId="23385" xr:uid="{00000000-0005-0000-0000-00005A5B0000}"/>
    <cellStyle name="Normal 34 3 11" xfId="23386" xr:uid="{00000000-0005-0000-0000-00005B5B0000}"/>
    <cellStyle name="Normal 34 3 12" xfId="23387" xr:uid="{00000000-0005-0000-0000-00005C5B0000}"/>
    <cellStyle name="Normal 34 3 13" xfId="23388" xr:uid="{00000000-0005-0000-0000-00005D5B0000}"/>
    <cellStyle name="Normal 34 3 14" xfId="23389" xr:uid="{00000000-0005-0000-0000-00005E5B0000}"/>
    <cellStyle name="Normal 34 3 15" xfId="23390" xr:uid="{00000000-0005-0000-0000-00005F5B0000}"/>
    <cellStyle name="Normal 34 3 16" xfId="23391" xr:uid="{00000000-0005-0000-0000-0000605B0000}"/>
    <cellStyle name="Normal 34 3 17" xfId="23392" xr:uid="{00000000-0005-0000-0000-0000615B0000}"/>
    <cellStyle name="Normal 34 3 18" xfId="23393" xr:uid="{00000000-0005-0000-0000-0000625B0000}"/>
    <cellStyle name="Normal 34 3 2" xfId="23394" xr:uid="{00000000-0005-0000-0000-0000635B0000}"/>
    <cellStyle name="Normal 34 3 2 2" xfId="23395" xr:uid="{00000000-0005-0000-0000-0000645B0000}"/>
    <cellStyle name="Normal 34 3 2 2 2" xfId="23396" xr:uid="{00000000-0005-0000-0000-0000655B0000}"/>
    <cellStyle name="Normal 34 3 2 3" xfId="23397" xr:uid="{00000000-0005-0000-0000-0000665B0000}"/>
    <cellStyle name="Normal 34 3 2 4" xfId="23398" xr:uid="{00000000-0005-0000-0000-0000675B0000}"/>
    <cellStyle name="Normal 34 3 2 5" xfId="23399" xr:uid="{00000000-0005-0000-0000-0000685B0000}"/>
    <cellStyle name="Normal 34 3 2 6" xfId="23400" xr:uid="{00000000-0005-0000-0000-0000695B0000}"/>
    <cellStyle name="Normal 34 3 3" xfId="23401" xr:uid="{00000000-0005-0000-0000-00006A5B0000}"/>
    <cellStyle name="Normal 34 3 3 2" xfId="23402" xr:uid="{00000000-0005-0000-0000-00006B5B0000}"/>
    <cellStyle name="Normal 34 3 3 2 2" xfId="23403" xr:uid="{00000000-0005-0000-0000-00006C5B0000}"/>
    <cellStyle name="Normal 34 3 3 3" xfId="23404" xr:uid="{00000000-0005-0000-0000-00006D5B0000}"/>
    <cellStyle name="Normal 34 3 3 4" xfId="23405" xr:uid="{00000000-0005-0000-0000-00006E5B0000}"/>
    <cellStyle name="Normal 34 3 4" xfId="23406" xr:uid="{00000000-0005-0000-0000-00006F5B0000}"/>
    <cellStyle name="Normal 34 3 4 2" xfId="23407" xr:uid="{00000000-0005-0000-0000-0000705B0000}"/>
    <cellStyle name="Normal 34 3 4 2 2" xfId="23408" xr:uid="{00000000-0005-0000-0000-0000715B0000}"/>
    <cellStyle name="Normal 34 3 4 3" xfId="23409" xr:uid="{00000000-0005-0000-0000-0000725B0000}"/>
    <cellStyle name="Normal 34 3 4 4" xfId="23410" xr:uid="{00000000-0005-0000-0000-0000735B0000}"/>
    <cellStyle name="Normal 34 3 5" xfId="23411" xr:uid="{00000000-0005-0000-0000-0000745B0000}"/>
    <cellStyle name="Normal 34 3 5 2" xfId="23412" xr:uid="{00000000-0005-0000-0000-0000755B0000}"/>
    <cellStyle name="Normal 34 3 5 2 2" xfId="23413" xr:uid="{00000000-0005-0000-0000-0000765B0000}"/>
    <cellStyle name="Normal 34 3 5 3" xfId="23414" xr:uid="{00000000-0005-0000-0000-0000775B0000}"/>
    <cellStyle name="Normal 34 3 5 4" xfId="23415" xr:uid="{00000000-0005-0000-0000-0000785B0000}"/>
    <cellStyle name="Normal 34 3 6" xfId="23416" xr:uid="{00000000-0005-0000-0000-0000795B0000}"/>
    <cellStyle name="Normal 34 3 6 2" xfId="23417" xr:uid="{00000000-0005-0000-0000-00007A5B0000}"/>
    <cellStyle name="Normal 34 3 6 2 2" xfId="23418" xr:uid="{00000000-0005-0000-0000-00007B5B0000}"/>
    <cellStyle name="Normal 34 3 6 3" xfId="23419" xr:uid="{00000000-0005-0000-0000-00007C5B0000}"/>
    <cellStyle name="Normal 34 3 7" xfId="23420" xr:uid="{00000000-0005-0000-0000-00007D5B0000}"/>
    <cellStyle name="Normal 34 3 7 2" xfId="23421" xr:uid="{00000000-0005-0000-0000-00007E5B0000}"/>
    <cellStyle name="Normal 34 3 7 3" xfId="23422" xr:uid="{00000000-0005-0000-0000-00007F5B0000}"/>
    <cellStyle name="Normal 34 3 8" xfId="23423" xr:uid="{00000000-0005-0000-0000-0000805B0000}"/>
    <cellStyle name="Normal 34 3 8 2" xfId="23424" xr:uid="{00000000-0005-0000-0000-0000815B0000}"/>
    <cellStyle name="Normal 34 3 9" xfId="23425" xr:uid="{00000000-0005-0000-0000-0000825B0000}"/>
    <cellStyle name="Normal 34 3 9 2" xfId="23426" xr:uid="{00000000-0005-0000-0000-0000835B0000}"/>
    <cellStyle name="Normal 34 4" xfId="23427" xr:uid="{00000000-0005-0000-0000-0000845B0000}"/>
    <cellStyle name="Normal 34 4 2" xfId="23428" xr:uid="{00000000-0005-0000-0000-0000855B0000}"/>
    <cellStyle name="Normal 34 4 2 2" xfId="23429" xr:uid="{00000000-0005-0000-0000-0000865B0000}"/>
    <cellStyle name="Normal 34 4 3" xfId="23430" xr:uid="{00000000-0005-0000-0000-0000875B0000}"/>
    <cellStyle name="Normal 34 4 4" xfId="23431" xr:uid="{00000000-0005-0000-0000-0000885B0000}"/>
    <cellStyle name="Normal 34 4 5" xfId="23432" xr:uid="{00000000-0005-0000-0000-0000895B0000}"/>
    <cellStyle name="Normal 34 4 6" xfId="23433" xr:uid="{00000000-0005-0000-0000-00008A5B0000}"/>
    <cellStyle name="Normal 34 5" xfId="23434" xr:uid="{00000000-0005-0000-0000-00008B5B0000}"/>
    <cellStyle name="Normal 34 5 2" xfId="23435" xr:uid="{00000000-0005-0000-0000-00008C5B0000}"/>
    <cellStyle name="Normal 34 5 2 2" xfId="23436" xr:uid="{00000000-0005-0000-0000-00008D5B0000}"/>
    <cellStyle name="Normal 34 5 3" xfId="23437" xr:uid="{00000000-0005-0000-0000-00008E5B0000}"/>
    <cellStyle name="Normal 34 5 4" xfId="23438" xr:uid="{00000000-0005-0000-0000-00008F5B0000}"/>
    <cellStyle name="Normal 34 5 5" xfId="23439" xr:uid="{00000000-0005-0000-0000-0000905B0000}"/>
    <cellStyle name="Normal 34 6" xfId="23440" xr:uid="{00000000-0005-0000-0000-0000915B0000}"/>
    <cellStyle name="Normal 34 6 2" xfId="23441" xr:uid="{00000000-0005-0000-0000-0000925B0000}"/>
    <cellStyle name="Normal 34 6 2 2" xfId="23442" xr:uid="{00000000-0005-0000-0000-0000935B0000}"/>
    <cellStyle name="Normal 34 6 3" xfId="23443" xr:uid="{00000000-0005-0000-0000-0000945B0000}"/>
    <cellStyle name="Normal 34 6 4" xfId="23444" xr:uid="{00000000-0005-0000-0000-0000955B0000}"/>
    <cellStyle name="Normal 34 6 5" xfId="23445" xr:uid="{00000000-0005-0000-0000-0000965B0000}"/>
    <cellStyle name="Normal 34 7" xfId="23446" xr:uid="{00000000-0005-0000-0000-0000975B0000}"/>
    <cellStyle name="Normal 34 7 2" xfId="23447" xr:uid="{00000000-0005-0000-0000-0000985B0000}"/>
    <cellStyle name="Normal 34 7 2 2" xfId="23448" xr:uid="{00000000-0005-0000-0000-0000995B0000}"/>
    <cellStyle name="Normal 34 7 3" xfId="23449" xr:uid="{00000000-0005-0000-0000-00009A5B0000}"/>
    <cellStyle name="Normal 34 7 4" xfId="23450" xr:uid="{00000000-0005-0000-0000-00009B5B0000}"/>
    <cellStyle name="Normal 34 7 5" xfId="23451" xr:uid="{00000000-0005-0000-0000-00009C5B0000}"/>
    <cellStyle name="Normal 34 8" xfId="23452" xr:uid="{00000000-0005-0000-0000-00009D5B0000}"/>
    <cellStyle name="Normal 34 8 2" xfId="23453" xr:uid="{00000000-0005-0000-0000-00009E5B0000}"/>
    <cellStyle name="Normal 34 8 2 2" xfId="23454" xr:uid="{00000000-0005-0000-0000-00009F5B0000}"/>
    <cellStyle name="Normal 34 8 3" xfId="23455" xr:uid="{00000000-0005-0000-0000-0000A05B0000}"/>
    <cellStyle name="Normal 34 8 4" xfId="23456" xr:uid="{00000000-0005-0000-0000-0000A15B0000}"/>
    <cellStyle name="Normal 34 9" xfId="23457" xr:uid="{00000000-0005-0000-0000-0000A25B0000}"/>
    <cellStyle name="Normal 34 9 2" xfId="23458" xr:uid="{00000000-0005-0000-0000-0000A35B0000}"/>
    <cellStyle name="Normal 34 9 2 2" xfId="23459" xr:uid="{00000000-0005-0000-0000-0000A45B0000}"/>
    <cellStyle name="Normal 34 9 3" xfId="23460" xr:uid="{00000000-0005-0000-0000-0000A55B0000}"/>
    <cellStyle name="Normal 340" xfId="23461" xr:uid="{00000000-0005-0000-0000-0000A65B0000}"/>
    <cellStyle name="Normal 341" xfId="23462" xr:uid="{00000000-0005-0000-0000-0000A75B0000}"/>
    <cellStyle name="Normal 342" xfId="23463" xr:uid="{00000000-0005-0000-0000-0000A85B0000}"/>
    <cellStyle name="Normal 343" xfId="23464" xr:uid="{00000000-0005-0000-0000-0000A95B0000}"/>
    <cellStyle name="Normal 344" xfId="23465" xr:uid="{00000000-0005-0000-0000-0000AA5B0000}"/>
    <cellStyle name="Normal 345" xfId="23466" xr:uid="{00000000-0005-0000-0000-0000AB5B0000}"/>
    <cellStyle name="Normal 345 2" xfId="23467" xr:uid="{00000000-0005-0000-0000-0000AC5B0000}"/>
    <cellStyle name="Normal 345 3" xfId="23468" xr:uid="{00000000-0005-0000-0000-0000AD5B0000}"/>
    <cellStyle name="Normal 346" xfId="23469" xr:uid="{00000000-0005-0000-0000-0000AE5B0000}"/>
    <cellStyle name="Normal 347" xfId="23470" xr:uid="{00000000-0005-0000-0000-0000AF5B0000}"/>
    <cellStyle name="Normal 348" xfId="32597" xr:uid="{00000000-0005-0000-0000-0000B05B0000}"/>
    <cellStyle name="Normal 35" xfId="23471" xr:uid="{00000000-0005-0000-0000-0000B15B0000}"/>
    <cellStyle name="Normal 35 10" xfId="23472" xr:uid="{00000000-0005-0000-0000-0000B25B0000}"/>
    <cellStyle name="Normal 35 10 2" xfId="23473" xr:uid="{00000000-0005-0000-0000-0000B35B0000}"/>
    <cellStyle name="Normal 35 11" xfId="23474" xr:uid="{00000000-0005-0000-0000-0000B45B0000}"/>
    <cellStyle name="Normal 35 11 2" xfId="23475" xr:uid="{00000000-0005-0000-0000-0000B55B0000}"/>
    <cellStyle name="Normal 35 12" xfId="23476" xr:uid="{00000000-0005-0000-0000-0000B65B0000}"/>
    <cellStyle name="Normal 35 12 2" xfId="23477" xr:uid="{00000000-0005-0000-0000-0000B75B0000}"/>
    <cellStyle name="Normal 35 13" xfId="23478" xr:uid="{00000000-0005-0000-0000-0000B85B0000}"/>
    <cellStyle name="Normal 35 13 2" xfId="23479" xr:uid="{00000000-0005-0000-0000-0000B95B0000}"/>
    <cellStyle name="Normal 35 14" xfId="23480" xr:uid="{00000000-0005-0000-0000-0000BA5B0000}"/>
    <cellStyle name="Normal 35 14 2" xfId="23481" xr:uid="{00000000-0005-0000-0000-0000BB5B0000}"/>
    <cellStyle name="Normal 35 15" xfId="23482" xr:uid="{00000000-0005-0000-0000-0000BC5B0000}"/>
    <cellStyle name="Normal 35 15 2" xfId="23483" xr:uid="{00000000-0005-0000-0000-0000BD5B0000}"/>
    <cellStyle name="Normal 35 16" xfId="23484" xr:uid="{00000000-0005-0000-0000-0000BE5B0000}"/>
    <cellStyle name="Normal 35 16 2" xfId="23485" xr:uid="{00000000-0005-0000-0000-0000BF5B0000}"/>
    <cellStyle name="Normal 35 17" xfId="23486" xr:uid="{00000000-0005-0000-0000-0000C05B0000}"/>
    <cellStyle name="Normal 35 18" xfId="23487" xr:uid="{00000000-0005-0000-0000-0000C15B0000}"/>
    <cellStyle name="Normal 35 19" xfId="23488" xr:uid="{00000000-0005-0000-0000-0000C25B0000}"/>
    <cellStyle name="Normal 35 2" xfId="23489" xr:uid="{00000000-0005-0000-0000-0000C35B0000}"/>
    <cellStyle name="Normal 35 2 10" xfId="23490" xr:uid="{00000000-0005-0000-0000-0000C45B0000}"/>
    <cellStyle name="Normal 35 2 10 2" xfId="23491" xr:uid="{00000000-0005-0000-0000-0000C55B0000}"/>
    <cellStyle name="Normal 35 2 11" xfId="23492" xr:uid="{00000000-0005-0000-0000-0000C65B0000}"/>
    <cellStyle name="Normal 35 2 12" xfId="23493" xr:uid="{00000000-0005-0000-0000-0000C75B0000}"/>
    <cellStyle name="Normal 35 2 13" xfId="23494" xr:uid="{00000000-0005-0000-0000-0000C85B0000}"/>
    <cellStyle name="Normal 35 2 14" xfId="23495" xr:uid="{00000000-0005-0000-0000-0000C95B0000}"/>
    <cellStyle name="Normal 35 2 15" xfId="23496" xr:uid="{00000000-0005-0000-0000-0000CA5B0000}"/>
    <cellStyle name="Normal 35 2 16" xfId="23497" xr:uid="{00000000-0005-0000-0000-0000CB5B0000}"/>
    <cellStyle name="Normal 35 2 17" xfId="23498" xr:uid="{00000000-0005-0000-0000-0000CC5B0000}"/>
    <cellStyle name="Normal 35 2 18" xfId="23499" xr:uid="{00000000-0005-0000-0000-0000CD5B0000}"/>
    <cellStyle name="Normal 35 2 2" xfId="23500" xr:uid="{00000000-0005-0000-0000-0000CE5B0000}"/>
    <cellStyle name="Normal 35 2 2 2" xfId="23501" xr:uid="{00000000-0005-0000-0000-0000CF5B0000}"/>
    <cellStyle name="Normal 35 2 2 2 2" xfId="23502" xr:uid="{00000000-0005-0000-0000-0000D05B0000}"/>
    <cellStyle name="Normal 35 2 2 2 3" xfId="23503" xr:uid="{00000000-0005-0000-0000-0000D15B0000}"/>
    <cellStyle name="Normal 35 2 2 3" xfId="23504" xr:uid="{00000000-0005-0000-0000-0000D25B0000}"/>
    <cellStyle name="Normal 35 2 2 4" xfId="23505" xr:uid="{00000000-0005-0000-0000-0000D35B0000}"/>
    <cellStyle name="Normal 35 2 2 5" xfId="23506" xr:uid="{00000000-0005-0000-0000-0000D45B0000}"/>
    <cellStyle name="Normal 35 2 2 6" xfId="23507" xr:uid="{00000000-0005-0000-0000-0000D55B0000}"/>
    <cellStyle name="Normal 35 2 2 7" xfId="23508" xr:uid="{00000000-0005-0000-0000-0000D65B0000}"/>
    <cellStyle name="Normal 35 2 2 8" xfId="23509" xr:uid="{00000000-0005-0000-0000-0000D75B0000}"/>
    <cellStyle name="Normal 35 2 3" xfId="23510" xr:uid="{00000000-0005-0000-0000-0000D85B0000}"/>
    <cellStyle name="Normal 35 2 3 2" xfId="23511" xr:uid="{00000000-0005-0000-0000-0000D95B0000}"/>
    <cellStyle name="Normal 35 2 3 2 2" xfId="23512" xr:uid="{00000000-0005-0000-0000-0000DA5B0000}"/>
    <cellStyle name="Normal 35 2 3 3" xfId="23513" xr:uid="{00000000-0005-0000-0000-0000DB5B0000}"/>
    <cellStyle name="Normal 35 2 3 4" xfId="23514" xr:uid="{00000000-0005-0000-0000-0000DC5B0000}"/>
    <cellStyle name="Normal 35 2 3 5" xfId="23515" xr:uid="{00000000-0005-0000-0000-0000DD5B0000}"/>
    <cellStyle name="Normal 35 2 3 6" xfId="23516" xr:uid="{00000000-0005-0000-0000-0000DE5B0000}"/>
    <cellStyle name="Normal 35 2 4" xfId="23517" xr:uid="{00000000-0005-0000-0000-0000DF5B0000}"/>
    <cellStyle name="Normal 35 2 4 2" xfId="23518" xr:uid="{00000000-0005-0000-0000-0000E05B0000}"/>
    <cellStyle name="Normal 35 2 4 2 2" xfId="23519" xr:uid="{00000000-0005-0000-0000-0000E15B0000}"/>
    <cellStyle name="Normal 35 2 4 3" xfId="23520" xr:uid="{00000000-0005-0000-0000-0000E25B0000}"/>
    <cellStyle name="Normal 35 2 4 4" xfId="23521" xr:uid="{00000000-0005-0000-0000-0000E35B0000}"/>
    <cellStyle name="Normal 35 2 5" xfId="23522" xr:uid="{00000000-0005-0000-0000-0000E45B0000}"/>
    <cellStyle name="Normal 35 2 5 2" xfId="23523" xr:uid="{00000000-0005-0000-0000-0000E55B0000}"/>
    <cellStyle name="Normal 35 2 5 2 2" xfId="23524" xr:uid="{00000000-0005-0000-0000-0000E65B0000}"/>
    <cellStyle name="Normal 35 2 5 3" xfId="23525" xr:uid="{00000000-0005-0000-0000-0000E75B0000}"/>
    <cellStyle name="Normal 35 2 5 4" xfId="23526" xr:uid="{00000000-0005-0000-0000-0000E85B0000}"/>
    <cellStyle name="Normal 35 2 6" xfId="23527" xr:uid="{00000000-0005-0000-0000-0000E95B0000}"/>
    <cellStyle name="Normal 35 2 6 2" xfId="23528" xr:uid="{00000000-0005-0000-0000-0000EA5B0000}"/>
    <cellStyle name="Normal 35 2 6 2 2" xfId="23529" xr:uid="{00000000-0005-0000-0000-0000EB5B0000}"/>
    <cellStyle name="Normal 35 2 6 3" xfId="23530" xr:uid="{00000000-0005-0000-0000-0000EC5B0000}"/>
    <cellStyle name="Normal 35 2 7" xfId="23531" xr:uid="{00000000-0005-0000-0000-0000ED5B0000}"/>
    <cellStyle name="Normal 35 2 7 2" xfId="23532" xr:uid="{00000000-0005-0000-0000-0000EE5B0000}"/>
    <cellStyle name="Normal 35 2 7 3" xfId="23533" xr:uid="{00000000-0005-0000-0000-0000EF5B0000}"/>
    <cellStyle name="Normal 35 2 8" xfId="23534" xr:uid="{00000000-0005-0000-0000-0000F05B0000}"/>
    <cellStyle name="Normal 35 2 8 2" xfId="23535" xr:uid="{00000000-0005-0000-0000-0000F15B0000}"/>
    <cellStyle name="Normal 35 2 9" xfId="23536" xr:uid="{00000000-0005-0000-0000-0000F25B0000}"/>
    <cellStyle name="Normal 35 2 9 2" xfId="23537" xr:uid="{00000000-0005-0000-0000-0000F35B0000}"/>
    <cellStyle name="Normal 35 20" xfId="23538" xr:uid="{00000000-0005-0000-0000-0000F45B0000}"/>
    <cellStyle name="Normal 35 3" xfId="23539" xr:uid="{00000000-0005-0000-0000-0000F55B0000}"/>
    <cellStyle name="Normal 35 3 10" xfId="23540" xr:uid="{00000000-0005-0000-0000-0000F65B0000}"/>
    <cellStyle name="Normal 35 3 11" xfId="23541" xr:uid="{00000000-0005-0000-0000-0000F75B0000}"/>
    <cellStyle name="Normal 35 3 12" xfId="23542" xr:uid="{00000000-0005-0000-0000-0000F85B0000}"/>
    <cellStyle name="Normal 35 3 13" xfId="23543" xr:uid="{00000000-0005-0000-0000-0000F95B0000}"/>
    <cellStyle name="Normal 35 3 14" xfId="23544" xr:uid="{00000000-0005-0000-0000-0000FA5B0000}"/>
    <cellStyle name="Normal 35 3 15" xfId="23545" xr:uid="{00000000-0005-0000-0000-0000FB5B0000}"/>
    <cellStyle name="Normal 35 3 16" xfId="23546" xr:uid="{00000000-0005-0000-0000-0000FC5B0000}"/>
    <cellStyle name="Normal 35 3 17" xfId="23547" xr:uid="{00000000-0005-0000-0000-0000FD5B0000}"/>
    <cellStyle name="Normal 35 3 18" xfId="23548" xr:uid="{00000000-0005-0000-0000-0000FE5B0000}"/>
    <cellStyle name="Normal 35 3 2" xfId="23549" xr:uid="{00000000-0005-0000-0000-0000FF5B0000}"/>
    <cellStyle name="Normal 35 3 2 2" xfId="23550" xr:uid="{00000000-0005-0000-0000-0000005C0000}"/>
    <cellStyle name="Normal 35 3 2 2 2" xfId="23551" xr:uid="{00000000-0005-0000-0000-0000015C0000}"/>
    <cellStyle name="Normal 35 3 2 3" xfId="23552" xr:uid="{00000000-0005-0000-0000-0000025C0000}"/>
    <cellStyle name="Normal 35 3 2 4" xfId="23553" xr:uid="{00000000-0005-0000-0000-0000035C0000}"/>
    <cellStyle name="Normal 35 3 2 5" xfId="23554" xr:uid="{00000000-0005-0000-0000-0000045C0000}"/>
    <cellStyle name="Normal 35 3 2 6" xfId="23555" xr:uid="{00000000-0005-0000-0000-0000055C0000}"/>
    <cellStyle name="Normal 35 3 3" xfId="23556" xr:uid="{00000000-0005-0000-0000-0000065C0000}"/>
    <cellStyle name="Normal 35 3 3 2" xfId="23557" xr:uid="{00000000-0005-0000-0000-0000075C0000}"/>
    <cellStyle name="Normal 35 3 3 2 2" xfId="23558" xr:uid="{00000000-0005-0000-0000-0000085C0000}"/>
    <cellStyle name="Normal 35 3 3 3" xfId="23559" xr:uid="{00000000-0005-0000-0000-0000095C0000}"/>
    <cellStyle name="Normal 35 3 3 4" xfId="23560" xr:uid="{00000000-0005-0000-0000-00000A5C0000}"/>
    <cellStyle name="Normal 35 3 4" xfId="23561" xr:uid="{00000000-0005-0000-0000-00000B5C0000}"/>
    <cellStyle name="Normal 35 3 4 2" xfId="23562" xr:uid="{00000000-0005-0000-0000-00000C5C0000}"/>
    <cellStyle name="Normal 35 3 4 2 2" xfId="23563" xr:uid="{00000000-0005-0000-0000-00000D5C0000}"/>
    <cellStyle name="Normal 35 3 4 3" xfId="23564" xr:uid="{00000000-0005-0000-0000-00000E5C0000}"/>
    <cellStyle name="Normal 35 3 4 4" xfId="23565" xr:uid="{00000000-0005-0000-0000-00000F5C0000}"/>
    <cellStyle name="Normal 35 3 5" xfId="23566" xr:uid="{00000000-0005-0000-0000-0000105C0000}"/>
    <cellStyle name="Normal 35 3 5 2" xfId="23567" xr:uid="{00000000-0005-0000-0000-0000115C0000}"/>
    <cellStyle name="Normal 35 3 5 2 2" xfId="23568" xr:uid="{00000000-0005-0000-0000-0000125C0000}"/>
    <cellStyle name="Normal 35 3 5 3" xfId="23569" xr:uid="{00000000-0005-0000-0000-0000135C0000}"/>
    <cellStyle name="Normal 35 3 5 4" xfId="23570" xr:uid="{00000000-0005-0000-0000-0000145C0000}"/>
    <cellStyle name="Normal 35 3 6" xfId="23571" xr:uid="{00000000-0005-0000-0000-0000155C0000}"/>
    <cellStyle name="Normal 35 3 6 2" xfId="23572" xr:uid="{00000000-0005-0000-0000-0000165C0000}"/>
    <cellStyle name="Normal 35 3 6 2 2" xfId="23573" xr:uid="{00000000-0005-0000-0000-0000175C0000}"/>
    <cellStyle name="Normal 35 3 6 3" xfId="23574" xr:uid="{00000000-0005-0000-0000-0000185C0000}"/>
    <cellStyle name="Normal 35 3 7" xfId="23575" xr:uid="{00000000-0005-0000-0000-0000195C0000}"/>
    <cellStyle name="Normal 35 3 7 2" xfId="23576" xr:uid="{00000000-0005-0000-0000-00001A5C0000}"/>
    <cellStyle name="Normal 35 3 7 3" xfId="23577" xr:uid="{00000000-0005-0000-0000-00001B5C0000}"/>
    <cellStyle name="Normal 35 3 8" xfId="23578" xr:uid="{00000000-0005-0000-0000-00001C5C0000}"/>
    <cellStyle name="Normal 35 3 8 2" xfId="23579" xr:uid="{00000000-0005-0000-0000-00001D5C0000}"/>
    <cellStyle name="Normal 35 3 9" xfId="23580" xr:uid="{00000000-0005-0000-0000-00001E5C0000}"/>
    <cellStyle name="Normal 35 3 9 2" xfId="23581" xr:uid="{00000000-0005-0000-0000-00001F5C0000}"/>
    <cellStyle name="Normal 35 4" xfId="23582" xr:uid="{00000000-0005-0000-0000-0000205C0000}"/>
    <cellStyle name="Normal 35 4 2" xfId="23583" xr:uid="{00000000-0005-0000-0000-0000215C0000}"/>
    <cellStyle name="Normal 35 4 2 2" xfId="23584" xr:uid="{00000000-0005-0000-0000-0000225C0000}"/>
    <cellStyle name="Normal 35 4 3" xfId="23585" xr:uid="{00000000-0005-0000-0000-0000235C0000}"/>
    <cellStyle name="Normal 35 4 4" xfId="23586" xr:uid="{00000000-0005-0000-0000-0000245C0000}"/>
    <cellStyle name="Normal 35 4 5" xfId="23587" xr:uid="{00000000-0005-0000-0000-0000255C0000}"/>
    <cellStyle name="Normal 35 4 6" xfId="23588" xr:uid="{00000000-0005-0000-0000-0000265C0000}"/>
    <cellStyle name="Normal 35 5" xfId="23589" xr:uid="{00000000-0005-0000-0000-0000275C0000}"/>
    <cellStyle name="Normal 35 5 2" xfId="23590" xr:uid="{00000000-0005-0000-0000-0000285C0000}"/>
    <cellStyle name="Normal 35 5 2 2" xfId="23591" xr:uid="{00000000-0005-0000-0000-0000295C0000}"/>
    <cellStyle name="Normal 35 5 3" xfId="23592" xr:uid="{00000000-0005-0000-0000-00002A5C0000}"/>
    <cellStyle name="Normal 35 5 4" xfId="23593" xr:uid="{00000000-0005-0000-0000-00002B5C0000}"/>
    <cellStyle name="Normal 35 5 5" xfId="23594" xr:uid="{00000000-0005-0000-0000-00002C5C0000}"/>
    <cellStyle name="Normal 35 6" xfId="23595" xr:uid="{00000000-0005-0000-0000-00002D5C0000}"/>
    <cellStyle name="Normal 35 6 2" xfId="23596" xr:uid="{00000000-0005-0000-0000-00002E5C0000}"/>
    <cellStyle name="Normal 35 6 2 2" xfId="23597" xr:uid="{00000000-0005-0000-0000-00002F5C0000}"/>
    <cellStyle name="Normal 35 6 3" xfId="23598" xr:uid="{00000000-0005-0000-0000-0000305C0000}"/>
    <cellStyle name="Normal 35 6 4" xfId="23599" xr:uid="{00000000-0005-0000-0000-0000315C0000}"/>
    <cellStyle name="Normal 35 6 5" xfId="23600" xr:uid="{00000000-0005-0000-0000-0000325C0000}"/>
    <cellStyle name="Normal 35 7" xfId="23601" xr:uid="{00000000-0005-0000-0000-0000335C0000}"/>
    <cellStyle name="Normal 35 7 2" xfId="23602" xr:uid="{00000000-0005-0000-0000-0000345C0000}"/>
    <cellStyle name="Normal 35 7 2 2" xfId="23603" xr:uid="{00000000-0005-0000-0000-0000355C0000}"/>
    <cellStyle name="Normal 35 7 3" xfId="23604" xr:uid="{00000000-0005-0000-0000-0000365C0000}"/>
    <cellStyle name="Normal 35 7 4" xfId="23605" xr:uid="{00000000-0005-0000-0000-0000375C0000}"/>
    <cellStyle name="Normal 35 7 5" xfId="23606" xr:uid="{00000000-0005-0000-0000-0000385C0000}"/>
    <cellStyle name="Normal 35 8" xfId="23607" xr:uid="{00000000-0005-0000-0000-0000395C0000}"/>
    <cellStyle name="Normal 35 8 2" xfId="23608" xr:uid="{00000000-0005-0000-0000-00003A5C0000}"/>
    <cellStyle name="Normal 35 8 2 2" xfId="23609" xr:uid="{00000000-0005-0000-0000-00003B5C0000}"/>
    <cellStyle name="Normal 35 8 3" xfId="23610" xr:uid="{00000000-0005-0000-0000-00003C5C0000}"/>
    <cellStyle name="Normal 35 8 4" xfId="23611" xr:uid="{00000000-0005-0000-0000-00003D5C0000}"/>
    <cellStyle name="Normal 35 9" xfId="23612" xr:uid="{00000000-0005-0000-0000-00003E5C0000}"/>
    <cellStyle name="Normal 35 9 2" xfId="23613" xr:uid="{00000000-0005-0000-0000-00003F5C0000}"/>
    <cellStyle name="Normal 35 9 2 2" xfId="23614" xr:uid="{00000000-0005-0000-0000-0000405C0000}"/>
    <cellStyle name="Normal 35 9 3" xfId="23615" xr:uid="{00000000-0005-0000-0000-0000415C0000}"/>
    <cellStyle name="Normal 36" xfId="23616" xr:uid="{00000000-0005-0000-0000-0000425C0000}"/>
    <cellStyle name="Normal 36 10" xfId="23617" xr:uid="{00000000-0005-0000-0000-0000435C0000}"/>
    <cellStyle name="Normal 36 10 2" xfId="23618" xr:uid="{00000000-0005-0000-0000-0000445C0000}"/>
    <cellStyle name="Normal 36 11" xfId="23619" xr:uid="{00000000-0005-0000-0000-0000455C0000}"/>
    <cellStyle name="Normal 36 11 2" xfId="23620" xr:uid="{00000000-0005-0000-0000-0000465C0000}"/>
    <cellStyle name="Normal 36 12" xfId="23621" xr:uid="{00000000-0005-0000-0000-0000475C0000}"/>
    <cellStyle name="Normal 36 12 2" xfId="23622" xr:uid="{00000000-0005-0000-0000-0000485C0000}"/>
    <cellStyle name="Normal 36 13" xfId="23623" xr:uid="{00000000-0005-0000-0000-0000495C0000}"/>
    <cellStyle name="Normal 36 13 2" xfId="23624" xr:uid="{00000000-0005-0000-0000-00004A5C0000}"/>
    <cellStyle name="Normal 36 14" xfId="23625" xr:uid="{00000000-0005-0000-0000-00004B5C0000}"/>
    <cellStyle name="Normal 36 14 2" xfId="23626" xr:uid="{00000000-0005-0000-0000-00004C5C0000}"/>
    <cellStyle name="Normal 36 15" xfId="23627" xr:uid="{00000000-0005-0000-0000-00004D5C0000}"/>
    <cellStyle name="Normal 36 15 2" xfId="23628" xr:uid="{00000000-0005-0000-0000-00004E5C0000}"/>
    <cellStyle name="Normal 36 16" xfId="23629" xr:uid="{00000000-0005-0000-0000-00004F5C0000}"/>
    <cellStyle name="Normal 36 16 2" xfId="23630" xr:uid="{00000000-0005-0000-0000-0000505C0000}"/>
    <cellStyle name="Normal 36 17" xfId="23631" xr:uid="{00000000-0005-0000-0000-0000515C0000}"/>
    <cellStyle name="Normal 36 2" xfId="23632" xr:uid="{00000000-0005-0000-0000-0000525C0000}"/>
    <cellStyle name="Normal 36 2 10" xfId="23633" xr:uid="{00000000-0005-0000-0000-0000535C0000}"/>
    <cellStyle name="Normal 36 2 11" xfId="23634" xr:uid="{00000000-0005-0000-0000-0000545C0000}"/>
    <cellStyle name="Normal 36 2 12" xfId="23635" xr:uid="{00000000-0005-0000-0000-0000555C0000}"/>
    <cellStyle name="Normal 36 2 13" xfId="23636" xr:uid="{00000000-0005-0000-0000-0000565C0000}"/>
    <cellStyle name="Normal 36 2 14" xfId="23637" xr:uid="{00000000-0005-0000-0000-0000575C0000}"/>
    <cellStyle name="Normal 36 2 15" xfId="23638" xr:uid="{00000000-0005-0000-0000-0000585C0000}"/>
    <cellStyle name="Normal 36 2 16" xfId="23639" xr:uid="{00000000-0005-0000-0000-0000595C0000}"/>
    <cellStyle name="Normal 36 2 2" xfId="23640" xr:uid="{00000000-0005-0000-0000-00005A5C0000}"/>
    <cellStyle name="Normal 36 2 2 2" xfId="23641" xr:uid="{00000000-0005-0000-0000-00005B5C0000}"/>
    <cellStyle name="Normal 36 2 2 2 2" xfId="23642" xr:uid="{00000000-0005-0000-0000-00005C5C0000}"/>
    <cellStyle name="Normal 36 2 2 3" xfId="23643" xr:uid="{00000000-0005-0000-0000-00005D5C0000}"/>
    <cellStyle name="Normal 36 2 2 4" xfId="23644" xr:uid="{00000000-0005-0000-0000-00005E5C0000}"/>
    <cellStyle name="Normal 36 2 2 5" xfId="23645" xr:uid="{00000000-0005-0000-0000-00005F5C0000}"/>
    <cellStyle name="Normal 36 2 3" xfId="23646" xr:uid="{00000000-0005-0000-0000-0000605C0000}"/>
    <cellStyle name="Normal 36 2 3 2" xfId="23647" xr:uid="{00000000-0005-0000-0000-0000615C0000}"/>
    <cellStyle name="Normal 36 2 3 2 2" xfId="23648" xr:uid="{00000000-0005-0000-0000-0000625C0000}"/>
    <cellStyle name="Normal 36 2 3 3" xfId="23649" xr:uid="{00000000-0005-0000-0000-0000635C0000}"/>
    <cellStyle name="Normal 36 2 3 4" xfId="23650" xr:uid="{00000000-0005-0000-0000-0000645C0000}"/>
    <cellStyle name="Normal 36 2 4" xfId="23651" xr:uid="{00000000-0005-0000-0000-0000655C0000}"/>
    <cellStyle name="Normal 36 2 4 2" xfId="23652" xr:uid="{00000000-0005-0000-0000-0000665C0000}"/>
    <cellStyle name="Normal 36 2 4 2 2" xfId="23653" xr:uid="{00000000-0005-0000-0000-0000675C0000}"/>
    <cellStyle name="Normal 36 2 4 3" xfId="23654" xr:uid="{00000000-0005-0000-0000-0000685C0000}"/>
    <cellStyle name="Normal 36 2 4 4" xfId="23655" xr:uid="{00000000-0005-0000-0000-0000695C0000}"/>
    <cellStyle name="Normal 36 2 5" xfId="23656" xr:uid="{00000000-0005-0000-0000-00006A5C0000}"/>
    <cellStyle name="Normal 36 2 5 2" xfId="23657" xr:uid="{00000000-0005-0000-0000-00006B5C0000}"/>
    <cellStyle name="Normal 36 2 5 2 2" xfId="23658" xr:uid="{00000000-0005-0000-0000-00006C5C0000}"/>
    <cellStyle name="Normal 36 2 5 3" xfId="23659" xr:uid="{00000000-0005-0000-0000-00006D5C0000}"/>
    <cellStyle name="Normal 36 2 5 4" xfId="23660" xr:uid="{00000000-0005-0000-0000-00006E5C0000}"/>
    <cellStyle name="Normal 36 2 6" xfId="23661" xr:uid="{00000000-0005-0000-0000-00006F5C0000}"/>
    <cellStyle name="Normal 36 2 6 2" xfId="23662" xr:uid="{00000000-0005-0000-0000-0000705C0000}"/>
    <cellStyle name="Normal 36 2 6 2 2" xfId="23663" xr:uid="{00000000-0005-0000-0000-0000715C0000}"/>
    <cellStyle name="Normal 36 2 6 3" xfId="23664" xr:uid="{00000000-0005-0000-0000-0000725C0000}"/>
    <cellStyle name="Normal 36 2 7" xfId="23665" xr:uid="{00000000-0005-0000-0000-0000735C0000}"/>
    <cellStyle name="Normal 36 2 7 2" xfId="23666" xr:uid="{00000000-0005-0000-0000-0000745C0000}"/>
    <cellStyle name="Normal 36 2 7 3" xfId="23667" xr:uid="{00000000-0005-0000-0000-0000755C0000}"/>
    <cellStyle name="Normal 36 2 8" xfId="23668" xr:uid="{00000000-0005-0000-0000-0000765C0000}"/>
    <cellStyle name="Normal 36 2 8 2" xfId="23669" xr:uid="{00000000-0005-0000-0000-0000775C0000}"/>
    <cellStyle name="Normal 36 2 9" xfId="23670" xr:uid="{00000000-0005-0000-0000-0000785C0000}"/>
    <cellStyle name="Normal 36 2 9 2" xfId="23671" xr:uid="{00000000-0005-0000-0000-0000795C0000}"/>
    <cellStyle name="Normal 36 3" xfId="23672" xr:uid="{00000000-0005-0000-0000-00007A5C0000}"/>
    <cellStyle name="Normal 36 3 10" xfId="23673" xr:uid="{00000000-0005-0000-0000-00007B5C0000}"/>
    <cellStyle name="Normal 36 3 11" xfId="23674" xr:uid="{00000000-0005-0000-0000-00007C5C0000}"/>
    <cellStyle name="Normal 36 3 12" xfId="23675" xr:uid="{00000000-0005-0000-0000-00007D5C0000}"/>
    <cellStyle name="Normal 36 3 13" xfId="23676" xr:uid="{00000000-0005-0000-0000-00007E5C0000}"/>
    <cellStyle name="Normal 36 3 14" xfId="23677" xr:uid="{00000000-0005-0000-0000-00007F5C0000}"/>
    <cellStyle name="Normal 36 3 15" xfId="23678" xr:uid="{00000000-0005-0000-0000-0000805C0000}"/>
    <cellStyle name="Normal 36 3 2" xfId="23679" xr:uid="{00000000-0005-0000-0000-0000815C0000}"/>
    <cellStyle name="Normal 36 3 2 2" xfId="23680" xr:uid="{00000000-0005-0000-0000-0000825C0000}"/>
    <cellStyle name="Normal 36 3 2 2 2" xfId="23681" xr:uid="{00000000-0005-0000-0000-0000835C0000}"/>
    <cellStyle name="Normal 36 3 2 3" xfId="23682" xr:uid="{00000000-0005-0000-0000-0000845C0000}"/>
    <cellStyle name="Normal 36 3 2 4" xfId="23683" xr:uid="{00000000-0005-0000-0000-0000855C0000}"/>
    <cellStyle name="Normal 36 3 2 5" xfId="23684" xr:uid="{00000000-0005-0000-0000-0000865C0000}"/>
    <cellStyle name="Normal 36 3 3" xfId="23685" xr:uid="{00000000-0005-0000-0000-0000875C0000}"/>
    <cellStyle name="Normal 36 3 3 2" xfId="23686" xr:uid="{00000000-0005-0000-0000-0000885C0000}"/>
    <cellStyle name="Normal 36 3 3 2 2" xfId="23687" xr:uid="{00000000-0005-0000-0000-0000895C0000}"/>
    <cellStyle name="Normal 36 3 3 3" xfId="23688" xr:uid="{00000000-0005-0000-0000-00008A5C0000}"/>
    <cellStyle name="Normal 36 3 3 4" xfId="23689" xr:uid="{00000000-0005-0000-0000-00008B5C0000}"/>
    <cellStyle name="Normal 36 3 4" xfId="23690" xr:uid="{00000000-0005-0000-0000-00008C5C0000}"/>
    <cellStyle name="Normal 36 3 4 2" xfId="23691" xr:uid="{00000000-0005-0000-0000-00008D5C0000}"/>
    <cellStyle name="Normal 36 3 4 2 2" xfId="23692" xr:uid="{00000000-0005-0000-0000-00008E5C0000}"/>
    <cellStyle name="Normal 36 3 4 3" xfId="23693" xr:uid="{00000000-0005-0000-0000-00008F5C0000}"/>
    <cellStyle name="Normal 36 3 4 4" xfId="23694" xr:uid="{00000000-0005-0000-0000-0000905C0000}"/>
    <cellStyle name="Normal 36 3 5" xfId="23695" xr:uid="{00000000-0005-0000-0000-0000915C0000}"/>
    <cellStyle name="Normal 36 3 5 2" xfId="23696" xr:uid="{00000000-0005-0000-0000-0000925C0000}"/>
    <cellStyle name="Normal 36 3 5 2 2" xfId="23697" xr:uid="{00000000-0005-0000-0000-0000935C0000}"/>
    <cellStyle name="Normal 36 3 5 3" xfId="23698" xr:uid="{00000000-0005-0000-0000-0000945C0000}"/>
    <cellStyle name="Normal 36 3 5 4" xfId="23699" xr:uid="{00000000-0005-0000-0000-0000955C0000}"/>
    <cellStyle name="Normal 36 3 6" xfId="23700" xr:uid="{00000000-0005-0000-0000-0000965C0000}"/>
    <cellStyle name="Normal 36 3 6 2" xfId="23701" xr:uid="{00000000-0005-0000-0000-0000975C0000}"/>
    <cellStyle name="Normal 36 3 6 2 2" xfId="23702" xr:uid="{00000000-0005-0000-0000-0000985C0000}"/>
    <cellStyle name="Normal 36 3 6 3" xfId="23703" xr:uid="{00000000-0005-0000-0000-0000995C0000}"/>
    <cellStyle name="Normal 36 3 7" xfId="23704" xr:uid="{00000000-0005-0000-0000-00009A5C0000}"/>
    <cellStyle name="Normal 36 3 7 2" xfId="23705" xr:uid="{00000000-0005-0000-0000-00009B5C0000}"/>
    <cellStyle name="Normal 36 3 7 3" xfId="23706" xr:uid="{00000000-0005-0000-0000-00009C5C0000}"/>
    <cellStyle name="Normal 36 3 8" xfId="23707" xr:uid="{00000000-0005-0000-0000-00009D5C0000}"/>
    <cellStyle name="Normal 36 3 8 2" xfId="23708" xr:uid="{00000000-0005-0000-0000-00009E5C0000}"/>
    <cellStyle name="Normal 36 3 9" xfId="23709" xr:uid="{00000000-0005-0000-0000-00009F5C0000}"/>
    <cellStyle name="Normal 36 3 9 2" xfId="23710" xr:uid="{00000000-0005-0000-0000-0000A05C0000}"/>
    <cellStyle name="Normal 36 4" xfId="23711" xr:uid="{00000000-0005-0000-0000-0000A15C0000}"/>
    <cellStyle name="Normal 36 4 2" xfId="23712" xr:uid="{00000000-0005-0000-0000-0000A25C0000}"/>
    <cellStyle name="Normal 36 4 2 2" xfId="23713" xr:uid="{00000000-0005-0000-0000-0000A35C0000}"/>
    <cellStyle name="Normal 36 4 3" xfId="23714" xr:uid="{00000000-0005-0000-0000-0000A45C0000}"/>
    <cellStyle name="Normal 36 4 4" xfId="23715" xr:uid="{00000000-0005-0000-0000-0000A55C0000}"/>
    <cellStyle name="Normal 36 4 5" xfId="23716" xr:uid="{00000000-0005-0000-0000-0000A65C0000}"/>
    <cellStyle name="Normal 36 5" xfId="23717" xr:uid="{00000000-0005-0000-0000-0000A75C0000}"/>
    <cellStyle name="Normal 36 5 2" xfId="23718" xr:uid="{00000000-0005-0000-0000-0000A85C0000}"/>
    <cellStyle name="Normal 36 5 2 2" xfId="23719" xr:uid="{00000000-0005-0000-0000-0000A95C0000}"/>
    <cellStyle name="Normal 36 5 3" xfId="23720" xr:uid="{00000000-0005-0000-0000-0000AA5C0000}"/>
    <cellStyle name="Normal 36 5 4" xfId="23721" xr:uid="{00000000-0005-0000-0000-0000AB5C0000}"/>
    <cellStyle name="Normal 36 5 5" xfId="23722" xr:uid="{00000000-0005-0000-0000-0000AC5C0000}"/>
    <cellStyle name="Normal 36 6" xfId="23723" xr:uid="{00000000-0005-0000-0000-0000AD5C0000}"/>
    <cellStyle name="Normal 36 6 2" xfId="23724" xr:uid="{00000000-0005-0000-0000-0000AE5C0000}"/>
    <cellStyle name="Normal 36 6 2 2" xfId="23725" xr:uid="{00000000-0005-0000-0000-0000AF5C0000}"/>
    <cellStyle name="Normal 36 6 3" xfId="23726" xr:uid="{00000000-0005-0000-0000-0000B05C0000}"/>
    <cellStyle name="Normal 36 6 4" xfId="23727" xr:uid="{00000000-0005-0000-0000-0000B15C0000}"/>
    <cellStyle name="Normal 36 6 5" xfId="23728" xr:uid="{00000000-0005-0000-0000-0000B25C0000}"/>
    <cellStyle name="Normal 36 7" xfId="23729" xr:uid="{00000000-0005-0000-0000-0000B35C0000}"/>
    <cellStyle name="Normal 36 7 2" xfId="23730" xr:uid="{00000000-0005-0000-0000-0000B45C0000}"/>
    <cellStyle name="Normal 36 7 2 2" xfId="23731" xr:uid="{00000000-0005-0000-0000-0000B55C0000}"/>
    <cellStyle name="Normal 36 7 3" xfId="23732" xr:uid="{00000000-0005-0000-0000-0000B65C0000}"/>
    <cellStyle name="Normal 36 7 4" xfId="23733" xr:uid="{00000000-0005-0000-0000-0000B75C0000}"/>
    <cellStyle name="Normal 36 7 5" xfId="23734" xr:uid="{00000000-0005-0000-0000-0000B85C0000}"/>
    <cellStyle name="Normal 36 8" xfId="23735" xr:uid="{00000000-0005-0000-0000-0000B95C0000}"/>
    <cellStyle name="Normal 36 8 2" xfId="23736" xr:uid="{00000000-0005-0000-0000-0000BA5C0000}"/>
    <cellStyle name="Normal 36 8 2 2" xfId="23737" xr:uid="{00000000-0005-0000-0000-0000BB5C0000}"/>
    <cellStyle name="Normal 36 8 3" xfId="23738" xr:uid="{00000000-0005-0000-0000-0000BC5C0000}"/>
    <cellStyle name="Normal 36 8 4" xfId="23739" xr:uid="{00000000-0005-0000-0000-0000BD5C0000}"/>
    <cellStyle name="Normal 36 9" xfId="23740" xr:uid="{00000000-0005-0000-0000-0000BE5C0000}"/>
    <cellStyle name="Normal 36 9 2" xfId="23741" xr:uid="{00000000-0005-0000-0000-0000BF5C0000}"/>
    <cellStyle name="Normal 36 9 2 2" xfId="23742" xr:uid="{00000000-0005-0000-0000-0000C05C0000}"/>
    <cellStyle name="Normal 36 9 3" xfId="23743" xr:uid="{00000000-0005-0000-0000-0000C15C0000}"/>
    <cellStyle name="Normal 37" xfId="23744" xr:uid="{00000000-0005-0000-0000-0000C25C0000}"/>
    <cellStyle name="Normal 37 10" xfId="23745" xr:uid="{00000000-0005-0000-0000-0000C35C0000}"/>
    <cellStyle name="Normal 37 10 2" xfId="23746" xr:uid="{00000000-0005-0000-0000-0000C45C0000}"/>
    <cellStyle name="Normal 37 11" xfId="23747" xr:uid="{00000000-0005-0000-0000-0000C55C0000}"/>
    <cellStyle name="Normal 37 11 2" xfId="23748" xr:uid="{00000000-0005-0000-0000-0000C65C0000}"/>
    <cellStyle name="Normal 37 12" xfId="23749" xr:uid="{00000000-0005-0000-0000-0000C75C0000}"/>
    <cellStyle name="Normal 37 12 2" xfId="23750" xr:uid="{00000000-0005-0000-0000-0000C85C0000}"/>
    <cellStyle name="Normal 37 13" xfId="23751" xr:uid="{00000000-0005-0000-0000-0000C95C0000}"/>
    <cellStyle name="Normal 37 13 2" xfId="23752" xr:uid="{00000000-0005-0000-0000-0000CA5C0000}"/>
    <cellStyle name="Normal 37 14" xfId="23753" xr:uid="{00000000-0005-0000-0000-0000CB5C0000}"/>
    <cellStyle name="Normal 37 14 2" xfId="23754" xr:uid="{00000000-0005-0000-0000-0000CC5C0000}"/>
    <cellStyle name="Normal 37 15" xfId="23755" xr:uid="{00000000-0005-0000-0000-0000CD5C0000}"/>
    <cellStyle name="Normal 37 16" xfId="23756" xr:uid="{00000000-0005-0000-0000-0000CE5C0000}"/>
    <cellStyle name="Normal 37 17" xfId="23757" xr:uid="{00000000-0005-0000-0000-0000CF5C0000}"/>
    <cellStyle name="Normal 37 2" xfId="23758" xr:uid="{00000000-0005-0000-0000-0000D05C0000}"/>
    <cellStyle name="Normal 37 2 10" xfId="23759" xr:uid="{00000000-0005-0000-0000-0000D15C0000}"/>
    <cellStyle name="Normal 37 2 11" xfId="23760" xr:uid="{00000000-0005-0000-0000-0000D25C0000}"/>
    <cellStyle name="Normal 37 2 12" xfId="23761" xr:uid="{00000000-0005-0000-0000-0000D35C0000}"/>
    <cellStyle name="Normal 37 2 13" xfId="23762" xr:uid="{00000000-0005-0000-0000-0000D45C0000}"/>
    <cellStyle name="Normal 37 2 14" xfId="23763" xr:uid="{00000000-0005-0000-0000-0000D55C0000}"/>
    <cellStyle name="Normal 37 2 15" xfId="23764" xr:uid="{00000000-0005-0000-0000-0000D65C0000}"/>
    <cellStyle name="Normal 37 2 2" xfId="23765" xr:uid="{00000000-0005-0000-0000-0000D75C0000}"/>
    <cellStyle name="Normal 37 2 2 2" xfId="23766" xr:uid="{00000000-0005-0000-0000-0000D85C0000}"/>
    <cellStyle name="Normal 37 2 2 2 2" xfId="23767" xr:uid="{00000000-0005-0000-0000-0000D95C0000}"/>
    <cellStyle name="Normal 37 2 2 3" xfId="23768" xr:uid="{00000000-0005-0000-0000-0000DA5C0000}"/>
    <cellStyle name="Normal 37 2 2 4" xfId="23769" xr:uid="{00000000-0005-0000-0000-0000DB5C0000}"/>
    <cellStyle name="Normal 37 2 2 5" xfId="23770" xr:uid="{00000000-0005-0000-0000-0000DC5C0000}"/>
    <cellStyle name="Normal 37 2 3" xfId="23771" xr:uid="{00000000-0005-0000-0000-0000DD5C0000}"/>
    <cellStyle name="Normal 37 2 3 2" xfId="23772" xr:uid="{00000000-0005-0000-0000-0000DE5C0000}"/>
    <cellStyle name="Normal 37 2 3 2 2" xfId="23773" xr:uid="{00000000-0005-0000-0000-0000DF5C0000}"/>
    <cellStyle name="Normal 37 2 3 3" xfId="23774" xr:uid="{00000000-0005-0000-0000-0000E05C0000}"/>
    <cellStyle name="Normal 37 2 3 4" xfId="23775" xr:uid="{00000000-0005-0000-0000-0000E15C0000}"/>
    <cellStyle name="Normal 37 2 4" xfId="23776" xr:uid="{00000000-0005-0000-0000-0000E25C0000}"/>
    <cellStyle name="Normal 37 2 4 2" xfId="23777" xr:uid="{00000000-0005-0000-0000-0000E35C0000}"/>
    <cellStyle name="Normal 37 2 4 2 2" xfId="23778" xr:uid="{00000000-0005-0000-0000-0000E45C0000}"/>
    <cellStyle name="Normal 37 2 4 3" xfId="23779" xr:uid="{00000000-0005-0000-0000-0000E55C0000}"/>
    <cellStyle name="Normal 37 2 4 4" xfId="23780" xr:uid="{00000000-0005-0000-0000-0000E65C0000}"/>
    <cellStyle name="Normal 37 2 5" xfId="23781" xr:uid="{00000000-0005-0000-0000-0000E75C0000}"/>
    <cellStyle name="Normal 37 2 5 2" xfId="23782" xr:uid="{00000000-0005-0000-0000-0000E85C0000}"/>
    <cellStyle name="Normal 37 2 5 2 2" xfId="23783" xr:uid="{00000000-0005-0000-0000-0000E95C0000}"/>
    <cellStyle name="Normal 37 2 5 3" xfId="23784" xr:uid="{00000000-0005-0000-0000-0000EA5C0000}"/>
    <cellStyle name="Normal 37 2 5 4" xfId="23785" xr:uid="{00000000-0005-0000-0000-0000EB5C0000}"/>
    <cellStyle name="Normal 37 2 6" xfId="23786" xr:uid="{00000000-0005-0000-0000-0000EC5C0000}"/>
    <cellStyle name="Normal 37 2 6 2" xfId="23787" xr:uid="{00000000-0005-0000-0000-0000ED5C0000}"/>
    <cellStyle name="Normal 37 2 6 2 2" xfId="23788" xr:uid="{00000000-0005-0000-0000-0000EE5C0000}"/>
    <cellStyle name="Normal 37 2 6 3" xfId="23789" xr:uid="{00000000-0005-0000-0000-0000EF5C0000}"/>
    <cellStyle name="Normal 37 2 7" xfId="23790" xr:uid="{00000000-0005-0000-0000-0000F05C0000}"/>
    <cellStyle name="Normal 37 2 7 2" xfId="23791" xr:uid="{00000000-0005-0000-0000-0000F15C0000}"/>
    <cellStyle name="Normal 37 2 7 3" xfId="23792" xr:uid="{00000000-0005-0000-0000-0000F25C0000}"/>
    <cellStyle name="Normal 37 2 8" xfId="23793" xr:uid="{00000000-0005-0000-0000-0000F35C0000}"/>
    <cellStyle name="Normal 37 2 8 2" xfId="23794" xr:uid="{00000000-0005-0000-0000-0000F45C0000}"/>
    <cellStyle name="Normal 37 2 9" xfId="23795" xr:uid="{00000000-0005-0000-0000-0000F55C0000}"/>
    <cellStyle name="Normal 37 3" xfId="23796" xr:uid="{00000000-0005-0000-0000-0000F65C0000}"/>
    <cellStyle name="Normal 37 3 10" xfId="23797" xr:uid="{00000000-0005-0000-0000-0000F75C0000}"/>
    <cellStyle name="Normal 37 3 11" xfId="23798" xr:uid="{00000000-0005-0000-0000-0000F85C0000}"/>
    <cellStyle name="Normal 37 3 12" xfId="23799" xr:uid="{00000000-0005-0000-0000-0000F95C0000}"/>
    <cellStyle name="Normal 37 3 13" xfId="23800" xr:uid="{00000000-0005-0000-0000-0000FA5C0000}"/>
    <cellStyle name="Normal 37 3 14" xfId="23801" xr:uid="{00000000-0005-0000-0000-0000FB5C0000}"/>
    <cellStyle name="Normal 37 3 15" xfId="23802" xr:uid="{00000000-0005-0000-0000-0000FC5C0000}"/>
    <cellStyle name="Normal 37 3 2" xfId="23803" xr:uid="{00000000-0005-0000-0000-0000FD5C0000}"/>
    <cellStyle name="Normal 37 3 2 2" xfId="23804" xr:uid="{00000000-0005-0000-0000-0000FE5C0000}"/>
    <cellStyle name="Normal 37 3 2 2 2" xfId="23805" xr:uid="{00000000-0005-0000-0000-0000FF5C0000}"/>
    <cellStyle name="Normal 37 3 2 3" xfId="23806" xr:uid="{00000000-0005-0000-0000-0000005D0000}"/>
    <cellStyle name="Normal 37 3 2 4" xfId="23807" xr:uid="{00000000-0005-0000-0000-0000015D0000}"/>
    <cellStyle name="Normal 37 3 2 5" xfId="23808" xr:uid="{00000000-0005-0000-0000-0000025D0000}"/>
    <cellStyle name="Normal 37 3 3" xfId="23809" xr:uid="{00000000-0005-0000-0000-0000035D0000}"/>
    <cellStyle name="Normal 37 3 3 2" xfId="23810" xr:uid="{00000000-0005-0000-0000-0000045D0000}"/>
    <cellStyle name="Normal 37 3 3 2 2" xfId="23811" xr:uid="{00000000-0005-0000-0000-0000055D0000}"/>
    <cellStyle name="Normal 37 3 3 3" xfId="23812" xr:uid="{00000000-0005-0000-0000-0000065D0000}"/>
    <cellStyle name="Normal 37 3 3 4" xfId="23813" xr:uid="{00000000-0005-0000-0000-0000075D0000}"/>
    <cellStyle name="Normal 37 3 4" xfId="23814" xr:uid="{00000000-0005-0000-0000-0000085D0000}"/>
    <cellStyle name="Normal 37 3 4 2" xfId="23815" xr:uid="{00000000-0005-0000-0000-0000095D0000}"/>
    <cellStyle name="Normal 37 3 4 2 2" xfId="23816" xr:uid="{00000000-0005-0000-0000-00000A5D0000}"/>
    <cellStyle name="Normal 37 3 4 3" xfId="23817" xr:uid="{00000000-0005-0000-0000-00000B5D0000}"/>
    <cellStyle name="Normal 37 3 4 4" xfId="23818" xr:uid="{00000000-0005-0000-0000-00000C5D0000}"/>
    <cellStyle name="Normal 37 3 5" xfId="23819" xr:uid="{00000000-0005-0000-0000-00000D5D0000}"/>
    <cellStyle name="Normal 37 3 5 2" xfId="23820" xr:uid="{00000000-0005-0000-0000-00000E5D0000}"/>
    <cellStyle name="Normal 37 3 5 2 2" xfId="23821" xr:uid="{00000000-0005-0000-0000-00000F5D0000}"/>
    <cellStyle name="Normal 37 3 5 3" xfId="23822" xr:uid="{00000000-0005-0000-0000-0000105D0000}"/>
    <cellStyle name="Normal 37 3 5 4" xfId="23823" xr:uid="{00000000-0005-0000-0000-0000115D0000}"/>
    <cellStyle name="Normal 37 3 6" xfId="23824" xr:uid="{00000000-0005-0000-0000-0000125D0000}"/>
    <cellStyle name="Normal 37 3 6 2" xfId="23825" xr:uid="{00000000-0005-0000-0000-0000135D0000}"/>
    <cellStyle name="Normal 37 3 6 2 2" xfId="23826" xr:uid="{00000000-0005-0000-0000-0000145D0000}"/>
    <cellStyle name="Normal 37 3 6 3" xfId="23827" xr:uid="{00000000-0005-0000-0000-0000155D0000}"/>
    <cellStyle name="Normal 37 3 7" xfId="23828" xr:uid="{00000000-0005-0000-0000-0000165D0000}"/>
    <cellStyle name="Normal 37 3 7 2" xfId="23829" xr:uid="{00000000-0005-0000-0000-0000175D0000}"/>
    <cellStyle name="Normal 37 3 7 3" xfId="23830" xr:uid="{00000000-0005-0000-0000-0000185D0000}"/>
    <cellStyle name="Normal 37 3 8" xfId="23831" xr:uid="{00000000-0005-0000-0000-0000195D0000}"/>
    <cellStyle name="Normal 37 3 8 2" xfId="23832" xr:uid="{00000000-0005-0000-0000-00001A5D0000}"/>
    <cellStyle name="Normal 37 3 9" xfId="23833" xr:uid="{00000000-0005-0000-0000-00001B5D0000}"/>
    <cellStyle name="Normal 37 3 9 2" xfId="23834" xr:uid="{00000000-0005-0000-0000-00001C5D0000}"/>
    <cellStyle name="Normal 37 4" xfId="23835" xr:uid="{00000000-0005-0000-0000-00001D5D0000}"/>
    <cellStyle name="Normal 37 4 2" xfId="23836" xr:uid="{00000000-0005-0000-0000-00001E5D0000}"/>
    <cellStyle name="Normal 37 4 2 2" xfId="23837" xr:uid="{00000000-0005-0000-0000-00001F5D0000}"/>
    <cellStyle name="Normal 37 4 3" xfId="23838" xr:uid="{00000000-0005-0000-0000-0000205D0000}"/>
    <cellStyle name="Normal 37 4 4" xfId="23839" xr:uid="{00000000-0005-0000-0000-0000215D0000}"/>
    <cellStyle name="Normal 37 4 5" xfId="23840" xr:uid="{00000000-0005-0000-0000-0000225D0000}"/>
    <cellStyle name="Normal 37 5" xfId="23841" xr:uid="{00000000-0005-0000-0000-0000235D0000}"/>
    <cellStyle name="Normal 37 5 2" xfId="23842" xr:uid="{00000000-0005-0000-0000-0000245D0000}"/>
    <cellStyle name="Normal 37 5 2 2" xfId="23843" xr:uid="{00000000-0005-0000-0000-0000255D0000}"/>
    <cellStyle name="Normal 37 5 3" xfId="23844" xr:uid="{00000000-0005-0000-0000-0000265D0000}"/>
    <cellStyle name="Normal 37 5 4" xfId="23845" xr:uid="{00000000-0005-0000-0000-0000275D0000}"/>
    <cellStyle name="Normal 37 5 5" xfId="23846" xr:uid="{00000000-0005-0000-0000-0000285D0000}"/>
    <cellStyle name="Normal 37 6" xfId="23847" xr:uid="{00000000-0005-0000-0000-0000295D0000}"/>
    <cellStyle name="Normal 37 6 2" xfId="23848" xr:uid="{00000000-0005-0000-0000-00002A5D0000}"/>
    <cellStyle name="Normal 37 6 2 2" xfId="23849" xr:uid="{00000000-0005-0000-0000-00002B5D0000}"/>
    <cellStyle name="Normal 37 6 3" xfId="23850" xr:uid="{00000000-0005-0000-0000-00002C5D0000}"/>
    <cellStyle name="Normal 37 6 4" xfId="23851" xr:uid="{00000000-0005-0000-0000-00002D5D0000}"/>
    <cellStyle name="Normal 37 6 5" xfId="23852" xr:uid="{00000000-0005-0000-0000-00002E5D0000}"/>
    <cellStyle name="Normal 37 7" xfId="23853" xr:uid="{00000000-0005-0000-0000-00002F5D0000}"/>
    <cellStyle name="Normal 37 7 2" xfId="23854" xr:uid="{00000000-0005-0000-0000-0000305D0000}"/>
    <cellStyle name="Normal 37 7 2 2" xfId="23855" xr:uid="{00000000-0005-0000-0000-0000315D0000}"/>
    <cellStyle name="Normal 37 7 3" xfId="23856" xr:uid="{00000000-0005-0000-0000-0000325D0000}"/>
    <cellStyle name="Normal 37 7 4" xfId="23857" xr:uid="{00000000-0005-0000-0000-0000335D0000}"/>
    <cellStyle name="Normal 37 7 5" xfId="23858" xr:uid="{00000000-0005-0000-0000-0000345D0000}"/>
    <cellStyle name="Normal 37 8" xfId="23859" xr:uid="{00000000-0005-0000-0000-0000355D0000}"/>
    <cellStyle name="Normal 37 8 2" xfId="23860" xr:uid="{00000000-0005-0000-0000-0000365D0000}"/>
    <cellStyle name="Normal 37 8 2 2" xfId="23861" xr:uid="{00000000-0005-0000-0000-0000375D0000}"/>
    <cellStyle name="Normal 37 8 3" xfId="23862" xr:uid="{00000000-0005-0000-0000-0000385D0000}"/>
    <cellStyle name="Normal 37 9" xfId="23863" xr:uid="{00000000-0005-0000-0000-0000395D0000}"/>
    <cellStyle name="Normal 37 9 2" xfId="23864" xr:uid="{00000000-0005-0000-0000-00003A5D0000}"/>
    <cellStyle name="Normal 37 9 3" xfId="23865" xr:uid="{00000000-0005-0000-0000-00003B5D0000}"/>
    <cellStyle name="Normal 38" xfId="23866" xr:uid="{00000000-0005-0000-0000-00003C5D0000}"/>
    <cellStyle name="Normal 38 10" xfId="23867" xr:uid="{00000000-0005-0000-0000-00003D5D0000}"/>
    <cellStyle name="Normal 38 10 2" xfId="23868" xr:uid="{00000000-0005-0000-0000-00003E5D0000}"/>
    <cellStyle name="Normal 38 11" xfId="23869" xr:uid="{00000000-0005-0000-0000-00003F5D0000}"/>
    <cellStyle name="Normal 38 11 2" xfId="23870" xr:uid="{00000000-0005-0000-0000-0000405D0000}"/>
    <cellStyle name="Normal 38 12" xfId="23871" xr:uid="{00000000-0005-0000-0000-0000415D0000}"/>
    <cellStyle name="Normal 38 12 2" xfId="23872" xr:uid="{00000000-0005-0000-0000-0000425D0000}"/>
    <cellStyle name="Normal 38 13" xfId="23873" xr:uid="{00000000-0005-0000-0000-0000435D0000}"/>
    <cellStyle name="Normal 38 13 2" xfId="23874" xr:uid="{00000000-0005-0000-0000-0000445D0000}"/>
    <cellStyle name="Normal 38 14" xfId="23875" xr:uid="{00000000-0005-0000-0000-0000455D0000}"/>
    <cellStyle name="Normal 38 14 2" xfId="23876" xr:uid="{00000000-0005-0000-0000-0000465D0000}"/>
    <cellStyle name="Normal 38 15" xfId="23877" xr:uid="{00000000-0005-0000-0000-0000475D0000}"/>
    <cellStyle name="Normal 38 16" xfId="23878" xr:uid="{00000000-0005-0000-0000-0000485D0000}"/>
    <cellStyle name="Normal 38 17" xfId="23879" xr:uid="{00000000-0005-0000-0000-0000495D0000}"/>
    <cellStyle name="Normal 38 18" xfId="23880" xr:uid="{00000000-0005-0000-0000-00004A5D0000}"/>
    <cellStyle name="Normal 38 19" xfId="23881" xr:uid="{00000000-0005-0000-0000-00004B5D0000}"/>
    <cellStyle name="Normal 38 2" xfId="23882" xr:uid="{00000000-0005-0000-0000-00004C5D0000}"/>
    <cellStyle name="Normal 38 2 10" xfId="23883" xr:uid="{00000000-0005-0000-0000-00004D5D0000}"/>
    <cellStyle name="Normal 38 2 11" xfId="23884" xr:uid="{00000000-0005-0000-0000-00004E5D0000}"/>
    <cellStyle name="Normal 38 2 12" xfId="23885" xr:uid="{00000000-0005-0000-0000-00004F5D0000}"/>
    <cellStyle name="Normal 38 2 13" xfId="23886" xr:uid="{00000000-0005-0000-0000-0000505D0000}"/>
    <cellStyle name="Normal 38 2 14" xfId="23887" xr:uid="{00000000-0005-0000-0000-0000515D0000}"/>
    <cellStyle name="Normal 38 2 15" xfId="23888" xr:uid="{00000000-0005-0000-0000-0000525D0000}"/>
    <cellStyle name="Normal 38 2 16" xfId="23889" xr:uid="{00000000-0005-0000-0000-0000535D0000}"/>
    <cellStyle name="Normal 38 2 17" xfId="23890" xr:uid="{00000000-0005-0000-0000-0000545D0000}"/>
    <cellStyle name="Normal 38 2 18" xfId="23891" xr:uid="{00000000-0005-0000-0000-0000555D0000}"/>
    <cellStyle name="Normal 38 2 2" xfId="23892" xr:uid="{00000000-0005-0000-0000-0000565D0000}"/>
    <cellStyle name="Normal 38 2 2 2" xfId="23893" xr:uid="{00000000-0005-0000-0000-0000575D0000}"/>
    <cellStyle name="Normal 38 2 2 2 2" xfId="23894" xr:uid="{00000000-0005-0000-0000-0000585D0000}"/>
    <cellStyle name="Normal 38 2 2 3" xfId="23895" xr:uid="{00000000-0005-0000-0000-0000595D0000}"/>
    <cellStyle name="Normal 38 2 2 4" xfId="23896" xr:uid="{00000000-0005-0000-0000-00005A5D0000}"/>
    <cellStyle name="Normal 38 2 2 5" xfId="23897" xr:uid="{00000000-0005-0000-0000-00005B5D0000}"/>
    <cellStyle name="Normal 38 2 2 6" xfId="23898" xr:uid="{00000000-0005-0000-0000-00005C5D0000}"/>
    <cellStyle name="Normal 38 2 3" xfId="23899" xr:uid="{00000000-0005-0000-0000-00005D5D0000}"/>
    <cellStyle name="Normal 38 2 3 2" xfId="23900" xr:uid="{00000000-0005-0000-0000-00005E5D0000}"/>
    <cellStyle name="Normal 38 2 3 2 2" xfId="23901" xr:uid="{00000000-0005-0000-0000-00005F5D0000}"/>
    <cellStyle name="Normal 38 2 3 3" xfId="23902" xr:uid="{00000000-0005-0000-0000-0000605D0000}"/>
    <cellStyle name="Normal 38 2 3 4" xfId="23903" xr:uid="{00000000-0005-0000-0000-0000615D0000}"/>
    <cellStyle name="Normal 38 2 4" xfId="23904" xr:uid="{00000000-0005-0000-0000-0000625D0000}"/>
    <cellStyle name="Normal 38 2 4 2" xfId="23905" xr:uid="{00000000-0005-0000-0000-0000635D0000}"/>
    <cellStyle name="Normal 38 2 4 2 2" xfId="23906" xr:uid="{00000000-0005-0000-0000-0000645D0000}"/>
    <cellStyle name="Normal 38 2 4 3" xfId="23907" xr:uid="{00000000-0005-0000-0000-0000655D0000}"/>
    <cellStyle name="Normal 38 2 4 4" xfId="23908" xr:uid="{00000000-0005-0000-0000-0000665D0000}"/>
    <cellStyle name="Normal 38 2 5" xfId="23909" xr:uid="{00000000-0005-0000-0000-0000675D0000}"/>
    <cellStyle name="Normal 38 2 5 2" xfId="23910" xr:uid="{00000000-0005-0000-0000-0000685D0000}"/>
    <cellStyle name="Normal 38 2 5 2 2" xfId="23911" xr:uid="{00000000-0005-0000-0000-0000695D0000}"/>
    <cellStyle name="Normal 38 2 5 3" xfId="23912" xr:uid="{00000000-0005-0000-0000-00006A5D0000}"/>
    <cellStyle name="Normal 38 2 5 4" xfId="23913" xr:uid="{00000000-0005-0000-0000-00006B5D0000}"/>
    <cellStyle name="Normal 38 2 6" xfId="23914" xr:uid="{00000000-0005-0000-0000-00006C5D0000}"/>
    <cellStyle name="Normal 38 2 6 2" xfId="23915" xr:uid="{00000000-0005-0000-0000-00006D5D0000}"/>
    <cellStyle name="Normal 38 2 6 2 2" xfId="23916" xr:uid="{00000000-0005-0000-0000-00006E5D0000}"/>
    <cellStyle name="Normal 38 2 6 3" xfId="23917" xr:uid="{00000000-0005-0000-0000-00006F5D0000}"/>
    <cellStyle name="Normal 38 2 7" xfId="23918" xr:uid="{00000000-0005-0000-0000-0000705D0000}"/>
    <cellStyle name="Normal 38 2 7 2" xfId="23919" xr:uid="{00000000-0005-0000-0000-0000715D0000}"/>
    <cellStyle name="Normal 38 2 7 3" xfId="23920" xr:uid="{00000000-0005-0000-0000-0000725D0000}"/>
    <cellStyle name="Normal 38 2 8" xfId="23921" xr:uid="{00000000-0005-0000-0000-0000735D0000}"/>
    <cellStyle name="Normal 38 2 8 2" xfId="23922" xr:uid="{00000000-0005-0000-0000-0000745D0000}"/>
    <cellStyle name="Normal 38 2 9" xfId="23923" xr:uid="{00000000-0005-0000-0000-0000755D0000}"/>
    <cellStyle name="Normal 38 2 9 2" xfId="23924" xr:uid="{00000000-0005-0000-0000-0000765D0000}"/>
    <cellStyle name="Normal 38 20" xfId="23925" xr:uid="{00000000-0005-0000-0000-0000775D0000}"/>
    <cellStyle name="Normal 38 3" xfId="23926" xr:uid="{00000000-0005-0000-0000-0000785D0000}"/>
    <cellStyle name="Normal 38 3 10" xfId="23927" xr:uid="{00000000-0005-0000-0000-0000795D0000}"/>
    <cellStyle name="Normal 38 3 11" xfId="23928" xr:uid="{00000000-0005-0000-0000-00007A5D0000}"/>
    <cellStyle name="Normal 38 3 12" xfId="23929" xr:uid="{00000000-0005-0000-0000-00007B5D0000}"/>
    <cellStyle name="Normal 38 3 13" xfId="23930" xr:uid="{00000000-0005-0000-0000-00007C5D0000}"/>
    <cellStyle name="Normal 38 3 14" xfId="23931" xr:uid="{00000000-0005-0000-0000-00007D5D0000}"/>
    <cellStyle name="Normal 38 3 15" xfId="23932" xr:uid="{00000000-0005-0000-0000-00007E5D0000}"/>
    <cellStyle name="Normal 38 3 16" xfId="23933" xr:uid="{00000000-0005-0000-0000-00007F5D0000}"/>
    <cellStyle name="Normal 38 3 2" xfId="23934" xr:uid="{00000000-0005-0000-0000-0000805D0000}"/>
    <cellStyle name="Normal 38 3 2 2" xfId="23935" xr:uid="{00000000-0005-0000-0000-0000815D0000}"/>
    <cellStyle name="Normal 38 3 2 2 2" xfId="23936" xr:uid="{00000000-0005-0000-0000-0000825D0000}"/>
    <cellStyle name="Normal 38 3 2 3" xfId="23937" xr:uid="{00000000-0005-0000-0000-0000835D0000}"/>
    <cellStyle name="Normal 38 3 2 4" xfId="23938" xr:uid="{00000000-0005-0000-0000-0000845D0000}"/>
    <cellStyle name="Normal 38 3 2 5" xfId="23939" xr:uid="{00000000-0005-0000-0000-0000855D0000}"/>
    <cellStyle name="Normal 38 3 3" xfId="23940" xr:uid="{00000000-0005-0000-0000-0000865D0000}"/>
    <cellStyle name="Normal 38 3 3 2" xfId="23941" xr:uid="{00000000-0005-0000-0000-0000875D0000}"/>
    <cellStyle name="Normal 38 3 3 2 2" xfId="23942" xr:uid="{00000000-0005-0000-0000-0000885D0000}"/>
    <cellStyle name="Normal 38 3 3 3" xfId="23943" xr:uid="{00000000-0005-0000-0000-0000895D0000}"/>
    <cellStyle name="Normal 38 3 3 4" xfId="23944" xr:uid="{00000000-0005-0000-0000-00008A5D0000}"/>
    <cellStyle name="Normal 38 3 4" xfId="23945" xr:uid="{00000000-0005-0000-0000-00008B5D0000}"/>
    <cellStyle name="Normal 38 3 4 2" xfId="23946" xr:uid="{00000000-0005-0000-0000-00008C5D0000}"/>
    <cellStyle name="Normal 38 3 4 2 2" xfId="23947" xr:uid="{00000000-0005-0000-0000-00008D5D0000}"/>
    <cellStyle name="Normal 38 3 4 3" xfId="23948" xr:uid="{00000000-0005-0000-0000-00008E5D0000}"/>
    <cellStyle name="Normal 38 3 4 4" xfId="23949" xr:uid="{00000000-0005-0000-0000-00008F5D0000}"/>
    <cellStyle name="Normal 38 3 5" xfId="23950" xr:uid="{00000000-0005-0000-0000-0000905D0000}"/>
    <cellStyle name="Normal 38 3 5 2" xfId="23951" xr:uid="{00000000-0005-0000-0000-0000915D0000}"/>
    <cellStyle name="Normal 38 3 5 2 2" xfId="23952" xr:uid="{00000000-0005-0000-0000-0000925D0000}"/>
    <cellStyle name="Normal 38 3 5 3" xfId="23953" xr:uid="{00000000-0005-0000-0000-0000935D0000}"/>
    <cellStyle name="Normal 38 3 5 4" xfId="23954" xr:uid="{00000000-0005-0000-0000-0000945D0000}"/>
    <cellStyle name="Normal 38 3 6" xfId="23955" xr:uid="{00000000-0005-0000-0000-0000955D0000}"/>
    <cellStyle name="Normal 38 3 6 2" xfId="23956" xr:uid="{00000000-0005-0000-0000-0000965D0000}"/>
    <cellStyle name="Normal 38 3 6 2 2" xfId="23957" xr:uid="{00000000-0005-0000-0000-0000975D0000}"/>
    <cellStyle name="Normal 38 3 6 3" xfId="23958" xr:uid="{00000000-0005-0000-0000-0000985D0000}"/>
    <cellStyle name="Normal 38 3 7" xfId="23959" xr:uid="{00000000-0005-0000-0000-0000995D0000}"/>
    <cellStyle name="Normal 38 3 7 2" xfId="23960" xr:uid="{00000000-0005-0000-0000-00009A5D0000}"/>
    <cellStyle name="Normal 38 3 7 3" xfId="23961" xr:uid="{00000000-0005-0000-0000-00009B5D0000}"/>
    <cellStyle name="Normal 38 3 8" xfId="23962" xr:uid="{00000000-0005-0000-0000-00009C5D0000}"/>
    <cellStyle name="Normal 38 3 8 2" xfId="23963" xr:uid="{00000000-0005-0000-0000-00009D5D0000}"/>
    <cellStyle name="Normal 38 3 9" xfId="23964" xr:uid="{00000000-0005-0000-0000-00009E5D0000}"/>
    <cellStyle name="Normal 38 3 9 2" xfId="23965" xr:uid="{00000000-0005-0000-0000-00009F5D0000}"/>
    <cellStyle name="Normal 38 4" xfId="23966" xr:uid="{00000000-0005-0000-0000-0000A05D0000}"/>
    <cellStyle name="Normal 38 4 2" xfId="23967" xr:uid="{00000000-0005-0000-0000-0000A15D0000}"/>
    <cellStyle name="Normal 38 4 2 2" xfId="23968" xr:uid="{00000000-0005-0000-0000-0000A25D0000}"/>
    <cellStyle name="Normal 38 4 3" xfId="23969" xr:uid="{00000000-0005-0000-0000-0000A35D0000}"/>
    <cellStyle name="Normal 38 4 4" xfId="23970" xr:uid="{00000000-0005-0000-0000-0000A45D0000}"/>
    <cellStyle name="Normal 38 4 5" xfId="23971" xr:uid="{00000000-0005-0000-0000-0000A55D0000}"/>
    <cellStyle name="Normal 38 5" xfId="23972" xr:uid="{00000000-0005-0000-0000-0000A65D0000}"/>
    <cellStyle name="Normal 38 5 2" xfId="23973" xr:uid="{00000000-0005-0000-0000-0000A75D0000}"/>
    <cellStyle name="Normal 38 5 2 2" xfId="23974" xr:uid="{00000000-0005-0000-0000-0000A85D0000}"/>
    <cellStyle name="Normal 38 5 3" xfId="23975" xr:uid="{00000000-0005-0000-0000-0000A95D0000}"/>
    <cellStyle name="Normal 38 5 4" xfId="23976" xr:uid="{00000000-0005-0000-0000-0000AA5D0000}"/>
    <cellStyle name="Normal 38 5 5" xfId="23977" xr:uid="{00000000-0005-0000-0000-0000AB5D0000}"/>
    <cellStyle name="Normal 38 6" xfId="23978" xr:uid="{00000000-0005-0000-0000-0000AC5D0000}"/>
    <cellStyle name="Normal 38 6 2" xfId="23979" xr:uid="{00000000-0005-0000-0000-0000AD5D0000}"/>
    <cellStyle name="Normal 38 6 2 2" xfId="23980" xr:uid="{00000000-0005-0000-0000-0000AE5D0000}"/>
    <cellStyle name="Normal 38 6 3" xfId="23981" xr:uid="{00000000-0005-0000-0000-0000AF5D0000}"/>
    <cellStyle name="Normal 38 6 4" xfId="23982" xr:uid="{00000000-0005-0000-0000-0000B05D0000}"/>
    <cellStyle name="Normal 38 6 5" xfId="23983" xr:uid="{00000000-0005-0000-0000-0000B15D0000}"/>
    <cellStyle name="Normal 38 7" xfId="23984" xr:uid="{00000000-0005-0000-0000-0000B25D0000}"/>
    <cellStyle name="Normal 38 7 2" xfId="23985" xr:uid="{00000000-0005-0000-0000-0000B35D0000}"/>
    <cellStyle name="Normal 38 7 2 2" xfId="23986" xr:uid="{00000000-0005-0000-0000-0000B45D0000}"/>
    <cellStyle name="Normal 38 7 3" xfId="23987" xr:uid="{00000000-0005-0000-0000-0000B55D0000}"/>
    <cellStyle name="Normal 38 7 4" xfId="23988" xr:uid="{00000000-0005-0000-0000-0000B65D0000}"/>
    <cellStyle name="Normal 38 7 5" xfId="23989" xr:uid="{00000000-0005-0000-0000-0000B75D0000}"/>
    <cellStyle name="Normal 38 8" xfId="23990" xr:uid="{00000000-0005-0000-0000-0000B85D0000}"/>
    <cellStyle name="Normal 38 8 2" xfId="23991" xr:uid="{00000000-0005-0000-0000-0000B95D0000}"/>
    <cellStyle name="Normal 38 8 2 2" xfId="23992" xr:uid="{00000000-0005-0000-0000-0000BA5D0000}"/>
    <cellStyle name="Normal 38 8 3" xfId="23993" xr:uid="{00000000-0005-0000-0000-0000BB5D0000}"/>
    <cellStyle name="Normal 38 9" xfId="23994" xr:uid="{00000000-0005-0000-0000-0000BC5D0000}"/>
    <cellStyle name="Normal 38 9 2" xfId="23995" xr:uid="{00000000-0005-0000-0000-0000BD5D0000}"/>
    <cellStyle name="Normal 38 9 3" xfId="23996" xr:uid="{00000000-0005-0000-0000-0000BE5D0000}"/>
    <cellStyle name="Normal 39" xfId="23997" xr:uid="{00000000-0005-0000-0000-0000BF5D0000}"/>
    <cellStyle name="Normal 39 10" xfId="23998" xr:uid="{00000000-0005-0000-0000-0000C05D0000}"/>
    <cellStyle name="Normal 39 10 2" xfId="23999" xr:uid="{00000000-0005-0000-0000-0000C15D0000}"/>
    <cellStyle name="Normal 39 11" xfId="24000" xr:uid="{00000000-0005-0000-0000-0000C25D0000}"/>
    <cellStyle name="Normal 39 11 2" xfId="24001" xr:uid="{00000000-0005-0000-0000-0000C35D0000}"/>
    <cellStyle name="Normal 39 12" xfId="24002" xr:uid="{00000000-0005-0000-0000-0000C45D0000}"/>
    <cellStyle name="Normal 39 12 2" xfId="24003" xr:uid="{00000000-0005-0000-0000-0000C55D0000}"/>
    <cellStyle name="Normal 39 13" xfId="24004" xr:uid="{00000000-0005-0000-0000-0000C65D0000}"/>
    <cellStyle name="Normal 39 13 2" xfId="24005" xr:uid="{00000000-0005-0000-0000-0000C75D0000}"/>
    <cellStyle name="Normal 39 14" xfId="24006" xr:uid="{00000000-0005-0000-0000-0000C85D0000}"/>
    <cellStyle name="Normal 39 14 2" xfId="24007" xr:uid="{00000000-0005-0000-0000-0000C95D0000}"/>
    <cellStyle name="Normal 39 15" xfId="24008" xr:uid="{00000000-0005-0000-0000-0000CA5D0000}"/>
    <cellStyle name="Normal 39 16" xfId="24009" xr:uid="{00000000-0005-0000-0000-0000CB5D0000}"/>
    <cellStyle name="Normal 39 17" xfId="24010" xr:uid="{00000000-0005-0000-0000-0000CC5D0000}"/>
    <cellStyle name="Normal 39 18" xfId="24011" xr:uid="{00000000-0005-0000-0000-0000CD5D0000}"/>
    <cellStyle name="Normal 39 19" xfId="24012" xr:uid="{00000000-0005-0000-0000-0000CE5D0000}"/>
    <cellStyle name="Normal 39 2" xfId="24013" xr:uid="{00000000-0005-0000-0000-0000CF5D0000}"/>
    <cellStyle name="Normal 39 2 10" xfId="24014" xr:uid="{00000000-0005-0000-0000-0000D05D0000}"/>
    <cellStyle name="Normal 39 2 11" xfId="24015" xr:uid="{00000000-0005-0000-0000-0000D15D0000}"/>
    <cellStyle name="Normal 39 2 12" xfId="24016" xr:uid="{00000000-0005-0000-0000-0000D25D0000}"/>
    <cellStyle name="Normal 39 2 13" xfId="24017" xr:uid="{00000000-0005-0000-0000-0000D35D0000}"/>
    <cellStyle name="Normal 39 2 14" xfId="24018" xr:uid="{00000000-0005-0000-0000-0000D45D0000}"/>
    <cellStyle name="Normal 39 2 15" xfId="24019" xr:uid="{00000000-0005-0000-0000-0000D55D0000}"/>
    <cellStyle name="Normal 39 2 16" xfId="24020" xr:uid="{00000000-0005-0000-0000-0000D65D0000}"/>
    <cellStyle name="Normal 39 2 17" xfId="24021" xr:uid="{00000000-0005-0000-0000-0000D75D0000}"/>
    <cellStyle name="Normal 39 2 18" xfId="24022" xr:uid="{00000000-0005-0000-0000-0000D85D0000}"/>
    <cellStyle name="Normal 39 2 2" xfId="24023" xr:uid="{00000000-0005-0000-0000-0000D95D0000}"/>
    <cellStyle name="Normal 39 2 2 2" xfId="24024" xr:uid="{00000000-0005-0000-0000-0000DA5D0000}"/>
    <cellStyle name="Normal 39 2 2 2 2" xfId="24025" xr:uid="{00000000-0005-0000-0000-0000DB5D0000}"/>
    <cellStyle name="Normal 39 2 2 3" xfId="24026" xr:uid="{00000000-0005-0000-0000-0000DC5D0000}"/>
    <cellStyle name="Normal 39 2 2 4" xfId="24027" xr:uid="{00000000-0005-0000-0000-0000DD5D0000}"/>
    <cellStyle name="Normal 39 2 2 5" xfId="24028" xr:uid="{00000000-0005-0000-0000-0000DE5D0000}"/>
    <cellStyle name="Normal 39 2 2 6" xfId="24029" xr:uid="{00000000-0005-0000-0000-0000DF5D0000}"/>
    <cellStyle name="Normal 39 2 3" xfId="24030" xr:uid="{00000000-0005-0000-0000-0000E05D0000}"/>
    <cellStyle name="Normal 39 2 3 2" xfId="24031" xr:uid="{00000000-0005-0000-0000-0000E15D0000}"/>
    <cellStyle name="Normal 39 2 3 2 2" xfId="24032" xr:uid="{00000000-0005-0000-0000-0000E25D0000}"/>
    <cellStyle name="Normal 39 2 3 3" xfId="24033" xr:uid="{00000000-0005-0000-0000-0000E35D0000}"/>
    <cellStyle name="Normal 39 2 3 4" xfId="24034" xr:uid="{00000000-0005-0000-0000-0000E45D0000}"/>
    <cellStyle name="Normal 39 2 4" xfId="24035" xr:uid="{00000000-0005-0000-0000-0000E55D0000}"/>
    <cellStyle name="Normal 39 2 4 2" xfId="24036" xr:uid="{00000000-0005-0000-0000-0000E65D0000}"/>
    <cellStyle name="Normal 39 2 4 2 2" xfId="24037" xr:uid="{00000000-0005-0000-0000-0000E75D0000}"/>
    <cellStyle name="Normal 39 2 4 3" xfId="24038" xr:uid="{00000000-0005-0000-0000-0000E85D0000}"/>
    <cellStyle name="Normal 39 2 4 4" xfId="24039" xr:uid="{00000000-0005-0000-0000-0000E95D0000}"/>
    <cellStyle name="Normal 39 2 5" xfId="24040" xr:uid="{00000000-0005-0000-0000-0000EA5D0000}"/>
    <cellStyle name="Normal 39 2 5 2" xfId="24041" xr:uid="{00000000-0005-0000-0000-0000EB5D0000}"/>
    <cellStyle name="Normal 39 2 5 2 2" xfId="24042" xr:uid="{00000000-0005-0000-0000-0000EC5D0000}"/>
    <cellStyle name="Normal 39 2 5 3" xfId="24043" xr:uid="{00000000-0005-0000-0000-0000ED5D0000}"/>
    <cellStyle name="Normal 39 2 5 4" xfId="24044" xr:uid="{00000000-0005-0000-0000-0000EE5D0000}"/>
    <cellStyle name="Normal 39 2 6" xfId="24045" xr:uid="{00000000-0005-0000-0000-0000EF5D0000}"/>
    <cellStyle name="Normal 39 2 6 2" xfId="24046" xr:uid="{00000000-0005-0000-0000-0000F05D0000}"/>
    <cellStyle name="Normal 39 2 6 2 2" xfId="24047" xr:uid="{00000000-0005-0000-0000-0000F15D0000}"/>
    <cellStyle name="Normal 39 2 6 3" xfId="24048" xr:uid="{00000000-0005-0000-0000-0000F25D0000}"/>
    <cellStyle name="Normal 39 2 7" xfId="24049" xr:uid="{00000000-0005-0000-0000-0000F35D0000}"/>
    <cellStyle name="Normal 39 2 7 2" xfId="24050" xr:uid="{00000000-0005-0000-0000-0000F45D0000}"/>
    <cellStyle name="Normal 39 2 7 3" xfId="24051" xr:uid="{00000000-0005-0000-0000-0000F55D0000}"/>
    <cellStyle name="Normal 39 2 8" xfId="24052" xr:uid="{00000000-0005-0000-0000-0000F65D0000}"/>
    <cellStyle name="Normal 39 2 8 2" xfId="24053" xr:uid="{00000000-0005-0000-0000-0000F75D0000}"/>
    <cellStyle name="Normal 39 2 9" xfId="24054" xr:uid="{00000000-0005-0000-0000-0000F85D0000}"/>
    <cellStyle name="Normal 39 2 9 2" xfId="24055" xr:uid="{00000000-0005-0000-0000-0000F95D0000}"/>
    <cellStyle name="Normal 39 20" xfId="24056" xr:uid="{00000000-0005-0000-0000-0000FA5D0000}"/>
    <cellStyle name="Normal 39 3" xfId="24057" xr:uid="{00000000-0005-0000-0000-0000FB5D0000}"/>
    <cellStyle name="Normal 39 3 10" xfId="24058" xr:uid="{00000000-0005-0000-0000-0000FC5D0000}"/>
    <cellStyle name="Normal 39 3 11" xfId="24059" xr:uid="{00000000-0005-0000-0000-0000FD5D0000}"/>
    <cellStyle name="Normal 39 3 12" xfId="24060" xr:uid="{00000000-0005-0000-0000-0000FE5D0000}"/>
    <cellStyle name="Normal 39 3 13" xfId="24061" xr:uid="{00000000-0005-0000-0000-0000FF5D0000}"/>
    <cellStyle name="Normal 39 3 14" xfId="24062" xr:uid="{00000000-0005-0000-0000-0000005E0000}"/>
    <cellStyle name="Normal 39 3 15" xfId="24063" xr:uid="{00000000-0005-0000-0000-0000015E0000}"/>
    <cellStyle name="Normal 39 3 16" xfId="24064" xr:uid="{00000000-0005-0000-0000-0000025E0000}"/>
    <cellStyle name="Normal 39 3 2" xfId="24065" xr:uid="{00000000-0005-0000-0000-0000035E0000}"/>
    <cellStyle name="Normal 39 3 2 2" xfId="24066" xr:uid="{00000000-0005-0000-0000-0000045E0000}"/>
    <cellStyle name="Normal 39 3 2 2 2" xfId="24067" xr:uid="{00000000-0005-0000-0000-0000055E0000}"/>
    <cellStyle name="Normal 39 3 2 3" xfId="24068" xr:uid="{00000000-0005-0000-0000-0000065E0000}"/>
    <cellStyle name="Normal 39 3 2 4" xfId="24069" xr:uid="{00000000-0005-0000-0000-0000075E0000}"/>
    <cellStyle name="Normal 39 3 2 5" xfId="24070" xr:uid="{00000000-0005-0000-0000-0000085E0000}"/>
    <cellStyle name="Normal 39 3 3" xfId="24071" xr:uid="{00000000-0005-0000-0000-0000095E0000}"/>
    <cellStyle name="Normal 39 3 3 2" xfId="24072" xr:uid="{00000000-0005-0000-0000-00000A5E0000}"/>
    <cellStyle name="Normal 39 3 3 2 2" xfId="24073" xr:uid="{00000000-0005-0000-0000-00000B5E0000}"/>
    <cellStyle name="Normal 39 3 3 3" xfId="24074" xr:uid="{00000000-0005-0000-0000-00000C5E0000}"/>
    <cellStyle name="Normal 39 3 3 4" xfId="24075" xr:uid="{00000000-0005-0000-0000-00000D5E0000}"/>
    <cellStyle name="Normal 39 3 4" xfId="24076" xr:uid="{00000000-0005-0000-0000-00000E5E0000}"/>
    <cellStyle name="Normal 39 3 4 2" xfId="24077" xr:uid="{00000000-0005-0000-0000-00000F5E0000}"/>
    <cellStyle name="Normal 39 3 4 2 2" xfId="24078" xr:uid="{00000000-0005-0000-0000-0000105E0000}"/>
    <cellStyle name="Normal 39 3 4 3" xfId="24079" xr:uid="{00000000-0005-0000-0000-0000115E0000}"/>
    <cellStyle name="Normal 39 3 4 4" xfId="24080" xr:uid="{00000000-0005-0000-0000-0000125E0000}"/>
    <cellStyle name="Normal 39 3 5" xfId="24081" xr:uid="{00000000-0005-0000-0000-0000135E0000}"/>
    <cellStyle name="Normal 39 3 5 2" xfId="24082" xr:uid="{00000000-0005-0000-0000-0000145E0000}"/>
    <cellStyle name="Normal 39 3 5 2 2" xfId="24083" xr:uid="{00000000-0005-0000-0000-0000155E0000}"/>
    <cellStyle name="Normal 39 3 5 3" xfId="24084" xr:uid="{00000000-0005-0000-0000-0000165E0000}"/>
    <cellStyle name="Normal 39 3 5 4" xfId="24085" xr:uid="{00000000-0005-0000-0000-0000175E0000}"/>
    <cellStyle name="Normal 39 3 6" xfId="24086" xr:uid="{00000000-0005-0000-0000-0000185E0000}"/>
    <cellStyle name="Normal 39 3 6 2" xfId="24087" xr:uid="{00000000-0005-0000-0000-0000195E0000}"/>
    <cellStyle name="Normal 39 3 6 2 2" xfId="24088" xr:uid="{00000000-0005-0000-0000-00001A5E0000}"/>
    <cellStyle name="Normal 39 3 6 3" xfId="24089" xr:uid="{00000000-0005-0000-0000-00001B5E0000}"/>
    <cellStyle name="Normal 39 3 7" xfId="24090" xr:uid="{00000000-0005-0000-0000-00001C5E0000}"/>
    <cellStyle name="Normal 39 3 7 2" xfId="24091" xr:uid="{00000000-0005-0000-0000-00001D5E0000}"/>
    <cellStyle name="Normal 39 3 7 3" xfId="24092" xr:uid="{00000000-0005-0000-0000-00001E5E0000}"/>
    <cellStyle name="Normal 39 3 8" xfId="24093" xr:uid="{00000000-0005-0000-0000-00001F5E0000}"/>
    <cellStyle name="Normal 39 3 8 2" xfId="24094" xr:uid="{00000000-0005-0000-0000-0000205E0000}"/>
    <cellStyle name="Normal 39 3 9" xfId="24095" xr:uid="{00000000-0005-0000-0000-0000215E0000}"/>
    <cellStyle name="Normal 39 3 9 2" xfId="24096" xr:uid="{00000000-0005-0000-0000-0000225E0000}"/>
    <cellStyle name="Normal 39 4" xfId="24097" xr:uid="{00000000-0005-0000-0000-0000235E0000}"/>
    <cellStyle name="Normal 39 4 2" xfId="24098" xr:uid="{00000000-0005-0000-0000-0000245E0000}"/>
    <cellStyle name="Normal 39 4 2 2" xfId="24099" xr:uid="{00000000-0005-0000-0000-0000255E0000}"/>
    <cellStyle name="Normal 39 4 3" xfId="24100" xr:uid="{00000000-0005-0000-0000-0000265E0000}"/>
    <cellStyle name="Normal 39 4 4" xfId="24101" xr:uid="{00000000-0005-0000-0000-0000275E0000}"/>
    <cellStyle name="Normal 39 4 5" xfId="24102" xr:uid="{00000000-0005-0000-0000-0000285E0000}"/>
    <cellStyle name="Normal 39 5" xfId="24103" xr:uid="{00000000-0005-0000-0000-0000295E0000}"/>
    <cellStyle name="Normal 39 5 2" xfId="24104" xr:uid="{00000000-0005-0000-0000-00002A5E0000}"/>
    <cellStyle name="Normal 39 5 2 2" xfId="24105" xr:uid="{00000000-0005-0000-0000-00002B5E0000}"/>
    <cellStyle name="Normal 39 5 3" xfId="24106" xr:uid="{00000000-0005-0000-0000-00002C5E0000}"/>
    <cellStyle name="Normal 39 5 4" xfId="24107" xr:uid="{00000000-0005-0000-0000-00002D5E0000}"/>
    <cellStyle name="Normal 39 5 5" xfId="24108" xr:uid="{00000000-0005-0000-0000-00002E5E0000}"/>
    <cellStyle name="Normal 39 6" xfId="24109" xr:uid="{00000000-0005-0000-0000-00002F5E0000}"/>
    <cellStyle name="Normal 39 6 2" xfId="24110" xr:uid="{00000000-0005-0000-0000-0000305E0000}"/>
    <cellStyle name="Normal 39 6 2 2" xfId="24111" xr:uid="{00000000-0005-0000-0000-0000315E0000}"/>
    <cellStyle name="Normal 39 6 3" xfId="24112" xr:uid="{00000000-0005-0000-0000-0000325E0000}"/>
    <cellStyle name="Normal 39 6 4" xfId="24113" xr:uid="{00000000-0005-0000-0000-0000335E0000}"/>
    <cellStyle name="Normal 39 6 5" xfId="24114" xr:uid="{00000000-0005-0000-0000-0000345E0000}"/>
    <cellStyle name="Normal 39 7" xfId="24115" xr:uid="{00000000-0005-0000-0000-0000355E0000}"/>
    <cellStyle name="Normal 39 7 2" xfId="24116" xr:uid="{00000000-0005-0000-0000-0000365E0000}"/>
    <cellStyle name="Normal 39 7 2 2" xfId="24117" xr:uid="{00000000-0005-0000-0000-0000375E0000}"/>
    <cellStyle name="Normal 39 7 3" xfId="24118" xr:uid="{00000000-0005-0000-0000-0000385E0000}"/>
    <cellStyle name="Normal 39 7 4" xfId="24119" xr:uid="{00000000-0005-0000-0000-0000395E0000}"/>
    <cellStyle name="Normal 39 7 5" xfId="24120" xr:uid="{00000000-0005-0000-0000-00003A5E0000}"/>
    <cellStyle name="Normal 39 8" xfId="24121" xr:uid="{00000000-0005-0000-0000-00003B5E0000}"/>
    <cellStyle name="Normal 39 8 2" xfId="24122" xr:uid="{00000000-0005-0000-0000-00003C5E0000}"/>
    <cellStyle name="Normal 39 8 2 2" xfId="24123" xr:uid="{00000000-0005-0000-0000-00003D5E0000}"/>
    <cellStyle name="Normal 39 8 3" xfId="24124" xr:uid="{00000000-0005-0000-0000-00003E5E0000}"/>
    <cellStyle name="Normal 39 9" xfId="24125" xr:uid="{00000000-0005-0000-0000-00003F5E0000}"/>
    <cellStyle name="Normal 39 9 2" xfId="24126" xr:uid="{00000000-0005-0000-0000-0000405E0000}"/>
    <cellStyle name="Normal 39 9 3" xfId="24127" xr:uid="{00000000-0005-0000-0000-0000415E0000}"/>
    <cellStyle name="Normal 4" xfId="24128" xr:uid="{00000000-0005-0000-0000-0000425E0000}"/>
    <cellStyle name="Normal 4 10" xfId="24129" xr:uid="{00000000-0005-0000-0000-0000435E0000}"/>
    <cellStyle name="Normal 4 10 2" xfId="24130" xr:uid="{00000000-0005-0000-0000-0000445E0000}"/>
    <cellStyle name="Normal 4 10 3" xfId="24131" xr:uid="{00000000-0005-0000-0000-0000455E0000}"/>
    <cellStyle name="Normal 4 11" xfId="24132" xr:uid="{00000000-0005-0000-0000-0000465E0000}"/>
    <cellStyle name="Normal 4 11 2" xfId="24133" xr:uid="{00000000-0005-0000-0000-0000475E0000}"/>
    <cellStyle name="Normal 4 11 3" xfId="24134" xr:uid="{00000000-0005-0000-0000-0000485E0000}"/>
    <cellStyle name="Normal 4 12" xfId="24135" xr:uid="{00000000-0005-0000-0000-0000495E0000}"/>
    <cellStyle name="Normal 4 12 2" xfId="24136" xr:uid="{00000000-0005-0000-0000-00004A5E0000}"/>
    <cellStyle name="Normal 4 12 3" xfId="24137" xr:uid="{00000000-0005-0000-0000-00004B5E0000}"/>
    <cellStyle name="Normal 4 13" xfId="24138" xr:uid="{00000000-0005-0000-0000-00004C5E0000}"/>
    <cellStyle name="Normal 4 13 2" xfId="24139" xr:uid="{00000000-0005-0000-0000-00004D5E0000}"/>
    <cellStyle name="Normal 4 14" xfId="24140" xr:uid="{00000000-0005-0000-0000-00004E5E0000}"/>
    <cellStyle name="Normal 4 14 2" xfId="24141" xr:uid="{00000000-0005-0000-0000-00004F5E0000}"/>
    <cellStyle name="Normal 4 15" xfId="24142" xr:uid="{00000000-0005-0000-0000-0000505E0000}"/>
    <cellStyle name="Normal 4 16" xfId="24143" xr:uid="{00000000-0005-0000-0000-0000515E0000}"/>
    <cellStyle name="Normal 4 17" xfId="24144" xr:uid="{00000000-0005-0000-0000-0000525E0000}"/>
    <cellStyle name="Normal 4 18" xfId="24145" xr:uid="{00000000-0005-0000-0000-0000535E0000}"/>
    <cellStyle name="Normal 4 19" xfId="24146" xr:uid="{00000000-0005-0000-0000-0000545E0000}"/>
    <cellStyle name="Normal 4 2" xfId="24147" xr:uid="{00000000-0005-0000-0000-0000555E0000}"/>
    <cellStyle name="Normal 4 2 10" xfId="24148" xr:uid="{00000000-0005-0000-0000-0000565E0000}"/>
    <cellStyle name="Normal 4 2 10 2" xfId="24149" xr:uid="{00000000-0005-0000-0000-0000575E0000}"/>
    <cellStyle name="Normal 4 2 11" xfId="24150" xr:uid="{00000000-0005-0000-0000-0000585E0000}"/>
    <cellStyle name="Normal 4 2 12" xfId="24151" xr:uid="{00000000-0005-0000-0000-0000595E0000}"/>
    <cellStyle name="Normal 4 2 13" xfId="24152" xr:uid="{00000000-0005-0000-0000-00005A5E0000}"/>
    <cellStyle name="Normal 4 2 14" xfId="24153" xr:uid="{00000000-0005-0000-0000-00005B5E0000}"/>
    <cellStyle name="Normal 4 2 15" xfId="24154" xr:uid="{00000000-0005-0000-0000-00005C5E0000}"/>
    <cellStyle name="Normal 4 2 16" xfId="24155" xr:uid="{00000000-0005-0000-0000-00005D5E0000}"/>
    <cellStyle name="Normal 4 2 17" xfId="24156" xr:uid="{00000000-0005-0000-0000-00005E5E0000}"/>
    <cellStyle name="Normal 4 2 18" xfId="24157" xr:uid="{00000000-0005-0000-0000-00005F5E0000}"/>
    <cellStyle name="Normal 4 2 19" xfId="24158" xr:uid="{00000000-0005-0000-0000-0000605E0000}"/>
    <cellStyle name="Normal 4 2 2" xfId="24159" xr:uid="{00000000-0005-0000-0000-0000615E0000}"/>
    <cellStyle name="Normal 4 2 2 2" xfId="24160" xr:uid="{00000000-0005-0000-0000-0000625E0000}"/>
    <cellStyle name="Normal 4 2 2 2 2" xfId="24161" xr:uid="{00000000-0005-0000-0000-0000635E0000}"/>
    <cellStyle name="Normal 4 2 2 2 3" xfId="24162" xr:uid="{00000000-0005-0000-0000-0000645E0000}"/>
    <cellStyle name="Normal 4 2 2 3" xfId="24163" xr:uid="{00000000-0005-0000-0000-0000655E0000}"/>
    <cellStyle name="Normal 4 2 2 4" xfId="24164" xr:uid="{00000000-0005-0000-0000-0000665E0000}"/>
    <cellStyle name="Normal 4 2 2 5" xfId="24165" xr:uid="{00000000-0005-0000-0000-0000675E0000}"/>
    <cellStyle name="Normal 4 2 2 6" xfId="24166" xr:uid="{00000000-0005-0000-0000-0000685E0000}"/>
    <cellStyle name="Normal 4 2 2 7" xfId="24167" xr:uid="{00000000-0005-0000-0000-0000695E0000}"/>
    <cellStyle name="Normal 4 2 2 8" xfId="24168" xr:uid="{00000000-0005-0000-0000-00006A5E0000}"/>
    <cellStyle name="Normal 4 2 3" xfId="24169" xr:uid="{00000000-0005-0000-0000-00006B5E0000}"/>
    <cellStyle name="Normal 4 2 3 2" xfId="24170" xr:uid="{00000000-0005-0000-0000-00006C5E0000}"/>
    <cellStyle name="Normal 4 2 3 2 2" xfId="24171" xr:uid="{00000000-0005-0000-0000-00006D5E0000}"/>
    <cellStyle name="Normal 4 2 3 3" xfId="24172" xr:uid="{00000000-0005-0000-0000-00006E5E0000}"/>
    <cellStyle name="Normal 4 2 3 4" xfId="24173" xr:uid="{00000000-0005-0000-0000-00006F5E0000}"/>
    <cellStyle name="Normal 4 2 3 5" xfId="24174" xr:uid="{00000000-0005-0000-0000-0000705E0000}"/>
    <cellStyle name="Normal 4 2 3 6" xfId="24175" xr:uid="{00000000-0005-0000-0000-0000715E0000}"/>
    <cellStyle name="Normal 4 2 4" xfId="24176" xr:uid="{00000000-0005-0000-0000-0000725E0000}"/>
    <cellStyle name="Normal 4 2 4 2" xfId="24177" xr:uid="{00000000-0005-0000-0000-0000735E0000}"/>
    <cellStyle name="Normal 4 2 4 2 2" xfId="24178" xr:uid="{00000000-0005-0000-0000-0000745E0000}"/>
    <cellStyle name="Normal 4 2 4 3" xfId="24179" xr:uid="{00000000-0005-0000-0000-0000755E0000}"/>
    <cellStyle name="Normal 4 2 4 4" xfId="24180" xr:uid="{00000000-0005-0000-0000-0000765E0000}"/>
    <cellStyle name="Normal 4 2 5" xfId="24181" xr:uid="{00000000-0005-0000-0000-0000775E0000}"/>
    <cellStyle name="Normal 4 2 5 2" xfId="24182" xr:uid="{00000000-0005-0000-0000-0000785E0000}"/>
    <cellStyle name="Normal 4 2 5 2 2" xfId="24183" xr:uid="{00000000-0005-0000-0000-0000795E0000}"/>
    <cellStyle name="Normal 4 2 5 3" xfId="24184" xr:uid="{00000000-0005-0000-0000-00007A5E0000}"/>
    <cellStyle name="Normal 4 2 5 4" xfId="24185" xr:uid="{00000000-0005-0000-0000-00007B5E0000}"/>
    <cellStyle name="Normal 4 2 6" xfId="24186" xr:uid="{00000000-0005-0000-0000-00007C5E0000}"/>
    <cellStyle name="Normal 4 2 6 2" xfId="24187" xr:uid="{00000000-0005-0000-0000-00007D5E0000}"/>
    <cellStyle name="Normal 4 2 6 2 2" xfId="24188" xr:uid="{00000000-0005-0000-0000-00007E5E0000}"/>
    <cellStyle name="Normal 4 2 6 3" xfId="24189" xr:uid="{00000000-0005-0000-0000-00007F5E0000}"/>
    <cellStyle name="Normal 4 2 7" xfId="24190" xr:uid="{00000000-0005-0000-0000-0000805E0000}"/>
    <cellStyle name="Normal 4 2 7 2" xfId="24191" xr:uid="{00000000-0005-0000-0000-0000815E0000}"/>
    <cellStyle name="Normal 4 2 7 3" xfId="24192" xr:uid="{00000000-0005-0000-0000-0000825E0000}"/>
    <cellStyle name="Normal 4 2 8" xfId="24193" xr:uid="{00000000-0005-0000-0000-0000835E0000}"/>
    <cellStyle name="Normal 4 2 8 2" xfId="24194" xr:uid="{00000000-0005-0000-0000-0000845E0000}"/>
    <cellStyle name="Normal 4 2 9" xfId="24195" xr:uid="{00000000-0005-0000-0000-0000855E0000}"/>
    <cellStyle name="Normal 4 2 9 2" xfId="24196" xr:uid="{00000000-0005-0000-0000-0000865E0000}"/>
    <cellStyle name="Normal 4 20" xfId="24197" xr:uid="{00000000-0005-0000-0000-0000875E0000}"/>
    <cellStyle name="Normal 4 21" xfId="24198" xr:uid="{00000000-0005-0000-0000-0000885E0000}"/>
    <cellStyle name="Normal 4 22" xfId="24199" xr:uid="{00000000-0005-0000-0000-0000895E0000}"/>
    <cellStyle name="Normal 4 23" xfId="24200" xr:uid="{00000000-0005-0000-0000-00008A5E0000}"/>
    <cellStyle name="Normal 4 24" xfId="24201" xr:uid="{00000000-0005-0000-0000-00008B5E0000}"/>
    <cellStyle name="Normal 4 3" xfId="24202" xr:uid="{00000000-0005-0000-0000-00008C5E0000}"/>
    <cellStyle name="Normal 4 3 10" xfId="24203" xr:uid="{00000000-0005-0000-0000-00008D5E0000}"/>
    <cellStyle name="Normal 4 3 11" xfId="24204" xr:uid="{00000000-0005-0000-0000-00008E5E0000}"/>
    <cellStyle name="Normal 4 3 12" xfId="24205" xr:uid="{00000000-0005-0000-0000-00008F5E0000}"/>
    <cellStyle name="Normal 4 3 13" xfId="24206" xr:uid="{00000000-0005-0000-0000-0000905E0000}"/>
    <cellStyle name="Normal 4 3 14" xfId="24207" xr:uid="{00000000-0005-0000-0000-0000915E0000}"/>
    <cellStyle name="Normal 4 3 15" xfId="24208" xr:uid="{00000000-0005-0000-0000-0000925E0000}"/>
    <cellStyle name="Normal 4 3 16" xfId="24209" xr:uid="{00000000-0005-0000-0000-0000935E0000}"/>
    <cellStyle name="Normal 4 3 17" xfId="24210" xr:uid="{00000000-0005-0000-0000-0000945E0000}"/>
    <cellStyle name="Normal 4 3 18" xfId="24211" xr:uid="{00000000-0005-0000-0000-0000955E0000}"/>
    <cellStyle name="Normal 4 3 2" xfId="24212" xr:uid="{00000000-0005-0000-0000-0000965E0000}"/>
    <cellStyle name="Normal 4 3 2 2" xfId="24213" xr:uid="{00000000-0005-0000-0000-0000975E0000}"/>
    <cellStyle name="Normal 4 3 2 2 2" xfId="24214" xr:uid="{00000000-0005-0000-0000-0000985E0000}"/>
    <cellStyle name="Normal 4 3 2 3" xfId="24215" xr:uid="{00000000-0005-0000-0000-0000995E0000}"/>
    <cellStyle name="Normal 4 3 2 4" xfId="24216" xr:uid="{00000000-0005-0000-0000-00009A5E0000}"/>
    <cellStyle name="Normal 4 3 2 5" xfId="24217" xr:uid="{00000000-0005-0000-0000-00009B5E0000}"/>
    <cellStyle name="Normal 4 3 2 6" xfId="24218" xr:uid="{00000000-0005-0000-0000-00009C5E0000}"/>
    <cellStyle name="Normal 4 3 3" xfId="24219" xr:uid="{00000000-0005-0000-0000-00009D5E0000}"/>
    <cellStyle name="Normal 4 3 3 2" xfId="24220" xr:uid="{00000000-0005-0000-0000-00009E5E0000}"/>
    <cellStyle name="Normal 4 3 3 2 2" xfId="24221" xr:uid="{00000000-0005-0000-0000-00009F5E0000}"/>
    <cellStyle name="Normal 4 3 3 3" xfId="24222" xr:uid="{00000000-0005-0000-0000-0000A05E0000}"/>
    <cellStyle name="Normal 4 3 3 4" xfId="24223" xr:uid="{00000000-0005-0000-0000-0000A15E0000}"/>
    <cellStyle name="Normal 4 3 4" xfId="24224" xr:uid="{00000000-0005-0000-0000-0000A25E0000}"/>
    <cellStyle name="Normal 4 3 4 2" xfId="24225" xr:uid="{00000000-0005-0000-0000-0000A35E0000}"/>
    <cellStyle name="Normal 4 3 4 2 2" xfId="24226" xr:uid="{00000000-0005-0000-0000-0000A45E0000}"/>
    <cellStyle name="Normal 4 3 4 3" xfId="24227" xr:uid="{00000000-0005-0000-0000-0000A55E0000}"/>
    <cellStyle name="Normal 4 3 4 4" xfId="24228" xr:uid="{00000000-0005-0000-0000-0000A65E0000}"/>
    <cellStyle name="Normal 4 3 5" xfId="24229" xr:uid="{00000000-0005-0000-0000-0000A75E0000}"/>
    <cellStyle name="Normal 4 3 5 2" xfId="24230" xr:uid="{00000000-0005-0000-0000-0000A85E0000}"/>
    <cellStyle name="Normal 4 3 5 2 2" xfId="24231" xr:uid="{00000000-0005-0000-0000-0000A95E0000}"/>
    <cellStyle name="Normal 4 3 5 3" xfId="24232" xr:uid="{00000000-0005-0000-0000-0000AA5E0000}"/>
    <cellStyle name="Normal 4 3 5 4" xfId="24233" xr:uid="{00000000-0005-0000-0000-0000AB5E0000}"/>
    <cellStyle name="Normal 4 3 6" xfId="24234" xr:uid="{00000000-0005-0000-0000-0000AC5E0000}"/>
    <cellStyle name="Normal 4 3 6 2" xfId="24235" xr:uid="{00000000-0005-0000-0000-0000AD5E0000}"/>
    <cellStyle name="Normal 4 3 6 2 2" xfId="24236" xr:uid="{00000000-0005-0000-0000-0000AE5E0000}"/>
    <cellStyle name="Normal 4 3 6 3" xfId="24237" xr:uid="{00000000-0005-0000-0000-0000AF5E0000}"/>
    <cellStyle name="Normal 4 3 7" xfId="24238" xr:uid="{00000000-0005-0000-0000-0000B05E0000}"/>
    <cellStyle name="Normal 4 3 7 2" xfId="24239" xr:uid="{00000000-0005-0000-0000-0000B15E0000}"/>
    <cellStyle name="Normal 4 3 7 3" xfId="24240" xr:uid="{00000000-0005-0000-0000-0000B25E0000}"/>
    <cellStyle name="Normal 4 3 8" xfId="24241" xr:uid="{00000000-0005-0000-0000-0000B35E0000}"/>
    <cellStyle name="Normal 4 3 8 2" xfId="24242" xr:uid="{00000000-0005-0000-0000-0000B45E0000}"/>
    <cellStyle name="Normal 4 3 9" xfId="24243" xr:uid="{00000000-0005-0000-0000-0000B55E0000}"/>
    <cellStyle name="Normal 4 3 9 2" xfId="24244" xr:uid="{00000000-0005-0000-0000-0000B65E0000}"/>
    <cellStyle name="Normal 4 4" xfId="24245" xr:uid="{00000000-0005-0000-0000-0000B75E0000}"/>
    <cellStyle name="Normal 4 4 10" xfId="24246" xr:uid="{00000000-0005-0000-0000-0000B85E0000}"/>
    <cellStyle name="Normal 4 4 11" xfId="24247" xr:uid="{00000000-0005-0000-0000-0000B95E0000}"/>
    <cellStyle name="Normal 4 4 2" xfId="24248" xr:uid="{00000000-0005-0000-0000-0000BA5E0000}"/>
    <cellStyle name="Normal 4 4 2 2" xfId="24249" xr:uid="{00000000-0005-0000-0000-0000BB5E0000}"/>
    <cellStyle name="Normal 4 4 2 3" xfId="24250" xr:uid="{00000000-0005-0000-0000-0000BC5E0000}"/>
    <cellStyle name="Normal 4 4 3" xfId="24251" xr:uid="{00000000-0005-0000-0000-0000BD5E0000}"/>
    <cellStyle name="Normal 4 4 4" xfId="24252" xr:uid="{00000000-0005-0000-0000-0000BE5E0000}"/>
    <cellStyle name="Normal 4 4 5" xfId="24253" xr:uid="{00000000-0005-0000-0000-0000BF5E0000}"/>
    <cellStyle name="Normal 4 4 6" xfId="24254" xr:uid="{00000000-0005-0000-0000-0000C05E0000}"/>
    <cellStyle name="Normal 4 4 7" xfId="24255" xr:uid="{00000000-0005-0000-0000-0000C15E0000}"/>
    <cellStyle name="Normal 4 4 8" xfId="24256" xr:uid="{00000000-0005-0000-0000-0000C25E0000}"/>
    <cellStyle name="Normal 4 4 9" xfId="24257" xr:uid="{00000000-0005-0000-0000-0000C35E0000}"/>
    <cellStyle name="Normal 4 5" xfId="24258" xr:uid="{00000000-0005-0000-0000-0000C45E0000}"/>
    <cellStyle name="Normal 4 5 2" xfId="24259" xr:uid="{00000000-0005-0000-0000-0000C55E0000}"/>
    <cellStyle name="Normal 4 5 2 2" xfId="24260" xr:uid="{00000000-0005-0000-0000-0000C65E0000}"/>
    <cellStyle name="Normal 4 5 3" xfId="24261" xr:uid="{00000000-0005-0000-0000-0000C75E0000}"/>
    <cellStyle name="Normal 4 5 4" xfId="24262" xr:uid="{00000000-0005-0000-0000-0000C85E0000}"/>
    <cellStyle name="Normal 4 5 5" xfId="24263" xr:uid="{00000000-0005-0000-0000-0000C95E0000}"/>
    <cellStyle name="Normal 4 6" xfId="24264" xr:uid="{00000000-0005-0000-0000-0000CA5E0000}"/>
    <cellStyle name="Normal 4 6 2" xfId="24265" xr:uid="{00000000-0005-0000-0000-0000CB5E0000}"/>
    <cellStyle name="Normal 4 6 2 2" xfId="24266" xr:uid="{00000000-0005-0000-0000-0000CC5E0000}"/>
    <cellStyle name="Normal 4 6 3" xfId="24267" xr:uid="{00000000-0005-0000-0000-0000CD5E0000}"/>
    <cellStyle name="Normal 4 6 4" xfId="24268" xr:uid="{00000000-0005-0000-0000-0000CE5E0000}"/>
    <cellStyle name="Normal 4 6 5" xfId="24269" xr:uid="{00000000-0005-0000-0000-0000CF5E0000}"/>
    <cellStyle name="Normal 4 7" xfId="24270" xr:uid="{00000000-0005-0000-0000-0000D05E0000}"/>
    <cellStyle name="Normal 4 7 2" xfId="24271" xr:uid="{00000000-0005-0000-0000-0000D15E0000}"/>
    <cellStyle name="Normal 4 7 2 2" xfId="24272" xr:uid="{00000000-0005-0000-0000-0000D25E0000}"/>
    <cellStyle name="Normal 4 7 3" xfId="24273" xr:uid="{00000000-0005-0000-0000-0000D35E0000}"/>
    <cellStyle name="Normal 4 7 4" xfId="24274" xr:uid="{00000000-0005-0000-0000-0000D45E0000}"/>
    <cellStyle name="Normal 4 7 5" xfId="24275" xr:uid="{00000000-0005-0000-0000-0000D55E0000}"/>
    <cellStyle name="Normal 4 8" xfId="24276" xr:uid="{00000000-0005-0000-0000-0000D65E0000}"/>
    <cellStyle name="Normal 4 8 2" xfId="24277" xr:uid="{00000000-0005-0000-0000-0000D75E0000}"/>
    <cellStyle name="Normal 4 8 2 2" xfId="24278" xr:uid="{00000000-0005-0000-0000-0000D85E0000}"/>
    <cellStyle name="Normal 4 8 3" xfId="24279" xr:uid="{00000000-0005-0000-0000-0000D95E0000}"/>
    <cellStyle name="Normal 4 8 4" xfId="24280" xr:uid="{00000000-0005-0000-0000-0000DA5E0000}"/>
    <cellStyle name="Normal 4 9" xfId="24281" xr:uid="{00000000-0005-0000-0000-0000DB5E0000}"/>
    <cellStyle name="Normal 4 9 2" xfId="24282" xr:uid="{00000000-0005-0000-0000-0000DC5E0000}"/>
    <cellStyle name="Normal 4 9 2 2" xfId="24283" xr:uid="{00000000-0005-0000-0000-0000DD5E0000}"/>
    <cellStyle name="Normal 4 9 3" xfId="24284" xr:uid="{00000000-0005-0000-0000-0000DE5E0000}"/>
    <cellStyle name="Normal 40" xfId="24285" xr:uid="{00000000-0005-0000-0000-0000DF5E0000}"/>
    <cellStyle name="Normal 40 10" xfId="24286" xr:uid="{00000000-0005-0000-0000-0000E05E0000}"/>
    <cellStyle name="Normal 40 10 2" xfId="24287" xr:uid="{00000000-0005-0000-0000-0000E15E0000}"/>
    <cellStyle name="Normal 40 11" xfId="24288" xr:uid="{00000000-0005-0000-0000-0000E25E0000}"/>
    <cellStyle name="Normal 40 11 2" xfId="24289" xr:uid="{00000000-0005-0000-0000-0000E35E0000}"/>
    <cellStyle name="Normal 40 12" xfId="24290" xr:uid="{00000000-0005-0000-0000-0000E45E0000}"/>
    <cellStyle name="Normal 40 12 2" xfId="24291" xr:uid="{00000000-0005-0000-0000-0000E55E0000}"/>
    <cellStyle name="Normal 40 13" xfId="24292" xr:uid="{00000000-0005-0000-0000-0000E65E0000}"/>
    <cellStyle name="Normal 40 13 2" xfId="24293" xr:uid="{00000000-0005-0000-0000-0000E75E0000}"/>
    <cellStyle name="Normal 40 14" xfId="24294" xr:uid="{00000000-0005-0000-0000-0000E85E0000}"/>
    <cellStyle name="Normal 40 15" xfId="24295" xr:uid="{00000000-0005-0000-0000-0000E95E0000}"/>
    <cellStyle name="Normal 40 16" xfId="24296" xr:uid="{00000000-0005-0000-0000-0000EA5E0000}"/>
    <cellStyle name="Normal 40 17" xfId="24297" xr:uid="{00000000-0005-0000-0000-0000EB5E0000}"/>
    <cellStyle name="Normal 40 18" xfId="24298" xr:uid="{00000000-0005-0000-0000-0000EC5E0000}"/>
    <cellStyle name="Normal 40 19" xfId="24299" xr:uid="{00000000-0005-0000-0000-0000ED5E0000}"/>
    <cellStyle name="Normal 40 2" xfId="24300" xr:uid="{00000000-0005-0000-0000-0000EE5E0000}"/>
    <cellStyle name="Normal 40 2 10" xfId="24301" xr:uid="{00000000-0005-0000-0000-0000EF5E0000}"/>
    <cellStyle name="Normal 40 2 11" xfId="24302" xr:uid="{00000000-0005-0000-0000-0000F05E0000}"/>
    <cellStyle name="Normal 40 2 12" xfId="24303" xr:uid="{00000000-0005-0000-0000-0000F15E0000}"/>
    <cellStyle name="Normal 40 2 13" xfId="24304" xr:uid="{00000000-0005-0000-0000-0000F25E0000}"/>
    <cellStyle name="Normal 40 2 14" xfId="24305" xr:uid="{00000000-0005-0000-0000-0000F35E0000}"/>
    <cellStyle name="Normal 40 2 15" xfId="24306" xr:uid="{00000000-0005-0000-0000-0000F45E0000}"/>
    <cellStyle name="Normal 40 2 16" xfId="24307" xr:uid="{00000000-0005-0000-0000-0000F55E0000}"/>
    <cellStyle name="Normal 40 2 17" xfId="24308" xr:uid="{00000000-0005-0000-0000-0000F65E0000}"/>
    <cellStyle name="Normal 40 2 18" xfId="24309" xr:uid="{00000000-0005-0000-0000-0000F75E0000}"/>
    <cellStyle name="Normal 40 2 2" xfId="24310" xr:uid="{00000000-0005-0000-0000-0000F85E0000}"/>
    <cellStyle name="Normal 40 2 2 2" xfId="24311" xr:uid="{00000000-0005-0000-0000-0000F95E0000}"/>
    <cellStyle name="Normal 40 2 2 2 2" xfId="24312" xr:uid="{00000000-0005-0000-0000-0000FA5E0000}"/>
    <cellStyle name="Normal 40 2 2 3" xfId="24313" xr:uid="{00000000-0005-0000-0000-0000FB5E0000}"/>
    <cellStyle name="Normal 40 2 2 4" xfId="24314" xr:uid="{00000000-0005-0000-0000-0000FC5E0000}"/>
    <cellStyle name="Normal 40 2 2 5" xfId="24315" xr:uid="{00000000-0005-0000-0000-0000FD5E0000}"/>
    <cellStyle name="Normal 40 2 2 6" xfId="24316" xr:uid="{00000000-0005-0000-0000-0000FE5E0000}"/>
    <cellStyle name="Normal 40 2 3" xfId="24317" xr:uid="{00000000-0005-0000-0000-0000FF5E0000}"/>
    <cellStyle name="Normal 40 2 3 2" xfId="24318" xr:uid="{00000000-0005-0000-0000-0000005F0000}"/>
    <cellStyle name="Normal 40 2 3 2 2" xfId="24319" xr:uid="{00000000-0005-0000-0000-0000015F0000}"/>
    <cellStyle name="Normal 40 2 3 3" xfId="24320" xr:uid="{00000000-0005-0000-0000-0000025F0000}"/>
    <cellStyle name="Normal 40 2 3 4" xfId="24321" xr:uid="{00000000-0005-0000-0000-0000035F0000}"/>
    <cellStyle name="Normal 40 2 4" xfId="24322" xr:uid="{00000000-0005-0000-0000-0000045F0000}"/>
    <cellStyle name="Normal 40 2 4 2" xfId="24323" xr:uid="{00000000-0005-0000-0000-0000055F0000}"/>
    <cellStyle name="Normal 40 2 4 2 2" xfId="24324" xr:uid="{00000000-0005-0000-0000-0000065F0000}"/>
    <cellStyle name="Normal 40 2 4 3" xfId="24325" xr:uid="{00000000-0005-0000-0000-0000075F0000}"/>
    <cellStyle name="Normal 40 2 4 4" xfId="24326" xr:uid="{00000000-0005-0000-0000-0000085F0000}"/>
    <cellStyle name="Normal 40 2 5" xfId="24327" xr:uid="{00000000-0005-0000-0000-0000095F0000}"/>
    <cellStyle name="Normal 40 2 5 2" xfId="24328" xr:uid="{00000000-0005-0000-0000-00000A5F0000}"/>
    <cellStyle name="Normal 40 2 5 2 2" xfId="24329" xr:uid="{00000000-0005-0000-0000-00000B5F0000}"/>
    <cellStyle name="Normal 40 2 5 3" xfId="24330" xr:uid="{00000000-0005-0000-0000-00000C5F0000}"/>
    <cellStyle name="Normal 40 2 5 4" xfId="24331" xr:uid="{00000000-0005-0000-0000-00000D5F0000}"/>
    <cellStyle name="Normal 40 2 6" xfId="24332" xr:uid="{00000000-0005-0000-0000-00000E5F0000}"/>
    <cellStyle name="Normal 40 2 6 2" xfId="24333" xr:uid="{00000000-0005-0000-0000-00000F5F0000}"/>
    <cellStyle name="Normal 40 2 6 2 2" xfId="24334" xr:uid="{00000000-0005-0000-0000-0000105F0000}"/>
    <cellStyle name="Normal 40 2 6 3" xfId="24335" xr:uid="{00000000-0005-0000-0000-0000115F0000}"/>
    <cellStyle name="Normal 40 2 7" xfId="24336" xr:uid="{00000000-0005-0000-0000-0000125F0000}"/>
    <cellStyle name="Normal 40 2 7 2" xfId="24337" xr:uid="{00000000-0005-0000-0000-0000135F0000}"/>
    <cellStyle name="Normal 40 2 7 3" xfId="24338" xr:uid="{00000000-0005-0000-0000-0000145F0000}"/>
    <cellStyle name="Normal 40 2 8" xfId="24339" xr:uid="{00000000-0005-0000-0000-0000155F0000}"/>
    <cellStyle name="Normal 40 2 8 2" xfId="24340" xr:uid="{00000000-0005-0000-0000-0000165F0000}"/>
    <cellStyle name="Normal 40 2 9" xfId="24341" xr:uid="{00000000-0005-0000-0000-0000175F0000}"/>
    <cellStyle name="Normal 40 2 9 2" xfId="24342" xr:uid="{00000000-0005-0000-0000-0000185F0000}"/>
    <cellStyle name="Normal 40 20" xfId="24343" xr:uid="{00000000-0005-0000-0000-0000195F0000}"/>
    <cellStyle name="Normal 40 3" xfId="24344" xr:uid="{00000000-0005-0000-0000-00001A5F0000}"/>
    <cellStyle name="Normal 40 3 10" xfId="24345" xr:uid="{00000000-0005-0000-0000-00001B5F0000}"/>
    <cellStyle name="Normal 40 3 11" xfId="24346" xr:uid="{00000000-0005-0000-0000-00001C5F0000}"/>
    <cellStyle name="Normal 40 3 12" xfId="24347" xr:uid="{00000000-0005-0000-0000-00001D5F0000}"/>
    <cellStyle name="Normal 40 3 13" xfId="24348" xr:uid="{00000000-0005-0000-0000-00001E5F0000}"/>
    <cellStyle name="Normal 40 3 14" xfId="24349" xr:uid="{00000000-0005-0000-0000-00001F5F0000}"/>
    <cellStyle name="Normal 40 3 15" xfId="24350" xr:uid="{00000000-0005-0000-0000-0000205F0000}"/>
    <cellStyle name="Normal 40 3 16" xfId="24351" xr:uid="{00000000-0005-0000-0000-0000215F0000}"/>
    <cellStyle name="Normal 40 3 2" xfId="24352" xr:uid="{00000000-0005-0000-0000-0000225F0000}"/>
    <cellStyle name="Normal 40 3 2 2" xfId="24353" xr:uid="{00000000-0005-0000-0000-0000235F0000}"/>
    <cellStyle name="Normal 40 3 2 2 2" xfId="24354" xr:uid="{00000000-0005-0000-0000-0000245F0000}"/>
    <cellStyle name="Normal 40 3 2 3" xfId="24355" xr:uid="{00000000-0005-0000-0000-0000255F0000}"/>
    <cellStyle name="Normal 40 3 2 4" xfId="24356" xr:uid="{00000000-0005-0000-0000-0000265F0000}"/>
    <cellStyle name="Normal 40 3 2 5" xfId="24357" xr:uid="{00000000-0005-0000-0000-0000275F0000}"/>
    <cellStyle name="Normal 40 3 3" xfId="24358" xr:uid="{00000000-0005-0000-0000-0000285F0000}"/>
    <cellStyle name="Normal 40 3 3 2" xfId="24359" xr:uid="{00000000-0005-0000-0000-0000295F0000}"/>
    <cellStyle name="Normal 40 3 3 2 2" xfId="24360" xr:uid="{00000000-0005-0000-0000-00002A5F0000}"/>
    <cellStyle name="Normal 40 3 3 3" xfId="24361" xr:uid="{00000000-0005-0000-0000-00002B5F0000}"/>
    <cellStyle name="Normal 40 3 3 4" xfId="24362" xr:uid="{00000000-0005-0000-0000-00002C5F0000}"/>
    <cellStyle name="Normal 40 3 4" xfId="24363" xr:uid="{00000000-0005-0000-0000-00002D5F0000}"/>
    <cellStyle name="Normal 40 3 4 2" xfId="24364" xr:uid="{00000000-0005-0000-0000-00002E5F0000}"/>
    <cellStyle name="Normal 40 3 4 2 2" xfId="24365" xr:uid="{00000000-0005-0000-0000-00002F5F0000}"/>
    <cellStyle name="Normal 40 3 4 3" xfId="24366" xr:uid="{00000000-0005-0000-0000-0000305F0000}"/>
    <cellStyle name="Normal 40 3 4 4" xfId="24367" xr:uid="{00000000-0005-0000-0000-0000315F0000}"/>
    <cellStyle name="Normal 40 3 5" xfId="24368" xr:uid="{00000000-0005-0000-0000-0000325F0000}"/>
    <cellStyle name="Normal 40 3 5 2" xfId="24369" xr:uid="{00000000-0005-0000-0000-0000335F0000}"/>
    <cellStyle name="Normal 40 3 5 2 2" xfId="24370" xr:uid="{00000000-0005-0000-0000-0000345F0000}"/>
    <cellStyle name="Normal 40 3 5 3" xfId="24371" xr:uid="{00000000-0005-0000-0000-0000355F0000}"/>
    <cellStyle name="Normal 40 3 5 4" xfId="24372" xr:uid="{00000000-0005-0000-0000-0000365F0000}"/>
    <cellStyle name="Normal 40 3 6" xfId="24373" xr:uid="{00000000-0005-0000-0000-0000375F0000}"/>
    <cellStyle name="Normal 40 3 6 2" xfId="24374" xr:uid="{00000000-0005-0000-0000-0000385F0000}"/>
    <cellStyle name="Normal 40 3 6 2 2" xfId="24375" xr:uid="{00000000-0005-0000-0000-0000395F0000}"/>
    <cellStyle name="Normal 40 3 6 3" xfId="24376" xr:uid="{00000000-0005-0000-0000-00003A5F0000}"/>
    <cellStyle name="Normal 40 3 7" xfId="24377" xr:uid="{00000000-0005-0000-0000-00003B5F0000}"/>
    <cellStyle name="Normal 40 3 7 2" xfId="24378" xr:uid="{00000000-0005-0000-0000-00003C5F0000}"/>
    <cellStyle name="Normal 40 3 7 3" xfId="24379" xr:uid="{00000000-0005-0000-0000-00003D5F0000}"/>
    <cellStyle name="Normal 40 3 8" xfId="24380" xr:uid="{00000000-0005-0000-0000-00003E5F0000}"/>
    <cellStyle name="Normal 40 3 8 2" xfId="24381" xr:uid="{00000000-0005-0000-0000-00003F5F0000}"/>
    <cellStyle name="Normal 40 3 9" xfId="24382" xr:uid="{00000000-0005-0000-0000-0000405F0000}"/>
    <cellStyle name="Normal 40 3 9 2" xfId="24383" xr:uid="{00000000-0005-0000-0000-0000415F0000}"/>
    <cellStyle name="Normal 40 4" xfId="24384" xr:uid="{00000000-0005-0000-0000-0000425F0000}"/>
    <cellStyle name="Normal 40 4 2" xfId="24385" xr:uid="{00000000-0005-0000-0000-0000435F0000}"/>
    <cellStyle name="Normal 40 4 2 2" xfId="24386" xr:uid="{00000000-0005-0000-0000-0000445F0000}"/>
    <cellStyle name="Normal 40 4 3" xfId="24387" xr:uid="{00000000-0005-0000-0000-0000455F0000}"/>
    <cellStyle name="Normal 40 4 4" xfId="24388" xr:uid="{00000000-0005-0000-0000-0000465F0000}"/>
    <cellStyle name="Normal 40 4 5" xfId="24389" xr:uid="{00000000-0005-0000-0000-0000475F0000}"/>
    <cellStyle name="Normal 40 5" xfId="24390" xr:uid="{00000000-0005-0000-0000-0000485F0000}"/>
    <cellStyle name="Normal 40 5 2" xfId="24391" xr:uid="{00000000-0005-0000-0000-0000495F0000}"/>
    <cellStyle name="Normal 40 5 2 2" xfId="24392" xr:uid="{00000000-0005-0000-0000-00004A5F0000}"/>
    <cellStyle name="Normal 40 5 3" xfId="24393" xr:uid="{00000000-0005-0000-0000-00004B5F0000}"/>
    <cellStyle name="Normal 40 5 4" xfId="24394" xr:uid="{00000000-0005-0000-0000-00004C5F0000}"/>
    <cellStyle name="Normal 40 5 5" xfId="24395" xr:uid="{00000000-0005-0000-0000-00004D5F0000}"/>
    <cellStyle name="Normal 40 6" xfId="24396" xr:uid="{00000000-0005-0000-0000-00004E5F0000}"/>
    <cellStyle name="Normal 40 6 2" xfId="24397" xr:uid="{00000000-0005-0000-0000-00004F5F0000}"/>
    <cellStyle name="Normal 40 6 2 2" xfId="24398" xr:uid="{00000000-0005-0000-0000-0000505F0000}"/>
    <cellStyle name="Normal 40 6 3" xfId="24399" xr:uid="{00000000-0005-0000-0000-0000515F0000}"/>
    <cellStyle name="Normal 40 6 4" xfId="24400" xr:uid="{00000000-0005-0000-0000-0000525F0000}"/>
    <cellStyle name="Normal 40 6 5" xfId="24401" xr:uid="{00000000-0005-0000-0000-0000535F0000}"/>
    <cellStyle name="Normal 40 7" xfId="24402" xr:uid="{00000000-0005-0000-0000-0000545F0000}"/>
    <cellStyle name="Normal 40 7 2" xfId="24403" xr:uid="{00000000-0005-0000-0000-0000555F0000}"/>
    <cellStyle name="Normal 40 7 2 2" xfId="24404" xr:uid="{00000000-0005-0000-0000-0000565F0000}"/>
    <cellStyle name="Normal 40 7 3" xfId="24405" xr:uid="{00000000-0005-0000-0000-0000575F0000}"/>
    <cellStyle name="Normal 40 7 4" xfId="24406" xr:uid="{00000000-0005-0000-0000-0000585F0000}"/>
    <cellStyle name="Normal 40 8" xfId="24407" xr:uid="{00000000-0005-0000-0000-0000595F0000}"/>
    <cellStyle name="Normal 40 8 2" xfId="24408" xr:uid="{00000000-0005-0000-0000-00005A5F0000}"/>
    <cellStyle name="Normal 40 8 2 2" xfId="24409" xr:uid="{00000000-0005-0000-0000-00005B5F0000}"/>
    <cellStyle name="Normal 40 8 3" xfId="24410" xr:uid="{00000000-0005-0000-0000-00005C5F0000}"/>
    <cellStyle name="Normal 40 9" xfId="24411" xr:uid="{00000000-0005-0000-0000-00005D5F0000}"/>
    <cellStyle name="Normal 40 9 2" xfId="24412" xr:uid="{00000000-0005-0000-0000-00005E5F0000}"/>
    <cellStyle name="Normal 40 9 3" xfId="24413" xr:uid="{00000000-0005-0000-0000-00005F5F0000}"/>
    <cellStyle name="Normal 41" xfId="24414" xr:uid="{00000000-0005-0000-0000-0000605F0000}"/>
    <cellStyle name="Normal 41 10" xfId="24415" xr:uid="{00000000-0005-0000-0000-0000615F0000}"/>
    <cellStyle name="Normal 41 10 2" xfId="24416" xr:uid="{00000000-0005-0000-0000-0000625F0000}"/>
    <cellStyle name="Normal 41 11" xfId="24417" xr:uid="{00000000-0005-0000-0000-0000635F0000}"/>
    <cellStyle name="Normal 41 11 2" xfId="24418" xr:uid="{00000000-0005-0000-0000-0000645F0000}"/>
    <cellStyle name="Normal 41 12" xfId="24419" xr:uid="{00000000-0005-0000-0000-0000655F0000}"/>
    <cellStyle name="Normal 41 12 2" xfId="24420" xr:uid="{00000000-0005-0000-0000-0000665F0000}"/>
    <cellStyle name="Normal 41 13" xfId="24421" xr:uid="{00000000-0005-0000-0000-0000675F0000}"/>
    <cellStyle name="Normal 41 13 2" xfId="24422" xr:uid="{00000000-0005-0000-0000-0000685F0000}"/>
    <cellStyle name="Normal 41 14" xfId="24423" xr:uid="{00000000-0005-0000-0000-0000695F0000}"/>
    <cellStyle name="Normal 41 15" xfId="24424" xr:uid="{00000000-0005-0000-0000-00006A5F0000}"/>
    <cellStyle name="Normal 41 16" xfId="24425" xr:uid="{00000000-0005-0000-0000-00006B5F0000}"/>
    <cellStyle name="Normal 41 17" xfId="24426" xr:uid="{00000000-0005-0000-0000-00006C5F0000}"/>
    <cellStyle name="Normal 41 18" xfId="24427" xr:uid="{00000000-0005-0000-0000-00006D5F0000}"/>
    <cellStyle name="Normal 41 19" xfId="24428" xr:uid="{00000000-0005-0000-0000-00006E5F0000}"/>
    <cellStyle name="Normal 41 2" xfId="24429" xr:uid="{00000000-0005-0000-0000-00006F5F0000}"/>
    <cellStyle name="Normal 41 2 10" xfId="24430" xr:uid="{00000000-0005-0000-0000-0000705F0000}"/>
    <cellStyle name="Normal 41 2 11" xfId="24431" xr:uid="{00000000-0005-0000-0000-0000715F0000}"/>
    <cellStyle name="Normal 41 2 12" xfId="24432" xr:uid="{00000000-0005-0000-0000-0000725F0000}"/>
    <cellStyle name="Normal 41 2 13" xfId="24433" xr:uid="{00000000-0005-0000-0000-0000735F0000}"/>
    <cellStyle name="Normal 41 2 14" xfId="24434" xr:uid="{00000000-0005-0000-0000-0000745F0000}"/>
    <cellStyle name="Normal 41 2 15" xfId="24435" xr:uid="{00000000-0005-0000-0000-0000755F0000}"/>
    <cellStyle name="Normal 41 2 16" xfId="24436" xr:uid="{00000000-0005-0000-0000-0000765F0000}"/>
    <cellStyle name="Normal 41 2 17" xfId="24437" xr:uid="{00000000-0005-0000-0000-0000775F0000}"/>
    <cellStyle name="Normal 41 2 18" xfId="24438" xr:uid="{00000000-0005-0000-0000-0000785F0000}"/>
    <cellStyle name="Normal 41 2 2" xfId="24439" xr:uid="{00000000-0005-0000-0000-0000795F0000}"/>
    <cellStyle name="Normal 41 2 2 2" xfId="24440" xr:uid="{00000000-0005-0000-0000-00007A5F0000}"/>
    <cellStyle name="Normal 41 2 2 2 2" xfId="24441" xr:uid="{00000000-0005-0000-0000-00007B5F0000}"/>
    <cellStyle name="Normal 41 2 2 3" xfId="24442" xr:uid="{00000000-0005-0000-0000-00007C5F0000}"/>
    <cellStyle name="Normal 41 2 2 4" xfId="24443" xr:uid="{00000000-0005-0000-0000-00007D5F0000}"/>
    <cellStyle name="Normal 41 2 2 5" xfId="24444" xr:uid="{00000000-0005-0000-0000-00007E5F0000}"/>
    <cellStyle name="Normal 41 2 2 6" xfId="24445" xr:uid="{00000000-0005-0000-0000-00007F5F0000}"/>
    <cellStyle name="Normal 41 2 3" xfId="24446" xr:uid="{00000000-0005-0000-0000-0000805F0000}"/>
    <cellStyle name="Normal 41 2 3 2" xfId="24447" xr:uid="{00000000-0005-0000-0000-0000815F0000}"/>
    <cellStyle name="Normal 41 2 3 2 2" xfId="24448" xr:uid="{00000000-0005-0000-0000-0000825F0000}"/>
    <cellStyle name="Normal 41 2 3 3" xfId="24449" xr:uid="{00000000-0005-0000-0000-0000835F0000}"/>
    <cellStyle name="Normal 41 2 3 4" xfId="24450" xr:uid="{00000000-0005-0000-0000-0000845F0000}"/>
    <cellStyle name="Normal 41 2 4" xfId="24451" xr:uid="{00000000-0005-0000-0000-0000855F0000}"/>
    <cellStyle name="Normal 41 2 4 2" xfId="24452" xr:uid="{00000000-0005-0000-0000-0000865F0000}"/>
    <cellStyle name="Normal 41 2 4 2 2" xfId="24453" xr:uid="{00000000-0005-0000-0000-0000875F0000}"/>
    <cellStyle name="Normal 41 2 4 3" xfId="24454" xr:uid="{00000000-0005-0000-0000-0000885F0000}"/>
    <cellStyle name="Normal 41 2 4 4" xfId="24455" xr:uid="{00000000-0005-0000-0000-0000895F0000}"/>
    <cellStyle name="Normal 41 2 5" xfId="24456" xr:uid="{00000000-0005-0000-0000-00008A5F0000}"/>
    <cellStyle name="Normal 41 2 5 2" xfId="24457" xr:uid="{00000000-0005-0000-0000-00008B5F0000}"/>
    <cellStyle name="Normal 41 2 5 2 2" xfId="24458" xr:uid="{00000000-0005-0000-0000-00008C5F0000}"/>
    <cellStyle name="Normal 41 2 5 3" xfId="24459" xr:uid="{00000000-0005-0000-0000-00008D5F0000}"/>
    <cellStyle name="Normal 41 2 5 4" xfId="24460" xr:uid="{00000000-0005-0000-0000-00008E5F0000}"/>
    <cellStyle name="Normal 41 2 6" xfId="24461" xr:uid="{00000000-0005-0000-0000-00008F5F0000}"/>
    <cellStyle name="Normal 41 2 6 2" xfId="24462" xr:uid="{00000000-0005-0000-0000-0000905F0000}"/>
    <cellStyle name="Normal 41 2 6 2 2" xfId="24463" xr:uid="{00000000-0005-0000-0000-0000915F0000}"/>
    <cellStyle name="Normal 41 2 6 3" xfId="24464" xr:uid="{00000000-0005-0000-0000-0000925F0000}"/>
    <cellStyle name="Normal 41 2 7" xfId="24465" xr:uid="{00000000-0005-0000-0000-0000935F0000}"/>
    <cellStyle name="Normal 41 2 7 2" xfId="24466" xr:uid="{00000000-0005-0000-0000-0000945F0000}"/>
    <cellStyle name="Normal 41 2 7 3" xfId="24467" xr:uid="{00000000-0005-0000-0000-0000955F0000}"/>
    <cellStyle name="Normal 41 2 8" xfId="24468" xr:uid="{00000000-0005-0000-0000-0000965F0000}"/>
    <cellStyle name="Normal 41 2 8 2" xfId="24469" xr:uid="{00000000-0005-0000-0000-0000975F0000}"/>
    <cellStyle name="Normal 41 2 9" xfId="24470" xr:uid="{00000000-0005-0000-0000-0000985F0000}"/>
    <cellStyle name="Normal 41 2 9 2" xfId="24471" xr:uid="{00000000-0005-0000-0000-0000995F0000}"/>
    <cellStyle name="Normal 41 20" xfId="24472" xr:uid="{00000000-0005-0000-0000-00009A5F0000}"/>
    <cellStyle name="Normal 41 3" xfId="24473" xr:uid="{00000000-0005-0000-0000-00009B5F0000}"/>
    <cellStyle name="Normal 41 3 10" xfId="24474" xr:uid="{00000000-0005-0000-0000-00009C5F0000}"/>
    <cellStyle name="Normal 41 3 11" xfId="24475" xr:uid="{00000000-0005-0000-0000-00009D5F0000}"/>
    <cellStyle name="Normal 41 3 12" xfId="24476" xr:uid="{00000000-0005-0000-0000-00009E5F0000}"/>
    <cellStyle name="Normal 41 3 13" xfId="24477" xr:uid="{00000000-0005-0000-0000-00009F5F0000}"/>
    <cellStyle name="Normal 41 3 14" xfId="24478" xr:uid="{00000000-0005-0000-0000-0000A05F0000}"/>
    <cellStyle name="Normal 41 3 15" xfId="24479" xr:uid="{00000000-0005-0000-0000-0000A15F0000}"/>
    <cellStyle name="Normal 41 3 16" xfId="24480" xr:uid="{00000000-0005-0000-0000-0000A25F0000}"/>
    <cellStyle name="Normal 41 3 2" xfId="24481" xr:uid="{00000000-0005-0000-0000-0000A35F0000}"/>
    <cellStyle name="Normal 41 3 2 2" xfId="24482" xr:uid="{00000000-0005-0000-0000-0000A45F0000}"/>
    <cellStyle name="Normal 41 3 2 2 2" xfId="24483" xr:uid="{00000000-0005-0000-0000-0000A55F0000}"/>
    <cellStyle name="Normal 41 3 2 3" xfId="24484" xr:uid="{00000000-0005-0000-0000-0000A65F0000}"/>
    <cellStyle name="Normal 41 3 2 4" xfId="24485" xr:uid="{00000000-0005-0000-0000-0000A75F0000}"/>
    <cellStyle name="Normal 41 3 2 5" xfId="24486" xr:uid="{00000000-0005-0000-0000-0000A85F0000}"/>
    <cellStyle name="Normal 41 3 3" xfId="24487" xr:uid="{00000000-0005-0000-0000-0000A95F0000}"/>
    <cellStyle name="Normal 41 3 3 2" xfId="24488" xr:uid="{00000000-0005-0000-0000-0000AA5F0000}"/>
    <cellStyle name="Normal 41 3 3 2 2" xfId="24489" xr:uid="{00000000-0005-0000-0000-0000AB5F0000}"/>
    <cellStyle name="Normal 41 3 3 3" xfId="24490" xr:uid="{00000000-0005-0000-0000-0000AC5F0000}"/>
    <cellStyle name="Normal 41 3 3 4" xfId="24491" xr:uid="{00000000-0005-0000-0000-0000AD5F0000}"/>
    <cellStyle name="Normal 41 3 4" xfId="24492" xr:uid="{00000000-0005-0000-0000-0000AE5F0000}"/>
    <cellStyle name="Normal 41 3 4 2" xfId="24493" xr:uid="{00000000-0005-0000-0000-0000AF5F0000}"/>
    <cellStyle name="Normal 41 3 4 2 2" xfId="24494" xr:uid="{00000000-0005-0000-0000-0000B05F0000}"/>
    <cellStyle name="Normal 41 3 4 3" xfId="24495" xr:uid="{00000000-0005-0000-0000-0000B15F0000}"/>
    <cellStyle name="Normal 41 3 4 4" xfId="24496" xr:uid="{00000000-0005-0000-0000-0000B25F0000}"/>
    <cellStyle name="Normal 41 3 5" xfId="24497" xr:uid="{00000000-0005-0000-0000-0000B35F0000}"/>
    <cellStyle name="Normal 41 3 5 2" xfId="24498" xr:uid="{00000000-0005-0000-0000-0000B45F0000}"/>
    <cellStyle name="Normal 41 3 5 2 2" xfId="24499" xr:uid="{00000000-0005-0000-0000-0000B55F0000}"/>
    <cellStyle name="Normal 41 3 5 3" xfId="24500" xr:uid="{00000000-0005-0000-0000-0000B65F0000}"/>
    <cellStyle name="Normal 41 3 5 4" xfId="24501" xr:uid="{00000000-0005-0000-0000-0000B75F0000}"/>
    <cellStyle name="Normal 41 3 6" xfId="24502" xr:uid="{00000000-0005-0000-0000-0000B85F0000}"/>
    <cellStyle name="Normal 41 3 6 2" xfId="24503" xr:uid="{00000000-0005-0000-0000-0000B95F0000}"/>
    <cellStyle name="Normal 41 3 6 2 2" xfId="24504" xr:uid="{00000000-0005-0000-0000-0000BA5F0000}"/>
    <cellStyle name="Normal 41 3 6 3" xfId="24505" xr:uid="{00000000-0005-0000-0000-0000BB5F0000}"/>
    <cellStyle name="Normal 41 3 7" xfId="24506" xr:uid="{00000000-0005-0000-0000-0000BC5F0000}"/>
    <cellStyle name="Normal 41 3 7 2" xfId="24507" xr:uid="{00000000-0005-0000-0000-0000BD5F0000}"/>
    <cellStyle name="Normal 41 3 7 3" xfId="24508" xr:uid="{00000000-0005-0000-0000-0000BE5F0000}"/>
    <cellStyle name="Normal 41 3 8" xfId="24509" xr:uid="{00000000-0005-0000-0000-0000BF5F0000}"/>
    <cellStyle name="Normal 41 3 8 2" xfId="24510" xr:uid="{00000000-0005-0000-0000-0000C05F0000}"/>
    <cellStyle name="Normal 41 3 9" xfId="24511" xr:uid="{00000000-0005-0000-0000-0000C15F0000}"/>
    <cellStyle name="Normal 41 3 9 2" xfId="24512" xr:uid="{00000000-0005-0000-0000-0000C25F0000}"/>
    <cellStyle name="Normal 41 4" xfId="24513" xr:uid="{00000000-0005-0000-0000-0000C35F0000}"/>
    <cellStyle name="Normal 41 4 2" xfId="24514" xr:uid="{00000000-0005-0000-0000-0000C45F0000}"/>
    <cellStyle name="Normal 41 4 2 2" xfId="24515" xr:uid="{00000000-0005-0000-0000-0000C55F0000}"/>
    <cellStyle name="Normal 41 4 3" xfId="24516" xr:uid="{00000000-0005-0000-0000-0000C65F0000}"/>
    <cellStyle name="Normal 41 4 4" xfId="24517" xr:uid="{00000000-0005-0000-0000-0000C75F0000}"/>
    <cellStyle name="Normal 41 4 5" xfId="24518" xr:uid="{00000000-0005-0000-0000-0000C85F0000}"/>
    <cellStyle name="Normal 41 5" xfId="24519" xr:uid="{00000000-0005-0000-0000-0000C95F0000}"/>
    <cellStyle name="Normal 41 5 2" xfId="24520" xr:uid="{00000000-0005-0000-0000-0000CA5F0000}"/>
    <cellStyle name="Normal 41 5 2 2" xfId="24521" xr:uid="{00000000-0005-0000-0000-0000CB5F0000}"/>
    <cellStyle name="Normal 41 5 3" xfId="24522" xr:uid="{00000000-0005-0000-0000-0000CC5F0000}"/>
    <cellStyle name="Normal 41 5 4" xfId="24523" xr:uid="{00000000-0005-0000-0000-0000CD5F0000}"/>
    <cellStyle name="Normal 41 5 5" xfId="24524" xr:uid="{00000000-0005-0000-0000-0000CE5F0000}"/>
    <cellStyle name="Normal 41 6" xfId="24525" xr:uid="{00000000-0005-0000-0000-0000CF5F0000}"/>
    <cellStyle name="Normal 41 6 2" xfId="24526" xr:uid="{00000000-0005-0000-0000-0000D05F0000}"/>
    <cellStyle name="Normal 41 6 2 2" xfId="24527" xr:uid="{00000000-0005-0000-0000-0000D15F0000}"/>
    <cellStyle name="Normal 41 6 3" xfId="24528" xr:uid="{00000000-0005-0000-0000-0000D25F0000}"/>
    <cellStyle name="Normal 41 6 4" xfId="24529" xr:uid="{00000000-0005-0000-0000-0000D35F0000}"/>
    <cellStyle name="Normal 41 6 5" xfId="24530" xr:uid="{00000000-0005-0000-0000-0000D45F0000}"/>
    <cellStyle name="Normal 41 7" xfId="24531" xr:uid="{00000000-0005-0000-0000-0000D55F0000}"/>
    <cellStyle name="Normal 41 7 2" xfId="24532" xr:uid="{00000000-0005-0000-0000-0000D65F0000}"/>
    <cellStyle name="Normal 41 7 2 2" xfId="24533" xr:uid="{00000000-0005-0000-0000-0000D75F0000}"/>
    <cellStyle name="Normal 41 7 3" xfId="24534" xr:uid="{00000000-0005-0000-0000-0000D85F0000}"/>
    <cellStyle name="Normal 41 7 4" xfId="24535" xr:uid="{00000000-0005-0000-0000-0000D95F0000}"/>
    <cellStyle name="Normal 41 8" xfId="24536" xr:uid="{00000000-0005-0000-0000-0000DA5F0000}"/>
    <cellStyle name="Normal 41 8 2" xfId="24537" xr:uid="{00000000-0005-0000-0000-0000DB5F0000}"/>
    <cellStyle name="Normal 41 8 2 2" xfId="24538" xr:uid="{00000000-0005-0000-0000-0000DC5F0000}"/>
    <cellStyle name="Normal 41 8 3" xfId="24539" xr:uid="{00000000-0005-0000-0000-0000DD5F0000}"/>
    <cellStyle name="Normal 41 9" xfId="24540" xr:uid="{00000000-0005-0000-0000-0000DE5F0000}"/>
    <cellStyle name="Normal 41 9 2" xfId="24541" xr:uid="{00000000-0005-0000-0000-0000DF5F0000}"/>
    <cellStyle name="Normal 41 9 3" xfId="24542" xr:uid="{00000000-0005-0000-0000-0000E05F0000}"/>
    <cellStyle name="Normal 42" xfId="24543" xr:uid="{00000000-0005-0000-0000-0000E15F0000}"/>
    <cellStyle name="Normal 42 10" xfId="24544" xr:uid="{00000000-0005-0000-0000-0000E25F0000}"/>
    <cellStyle name="Normal 42 10 2" xfId="24545" xr:uid="{00000000-0005-0000-0000-0000E35F0000}"/>
    <cellStyle name="Normal 42 11" xfId="24546" xr:uid="{00000000-0005-0000-0000-0000E45F0000}"/>
    <cellStyle name="Normal 42 11 2" xfId="24547" xr:uid="{00000000-0005-0000-0000-0000E55F0000}"/>
    <cellStyle name="Normal 42 12" xfId="24548" xr:uid="{00000000-0005-0000-0000-0000E65F0000}"/>
    <cellStyle name="Normal 42 12 2" xfId="24549" xr:uid="{00000000-0005-0000-0000-0000E75F0000}"/>
    <cellStyle name="Normal 42 13" xfId="24550" xr:uid="{00000000-0005-0000-0000-0000E85F0000}"/>
    <cellStyle name="Normal 42 13 2" xfId="24551" xr:uid="{00000000-0005-0000-0000-0000E95F0000}"/>
    <cellStyle name="Normal 42 14" xfId="24552" xr:uid="{00000000-0005-0000-0000-0000EA5F0000}"/>
    <cellStyle name="Normal 42 15" xfId="24553" xr:uid="{00000000-0005-0000-0000-0000EB5F0000}"/>
    <cellStyle name="Normal 42 16" xfId="24554" xr:uid="{00000000-0005-0000-0000-0000EC5F0000}"/>
    <cellStyle name="Normal 42 17" xfId="24555" xr:uid="{00000000-0005-0000-0000-0000ED5F0000}"/>
    <cellStyle name="Normal 42 18" xfId="24556" xr:uid="{00000000-0005-0000-0000-0000EE5F0000}"/>
    <cellStyle name="Normal 42 19" xfId="24557" xr:uid="{00000000-0005-0000-0000-0000EF5F0000}"/>
    <cellStyle name="Normal 42 2" xfId="24558" xr:uid="{00000000-0005-0000-0000-0000F05F0000}"/>
    <cellStyle name="Normal 42 2 10" xfId="24559" xr:uid="{00000000-0005-0000-0000-0000F15F0000}"/>
    <cellStyle name="Normal 42 2 11" xfId="24560" xr:uid="{00000000-0005-0000-0000-0000F25F0000}"/>
    <cellStyle name="Normal 42 2 12" xfId="24561" xr:uid="{00000000-0005-0000-0000-0000F35F0000}"/>
    <cellStyle name="Normal 42 2 13" xfId="24562" xr:uid="{00000000-0005-0000-0000-0000F45F0000}"/>
    <cellStyle name="Normal 42 2 14" xfId="24563" xr:uid="{00000000-0005-0000-0000-0000F55F0000}"/>
    <cellStyle name="Normal 42 2 15" xfId="24564" xr:uid="{00000000-0005-0000-0000-0000F65F0000}"/>
    <cellStyle name="Normal 42 2 16" xfId="24565" xr:uid="{00000000-0005-0000-0000-0000F75F0000}"/>
    <cellStyle name="Normal 42 2 17" xfId="24566" xr:uid="{00000000-0005-0000-0000-0000F85F0000}"/>
    <cellStyle name="Normal 42 2 18" xfId="24567" xr:uid="{00000000-0005-0000-0000-0000F95F0000}"/>
    <cellStyle name="Normal 42 2 2" xfId="24568" xr:uid="{00000000-0005-0000-0000-0000FA5F0000}"/>
    <cellStyle name="Normal 42 2 2 2" xfId="24569" xr:uid="{00000000-0005-0000-0000-0000FB5F0000}"/>
    <cellStyle name="Normal 42 2 2 2 2" xfId="24570" xr:uid="{00000000-0005-0000-0000-0000FC5F0000}"/>
    <cellStyle name="Normal 42 2 2 3" xfId="24571" xr:uid="{00000000-0005-0000-0000-0000FD5F0000}"/>
    <cellStyle name="Normal 42 2 2 4" xfId="24572" xr:uid="{00000000-0005-0000-0000-0000FE5F0000}"/>
    <cellStyle name="Normal 42 2 2 5" xfId="24573" xr:uid="{00000000-0005-0000-0000-0000FF5F0000}"/>
    <cellStyle name="Normal 42 2 2 6" xfId="24574" xr:uid="{00000000-0005-0000-0000-000000600000}"/>
    <cellStyle name="Normal 42 2 3" xfId="24575" xr:uid="{00000000-0005-0000-0000-000001600000}"/>
    <cellStyle name="Normal 42 2 3 2" xfId="24576" xr:uid="{00000000-0005-0000-0000-000002600000}"/>
    <cellStyle name="Normal 42 2 3 2 2" xfId="24577" xr:uid="{00000000-0005-0000-0000-000003600000}"/>
    <cellStyle name="Normal 42 2 3 3" xfId="24578" xr:uid="{00000000-0005-0000-0000-000004600000}"/>
    <cellStyle name="Normal 42 2 3 4" xfId="24579" xr:uid="{00000000-0005-0000-0000-000005600000}"/>
    <cellStyle name="Normal 42 2 4" xfId="24580" xr:uid="{00000000-0005-0000-0000-000006600000}"/>
    <cellStyle name="Normal 42 2 4 2" xfId="24581" xr:uid="{00000000-0005-0000-0000-000007600000}"/>
    <cellStyle name="Normal 42 2 4 2 2" xfId="24582" xr:uid="{00000000-0005-0000-0000-000008600000}"/>
    <cellStyle name="Normal 42 2 4 3" xfId="24583" xr:uid="{00000000-0005-0000-0000-000009600000}"/>
    <cellStyle name="Normal 42 2 4 4" xfId="24584" xr:uid="{00000000-0005-0000-0000-00000A600000}"/>
    <cellStyle name="Normal 42 2 5" xfId="24585" xr:uid="{00000000-0005-0000-0000-00000B600000}"/>
    <cellStyle name="Normal 42 2 5 2" xfId="24586" xr:uid="{00000000-0005-0000-0000-00000C600000}"/>
    <cellStyle name="Normal 42 2 5 2 2" xfId="24587" xr:uid="{00000000-0005-0000-0000-00000D600000}"/>
    <cellStyle name="Normal 42 2 5 3" xfId="24588" xr:uid="{00000000-0005-0000-0000-00000E600000}"/>
    <cellStyle name="Normal 42 2 5 4" xfId="24589" xr:uid="{00000000-0005-0000-0000-00000F600000}"/>
    <cellStyle name="Normal 42 2 6" xfId="24590" xr:uid="{00000000-0005-0000-0000-000010600000}"/>
    <cellStyle name="Normal 42 2 6 2" xfId="24591" xr:uid="{00000000-0005-0000-0000-000011600000}"/>
    <cellStyle name="Normal 42 2 6 2 2" xfId="24592" xr:uid="{00000000-0005-0000-0000-000012600000}"/>
    <cellStyle name="Normal 42 2 6 3" xfId="24593" xr:uid="{00000000-0005-0000-0000-000013600000}"/>
    <cellStyle name="Normal 42 2 7" xfId="24594" xr:uid="{00000000-0005-0000-0000-000014600000}"/>
    <cellStyle name="Normal 42 2 7 2" xfId="24595" xr:uid="{00000000-0005-0000-0000-000015600000}"/>
    <cellStyle name="Normal 42 2 7 3" xfId="24596" xr:uid="{00000000-0005-0000-0000-000016600000}"/>
    <cellStyle name="Normal 42 2 8" xfId="24597" xr:uid="{00000000-0005-0000-0000-000017600000}"/>
    <cellStyle name="Normal 42 2 8 2" xfId="24598" xr:uid="{00000000-0005-0000-0000-000018600000}"/>
    <cellStyle name="Normal 42 2 9" xfId="24599" xr:uid="{00000000-0005-0000-0000-000019600000}"/>
    <cellStyle name="Normal 42 2 9 2" xfId="24600" xr:uid="{00000000-0005-0000-0000-00001A600000}"/>
    <cellStyle name="Normal 42 20" xfId="24601" xr:uid="{00000000-0005-0000-0000-00001B600000}"/>
    <cellStyle name="Normal 42 3" xfId="24602" xr:uid="{00000000-0005-0000-0000-00001C600000}"/>
    <cellStyle name="Normal 42 3 10" xfId="24603" xr:uid="{00000000-0005-0000-0000-00001D600000}"/>
    <cellStyle name="Normal 42 3 11" xfId="24604" xr:uid="{00000000-0005-0000-0000-00001E600000}"/>
    <cellStyle name="Normal 42 3 12" xfId="24605" xr:uid="{00000000-0005-0000-0000-00001F600000}"/>
    <cellStyle name="Normal 42 3 13" xfId="24606" xr:uid="{00000000-0005-0000-0000-000020600000}"/>
    <cellStyle name="Normal 42 3 14" xfId="24607" xr:uid="{00000000-0005-0000-0000-000021600000}"/>
    <cellStyle name="Normal 42 3 15" xfId="24608" xr:uid="{00000000-0005-0000-0000-000022600000}"/>
    <cellStyle name="Normal 42 3 16" xfId="24609" xr:uid="{00000000-0005-0000-0000-000023600000}"/>
    <cellStyle name="Normal 42 3 2" xfId="24610" xr:uid="{00000000-0005-0000-0000-000024600000}"/>
    <cellStyle name="Normal 42 3 2 2" xfId="24611" xr:uid="{00000000-0005-0000-0000-000025600000}"/>
    <cellStyle name="Normal 42 3 2 2 2" xfId="24612" xr:uid="{00000000-0005-0000-0000-000026600000}"/>
    <cellStyle name="Normal 42 3 2 3" xfId="24613" xr:uid="{00000000-0005-0000-0000-000027600000}"/>
    <cellStyle name="Normal 42 3 2 4" xfId="24614" xr:uid="{00000000-0005-0000-0000-000028600000}"/>
    <cellStyle name="Normal 42 3 2 5" xfId="24615" xr:uid="{00000000-0005-0000-0000-000029600000}"/>
    <cellStyle name="Normal 42 3 3" xfId="24616" xr:uid="{00000000-0005-0000-0000-00002A600000}"/>
    <cellStyle name="Normal 42 3 3 2" xfId="24617" xr:uid="{00000000-0005-0000-0000-00002B600000}"/>
    <cellStyle name="Normal 42 3 3 2 2" xfId="24618" xr:uid="{00000000-0005-0000-0000-00002C600000}"/>
    <cellStyle name="Normal 42 3 3 3" xfId="24619" xr:uid="{00000000-0005-0000-0000-00002D600000}"/>
    <cellStyle name="Normal 42 3 3 4" xfId="24620" xr:uid="{00000000-0005-0000-0000-00002E600000}"/>
    <cellStyle name="Normal 42 3 4" xfId="24621" xr:uid="{00000000-0005-0000-0000-00002F600000}"/>
    <cellStyle name="Normal 42 3 4 2" xfId="24622" xr:uid="{00000000-0005-0000-0000-000030600000}"/>
    <cellStyle name="Normal 42 3 4 2 2" xfId="24623" xr:uid="{00000000-0005-0000-0000-000031600000}"/>
    <cellStyle name="Normal 42 3 4 3" xfId="24624" xr:uid="{00000000-0005-0000-0000-000032600000}"/>
    <cellStyle name="Normal 42 3 4 4" xfId="24625" xr:uid="{00000000-0005-0000-0000-000033600000}"/>
    <cellStyle name="Normal 42 3 5" xfId="24626" xr:uid="{00000000-0005-0000-0000-000034600000}"/>
    <cellStyle name="Normal 42 3 5 2" xfId="24627" xr:uid="{00000000-0005-0000-0000-000035600000}"/>
    <cellStyle name="Normal 42 3 5 2 2" xfId="24628" xr:uid="{00000000-0005-0000-0000-000036600000}"/>
    <cellStyle name="Normal 42 3 5 3" xfId="24629" xr:uid="{00000000-0005-0000-0000-000037600000}"/>
    <cellStyle name="Normal 42 3 5 4" xfId="24630" xr:uid="{00000000-0005-0000-0000-000038600000}"/>
    <cellStyle name="Normal 42 3 6" xfId="24631" xr:uid="{00000000-0005-0000-0000-000039600000}"/>
    <cellStyle name="Normal 42 3 6 2" xfId="24632" xr:uid="{00000000-0005-0000-0000-00003A600000}"/>
    <cellStyle name="Normal 42 3 6 2 2" xfId="24633" xr:uid="{00000000-0005-0000-0000-00003B600000}"/>
    <cellStyle name="Normal 42 3 6 3" xfId="24634" xr:uid="{00000000-0005-0000-0000-00003C600000}"/>
    <cellStyle name="Normal 42 3 7" xfId="24635" xr:uid="{00000000-0005-0000-0000-00003D600000}"/>
    <cellStyle name="Normal 42 3 7 2" xfId="24636" xr:uid="{00000000-0005-0000-0000-00003E600000}"/>
    <cellStyle name="Normal 42 3 7 3" xfId="24637" xr:uid="{00000000-0005-0000-0000-00003F600000}"/>
    <cellStyle name="Normal 42 3 8" xfId="24638" xr:uid="{00000000-0005-0000-0000-000040600000}"/>
    <cellStyle name="Normal 42 3 8 2" xfId="24639" xr:uid="{00000000-0005-0000-0000-000041600000}"/>
    <cellStyle name="Normal 42 3 9" xfId="24640" xr:uid="{00000000-0005-0000-0000-000042600000}"/>
    <cellStyle name="Normal 42 3 9 2" xfId="24641" xr:uid="{00000000-0005-0000-0000-000043600000}"/>
    <cellStyle name="Normal 42 4" xfId="24642" xr:uid="{00000000-0005-0000-0000-000044600000}"/>
    <cellStyle name="Normal 42 4 2" xfId="24643" xr:uid="{00000000-0005-0000-0000-000045600000}"/>
    <cellStyle name="Normal 42 4 2 2" xfId="24644" xr:uid="{00000000-0005-0000-0000-000046600000}"/>
    <cellStyle name="Normal 42 4 3" xfId="24645" xr:uid="{00000000-0005-0000-0000-000047600000}"/>
    <cellStyle name="Normal 42 4 4" xfId="24646" xr:uid="{00000000-0005-0000-0000-000048600000}"/>
    <cellStyle name="Normal 42 4 5" xfId="24647" xr:uid="{00000000-0005-0000-0000-000049600000}"/>
    <cellStyle name="Normal 42 5" xfId="24648" xr:uid="{00000000-0005-0000-0000-00004A600000}"/>
    <cellStyle name="Normal 42 5 2" xfId="24649" xr:uid="{00000000-0005-0000-0000-00004B600000}"/>
    <cellStyle name="Normal 42 5 2 2" xfId="24650" xr:uid="{00000000-0005-0000-0000-00004C600000}"/>
    <cellStyle name="Normal 42 5 3" xfId="24651" xr:uid="{00000000-0005-0000-0000-00004D600000}"/>
    <cellStyle name="Normal 42 5 4" xfId="24652" xr:uid="{00000000-0005-0000-0000-00004E600000}"/>
    <cellStyle name="Normal 42 5 5" xfId="24653" xr:uid="{00000000-0005-0000-0000-00004F600000}"/>
    <cellStyle name="Normal 42 6" xfId="24654" xr:uid="{00000000-0005-0000-0000-000050600000}"/>
    <cellStyle name="Normal 42 6 2" xfId="24655" xr:uid="{00000000-0005-0000-0000-000051600000}"/>
    <cellStyle name="Normal 42 6 2 2" xfId="24656" xr:uid="{00000000-0005-0000-0000-000052600000}"/>
    <cellStyle name="Normal 42 6 3" xfId="24657" xr:uid="{00000000-0005-0000-0000-000053600000}"/>
    <cellStyle name="Normal 42 6 4" xfId="24658" xr:uid="{00000000-0005-0000-0000-000054600000}"/>
    <cellStyle name="Normal 42 6 5" xfId="24659" xr:uid="{00000000-0005-0000-0000-000055600000}"/>
    <cellStyle name="Normal 42 7" xfId="24660" xr:uid="{00000000-0005-0000-0000-000056600000}"/>
    <cellStyle name="Normal 42 7 2" xfId="24661" xr:uid="{00000000-0005-0000-0000-000057600000}"/>
    <cellStyle name="Normal 42 7 2 2" xfId="24662" xr:uid="{00000000-0005-0000-0000-000058600000}"/>
    <cellStyle name="Normal 42 7 3" xfId="24663" xr:uid="{00000000-0005-0000-0000-000059600000}"/>
    <cellStyle name="Normal 42 7 4" xfId="24664" xr:uid="{00000000-0005-0000-0000-00005A600000}"/>
    <cellStyle name="Normal 42 8" xfId="24665" xr:uid="{00000000-0005-0000-0000-00005B600000}"/>
    <cellStyle name="Normal 42 8 2" xfId="24666" xr:uid="{00000000-0005-0000-0000-00005C600000}"/>
    <cellStyle name="Normal 42 8 2 2" xfId="24667" xr:uid="{00000000-0005-0000-0000-00005D600000}"/>
    <cellStyle name="Normal 42 8 3" xfId="24668" xr:uid="{00000000-0005-0000-0000-00005E600000}"/>
    <cellStyle name="Normal 42 9" xfId="24669" xr:uid="{00000000-0005-0000-0000-00005F600000}"/>
    <cellStyle name="Normal 42 9 2" xfId="24670" xr:uid="{00000000-0005-0000-0000-000060600000}"/>
    <cellStyle name="Normal 42 9 3" xfId="24671" xr:uid="{00000000-0005-0000-0000-000061600000}"/>
    <cellStyle name="Normal 43" xfId="24672" xr:uid="{00000000-0005-0000-0000-000062600000}"/>
    <cellStyle name="Normal 43 10" xfId="24673" xr:uid="{00000000-0005-0000-0000-000063600000}"/>
    <cellStyle name="Normal 43 10 2" xfId="24674" xr:uid="{00000000-0005-0000-0000-000064600000}"/>
    <cellStyle name="Normal 43 11" xfId="24675" xr:uid="{00000000-0005-0000-0000-000065600000}"/>
    <cellStyle name="Normal 43 11 2" xfId="24676" xr:uid="{00000000-0005-0000-0000-000066600000}"/>
    <cellStyle name="Normal 43 12" xfId="24677" xr:uid="{00000000-0005-0000-0000-000067600000}"/>
    <cellStyle name="Normal 43 12 2" xfId="24678" xr:uid="{00000000-0005-0000-0000-000068600000}"/>
    <cellStyle name="Normal 43 13" xfId="24679" xr:uid="{00000000-0005-0000-0000-000069600000}"/>
    <cellStyle name="Normal 43 13 2" xfId="24680" xr:uid="{00000000-0005-0000-0000-00006A600000}"/>
    <cellStyle name="Normal 43 14" xfId="24681" xr:uid="{00000000-0005-0000-0000-00006B600000}"/>
    <cellStyle name="Normal 43 15" xfId="24682" xr:uid="{00000000-0005-0000-0000-00006C600000}"/>
    <cellStyle name="Normal 43 16" xfId="24683" xr:uid="{00000000-0005-0000-0000-00006D600000}"/>
    <cellStyle name="Normal 43 17" xfId="24684" xr:uid="{00000000-0005-0000-0000-00006E600000}"/>
    <cellStyle name="Normal 43 18" xfId="24685" xr:uid="{00000000-0005-0000-0000-00006F600000}"/>
    <cellStyle name="Normal 43 19" xfId="24686" xr:uid="{00000000-0005-0000-0000-000070600000}"/>
    <cellStyle name="Normal 43 2" xfId="24687" xr:uid="{00000000-0005-0000-0000-000071600000}"/>
    <cellStyle name="Normal 43 2 10" xfId="24688" xr:uid="{00000000-0005-0000-0000-000072600000}"/>
    <cellStyle name="Normal 43 2 11" xfId="24689" xr:uid="{00000000-0005-0000-0000-000073600000}"/>
    <cellStyle name="Normal 43 2 12" xfId="24690" xr:uid="{00000000-0005-0000-0000-000074600000}"/>
    <cellStyle name="Normal 43 2 13" xfId="24691" xr:uid="{00000000-0005-0000-0000-000075600000}"/>
    <cellStyle name="Normal 43 2 14" xfId="24692" xr:uid="{00000000-0005-0000-0000-000076600000}"/>
    <cellStyle name="Normal 43 2 15" xfId="24693" xr:uid="{00000000-0005-0000-0000-000077600000}"/>
    <cellStyle name="Normal 43 2 16" xfId="24694" xr:uid="{00000000-0005-0000-0000-000078600000}"/>
    <cellStyle name="Normal 43 2 17" xfId="24695" xr:uid="{00000000-0005-0000-0000-000079600000}"/>
    <cellStyle name="Normal 43 2 18" xfId="24696" xr:uid="{00000000-0005-0000-0000-00007A600000}"/>
    <cellStyle name="Normal 43 2 2" xfId="24697" xr:uid="{00000000-0005-0000-0000-00007B600000}"/>
    <cellStyle name="Normal 43 2 2 2" xfId="24698" xr:uid="{00000000-0005-0000-0000-00007C600000}"/>
    <cellStyle name="Normal 43 2 2 2 2" xfId="24699" xr:uid="{00000000-0005-0000-0000-00007D600000}"/>
    <cellStyle name="Normal 43 2 2 3" xfId="24700" xr:uid="{00000000-0005-0000-0000-00007E600000}"/>
    <cellStyle name="Normal 43 2 2 4" xfId="24701" xr:uid="{00000000-0005-0000-0000-00007F600000}"/>
    <cellStyle name="Normal 43 2 2 5" xfId="24702" xr:uid="{00000000-0005-0000-0000-000080600000}"/>
    <cellStyle name="Normal 43 2 2 6" xfId="24703" xr:uid="{00000000-0005-0000-0000-000081600000}"/>
    <cellStyle name="Normal 43 2 3" xfId="24704" xr:uid="{00000000-0005-0000-0000-000082600000}"/>
    <cellStyle name="Normal 43 2 3 2" xfId="24705" xr:uid="{00000000-0005-0000-0000-000083600000}"/>
    <cellStyle name="Normal 43 2 3 2 2" xfId="24706" xr:uid="{00000000-0005-0000-0000-000084600000}"/>
    <cellStyle name="Normal 43 2 3 3" xfId="24707" xr:uid="{00000000-0005-0000-0000-000085600000}"/>
    <cellStyle name="Normal 43 2 3 4" xfId="24708" xr:uid="{00000000-0005-0000-0000-000086600000}"/>
    <cellStyle name="Normal 43 2 4" xfId="24709" xr:uid="{00000000-0005-0000-0000-000087600000}"/>
    <cellStyle name="Normal 43 2 4 2" xfId="24710" xr:uid="{00000000-0005-0000-0000-000088600000}"/>
    <cellStyle name="Normal 43 2 4 2 2" xfId="24711" xr:uid="{00000000-0005-0000-0000-000089600000}"/>
    <cellStyle name="Normal 43 2 4 3" xfId="24712" xr:uid="{00000000-0005-0000-0000-00008A600000}"/>
    <cellStyle name="Normal 43 2 4 4" xfId="24713" xr:uid="{00000000-0005-0000-0000-00008B600000}"/>
    <cellStyle name="Normal 43 2 5" xfId="24714" xr:uid="{00000000-0005-0000-0000-00008C600000}"/>
    <cellStyle name="Normal 43 2 5 2" xfId="24715" xr:uid="{00000000-0005-0000-0000-00008D600000}"/>
    <cellStyle name="Normal 43 2 5 2 2" xfId="24716" xr:uid="{00000000-0005-0000-0000-00008E600000}"/>
    <cellStyle name="Normal 43 2 5 3" xfId="24717" xr:uid="{00000000-0005-0000-0000-00008F600000}"/>
    <cellStyle name="Normal 43 2 5 4" xfId="24718" xr:uid="{00000000-0005-0000-0000-000090600000}"/>
    <cellStyle name="Normal 43 2 6" xfId="24719" xr:uid="{00000000-0005-0000-0000-000091600000}"/>
    <cellStyle name="Normal 43 2 6 2" xfId="24720" xr:uid="{00000000-0005-0000-0000-000092600000}"/>
    <cellStyle name="Normal 43 2 6 2 2" xfId="24721" xr:uid="{00000000-0005-0000-0000-000093600000}"/>
    <cellStyle name="Normal 43 2 6 3" xfId="24722" xr:uid="{00000000-0005-0000-0000-000094600000}"/>
    <cellStyle name="Normal 43 2 7" xfId="24723" xr:uid="{00000000-0005-0000-0000-000095600000}"/>
    <cellStyle name="Normal 43 2 7 2" xfId="24724" xr:uid="{00000000-0005-0000-0000-000096600000}"/>
    <cellStyle name="Normal 43 2 7 3" xfId="24725" xr:uid="{00000000-0005-0000-0000-000097600000}"/>
    <cellStyle name="Normal 43 2 8" xfId="24726" xr:uid="{00000000-0005-0000-0000-000098600000}"/>
    <cellStyle name="Normal 43 2 8 2" xfId="24727" xr:uid="{00000000-0005-0000-0000-000099600000}"/>
    <cellStyle name="Normal 43 2 9" xfId="24728" xr:uid="{00000000-0005-0000-0000-00009A600000}"/>
    <cellStyle name="Normal 43 2 9 2" xfId="24729" xr:uid="{00000000-0005-0000-0000-00009B600000}"/>
    <cellStyle name="Normal 43 20" xfId="24730" xr:uid="{00000000-0005-0000-0000-00009C600000}"/>
    <cellStyle name="Normal 43 3" xfId="24731" xr:uid="{00000000-0005-0000-0000-00009D600000}"/>
    <cellStyle name="Normal 43 3 10" xfId="24732" xr:uid="{00000000-0005-0000-0000-00009E600000}"/>
    <cellStyle name="Normal 43 3 11" xfId="24733" xr:uid="{00000000-0005-0000-0000-00009F600000}"/>
    <cellStyle name="Normal 43 3 12" xfId="24734" xr:uid="{00000000-0005-0000-0000-0000A0600000}"/>
    <cellStyle name="Normal 43 3 13" xfId="24735" xr:uid="{00000000-0005-0000-0000-0000A1600000}"/>
    <cellStyle name="Normal 43 3 14" xfId="24736" xr:uid="{00000000-0005-0000-0000-0000A2600000}"/>
    <cellStyle name="Normal 43 3 15" xfId="24737" xr:uid="{00000000-0005-0000-0000-0000A3600000}"/>
    <cellStyle name="Normal 43 3 16" xfId="24738" xr:uid="{00000000-0005-0000-0000-0000A4600000}"/>
    <cellStyle name="Normal 43 3 2" xfId="24739" xr:uid="{00000000-0005-0000-0000-0000A5600000}"/>
    <cellStyle name="Normal 43 3 2 2" xfId="24740" xr:uid="{00000000-0005-0000-0000-0000A6600000}"/>
    <cellStyle name="Normal 43 3 2 2 2" xfId="24741" xr:uid="{00000000-0005-0000-0000-0000A7600000}"/>
    <cellStyle name="Normal 43 3 2 3" xfId="24742" xr:uid="{00000000-0005-0000-0000-0000A8600000}"/>
    <cellStyle name="Normal 43 3 2 4" xfId="24743" xr:uid="{00000000-0005-0000-0000-0000A9600000}"/>
    <cellStyle name="Normal 43 3 2 5" xfId="24744" xr:uid="{00000000-0005-0000-0000-0000AA600000}"/>
    <cellStyle name="Normal 43 3 3" xfId="24745" xr:uid="{00000000-0005-0000-0000-0000AB600000}"/>
    <cellStyle name="Normal 43 3 3 2" xfId="24746" xr:uid="{00000000-0005-0000-0000-0000AC600000}"/>
    <cellStyle name="Normal 43 3 3 2 2" xfId="24747" xr:uid="{00000000-0005-0000-0000-0000AD600000}"/>
    <cellStyle name="Normal 43 3 3 3" xfId="24748" xr:uid="{00000000-0005-0000-0000-0000AE600000}"/>
    <cellStyle name="Normal 43 3 3 4" xfId="24749" xr:uid="{00000000-0005-0000-0000-0000AF600000}"/>
    <cellStyle name="Normal 43 3 4" xfId="24750" xr:uid="{00000000-0005-0000-0000-0000B0600000}"/>
    <cellStyle name="Normal 43 3 4 2" xfId="24751" xr:uid="{00000000-0005-0000-0000-0000B1600000}"/>
    <cellStyle name="Normal 43 3 4 2 2" xfId="24752" xr:uid="{00000000-0005-0000-0000-0000B2600000}"/>
    <cellStyle name="Normal 43 3 4 3" xfId="24753" xr:uid="{00000000-0005-0000-0000-0000B3600000}"/>
    <cellStyle name="Normal 43 3 4 4" xfId="24754" xr:uid="{00000000-0005-0000-0000-0000B4600000}"/>
    <cellStyle name="Normal 43 3 5" xfId="24755" xr:uid="{00000000-0005-0000-0000-0000B5600000}"/>
    <cellStyle name="Normal 43 3 5 2" xfId="24756" xr:uid="{00000000-0005-0000-0000-0000B6600000}"/>
    <cellStyle name="Normal 43 3 5 2 2" xfId="24757" xr:uid="{00000000-0005-0000-0000-0000B7600000}"/>
    <cellStyle name="Normal 43 3 5 3" xfId="24758" xr:uid="{00000000-0005-0000-0000-0000B8600000}"/>
    <cellStyle name="Normal 43 3 5 4" xfId="24759" xr:uid="{00000000-0005-0000-0000-0000B9600000}"/>
    <cellStyle name="Normal 43 3 6" xfId="24760" xr:uid="{00000000-0005-0000-0000-0000BA600000}"/>
    <cellStyle name="Normal 43 3 6 2" xfId="24761" xr:uid="{00000000-0005-0000-0000-0000BB600000}"/>
    <cellStyle name="Normal 43 3 6 2 2" xfId="24762" xr:uid="{00000000-0005-0000-0000-0000BC600000}"/>
    <cellStyle name="Normal 43 3 6 3" xfId="24763" xr:uid="{00000000-0005-0000-0000-0000BD600000}"/>
    <cellStyle name="Normal 43 3 7" xfId="24764" xr:uid="{00000000-0005-0000-0000-0000BE600000}"/>
    <cellStyle name="Normal 43 3 7 2" xfId="24765" xr:uid="{00000000-0005-0000-0000-0000BF600000}"/>
    <cellStyle name="Normal 43 3 7 3" xfId="24766" xr:uid="{00000000-0005-0000-0000-0000C0600000}"/>
    <cellStyle name="Normal 43 3 8" xfId="24767" xr:uid="{00000000-0005-0000-0000-0000C1600000}"/>
    <cellStyle name="Normal 43 3 8 2" xfId="24768" xr:uid="{00000000-0005-0000-0000-0000C2600000}"/>
    <cellStyle name="Normal 43 3 9" xfId="24769" xr:uid="{00000000-0005-0000-0000-0000C3600000}"/>
    <cellStyle name="Normal 43 3 9 2" xfId="24770" xr:uid="{00000000-0005-0000-0000-0000C4600000}"/>
    <cellStyle name="Normal 43 4" xfId="24771" xr:uid="{00000000-0005-0000-0000-0000C5600000}"/>
    <cellStyle name="Normal 43 4 2" xfId="24772" xr:uid="{00000000-0005-0000-0000-0000C6600000}"/>
    <cellStyle name="Normal 43 4 2 2" xfId="24773" xr:uid="{00000000-0005-0000-0000-0000C7600000}"/>
    <cellStyle name="Normal 43 4 3" xfId="24774" xr:uid="{00000000-0005-0000-0000-0000C8600000}"/>
    <cellStyle name="Normal 43 4 4" xfId="24775" xr:uid="{00000000-0005-0000-0000-0000C9600000}"/>
    <cellStyle name="Normal 43 4 5" xfId="24776" xr:uid="{00000000-0005-0000-0000-0000CA600000}"/>
    <cellStyle name="Normal 43 5" xfId="24777" xr:uid="{00000000-0005-0000-0000-0000CB600000}"/>
    <cellStyle name="Normal 43 5 2" xfId="24778" xr:uid="{00000000-0005-0000-0000-0000CC600000}"/>
    <cellStyle name="Normal 43 5 2 2" xfId="24779" xr:uid="{00000000-0005-0000-0000-0000CD600000}"/>
    <cellStyle name="Normal 43 5 3" xfId="24780" xr:uid="{00000000-0005-0000-0000-0000CE600000}"/>
    <cellStyle name="Normal 43 5 4" xfId="24781" xr:uid="{00000000-0005-0000-0000-0000CF600000}"/>
    <cellStyle name="Normal 43 5 5" xfId="24782" xr:uid="{00000000-0005-0000-0000-0000D0600000}"/>
    <cellStyle name="Normal 43 6" xfId="24783" xr:uid="{00000000-0005-0000-0000-0000D1600000}"/>
    <cellStyle name="Normal 43 6 2" xfId="24784" xr:uid="{00000000-0005-0000-0000-0000D2600000}"/>
    <cellStyle name="Normal 43 6 2 2" xfId="24785" xr:uid="{00000000-0005-0000-0000-0000D3600000}"/>
    <cellStyle name="Normal 43 6 3" xfId="24786" xr:uid="{00000000-0005-0000-0000-0000D4600000}"/>
    <cellStyle name="Normal 43 6 4" xfId="24787" xr:uid="{00000000-0005-0000-0000-0000D5600000}"/>
    <cellStyle name="Normal 43 6 5" xfId="24788" xr:uid="{00000000-0005-0000-0000-0000D6600000}"/>
    <cellStyle name="Normal 43 7" xfId="24789" xr:uid="{00000000-0005-0000-0000-0000D7600000}"/>
    <cellStyle name="Normal 43 7 2" xfId="24790" xr:uid="{00000000-0005-0000-0000-0000D8600000}"/>
    <cellStyle name="Normal 43 7 2 2" xfId="24791" xr:uid="{00000000-0005-0000-0000-0000D9600000}"/>
    <cellStyle name="Normal 43 7 3" xfId="24792" xr:uid="{00000000-0005-0000-0000-0000DA600000}"/>
    <cellStyle name="Normal 43 7 4" xfId="24793" xr:uid="{00000000-0005-0000-0000-0000DB600000}"/>
    <cellStyle name="Normal 43 8" xfId="24794" xr:uid="{00000000-0005-0000-0000-0000DC600000}"/>
    <cellStyle name="Normal 43 8 2" xfId="24795" xr:uid="{00000000-0005-0000-0000-0000DD600000}"/>
    <cellStyle name="Normal 43 8 2 2" xfId="24796" xr:uid="{00000000-0005-0000-0000-0000DE600000}"/>
    <cellStyle name="Normal 43 8 3" xfId="24797" xr:uid="{00000000-0005-0000-0000-0000DF600000}"/>
    <cellStyle name="Normal 43 9" xfId="24798" xr:uid="{00000000-0005-0000-0000-0000E0600000}"/>
    <cellStyle name="Normal 43 9 2" xfId="24799" xr:uid="{00000000-0005-0000-0000-0000E1600000}"/>
    <cellStyle name="Normal 43 9 3" xfId="24800" xr:uid="{00000000-0005-0000-0000-0000E2600000}"/>
    <cellStyle name="Normal 44" xfId="24801" xr:uid="{00000000-0005-0000-0000-0000E3600000}"/>
    <cellStyle name="Normal 44 10" xfId="24802" xr:uid="{00000000-0005-0000-0000-0000E4600000}"/>
    <cellStyle name="Normal 44 10 2" xfId="24803" xr:uid="{00000000-0005-0000-0000-0000E5600000}"/>
    <cellStyle name="Normal 44 11" xfId="24804" xr:uid="{00000000-0005-0000-0000-0000E6600000}"/>
    <cellStyle name="Normal 44 11 2" xfId="24805" xr:uid="{00000000-0005-0000-0000-0000E7600000}"/>
    <cellStyle name="Normal 44 12" xfId="24806" xr:uid="{00000000-0005-0000-0000-0000E8600000}"/>
    <cellStyle name="Normal 44 12 2" xfId="24807" xr:uid="{00000000-0005-0000-0000-0000E9600000}"/>
    <cellStyle name="Normal 44 13" xfId="24808" xr:uid="{00000000-0005-0000-0000-0000EA600000}"/>
    <cellStyle name="Normal 44 13 2" xfId="24809" xr:uid="{00000000-0005-0000-0000-0000EB600000}"/>
    <cellStyle name="Normal 44 14" xfId="24810" xr:uid="{00000000-0005-0000-0000-0000EC600000}"/>
    <cellStyle name="Normal 44 15" xfId="24811" xr:uid="{00000000-0005-0000-0000-0000ED600000}"/>
    <cellStyle name="Normal 44 16" xfId="24812" xr:uid="{00000000-0005-0000-0000-0000EE600000}"/>
    <cellStyle name="Normal 44 17" xfId="24813" xr:uid="{00000000-0005-0000-0000-0000EF600000}"/>
    <cellStyle name="Normal 44 18" xfId="24814" xr:uid="{00000000-0005-0000-0000-0000F0600000}"/>
    <cellStyle name="Normal 44 2" xfId="24815" xr:uid="{00000000-0005-0000-0000-0000F1600000}"/>
    <cellStyle name="Normal 44 2 10" xfId="24816" xr:uid="{00000000-0005-0000-0000-0000F2600000}"/>
    <cellStyle name="Normal 44 2 11" xfId="24817" xr:uid="{00000000-0005-0000-0000-0000F3600000}"/>
    <cellStyle name="Normal 44 2 12" xfId="24818" xr:uid="{00000000-0005-0000-0000-0000F4600000}"/>
    <cellStyle name="Normal 44 2 13" xfId="24819" xr:uid="{00000000-0005-0000-0000-0000F5600000}"/>
    <cellStyle name="Normal 44 2 14" xfId="24820" xr:uid="{00000000-0005-0000-0000-0000F6600000}"/>
    <cellStyle name="Normal 44 2 15" xfId="24821" xr:uid="{00000000-0005-0000-0000-0000F7600000}"/>
    <cellStyle name="Normal 44 2 16" xfId="24822" xr:uid="{00000000-0005-0000-0000-0000F8600000}"/>
    <cellStyle name="Normal 44 2 2" xfId="24823" xr:uid="{00000000-0005-0000-0000-0000F9600000}"/>
    <cellStyle name="Normal 44 2 2 2" xfId="24824" xr:uid="{00000000-0005-0000-0000-0000FA600000}"/>
    <cellStyle name="Normal 44 2 2 2 2" xfId="24825" xr:uid="{00000000-0005-0000-0000-0000FB600000}"/>
    <cellStyle name="Normal 44 2 2 3" xfId="24826" xr:uid="{00000000-0005-0000-0000-0000FC600000}"/>
    <cellStyle name="Normal 44 2 2 4" xfId="24827" xr:uid="{00000000-0005-0000-0000-0000FD600000}"/>
    <cellStyle name="Normal 44 2 2 5" xfId="24828" xr:uid="{00000000-0005-0000-0000-0000FE600000}"/>
    <cellStyle name="Normal 44 2 3" xfId="24829" xr:uid="{00000000-0005-0000-0000-0000FF600000}"/>
    <cellStyle name="Normal 44 2 3 2" xfId="24830" xr:uid="{00000000-0005-0000-0000-000000610000}"/>
    <cellStyle name="Normal 44 2 3 2 2" xfId="24831" xr:uid="{00000000-0005-0000-0000-000001610000}"/>
    <cellStyle name="Normal 44 2 3 3" xfId="24832" xr:uid="{00000000-0005-0000-0000-000002610000}"/>
    <cellStyle name="Normal 44 2 3 4" xfId="24833" xr:uid="{00000000-0005-0000-0000-000003610000}"/>
    <cellStyle name="Normal 44 2 4" xfId="24834" xr:uid="{00000000-0005-0000-0000-000004610000}"/>
    <cellStyle name="Normal 44 2 4 2" xfId="24835" xr:uid="{00000000-0005-0000-0000-000005610000}"/>
    <cellStyle name="Normal 44 2 4 2 2" xfId="24836" xr:uid="{00000000-0005-0000-0000-000006610000}"/>
    <cellStyle name="Normal 44 2 4 3" xfId="24837" xr:uid="{00000000-0005-0000-0000-000007610000}"/>
    <cellStyle name="Normal 44 2 4 4" xfId="24838" xr:uid="{00000000-0005-0000-0000-000008610000}"/>
    <cellStyle name="Normal 44 2 5" xfId="24839" xr:uid="{00000000-0005-0000-0000-000009610000}"/>
    <cellStyle name="Normal 44 2 5 2" xfId="24840" xr:uid="{00000000-0005-0000-0000-00000A610000}"/>
    <cellStyle name="Normal 44 2 5 2 2" xfId="24841" xr:uid="{00000000-0005-0000-0000-00000B610000}"/>
    <cellStyle name="Normal 44 2 5 3" xfId="24842" xr:uid="{00000000-0005-0000-0000-00000C610000}"/>
    <cellStyle name="Normal 44 2 5 4" xfId="24843" xr:uid="{00000000-0005-0000-0000-00000D610000}"/>
    <cellStyle name="Normal 44 2 6" xfId="24844" xr:uid="{00000000-0005-0000-0000-00000E610000}"/>
    <cellStyle name="Normal 44 2 6 2" xfId="24845" xr:uid="{00000000-0005-0000-0000-00000F610000}"/>
    <cellStyle name="Normal 44 2 6 2 2" xfId="24846" xr:uid="{00000000-0005-0000-0000-000010610000}"/>
    <cellStyle name="Normal 44 2 6 3" xfId="24847" xr:uid="{00000000-0005-0000-0000-000011610000}"/>
    <cellStyle name="Normal 44 2 7" xfId="24848" xr:uid="{00000000-0005-0000-0000-000012610000}"/>
    <cellStyle name="Normal 44 2 7 2" xfId="24849" xr:uid="{00000000-0005-0000-0000-000013610000}"/>
    <cellStyle name="Normal 44 2 7 3" xfId="24850" xr:uid="{00000000-0005-0000-0000-000014610000}"/>
    <cellStyle name="Normal 44 2 8" xfId="24851" xr:uid="{00000000-0005-0000-0000-000015610000}"/>
    <cellStyle name="Normal 44 2 8 2" xfId="24852" xr:uid="{00000000-0005-0000-0000-000016610000}"/>
    <cellStyle name="Normal 44 2 9" xfId="24853" xr:uid="{00000000-0005-0000-0000-000017610000}"/>
    <cellStyle name="Normal 44 2 9 2" xfId="24854" xr:uid="{00000000-0005-0000-0000-000018610000}"/>
    <cellStyle name="Normal 44 3" xfId="24855" xr:uid="{00000000-0005-0000-0000-000019610000}"/>
    <cellStyle name="Normal 44 3 10" xfId="24856" xr:uid="{00000000-0005-0000-0000-00001A610000}"/>
    <cellStyle name="Normal 44 3 11" xfId="24857" xr:uid="{00000000-0005-0000-0000-00001B610000}"/>
    <cellStyle name="Normal 44 3 12" xfId="24858" xr:uid="{00000000-0005-0000-0000-00001C610000}"/>
    <cellStyle name="Normal 44 3 13" xfId="24859" xr:uid="{00000000-0005-0000-0000-00001D610000}"/>
    <cellStyle name="Normal 44 3 14" xfId="24860" xr:uid="{00000000-0005-0000-0000-00001E610000}"/>
    <cellStyle name="Normal 44 3 15" xfId="24861" xr:uid="{00000000-0005-0000-0000-00001F610000}"/>
    <cellStyle name="Normal 44 3 2" xfId="24862" xr:uid="{00000000-0005-0000-0000-000020610000}"/>
    <cellStyle name="Normal 44 3 2 2" xfId="24863" xr:uid="{00000000-0005-0000-0000-000021610000}"/>
    <cellStyle name="Normal 44 3 2 2 2" xfId="24864" xr:uid="{00000000-0005-0000-0000-000022610000}"/>
    <cellStyle name="Normal 44 3 2 3" xfId="24865" xr:uid="{00000000-0005-0000-0000-000023610000}"/>
    <cellStyle name="Normal 44 3 2 4" xfId="24866" xr:uid="{00000000-0005-0000-0000-000024610000}"/>
    <cellStyle name="Normal 44 3 2 5" xfId="24867" xr:uid="{00000000-0005-0000-0000-000025610000}"/>
    <cellStyle name="Normal 44 3 3" xfId="24868" xr:uid="{00000000-0005-0000-0000-000026610000}"/>
    <cellStyle name="Normal 44 3 3 2" xfId="24869" xr:uid="{00000000-0005-0000-0000-000027610000}"/>
    <cellStyle name="Normal 44 3 3 2 2" xfId="24870" xr:uid="{00000000-0005-0000-0000-000028610000}"/>
    <cellStyle name="Normal 44 3 3 3" xfId="24871" xr:uid="{00000000-0005-0000-0000-000029610000}"/>
    <cellStyle name="Normal 44 3 3 4" xfId="24872" xr:uid="{00000000-0005-0000-0000-00002A610000}"/>
    <cellStyle name="Normal 44 3 4" xfId="24873" xr:uid="{00000000-0005-0000-0000-00002B610000}"/>
    <cellStyle name="Normal 44 3 4 2" xfId="24874" xr:uid="{00000000-0005-0000-0000-00002C610000}"/>
    <cellStyle name="Normal 44 3 4 2 2" xfId="24875" xr:uid="{00000000-0005-0000-0000-00002D610000}"/>
    <cellStyle name="Normal 44 3 4 3" xfId="24876" xr:uid="{00000000-0005-0000-0000-00002E610000}"/>
    <cellStyle name="Normal 44 3 4 4" xfId="24877" xr:uid="{00000000-0005-0000-0000-00002F610000}"/>
    <cellStyle name="Normal 44 3 5" xfId="24878" xr:uid="{00000000-0005-0000-0000-000030610000}"/>
    <cellStyle name="Normal 44 3 5 2" xfId="24879" xr:uid="{00000000-0005-0000-0000-000031610000}"/>
    <cellStyle name="Normal 44 3 5 2 2" xfId="24880" xr:uid="{00000000-0005-0000-0000-000032610000}"/>
    <cellStyle name="Normal 44 3 5 3" xfId="24881" xr:uid="{00000000-0005-0000-0000-000033610000}"/>
    <cellStyle name="Normal 44 3 5 4" xfId="24882" xr:uid="{00000000-0005-0000-0000-000034610000}"/>
    <cellStyle name="Normal 44 3 6" xfId="24883" xr:uid="{00000000-0005-0000-0000-000035610000}"/>
    <cellStyle name="Normal 44 3 6 2" xfId="24884" xr:uid="{00000000-0005-0000-0000-000036610000}"/>
    <cellStyle name="Normal 44 3 6 2 2" xfId="24885" xr:uid="{00000000-0005-0000-0000-000037610000}"/>
    <cellStyle name="Normal 44 3 6 3" xfId="24886" xr:uid="{00000000-0005-0000-0000-000038610000}"/>
    <cellStyle name="Normal 44 3 7" xfId="24887" xr:uid="{00000000-0005-0000-0000-000039610000}"/>
    <cellStyle name="Normal 44 3 7 2" xfId="24888" xr:uid="{00000000-0005-0000-0000-00003A610000}"/>
    <cellStyle name="Normal 44 3 7 3" xfId="24889" xr:uid="{00000000-0005-0000-0000-00003B610000}"/>
    <cellStyle name="Normal 44 3 8" xfId="24890" xr:uid="{00000000-0005-0000-0000-00003C610000}"/>
    <cellStyle name="Normal 44 3 8 2" xfId="24891" xr:uid="{00000000-0005-0000-0000-00003D610000}"/>
    <cellStyle name="Normal 44 3 9" xfId="24892" xr:uid="{00000000-0005-0000-0000-00003E610000}"/>
    <cellStyle name="Normal 44 3 9 2" xfId="24893" xr:uid="{00000000-0005-0000-0000-00003F610000}"/>
    <cellStyle name="Normal 44 4" xfId="24894" xr:uid="{00000000-0005-0000-0000-000040610000}"/>
    <cellStyle name="Normal 44 4 2" xfId="24895" xr:uid="{00000000-0005-0000-0000-000041610000}"/>
    <cellStyle name="Normal 44 4 2 2" xfId="24896" xr:uid="{00000000-0005-0000-0000-000042610000}"/>
    <cellStyle name="Normal 44 4 3" xfId="24897" xr:uid="{00000000-0005-0000-0000-000043610000}"/>
    <cellStyle name="Normal 44 4 4" xfId="24898" xr:uid="{00000000-0005-0000-0000-000044610000}"/>
    <cellStyle name="Normal 44 4 5" xfId="24899" xr:uid="{00000000-0005-0000-0000-000045610000}"/>
    <cellStyle name="Normal 44 5" xfId="24900" xr:uid="{00000000-0005-0000-0000-000046610000}"/>
    <cellStyle name="Normal 44 5 2" xfId="24901" xr:uid="{00000000-0005-0000-0000-000047610000}"/>
    <cellStyle name="Normal 44 5 2 2" xfId="24902" xr:uid="{00000000-0005-0000-0000-000048610000}"/>
    <cellStyle name="Normal 44 5 3" xfId="24903" xr:uid="{00000000-0005-0000-0000-000049610000}"/>
    <cellStyle name="Normal 44 5 4" xfId="24904" xr:uid="{00000000-0005-0000-0000-00004A610000}"/>
    <cellStyle name="Normal 44 5 5" xfId="24905" xr:uid="{00000000-0005-0000-0000-00004B610000}"/>
    <cellStyle name="Normal 44 6" xfId="24906" xr:uid="{00000000-0005-0000-0000-00004C610000}"/>
    <cellStyle name="Normal 44 6 2" xfId="24907" xr:uid="{00000000-0005-0000-0000-00004D610000}"/>
    <cellStyle name="Normal 44 6 2 2" xfId="24908" xr:uid="{00000000-0005-0000-0000-00004E610000}"/>
    <cellStyle name="Normal 44 6 3" xfId="24909" xr:uid="{00000000-0005-0000-0000-00004F610000}"/>
    <cellStyle name="Normal 44 6 4" xfId="24910" xr:uid="{00000000-0005-0000-0000-000050610000}"/>
    <cellStyle name="Normal 44 6 5" xfId="24911" xr:uid="{00000000-0005-0000-0000-000051610000}"/>
    <cellStyle name="Normal 44 7" xfId="24912" xr:uid="{00000000-0005-0000-0000-000052610000}"/>
    <cellStyle name="Normal 44 7 2" xfId="24913" xr:uid="{00000000-0005-0000-0000-000053610000}"/>
    <cellStyle name="Normal 44 7 2 2" xfId="24914" xr:uid="{00000000-0005-0000-0000-000054610000}"/>
    <cellStyle name="Normal 44 7 3" xfId="24915" xr:uid="{00000000-0005-0000-0000-000055610000}"/>
    <cellStyle name="Normal 44 7 4" xfId="24916" xr:uid="{00000000-0005-0000-0000-000056610000}"/>
    <cellStyle name="Normal 44 8" xfId="24917" xr:uid="{00000000-0005-0000-0000-000057610000}"/>
    <cellStyle name="Normal 44 8 2" xfId="24918" xr:uid="{00000000-0005-0000-0000-000058610000}"/>
    <cellStyle name="Normal 44 8 2 2" xfId="24919" xr:uid="{00000000-0005-0000-0000-000059610000}"/>
    <cellStyle name="Normal 44 8 3" xfId="24920" xr:uid="{00000000-0005-0000-0000-00005A610000}"/>
    <cellStyle name="Normal 44 9" xfId="24921" xr:uid="{00000000-0005-0000-0000-00005B610000}"/>
    <cellStyle name="Normal 44 9 2" xfId="24922" xr:uid="{00000000-0005-0000-0000-00005C610000}"/>
    <cellStyle name="Normal 44 9 3" xfId="24923" xr:uid="{00000000-0005-0000-0000-00005D610000}"/>
    <cellStyle name="Normal 45" xfId="24924" xr:uid="{00000000-0005-0000-0000-00005E610000}"/>
    <cellStyle name="Normal 45 10" xfId="24925" xr:uid="{00000000-0005-0000-0000-00005F610000}"/>
    <cellStyle name="Normal 45 10 2" xfId="24926" xr:uid="{00000000-0005-0000-0000-000060610000}"/>
    <cellStyle name="Normal 45 11" xfId="24927" xr:uid="{00000000-0005-0000-0000-000061610000}"/>
    <cellStyle name="Normal 45 11 2" xfId="24928" xr:uid="{00000000-0005-0000-0000-000062610000}"/>
    <cellStyle name="Normal 45 12" xfId="24929" xr:uid="{00000000-0005-0000-0000-000063610000}"/>
    <cellStyle name="Normal 45 12 2" xfId="24930" xr:uid="{00000000-0005-0000-0000-000064610000}"/>
    <cellStyle name="Normal 45 13" xfId="24931" xr:uid="{00000000-0005-0000-0000-000065610000}"/>
    <cellStyle name="Normal 45 13 2" xfId="24932" xr:uid="{00000000-0005-0000-0000-000066610000}"/>
    <cellStyle name="Normal 45 14" xfId="24933" xr:uid="{00000000-0005-0000-0000-000067610000}"/>
    <cellStyle name="Normal 45 15" xfId="24934" xr:uid="{00000000-0005-0000-0000-000068610000}"/>
    <cellStyle name="Normal 45 16" xfId="24935" xr:uid="{00000000-0005-0000-0000-000069610000}"/>
    <cellStyle name="Normal 45 17" xfId="24936" xr:uid="{00000000-0005-0000-0000-00006A610000}"/>
    <cellStyle name="Normal 45 18" xfId="24937" xr:uid="{00000000-0005-0000-0000-00006B610000}"/>
    <cellStyle name="Normal 45 19" xfId="24938" xr:uid="{00000000-0005-0000-0000-00006C610000}"/>
    <cellStyle name="Normal 45 2" xfId="24939" xr:uid="{00000000-0005-0000-0000-00006D610000}"/>
    <cellStyle name="Normal 45 2 10" xfId="24940" xr:uid="{00000000-0005-0000-0000-00006E610000}"/>
    <cellStyle name="Normal 45 2 11" xfId="24941" xr:uid="{00000000-0005-0000-0000-00006F610000}"/>
    <cellStyle name="Normal 45 2 12" xfId="24942" xr:uid="{00000000-0005-0000-0000-000070610000}"/>
    <cellStyle name="Normal 45 2 13" xfId="24943" xr:uid="{00000000-0005-0000-0000-000071610000}"/>
    <cellStyle name="Normal 45 2 14" xfId="24944" xr:uid="{00000000-0005-0000-0000-000072610000}"/>
    <cellStyle name="Normal 45 2 15" xfId="24945" xr:uid="{00000000-0005-0000-0000-000073610000}"/>
    <cellStyle name="Normal 45 2 16" xfId="24946" xr:uid="{00000000-0005-0000-0000-000074610000}"/>
    <cellStyle name="Normal 45 2 2" xfId="24947" xr:uid="{00000000-0005-0000-0000-000075610000}"/>
    <cellStyle name="Normal 45 2 2 2" xfId="24948" xr:uid="{00000000-0005-0000-0000-000076610000}"/>
    <cellStyle name="Normal 45 2 2 2 2" xfId="24949" xr:uid="{00000000-0005-0000-0000-000077610000}"/>
    <cellStyle name="Normal 45 2 2 3" xfId="24950" xr:uid="{00000000-0005-0000-0000-000078610000}"/>
    <cellStyle name="Normal 45 2 2 4" xfId="24951" xr:uid="{00000000-0005-0000-0000-000079610000}"/>
    <cellStyle name="Normal 45 2 2 5" xfId="24952" xr:uid="{00000000-0005-0000-0000-00007A610000}"/>
    <cellStyle name="Normal 45 2 3" xfId="24953" xr:uid="{00000000-0005-0000-0000-00007B610000}"/>
    <cellStyle name="Normal 45 2 3 2" xfId="24954" xr:uid="{00000000-0005-0000-0000-00007C610000}"/>
    <cellStyle name="Normal 45 2 3 2 2" xfId="24955" xr:uid="{00000000-0005-0000-0000-00007D610000}"/>
    <cellStyle name="Normal 45 2 3 3" xfId="24956" xr:uid="{00000000-0005-0000-0000-00007E610000}"/>
    <cellStyle name="Normal 45 2 3 4" xfId="24957" xr:uid="{00000000-0005-0000-0000-00007F610000}"/>
    <cellStyle name="Normal 45 2 4" xfId="24958" xr:uid="{00000000-0005-0000-0000-000080610000}"/>
    <cellStyle name="Normal 45 2 4 2" xfId="24959" xr:uid="{00000000-0005-0000-0000-000081610000}"/>
    <cellStyle name="Normal 45 2 4 2 2" xfId="24960" xr:uid="{00000000-0005-0000-0000-000082610000}"/>
    <cellStyle name="Normal 45 2 4 3" xfId="24961" xr:uid="{00000000-0005-0000-0000-000083610000}"/>
    <cellStyle name="Normal 45 2 4 4" xfId="24962" xr:uid="{00000000-0005-0000-0000-000084610000}"/>
    <cellStyle name="Normal 45 2 5" xfId="24963" xr:uid="{00000000-0005-0000-0000-000085610000}"/>
    <cellStyle name="Normal 45 2 5 2" xfId="24964" xr:uid="{00000000-0005-0000-0000-000086610000}"/>
    <cellStyle name="Normal 45 2 5 2 2" xfId="24965" xr:uid="{00000000-0005-0000-0000-000087610000}"/>
    <cellStyle name="Normal 45 2 5 3" xfId="24966" xr:uid="{00000000-0005-0000-0000-000088610000}"/>
    <cellStyle name="Normal 45 2 5 4" xfId="24967" xr:uid="{00000000-0005-0000-0000-000089610000}"/>
    <cellStyle name="Normal 45 2 6" xfId="24968" xr:uid="{00000000-0005-0000-0000-00008A610000}"/>
    <cellStyle name="Normal 45 2 6 2" xfId="24969" xr:uid="{00000000-0005-0000-0000-00008B610000}"/>
    <cellStyle name="Normal 45 2 6 2 2" xfId="24970" xr:uid="{00000000-0005-0000-0000-00008C610000}"/>
    <cellStyle name="Normal 45 2 6 3" xfId="24971" xr:uid="{00000000-0005-0000-0000-00008D610000}"/>
    <cellStyle name="Normal 45 2 7" xfId="24972" xr:uid="{00000000-0005-0000-0000-00008E610000}"/>
    <cellStyle name="Normal 45 2 7 2" xfId="24973" xr:uid="{00000000-0005-0000-0000-00008F610000}"/>
    <cellStyle name="Normal 45 2 7 3" xfId="24974" xr:uid="{00000000-0005-0000-0000-000090610000}"/>
    <cellStyle name="Normal 45 2 8" xfId="24975" xr:uid="{00000000-0005-0000-0000-000091610000}"/>
    <cellStyle name="Normal 45 2 8 2" xfId="24976" xr:uid="{00000000-0005-0000-0000-000092610000}"/>
    <cellStyle name="Normal 45 2 9" xfId="24977" xr:uid="{00000000-0005-0000-0000-000093610000}"/>
    <cellStyle name="Normal 45 2 9 2" xfId="24978" xr:uid="{00000000-0005-0000-0000-000094610000}"/>
    <cellStyle name="Normal 45 20" xfId="24979" xr:uid="{00000000-0005-0000-0000-000095610000}"/>
    <cellStyle name="Normal 45 3" xfId="24980" xr:uid="{00000000-0005-0000-0000-000096610000}"/>
    <cellStyle name="Normal 45 3 10" xfId="24981" xr:uid="{00000000-0005-0000-0000-000097610000}"/>
    <cellStyle name="Normal 45 3 11" xfId="24982" xr:uid="{00000000-0005-0000-0000-000098610000}"/>
    <cellStyle name="Normal 45 3 12" xfId="24983" xr:uid="{00000000-0005-0000-0000-000099610000}"/>
    <cellStyle name="Normal 45 3 13" xfId="24984" xr:uid="{00000000-0005-0000-0000-00009A610000}"/>
    <cellStyle name="Normal 45 3 14" xfId="24985" xr:uid="{00000000-0005-0000-0000-00009B610000}"/>
    <cellStyle name="Normal 45 3 15" xfId="24986" xr:uid="{00000000-0005-0000-0000-00009C610000}"/>
    <cellStyle name="Normal 45 3 2" xfId="24987" xr:uid="{00000000-0005-0000-0000-00009D610000}"/>
    <cellStyle name="Normal 45 3 2 2" xfId="24988" xr:uid="{00000000-0005-0000-0000-00009E610000}"/>
    <cellStyle name="Normal 45 3 2 2 2" xfId="24989" xr:uid="{00000000-0005-0000-0000-00009F610000}"/>
    <cellStyle name="Normal 45 3 2 3" xfId="24990" xr:uid="{00000000-0005-0000-0000-0000A0610000}"/>
    <cellStyle name="Normal 45 3 2 4" xfId="24991" xr:uid="{00000000-0005-0000-0000-0000A1610000}"/>
    <cellStyle name="Normal 45 3 2 5" xfId="24992" xr:uid="{00000000-0005-0000-0000-0000A2610000}"/>
    <cellStyle name="Normal 45 3 3" xfId="24993" xr:uid="{00000000-0005-0000-0000-0000A3610000}"/>
    <cellStyle name="Normal 45 3 3 2" xfId="24994" xr:uid="{00000000-0005-0000-0000-0000A4610000}"/>
    <cellStyle name="Normal 45 3 3 2 2" xfId="24995" xr:uid="{00000000-0005-0000-0000-0000A5610000}"/>
    <cellStyle name="Normal 45 3 3 3" xfId="24996" xr:uid="{00000000-0005-0000-0000-0000A6610000}"/>
    <cellStyle name="Normal 45 3 3 4" xfId="24997" xr:uid="{00000000-0005-0000-0000-0000A7610000}"/>
    <cellStyle name="Normal 45 3 4" xfId="24998" xr:uid="{00000000-0005-0000-0000-0000A8610000}"/>
    <cellStyle name="Normal 45 3 4 2" xfId="24999" xr:uid="{00000000-0005-0000-0000-0000A9610000}"/>
    <cellStyle name="Normal 45 3 4 2 2" xfId="25000" xr:uid="{00000000-0005-0000-0000-0000AA610000}"/>
    <cellStyle name="Normal 45 3 4 3" xfId="25001" xr:uid="{00000000-0005-0000-0000-0000AB610000}"/>
    <cellStyle name="Normal 45 3 4 4" xfId="25002" xr:uid="{00000000-0005-0000-0000-0000AC610000}"/>
    <cellStyle name="Normal 45 3 5" xfId="25003" xr:uid="{00000000-0005-0000-0000-0000AD610000}"/>
    <cellStyle name="Normal 45 3 5 2" xfId="25004" xr:uid="{00000000-0005-0000-0000-0000AE610000}"/>
    <cellStyle name="Normal 45 3 5 2 2" xfId="25005" xr:uid="{00000000-0005-0000-0000-0000AF610000}"/>
    <cellStyle name="Normal 45 3 5 3" xfId="25006" xr:uid="{00000000-0005-0000-0000-0000B0610000}"/>
    <cellStyle name="Normal 45 3 5 4" xfId="25007" xr:uid="{00000000-0005-0000-0000-0000B1610000}"/>
    <cellStyle name="Normal 45 3 6" xfId="25008" xr:uid="{00000000-0005-0000-0000-0000B2610000}"/>
    <cellStyle name="Normal 45 3 6 2" xfId="25009" xr:uid="{00000000-0005-0000-0000-0000B3610000}"/>
    <cellStyle name="Normal 45 3 6 2 2" xfId="25010" xr:uid="{00000000-0005-0000-0000-0000B4610000}"/>
    <cellStyle name="Normal 45 3 6 3" xfId="25011" xr:uid="{00000000-0005-0000-0000-0000B5610000}"/>
    <cellStyle name="Normal 45 3 7" xfId="25012" xr:uid="{00000000-0005-0000-0000-0000B6610000}"/>
    <cellStyle name="Normal 45 3 7 2" xfId="25013" xr:uid="{00000000-0005-0000-0000-0000B7610000}"/>
    <cellStyle name="Normal 45 3 7 3" xfId="25014" xr:uid="{00000000-0005-0000-0000-0000B8610000}"/>
    <cellStyle name="Normal 45 3 8" xfId="25015" xr:uid="{00000000-0005-0000-0000-0000B9610000}"/>
    <cellStyle name="Normal 45 3 8 2" xfId="25016" xr:uid="{00000000-0005-0000-0000-0000BA610000}"/>
    <cellStyle name="Normal 45 3 9" xfId="25017" xr:uid="{00000000-0005-0000-0000-0000BB610000}"/>
    <cellStyle name="Normal 45 3 9 2" xfId="25018" xr:uid="{00000000-0005-0000-0000-0000BC610000}"/>
    <cellStyle name="Normal 45 4" xfId="25019" xr:uid="{00000000-0005-0000-0000-0000BD610000}"/>
    <cellStyle name="Normal 45 4 2" xfId="25020" xr:uid="{00000000-0005-0000-0000-0000BE610000}"/>
    <cellStyle name="Normal 45 4 2 2" xfId="25021" xr:uid="{00000000-0005-0000-0000-0000BF610000}"/>
    <cellStyle name="Normal 45 4 3" xfId="25022" xr:uid="{00000000-0005-0000-0000-0000C0610000}"/>
    <cellStyle name="Normal 45 4 4" xfId="25023" xr:uid="{00000000-0005-0000-0000-0000C1610000}"/>
    <cellStyle name="Normal 45 4 5" xfId="25024" xr:uid="{00000000-0005-0000-0000-0000C2610000}"/>
    <cellStyle name="Normal 45 5" xfId="25025" xr:uid="{00000000-0005-0000-0000-0000C3610000}"/>
    <cellStyle name="Normal 45 5 2" xfId="25026" xr:uid="{00000000-0005-0000-0000-0000C4610000}"/>
    <cellStyle name="Normal 45 5 2 2" xfId="25027" xr:uid="{00000000-0005-0000-0000-0000C5610000}"/>
    <cellStyle name="Normal 45 5 3" xfId="25028" xr:uid="{00000000-0005-0000-0000-0000C6610000}"/>
    <cellStyle name="Normal 45 5 4" xfId="25029" xr:uid="{00000000-0005-0000-0000-0000C7610000}"/>
    <cellStyle name="Normal 45 5 5" xfId="25030" xr:uid="{00000000-0005-0000-0000-0000C8610000}"/>
    <cellStyle name="Normal 45 6" xfId="25031" xr:uid="{00000000-0005-0000-0000-0000C9610000}"/>
    <cellStyle name="Normal 45 6 2" xfId="25032" xr:uid="{00000000-0005-0000-0000-0000CA610000}"/>
    <cellStyle name="Normal 45 6 2 2" xfId="25033" xr:uid="{00000000-0005-0000-0000-0000CB610000}"/>
    <cellStyle name="Normal 45 6 3" xfId="25034" xr:uid="{00000000-0005-0000-0000-0000CC610000}"/>
    <cellStyle name="Normal 45 6 4" xfId="25035" xr:uid="{00000000-0005-0000-0000-0000CD610000}"/>
    <cellStyle name="Normal 45 6 5" xfId="25036" xr:uid="{00000000-0005-0000-0000-0000CE610000}"/>
    <cellStyle name="Normal 45 7" xfId="25037" xr:uid="{00000000-0005-0000-0000-0000CF610000}"/>
    <cellStyle name="Normal 45 7 2" xfId="25038" xr:uid="{00000000-0005-0000-0000-0000D0610000}"/>
    <cellStyle name="Normal 45 7 2 2" xfId="25039" xr:uid="{00000000-0005-0000-0000-0000D1610000}"/>
    <cellStyle name="Normal 45 7 3" xfId="25040" xr:uid="{00000000-0005-0000-0000-0000D2610000}"/>
    <cellStyle name="Normal 45 7 4" xfId="25041" xr:uid="{00000000-0005-0000-0000-0000D3610000}"/>
    <cellStyle name="Normal 45 8" xfId="25042" xr:uid="{00000000-0005-0000-0000-0000D4610000}"/>
    <cellStyle name="Normal 45 8 2" xfId="25043" xr:uid="{00000000-0005-0000-0000-0000D5610000}"/>
    <cellStyle name="Normal 45 8 2 2" xfId="25044" xr:uid="{00000000-0005-0000-0000-0000D6610000}"/>
    <cellStyle name="Normal 45 8 3" xfId="25045" xr:uid="{00000000-0005-0000-0000-0000D7610000}"/>
    <cellStyle name="Normal 45 9" xfId="25046" xr:uid="{00000000-0005-0000-0000-0000D8610000}"/>
    <cellStyle name="Normal 45 9 2" xfId="25047" xr:uid="{00000000-0005-0000-0000-0000D9610000}"/>
    <cellStyle name="Normal 45 9 3" xfId="25048" xr:uid="{00000000-0005-0000-0000-0000DA610000}"/>
    <cellStyle name="Normal 46" xfId="25049" xr:uid="{00000000-0005-0000-0000-0000DB610000}"/>
    <cellStyle name="Normal 46 10" xfId="25050" xr:uid="{00000000-0005-0000-0000-0000DC610000}"/>
    <cellStyle name="Normal 46 10 2" xfId="25051" xr:uid="{00000000-0005-0000-0000-0000DD610000}"/>
    <cellStyle name="Normal 46 11" xfId="25052" xr:uid="{00000000-0005-0000-0000-0000DE610000}"/>
    <cellStyle name="Normal 46 11 2" xfId="25053" xr:uid="{00000000-0005-0000-0000-0000DF610000}"/>
    <cellStyle name="Normal 46 12" xfId="25054" xr:uid="{00000000-0005-0000-0000-0000E0610000}"/>
    <cellStyle name="Normal 46 12 2" xfId="25055" xr:uid="{00000000-0005-0000-0000-0000E1610000}"/>
    <cellStyle name="Normal 46 13" xfId="25056" xr:uid="{00000000-0005-0000-0000-0000E2610000}"/>
    <cellStyle name="Normal 46 13 2" xfId="25057" xr:uid="{00000000-0005-0000-0000-0000E3610000}"/>
    <cellStyle name="Normal 46 14" xfId="25058" xr:uid="{00000000-0005-0000-0000-0000E4610000}"/>
    <cellStyle name="Normal 46 15" xfId="25059" xr:uid="{00000000-0005-0000-0000-0000E5610000}"/>
    <cellStyle name="Normal 46 16" xfId="25060" xr:uid="{00000000-0005-0000-0000-0000E6610000}"/>
    <cellStyle name="Normal 46 17" xfId="25061" xr:uid="{00000000-0005-0000-0000-0000E7610000}"/>
    <cellStyle name="Normal 46 18" xfId="25062" xr:uid="{00000000-0005-0000-0000-0000E8610000}"/>
    <cellStyle name="Normal 46 2" xfId="25063" xr:uid="{00000000-0005-0000-0000-0000E9610000}"/>
    <cellStyle name="Normal 46 2 10" xfId="25064" xr:uid="{00000000-0005-0000-0000-0000EA610000}"/>
    <cellStyle name="Normal 46 2 11" xfId="25065" xr:uid="{00000000-0005-0000-0000-0000EB610000}"/>
    <cellStyle name="Normal 46 2 12" xfId="25066" xr:uid="{00000000-0005-0000-0000-0000EC610000}"/>
    <cellStyle name="Normal 46 2 13" xfId="25067" xr:uid="{00000000-0005-0000-0000-0000ED610000}"/>
    <cellStyle name="Normal 46 2 14" xfId="25068" xr:uid="{00000000-0005-0000-0000-0000EE610000}"/>
    <cellStyle name="Normal 46 2 15" xfId="25069" xr:uid="{00000000-0005-0000-0000-0000EF610000}"/>
    <cellStyle name="Normal 46 2 2" xfId="25070" xr:uid="{00000000-0005-0000-0000-0000F0610000}"/>
    <cellStyle name="Normal 46 2 2 2" xfId="25071" xr:uid="{00000000-0005-0000-0000-0000F1610000}"/>
    <cellStyle name="Normal 46 2 2 2 2" xfId="25072" xr:uid="{00000000-0005-0000-0000-0000F2610000}"/>
    <cellStyle name="Normal 46 2 2 3" xfId="25073" xr:uid="{00000000-0005-0000-0000-0000F3610000}"/>
    <cellStyle name="Normal 46 2 2 4" xfId="25074" xr:uid="{00000000-0005-0000-0000-0000F4610000}"/>
    <cellStyle name="Normal 46 2 2 5" xfId="25075" xr:uid="{00000000-0005-0000-0000-0000F5610000}"/>
    <cellStyle name="Normal 46 2 3" xfId="25076" xr:uid="{00000000-0005-0000-0000-0000F6610000}"/>
    <cellStyle name="Normal 46 2 3 2" xfId="25077" xr:uid="{00000000-0005-0000-0000-0000F7610000}"/>
    <cellStyle name="Normal 46 2 3 2 2" xfId="25078" xr:uid="{00000000-0005-0000-0000-0000F8610000}"/>
    <cellStyle name="Normal 46 2 3 3" xfId="25079" xr:uid="{00000000-0005-0000-0000-0000F9610000}"/>
    <cellStyle name="Normal 46 2 3 4" xfId="25080" xr:uid="{00000000-0005-0000-0000-0000FA610000}"/>
    <cellStyle name="Normal 46 2 4" xfId="25081" xr:uid="{00000000-0005-0000-0000-0000FB610000}"/>
    <cellStyle name="Normal 46 2 4 2" xfId="25082" xr:uid="{00000000-0005-0000-0000-0000FC610000}"/>
    <cellStyle name="Normal 46 2 4 2 2" xfId="25083" xr:uid="{00000000-0005-0000-0000-0000FD610000}"/>
    <cellStyle name="Normal 46 2 4 3" xfId="25084" xr:uid="{00000000-0005-0000-0000-0000FE610000}"/>
    <cellStyle name="Normal 46 2 4 4" xfId="25085" xr:uid="{00000000-0005-0000-0000-0000FF610000}"/>
    <cellStyle name="Normal 46 2 5" xfId="25086" xr:uid="{00000000-0005-0000-0000-000000620000}"/>
    <cellStyle name="Normal 46 2 5 2" xfId="25087" xr:uid="{00000000-0005-0000-0000-000001620000}"/>
    <cellStyle name="Normal 46 2 5 2 2" xfId="25088" xr:uid="{00000000-0005-0000-0000-000002620000}"/>
    <cellStyle name="Normal 46 2 5 3" xfId="25089" xr:uid="{00000000-0005-0000-0000-000003620000}"/>
    <cellStyle name="Normal 46 2 5 4" xfId="25090" xr:uid="{00000000-0005-0000-0000-000004620000}"/>
    <cellStyle name="Normal 46 2 6" xfId="25091" xr:uid="{00000000-0005-0000-0000-000005620000}"/>
    <cellStyle name="Normal 46 2 6 2" xfId="25092" xr:uid="{00000000-0005-0000-0000-000006620000}"/>
    <cellStyle name="Normal 46 2 6 2 2" xfId="25093" xr:uid="{00000000-0005-0000-0000-000007620000}"/>
    <cellStyle name="Normal 46 2 6 3" xfId="25094" xr:uid="{00000000-0005-0000-0000-000008620000}"/>
    <cellStyle name="Normal 46 2 7" xfId="25095" xr:uid="{00000000-0005-0000-0000-000009620000}"/>
    <cellStyle name="Normal 46 2 7 2" xfId="25096" xr:uid="{00000000-0005-0000-0000-00000A620000}"/>
    <cellStyle name="Normal 46 2 7 3" xfId="25097" xr:uid="{00000000-0005-0000-0000-00000B620000}"/>
    <cellStyle name="Normal 46 2 8" xfId="25098" xr:uid="{00000000-0005-0000-0000-00000C620000}"/>
    <cellStyle name="Normal 46 2 8 2" xfId="25099" xr:uid="{00000000-0005-0000-0000-00000D620000}"/>
    <cellStyle name="Normal 46 2 9" xfId="25100" xr:uid="{00000000-0005-0000-0000-00000E620000}"/>
    <cellStyle name="Normal 46 2 9 2" xfId="25101" xr:uid="{00000000-0005-0000-0000-00000F620000}"/>
    <cellStyle name="Normal 46 3" xfId="25102" xr:uid="{00000000-0005-0000-0000-000010620000}"/>
    <cellStyle name="Normal 46 3 10" xfId="25103" xr:uid="{00000000-0005-0000-0000-000011620000}"/>
    <cellStyle name="Normal 46 3 11" xfId="25104" xr:uid="{00000000-0005-0000-0000-000012620000}"/>
    <cellStyle name="Normal 46 3 12" xfId="25105" xr:uid="{00000000-0005-0000-0000-000013620000}"/>
    <cellStyle name="Normal 46 3 13" xfId="25106" xr:uid="{00000000-0005-0000-0000-000014620000}"/>
    <cellStyle name="Normal 46 3 14" xfId="25107" xr:uid="{00000000-0005-0000-0000-000015620000}"/>
    <cellStyle name="Normal 46 3 15" xfId="25108" xr:uid="{00000000-0005-0000-0000-000016620000}"/>
    <cellStyle name="Normal 46 3 2" xfId="25109" xr:uid="{00000000-0005-0000-0000-000017620000}"/>
    <cellStyle name="Normal 46 3 2 2" xfId="25110" xr:uid="{00000000-0005-0000-0000-000018620000}"/>
    <cellStyle name="Normal 46 3 2 2 2" xfId="25111" xr:uid="{00000000-0005-0000-0000-000019620000}"/>
    <cellStyle name="Normal 46 3 2 3" xfId="25112" xr:uid="{00000000-0005-0000-0000-00001A620000}"/>
    <cellStyle name="Normal 46 3 2 4" xfId="25113" xr:uid="{00000000-0005-0000-0000-00001B620000}"/>
    <cellStyle name="Normal 46 3 2 5" xfId="25114" xr:uid="{00000000-0005-0000-0000-00001C620000}"/>
    <cellStyle name="Normal 46 3 3" xfId="25115" xr:uid="{00000000-0005-0000-0000-00001D620000}"/>
    <cellStyle name="Normal 46 3 3 2" xfId="25116" xr:uid="{00000000-0005-0000-0000-00001E620000}"/>
    <cellStyle name="Normal 46 3 3 2 2" xfId="25117" xr:uid="{00000000-0005-0000-0000-00001F620000}"/>
    <cellStyle name="Normal 46 3 3 3" xfId="25118" xr:uid="{00000000-0005-0000-0000-000020620000}"/>
    <cellStyle name="Normal 46 3 3 4" xfId="25119" xr:uid="{00000000-0005-0000-0000-000021620000}"/>
    <cellStyle name="Normal 46 3 4" xfId="25120" xr:uid="{00000000-0005-0000-0000-000022620000}"/>
    <cellStyle name="Normal 46 3 4 2" xfId="25121" xr:uid="{00000000-0005-0000-0000-000023620000}"/>
    <cellStyle name="Normal 46 3 4 2 2" xfId="25122" xr:uid="{00000000-0005-0000-0000-000024620000}"/>
    <cellStyle name="Normal 46 3 4 3" xfId="25123" xr:uid="{00000000-0005-0000-0000-000025620000}"/>
    <cellStyle name="Normal 46 3 4 4" xfId="25124" xr:uid="{00000000-0005-0000-0000-000026620000}"/>
    <cellStyle name="Normal 46 3 5" xfId="25125" xr:uid="{00000000-0005-0000-0000-000027620000}"/>
    <cellStyle name="Normal 46 3 5 2" xfId="25126" xr:uid="{00000000-0005-0000-0000-000028620000}"/>
    <cellStyle name="Normal 46 3 5 2 2" xfId="25127" xr:uid="{00000000-0005-0000-0000-000029620000}"/>
    <cellStyle name="Normal 46 3 5 3" xfId="25128" xr:uid="{00000000-0005-0000-0000-00002A620000}"/>
    <cellStyle name="Normal 46 3 5 4" xfId="25129" xr:uid="{00000000-0005-0000-0000-00002B620000}"/>
    <cellStyle name="Normal 46 3 6" xfId="25130" xr:uid="{00000000-0005-0000-0000-00002C620000}"/>
    <cellStyle name="Normal 46 3 6 2" xfId="25131" xr:uid="{00000000-0005-0000-0000-00002D620000}"/>
    <cellStyle name="Normal 46 3 6 2 2" xfId="25132" xr:uid="{00000000-0005-0000-0000-00002E620000}"/>
    <cellStyle name="Normal 46 3 6 3" xfId="25133" xr:uid="{00000000-0005-0000-0000-00002F620000}"/>
    <cellStyle name="Normal 46 3 7" xfId="25134" xr:uid="{00000000-0005-0000-0000-000030620000}"/>
    <cellStyle name="Normal 46 3 7 2" xfId="25135" xr:uid="{00000000-0005-0000-0000-000031620000}"/>
    <cellStyle name="Normal 46 3 7 3" xfId="25136" xr:uid="{00000000-0005-0000-0000-000032620000}"/>
    <cellStyle name="Normal 46 3 8" xfId="25137" xr:uid="{00000000-0005-0000-0000-000033620000}"/>
    <cellStyle name="Normal 46 3 8 2" xfId="25138" xr:uid="{00000000-0005-0000-0000-000034620000}"/>
    <cellStyle name="Normal 46 3 9" xfId="25139" xr:uid="{00000000-0005-0000-0000-000035620000}"/>
    <cellStyle name="Normal 46 3 9 2" xfId="25140" xr:uid="{00000000-0005-0000-0000-000036620000}"/>
    <cellStyle name="Normal 46 4" xfId="25141" xr:uid="{00000000-0005-0000-0000-000037620000}"/>
    <cellStyle name="Normal 46 4 2" xfId="25142" xr:uid="{00000000-0005-0000-0000-000038620000}"/>
    <cellStyle name="Normal 46 4 2 2" xfId="25143" xr:uid="{00000000-0005-0000-0000-000039620000}"/>
    <cellStyle name="Normal 46 4 3" xfId="25144" xr:uid="{00000000-0005-0000-0000-00003A620000}"/>
    <cellStyle name="Normal 46 4 4" xfId="25145" xr:uid="{00000000-0005-0000-0000-00003B620000}"/>
    <cellStyle name="Normal 46 4 5" xfId="25146" xr:uid="{00000000-0005-0000-0000-00003C620000}"/>
    <cellStyle name="Normal 46 5" xfId="25147" xr:uid="{00000000-0005-0000-0000-00003D620000}"/>
    <cellStyle name="Normal 46 5 2" xfId="25148" xr:uid="{00000000-0005-0000-0000-00003E620000}"/>
    <cellStyle name="Normal 46 5 2 2" xfId="25149" xr:uid="{00000000-0005-0000-0000-00003F620000}"/>
    <cellStyle name="Normal 46 5 3" xfId="25150" xr:uid="{00000000-0005-0000-0000-000040620000}"/>
    <cellStyle name="Normal 46 5 4" xfId="25151" xr:uid="{00000000-0005-0000-0000-000041620000}"/>
    <cellStyle name="Normal 46 5 5" xfId="25152" xr:uid="{00000000-0005-0000-0000-000042620000}"/>
    <cellStyle name="Normal 46 6" xfId="25153" xr:uid="{00000000-0005-0000-0000-000043620000}"/>
    <cellStyle name="Normal 46 6 2" xfId="25154" xr:uid="{00000000-0005-0000-0000-000044620000}"/>
    <cellStyle name="Normal 46 6 2 2" xfId="25155" xr:uid="{00000000-0005-0000-0000-000045620000}"/>
    <cellStyle name="Normal 46 6 3" xfId="25156" xr:uid="{00000000-0005-0000-0000-000046620000}"/>
    <cellStyle name="Normal 46 6 4" xfId="25157" xr:uid="{00000000-0005-0000-0000-000047620000}"/>
    <cellStyle name="Normal 46 6 5" xfId="25158" xr:uid="{00000000-0005-0000-0000-000048620000}"/>
    <cellStyle name="Normal 46 7" xfId="25159" xr:uid="{00000000-0005-0000-0000-000049620000}"/>
    <cellStyle name="Normal 46 7 2" xfId="25160" xr:uid="{00000000-0005-0000-0000-00004A620000}"/>
    <cellStyle name="Normal 46 7 2 2" xfId="25161" xr:uid="{00000000-0005-0000-0000-00004B620000}"/>
    <cellStyle name="Normal 46 7 3" xfId="25162" xr:uid="{00000000-0005-0000-0000-00004C620000}"/>
    <cellStyle name="Normal 46 7 4" xfId="25163" xr:uid="{00000000-0005-0000-0000-00004D620000}"/>
    <cellStyle name="Normal 46 8" xfId="25164" xr:uid="{00000000-0005-0000-0000-00004E620000}"/>
    <cellStyle name="Normal 46 8 2" xfId="25165" xr:uid="{00000000-0005-0000-0000-00004F620000}"/>
    <cellStyle name="Normal 46 8 2 2" xfId="25166" xr:uid="{00000000-0005-0000-0000-000050620000}"/>
    <cellStyle name="Normal 46 8 3" xfId="25167" xr:uid="{00000000-0005-0000-0000-000051620000}"/>
    <cellStyle name="Normal 46 9" xfId="25168" xr:uid="{00000000-0005-0000-0000-000052620000}"/>
    <cellStyle name="Normal 46 9 2" xfId="25169" xr:uid="{00000000-0005-0000-0000-000053620000}"/>
    <cellStyle name="Normal 46 9 3" xfId="25170" xr:uid="{00000000-0005-0000-0000-000054620000}"/>
    <cellStyle name="Normal 47" xfId="25171" xr:uid="{00000000-0005-0000-0000-000055620000}"/>
    <cellStyle name="Normal 47 10" xfId="25172" xr:uid="{00000000-0005-0000-0000-000056620000}"/>
    <cellStyle name="Normal 47 10 2" xfId="25173" xr:uid="{00000000-0005-0000-0000-000057620000}"/>
    <cellStyle name="Normal 47 11" xfId="25174" xr:uid="{00000000-0005-0000-0000-000058620000}"/>
    <cellStyle name="Normal 47 11 2" xfId="25175" xr:uid="{00000000-0005-0000-0000-000059620000}"/>
    <cellStyle name="Normal 47 12" xfId="25176" xr:uid="{00000000-0005-0000-0000-00005A620000}"/>
    <cellStyle name="Normal 47 12 2" xfId="25177" xr:uid="{00000000-0005-0000-0000-00005B620000}"/>
    <cellStyle name="Normal 47 13" xfId="25178" xr:uid="{00000000-0005-0000-0000-00005C620000}"/>
    <cellStyle name="Normal 47 13 2" xfId="25179" xr:uid="{00000000-0005-0000-0000-00005D620000}"/>
    <cellStyle name="Normal 47 14" xfId="25180" xr:uid="{00000000-0005-0000-0000-00005E620000}"/>
    <cellStyle name="Normal 47 15" xfId="25181" xr:uid="{00000000-0005-0000-0000-00005F620000}"/>
    <cellStyle name="Normal 47 16" xfId="25182" xr:uid="{00000000-0005-0000-0000-000060620000}"/>
    <cellStyle name="Normal 47 17" xfId="25183" xr:uid="{00000000-0005-0000-0000-000061620000}"/>
    <cellStyle name="Normal 47 18" xfId="25184" xr:uid="{00000000-0005-0000-0000-000062620000}"/>
    <cellStyle name="Normal 47 2" xfId="25185" xr:uid="{00000000-0005-0000-0000-000063620000}"/>
    <cellStyle name="Normal 47 2 10" xfId="25186" xr:uid="{00000000-0005-0000-0000-000064620000}"/>
    <cellStyle name="Normal 47 2 11" xfId="25187" xr:uid="{00000000-0005-0000-0000-000065620000}"/>
    <cellStyle name="Normal 47 2 12" xfId="25188" xr:uid="{00000000-0005-0000-0000-000066620000}"/>
    <cellStyle name="Normal 47 2 13" xfId="25189" xr:uid="{00000000-0005-0000-0000-000067620000}"/>
    <cellStyle name="Normal 47 2 14" xfId="25190" xr:uid="{00000000-0005-0000-0000-000068620000}"/>
    <cellStyle name="Normal 47 2 15" xfId="25191" xr:uid="{00000000-0005-0000-0000-000069620000}"/>
    <cellStyle name="Normal 47 2 2" xfId="25192" xr:uid="{00000000-0005-0000-0000-00006A620000}"/>
    <cellStyle name="Normal 47 2 2 2" xfId="25193" xr:uid="{00000000-0005-0000-0000-00006B620000}"/>
    <cellStyle name="Normal 47 2 2 2 2" xfId="25194" xr:uid="{00000000-0005-0000-0000-00006C620000}"/>
    <cellStyle name="Normal 47 2 2 3" xfId="25195" xr:uid="{00000000-0005-0000-0000-00006D620000}"/>
    <cellStyle name="Normal 47 2 2 4" xfId="25196" xr:uid="{00000000-0005-0000-0000-00006E620000}"/>
    <cellStyle name="Normal 47 2 2 5" xfId="25197" xr:uid="{00000000-0005-0000-0000-00006F620000}"/>
    <cellStyle name="Normal 47 2 3" xfId="25198" xr:uid="{00000000-0005-0000-0000-000070620000}"/>
    <cellStyle name="Normal 47 2 3 2" xfId="25199" xr:uid="{00000000-0005-0000-0000-000071620000}"/>
    <cellStyle name="Normal 47 2 3 2 2" xfId="25200" xr:uid="{00000000-0005-0000-0000-000072620000}"/>
    <cellStyle name="Normal 47 2 3 3" xfId="25201" xr:uid="{00000000-0005-0000-0000-000073620000}"/>
    <cellStyle name="Normal 47 2 3 4" xfId="25202" xr:uid="{00000000-0005-0000-0000-000074620000}"/>
    <cellStyle name="Normal 47 2 4" xfId="25203" xr:uid="{00000000-0005-0000-0000-000075620000}"/>
    <cellStyle name="Normal 47 2 4 2" xfId="25204" xr:uid="{00000000-0005-0000-0000-000076620000}"/>
    <cellStyle name="Normal 47 2 4 2 2" xfId="25205" xr:uid="{00000000-0005-0000-0000-000077620000}"/>
    <cellStyle name="Normal 47 2 4 3" xfId="25206" xr:uid="{00000000-0005-0000-0000-000078620000}"/>
    <cellStyle name="Normal 47 2 4 4" xfId="25207" xr:uid="{00000000-0005-0000-0000-000079620000}"/>
    <cellStyle name="Normal 47 2 5" xfId="25208" xr:uid="{00000000-0005-0000-0000-00007A620000}"/>
    <cellStyle name="Normal 47 2 5 2" xfId="25209" xr:uid="{00000000-0005-0000-0000-00007B620000}"/>
    <cellStyle name="Normal 47 2 5 2 2" xfId="25210" xr:uid="{00000000-0005-0000-0000-00007C620000}"/>
    <cellStyle name="Normal 47 2 5 3" xfId="25211" xr:uid="{00000000-0005-0000-0000-00007D620000}"/>
    <cellStyle name="Normal 47 2 5 4" xfId="25212" xr:uid="{00000000-0005-0000-0000-00007E620000}"/>
    <cellStyle name="Normal 47 2 6" xfId="25213" xr:uid="{00000000-0005-0000-0000-00007F620000}"/>
    <cellStyle name="Normal 47 2 6 2" xfId="25214" xr:uid="{00000000-0005-0000-0000-000080620000}"/>
    <cellStyle name="Normal 47 2 6 2 2" xfId="25215" xr:uid="{00000000-0005-0000-0000-000081620000}"/>
    <cellStyle name="Normal 47 2 6 3" xfId="25216" xr:uid="{00000000-0005-0000-0000-000082620000}"/>
    <cellStyle name="Normal 47 2 7" xfId="25217" xr:uid="{00000000-0005-0000-0000-000083620000}"/>
    <cellStyle name="Normal 47 2 7 2" xfId="25218" xr:uid="{00000000-0005-0000-0000-000084620000}"/>
    <cellStyle name="Normal 47 2 7 3" xfId="25219" xr:uid="{00000000-0005-0000-0000-000085620000}"/>
    <cellStyle name="Normal 47 2 8" xfId="25220" xr:uid="{00000000-0005-0000-0000-000086620000}"/>
    <cellStyle name="Normal 47 2 8 2" xfId="25221" xr:uid="{00000000-0005-0000-0000-000087620000}"/>
    <cellStyle name="Normal 47 2 9" xfId="25222" xr:uid="{00000000-0005-0000-0000-000088620000}"/>
    <cellStyle name="Normal 47 2 9 2" xfId="25223" xr:uid="{00000000-0005-0000-0000-000089620000}"/>
    <cellStyle name="Normal 47 3" xfId="25224" xr:uid="{00000000-0005-0000-0000-00008A620000}"/>
    <cellStyle name="Normal 47 3 10" xfId="25225" xr:uid="{00000000-0005-0000-0000-00008B620000}"/>
    <cellStyle name="Normal 47 3 11" xfId="25226" xr:uid="{00000000-0005-0000-0000-00008C620000}"/>
    <cellStyle name="Normal 47 3 12" xfId="25227" xr:uid="{00000000-0005-0000-0000-00008D620000}"/>
    <cellStyle name="Normal 47 3 13" xfId="25228" xr:uid="{00000000-0005-0000-0000-00008E620000}"/>
    <cellStyle name="Normal 47 3 14" xfId="25229" xr:uid="{00000000-0005-0000-0000-00008F620000}"/>
    <cellStyle name="Normal 47 3 15" xfId="25230" xr:uid="{00000000-0005-0000-0000-000090620000}"/>
    <cellStyle name="Normal 47 3 2" xfId="25231" xr:uid="{00000000-0005-0000-0000-000091620000}"/>
    <cellStyle name="Normal 47 3 2 2" xfId="25232" xr:uid="{00000000-0005-0000-0000-000092620000}"/>
    <cellStyle name="Normal 47 3 2 2 2" xfId="25233" xr:uid="{00000000-0005-0000-0000-000093620000}"/>
    <cellStyle name="Normal 47 3 2 3" xfId="25234" xr:uid="{00000000-0005-0000-0000-000094620000}"/>
    <cellStyle name="Normal 47 3 2 4" xfId="25235" xr:uid="{00000000-0005-0000-0000-000095620000}"/>
    <cellStyle name="Normal 47 3 2 5" xfId="25236" xr:uid="{00000000-0005-0000-0000-000096620000}"/>
    <cellStyle name="Normal 47 3 3" xfId="25237" xr:uid="{00000000-0005-0000-0000-000097620000}"/>
    <cellStyle name="Normal 47 3 3 2" xfId="25238" xr:uid="{00000000-0005-0000-0000-000098620000}"/>
    <cellStyle name="Normal 47 3 3 2 2" xfId="25239" xr:uid="{00000000-0005-0000-0000-000099620000}"/>
    <cellStyle name="Normal 47 3 3 3" xfId="25240" xr:uid="{00000000-0005-0000-0000-00009A620000}"/>
    <cellStyle name="Normal 47 3 3 4" xfId="25241" xr:uid="{00000000-0005-0000-0000-00009B620000}"/>
    <cellStyle name="Normal 47 3 4" xfId="25242" xr:uid="{00000000-0005-0000-0000-00009C620000}"/>
    <cellStyle name="Normal 47 3 4 2" xfId="25243" xr:uid="{00000000-0005-0000-0000-00009D620000}"/>
    <cellStyle name="Normal 47 3 4 2 2" xfId="25244" xr:uid="{00000000-0005-0000-0000-00009E620000}"/>
    <cellStyle name="Normal 47 3 4 3" xfId="25245" xr:uid="{00000000-0005-0000-0000-00009F620000}"/>
    <cellStyle name="Normal 47 3 4 4" xfId="25246" xr:uid="{00000000-0005-0000-0000-0000A0620000}"/>
    <cellStyle name="Normal 47 3 5" xfId="25247" xr:uid="{00000000-0005-0000-0000-0000A1620000}"/>
    <cellStyle name="Normal 47 3 5 2" xfId="25248" xr:uid="{00000000-0005-0000-0000-0000A2620000}"/>
    <cellStyle name="Normal 47 3 5 2 2" xfId="25249" xr:uid="{00000000-0005-0000-0000-0000A3620000}"/>
    <cellStyle name="Normal 47 3 5 3" xfId="25250" xr:uid="{00000000-0005-0000-0000-0000A4620000}"/>
    <cellStyle name="Normal 47 3 5 4" xfId="25251" xr:uid="{00000000-0005-0000-0000-0000A5620000}"/>
    <cellStyle name="Normal 47 3 6" xfId="25252" xr:uid="{00000000-0005-0000-0000-0000A6620000}"/>
    <cellStyle name="Normal 47 3 6 2" xfId="25253" xr:uid="{00000000-0005-0000-0000-0000A7620000}"/>
    <cellStyle name="Normal 47 3 6 2 2" xfId="25254" xr:uid="{00000000-0005-0000-0000-0000A8620000}"/>
    <cellStyle name="Normal 47 3 6 3" xfId="25255" xr:uid="{00000000-0005-0000-0000-0000A9620000}"/>
    <cellStyle name="Normal 47 3 7" xfId="25256" xr:uid="{00000000-0005-0000-0000-0000AA620000}"/>
    <cellStyle name="Normal 47 3 7 2" xfId="25257" xr:uid="{00000000-0005-0000-0000-0000AB620000}"/>
    <cellStyle name="Normal 47 3 7 3" xfId="25258" xr:uid="{00000000-0005-0000-0000-0000AC620000}"/>
    <cellStyle name="Normal 47 3 8" xfId="25259" xr:uid="{00000000-0005-0000-0000-0000AD620000}"/>
    <cellStyle name="Normal 47 3 8 2" xfId="25260" xr:uid="{00000000-0005-0000-0000-0000AE620000}"/>
    <cellStyle name="Normal 47 3 9" xfId="25261" xr:uid="{00000000-0005-0000-0000-0000AF620000}"/>
    <cellStyle name="Normal 47 3 9 2" xfId="25262" xr:uid="{00000000-0005-0000-0000-0000B0620000}"/>
    <cellStyle name="Normal 47 4" xfId="25263" xr:uid="{00000000-0005-0000-0000-0000B1620000}"/>
    <cellStyle name="Normal 47 4 2" xfId="25264" xr:uid="{00000000-0005-0000-0000-0000B2620000}"/>
    <cellStyle name="Normal 47 4 2 2" xfId="25265" xr:uid="{00000000-0005-0000-0000-0000B3620000}"/>
    <cellStyle name="Normal 47 4 3" xfId="25266" xr:uid="{00000000-0005-0000-0000-0000B4620000}"/>
    <cellStyle name="Normal 47 4 4" xfId="25267" xr:uid="{00000000-0005-0000-0000-0000B5620000}"/>
    <cellStyle name="Normal 47 4 5" xfId="25268" xr:uid="{00000000-0005-0000-0000-0000B6620000}"/>
    <cellStyle name="Normal 47 5" xfId="25269" xr:uid="{00000000-0005-0000-0000-0000B7620000}"/>
    <cellStyle name="Normal 47 5 2" xfId="25270" xr:uid="{00000000-0005-0000-0000-0000B8620000}"/>
    <cellStyle name="Normal 47 5 2 2" xfId="25271" xr:uid="{00000000-0005-0000-0000-0000B9620000}"/>
    <cellStyle name="Normal 47 5 3" xfId="25272" xr:uid="{00000000-0005-0000-0000-0000BA620000}"/>
    <cellStyle name="Normal 47 5 4" xfId="25273" xr:uid="{00000000-0005-0000-0000-0000BB620000}"/>
    <cellStyle name="Normal 47 5 5" xfId="25274" xr:uid="{00000000-0005-0000-0000-0000BC620000}"/>
    <cellStyle name="Normal 47 6" xfId="25275" xr:uid="{00000000-0005-0000-0000-0000BD620000}"/>
    <cellStyle name="Normal 47 6 2" xfId="25276" xr:uid="{00000000-0005-0000-0000-0000BE620000}"/>
    <cellStyle name="Normal 47 6 2 2" xfId="25277" xr:uid="{00000000-0005-0000-0000-0000BF620000}"/>
    <cellStyle name="Normal 47 6 3" xfId="25278" xr:uid="{00000000-0005-0000-0000-0000C0620000}"/>
    <cellStyle name="Normal 47 6 4" xfId="25279" xr:uid="{00000000-0005-0000-0000-0000C1620000}"/>
    <cellStyle name="Normal 47 6 5" xfId="25280" xr:uid="{00000000-0005-0000-0000-0000C2620000}"/>
    <cellStyle name="Normal 47 7" xfId="25281" xr:uid="{00000000-0005-0000-0000-0000C3620000}"/>
    <cellStyle name="Normal 47 7 2" xfId="25282" xr:uid="{00000000-0005-0000-0000-0000C4620000}"/>
    <cellStyle name="Normal 47 7 2 2" xfId="25283" xr:uid="{00000000-0005-0000-0000-0000C5620000}"/>
    <cellStyle name="Normal 47 7 3" xfId="25284" xr:uid="{00000000-0005-0000-0000-0000C6620000}"/>
    <cellStyle name="Normal 47 7 4" xfId="25285" xr:uid="{00000000-0005-0000-0000-0000C7620000}"/>
    <cellStyle name="Normal 47 8" xfId="25286" xr:uid="{00000000-0005-0000-0000-0000C8620000}"/>
    <cellStyle name="Normal 47 8 2" xfId="25287" xr:uid="{00000000-0005-0000-0000-0000C9620000}"/>
    <cellStyle name="Normal 47 8 2 2" xfId="25288" xr:uid="{00000000-0005-0000-0000-0000CA620000}"/>
    <cellStyle name="Normal 47 8 3" xfId="25289" xr:uid="{00000000-0005-0000-0000-0000CB620000}"/>
    <cellStyle name="Normal 47 9" xfId="25290" xr:uid="{00000000-0005-0000-0000-0000CC620000}"/>
    <cellStyle name="Normal 47 9 2" xfId="25291" xr:uid="{00000000-0005-0000-0000-0000CD620000}"/>
    <cellStyle name="Normal 47 9 3" xfId="25292" xr:uid="{00000000-0005-0000-0000-0000CE620000}"/>
    <cellStyle name="Normal 48" xfId="25293" xr:uid="{00000000-0005-0000-0000-0000CF620000}"/>
    <cellStyle name="Normal 48 10" xfId="25294" xr:uid="{00000000-0005-0000-0000-0000D0620000}"/>
    <cellStyle name="Normal 48 10 2" xfId="25295" xr:uid="{00000000-0005-0000-0000-0000D1620000}"/>
    <cellStyle name="Normal 48 11" xfId="25296" xr:uid="{00000000-0005-0000-0000-0000D2620000}"/>
    <cellStyle name="Normal 48 11 2" xfId="25297" xr:uid="{00000000-0005-0000-0000-0000D3620000}"/>
    <cellStyle name="Normal 48 12" xfId="25298" xr:uid="{00000000-0005-0000-0000-0000D4620000}"/>
    <cellStyle name="Normal 48 12 2" xfId="25299" xr:uid="{00000000-0005-0000-0000-0000D5620000}"/>
    <cellStyle name="Normal 48 13" xfId="25300" xr:uid="{00000000-0005-0000-0000-0000D6620000}"/>
    <cellStyle name="Normal 48 13 2" xfId="25301" xr:uid="{00000000-0005-0000-0000-0000D7620000}"/>
    <cellStyle name="Normal 48 14" xfId="25302" xr:uid="{00000000-0005-0000-0000-0000D8620000}"/>
    <cellStyle name="Normal 48 15" xfId="25303" xr:uid="{00000000-0005-0000-0000-0000D9620000}"/>
    <cellStyle name="Normal 48 16" xfId="25304" xr:uid="{00000000-0005-0000-0000-0000DA620000}"/>
    <cellStyle name="Normal 48 17" xfId="25305" xr:uid="{00000000-0005-0000-0000-0000DB620000}"/>
    <cellStyle name="Normal 48 2" xfId="25306" xr:uid="{00000000-0005-0000-0000-0000DC620000}"/>
    <cellStyle name="Normal 48 2 10" xfId="25307" xr:uid="{00000000-0005-0000-0000-0000DD620000}"/>
    <cellStyle name="Normal 48 2 11" xfId="25308" xr:uid="{00000000-0005-0000-0000-0000DE620000}"/>
    <cellStyle name="Normal 48 2 12" xfId="25309" xr:uid="{00000000-0005-0000-0000-0000DF620000}"/>
    <cellStyle name="Normal 48 2 13" xfId="25310" xr:uid="{00000000-0005-0000-0000-0000E0620000}"/>
    <cellStyle name="Normal 48 2 14" xfId="25311" xr:uid="{00000000-0005-0000-0000-0000E1620000}"/>
    <cellStyle name="Normal 48 2 15" xfId="25312" xr:uid="{00000000-0005-0000-0000-0000E2620000}"/>
    <cellStyle name="Normal 48 2 2" xfId="25313" xr:uid="{00000000-0005-0000-0000-0000E3620000}"/>
    <cellStyle name="Normal 48 2 2 2" xfId="25314" xr:uid="{00000000-0005-0000-0000-0000E4620000}"/>
    <cellStyle name="Normal 48 2 2 2 2" xfId="25315" xr:uid="{00000000-0005-0000-0000-0000E5620000}"/>
    <cellStyle name="Normal 48 2 2 3" xfId="25316" xr:uid="{00000000-0005-0000-0000-0000E6620000}"/>
    <cellStyle name="Normal 48 2 2 4" xfId="25317" xr:uid="{00000000-0005-0000-0000-0000E7620000}"/>
    <cellStyle name="Normal 48 2 2 5" xfId="25318" xr:uid="{00000000-0005-0000-0000-0000E8620000}"/>
    <cellStyle name="Normal 48 2 3" xfId="25319" xr:uid="{00000000-0005-0000-0000-0000E9620000}"/>
    <cellStyle name="Normal 48 2 3 2" xfId="25320" xr:uid="{00000000-0005-0000-0000-0000EA620000}"/>
    <cellStyle name="Normal 48 2 3 2 2" xfId="25321" xr:uid="{00000000-0005-0000-0000-0000EB620000}"/>
    <cellStyle name="Normal 48 2 3 3" xfId="25322" xr:uid="{00000000-0005-0000-0000-0000EC620000}"/>
    <cellStyle name="Normal 48 2 3 4" xfId="25323" xr:uid="{00000000-0005-0000-0000-0000ED620000}"/>
    <cellStyle name="Normal 48 2 4" xfId="25324" xr:uid="{00000000-0005-0000-0000-0000EE620000}"/>
    <cellStyle name="Normal 48 2 4 2" xfId="25325" xr:uid="{00000000-0005-0000-0000-0000EF620000}"/>
    <cellStyle name="Normal 48 2 4 2 2" xfId="25326" xr:uid="{00000000-0005-0000-0000-0000F0620000}"/>
    <cellStyle name="Normal 48 2 4 3" xfId="25327" xr:uid="{00000000-0005-0000-0000-0000F1620000}"/>
    <cellStyle name="Normal 48 2 4 4" xfId="25328" xr:uid="{00000000-0005-0000-0000-0000F2620000}"/>
    <cellStyle name="Normal 48 2 5" xfId="25329" xr:uid="{00000000-0005-0000-0000-0000F3620000}"/>
    <cellStyle name="Normal 48 2 5 2" xfId="25330" xr:uid="{00000000-0005-0000-0000-0000F4620000}"/>
    <cellStyle name="Normal 48 2 5 2 2" xfId="25331" xr:uid="{00000000-0005-0000-0000-0000F5620000}"/>
    <cellStyle name="Normal 48 2 5 3" xfId="25332" xr:uid="{00000000-0005-0000-0000-0000F6620000}"/>
    <cellStyle name="Normal 48 2 5 4" xfId="25333" xr:uid="{00000000-0005-0000-0000-0000F7620000}"/>
    <cellStyle name="Normal 48 2 6" xfId="25334" xr:uid="{00000000-0005-0000-0000-0000F8620000}"/>
    <cellStyle name="Normal 48 2 6 2" xfId="25335" xr:uid="{00000000-0005-0000-0000-0000F9620000}"/>
    <cellStyle name="Normal 48 2 6 2 2" xfId="25336" xr:uid="{00000000-0005-0000-0000-0000FA620000}"/>
    <cellStyle name="Normal 48 2 6 3" xfId="25337" xr:uid="{00000000-0005-0000-0000-0000FB620000}"/>
    <cellStyle name="Normal 48 2 7" xfId="25338" xr:uid="{00000000-0005-0000-0000-0000FC620000}"/>
    <cellStyle name="Normal 48 2 7 2" xfId="25339" xr:uid="{00000000-0005-0000-0000-0000FD620000}"/>
    <cellStyle name="Normal 48 2 7 3" xfId="25340" xr:uid="{00000000-0005-0000-0000-0000FE620000}"/>
    <cellStyle name="Normal 48 2 8" xfId="25341" xr:uid="{00000000-0005-0000-0000-0000FF620000}"/>
    <cellStyle name="Normal 48 2 8 2" xfId="25342" xr:uid="{00000000-0005-0000-0000-000000630000}"/>
    <cellStyle name="Normal 48 2 9" xfId="25343" xr:uid="{00000000-0005-0000-0000-000001630000}"/>
    <cellStyle name="Normal 48 2 9 2" xfId="25344" xr:uid="{00000000-0005-0000-0000-000002630000}"/>
    <cellStyle name="Normal 48 3" xfId="25345" xr:uid="{00000000-0005-0000-0000-000003630000}"/>
    <cellStyle name="Normal 48 3 10" xfId="25346" xr:uid="{00000000-0005-0000-0000-000004630000}"/>
    <cellStyle name="Normal 48 3 11" xfId="25347" xr:uid="{00000000-0005-0000-0000-000005630000}"/>
    <cellStyle name="Normal 48 3 12" xfId="25348" xr:uid="{00000000-0005-0000-0000-000006630000}"/>
    <cellStyle name="Normal 48 3 13" xfId="25349" xr:uid="{00000000-0005-0000-0000-000007630000}"/>
    <cellStyle name="Normal 48 3 14" xfId="25350" xr:uid="{00000000-0005-0000-0000-000008630000}"/>
    <cellStyle name="Normal 48 3 15" xfId="25351" xr:uid="{00000000-0005-0000-0000-000009630000}"/>
    <cellStyle name="Normal 48 3 2" xfId="25352" xr:uid="{00000000-0005-0000-0000-00000A630000}"/>
    <cellStyle name="Normal 48 3 2 2" xfId="25353" xr:uid="{00000000-0005-0000-0000-00000B630000}"/>
    <cellStyle name="Normal 48 3 2 2 2" xfId="25354" xr:uid="{00000000-0005-0000-0000-00000C630000}"/>
    <cellStyle name="Normal 48 3 2 3" xfId="25355" xr:uid="{00000000-0005-0000-0000-00000D630000}"/>
    <cellStyle name="Normal 48 3 2 4" xfId="25356" xr:uid="{00000000-0005-0000-0000-00000E630000}"/>
    <cellStyle name="Normal 48 3 2 5" xfId="25357" xr:uid="{00000000-0005-0000-0000-00000F630000}"/>
    <cellStyle name="Normal 48 3 3" xfId="25358" xr:uid="{00000000-0005-0000-0000-000010630000}"/>
    <cellStyle name="Normal 48 3 3 2" xfId="25359" xr:uid="{00000000-0005-0000-0000-000011630000}"/>
    <cellStyle name="Normal 48 3 3 2 2" xfId="25360" xr:uid="{00000000-0005-0000-0000-000012630000}"/>
    <cellStyle name="Normal 48 3 3 3" xfId="25361" xr:uid="{00000000-0005-0000-0000-000013630000}"/>
    <cellStyle name="Normal 48 3 3 4" xfId="25362" xr:uid="{00000000-0005-0000-0000-000014630000}"/>
    <cellStyle name="Normal 48 3 4" xfId="25363" xr:uid="{00000000-0005-0000-0000-000015630000}"/>
    <cellStyle name="Normal 48 3 4 2" xfId="25364" xr:uid="{00000000-0005-0000-0000-000016630000}"/>
    <cellStyle name="Normal 48 3 4 2 2" xfId="25365" xr:uid="{00000000-0005-0000-0000-000017630000}"/>
    <cellStyle name="Normal 48 3 4 3" xfId="25366" xr:uid="{00000000-0005-0000-0000-000018630000}"/>
    <cellStyle name="Normal 48 3 4 4" xfId="25367" xr:uid="{00000000-0005-0000-0000-000019630000}"/>
    <cellStyle name="Normal 48 3 5" xfId="25368" xr:uid="{00000000-0005-0000-0000-00001A630000}"/>
    <cellStyle name="Normal 48 3 5 2" xfId="25369" xr:uid="{00000000-0005-0000-0000-00001B630000}"/>
    <cellStyle name="Normal 48 3 5 2 2" xfId="25370" xr:uid="{00000000-0005-0000-0000-00001C630000}"/>
    <cellStyle name="Normal 48 3 5 3" xfId="25371" xr:uid="{00000000-0005-0000-0000-00001D630000}"/>
    <cellStyle name="Normal 48 3 5 4" xfId="25372" xr:uid="{00000000-0005-0000-0000-00001E630000}"/>
    <cellStyle name="Normal 48 3 6" xfId="25373" xr:uid="{00000000-0005-0000-0000-00001F630000}"/>
    <cellStyle name="Normal 48 3 6 2" xfId="25374" xr:uid="{00000000-0005-0000-0000-000020630000}"/>
    <cellStyle name="Normal 48 3 6 2 2" xfId="25375" xr:uid="{00000000-0005-0000-0000-000021630000}"/>
    <cellStyle name="Normal 48 3 6 3" xfId="25376" xr:uid="{00000000-0005-0000-0000-000022630000}"/>
    <cellStyle name="Normal 48 3 7" xfId="25377" xr:uid="{00000000-0005-0000-0000-000023630000}"/>
    <cellStyle name="Normal 48 3 7 2" xfId="25378" xr:uid="{00000000-0005-0000-0000-000024630000}"/>
    <cellStyle name="Normal 48 3 7 3" xfId="25379" xr:uid="{00000000-0005-0000-0000-000025630000}"/>
    <cellStyle name="Normal 48 3 8" xfId="25380" xr:uid="{00000000-0005-0000-0000-000026630000}"/>
    <cellStyle name="Normal 48 3 8 2" xfId="25381" xr:uid="{00000000-0005-0000-0000-000027630000}"/>
    <cellStyle name="Normal 48 3 9" xfId="25382" xr:uid="{00000000-0005-0000-0000-000028630000}"/>
    <cellStyle name="Normal 48 3 9 2" xfId="25383" xr:uid="{00000000-0005-0000-0000-000029630000}"/>
    <cellStyle name="Normal 48 4" xfId="25384" xr:uid="{00000000-0005-0000-0000-00002A630000}"/>
    <cellStyle name="Normal 48 4 2" xfId="25385" xr:uid="{00000000-0005-0000-0000-00002B630000}"/>
    <cellStyle name="Normal 48 4 2 2" xfId="25386" xr:uid="{00000000-0005-0000-0000-00002C630000}"/>
    <cellStyle name="Normal 48 4 3" xfId="25387" xr:uid="{00000000-0005-0000-0000-00002D630000}"/>
    <cellStyle name="Normal 48 4 4" xfId="25388" xr:uid="{00000000-0005-0000-0000-00002E630000}"/>
    <cellStyle name="Normal 48 4 5" xfId="25389" xr:uid="{00000000-0005-0000-0000-00002F630000}"/>
    <cellStyle name="Normal 48 5" xfId="25390" xr:uid="{00000000-0005-0000-0000-000030630000}"/>
    <cellStyle name="Normal 48 5 2" xfId="25391" xr:uid="{00000000-0005-0000-0000-000031630000}"/>
    <cellStyle name="Normal 48 5 2 2" xfId="25392" xr:uid="{00000000-0005-0000-0000-000032630000}"/>
    <cellStyle name="Normal 48 5 3" xfId="25393" xr:uid="{00000000-0005-0000-0000-000033630000}"/>
    <cellStyle name="Normal 48 5 4" xfId="25394" xr:uid="{00000000-0005-0000-0000-000034630000}"/>
    <cellStyle name="Normal 48 5 5" xfId="25395" xr:uid="{00000000-0005-0000-0000-000035630000}"/>
    <cellStyle name="Normal 48 6" xfId="25396" xr:uid="{00000000-0005-0000-0000-000036630000}"/>
    <cellStyle name="Normal 48 6 2" xfId="25397" xr:uid="{00000000-0005-0000-0000-000037630000}"/>
    <cellStyle name="Normal 48 6 2 2" xfId="25398" xr:uid="{00000000-0005-0000-0000-000038630000}"/>
    <cellStyle name="Normal 48 6 3" xfId="25399" xr:uid="{00000000-0005-0000-0000-000039630000}"/>
    <cellStyle name="Normal 48 6 4" xfId="25400" xr:uid="{00000000-0005-0000-0000-00003A630000}"/>
    <cellStyle name="Normal 48 6 5" xfId="25401" xr:uid="{00000000-0005-0000-0000-00003B630000}"/>
    <cellStyle name="Normal 48 7" xfId="25402" xr:uid="{00000000-0005-0000-0000-00003C630000}"/>
    <cellStyle name="Normal 48 7 2" xfId="25403" xr:uid="{00000000-0005-0000-0000-00003D630000}"/>
    <cellStyle name="Normal 48 7 2 2" xfId="25404" xr:uid="{00000000-0005-0000-0000-00003E630000}"/>
    <cellStyle name="Normal 48 7 3" xfId="25405" xr:uid="{00000000-0005-0000-0000-00003F630000}"/>
    <cellStyle name="Normal 48 7 4" xfId="25406" xr:uid="{00000000-0005-0000-0000-000040630000}"/>
    <cellStyle name="Normal 48 8" xfId="25407" xr:uid="{00000000-0005-0000-0000-000041630000}"/>
    <cellStyle name="Normal 48 8 2" xfId="25408" xr:uid="{00000000-0005-0000-0000-000042630000}"/>
    <cellStyle name="Normal 48 8 2 2" xfId="25409" xr:uid="{00000000-0005-0000-0000-000043630000}"/>
    <cellStyle name="Normal 48 8 3" xfId="25410" xr:uid="{00000000-0005-0000-0000-000044630000}"/>
    <cellStyle name="Normal 48 9" xfId="25411" xr:uid="{00000000-0005-0000-0000-000045630000}"/>
    <cellStyle name="Normal 48 9 2" xfId="25412" xr:uid="{00000000-0005-0000-0000-000046630000}"/>
    <cellStyle name="Normal 48 9 3" xfId="25413" xr:uid="{00000000-0005-0000-0000-000047630000}"/>
    <cellStyle name="Normal 49" xfId="25414" xr:uid="{00000000-0005-0000-0000-000048630000}"/>
    <cellStyle name="Normal 49 10" xfId="25415" xr:uid="{00000000-0005-0000-0000-000049630000}"/>
    <cellStyle name="Normal 49 10 2" xfId="25416" xr:uid="{00000000-0005-0000-0000-00004A630000}"/>
    <cellStyle name="Normal 49 11" xfId="25417" xr:uid="{00000000-0005-0000-0000-00004B630000}"/>
    <cellStyle name="Normal 49 11 2" xfId="25418" xr:uid="{00000000-0005-0000-0000-00004C630000}"/>
    <cellStyle name="Normal 49 12" xfId="25419" xr:uid="{00000000-0005-0000-0000-00004D630000}"/>
    <cellStyle name="Normal 49 12 2" xfId="25420" xr:uid="{00000000-0005-0000-0000-00004E630000}"/>
    <cellStyle name="Normal 49 13" xfId="25421" xr:uid="{00000000-0005-0000-0000-00004F630000}"/>
    <cellStyle name="Normal 49 13 2" xfId="25422" xr:uid="{00000000-0005-0000-0000-000050630000}"/>
    <cellStyle name="Normal 49 14" xfId="25423" xr:uid="{00000000-0005-0000-0000-000051630000}"/>
    <cellStyle name="Normal 49 15" xfId="25424" xr:uid="{00000000-0005-0000-0000-000052630000}"/>
    <cellStyle name="Normal 49 16" xfId="25425" xr:uid="{00000000-0005-0000-0000-000053630000}"/>
    <cellStyle name="Normal 49 17" xfId="25426" xr:uid="{00000000-0005-0000-0000-000054630000}"/>
    <cellStyle name="Normal 49 2" xfId="25427" xr:uid="{00000000-0005-0000-0000-000055630000}"/>
    <cellStyle name="Normal 49 2 10" xfId="25428" xr:uid="{00000000-0005-0000-0000-000056630000}"/>
    <cellStyle name="Normal 49 2 11" xfId="25429" xr:uid="{00000000-0005-0000-0000-000057630000}"/>
    <cellStyle name="Normal 49 2 12" xfId="25430" xr:uid="{00000000-0005-0000-0000-000058630000}"/>
    <cellStyle name="Normal 49 2 13" xfId="25431" xr:uid="{00000000-0005-0000-0000-000059630000}"/>
    <cellStyle name="Normal 49 2 14" xfId="25432" xr:uid="{00000000-0005-0000-0000-00005A630000}"/>
    <cellStyle name="Normal 49 2 15" xfId="25433" xr:uid="{00000000-0005-0000-0000-00005B630000}"/>
    <cellStyle name="Normal 49 2 2" xfId="25434" xr:uid="{00000000-0005-0000-0000-00005C630000}"/>
    <cellStyle name="Normal 49 2 2 2" xfId="25435" xr:uid="{00000000-0005-0000-0000-00005D630000}"/>
    <cellStyle name="Normal 49 2 2 2 2" xfId="25436" xr:uid="{00000000-0005-0000-0000-00005E630000}"/>
    <cellStyle name="Normal 49 2 2 3" xfId="25437" xr:uid="{00000000-0005-0000-0000-00005F630000}"/>
    <cellStyle name="Normal 49 2 2 4" xfId="25438" xr:uid="{00000000-0005-0000-0000-000060630000}"/>
    <cellStyle name="Normal 49 2 2 5" xfId="25439" xr:uid="{00000000-0005-0000-0000-000061630000}"/>
    <cellStyle name="Normal 49 2 3" xfId="25440" xr:uid="{00000000-0005-0000-0000-000062630000}"/>
    <cellStyle name="Normal 49 2 3 2" xfId="25441" xr:uid="{00000000-0005-0000-0000-000063630000}"/>
    <cellStyle name="Normal 49 2 3 2 2" xfId="25442" xr:uid="{00000000-0005-0000-0000-000064630000}"/>
    <cellStyle name="Normal 49 2 3 3" xfId="25443" xr:uid="{00000000-0005-0000-0000-000065630000}"/>
    <cellStyle name="Normal 49 2 3 4" xfId="25444" xr:uid="{00000000-0005-0000-0000-000066630000}"/>
    <cellStyle name="Normal 49 2 4" xfId="25445" xr:uid="{00000000-0005-0000-0000-000067630000}"/>
    <cellStyle name="Normal 49 2 4 2" xfId="25446" xr:uid="{00000000-0005-0000-0000-000068630000}"/>
    <cellStyle name="Normal 49 2 4 2 2" xfId="25447" xr:uid="{00000000-0005-0000-0000-000069630000}"/>
    <cellStyle name="Normal 49 2 4 3" xfId="25448" xr:uid="{00000000-0005-0000-0000-00006A630000}"/>
    <cellStyle name="Normal 49 2 4 4" xfId="25449" xr:uid="{00000000-0005-0000-0000-00006B630000}"/>
    <cellStyle name="Normal 49 2 5" xfId="25450" xr:uid="{00000000-0005-0000-0000-00006C630000}"/>
    <cellStyle name="Normal 49 2 5 2" xfId="25451" xr:uid="{00000000-0005-0000-0000-00006D630000}"/>
    <cellStyle name="Normal 49 2 5 2 2" xfId="25452" xr:uid="{00000000-0005-0000-0000-00006E630000}"/>
    <cellStyle name="Normal 49 2 5 3" xfId="25453" xr:uid="{00000000-0005-0000-0000-00006F630000}"/>
    <cellStyle name="Normal 49 2 5 4" xfId="25454" xr:uid="{00000000-0005-0000-0000-000070630000}"/>
    <cellStyle name="Normal 49 2 6" xfId="25455" xr:uid="{00000000-0005-0000-0000-000071630000}"/>
    <cellStyle name="Normal 49 2 6 2" xfId="25456" xr:uid="{00000000-0005-0000-0000-000072630000}"/>
    <cellStyle name="Normal 49 2 6 2 2" xfId="25457" xr:uid="{00000000-0005-0000-0000-000073630000}"/>
    <cellStyle name="Normal 49 2 6 3" xfId="25458" xr:uid="{00000000-0005-0000-0000-000074630000}"/>
    <cellStyle name="Normal 49 2 7" xfId="25459" xr:uid="{00000000-0005-0000-0000-000075630000}"/>
    <cellStyle name="Normal 49 2 7 2" xfId="25460" xr:uid="{00000000-0005-0000-0000-000076630000}"/>
    <cellStyle name="Normal 49 2 7 3" xfId="25461" xr:uid="{00000000-0005-0000-0000-000077630000}"/>
    <cellStyle name="Normal 49 2 8" xfId="25462" xr:uid="{00000000-0005-0000-0000-000078630000}"/>
    <cellStyle name="Normal 49 2 8 2" xfId="25463" xr:uid="{00000000-0005-0000-0000-000079630000}"/>
    <cellStyle name="Normal 49 2 9" xfId="25464" xr:uid="{00000000-0005-0000-0000-00007A630000}"/>
    <cellStyle name="Normal 49 2 9 2" xfId="25465" xr:uid="{00000000-0005-0000-0000-00007B630000}"/>
    <cellStyle name="Normal 49 3" xfId="25466" xr:uid="{00000000-0005-0000-0000-00007C630000}"/>
    <cellStyle name="Normal 49 3 10" xfId="25467" xr:uid="{00000000-0005-0000-0000-00007D630000}"/>
    <cellStyle name="Normal 49 3 11" xfId="25468" xr:uid="{00000000-0005-0000-0000-00007E630000}"/>
    <cellStyle name="Normal 49 3 12" xfId="25469" xr:uid="{00000000-0005-0000-0000-00007F630000}"/>
    <cellStyle name="Normal 49 3 13" xfId="25470" xr:uid="{00000000-0005-0000-0000-000080630000}"/>
    <cellStyle name="Normal 49 3 14" xfId="25471" xr:uid="{00000000-0005-0000-0000-000081630000}"/>
    <cellStyle name="Normal 49 3 15" xfId="25472" xr:uid="{00000000-0005-0000-0000-000082630000}"/>
    <cellStyle name="Normal 49 3 2" xfId="25473" xr:uid="{00000000-0005-0000-0000-000083630000}"/>
    <cellStyle name="Normal 49 3 2 2" xfId="25474" xr:uid="{00000000-0005-0000-0000-000084630000}"/>
    <cellStyle name="Normal 49 3 2 2 2" xfId="25475" xr:uid="{00000000-0005-0000-0000-000085630000}"/>
    <cellStyle name="Normal 49 3 2 3" xfId="25476" xr:uid="{00000000-0005-0000-0000-000086630000}"/>
    <cellStyle name="Normal 49 3 2 4" xfId="25477" xr:uid="{00000000-0005-0000-0000-000087630000}"/>
    <cellStyle name="Normal 49 3 2 5" xfId="25478" xr:uid="{00000000-0005-0000-0000-000088630000}"/>
    <cellStyle name="Normal 49 3 3" xfId="25479" xr:uid="{00000000-0005-0000-0000-000089630000}"/>
    <cellStyle name="Normal 49 3 3 2" xfId="25480" xr:uid="{00000000-0005-0000-0000-00008A630000}"/>
    <cellStyle name="Normal 49 3 3 2 2" xfId="25481" xr:uid="{00000000-0005-0000-0000-00008B630000}"/>
    <cellStyle name="Normal 49 3 3 3" xfId="25482" xr:uid="{00000000-0005-0000-0000-00008C630000}"/>
    <cellStyle name="Normal 49 3 3 4" xfId="25483" xr:uid="{00000000-0005-0000-0000-00008D630000}"/>
    <cellStyle name="Normal 49 3 4" xfId="25484" xr:uid="{00000000-0005-0000-0000-00008E630000}"/>
    <cellStyle name="Normal 49 3 4 2" xfId="25485" xr:uid="{00000000-0005-0000-0000-00008F630000}"/>
    <cellStyle name="Normal 49 3 4 2 2" xfId="25486" xr:uid="{00000000-0005-0000-0000-000090630000}"/>
    <cellStyle name="Normal 49 3 4 3" xfId="25487" xr:uid="{00000000-0005-0000-0000-000091630000}"/>
    <cellStyle name="Normal 49 3 4 4" xfId="25488" xr:uid="{00000000-0005-0000-0000-000092630000}"/>
    <cellStyle name="Normal 49 3 5" xfId="25489" xr:uid="{00000000-0005-0000-0000-000093630000}"/>
    <cellStyle name="Normal 49 3 5 2" xfId="25490" xr:uid="{00000000-0005-0000-0000-000094630000}"/>
    <cellStyle name="Normal 49 3 5 2 2" xfId="25491" xr:uid="{00000000-0005-0000-0000-000095630000}"/>
    <cellStyle name="Normal 49 3 5 3" xfId="25492" xr:uid="{00000000-0005-0000-0000-000096630000}"/>
    <cellStyle name="Normal 49 3 5 4" xfId="25493" xr:uid="{00000000-0005-0000-0000-000097630000}"/>
    <cellStyle name="Normal 49 3 6" xfId="25494" xr:uid="{00000000-0005-0000-0000-000098630000}"/>
    <cellStyle name="Normal 49 3 6 2" xfId="25495" xr:uid="{00000000-0005-0000-0000-000099630000}"/>
    <cellStyle name="Normal 49 3 6 2 2" xfId="25496" xr:uid="{00000000-0005-0000-0000-00009A630000}"/>
    <cellStyle name="Normal 49 3 6 3" xfId="25497" xr:uid="{00000000-0005-0000-0000-00009B630000}"/>
    <cellStyle name="Normal 49 3 7" xfId="25498" xr:uid="{00000000-0005-0000-0000-00009C630000}"/>
    <cellStyle name="Normal 49 3 7 2" xfId="25499" xr:uid="{00000000-0005-0000-0000-00009D630000}"/>
    <cellStyle name="Normal 49 3 7 3" xfId="25500" xr:uid="{00000000-0005-0000-0000-00009E630000}"/>
    <cellStyle name="Normal 49 3 8" xfId="25501" xr:uid="{00000000-0005-0000-0000-00009F630000}"/>
    <cellStyle name="Normal 49 3 8 2" xfId="25502" xr:uid="{00000000-0005-0000-0000-0000A0630000}"/>
    <cellStyle name="Normal 49 3 9" xfId="25503" xr:uid="{00000000-0005-0000-0000-0000A1630000}"/>
    <cellStyle name="Normal 49 3 9 2" xfId="25504" xr:uid="{00000000-0005-0000-0000-0000A2630000}"/>
    <cellStyle name="Normal 49 4" xfId="25505" xr:uid="{00000000-0005-0000-0000-0000A3630000}"/>
    <cellStyle name="Normal 49 4 2" xfId="25506" xr:uid="{00000000-0005-0000-0000-0000A4630000}"/>
    <cellStyle name="Normal 49 4 2 2" xfId="25507" xr:uid="{00000000-0005-0000-0000-0000A5630000}"/>
    <cellStyle name="Normal 49 4 3" xfId="25508" xr:uid="{00000000-0005-0000-0000-0000A6630000}"/>
    <cellStyle name="Normal 49 4 4" xfId="25509" xr:uid="{00000000-0005-0000-0000-0000A7630000}"/>
    <cellStyle name="Normal 49 4 5" xfId="25510" xr:uid="{00000000-0005-0000-0000-0000A8630000}"/>
    <cellStyle name="Normal 49 5" xfId="25511" xr:uid="{00000000-0005-0000-0000-0000A9630000}"/>
    <cellStyle name="Normal 49 5 2" xfId="25512" xr:uid="{00000000-0005-0000-0000-0000AA630000}"/>
    <cellStyle name="Normal 49 5 2 2" xfId="25513" xr:uid="{00000000-0005-0000-0000-0000AB630000}"/>
    <cellStyle name="Normal 49 5 3" xfId="25514" xr:uid="{00000000-0005-0000-0000-0000AC630000}"/>
    <cellStyle name="Normal 49 5 4" xfId="25515" xr:uid="{00000000-0005-0000-0000-0000AD630000}"/>
    <cellStyle name="Normal 49 5 5" xfId="25516" xr:uid="{00000000-0005-0000-0000-0000AE630000}"/>
    <cellStyle name="Normal 49 6" xfId="25517" xr:uid="{00000000-0005-0000-0000-0000AF630000}"/>
    <cellStyle name="Normal 49 6 2" xfId="25518" xr:uid="{00000000-0005-0000-0000-0000B0630000}"/>
    <cellStyle name="Normal 49 6 2 2" xfId="25519" xr:uid="{00000000-0005-0000-0000-0000B1630000}"/>
    <cellStyle name="Normal 49 6 3" xfId="25520" xr:uid="{00000000-0005-0000-0000-0000B2630000}"/>
    <cellStyle name="Normal 49 6 4" xfId="25521" xr:uid="{00000000-0005-0000-0000-0000B3630000}"/>
    <cellStyle name="Normal 49 6 5" xfId="25522" xr:uid="{00000000-0005-0000-0000-0000B4630000}"/>
    <cellStyle name="Normal 49 7" xfId="25523" xr:uid="{00000000-0005-0000-0000-0000B5630000}"/>
    <cellStyle name="Normal 49 7 2" xfId="25524" xr:uid="{00000000-0005-0000-0000-0000B6630000}"/>
    <cellStyle name="Normal 49 7 2 2" xfId="25525" xr:uid="{00000000-0005-0000-0000-0000B7630000}"/>
    <cellStyle name="Normal 49 7 3" xfId="25526" xr:uid="{00000000-0005-0000-0000-0000B8630000}"/>
    <cellStyle name="Normal 49 7 4" xfId="25527" xr:uid="{00000000-0005-0000-0000-0000B9630000}"/>
    <cellStyle name="Normal 49 8" xfId="25528" xr:uid="{00000000-0005-0000-0000-0000BA630000}"/>
    <cellStyle name="Normal 49 8 2" xfId="25529" xr:uid="{00000000-0005-0000-0000-0000BB630000}"/>
    <cellStyle name="Normal 49 8 2 2" xfId="25530" xr:uid="{00000000-0005-0000-0000-0000BC630000}"/>
    <cellStyle name="Normal 49 8 3" xfId="25531" xr:uid="{00000000-0005-0000-0000-0000BD630000}"/>
    <cellStyle name="Normal 49 9" xfId="25532" xr:uid="{00000000-0005-0000-0000-0000BE630000}"/>
    <cellStyle name="Normal 49 9 2" xfId="25533" xr:uid="{00000000-0005-0000-0000-0000BF630000}"/>
    <cellStyle name="Normal 49 9 3" xfId="25534" xr:uid="{00000000-0005-0000-0000-0000C0630000}"/>
    <cellStyle name="Normal 5" xfId="25535" xr:uid="{00000000-0005-0000-0000-0000C1630000}"/>
    <cellStyle name="Normal 5 10" xfId="25536" xr:uid="{00000000-0005-0000-0000-0000C2630000}"/>
    <cellStyle name="Normal 5 10 2" xfId="25537" xr:uid="{00000000-0005-0000-0000-0000C3630000}"/>
    <cellStyle name="Normal 5 10 3" xfId="25538" xr:uid="{00000000-0005-0000-0000-0000C4630000}"/>
    <cellStyle name="Normal 5 11" xfId="25539" xr:uid="{00000000-0005-0000-0000-0000C5630000}"/>
    <cellStyle name="Normal 5 11 2" xfId="25540" xr:uid="{00000000-0005-0000-0000-0000C6630000}"/>
    <cellStyle name="Normal 5 11 3" xfId="25541" xr:uid="{00000000-0005-0000-0000-0000C7630000}"/>
    <cellStyle name="Normal 5 12" xfId="25542" xr:uid="{00000000-0005-0000-0000-0000C8630000}"/>
    <cellStyle name="Normal 5 12 2" xfId="25543" xr:uid="{00000000-0005-0000-0000-0000C9630000}"/>
    <cellStyle name="Normal 5 12 3" xfId="25544" xr:uid="{00000000-0005-0000-0000-0000CA630000}"/>
    <cellStyle name="Normal 5 13" xfId="25545" xr:uid="{00000000-0005-0000-0000-0000CB630000}"/>
    <cellStyle name="Normal 5 13 2" xfId="25546" xr:uid="{00000000-0005-0000-0000-0000CC630000}"/>
    <cellStyle name="Normal 5 13 3" xfId="25547" xr:uid="{00000000-0005-0000-0000-0000CD630000}"/>
    <cellStyle name="Normal 5 14" xfId="25548" xr:uid="{00000000-0005-0000-0000-0000CE630000}"/>
    <cellStyle name="Normal 5 14 2" xfId="25549" xr:uid="{00000000-0005-0000-0000-0000CF630000}"/>
    <cellStyle name="Normal 5 14 3" xfId="25550" xr:uid="{00000000-0005-0000-0000-0000D0630000}"/>
    <cellStyle name="Normal 5 15" xfId="25551" xr:uid="{00000000-0005-0000-0000-0000D1630000}"/>
    <cellStyle name="Normal 5 15 2" xfId="25552" xr:uid="{00000000-0005-0000-0000-0000D2630000}"/>
    <cellStyle name="Normal 5 15 3" xfId="25553" xr:uid="{00000000-0005-0000-0000-0000D3630000}"/>
    <cellStyle name="Normal 5 16" xfId="25554" xr:uid="{00000000-0005-0000-0000-0000D4630000}"/>
    <cellStyle name="Normal 5 16 2" xfId="25555" xr:uid="{00000000-0005-0000-0000-0000D5630000}"/>
    <cellStyle name="Normal 5 16 3" xfId="25556" xr:uid="{00000000-0005-0000-0000-0000D6630000}"/>
    <cellStyle name="Normal 5 17" xfId="25557" xr:uid="{00000000-0005-0000-0000-0000D7630000}"/>
    <cellStyle name="Normal 5 18" xfId="25558" xr:uid="{00000000-0005-0000-0000-0000D8630000}"/>
    <cellStyle name="Normal 5 19" xfId="25559" xr:uid="{00000000-0005-0000-0000-0000D9630000}"/>
    <cellStyle name="Normal 5 2" xfId="25560" xr:uid="{00000000-0005-0000-0000-0000DA630000}"/>
    <cellStyle name="Normal 5 2 10" xfId="25561" xr:uid="{00000000-0005-0000-0000-0000DB630000}"/>
    <cellStyle name="Normal 5 2 10 2" xfId="25562" xr:uid="{00000000-0005-0000-0000-0000DC630000}"/>
    <cellStyle name="Normal 5 2 11" xfId="25563" xr:uid="{00000000-0005-0000-0000-0000DD630000}"/>
    <cellStyle name="Normal 5 2 12" xfId="25564" xr:uid="{00000000-0005-0000-0000-0000DE630000}"/>
    <cellStyle name="Normal 5 2 13" xfId="25565" xr:uid="{00000000-0005-0000-0000-0000DF630000}"/>
    <cellStyle name="Normal 5 2 14" xfId="25566" xr:uid="{00000000-0005-0000-0000-0000E0630000}"/>
    <cellStyle name="Normal 5 2 15" xfId="25567" xr:uid="{00000000-0005-0000-0000-0000E1630000}"/>
    <cellStyle name="Normal 5 2 16" xfId="25568" xr:uid="{00000000-0005-0000-0000-0000E2630000}"/>
    <cellStyle name="Normal 5 2 17" xfId="25569" xr:uid="{00000000-0005-0000-0000-0000E3630000}"/>
    <cellStyle name="Normal 5 2 18" xfId="25570" xr:uid="{00000000-0005-0000-0000-0000E4630000}"/>
    <cellStyle name="Normal 5 2 19" xfId="25571" xr:uid="{00000000-0005-0000-0000-0000E5630000}"/>
    <cellStyle name="Normal 5 2 2" xfId="25572" xr:uid="{00000000-0005-0000-0000-0000E6630000}"/>
    <cellStyle name="Normal 5 2 2 2" xfId="25573" xr:uid="{00000000-0005-0000-0000-0000E7630000}"/>
    <cellStyle name="Normal 5 2 2 2 2" xfId="25574" xr:uid="{00000000-0005-0000-0000-0000E8630000}"/>
    <cellStyle name="Normal 5 2 2 2 3" xfId="25575" xr:uid="{00000000-0005-0000-0000-0000E9630000}"/>
    <cellStyle name="Normal 5 2 2 3" xfId="25576" xr:uid="{00000000-0005-0000-0000-0000EA630000}"/>
    <cellStyle name="Normal 5 2 2 4" xfId="25577" xr:uid="{00000000-0005-0000-0000-0000EB630000}"/>
    <cellStyle name="Normal 5 2 2 5" xfId="25578" xr:uid="{00000000-0005-0000-0000-0000EC630000}"/>
    <cellStyle name="Normal 5 2 2 6" xfId="25579" xr:uid="{00000000-0005-0000-0000-0000ED630000}"/>
    <cellStyle name="Normal 5 2 2 7" xfId="25580" xr:uid="{00000000-0005-0000-0000-0000EE630000}"/>
    <cellStyle name="Normal 5 2 2 8" xfId="25581" xr:uid="{00000000-0005-0000-0000-0000EF630000}"/>
    <cellStyle name="Normal 5 2 3" xfId="25582" xr:uid="{00000000-0005-0000-0000-0000F0630000}"/>
    <cellStyle name="Normal 5 2 3 2" xfId="25583" xr:uid="{00000000-0005-0000-0000-0000F1630000}"/>
    <cellStyle name="Normal 5 2 3 2 2" xfId="25584" xr:uid="{00000000-0005-0000-0000-0000F2630000}"/>
    <cellStyle name="Normal 5 2 3 3" xfId="25585" xr:uid="{00000000-0005-0000-0000-0000F3630000}"/>
    <cellStyle name="Normal 5 2 3 4" xfId="25586" xr:uid="{00000000-0005-0000-0000-0000F4630000}"/>
    <cellStyle name="Normal 5 2 3 5" xfId="25587" xr:uid="{00000000-0005-0000-0000-0000F5630000}"/>
    <cellStyle name="Normal 5 2 3 6" xfId="25588" xr:uid="{00000000-0005-0000-0000-0000F6630000}"/>
    <cellStyle name="Normal 5 2 4" xfId="25589" xr:uid="{00000000-0005-0000-0000-0000F7630000}"/>
    <cellStyle name="Normal 5 2 4 2" xfId="25590" xr:uid="{00000000-0005-0000-0000-0000F8630000}"/>
    <cellStyle name="Normal 5 2 4 2 2" xfId="25591" xr:uid="{00000000-0005-0000-0000-0000F9630000}"/>
    <cellStyle name="Normal 5 2 4 3" xfId="25592" xr:uid="{00000000-0005-0000-0000-0000FA630000}"/>
    <cellStyle name="Normal 5 2 4 4" xfId="25593" xr:uid="{00000000-0005-0000-0000-0000FB630000}"/>
    <cellStyle name="Normal 5 2 5" xfId="25594" xr:uid="{00000000-0005-0000-0000-0000FC630000}"/>
    <cellStyle name="Normal 5 2 5 2" xfId="25595" xr:uid="{00000000-0005-0000-0000-0000FD630000}"/>
    <cellStyle name="Normal 5 2 5 2 2" xfId="25596" xr:uid="{00000000-0005-0000-0000-0000FE630000}"/>
    <cellStyle name="Normal 5 2 5 3" xfId="25597" xr:uid="{00000000-0005-0000-0000-0000FF630000}"/>
    <cellStyle name="Normal 5 2 5 4" xfId="25598" xr:uid="{00000000-0005-0000-0000-000000640000}"/>
    <cellStyle name="Normal 5 2 6" xfId="25599" xr:uid="{00000000-0005-0000-0000-000001640000}"/>
    <cellStyle name="Normal 5 2 6 2" xfId="25600" xr:uid="{00000000-0005-0000-0000-000002640000}"/>
    <cellStyle name="Normal 5 2 6 2 2" xfId="25601" xr:uid="{00000000-0005-0000-0000-000003640000}"/>
    <cellStyle name="Normal 5 2 6 3" xfId="25602" xr:uid="{00000000-0005-0000-0000-000004640000}"/>
    <cellStyle name="Normal 5 2 7" xfId="25603" xr:uid="{00000000-0005-0000-0000-000005640000}"/>
    <cellStyle name="Normal 5 2 7 2" xfId="25604" xr:uid="{00000000-0005-0000-0000-000006640000}"/>
    <cellStyle name="Normal 5 2 7 3" xfId="25605" xr:uid="{00000000-0005-0000-0000-000007640000}"/>
    <cellStyle name="Normal 5 2 8" xfId="25606" xr:uid="{00000000-0005-0000-0000-000008640000}"/>
    <cellStyle name="Normal 5 2 8 2" xfId="25607" xr:uid="{00000000-0005-0000-0000-000009640000}"/>
    <cellStyle name="Normal 5 2 9" xfId="25608" xr:uid="{00000000-0005-0000-0000-00000A640000}"/>
    <cellStyle name="Normal 5 2 9 2" xfId="25609" xr:uid="{00000000-0005-0000-0000-00000B640000}"/>
    <cellStyle name="Normal 5 20" xfId="25610" xr:uid="{00000000-0005-0000-0000-00000C640000}"/>
    <cellStyle name="Normal 5 21" xfId="25611" xr:uid="{00000000-0005-0000-0000-00000D640000}"/>
    <cellStyle name="Normal 5 22" xfId="25612" xr:uid="{00000000-0005-0000-0000-00000E640000}"/>
    <cellStyle name="Normal 5 23" xfId="25613" xr:uid="{00000000-0005-0000-0000-00000F640000}"/>
    <cellStyle name="Normal 5 24" xfId="25614" xr:uid="{00000000-0005-0000-0000-000010640000}"/>
    <cellStyle name="Normal 5 25" xfId="25615" xr:uid="{00000000-0005-0000-0000-000011640000}"/>
    <cellStyle name="Normal 5 26" xfId="25616" xr:uid="{00000000-0005-0000-0000-000012640000}"/>
    <cellStyle name="Normal 5 27" xfId="25617" xr:uid="{00000000-0005-0000-0000-000013640000}"/>
    <cellStyle name="Normal 5 28" xfId="25618" xr:uid="{00000000-0005-0000-0000-000014640000}"/>
    <cellStyle name="Normal 5 29" xfId="25619" xr:uid="{00000000-0005-0000-0000-000015640000}"/>
    <cellStyle name="Normal 5 3" xfId="25620" xr:uid="{00000000-0005-0000-0000-000016640000}"/>
    <cellStyle name="Normal 5 3 10" xfId="25621" xr:uid="{00000000-0005-0000-0000-000017640000}"/>
    <cellStyle name="Normal 5 3 11" xfId="25622" xr:uid="{00000000-0005-0000-0000-000018640000}"/>
    <cellStyle name="Normal 5 3 12" xfId="25623" xr:uid="{00000000-0005-0000-0000-000019640000}"/>
    <cellStyle name="Normal 5 3 13" xfId="25624" xr:uid="{00000000-0005-0000-0000-00001A640000}"/>
    <cellStyle name="Normal 5 3 14" xfId="25625" xr:uid="{00000000-0005-0000-0000-00001B640000}"/>
    <cellStyle name="Normal 5 3 15" xfId="25626" xr:uid="{00000000-0005-0000-0000-00001C640000}"/>
    <cellStyle name="Normal 5 3 16" xfId="25627" xr:uid="{00000000-0005-0000-0000-00001D640000}"/>
    <cellStyle name="Normal 5 3 17" xfId="25628" xr:uid="{00000000-0005-0000-0000-00001E640000}"/>
    <cellStyle name="Normal 5 3 18" xfId="25629" xr:uid="{00000000-0005-0000-0000-00001F640000}"/>
    <cellStyle name="Normal 5 3 2" xfId="25630" xr:uid="{00000000-0005-0000-0000-000020640000}"/>
    <cellStyle name="Normal 5 3 2 2" xfId="25631" xr:uid="{00000000-0005-0000-0000-000021640000}"/>
    <cellStyle name="Normal 5 3 2 2 2" xfId="25632" xr:uid="{00000000-0005-0000-0000-000022640000}"/>
    <cellStyle name="Normal 5 3 2 3" xfId="25633" xr:uid="{00000000-0005-0000-0000-000023640000}"/>
    <cellStyle name="Normal 5 3 2 4" xfId="25634" xr:uid="{00000000-0005-0000-0000-000024640000}"/>
    <cellStyle name="Normal 5 3 2 5" xfId="25635" xr:uid="{00000000-0005-0000-0000-000025640000}"/>
    <cellStyle name="Normal 5 3 2 6" xfId="25636" xr:uid="{00000000-0005-0000-0000-000026640000}"/>
    <cellStyle name="Normal 5 3 3" xfId="25637" xr:uid="{00000000-0005-0000-0000-000027640000}"/>
    <cellStyle name="Normal 5 3 3 2" xfId="25638" xr:uid="{00000000-0005-0000-0000-000028640000}"/>
    <cellStyle name="Normal 5 3 3 2 2" xfId="25639" xr:uid="{00000000-0005-0000-0000-000029640000}"/>
    <cellStyle name="Normal 5 3 3 3" xfId="25640" xr:uid="{00000000-0005-0000-0000-00002A640000}"/>
    <cellStyle name="Normal 5 3 3 4" xfId="25641" xr:uid="{00000000-0005-0000-0000-00002B640000}"/>
    <cellStyle name="Normal 5 3 4" xfId="25642" xr:uid="{00000000-0005-0000-0000-00002C640000}"/>
    <cellStyle name="Normal 5 3 4 2" xfId="25643" xr:uid="{00000000-0005-0000-0000-00002D640000}"/>
    <cellStyle name="Normal 5 3 4 2 2" xfId="25644" xr:uid="{00000000-0005-0000-0000-00002E640000}"/>
    <cellStyle name="Normal 5 3 4 3" xfId="25645" xr:uid="{00000000-0005-0000-0000-00002F640000}"/>
    <cellStyle name="Normal 5 3 4 4" xfId="25646" xr:uid="{00000000-0005-0000-0000-000030640000}"/>
    <cellStyle name="Normal 5 3 5" xfId="25647" xr:uid="{00000000-0005-0000-0000-000031640000}"/>
    <cellStyle name="Normal 5 3 5 2" xfId="25648" xr:uid="{00000000-0005-0000-0000-000032640000}"/>
    <cellStyle name="Normal 5 3 5 2 2" xfId="25649" xr:uid="{00000000-0005-0000-0000-000033640000}"/>
    <cellStyle name="Normal 5 3 5 3" xfId="25650" xr:uid="{00000000-0005-0000-0000-000034640000}"/>
    <cellStyle name="Normal 5 3 5 4" xfId="25651" xr:uid="{00000000-0005-0000-0000-000035640000}"/>
    <cellStyle name="Normal 5 3 6" xfId="25652" xr:uid="{00000000-0005-0000-0000-000036640000}"/>
    <cellStyle name="Normal 5 3 6 2" xfId="25653" xr:uid="{00000000-0005-0000-0000-000037640000}"/>
    <cellStyle name="Normal 5 3 6 2 2" xfId="25654" xr:uid="{00000000-0005-0000-0000-000038640000}"/>
    <cellStyle name="Normal 5 3 6 3" xfId="25655" xr:uid="{00000000-0005-0000-0000-000039640000}"/>
    <cellStyle name="Normal 5 3 7" xfId="25656" xr:uid="{00000000-0005-0000-0000-00003A640000}"/>
    <cellStyle name="Normal 5 3 7 2" xfId="25657" xr:uid="{00000000-0005-0000-0000-00003B640000}"/>
    <cellStyle name="Normal 5 3 7 3" xfId="25658" xr:uid="{00000000-0005-0000-0000-00003C640000}"/>
    <cellStyle name="Normal 5 3 8" xfId="25659" xr:uid="{00000000-0005-0000-0000-00003D640000}"/>
    <cellStyle name="Normal 5 3 8 2" xfId="25660" xr:uid="{00000000-0005-0000-0000-00003E640000}"/>
    <cellStyle name="Normal 5 3 9" xfId="25661" xr:uid="{00000000-0005-0000-0000-00003F640000}"/>
    <cellStyle name="Normal 5 3 9 2" xfId="25662" xr:uid="{00000000-0005-0000-0000-000040640000}"/>
    <cellStyle name="Normal 5 4" xfId="25663" xr:uid="{00000000-0005-0000-0000-000041640000}"/>
    <cellStyle name="Normal 5 4 2" xfId="25664" xr:uid="{00000000-0005-0000-0000-000042640000}"/>
    <cellStyle name="Normal 5 4 2 2" xfId="25665" xr:uid="{00000000-0005-0000-0000-000043640000}"/>
    <cellStyle name="Normal 5 4 3" xfId="25666" xr:uid="{00000000-0005-0000-0000-000044640000}"/>
    <cellStyle name="Normal 5 4 4" xfId="25667" xr:uid="{00000000-0005-0000-0000-000045640000}"/>
    <cellStyle name="Normal 5 4 5" xfId="25668" xr:uid="{00000000-0005-0000-0000-000046640000}"/>
    <cellStyle name="Normal 5 4 6" xfId="25669" xr:uid="{00000000-0005-0000-0000-000047640000}"/>
    <cellStyle name="Normal 5 5" xfId="25670" xr:uid="{00000000-0005-0000-0000-000048640000}"/>
    <cellStyle name="Normal 5 5 2" xfId="25671" xr:uid="{00000000-0005-0000-0000-000049640000}"/>
    <cellStyle name="Normal 5 5 2 2" xfId="25672" xr:uid="{00000000-0005-0000-0000-00004A640000}"/>
    <cellStyle name="Normal 5 5 3" xfId="25673" xr:uid="{00000000-0005-0000-0000-00004B640000}"/>
    <cellStyle name="Normal 5 5 4" xfId="25674" xr:uid="{00000000-0005-0000-0000-00004C640000}"/>
    <cellStyle name="Normal 5 5 5" xfId="25675" xr:uid="{00000000-0005-0000-0000-00004D640000}"/>
    <cellStyle name="Normal 5 6" xfId="25676" xr:uid="{00000000-0005-0000-0000-00004E640000}"/>
    <cellStyle name="Normal 5 6 2" xfId="25677" xr:uid="{00000000-0005-0000-0000-00004F640000}"/>
    <cellStyle name="Normal 5 6 2 2" xfId="25678" xr:uid="{00000000-0005-0000-0000-000050640000}"/>
    <cellStyle name="Normal 5 6 3" xfId="25679" xr:uid="{00000000-0005-0000-0000-000051640000}"/>
    <cellStyle name="Normal 5 6 4" xfId="25680" xr:uid="{00000000-0005-0000-0000-000052640000}"/>
    <cellStyle name="Normal 5 6 5" xfId="25681" xr:uid="{00000000-0005-0000-0000-000053640000}"/>
    <cellStyle name="Normal 5 7" xfId="25682" xr:uid="{00000000-0005-0000-0000-000054640000}"/>
    <cellStyle name="Normal 5 7 2" xfId="25683" xr:uid="{00000000-0005-0000-0000-000055640000}"/>
    <cellStyle name="Normal 5 7 2 2" xfId="25684" xr:uid="{00000000-0005-0000-0000-000056640000}"/>
    <cellStyle name="Normal 5 7 3" xfId="25685" xr:uid="{00000000-0005-0000-0000-000057640000}"/>
    <cellStyle name="Normal 5 7 4" xfId="25686" xr:uid="{00000000-0005-0000-0000-000058640000}"/>
    <cellStyle name="Normal 5 7 5" xfId="25687" xr:uid="{00000000-0005-0000-0000-000059640000}"/>
    <cellStyle name="Normal 5 8" xfId="25688" xr:uid="{00000000-0005-0000-0000-00005A640000}"/>
    <cellStyle name="Normal 5 8 2" xfId="25689" xr:uid="{00000000-0005-0000-0000-00005B640000}"/>
    <cellStyle name="Normal 5 8 2 2" xfId="25690" xr:uid="{00000000-0005-0000-0000-00005C640000}"/>
    <cellStyle name="Normal 5 8 3" xfId="25691" xr:uid="{00000000-0005-0000-0000-00005D640000}"/>
    <cellStyle name="Normal 5 8 4" xfId="25692" xr:uid="{00000000-0005-0000-0000-00005E640000}"/>
    <cellStyle name="Normal 5 9" xfId="25693" xr:uid="{00000000-0005-0000-0000-00005F640000}"/>
    <cellStyle name="Normal 5 9 2" xfId="25694" xr:uid="{00000000-0005-0000-0000-000060640000}"/>
    <cellStyle name="Normal 5 9 2 2" xfId="25695" xr:uid="{00000000-0005-0000-0000-000061640000}"/>
    <cellStyle name="Normal 5 9 3" xfId="25696" xr:uid="{00000000-0005-0000-0000-000062640000}"/>
    <cellStyle name="Normal 50" xfId="25697" xr:uid="{00000000-0005-0000-0000-000063640000}"/>
    <cellStyle name="Normal 50 10" xfId="25698" xr:uid="{00000000-0005-0000-0000-000064640000}"/>
    <cellStyle name="Normal 50 11" xfId="25699" xr:uid="{00000000-0005-0000-0000-000065640000}"/>
    <cellStyle name="Normal 50 12" xfId="25700" xr:uid="{00000000-0005-0000-0000-000066640000}"/>
    <cellStyle name="Normal 50 13" xfId="25701" xr:uid="{00000000-0005-0000-0000-000067640000}"/>
    <cellStyle name="Normal 50 14" xfId="25702" xr:uid="{00000000-0005-0000-0000-000068640000}"/>
    <cellStyle name="Normal 50 15" xfId="25703" xr:uid="{00000000-0005-0000-0000-000069640000}"/>
    <cellStyle name="Normal 50 16" xfId="25704" xr:uid="{00000000-0005-0000-0000-00006A640000}"/>
    <cellStyle name="Normal 50 2" xfId="25705" xr:uid="{00000000-0005-0000-0000-00006B640000}"/>
    <cellStyle name="Normal 50 2 10" xfId="25706" xr:uid="{00000000-0005-0000-0000-00006C640000}"/>
    <cellStyle name="Normal 50 2 11" xfId="25707" xr:uid="{00000000-0005-0000-0000-00006D640000}"/>
    <cellStyle name="Normal 50 2 12" xfId="25708" xr:uid="{00000000-0005-0000-0000-00006E640000}"/>
    <cellStyle name="Normal 50 2 13" xfId="25709" xr:uid="{00000000-0005-0000-0000-00006F640000}"/>
    <cellStyle name="Normal 50 2 14" xfId="25710" xr:uid="{00000000-0005-0000-0000-000070640000}"/>
    <cellStyle name="Normal 50 2 15" xfId="25711" xr:uid="{00000000-0005-0000-0000-000071640000}"/>
    <cellStyle name="Normal 50 2 2" xfId="25712" xr:uid="{00000000-0005-0000-0000-000072640000}"/>
    <cellStyle name="Normal 50 2 2 2" xfId="25713" xr:uid="{00000000-0005-0000-0000-000073640000}"/>
    <cellStyle name="Normal 50 2 2 2 2" xfId="25714" xr:uid="{00000000-0005-0000-0000-000074640000}"/>
    <cellStyle name="Normal 50 2 2 3" xfId="25715" xr:uid="{00000000-0005-0000-0000-000075640000}"/>
    <cellStyle name="Normal 50 2 2 4" xfId="25716" xr:uid="{00000000-0005-0000-0000-000076640000}"/>
    <cellStyle name="Normal 50 2 2 5" xfId="25717" xr:uid="{00000000-0005-0000-0000-000077640000}"/>
    <cellStyle name="Normal 50 2 3" xfId="25718" xr:uid="{00000000-0005-0000-0000-000078640000}"/>
    <cellStyle name="Normal 50 2 3 2" xfId="25719" xr:uid="{00000000-0005-0000-0000-000079640000}"/>
    <cellStyle name="Normal 50 2 3 2 2" xfId="25720" xr:uid="{00000000-0005-0000-0000-00007A640000}"/>
    <cellStyle name="Normal 50 2 3 3" xfId="25721" xr:uid="{00000000-0005-0000-0000-00007B640000}"/>
    <cellStyle name="Normal 50 2 3 4" xfId="25722" xr:uid="{00000000-0005-0000-0000-00007C640000}"/>
    <cellStyle name="Normal 50 2 4" xfId="25723" xr:uid="{00000000-0005-0000-0000-00007D640000}"/>
    <cellStyle name="Normal 50 2 4 2" xfId="25724" xr:uid="{00000000-0005-0000-0000-00007E640000}"/>
    <cellStyle name="Normal 50 2 4 2 2" xfId="25725" xr:uid="{00000000-0005-0000-0000-00007F640000}"/>
    <cellStyle name="Normal 50 2 4 3" xfId="25726" xr:uid="{00000000-0005-0000-0000-000080640000}"/>
    <cellStyle name="Normal 50 2 4 4" xfId="25727" xr:uid="{00000000-0005-0000-0000-000081640000}"/>
    <cellStyle name="Normal 50 2 5" xfId="25728" xr:uid="{00000000-0005-0000-0000-000082640000}"/>
    <cellStyle name="Normal 50 2 5 2" xfId="25729" xr:uid="{00000000-0005-0000-0000-000083640000}"/>
    <cellStyle name="Normal 50 2 5 2 2" xfId="25730" xr:uid="{00000000-0005-0000-0000-000084640000}"/>
    <cellStyle name="Normal 50 2 5 3" xfId="25731" xr:uid="{00000000-0005-0000-0000-000085640000}"/>
    <cellStyle name="Normal 50 2 5 4" xfId="25732" xr:uid="{00000000-0005-0000-0000-000086640000}"/>
    <cellStyle name="Normal 50 2 6" xfId="25733" xr:uid="{00000000-0005-0000-0000-000087640000}"/>
    <cellStyle name="Normal 50 2 6 2" xfId="25734" xr:uid="{00000000-0005-0000-0000-000088640000}"/>
    <cellStyle name="Normal 50 2 6 2 2" xfId="25735" xr:uid="{00000000-0005-0000-0000-000089640000}"/>
    <cellStyle name="Normal 50 2 6 3" xfId="25736" xr:uid="{00000000-0005-0000-0000-00008A640000}"/>
    <cellStyle name="Normal 50 2 7" xfId="25737" xr:uid="{00000000-0005-0000-0000-00008B640000}"/>
    <cellStyle name="Normal 50 2 7 2" xfId="25738" xr:uid="{00000000-0005-0000-0000-00008C640000}"/>
    <cellStyle name="Normal 50 2 7 3" xfId="25739" xr:uid="{00000000-0005-0000-0000-00008D640000}"/>
    <cellStyle name="Normal 50 2 8" xfId="25740" xr:uid="{00000000-0005-0000-0000-00008E640000}"/>
    <cellStyle name="Normal 50 2 8 2" xfId="25741" xr:uid="{00000000-0005-0000-0000-00008F640000}"/>
    <cellStyle name="Normal 50 2 9" xfId="25742" xr:uid="{00000000-0005-0000-0000-000090640000}"/>
    <cellStyle name="Normal 50 2 9 2" xfId="25743" xr:uid="{00000000-0005-0000-0000-000091640000}"/>
    <cellStyle name="Normal 50 3" xfId="25744" xr:uid="{00000000-0005-0000-0000-000092640000}"/>
    <cellStyle name="Normal 50 3 10" xfId="25745" xr:uid="{00000000-0005-0000-0000-000093640000}"/>
    <cellStyle name="Normal 50 3 11" xfId="25746" xr:uid="{00000000-0005-0000-0000-000094640000}"/>
    <cellStyle name="Normal 50 3 12" xfId="25747" xr:uid="{00000000-0005-0000-0000-000095640000}"/>
    <cellStyle name="Normal 50 3 13" xfId="25748" xr:uid="{00000000-0005-0000-0000-000096640000}"/>
    <cellStyle name="Normal 50 3 14" xfId="25749" xr:uid="{00000000-0005-0000-0000-000097640000}"/>
    <cellStyle name="Normal 50 3 15" xfId="25750" xr:uid="{00000000-0005-0000-0000-000098640000}"/>
    <cellStyle name="Normal 50 3 2" xfId="25751" xr:uid="{00000000-0005-0000-0000-000099640000}"/>
    <cellStyle name="Normal 50 3 2 2" xfId="25752" xr:uid="{00000000-0005-0000-0000-00009A640000}"/>
    <cellStyle name="Normal 50 3 2 2 2" xfId="25753" xr:uid="{00000000-0005-0000-0000-00009B640000}"/>
    <cellStyle name="Normal 50 3 2 3" xfId="25754" xr:uid="{00000000-0005-0000-0000-00009C640000}"/>
    <cellStyle name="Normal 50 3 2 4" xfId="25755" xr:uid="{00000000-0005-0000-0000-00009D640000}"/>
    <cellStyle name="Normal 50 3 2 5" xfId="25756" xr:uid="{00000000-0005-0000-0000-00009E640000}"/>
    <cellStyle name="Normal 50 3 3" xfId="25757" xr:uid="{00000000-0005-0000-0000-00009F640000}"/>
    <cellStyle name="Normal 50 3 3 2" xfId="25758" xr:uid="{00000000-0005-0000-0000-0000A0640000}"/>
    <cellStyle name="Normal 50 3 3 2 2" xfId="25759" xr:uid="{00000000-0005-0000-0000-0000A1640000}"/>
    <cellStyle name="Normal 50 3 3 3" xfId="25760" xr:uid="{00000000-0005-0000-0000-0000A2640000}"/>
    <cellStyle name="Normal 50 3 3 4" xfId="25761" xr:uid="{00000000-0005-0000-0000-0000A3640000}"/>
    <cellStyle name="Normal 50 3 4" xfId="25762" xr:uid="{00000000-0005-0000-0000-0000A4640000}"/>
    <cellStyle name="Normal 50 3 4 2" xfId="25763" xr:uid="{00000000-0005-0000-0000-0000A5640000}"/>
    <cellStyle name="Normal 50 3 4 2 2" xfId="25764" xr:uid="{00000000-0005-0000-0000-0000A6640000}"/>
    <cellStyle name="Normal 50 3 4 3" xfId="25765" xr:uid="{00000000-0005-0000-0000-0000A7640000}"/>
    <cellStyle name="Normal 50 3 4 4" xfId="25766" xr:uid="{00000000-0005-0000-0000-0000A8640000}"/>
    <cellStyle name="Normal 50 3 5" xfId="25767" xr:uid="{00000000-0005-0000-0000-0000A9640000}"/>
    <cellStyle name="Normal 50 3 5 2" xfId="25768" xr:uid="{00000000-0005-0000-0000-0000AA640000}"/>
    <cellStyle name="Normal 50 3 5 2 2" xfId="25769" xr:uid="{00000000-0005-0000-0000-0000AB640000}"/>
    <cellStyle name="Normal 50 3 5 3" xfId="25770" xr:uid="{00000000-0005-0000-0000-0000AC640000}"/>
    <cellStyle name="Normal 50 3 5 4" xfId="25771" xr:uid="{00000000-0005-0000-0000-0000AD640000}"/>
    <cellStyle name="Normal 50 3 6" xfId="25772" xr:uid="{00000000-0005-0000-0000-0000AE640000}"/>
    <cellStyle name="Normal 50 3 6 2" xfId="25773" xr:uid="{00000000-0005-0000-0000-0000AF640000}"/>
    <cellStyle name="Normal 50 3 6 2 2" xfId="25774" xr:uid="{00000000-0005-0000-0000-0000B0640000}"/>
    <cellStyle name="Normal 50 3 6 3" xfId="25775" xr:uid="{00000000-0005-0000-0000-0000B1640000}"/>
    <cellStyle name="Normal 50 3 7" xfId="25776" xr:uid="{00000000-0005-0000-0000-0000B2640000}"/>
    <cellStyle name="Normal 50 3 7 2" xfId="25777" xr:uid="{00000000-0005-0000-0000-0000B3640000}"/>
    <cellStyle name="Normal 50 3 7 3" xfId="25778" xr:uid="{00000000-0005-0000-0000-0000B4640000}"/>
    <cellStyle name="Normal 50 3 8" xfId="25779" xr:uid="{00000000-0005-0000-0000-0000B5640000}"/>
    <cellStyle name="Normal 50 3 8 2" xfId="25780" xr:uid="{00000000-0005-0000-0000-0000B6640000}"/>
    <cellStyle name="Normal 50 3 9" xfId="25781" xr:uid="{00000000-0005-0000-0000-0000B7640000}"/>
    <cellStyle name="Normal 50 3 9 2" xfId="25782" xr:uid="{00000000-0005-0000-0000-0000B8640000}"/>
    <cellStyle name="Normal 50 4" xfId="25783" xr:uid="{00000000-0005-0000-0000-0000B9640000}"/>
    <cellStyle name="Normal 50 4 2" xfId="25784" xr:uid="{00000000-0005-0000-0000-0000BA640000}"/>
    <cellStyle name="Normal 50 4 2 2" xfId="25785" xr:uid="{00000000-0005-0000-0000-0000BB640000}"/>
    <cellStyle name="Normal 50 4 3" xfId="25786" xr:uid="{00000000-0005-0000-0000-0000BC640000}"/>
    <cellStyle name="Normal 50 4 4" xfId="25787" xr:uid="{00000000-0005-0000-0000-0000BD640000}"/>
    <cellStyle name="Normal 50 4 5" xfId="25788" xr:uid="{00000000-0005-0000-0000-0000BE640000}"/>
    <cellStyle name="Normal 50 5" xfId="25789" xr:uid="{00000000-0005-0000-0000-0000BF640000}"/>
    <cellStyle name="Normal 50 5 2" xfId="25790" xr:uid="{00000000-0005-0000-0000-0000C0640000}"/>
    <cellStyle name="Normal 50 5 2 2" xfId="25791" xr:uid="{00000000-0005-0000-0000-0000C1640000}"/>
    <cellStyle name="Normal 50 5 3" xfId="25792" xr:uid="{00000000-0005-0000-0000-0000C2640000}"/>
    <cellStyle name="Normal 50 5 4" xfId="25793" xr:uid="{00000000-0005-0000-0000-0000C3640000}"/>
    <cellStyle name="Normal 50 5 5" xfId="25794" xr:uid="{00000000-0005-0000-0000-0000C4640000}"/>
    <cellStyle name="Normal 50 6" xfId="25795" xr:uid="{00000000-0005-0000-0000-0000C5640000}"/>
    <cellStyle name="Normal 50 6 2" xfId="25796" xr:uid="{00000000-0005-0000-0000-0000C6640000}"/>
    <cellStyle name="Normal 50 6 2 2" xfId="25797" xr:uid="{00000000-0005-0000-0000-0000C7640000}"/>
    <cellStyle name="Normal 50 6 3" xfId="25798" xr:uid="{00000000-0005-0000-0000-0000C8640000}"/>
    <cellStyle name="Normal 50 6 4" xfId="25799" xr:uid="{00000000-0005-0000-0000-0000C9640000}"/>
    <cellStyle name="Normal 50 7" xfId="25800" xr:uid="{00000000-0005-0000-0000-0000CA640000}"/>
    <cellStyle name="Normal 50 7 2" xfId="25801" xr:uid="{00000000-0005-0000-0000-0000CB640000}"/>
    <cellStyle name="Normal 50 7 2 2" xfId="25802" xr:uid="{00000000-0005-0000-0000-0000CC640000}"/>
    <cellStyle name="Normal 50 7 3" xfId="25803" xr:uid="{00000000-0005-0000-0000-0000CD640000}"/>
    <cellStyle name="Normal 50 7 4" xfId="25804" xr:uid="{00000000-0005-0000-0000-0000CE640000}"/>
    <cellStyle name="Normal 50 8" xfId="25805" xr:uid="{00000000-0005-0000-0000-0000CF640000}"/>
    <cellStyle name="Normal 50 8 2" xfId="25806" xr:uid="{00000000-0005-0000-0000-0000D0640000}"/>
    <cellStyle name="Normal 50 8 2 2" xfId="25807" xr:uid="{00000000-0005-0000-0000-0000D1640000}"/>
    <cellStyle name="Normal 50 8 3" xfId="25808" xr:uid="{00000000-0005-0000-0000-0000D2640000}"/>
    <cellStyle name="Normal 50 9" xfId="25809" xr:uid="{00000000-0005-0000-0000-0000D3640000}"/>
    <cellStyle name="Normal 50 9 2" xfId="25810" xr:uid="{00000000-0005-0000-0000-0000D4640000}"/>
    <cellStyle name="Normal 50 9 3" xfId="25811" xr:uid="{00000000-0005-0000-0000-0000D5640000}"/>
    <cellStyle name="Normal 51" xfId="25812" xr:uid="{00000000-0005-0000-0000-0000D6640000}"/>
    <cellStyle name="Normal 51 10" xfId="25813" xr:uid="{00000000-0005-0000-0000-0000D7640000}"/>
    <cellStyle name="Normal 51 10 2" xfId="25814" xr:uid="{00000000-0005-0000-0000-0000D8640000}"/>
    <cellStyle name="Normal 51 11" xfId="25815" xr:uid="{00000000-0005-0000-0000-0000D9640000}"/>
    <cellStyle name="Normal 51 11 2" xfId="25816" xr:uid="{00000000-0005-0000-0000-0000DA640000}"/>
    <cellStyle name="Normal 51 12" xfId="25817" xr:uid="{00000000-0005-0000-0000-0000DB640000}"/>
    <cellStyle name="Normal 51 12 2" xfId="25818" xr:uid="{00000000-0005-0000-0000-0000DC640000}"/>
    <cellStyle name="Normal 51 13" xfId="25819" xr:uid="{00000000-0005-0000-0000-0000DD640000}"/>
    <cellStyle name="Normal 51 13 2" xfId="25820" xr:uid="{00000000-0005-0000-0000-0000DE640000}"/>
    <cellStyle name="Normal 51 14" xfId="25821" xr:uid="{00000000-0005-0000-0000-0000DF640000}"/>
    <cellStyle name="Normal 51 15" xfId="25822" xr:uid="{00000000-0005-0000-0000-0000E0640000}"/>
    <cellStyle name="Normal 51 16" xfId="25823" xr:uid="{00000000-0005-0000-0000-0000E1640000}"/>
    <cellStyle name="Normal 51 17" xfId="25824" xr:uid="{00000000-0005-0000-0000-0000E2640000}"/>
    <cellStyle name="Normal 51 2" xfId="25825" xr:uid="{00000000-0005-0000-0000-0000E3640000}"/>
    <cellStyle name="Normal 51 2 10" xfId="25826" xr:uid="{00000000-0005-0000-0000-0000E4640000}"/>
    <cellStyle name="Normal 51 2 11" xfId="25827" xr:uid="{00000000-0005-0000-0000-0000E5640000}"/>
    <cellStyle name="Normal 51 2 12" xfId="25828" xr:uid="{00000000-0005-0000-0000-0000E6640000}"/>
    <cellStyle name="Normal 51 2 13" xfId="25829" xr:uid="{00000000-0005-0000-0000-0000E7640000}"/>
    <cellStyle name="Normal 51 2 14" xfId="25830" xr:uid="{00000000-0005-0000-0000-0000E8640000}"/>
    <cellStyle name="Normal 51 2 15" xfId="25831" xr:uid="{00000000-0005-0000-0000-0000E9640000}"/>
    <cellStyle name="Normal 51 2 2" xfId="25832" xr:uid="{00000000-0005-0000-0000-0000EA640000}"/>
    <cellStyle name="Normal 51 2 2 2" xfId="25833" xr:uid="{00000000-0005-0000-0000-0000EB640000}"/>
    <cellStyle name="Normal 51 2 2 2 2" xfId="25834" xr:uid="{00000000-0005-0000-0000-0000EC640000}"/>
    <cellStyle name="Normal 51 2 2 3" xfId="25835" xr:uid="{00000000-0005-0000-0000-0000ED640000}"/>
    <cellStyle name="Normal 51 2 2 4" xfId="25836" xr:uid="{00000000-0005-0000-0000-0000EE640000}"/>
    <cellStyle name="Normal 51 2 2 5" xfId="25837" xr:uid="{00000000-0005-0000-0000-0000EF640000}"/>
    <cellStyle name="Normal 51 2 3" xfId="25838" xr:uid="{00000000-0005-0000-0000-0000F0640000}"/>
    <cellStyle name="Normal 51 2 3 2" xfId="25839" xr:uid="{00000000-0005-0000-0000-0000F1640000}"/>
    <cellStyle name="Normal 51 2 3 2 2" xfId="25840" xr:uid="{00000000-0005-0000-0000-0000F2640000}"/>
    <cellStyle name="Normal 51 2 3 3" xfId="25841" xr:uid="{00000000-0005-0000-0000-0000F3640000}"/>
    <cellStyle name="Normal 51 2 3 4" xfId="25842" xr:uid="{00000000-0005-0000-0000-0000F4640000}"/>
    <cellStyle name="Normal 51 2 4" xfId="25843" xr:uid="{00000000-0005-0000-0000-0000F5640000}"/>
    <cellStyle name="Normal 51 2 4 2" xfId="25844" xr:uid="{00000000-0005-0000-0000-0000F6640000}"/>
    <cellStyle name="Normal 51 2 4 2 2" xfId="25845" xr:uid="{00000000-0005-0000-0000-0000F7640000}"/>
    <cellStyle name="Normal 51 2 4 3" xfId="25846" xr:uid="{00000000-0005-0000-0000-0000F8640000}"/>
    <cellStyle name="Normal 51 2 4 4" xfId="25847" xr:uid="{00000000-0005-0000-0000-0000F9640000}"/>
    <cellStyle name="Normal 51 2 5" xfId="25848" xr:uid="{00000000-0005-0000-0000-0000FA640000}"/>
    <cellStyle name="Normal 51 2 5 2" xfId="25849" xr:uid="{00000000-0005-0000-0000-0000FB640000}"/>
    <cellStyle name="Normal 51 2 5 2 2" xfId="25850" xr:uid="{00000000-0005-0000-0000-0000FC640000}"/>
    <cellStyle name="Normal 51 2 5 3" xfId="25851" xr:uid="{00000000-0005-0000-0000-0000FD640000}"/>
    <cellStyle name="Normal 51 2 5 4" xfId="25852" xr:uid="{00000000-0005-0000-0000-0000FE640000}"/>
    <cellStyle name="Normal 51 2 6" xfId="25853" xr:uid="{00000000-0005-0000-0000-0000FF640000}"/>
    <cellStyle name="Normal 51 2 6 2" xfId="25854" xr:uid="{00000000-0005-0000-0000-000000650000}"/>
    <cellStyle name="Normal 51 2 6 2 2" xfId="25855" xr:uid="{00000000-0005-0000-0000-000001650000}"/>
    <cellStyle name="Normal 51 2 6 3" xfId="25856" xr:uid="{00000000-0005-0000-0000-000002650000}"/>
    <cellStyle name="Normal 51 2 7" xfId="25857" xr:uid="{00000000-0005-0000-0000-000003650000}"/>
    <cellStyle name="Normal 51 2 7 2" xfId="25858" xr:uid="{00000000-0005-0000-0000-000004650000}"/>
    <cellStyle name="Normal 51 2 7 3" xfId="25859" xr:uid="{00000000-0005-0000-0000-000005650000}"/>
    <cellStyle name="Normal 51 2 8" xfId="25860" xr:uid="{00000000-0005-0000-0000-000006650000}"/>
    <cellStyle name="Normal 51 2 8 2" xfId="25861" xr:uid="{00000000-0005-0000-0000-000007650000}"/>
    <cellStyle name="Normal 51 2 9" xfId="25862" xr:uid="{00000000-0005-0000-0000-000008650000}"/>
    <cellStyle name="Normal 51 2 9 2" xfId="25863" xr:uid="{00000000-0005-0000-0000-000009650000}"/>
    <cellStyle name="Normal 51 3" xfId="25864" xr:uid="{00000000-0005-0000-0000-00000A650000}"/>
    <cellStyle name="Normal 51 3 10" xfId="25865" xr:uid="{00000000-0005-0000-0000-00000B650000}"/>
    <cellStyle name="Normal 51 3 11" xfId="25866" xr:uid="{00000000-0005-0000-0000-00000C650000}"/>
    <cellStyle name="Normal 51 3 12" xfId="25867" xr:uid="{00000000-0005-0000-0000-00000D650000}"/>
    <cellStyle name="Normal 51 3 13" xfId="25868" xr:uid="{00000000-0005-0000-0000-00000E650000}"/>
    <cellStyle name="Normal 51 3 14" xfId="25869" xr:uid="{00000000-0005-0000-0000-00000F650000}"/>
    <cellStyle name="Normal 51 3 15" xfId="25870" xr:uid="{00000000-0005-0000-0000-000010650000}"/>
    <cellStyle name="Normal 51 3 2" xfId="25871" xr:uid="{00000000-0005-0000-0000-000011650000}"/>
    <cellStyle name="Normal 51 3 2 2" xfId="25872" xr:uid="{00000000-0005-0000-0000-000012650000}"/>
    <cellStyle name="Normal 51 3 2 2 2" xfId="25873" xr:uid="{00000000-0005-0000-0000-000013650000}"/>
    <cellStyle name="Normal 51 3 2 3" xfId="25874" xr:uid="{00000000-0005-0000-0000-000014650000}"/>
    <cellStyle name="Normal 51 3 2 4" xfId="25875" xr:uid="{00000000-0005-0000-0000-000015650000}"/>
    <cellStyle name="Normal 51 3 2 5" xfId="25876" xr:uid="{00000000-0005-0000-0000-000016650000}"/>
    <cellStyle name="Normal 51 3 3" xfId="25877" xr:uid="{00000000-0005-0000-0000-000017650000}"/>
    <cellStyle name="Normal 51 3 3 2" xfId="25878" xr:uid="{00000000-0005-0000-0000-000018650000}"/>
    <cellStyle name="Normal 51 3 3 2 2" xfId="25879" xr:uid="{00000000-0005-0000-0000-000019650000}"/>
    <cellStyle name="Normal 51 3 3 3" xfId="25880" xr:uid="{00000000-0005-0000-0000-00001A650000}"/>
    <cellStyle name="Normal 51 3 3 4" xfId="25881" xr:uid="{00000000-0005-0000-0000-00001B650000}"/>
    <cellStyle name="Normal 51 3 4" xfId="25882" xr:uid="{00000000-0005-0000-0000-00001C650000}"/>
    <cellStyle name="Normal 51 3 4 2" xfId="25883" xr:uid="{00000000-0005-0000-0000-00001D650000}"/>
    <cellStyle name="Normal 51 3 4 2 2" xfId="25884" xr:uid="{00000000-0005-0000-0000-00001E650000}"/>
    <cellStyle name="Normal 51 3 4 3" xfId="25885" xr:uid="{00000000-0005-0000-0000-00001F650000}"/>
    <cellStyle name="Normal 51 3 4 4" xfId="25886" xr:uid="{00000000-0005-0000-0000-000020650000}"/>
    <cellStyle name="Normal 51 3 5" xfId="25887" xr:uid="{00000000-0005-0000-0000-000021650000}"/>
    <cellStyle name="Normal 51 3 5 2" xfId="25888" xr:uid="{00000000-0005-0000-0000-000022650000}"/>
    <cellStyle name="Normal 51 3 5 2 2" xfId="25889" xr:uid="{00000000-0005-0000-0000-000023650000}"/>
    <cellStyle name="Normal 51 3 5 3" xfId="25890" xr:uid="{00000000-0005-0000-0000-000024650000}"/>
    <cellStyle name="Normal 51 3 5 4" xfId="25891" xr:uid="{00000000-0005-0000-0000-000025650000}"/>
    <cellStyle name="Normal 51 3 6" xfId="25892" xr:uid="{00000000-0005-0000-0000-000026650000}"/>
    <cellStyle name="Normal 51 3 6 2" xfId="25893" xr:uid="{00000000-0005-0000-0000-000027650000}"/>
    <cellStyle name="Normal 51 3 6 2 2" xfId="25894" xr:uid="{00000000-0005-0000-0000-000028650000}"/>
    <cellStyle name="Normal 51 3 6 3" xfId="25895" xr:uid="{00000000-0005-0000-0000-000029650000}"/>
    <cellStyle name="Normal 51 3 7" xfId="25896" xr:uid="{00000000-0005-0000-0000-00002A650000}"/>
    <cellStyle name="Normal 51 3 7 2" xfId="25897" xr:uid="{00000000-0005-0000-0000-00002B650000}"/>
    <cellStyle name="Normal 51 3 7 3" xfId="25898" xr:uid="{00000000-0005-0000-0000-00002C650000}"/>
    <cellStyle name="Normal 51 3 8" xfId="25899" xr:uid="{00000000-0005-0000-0000-00002D650000}"/>
    <cellStyle name="Normal 51 3 8 2" xfId="25900" xr:uid="{00000000-0005-0000-0000-00002E650000}"/>
    <cellStyle name="Normal 51 3 9" xfId="25901" xr:uid="{00000000-0005-0000-0000-00002F650000}"/>
    <cellStyle name="Normal 51 3 9 2" xfId="25902" xr:uid="{00000000-0005-0000-0000-000030650000}"/>
    <cellStyle name="Normal 51 4" xfId="25903" xr:uid="{00000000-0005-0000-0000-000031650000}"/>
    <cellStyle name="Normal 51 4 2" xfId="25904" xr:uid="{00000000-0005-0000-0000-000032650000}"/>
    <cellStyle name="Normal 51 4 2 2" xfId="25905" xr:uid="{00000000-0005-0000-0000-000033650000}"/>
    <cellStyle name="Normal 51 4 3" xfId="25906" xr:uid="{00000000-0005-0000-0000-000034650000}"/>
    <cellStyle name="Normal 51 4 4" xfId="25907" xr:uid="{00000000-0005-0000-0000-000035650000}"/>
    <cellStyle name="Normal 51 4 5" xfId="25908" xr:uid="{00000000-0005-0000-0000-000036650000}"/>
    <cellStyle name="Normal 51 5" xfId="25909" xr:uid="{00000000-0005-0000-0000-000037650000}"/>
    <cellStyle name="Normal 51 5 2" xfId="25910" xr:uid="{00000000-0005-0000-0000-000038650000}"/>
    <cellStyle name="Normal 51 5 2 2" xfId="25911" xr:uid="{00000000-0005-0000-0000-000039650000}"/>
    <cellStyle name="Normal 51 5 3" xfId="25912" xr:uid="{00000000-0005-0000-0000-00003A650000}"/>
    <cellStyle name="Normal 51 5 4" xfId="25913" xr:uid="{00000000-0005-0000-0000-00003B650000}"/>
    <cellStyle name="Normal 51 5 5" xfId="25914" xr:uid="{00000000-0005-0000-0000-00003C650000}"/>
    <cellStyle name="Normal 51 6" xfId="25915" xr:uid="{00000000-0005-0000-0000-00003D650000}"/>
    <cellStyle name="Normal 51 6 2" xfId="25916" xr:uid="{00000000-0005-0000-0000-00003E650000}"/>
    <cellStyle name="Normal 51 6 2 2" xfId="25917" xr:uid="{00000000-0005-0000-0000-00003F650000}"/>
    <cellStyle name="Normal 51 6 3" xfId="25918" xr:uid="{00000000-0005-0000-0000-000040650000}"/>
    <cellStyle name="Normal 51 6 4" xfId="25919" xr:uid="{00000000-0005-0000-0000-000041650000}"/>
    <cellStyle name="Normal 51 6 5" xfId="25920" xr:uid="{00000000-0005-0000-0000-000042650000}"/>
    <cellStyle name="Normal 51 7" xfId="25921" xr:uid="{00000000-0005-0000-0000-000043650000}"/>
    <cellStyle name="Normal 51 7 2" xfId="25922" xr:uid="{00000000-0005-0000-0000-000044650000}"/>
    <cellStyle name="Normal 51 7 2 2" xfId="25923" xr:uid="{00000000-0005-0000-0000-000045650000}"/>
    <cellStyle name="Normal 51 7 3" xfId="25924" xr:uid="{00000000-0005-0000-0000-000046650000}"/>
    <cellStyle name="Normal 51 7 4" xfId="25925" xr:uid="{00000000-0005-0000-0000-000047650000}"/>
    <cellStyle name="Normal 51 8" xfId="25926" xr:uid="{00000000-0005-0000-0000-000048650000}"/>
    <cellStyle name="Normal 51 8 2" xfId="25927" xr:uid="{00000000-0005-0000-0000-000049650000}"/>
    <cellStyle name="Normal 51 8 2 2" xfId="25928" xr:uid="{00000000-0005-0000-0000-00004A650000}"/>
    <cellStyle name="Normal 51 8 3" xfId="25929" xr:uid="{00000000-0005-0000-0000-00004B650000}"/>
    <cellStyle name="Normal 51 9" xfId="25930" xr:uid="{00000000-0005-0000-0000-00004C650000}"/>
    <cellStyle name="Normal 51 9 2" xfId="25931" xr:uid="{00000000-0005-0000-0000-00004D650000}"/>
    <cellStyle name="Normal 51 9 3" xfId="25932" xr:uid="{00000000-0005-0000-0000-00004E650000}"/>
    <cellStyle name="Normal 52" xfId="25933" xr:uid="{00000000-0005-0000-0000-00004F650000}"/>
    <cellStyle name="Normal 52 10" xfId="25934" xr:uid="{00000000-0005-0000-0000-000050650000}"/>
    <cellStyle name="Normal 52 10 2" xfId="25935" xr:uid="{00000000-0005-0000-0000-000051650000}"/>
    <cellStyle name="Normal 52 11" xfId="25936" xr:uid="{00000000-0005-0000-0000-000052650000}"/>
    <cellStyle name="Normal 52 11 2" xfId="25937" xr:uid="{00000000-0005-0000-0000-000053650000}"/>
    <cellStyle name="Normal 52 12" xfId="25938" xr:uid="{00000000-0005-0000-0000-000054650000}"/>
    <cellStyle name="Normal 52 12 2" xfId="25939" xr:uid="{00000000-0005-0000-0000-000055650000}"/>
    <cellStyle name="Normal 52 13" xfId="25940" xr:uid="{00000000-0005-0000-0000-000056650000}"/>
    <cellStyle name="Normal 52 13 2" xfId="25941" xr:uid="{00000000-0005-0000-0000-000057650000}"/>
    <cellStyle name="Normal 52 14" xfId="25942" xr:uid="{00000000-0005-0000-0000-000058650000}"/>
    <cellStyle name="Normal 52 15" xfId="25943" xr:uid="{00000000-0005-0000-0000-000059650000}"/>
    <cellStyle name="Normal 52 16" xfId="25944" xr:uid="{00000000-0005-0000-0000-00005A650000}"/>
    <cellStyle name="Normal 52 17" xfId="25945" xr:uid="{00000000-0005-0000-0000-00005B650000}"/>
    <cellStyle name="Normal 52 2" xfId="25946" xr:uid="{00000000-0005-0000-0000-00005C650000}"/>
    <cellStyle name="Normal 52 2 10" xfId="25947" xr:uid="{00000000-0005-0000-0000-00005D650000}"/>
    <cellStyle name="Normal 52 2 11" xfId="25948" xr:uid="{00000000-0005-0000-0000-00005E650000}"/>
    <cellStyle name="Normal 52 2 12" xfId="25949" xr:uid="{00000000-0005-0000-0000-00005F650000}"/>
    <cellStyle name="Normal 52 2 13" xfId="25950" xr:uid="{00000000-0005-0000-0000-000060650000}"/>
    <cellStyle name="Normal 52 2 14" xfId="25951" xr:uid="{00000000-0005-0000-0000-000061650000}"/>
    <cellStyle name="Normal 52 2 15" xfId="25952" xr:uid="{00000000-0005-0000-0000-000062650000}"/>
    <cellStyle name="Normal 52 2 2" xfId="25953" xr:uid="{00000000-0005-0000-0000-000063650000}"/>
    <cellStyle name="Normal 52 2 2 2" xfId="25954" xr:uid="{00000000-0005-0000-0000-000064650000}"/>
    <cellStyle name="Normal 52 2 2 2 2" xfId="25955" xr:uid="{00000000-0005-0000-0000-000065650000}"/>
    <cellStyle name="Normal 52 2 2 3" xfId="25956" xr:uid="{00000000-0005-0000-0000-000066650000}"/>
    <cellStyle name="Normal 52 2 2 4" xfId="25957" xr:uid="{00000000-0005-0000-0000-000067650000}"/>
    <cellStyle name="Normal 52 2 2 5" xfId="25958" xr:uid="{00000000-0005-0000-0000-000068650000}"/>
    <cellStyle name="Normal 52 2 3" xfId="25959" xr:uid="{00000000-0005-0000-0000-000069650000}"/>
    <cellStyle name="Normal 52 2 3 2" xfId="25960" xr:uid="{00000000-0005-0000-0000-00006A650000}"/>
    <cellStyle name="Normal 52 2 3 2 2" xfId="25961" xr:uid="{00000000-0005-0000-0000-00006B650000}"/>
    <cellStyle name="Normal 52 2 3 3" xfId="25962" xr:uid="{00000000-0005-0000-0000-00006C650000}"/>
    <cellStyle name="Normal 52 2 3 4" xfId="25963" xr:uid="{00000000-0005-0000-0000-00006D650000}"/>
    <cellStyle name="Normal 52 2 4" xfId="25964" xr:uid="{00000000-0005-0000-0000-00006E650000}"/>
    <cellStyle name="Normal 52 2 4 2" xfId="25965" xr:uid="{00000000-0005-0000-0000-00006F650000}"/>
    <cellStyle name="Normal 52 2 4 2 2" xfId="25966" xr:uid="{00000000-0005-0000-0000-000070650000}"/>
    <cellStyle name="Normal 52 2 4 3" xfId="25967" xr:uid="{00000000-0005-0000-0000-000071650000}"/>
    <cellStyle name="Normal 52 2 4 4" xfId="25968" xr:uid="{00000000-0005-0000-0000-000072650000}"/>
    <cellStyle name="Normal 52 2 5" xfId="25969" xr:uid="{00000000-0005-0000-0000-000073650000}"/>
    <cellStyle name="Normal 52 2 5 2" xfId="25970" xr:uid="{00000000-0005-0000-0000-000074650000}"/>
    <cellStyle name="Normal 52 2 5 2 2" xfId="25971" xr:uid="{00000000-0005-0000-0000-000075650000}"/>
    <cellStyle name="Normal 52 2 5 3" xfId="25972" xr:uid="{00000000-0005-0000-0000-000076650000}"/>
    <cellStyle name="Normal 52 2 5 4" xfId="25973" xr:uid="{00000000-0005-0000-0000-000077650000}"/>
    <cellStyle name="Normal 52 2 6" xfId="25974" xr:uid="{00000000-0005-0000-0000-000078650000}"/>
    <cellStyle name="Normal 52 2 6 2" xfId="25975" xr:uid="{00000000-0005-0000-0000-000079650000}"/>
    <cellStyle name="Normal 52 2 6 2 2" xfId="25976" xr:uid="{00000000-0005-0000-0000-00007A650000}"/>
    <cellStyle name="Normal 52 2 6 3" xfId="25977" xr:uid="{00000000-0005-0000-0000-00007B650000}"/>
    <cellStyle name="Normal 52 2 7" xfId="25978" xr:uid="{00000000-0005-0000-0000-00007C650000}"/>
    <cellStyle name="Normal 52 2 7 2" xfId="25979" xr:uid="{00000000-0005-0000-0000-00007D650000}"/>
    <cellStyle name="Normal 52 2 7 3" xfId="25980" xr:uid="{00000000-0005-0000-0000-00007E650000}"/>
    <cellStyle name="Normal 52 2 8" xfId="25981" xr:uid="{00000000-0005-0000-0000-00007F650000}"/>
    <cellStyle name="Normal 52 2 8 2" xfId="25982" xr:uid="{00000000-0005-0000-0000-000080650000}"/>
    <cellStyle name="Normal 52 2 9" xfId="25983" xr:uid="{00000000-0005-0000-0000-000081650000}"/>
    <cellStyle name="Normal 52 2 9 2" xfId="25984" xr:uid="{00000000-0005-0000-0000-000082650000}"/>
    <cellStyle name="Normal 52 3" xfId="25985" xr:uid="{00000000-0005-0000-0000-000083650000}"/>
    <cellStyle name="Normal 52 3 10" xfId="25986" xr:uid="{00000000-0005-0000-0000-000084650000}"/>
    <cellStyle name="Normal 52 3 11" xfId="25987" xr:uid="{00000000-0005-0000-0000-000085650000}"/>
    <cellStyle name="Normal 52 3 12" xfId="25988" xr:uid="{00000000-0005-0000-0000-000086650000}"/>
    <cellStyle name="Normal 52 3 13" xfId="25989" xr:uid="{00000000-0005-0000-0000-000087650000}"/>
    <cellStyle name="Normal 52 3 14" xfId="25990" xr:uid="{00000000-0005-0000-0000-000088650000}"/>
    <cellStyle name="Normal 52 3 15" xfId="25991" xr:uid="{00000000-0005-0000-0000-000089650000}"/>
    <cellStyle name="Normal 52 3 2" xfId="25992" xr:uid="{00000000-0005-0000-0000-00008A650000}"/>
    <cellStyle name="Normal 52 3 2 2" xfId="25993" xr:uid="{00000000-0005-0000-0000-00008B650000}"/>
    <cellStyle name="Normal 52 3 2 2 2" xfId="25994" xr:uid="{00000000-0005-0000-0000-00008C650000}"/>
    <cellStyle name="Normal 52 3 2 3" xfId="25995" xr:uid="{00000000-0005-0000-0000-00008D650000}"/>
    <cellStyle name="Normal 52 3 2 4" xfId="25996" xr:uid="{00000000-0005-0000-0000-00008E650000}"/>
    <cellStyle name="Normal 52 3 2 5" xfId="25997" xr:uid="{00000000-0005-0000-0000-00008F650000}"/>
    <cellStyle name="Normal 52 3 3" xfId="25998" xr:uid="{00000000-0005-0000-0000-000090650000}"/>
    <cellStyle name="Normal 52 3 3 2" xfId="25999" xr:uid="{00000000-0005-0000-0000-000091650000}"/>
    <cellStyle name="Normal 52 3 3 2 2" xfId="26000" xr:uid="{00000000-0005-0000-0000-000092650000}"/>
    <cellStyle name="Normal 52 3 3 3" xfId="26001" xr:uid="{00000000-0005-0000-0000-000093650000}"/>
    <cellStyle name="Normal 52 3 3 4" xfId="26002" xr:uid="{00000000-0005-0000-0000-000094650000}"/>
    <cellStyle name="Normal 52 3 4" xfId="26003" xr:uid="{00000000-0005-0000-0000-000095650000}"/>
    <cellStyle name="Normal 52 3 4 2" xfId="26004" xr:uid="{00000000-0005-0000-0000-000096650000}"/>
    <cellStyle name="Normal 52 3 4 2 2" xfId="26005" xr:uid="{00000000-0005-0000-0000-000097650000}"/>
    <cellStyle name="Normal 52 3 4 3" xfId="26006" xr:uid="{00000000-0005-0000-0000-000098650000}"/>
    <cellStyle name="Normal 52 3 4 4" xfId="26007" xr:uid="{00000000-0005-0000-0000-000099650000}"/>
    <cellStyle name="Normal 52 3 5" xfId="26008" xr:uid="{00000000-0005-0000-0000-00009A650000}"/>
    <cellStyle name="Normal 52 3 5 2" xfId="26009" xr:uid="{00000000-0005-0000-0000-00009B650000}"/>
    <cellStyle name="Normal 52 3 5 2 2" xfId="26010" xr:uid="{00000000-0005-0000-0000-00009C650000}"/>
    <cellStyle name="Normal 52 3 5 3" xfId="26011" xr:uid="{00000000-0005-0000-0000-00009D650000}"/>
    <cellStyle name="Normal 52 3 5 4" xfId="26012" xr:uid="{00000000-0005-0000-0000-00009E650000}"/>
    <cellStyle name="Normal 52 3 6" xfId="26013" xr:uid="{00000000-0005-0000-0000-00009F650000}"/>
    <cellStyle name="Normal 52 3 6 2" xfId="26014" xr:uid="{00000000-0005-0000-0000-0000A0650000}"/>
    <cellStyle name="Normal 52 3 6 2 2" xfId="26015" xr:uid="{00000000-0005-0000-0000-0000A1650000}"/>
    <cellStyle name="Normal 52 3 6 3" xfId="26016" xr:uid="{00000000-0005-0000-0000-0000A2650000}"/>
    <cellStyle name="Normal 52 3 7" xfId="26017" xr:uid="{00000000-0005-0000-0000-0000A3650000}"/>
    <cellStyle name="Normal 52 3 7 2" xfId="26018" xr:uid="{00000000-0005-0000-0000-0000A4650000}"/>
    <cellStyle name="Normal 52 3 7 3" xfId="26019" xr:uid="{00000000-0005-0000-0000-0000A5650000}"/>
    <cellStyle name="Normal 52 3 8" xfId="26020" xr:uid="{00000000-0005-0000-0000-0000A6650000}"/>
    <cellStyle name="Normal 52 3 8 2" xfId="26021" xr:uid="{00000000-0005-0000-0000-0000A7650000}"/>
    <cellStyle name="Normal 52 3 9" xfId="26022" xr:uid="{00000000-0005-0000-0000-0000A8650000}"/>
    <cellStyle name="Normal 52 3 9 2" xfId="26023" xr:uid="{00000000-0005-0000-0000-0000A9650000}"/>
    <cellStyle name="Normal 52 4" xfId="26024" xr:uid="{00000000-0005-0000-0000-0000AA650000}"/>
    <cellStyle name="Normal 52 4 2" xfId="26025" xr:uid="{00000000-0005-0000-0000-0000AB650000}"/>
    <cellStyle name="Normal 52 4 2 2" xfId="26026" xr:uid="{00000000-0005-0000-0000-0000AC650000}"/>
    <cellStyle name="Normal 52 4 3" xfId="26027" xr:uid="{00000000-0005-0000-0000-0000AD650000}"/>
    <cellStyle name="Normal 52 4 4" xfId="26028" xr:uid="{00000000-0005-0000-0000-0000AE650000}"/>
    <cellStyle name="Normal 52 4 5" xfId="26029" xr:uid="{00000000-0005-0000-0000-0000AF650000}"/>
    <cellStyle name="Normal 52 5" xfId="26030" xr:uid="{00000000-0005-0000-0000-0000B0650000}"/>
    <cellStyle name="Normal 52 5 2" xfId="26031" xr:uid="{00000000-0005-0000-0000-0000B1650000}"/>
    <cellStyle name="Normal 52 5 2 2" xfId="26032" xr:uid="{00000000-0005-0000-0000-0000B2650000}"/>
    <cellStyle name="Normal 52 5 3" xfId="26033" xr:uid="{00000000-0005-0000-0000-0000B3650000}"/>
    <cellStyle name="Normal 52 5 4" xfId="26034" xr:uid="{00000000-0005-0000-0000-0000B4650000}"/>
    <cellStyle name="Normal 52 5 5" xfId="26035" xr:uid="{00000000-0005-0000-0000-0000B5650000}"/>
    <cellStyle name="Normal 52 6" xfId="26036" xr:uid="{00000000-0005-0000-0000-0000B6650000}"/>
    <cellStyle name="Normal 52 6 2" xfId="26037" xr:uid="{00000000-0005-0000-0000-0000B7650000}"/>
    <cellStyle name="Normal 52 6 2 2" xfId="26038" xr:uid="{00000000-0005-0000-0000-0000B8650000}"/>
    <cellStyle name="Normal 52 6 3" xfId="26039" xr:uid="{00000000-0005-0000-0000-0000B9650000}"/>
    <cellStyle name="Normal 52 6 4" xfId="26040" xr:uid="{00000000-0005-0000-0000-0000BA650000}"/>
    <cellStyle name="Normal 52 6 5" xfId="26041" xr:uid="{00000000-0005-0000-0000-0000BB650000}"/>
    <cellStyle name="Normal 52 7" xfId="26042" xr:uid="{00000000-0005-0000-0000-0000BC650000}"/>
    <cellStyle name="Normal 52 7 2" xfId="26043" xr:uid="{00000000-0005-0000-0000-0000BD650000}"/>
    <cellStyle name="Normal 52 7 2 2" xfId="26044" xr:uid="{00000000-0005-0000-0000-0000BE650000}"/>
    <cellStyle name="Normal 52 7 3" xfId="26045" xr:uid="{00000000-0005-0000-0000-0000BF650000}"/>
    <cellStyle name="Normal 52 7 4" xfId="26046" xr:uid="{00000000-0005-0000-0000-0000C0650000}"/>
    <cellStyle name="Normal 52 8" xfId="26047" xr:uid="{00000000-0005-0000-0000-0000C1650000}"/>
    <cellStyle name="Normal 52 8 2" xfId="26048" xr:uid="{00000000-0005-0000-0000-0000C2650000}"/>
    <cellStyle name="Normal 52 8 2 2" xfId="26049" xr:uid="{00000000-0005-0000-0000-0000C3650000}"/>
    <cellStyle name="Normal 52 8 3" xfId="26050" xr:uid="{00000000-0005-0000-0000-0000C4650000}"/>
    <cellStyle name="Normal 52 9" xfId="26051" xr:uid="{00000000-0005-0000-0000-0000C5650000}"/>
    <cellStyle name="Normal 52 9 2" xfId="26052" xr:uid="{00000000-0005-0000-0000-0000C6650000}"/>
    <cellStyle name="Normal 52 9 3" xfId="26053" xr:uid="{00000000-0005-0000-0000-0000C7650000}"/>
    <cellStyle name="Normal 53" xfId="26054" xr:uid="{00000000-0005-0000-0000-0000C8650000}"/>
    <cellStyle name="Normal 53 10" xfId="26055" xr:uid="{00000000-0005-0000-0000-0000C9650000}"/>
    <cellStyle name="Normal 53 10 2" xfId="26056" xr:uid="{00000000-0005-0000-0000-0000CA650000}"/>
    <cellStyle name="Normal 53 11" xfId="26057" xr:uid="{00000000-0005-0000-0000-0000CB650000}"/>
    <cellStyle name="Normal 53 11 2" xfId="26058" xr:uid="{00000000-0005-0000-0000-0000CC650000}"/>
    <cellStyle name="Normal 53 12" xfId="26059" xr:uid="{00000000-0005-0000-0000-0000CD650000}"/>
    <cellStyle name="Normal 53 12 2" xfId="26060" xr:uid="{00000000-0005-0000-0000-0000CE650000}"/>
    <cellStyle name="Normal 53 13" xfId="26061" xr:uid="{00000000-0005-0000-0000-0000CF650000}"/>
    <cellStyle name="Normal 53 13 2" xfId="26062" xr:uid="{00000000-0005-0000-0000-0000D0650000}"/>
    <cellStyle name="Normal 53 14" xfId="26063" xr:uid="{00000000-0005-0000-0000-0000D1650000}"/>
    <cellStyle name="Normal 53 15" xfId="26064" xr:uid="{00000000-0005-0000-0000-0000D2650000}"/>
    <cellStyle name="Normal 53 16" xfId="26065" xr:uid="{00000000-0005-0000-0000-0000D3650000}"/>
    <cellStyle name="Normal 53 17" xfId="26066" xr:uid="{00000000-0005-0000-0000-0000D4650000}"/>
    <cellStyle name="Normal 53 2" xfId="26067" xr:uid="{00000000-0005-0000-0000-0000D5650000}"/>
    <cellStyle name="Normal 53 2 10" xfId="26068" xr:uid="{00000000-0005-0000-0000-0000D6650000}"/>
    <cellStyle name="Normal 53 2 11" xfId="26069" xr:uid="{00000000-0005-0000-0000-0000D7650000}"/>
    <cellStyle name="Normal 53 2 12" xfId="26070" xr:uid="{00000000-0005-0000-0000-0000D8650000}"/>
    <cellStyle name="Normal 53 2 13" xfId="26071" xr:uid="{00000000-0005-0000-0000-0000D9650000}"/>
    <cellStyle name="Normal 53 2 14" xfId="26072" xr:uid="{00000000-0005-0000-0000-0000DA650000}"/>
    <cellStyle name="Normal 53 2 15" xfId="26073" xr:uid="{00000000-0005-0000-0000-0000DB650000}"/>
    <cellStyle name="Normal 53 2 2" xfId="26074" xr:uid="{00000000-0005-0000-0000-0000DC650000}"/>
    <cellStyle name="Normal 53 2 2 2" xfId="26075" xr:uid="{00000000-0005-0000-0000-0000DD650000}"/>
    <cellStyle name="Normal 53 2 2 2 2" xfId="26076" xr:uid="{00000000-0005-0000-0000-0000DE650000}"/>
    <cellStyle name="Normal 53 2 2 3" xfId="26077" xr:uid="{00000000-0005-0000-0000-0000DF650000}"/>
    <cellStyle name="Normal 53 2 2 4" xfId="26078" xr:uid="{00000000-0005-0000-0000-0000E0650000}"/>
    <cellStyle name="Normal 53 2 2 5" xfId="26079" xr:uid="{00000000-0005-0000-0000-0000E1650000}"/>
    <cellStyle name="Normal 53 2 3" xfId="26080" xr:uid="{00000000-0005-0000-0000-0000E2650000}"/>
    <cellStyle name="Normal 53 2 3 2" xfId="26081" xr:uid="{00000000-0005-0000-0000-0000E3650000}"/>
    <cellStyle name="Normal 53 2 3 2 2" xfId="26082" xr:uid="{00000000-0005-0000-0000-0000E4650000}"/>
    <cellStyle name="Normal 53 2 3 3" xfId="26083" xr:uid="{00000000-0005-0000-0000-0000E5650000}"/>
    <cellStyle name="Normal 53 2 3 4" xfId="26084" xr:uid="{00000000-0005-0000-0000-0000E6650000}"/>
    <cellStyle name="Normal 53 2 4" xfId="26085" xr:uid="{00000000-0005-0000-0000-0000E7650000}"/>
    <cellStyle name="Normal 53 2 4 2" xfId="26086" xr:uid="{00000000-0005-0000-0000-0000E8650000}"/>
    <cellStyle name="Normal 53 2 4 2 2" xfId="26087" xr:uid="{00000000-0005-0000-0000-0000E9650000}"/>
    <cellStyle name="Normal 53 2 4 3" xfId="26088" xr:uid="{00000000-0005-0000-0000-0000EA650000}"/>
    <cellStyle name="Normal 53 2 4 4" xfId="26089" xr:uid="{00000000-0005-0000-0000-0000EB650000}"/>
    <cellStyle name="Normal 53 2 5" xfId="26090" xr:uid="{00000000-0005-0000-0000-0000EC650000}"/>
    <cellStyle name="Normal 53 2 5 2" xfId="26091" xr:uid="{00000000-0005-0000-0000-0000ED650000}"/>
    <cellStyle name="Normal 53 2 5 2 2" xfId="26092" xr:uid="{00000000-0005-0000-0000-0000EE650000}"/>
    <cellStyle name="Normal 53 2 5 3" xfId="26093" xr:uid="{00000000-0005-0000-0000-0000EF650000}"/>
    <cellStyle name="Normal 53 2 5 4" xfId="26094" xr:uid="{00000000-0005-0000-0000-0000F0650000}"/>
    <cellStyle name="Normal 53 2 6" xfId="26095" xr:uid="{00000000-0005-0000-0000-0000F1650000}"/>
    <cellStyle name="Normal 53 2 6 2" xfId="26096" xr:uid="{00000000-0005-0000-0000-0000F2650000}"/>
    <cellStyle name="Normal 53 2 6 2 2" xfId="26097" xr:uid="{00000000-0005-0000-0000-0000F3650000}"/>
    <cellStyle name="Normal 53 2 6 3" xfId="26098" xr:uid="{00000000-0005-0000-0000-0000F4650000}"/>
    <cellStyle name="Normal 53 2 7" xfId="26099" xr:uid="{00000000-0005-0000-0000-0000F5650000}"/>
    <cellStyle name="Normal 53 2 7 2" xfId="26100" xr:uid="{00000000-0005-0000-0000-0000F6650000}"/>
    <cellStyle name="Normal 53 2 7 3" xfId="26101" xr:uid="{00000000-0005-0000-0000-0000F7650000}"/>
    <cellStyle name="Normal 53 2 8" xfId="26102" xr:uid="{00000000-0005-0000-0000-0000F8650000}"/>
    <cellStyle name="Normal 53 2 8 2" xfId="26103" xr:uid="{00000000-0005-0000-0000-0000F9650000}"/>
    <cellStyle name="Normal 53 2 9" xfId="26104" xr:uid="{00000000-0005-0000-0000-0000FA650000}"/>
    <cellStyle name="Normal 53 2 9 2" xfId="26105" xr:uid="{00000000-0005-0000-0000-0000FB650000}"/>
    <cellStyle name="Normal 53 3" xfId="26106" xr:uid="{00000000-0005-0000-0000-0000FC650000}"/>
    <cellStyle name="Normal 53 3 10" xfId="26107" xr:uid="{00000000-0005-0000-0000-0000FD650000}"/>
    <cellStyle name="Normal 53 3 11" xfId="26108" xr:uid="{00000000-0005-0000-0000-0000FE650000}"/>
    <cellStyle name="Normal 53 3 12" xfId="26109" xr:uid="{00000000-0005-0000-0000-0000FF650000}"/>
    <cellStyle name="Normal 53 3 13" xfId="26110" xr:uid="{00000000-0005-0000-0000-000000660000}"/>
    <cellStyle name="Normal 53 3 14" xfId="26111" xr:uid="{00000000-0005-0000-0000-000001660000}"/>
    <cellStyle name="Normal 53 3 15" xfId="26112" xr:uid="{00000000-0005-0000-0000-000002660000}"/>
    <cellStyle name="Normal 53 3 2" xfId="26113" xr:uid="{00000000-0005-0000-0000-000003660000}"/>
    <cellStyle name="Normal 53 3 2 2" xfId="26114" xr:uid="{00000000-0005-0000-0000-000004660000}"/>
    <cellStyle name="Normal 53 3 2 2 2" xfId="26115" xr:uid="{00000000-0005-0000-0000-000005660000}"/>
    <cellStyle name="Normal 53 3 2 3" xfId="26116" xr:uid="{00000000-0005-0000-0000-000006660000}"/>
    <cellStyle name="Normal 53 3 2 4" xfId="26117" xr:uid="{00000000-0005-0000-0000-000007660000}"/>
    <cellStyle name="Normal 53 3 2 5" xfId="26118" xr:uid="{00000000-0005-0000-0000-000008660000}"/>
    <cellStyle name="Normal 53 3 3" xfId="26119" xr:uid="{00000000-0005-0000-0000-000009660000}"/>
    <cellStyle name="Normal 53 3 3 2" xfId="26120" xr:uid="{00000000-0005-0000-0000-00000A660000}"/>
    <cellStyle name="Normal 53 3 3 2 2" xfId="26121" xr:uid="{00000000-0005-0000-0000-00000B660000}"/>
    <cellStyle name="Normal 53 3 3 3" xfId="26122" xr:uid="{00000000-0005-0000-0000-00000C660000}"/>
    <cellStyle name="Normal 53 3 3 4" xfId="26123" xr:uid="{00000000-0005-0000-0000-00000D660000}"/>
    <cellStyle name="Normal 53 3 4" xfId="26124" xr:uid="{00000000-0005-0000-0000-00000E660000}"/>
    <cellStyle name="Normal 53 3 4 2" xfId="26125" xr:uid="{00000000-0005-0000-0000-00000F660000}"/>
    <cellStyle name="Normal 53 3 4 2 2" xfId="26126" xr:uid="{00000000-0005-0000-0000-000010660000}"/>
    <cellStyle name="Normal 53 3 4 3" xfId="26127" xr:uid="{00000000-0005-0000-0000-000011660000}"/>
    <cellStyle name="Normal 53 3 4 4" xfId="26128" xr:uid="{00000000-0005-0000-0000-000012660000}"/>
    <cellStyle name="Normal 53 3 5" xfId="26129" xr:uid="{00000000-0005-0000-0000-000013660000}"/>
    <cellStyle name="Normal 53 3 5 2" xfId="26130" xr:uid="{00000000-0005-0000-0000-000014660000}"/>
    <cellStyle name="Normal 53 3 5 2 2" xfId="26131" xr:uid="{00000000-0005-0000-0000-000015660000}"/>
    <cellStyle name="Normal 53 3 5 3" xfId="26132" xr:uid="{00000000-0005-0000-0000-000016660000}"/>
    <cellStyle name="Normal 53 3 5 4" xfId="26133" xr:uid="{00000000-0005-0000-0000-000017660000}"/>
    <cellStyle name="Normal 53 3 6" xfId="26134" xr:uid="{00000000-0005-0000-0000-000018660000}"/>
    <cellStyle name="Normal 53 3 6 2" xfId="26135" xr:uid="{00000000-0005-0000-0000-000019660000}"/>
    <cellStyle name="Normal 53 3 6 2 2" xfId="26136" xr:uid="{00000000-0005-0000-0000-00001A660000}"/>
    <cellStyle name="Normal 53 3 6 3" xfId="26137" xr:uid="{00000000-0005-0000-0000-00001B660000}"/>
    <cellStyle name="Normal 53 3 7" xfId="26138" xr:uid="{00000000-0005-0000-0000-00001C660000}"/>
    <cellStyle name="Normal 53 3 7 2" xfId="26139" xr:uid="{00000000-0005-0000-0000-00001D660000}"/>
    <cellStyle name="Normal 53 3 7 3" xfId="26140" xr:uid="{00000000-0005-0000-0000-00001E660000}"/>
    <cellStyle name="Normal 53 3 8" xfId="26141" xr:uid="{00000000-0005-0000-0000-00001F660000}"/>
    <cellStyle name="Normal 53 3 8 2" xfId="26142" xr:uid="{00000000-0005-0000-0000-000020660000}"/>
    <cellStyle name="Normal 53 3 9" xfId="26143" xr:uid="{00000000-0005-0000-0000-000021660000}"/>
    <cellStyle name="Normal 53 3 9 2" xfId="26144" xr:uid="{00000000-0005-0000-0000-000022660000}"/>
    <cellStyle name="Normal 53 4" xfId="26145" xr:uid="{00000000-0005-0000-0000-000023660000}"/>
    <cellStyle name="Normal 53 4 2" xfId="26146" xr:uid="{00000000-0005-0000-0000-000024660000}"/>
    <cellStyle name="Normal 53 4 2 2" xfId="26147" xr:uid="{00000000-0005-0000-0000-000025660000}"/>
    <cellStyle name="Normal 53 4 3" xfId="26148" xr:uid="{00000000-0005-0000-0000-000026660000}"/>
    <cellStyle name="Normal 53 4 4" xfId="26149" xr:uid="{00000000-0005-0000-0000-000027660000}"/>
    <cellStyle name="Normal 53 4 5" xfId="26150" xr:uid="{00000000-0005-0000-0000-000028660000}"/>
    <cellStyle name="Normal 53 5" xfId="26151" xr:uid="{00000000-0005-0000-0000-000029660000}"/>
    <cellStyle name="Normal 53 5 2" xfId="26152" xr:uid="{00000000-0005-0000-0000-00002A660000}"/>
    <cellStyle name="Normal 53 5 2 2" xfId="26153" xr:uid="{00000000-0005-0000-0000-00002B660000}"/>
    <cellStyle name="Normal 53 5 3" xfId="26154" xr:uid="{00000000-0005-0000-0000-00002C660000}"/>
    <cellStyle name="Normal 53 5 4" xfId="26155" xr:uid="{00000000-0005-0000-0000-00002D660000}"/>
    <cellStyle name="Normal 53 5 5" xfId="26156" xr:uid="{00000000-0005-0000-0000-00002E660000}"/>
    <cellStyle name="Normal 53 6" xfId="26157" xr:uid="{00000000-0005-0000-0000-00002F660000}"/>
    <cellStyle name="Normal 53 6 2" xfId="26158" xr:uid="{00000000-0005-0000-0000-000030660000}"/>
    <cellStyle name="Normal 53 6 2 2" xfId="26159" xr:uid="{00000000-0005-0000-0000-000031660000}"/>
    <cellStyle name="Normal 53 6 3" xfId="26160" xr:uid="{00000000-0005-0000-0000-000032660000}"/>
    <cellStyle name="Normal 53 6 4" xfId="26161" xr:uid="{00000000-0005-0000-0000-000033660000}"/>
    <cellStyle name="Normal 53 6 5" xfId="26162" xr:uid="{00000000-0005-0000-0000-000034660000}"/>
    <cellStyle name="Normal 53 7" xfId="26163" xr:uid="{00000000-0005-0000-0000-000035660000}"/>
    <cellStyle name="Normal 53 7 2" xfId="26164" xr:uid="{00000000-0005-0000-0000-000036660000}"/>
    <cellStyle name="Normal 53 7 2 2" xfId="26165" xr:uid="{00000000-0005-0000-0000-000037660000}"/>
    <cellStyle name="Normal 53 7 3" xfId="26166" xr:uid="{00000000-0005-0000-0000-000038660000}"/>
    <cellStyle name="Normal 53 7 4" xfId="26167" xr:uid="{00000000-0005-0000-0000-000039660000}"/>
    <cellStyle name="Normal 53 8" xfId="26168" xr:uid="{00000000-0005-0000-0000-00003A660000}"/>
    <cellStyle name="Normal 53 8 2" xfId="26169" xr:uid="{00000000-0005-0000-0000-00003B660000}"/>
    <cellStyle name="Normal 53 8 2 2" xfId="26170" xr:uid="{00000000-0005-0000-0000-00003C660000}"/>
    <cellStyle name="Normal 53 8 3" xfId="26171" xr:uid="{00000000-0005-0000-0000-00003D660000}"/>
    <cellStyle name="Normal 53 9" xfId="26172" xr:uid="{00000000-0005-0000-0000-00003E660000}"/>
    <cellStyle name="Normal 53 9 2" xfId="26173" xr:uid="{00000000-0005-0000-0000-00003F660000}"/>
    <cellStyle name="Normal 53 9 3" xfId="26174" xr:uid="{00000000-0005-0000-0000-000040660000}"/>
    <cellStyle name="Normal 54" xfId="26175" xr:uid="{00000000-0005-0000-0000-000041660000}"/>
    <cellStyle name="Normal 54 10" xfId="26176" xr:uid="{00000000-0005-0000-0000-000042660000}"/>
    <cellStyle name="Normal 54 10 2" xfId="26177" xr:uid="{00000000-0005-0000-0000-000043660000}"/>
    <cellStyle name="Normal 54 11" xfId="26178" xr:uid="{00000000-0005-0000-0000-000044660000}"/>
    <cellStyle name="Normal 54 11 2" xfId="26179" xr:uid="{00000000-0005-0000-0000-000045660000}"/>
    <cellStyle name="Normal 54 12" xfId="26180" xr:uid="{00000000-0005-0000-0000-000046660000}"/>
    <cellStyle name="Normal 54 12 2" xfId="26181" xr:uid="{00000000-0005-0000-0000-000047660000}"/>
    <cellStyle name="Normal 54 13" xfId="26182" xr:uid="{00000000-0005-0000-0000-000048660000}"/>
    <cellStyle name="Normal 54 13 2" xfId="26183" xr:uid="{00000000-0005-0000-0000-000049660000}"/>
    <cellStyle name="Normal 54 14" xfId="26184" xr:uid="{00000000-0005-0000-0000-00004A660000}"/>
    <cellStyle name="Normal 54 15" xfId="26185" xr:uid="{00000000-0005-0000-0000-00004B660000}"/>
    <cellStyle name="Normal 54 16" xfId="26186" xr:uid="{00000000-0005-0000-0000-00004C660000}"/>
    <cellStyle name="Normal 54 17" xfId="26187" xr:uid="{00000000-0005-0000-0000-00004D660000}"/>
    <cellStyle name="Normal 54 2" xfId="26188" xr:uid="{00000000-0005-0000-0000-00004E660000}"/>
    <cellStyle name="Normal 54 2 10" xfId="26189" xr:uid="{00000000-0005-0000-0000-00004F660000}"/>
    <cellStyle name="Normal 54 2 11" xfId="26190" xr:uid="{00000000-0005-0000-0000-000050660000}"/>
    <cellStyle name="Normal 54 2 12" xfId="26191" xr:uid="{00000000-0005-0000-0000-000051660000}"/>
    <cellStyle name="Normal 54 2 13" xfId="26192" xr:uid="{00000000-0005-0000-0000-000052660000}"/>
    <cellStyle name="Normal 54 2 14" xfId="26193" xr:uid="{00000000-0005-0000-0000-000053660000}"/>
    <cellStyle name="Normal 54 2 15" xfId="26194" xr:uid="{00000000-0005-0000-0000-000054660000}"/>
    <cellStyle name="Normal 54 2 2" xfId="26195" xr:uid="{00000000-0005-0000-0000-000055660000}"/>
    <cellStyle name="Normal 54 2 2 2" xfId="26196" xr:uid="{00000000-0005-0000-0000-000056660000}"/>
    <cellStyle name="Normal 54 2 2 2 2" xfId="26197" xr:uid="{00000000-0005-0000-0000-000057660000}"/>
    <cellStyle name="Normal 54 2 2 3" xfId="26198" xr:uid="{00000000-0005-0000-0000-000058660000}"/>
    <cellStyle name="Normal 54 2 2 4" xfId="26199" xr:uid="{00000000-0005-0000-0000-000059660000}"/>
    <cellStyle name="Normal 54 2 2 5" xfId="26200" xr:uid="{00000000-0005-0000-0000-00005A660000}"/>
    <cellStyle name="Normal 54 2 3" xfId="26201" xr:uid="{00000000-0005-0000-0000-00005B660000}"/>
    <cellStyle name="Normal 54 2 3 2" xfId="26202" xr:uid="{00000000-0005-0000-0000-00005C660000}"/>
    <cellStyle name="Normal 54 2 3 2 2" xfId="26203" xr:uid="{00000000-0005-0000-0000-00005D660000}"/>
    <cellStyle name="Normal 54 2 3 3" xfId="26204" xr:uid="{00000000-0005-0000-0000-00005E660000}"/>
    <cellStyle name="Normal 54 2 3 4" xfId="26205" xr:uid="{00000000-0005-0000-0000-00005F660000}"/>
    <cellStyle name="Normal 54 2 4" xfId="26206" xr:uid="{00000000-0005-0000-0000-000060660000}"/>
    <cellStyle name="Normal 54 2 4 2" xfId="26207" xr:uid="{00000000-0005-0000-0000-000061660000}"/>
    <cellStyle name="Normal 54 2 4 2 2" xfId="26208" xr:uid="{00000000-0005-0000-0000-000062660000}"/>
    <cellStyle name="Normal 54 2 4 3" xfId="26209" xr:uid="{00000000-0005-0000-0000-000063660000}"/>
    <cellStyle name="Normal 54 2 4 4" xfId="26210" xr:uid="{00000000-0005-0000-0000-000064660000}"/>
    <cellStyle name="Normal 54 2 5" xfId="26211" xr:uid="{00000000-0005-0000-0000-000065660000}"/>
    <cellStyle name="Normal 54 2 5 2" xfId="26212" xr:uid="{00000000-0005-0000-0000-000066660000}"/>
    <cellStyle name="Normal 54 2 5 2 2" xfId="26213" xr:uid="{00000000-0005-0000-0000-000067660000}"/>
    <cellStyle name="Normal 54 2 5 3" xfId="26214" xr:uid="{00000000-0005-0000-0000-000068660000}"/>
    <cellStyle name="Normal 54 2 5 4" xfId="26215" xr:uid="{00000000-0005-0000-0000-000069660000}"/>
    <cellStyle name="Normal 54 2 6" xfId="26216" xr:uid="{00000000-0005-0000-0000-00006A660000}"/>
    <cellStyle name="Normal 54 2 6 2" xfId="26217" xr:uid="{00000000-0005-0000-0000-00006B660000}"/>
    <cellStyle name="Normal 54 2 6 2 2" xfId="26218" xr:uid="{00000000-0005-0000-0000-00006C660000}"/>
    <cellStyle name="Normal 54 2 6 3" xfId="26219" xr:uid="{00000000-0005-0000-0000-00006D660000}"/>
    <cellStyle name="Normal 54 2 7" xfId="26220" xr:uid="{00000000-0005-0000-0000-00006E660000}"/>
    <cellStyle name="Normal 54 2 7 2" xfId="26221" xr:uid="{00000000-0005-0000-0000-00006F660000}"/>
    <cellStyle name="Normal 54 2 7 3" xfId="26222" xr:uid="{00000000-0005-0000-0000-000070660000}"/>
    <cellStyle name="Normal 54 2 8" xfId="26223" xr:uid="{00000000-0005-0000-0000-000071660000}"/>
    <cellStyle name="Normal 54 2 8 2" xfId="26224" xr:uid="{00000000-0005-0000-0000-000072660000}"/>
    <cellStyle name="Normal 54 2 9" xfId="26225" xr:uid="{00000000-0005-0000-0000-000073660000}"/>
    <cellStyle name="Normal 54 2 9 2" xfId="26226" xr:uid="{00000000-0005-0000-0000-000074660000}"/>
    <cellStyle name="Normal 54 3" xfId="26227" xr:uid="{00000000-0005-0000-0000-000075660000}"/>
    <cellStyle name="Normal 54 3 10" xfId="26228" xr:uid="{00000000-0005-0000-0000-000076660000}"/>
    <cellStyle name="Normal 54 3 11" xfId="26229" xr:uid="{00000000-0005-0000-0000-000077660000}"/>
    <cellStyle name="Normal 54 3 12" xfId="26230" xr:uid="{00000000-0005-0000-0000-000078660000}"/>
    <cellStyle name="Normal 54 3 13" xfId="26231" xr:uid="{00000000-0005-0000-0000-000079660000}"/>
    <cellStyle name="Normal 54 3 14" xfId="26232" xr:uid="{00000000-0005-0000-0000-00007A660000}"/>
    <cellStyle name="Normal 54 3 15" xfId="26233" xr:uid="{00000000-0005-0000-0000-00007B660000}"/>
    <cellStyle name="Normal 54 3 2" xfId="26234" xr:uid="{00000000-0005-0000-0000-00007C660000}"/>
    <cellStyle name="Normal 54 3 2 2" xfId="26235" xr:uid="{00000000-0005-0000-0000-00007D660000}"/>
    <cellStyle name="Normal 54 3 2 2 2" xfId="26236" xr:uid="{00000000-0005-0000-0000-00007E660000}"/>
    <cellStyle name="Normal 54 3 2 3" xfId="26237" xr:uid="{00000000-0005-0000-0000-00007F660000}"/>
    <cellStyle name="Normal 54 3 2 4" xfId="26238" xr:uid="{00000000-0005-0000-0000-000080660000}"/>
    <cellStyle name="Normal 54 3 2 5" xfId="26239" xr:uid="{00000000-0005-0000-0000-000081660000}"/>
    <cellStyle name="Normal 54 3 3" xfId="26240" xr:uid="{00000000-0005-0000-0000-000082660000}"/>
    <cellStyle name="Normal 54 3 3 2" xfId="26241" xr:uid="{00000000-0005-0000-0000-000083660000}"/>
    <cellStyle name="Normal 54 3 3 2 2" xfId="26242" xr:uid="{00000000-0005-0000-0000-000084660000}"/>
    <cellStyle name="Normal 54 3 3 3" xfId="26243" xr:uid="{00000000-0005-0000-0000-000085660000}"/>
    <cellStyle name="Normal 54 3 3 4" xfId="26244" xr:uid="{00000000-0005-0000-0000-000086660000}"/>
    <cellStyle name="Normal 54 3 4" xfId="26245" xr:uid="{00000000-0005-0000-0000-000087660000}"/>
    <cellStyle name="Normal 54 3 4 2" xfId="26246" xr:uid="{00000000-0005-0000-0000-000088660000}"/>
    <cellStyle name="Normal 54 3 4 2 2" xfId="26247" xr:uid="{00000000-0005-0000-0000-000089660000}"/>
    <cellStyle name="Normal 54 3 4 3" xfId="26248" xr:uid="{00000000-0005-0000-0000-00008A660000}"/>
    <cellStyle name="Normal 54 3 4 4" xfId="26249" xr:uid="{00000000-0005-0000-0000-00008B660000}"/>
    <cellStyle name="Normal 54 3 5" xfId="26250" xr:uid="{00000000-0005-0000-0000-00008C660000}"/>
    <cellStyle name="Normal 54 3 5 2" xfId="26251" xr:uid="{00000000-0005-0000-0000-00008D660000}"/>
    <cellStyle name="Normal 54 3 5 2 2" xfId="26252" xr:uid="{00000000-0005-0000-0000-00008E660000}"/>
    <cellStyle name="Normal 54 3 5 3" xfId="26253" xr:uid="{00000000-0005-0000-0000-00008F660000}"/>
    <cellStyle name="Normal 54 3 5 4" xfId="26254" xr:uid="{00000000-0005-0000-0000-000090660000}"/>
    <cellStyle name="Normal 54 3 6" xfId="26255" xr:uid="{00000000-0005-0000-0000-000091660000}"/>
    <cellStyle name="Normal 54 3 6 2" xfId="26256" xr:uid="{00000000-0005-0000-0000-000092660000}"/>
    <cellStyle name="Normal 54 3 6 2 2" xfId="26257" xr:uid="{00000000-0005-0000-0000-000093660000}"/>
    <cellStyle name="Normal 54 3 6 3" xfId="26258" xr:uid="{00000000-0005-0000-0000-000094660000}"/>
    <cellStyle name="Normal 54 3 7" xfId="26259" xr:uid="{00000000-0005-0000-0000-000095660000}"/>
    <cellStyle name="Normal 54 3 7 2" xfId="26260" xr:uid="{00000000-0005-0000-0000-000096660000}"/>
    <cellStyle name="Normal 54 3 7 3" xfId="26261" xr:uid="{00000000-0005-0000-0000-000097660000}"/>
    <cellStyle name="Normal 54 3 8" xfId="26262" xr:uid="{00000000-0005-0000-0000-000098660000}"/>
    <cellStyle name="Normal 54 3 8 2" xfId="26263" xr:uid="{00000000-0005-0000-0000-000099660000}"/>
    <cellStyle name="Normal 54 3 9" xfId="26264" xr:uid="{00000000-0005-0000-0000-00009A660000}"/>
    <cellStyle name="Normal 54 3 9 2" xfId="26265" xr:uid="{00000000-0005-0000-0000-00009B660000}"/>
    <cellStyle name="Normal 54 4" xfId="26266" xr:uid="{00000000-0005-0000-0000-00009C660000}"/>
    <cellStyle name="Normal 54 4 2" xfId="26267" xr:uid="{00000000-0005-0000-0000-00009D660000}"/>
    <cellStyle name="Normal 54 4 2 2" xfId="26268" xr:uid="{00000000-0005-0000-0000-00009E660000}"/>
    <cellStyle name="Normal 54 4 3" xfId="26269" xr:uid="{00000000-0005-0000-0000-00009F660000}"/>
    <cellStyle name="Normal 54 4 4" xfId="26270" xr:uid="{00000000-0005-0000-0000-0000A0660000}"/>
    <cellStyle name="Normal 54 4 5" xfId="26271" xr:uid="{00000000-0005-0000-0000-0000A1660000}"/>
    <cellStyle name="Normal 54 5" xfId="26272" xr:uid="{00000000-0005-0000-0000-0000A2660000}"/>
    <cellStyle name="Normal 54 5 2" xfId="26273" xr:uid="{00000000-0005-0000-0000-0000A3660000}"/>
    <cellStyle name="Normal 54 5 2 2" xfId="26274" xr:uid="{00000000-0005-0000-0000-0000A4660000}"/>
    <cellStyle name="Normal 54 5 3" xfId="26275" xr:uid="{00000000-0005-0000-0000-0000A5660000}"/>
    <cellStyle name="Normal 54 5 4" xfId="26276" xr:uid="{00000000-0005-0000-0000-0000A6660000}"/>
    <cellStyle name="Normal 54 5 5" xfId="26277" xr:uid="{00000000-0005-0000-0000-0000A7660000}"/>
    <cellStyle name="Normal 54 6" xfId="26278" xr:uid="{00000000-0005-0000-0000-0000A8660000}"/>
    <cellStyle name="Normal 54 6 2" xfId="26279" xr:uid="{00000000-0005-0000-0000-0000A9660000}"/>
    <cellStyle name="Normal 54 6 2 2" xfId="26280" xr:uid="{00000000-0005-0000-0000-0000AA660000}"/>
    <cellStyle name="Normal 54 6 3" xfId="26281" xr:uid="{00000000-0005-0000-0000-0000AB660000}"/>
    <cellStyle name="Normal 54 6 4" xfId="26282" xr:uid="{00000000-0005-0000-0000-0000AC660000}"/>
    <cellStyle name="Normal 54 6 5" xfId="26283" xr:uid="{00000000-0005-0000-0000-0000AD660000}"/>
    <cellStyle name="Normal 54 7" xfId="26284" xr:uid="{00000000-0005-0000-0000-0000AE660000}"/>
    <cellStyle name="Normal 54 7 2" xfId="26285" xr:uid="{00000000-0005-0000-0000-0000AF660000}"/>
    <cellStyle name="Normal 54 7 2 2" xfId="26286" xr:uid="{00000000-0005-0000-0000-0000B0660000}"/>
    <cellStyle name="Normal 54 7 3" xfId="26287" xr:uid="{00000000-0005-0000-0000-0000B1660000}"/>
    <cellStyle name="Normal 54 7 4" xfId="26288" xr:uid="{00000000-0005-0000-0000-0000B2660000}"/>
    <cellStyle name="Normal 54 8" xfId="26289" xr:uid="{00000000-0005-0000-0000-0000B3660000}"/>
    <cellStyle name="Normal 54 8 2" xfId="26290" xr:uid="{00000000-0005-0000-0000-0000B4660000}"/>
    <cellStyle name="Normal 54 8 2 2" xfId="26291" xr:uid="{00000000-0005-0000-0000-0000B5660000}"/>
    <cellStyle name="Normal 54 8 3" xfId="26292" xr:uid="{00000000-0005-0000-0000-0000B6660000}"/>
    <cellStyle name="Normal 54 9" xfId="26293" xr:uid="{00000000-0005-0000-0000-0000B7660000}"/>
    <cellStyle name="Normal 54 9 2" xfId="26294" xr:uid="{00000000-0005-0000-0000-0000B8660000}"/>
    <cellStyle name="Normal 54 9 3" xfId="26295" xr:uid="{00000000-0005-0000-0000-0000B9660000}"/>
    <cellStyle name="Normal 55" xfId="26296" xr:uid="{00000000-0005-0000-0000-0000BA660000}"/>
    <cellStyle name="Normal 55 10" xfId="26297" xr:uid="{00000000-0005-0000-0000-0000BB660000}"/>
    <cellStyle name="Normal 55 10 2" xfId="26298" xr:uid="{00000000-0005-0000-0000-0000BC660000}"/>
    <cellStyle name="Normal 55 11" xfId="26299" xr:uid="{00000000-0005-0000-0000-0000BD660000}"/>
    <cellStyle name="Normal 55 11 2" xfId="26300" xr:uid="{00000000-0005-0000-0000-0000BE660000}"/>
    <cellStyle name="Normal 55 12" xfId="26301" xr:uid="{00000000-0005-0000-0000-0000BF660000}"/>
    <cellStyle name="Normal 55 12 2" xfId="26302" xr:uid="{00000000-0005-0000-0000-0000C0660000}"/>
    <cellStyle name="Normal 55 13" xfId="26303" xr:uid="{00000000-0005-0000-0000-0000C1660000}"/>
    <cellStyle name="Normal 55 13 2" xfId="26304" xr:uid="{00000000-0005-0000-0000-0000C2660000}"/>
    <cellStyle name="Normal 55 14" xfId="26305" xr:uid="{00000000-0005-0000-0000-0000C3660000}"/>
    <cellStyle name="Normal 55 15" xfId="26306" xr:uid="{00000000-0005-0000-0000-0000C4660000}"/>
    <cellStyle name="Normal 55 16" xfId="26307" xr:uid="{00000000-0005-0000-0000-0000C5660000}"/>
    <cellStyle name="Normal 55 17" xfId="26308" xr:uid="{00000000-0005-0000-0000-0000C6660000}"/>
    <cellStyle name="Normal 55 2" xfId="26309" xr:uid="{00000000-0005-0000-0000-0000C7660000}"/>
    <cellStyle name="Normal 55 2 10" xfId="26310" xr:uid="{00000000-0005-0000-0000-0000C8660000}"/>
    <cellStyle name="Normal 55 2 11" xfId="26311" xr:uid="{00000000-0005-0000-0000-0000C9660000}"/>
    <cellStyle name="Normal 55 2 12" xfId="26312" xr:uid="{00000000-0005-0000-0000-0000CA660000}"/>
    <cellStyle name="Normal 55 2 13" xfId="26313" xr:uid="{00000000-0005-0000-0000-0000CB660000}"/>
    <cellStyle name="Normal 55 2 14" xfId="26314" xr:uid="{00000000-0005-0000-0000-0000CC660000}"/>
    <cellStyle name="Normal 55 2 15" xfId="26315" xr:uid="{00000000-0005-0000-0000-0000CD660000}"/>
    <cellStyle name="Normal 55 2 2" xfId="26316" xr:uid="{00000000-0005-0000-0000-0000CE660000}"/>
    <cellStyle name="Normal 55 2 2 2" xfId="26317" xr:uid="{00000000-0005-0000-0000-0000CF660000}"/>
    <cellStyle name="Normal 55 2 2 2 2" xfId="26318" xr:uid="{00000000-0005-0000-0000-0000D0660000}"/>
    <cellStyle name="Normal 55 2 2 3" xfId="26319" xr:uid="{00000000-0005-0000-0000-0000D1660000}"/>
    <cellStyle name="Normal 55 2 2 4" xfId="26320" xr:uid="{00000000-0005-0000-0000-0000D2660000}"/>
    <cellStyle name="Normal 55 2 2 5" xfId="26321" xr:uid="{00000000-0005-0000-0000-0000D3660000}"/>
    <cellStyle name="Normal 55 2 3" xfId="26322" xr:uid="{00000000-0005-0000-0000-0000D4660000}"/>
    <cellStyle name="Normal 55 2 3 2" xfId="26323" xr:uid="{00000000-0005-0000-0000-0000D5660000}"/>
    <cellStyle name="Normal 55 2 3 2 2" xfId="26324" xr:uid="{00000000-0005-0000-0000-0000D6660000}"/>
    <cellStyle name="Normal 55 2 3 3" xfId="26325" xr:uid="{00000000-0005-0000-0000-0000D7660000}"/>
    <cellStyle name="Normal 55 2 3 4" xfId="26326" xr:uid="{00000000-0005-0000-0000-0000D8660000}"/>
    <cellStyle name="Normal 55 2 4" xfId="26327" xr:uid="{00000000-0005-0000-0000-0000D9660000}"/>
    <cellStyle name="Normal 55 2 4 2" xfId="26328" xr:uid="{00000000-0005-0000-0000-0000DA660000}"/>
    <cellStyle name="Normal 55 2 4 2 2" xfId="26329" xr:uid="{00000000-0005-0000-0000-0000DB660000}"/>
    <cellStyle name="Normal 55 2 4 3" xfId="26330" xr:uid="{00000000-0005-0000-0000-0000DC660000}"/>
    <cellStyle name="Normal 55 2 4 4" xfId="26331" xr:uid="{00000000-0005-0000-0000-0000DD660000}"/>
    <cellStyle name="Normal 55 2 5" xfId="26332" xr:uid="{00000000-0005-0000-0000-0000DE660000}"/>
    <cellStyle name="Normal 55 2 5 2" xfId="26333" xr:uid="{00000000-0005-0000-0000-0000DF660000}"/>
    <cellStyle name="Normal 55 2 5 2 2" xfId="26334" xr:uid="{00000000-0005-0000-0000-0000E0660000}"/>
    <cellStyle name="Normal 55 2 5 3" xfId="26335" xr:uid="{00000000-0005-0000-0000-0000E1660000}"/>
    <cellStyle name="Normal 55 2 5 4" xfId="26336" xr:uid="{00000000-0005-0000-0000-0000E2660000}"/>
    <cellStyle name="Normal 55 2 6" xfId="26337" xr:uid="{00000000-0005-0000-0000-0000E3660000}"/>
    <cellStyle name="Normal 55 2 6 2" xfId="26338" xr:uid="{00000000-0005-0000-0000-0000E4660000}"/>
    <cellStyle name="Normal 55 2 6 2 2" xfId="26339" xr:uid="{00000000-0005-0000-0000-0000E5660000}"/>
    <cellStyle name="Normal 55 2 6 3" xfId="26340" xr:uid="{00000000-0005-0000-0000-0000E6660000}"/>
    <cellStyle name="Normal 55 2 7" xfId="26341" xr:uid="{00000000-0005-0000-0000-0000E7660000}"/>
    <cellStyle name="Normal 55 2 7 2" xfId="26342" xr:uid="{00000000-0005-0000-0000-0000E8660000}"/>
    <cellStyle name="Normal 55 2 7 3" xfId="26343" xr:uid="{00000000-0005-0000-0000-0000E9660000}"/>
    <cellStyle name="Normal 55 2 8" xfId="26344" xr:uid="{00000000-0005-0000-0000-0000EA660000}"/>
    <cellStyle name="Normal 55 2 8 2" xfId="26345" xr:uid="{00000000-0005-0000-0000-0000EB660000}"/>
    <cellStyle name="Normal 55 2 9" xfId="26346" xr:uid="{00000000-0005-0000-0000-0000EC660000}"/>
    <cellStyle name="Normal 55 2 9 2" xfId="26347" xr:uid="{00000000-0005-0000-0000-0000ED660000}"/>
    <cellStyle name="Normal 55 3" xfId="26348" xr:uid="{00000000-0005-0000-0000-0000EE660000}"/>
    <cellStyle name="Normal 55 3 10" xfId="26349" xr:uid="{00000000-0005-0000-0000-0000EF660000}"/>
    <cellStyle name="Normal 55 3 11" xfId="26350" xr:uid="{00000000-0005-0000-0000-0000F0660000}"/>
    <cellStyle name="Normal 55 3 12" xfId="26351" xr:uid="{00000000-0005-0000-0000-0000F1660000}"/>
    <cellStyle name="Normal 55 3 13" xfId="26352" xr:uid="{00000000-0005-0000-0000-0000F2660000}"/>
    <cellStyle name="Normal 55 3 14" xfId="26353" xr:uid="{00000000-0005-0000-0000-0000F3660000}"/>
    <cellStyle name="Normal 55 3 15" xfId="26354" xr:uid="{00000000-0005-0000-0000-0000F4660000}"/>
    <cellStyle name="Normal 55 3 2" xfId="26355" xr:uid="{00000000-0005-0000-0000-0000F5660000}"/>
    <cellStyle name="Normal 55 3 2 2" xfId="26356" xr:uid="{00000000-0005-0000-0000-0000F6660000}"/>
    <cellStyle name="Normal 55 3 2 2 2" xfId="26357" xr:uid="{00000000-0005-0000-0000-0000F7660000}"/>
    <cellStyle name="Normal 55 3 2 3" xfId="26358" xr:uid="{00000000-0005-0000-0000-0000F8660000}"/>
    <cellStyle name="Normal 55 3 2 4" xfId="26359" xr:uid="{00000000-0005-0000-0000-0000F9660000}"/>
    <cellStyle name="Normal 55 3 2 5" xfId="26360" xr:uid="{00000000-0005-0000-0000-0000FA660000}"/>
    <cellStyle name="Normal 55 3 3" xfId="26361" xr:uid="{00000000-0005-0000-0000-0000FB660000}"/>
    <cellStyle name="Normal 55 3 3 2" xfId="26362" xr:uid="{00000000-0005-0000-0000-0000FC660000}"/>
    <cellStyle name="Normal 55 3 3 2 2" xfId="26363" xr:uid="{00000000-0005-0000-0000-0000FD660000}"/>
    <cellStyle name="Normal 55 3 3 3" xfId="26364" xr:uid="{00000000-0005-0000-0000-0000FE660000}"/>
    <cellStyle name="Normal 55 3 3 4" xfId="26365" xr:uid="{00000000-0005-0000-0000-0000FF660000}"/>
    <cellStyle name="Normal 55 3 4" xfId="26366" xr:uid="{00000000-0005-0000-0000-000000670000}"/>
    <cellStyle name="Normal 55 3 4 2" xfId="26367" xr:uid="{00000000-0005-0000-0000-000001670000}"/>
    <cellStyle name="Normal 55 3 4 2 2" xfId="26368" xr:uid="{00000000-0005-0000-0000-000002670000}"/>
    <cellStyle name="Normal 55 3 4 3" xfId="26369" xr:uid="{00000000-0005-0000-0000-000003670000}"/>
    <cellStyle name="Normal 55 3 4 4" xfId="26370" xr:uid="{00000000-0005-0000-0000-000004670000}"/>
    <cellStyle name="Normal 55 3 5" xfId="26371" xr:uid="{00000000-0005-0000-0000-000005670000}"/>
    <cellStyle name="Normal 55 3 5 2" xfId="26372" xr:uid="{00000000-0005-0000-0000-000006670000}"/>
    <cellStyle name="Normal 55 3 5 2 2" xfId="26373" xr:uid="{00000000-0005-0000-0000-000007670000}"/>
    <cellStyle name="Normal 55 3 5 3" xfId="26374" xr:uid="{00000000-0005-0000-0000-000008670000}"/>
    <cellStyle name="Normal 55 3 5 4" xfId="26375" xr:uid="{00000000-0005-0000-0000-000009670000}"/>
    <cellStyle name="Normal 55 3 6" xfId="26376" xr:uid="{00000000-0005-0000-0000-00000A670000}"/>
    <cellStyle name="Normal 55 3 6 2" xfId="26377" xr:uid="{00000000-0005-0000-0000-00000B670000}"/>
    <cellStyle name="Normal 55 3 6 2 2" xfId="26378" xr:uid="{00000000-0005-0000-0000-00000C670000}"/>
    <cellStyle name="Normal 55 3 6 3" xfId="26379" xr:uid="{00000000-0005-0000-0000-00000D670000}"/>
    <cellStyle name="Normal 55 3 7" xfId="26380" xr:uid="{00000000-0005-0000-0000-00000E670000}"/>
    <cellStyle name="Normal 55 3 7 2" xfId="26381" xr:uid="{00000000-0005-0000-0000-00000F670000}"/>
    <cellStyle name="Normal 55 3 7 3" xfId="26382" xr:uid="{00000000-0005-0000-0000-000010670000}"/>
    <cellStyle name="Normal 55 3 8" xfId="26383" xr:uid="{00000000-0005-0000-0000-000011670000}"/>
    <cellStyle name="Normal 55 3 8 2" xfId="26384" xr:uid="{00000000-0005-0000-0000-000012670000}"/>
    <cellStyle name="Normal 55 3 9" xfId="26385" xr:uid="{00000000-0005-0000-0000-000013670000}"/>
    <cellStyle name="Normal 55 3 9 2" xfId="26386" xr:uid="{00000000-0005-0000-0000-000014670000}"/>
    <cellStyle name="Normal 55 4" xfId="26387" xr:uid="{00000000-0005-0000-0000-000015670000}"/>
    <cellStyle name="Normal 55 4 2" xfId="26388" xr:uid="{00000000-0005-0000-0000-000016670000}"/>
    <cellStyle name="Normal 55 4 2 2" xfId="26389" xr:uid="{00000000-0005-0000-0000-000017670000}"/>
    <cellStyle name="Normal 55 4 3" xfId="26390" xr:uid="{00000000-0005-0000-0000-000018670000}"/>
    <cellStyle name="Normal 55 4 4" xfId="26391" xr:uid="{00000000-0005-0000-0000-000019670000}"/>
    <cellStyle name="Normal 55 4 5" xfId="26392" xr:uid="{00000000-0005-0000-0000-00001A670000}"/>
    <cellStyle name="Normal 55 5" xfId="26393" xr:uid="{00000000-0005-0000-0000-00001B670000}"/>
    <cellStyle name="Normal 55 5 2" xfId="26394" xr:uid="{00000000-0005-0000-0000-00001C670000}"/>
    <cellStyle name="Normal 55 5 2 2" xfId="26395" xr:uid="{00000000-0005-0000-0000-00001D670000}"/>
    <cellStyle name="Normal 55 5 3" xfId="26396" xr:uid="{00000000-0005-0000-0000-00001E670000}"/>
    <cellStyle name="Normal 55 5 4" xfId="26397" xr:uid="{00000000-0005-0000-0000-00001F670000}"/>
    <cellStyle name="Normal 55 5 5" xfId="26398" xr:uid="{00000000-0005-0000-0000-000020670000}"/>
    <cellStyle name="Normal 55 6" xfId="26399" xr:uid="{00000000-0005-0000-0000-000021670000}"/>
    <cellStyle name="Normal 55 6 2" xfId="26400" xr:uid="{00000000-0005-0000-0000-000022670000}"/>
    <cellStyle name="Normal 55 6 2 2" xfId="26401" xr:uid="{00000000-0005-0000-0000-000023670000}"/>
    <cellStyle name="Normal 55 6 3" xfId="26402" xr:uid="{00000000-0005-0000-0000-000024670000}"/>
    <cellStyle name="Normal 55 6 4" xfId="26403" xr:uid="{00000000-0005-0000-0000-000025670000}"/>
    <cellStyle name="Normal 55 6 5" xfId="26404" xr:uid="{00000000-0005-0000-0000-000026670000}"/>
    <cellStyle name="Normal 55 7" xfId="26405" xr:uid="{00000000-0005-0000-0000-000027670000}"/>
    <cellStyle name="Normal 55 7 2" xfId="26406" xr:uid="{00000000-0005-0000-0000-000028670000}"/>
    <cellStyle name="Normal 55 7 2 2" xfId="26407" xr:uid="{00000000-0005-0000-0000-000029670000}"/>
    <cellStyle name="Normal 55 7 3" xfId="26408" xr:uid="{00000000-0005-0000-0000-00002A670000}"/>
    <cellStyle name="Normal 55 7 4" xfId="26409" xr:uid="{00000000-0005-0000-0000-00002B670000}"/>
    <cellStyle name="Normal 55 8" xfId="26410" xr:uid="{00000000-0005-0000-0000-00002C670000}"/>
    <cellStyle name="Normal 55 8 2" xfId="26411" xr:uid="{00000000-0005-0000-0000-00002D670000}"/>
    <cellStyle name="Normal 55 8 2 2" xfId="26412" xr:uid="{00000000-0005-0000-0000-00002E670000}"/>
    <cellStyle name="Normal 55 8 3" xfId="26413" xr:uid="{00000000-0005-0000-0000-00002F670000}"/>
    <cellStyle name="Normal 55 9" xfId="26414" xr:uid="{00000000-0005-0000-0000-000030670000}"/>
    <cellStyle name="Normal 55 9 2" xfId="26415" xr:uid="{00000000-0005-0000-0000-000031670000}"/>
    <cellStyle name="Normal 55 9 3" xfId="26416" xr:uid="{00000000-0005-0000-0000-000032670000}"/>
    <cellStyle name="Normal 56" xfId="26417" xr:uid="{00000000-0005-0000-0000-000033670000}"/>
    <cellStyle name="Normal 56 10" xfId="26418" xr:uid="{00000000-0005-0000-0000-000034670000}"/>
    <cellStyle name="Normal 56 10 2" xfId="26419" xr:uid="{00000000-0005-0000-0000-000035670000}"/>
    <cellStyle name="Normal 56 11" xfId="26420" xr:uid="{00000000-0005-0000-0000-000036670000}"/>
    <cellStyle name="Normal 56 11 2" xfId="26421" xr:uid="{00000000-0005-0000-0000-000037670000}"/>
    <cellStyle name="Normal 56 12" xfId="26422" xr:uid="{00000000-0005-0000-0000-000038670000}"/>
    <cellStyle name="Normal 56 12 2" xfId="26423" xr:uid="{00000000-0005-0000-0000-000039670000}"/>
    <cellStyle name="Normal 56 13" xfId="26424" xr:uid="{00000000-0005-0000-0000-00003A670000}"/>
    <cellStyle name="Normal 56 13 2" xfId="26425" xr:uid="{00000000-0005-0000-0000-00003B670000}"/>
    <cellStyle name="Normal 56 14" xfId="26426" xr:uid="{00000000-0005-0000-0000-00003C670000}"/>
    <cellStyle name="Normal 56 15" xfId="26427" xr:uid="{00000000-0005-0000-0000-00003D670000}"/>
    <cellStyle name="Normal 56 16" xfId="26428" xr:uid="{00000000-0005-0000-0000-00003E670000}"/>
    <cellStyle name="Normal 56 17" xfId="26429" xr:uid="{00000000-0005-0000-0000-00003F670000}"/>
    <cellStyle name="Normal 56 2" xfId="26430" xr:uid="{00000000-0005-0000-0000-000040670000}"/>
    <cellStyle name="Normal 56 2 10" xfId="26431" xr:uid="{00000000-0005-0000-0000-000041670000}"/>
    <cellStyle name="Normal 56 2 11" xfId="26432" xr:uid="{00000000-0005-0000-0000-000042670000}"/>
    <cellStyle name="Normal 56 2 12" xfId="26433" xr:uid="{00000000-0005-0000-0000-000043670000}"/>
    <cellStyle name="Normal 56 2 13" xfId="26434" xr:uid="{00000000-0005-0000-0000-000044670000}"/>
    <cellStyle name="Normal 56 2 14" xfId="26435" xr:uid="{00000000-0005-0000-0000-000045670000}"/>
    <cellStyle name="Normal 56 2 15" xfId="26436" xr:uid="{00000000-0005-0000-0000-000046670000}"/>
    <cellStyle name="Normal 56 2 2" xfId="26437" xr:uid="{00000000-0005-0000-0000-000047670000}"/>
    <cellStyle name="Normal 56 2 2 2" xfId="26438" xr:uid="{00000000-0005-0000-0000-000048670000}"/>
    <cellStyle name="Normal 56 2 2 2 2" xfId="26439" xr:uid="{00000000-0005-0000-0000-000049670000}"/>
    <cellStyle name="Normal 56 2 2 3" xfId="26440" xr:uid="{00000000-0005-0000-0000-00004A670000}"/>
    <cellStyle name="Normal 56 2 2 4" xfId="26441" xr:uid="{00000000-0005-0000-0000-00004B670000}"/>
    <cellStyle name="Normal 56 2 2 5" xfId="26442" xr:uid="{00000000-0005-0000-0000-00004C670000}"/>
    <cellStyle name="Normal 56 2 3" xfId="26443" xr:uid="{00000000-0005-0000-0000-00004D670000}"/>
    <cellStyle name="Normal 56 2 3 2" xfId="26444" xr:uid="{00000000-0005-0000-0000-00004E670000}"/>
    <cellStyle name="Normal 56 2 3 2 2" xfId="26445" xr:uid="{00000000-0005-0000-0000-00004F670000}"/>
    <cellStyle name="Normal 56 2 3 3" xfId="26446" xr:uid="{00000000-0005-0000-0000-000050670000}"/>
    <cellStyle name="Normal 56 2 3 4" xfId="26447" xr:uid="{00000000-0005-0000-0000-000051670000}"/>
    <cellStyle name="Normal 56 2 4" xfId="26448" xr:uid="{00000000-0005-0000-0000-000052670000}"/>
    <cellStyle name="Normal 56 2 4 2" xfId="26449" xr:uid="{00000000-0005-0000-0000-000053670000}"/>
    <cellStyle name="Normal 56 2 4 2 2" xfId="26450" xr:uid="{00000000-0005-0000-0000-000054670000}"/>
    <cellStyle name="Normal 56 2 4 3" xfId="26451" xr:uid="{00000000-0005-0000-0000-000055670000}"/>
    <cellStyle name="Normal 56 2 4 4" xfId="26452" xr:uid="{00000000-0005-0000-0000-000056670000}"/>
    <cellStyle name="Normal 56 2 5" xfId="26453" xr:uid="{00000000-0005-0000-0000-000057670000}"/>
    <cellStyle name="Normal 56 2 5 2" xfId="26454" xr:uid="{00000000-0005-0000-0000-000058670000}"/>
    <cellStyle name="Normal 56 2 5 2 2" xfId="26455" xr:uid="{00000000-0005-0000-0000-000059670000}"/>
    <cellStyle name="Normal 56 2 5 3" xfId="26456" xr:uid="{00000000-0005-0000-0000-00005A670000}"/>
    <cellStyle name="Normal 56 2 5 4" xfId="26457" xr:uid="{00000000-0005-0000-0000-00005B670000}"/>
    <cellStyle name="Normal 56 2 6" xfId="26458" xr:uid="{00000000-0005-0000-0000-00005C670000}"/>
    <cellStyle name="Normal 56 2 6 2" xfId="26459" xr:uid="{00000000-0005-0000-0000-00005D670000}"/>
    <cellStyle name="Normal 56 2 6 2 2" xfId="26460" xr:uid="{00000000-0005-0000-0000-00005E670000}"/>
    <cellStyle name="Normal 56 2 6 3" xfId="26461" xr:uid="{00000000-0005-0000-0000-00005F670000}"/>
    <cellStyle name="Normal 56 2 7" xfId="26462" xr:uid="{00000000-0005-0000-0000-000060670000}"/>
    <cellStyle name="Normal 56 2 7 2" xfId="26463" xr:uid="{00000000-0005-0000-0000-000061670000}"/>
    <cellStyle name="Normal 56 2 7 3" xfId="26464" xr:uid="{00000000-0005-0000-0000-000062670000}"/>
    <cellStyle name="Normal 56 2 8" xfId="26465" xr:uid="{00000000-0005-0000-0000-000063670000}"/>
    <cellStyle name="Normal 56 2 8 2" xfId="26466" xr:uid="{00000000-0005-0000-0000-000064670000}"/>
    <cellStyle name="Normal 56 2 9" xfId="26467" xr:uid="{00000000-0005-0000-0000-000065670000}"/>
    <cellStyle name="Normal 56 2 9 2" xfId="26468" xr:uid="{00000000-0005-0000-0000-000066670000}"/>
    <cellStyle name="Normal 56 3" xfId="26469" xr:uid="{00000000-0005-0000-0000-000067670000}"/>
    <cellStyle name="Normal 56 3 10" xfId="26470" xr:uid="{00000000-0005-0000-0000-000068670000}"/>
    <cellStyle name="Normal 56 3 11" xfId="26471" xr:uid="{00000000-0005-0000-0000-000069670000}"/>
    <cellStyle name="Normal 56 3 12" xfId="26472" xr:uid="{00000000-0005-0000-0000-00006A670000}"/>
    <cellStyle name="Normal 56 3 13" xfId="26473" xr:uid="{00000000-0005-0000-0000-00006B670000}"/>
    <cellStyle name="Normal 56 3 14" xfId="26474" xr:uid="{00000000-0005-0000-0000-00006C670000}"/>
    <cellStyle name="Normal 56 3 15" xfId="26475" xr:uid="{00000000-0005-0000-0000-00006D670000}"/>
    <cellStyle name="Normal 56 3 2" xfId="26476" xr:uid="{00000000-0005-0000-0000-00006E670000}"/>
    <cellStyle name="Normal 56 3 2 2" xfId="26477" xr:uid="{00000000-0005-0000-0000-00006F670000}"/>
    <cellStyle name="Normal 56 3 2 2 2" xfId="26478" xr:uid="{00000000-0005-0000-0000-000070670000}"/>
    <cellStyle name="Normal 56 3 2 3" xfId="26479" xr:uid="{00000000-0005-0000-0000-000071670000}"/>
    <cellStyle name="Normal 56 3 2 4" xfId="26480" xr:uid="{00000000-0005-0000-0000-000072670000}"/>
    <cellStyle name="Normal 56 3 2 5" xfId="26481" xr:uid="{00000000-0005-0000-0000-000073670000}"/>
    <cellStyle name="Normal 56 3 3" xfId="26482" xr:uid="{00000000-0005-0000-0000-000074670000}"/>
    <cellStyle name="Normal 56 3 3 2" xfId="26483" xr:uid="{00000000-0005-0000-0000-000075670000}"/>
    <cellStyle name="Normal 56 3 3 2 2" xfId="26484" xr:uid="{00000000-0005-0000-0000-000076670000}"/>
    <cellStyle name="Normal 56 3 3 3" xfId="26485" xr:uid="{00000000-0005-0000-0000-000077670000}"/>
    <cellStyle name="Normal 56 3 3 4" xfId="26486" xr:uid="{00000000-0005-0000-0000-000078670000}"/>
    <cellStyle name="Normal 56 3 4" xfId="26487" xr:uid="{00000000-0005-0000-0000-000079670000}"/>
    <cellStyle name="Normal 56 3 4 2" xfId="26488" xr:uid="{00000000-0005-0000-0000-00007A670000}"/>
    <cellStyle name="Normal 56 3 4 2 2" xfId="26489" xr:uid="{00000000-0005-0000-0000-00007B670000}"/>
    <cellStyle name="Normal 56 3 4 3" xfId="26490" xr:uid="{00000000-0005-0000-0000-00007C670000}"/>
    <cellStyle name="Normal 56 3 4 4" xfId="26491" xr:uid="{00000000-0005-0000-0000-00007D670000}"/>
    <cellStyle name="Normal 56 3 5" xfId="26492" xr:uid="{00000000-0005-0000-0000-00007E670000}"/>
    <cellStyle name="Normal 56 3 5 2" xfId="26493" xr:uid="{00000000-0005-0000-0000-00007F670000}"/>
    <cellStyle name="Normal 56 3 5 2 2" xfId="26494" xr:uid="{00000000-0005-0000-0000-000080670000}"/>
    <cellStyle name="Normal 56 3 5 3" xfId="26495" xr:uid="{00000000-0005-0000-0000-000081670000}"/>
    <cellStyle name="Normal 56 3 5 4" xfId="26496" xr:uid="{00000000-0005-0000-0000-000082670000}"/>
    <cellStyle name="Normal 56 3 6" xfId="26497" xr:uid="{00000000-0005-0000-0000-000083670000}"/>
    <cellStyle name="Normal 56 3 6 2" xfId="26498" xr:uid="{00000000-0005-0000-0000-000084670000}"/>
    <cellStyle name="Normal 56 3 6 2 2" xfId="26499" xr:uid="{00000000-0005-0000-0000-000085670000}"/>
    <cellStyle name="Normal 56 3 6 3" xfId="26500" xr:uid="{00000000-0005-0000-0000-000086670000}"/>
    <cellStyle name="Normal 56 3 7" xfId="26501" xr:uid="{00000000-0005-0000-0000-000087670000}"/>
    <cellStyle name="Normal 56 3 7 2" xfId="26502" xr:uid="{00000000-0005-0000-0000-000088670000}"/>
    <cellStyle name="Normal 56 3 7 3" xfId="26503" xr:uid="{00000000-0005-0000-0000-000089670000}"/>
    <cellStyle name="Normal 56 3 8" xfId="26504" xr:uid="{00000000-0005-0000-0000-00008A670000}"/>
    <cellStyle name="Normal 56 3 8 2" xfId="26505" xr:uid="{00000000-0005-0000-0000-00008B670000}"/>
    <cellStyle name="Normal 56 3 9" xfId="26506" xr:uid="{00000000-0005-0000-0000-00008C670000}"/>
    <cellStyle name="Normal 56 3 9 2" xfId="26507" xr:uid="{00000000-0005-0000-0000-00008D670000}"/>
    <cellStyle name="Normal 56 4" xfId="26508" xr:uid="{00000000-0005-0000-0000-00008E670000}"/>
    <cellStyle name="Normal 56 4 2" xfId="26509" xr:uid="{00000000-0005-0000-0000-00008F670000}"/>
    <cellStyle name="Normal 56 4 2 2" xfId="26510" xr:uid="{00000000-0005-0000-0000-000090670000}"/>
    <cellStyle name="Normal 56 4 3" xfId="26511" xr:uid="{00000000-0005-0000-0000-000091670000}"/>
    <cellStyle name="Normal 56 4 4" xfId="26512" xr:uid="{00000000-0005-0000-0000-000092670000}"/>
    <cellStyle name="Normal 56 4 5" xfId="26513" xr:uid="{00000000-0005-0000-0000-000093670000}"/>
    <cellStyle name="Normal 56 5" xfId="26514" xr:uid="{00000000-0005-0000-0000-000094670000}"/>
    <cellStyle name="Normal 56 5 2" xfId="26515" xr:uid="{00000000-0005-0000-0000-000095670000}"/>
    <cellStyle name="Normal 56 5 2 2" xfId="26516" xr:uid="{00000000-0005-0000-0000-000096670000}"/>
    <cellStyle name="Normal 56 5 3" xfId="26517" xr:uid="{00000000-0005-0000-0000-000097670000}"/>
    <cellStyle name="Normal 56 5 4" xfId="26518" xr:uid="{00000000-0005-0000-0000-000098670000}"/>
    <cellStyle name="Normal 56 5 5" xfId="26519" xr:uid="{00000000-0005-0000-0000-000099670000}"/>
    <cellStyle name="Normal 56 6" xfId="26520" xr:uid="{00000000-0005-0000-0000-00009A670000}"/>
    <cellStyle name="Normal 56 6 2" xfId="26521" xr:uid="{00000000-0005-0000-0000-00009B670000}"/>
    <cellStyle name="Normal 56 6 2 2" xfId="26522" xr:uid="{00000000-0005-0000-0000-00009C670000}"/>
    <cellStyle name="Normal 56 6 3" xfId="26523" xr:uid="{00000000-0005-0000-0000-00009D670000}"/>
    <cellStyle name="Normal 56 6 4" xfId="26524" xr:uid="{00000000-0005-0000-0000-00009E670000}"/>
    <cellStyle name="Normal 56 6 5" xfId="26525" xr:uid="{00000000-0005-0000-0000-00009F670000}"/>
    <cellStyle name="Normal 56 7" xfId="26526" xr:uid="{00000000-0005-0000-0000-0000A0670000}"/>
    <cellStyle name="Normal 56 7 2" xfId="26527" xr:uid="{00000000-0005-0000-0000-0000A1670000}"/>
    <cellStyle name="Normal 56 7 2 2" xfId="26528" xr:uid="{00000000-0005-0000-0000-0000A2670000}"/>
    <cellStyle name="Normal 56 7 3" xfId="26529" xr:uid="{00000000-0005-0000-0000-0000A3670000}"/>
    <cellStyle name="Normal 56 7 4" xfId="26530" xr:uid="{00000000-0005-0000-0000-0000A4670000}"/>
    <cellStyle name="Normal 56 8" xfId="26531" xr:uid="{00000000-0005-0000-0000-0000A5670000}"/>
    <cellStyle name="Normal 56 8 2" xfId="26532" xr:uid="{00000000-0005-0000-0000-0000A6670000}"/>
    <cellStyle name="Normal 56 8 2 2" xfId="26533" xr:uid="{00000000-0005-0000-0000-0000A7670000}"/>
    <cellStyle name="Normal 56 8 3" xfId="26534" xr:uid="{00000000-0005-0000-0000-0000A8670000}"/>
    <cellStyle name="Normal 56 9" xfId="26535" xr:uid="{00000000-0005-0000-0000-0000A9670000}"/>
    <cellStyle name="Normal 56 9 2" xfId="26536" xr:uid="{00000000-0005-0000-0000-0000AA670000}"/>
    <cellStyle name="Normal 56 9 3" xfId="26537" xr:uid="{00000000-0005-0000-0000-0000AB670000}"/>
    <cellStyle name="Normal 57" xfId="26538" xr:uid="{00000000-0005-0000-0000-0000AC670000}"/>
    <cellStyle name="Normal 57 10" xfId="26539" xr:uid="{00000000-0005-0000-0000-0000AD670000}"/>
    <cellStyle name="Normal 57 10 2" xfId="26540" xr:uid="{00000000-0005-0000-0000-0000AE670000}"/>
    <cellStyle name="Normal 57 11" xfId="26541" xr:uid="{00000000-0005-0000-0000-0000AF670000}"/>
    <cellStyle name="Normal 57 11 2" xfId="26542" xr:uid="{00000000-0005-0000-0000-0000B0670000}"/>
    <cellStyle name="Normal 57 12" xfId="26543" xr:uid="{00000000-0005-0000-0000-0000B1670000}"/>
    <cellStyle name="Normal 57 12 2" xfId="26544" xr:uid="{00000000-0005-0000-0000-0000B2670000}"/>
    <cellStyle name="Normal 57 13" xfId="26545" xr:uid="{00000000-0005-0000-0000-0000B3670000}"/>
    <cellStyle name="Normal 57 13 2" xfId="26546" xr:uid="{00000000-0005-0000-0000-0000B4670000}"/>
    <cellStyle name="Normal 57 14" xfId="26547" xr:uid="{00000000-0005-0000-0000-0000B5670000}"/>
    <cellStyle name="Normal 57 15" xfId="26548" xr:uid="{00000000-0005-0000-0000-0000B6670000}"/>
    <cellStyle name="Normal 57 16" xfId="26549" xr:uid="{00000000-0005-0000-0000-0000B7670000}"/>
    <cellStyle name="Normal 57 17" xfId="26550" xr:uid="{00000000-0005-0000-0000-0000B8670000}"/>
    <cellStyle name="Normal 57 2" xfId="26551" xr:uid="{00000000-0005-0000-0000-0000B9670000}"/>
    <cellStyle name="Normal 57 2 10" xfId="26552" xr:uid="{00000000-0005-0000-0000-0000BA670000}"/>
    <cellStyle name="Normal 57 2 11" xfId="26553" xr:uid="{00000000-0005-0000-0000-0000BB670000}"/>
    <cellStyle name="Normal 57 2 12" xfId="26554" xr:uid="{00000000-0005-0000-0000-0000BC670000}"/>
    <cellStyle name="Normal 57 2 13" xfId="26555" xr:uid="{00000000-0005-0000-0000-0000BD670000}"/>
    <cellStyle name="Normal 57 2 14" xfId="26556" xr:uid="{00000000-0005-0000-0000-0000BE670000}"/>
    <cellStyle name="Normal 57 2 15" xfId="26557" xr:uid="{00000000-0005-0000-0000-0000BF670000}"/>
    <cellStyle name="Normal 57 2 2" xfId="26558" xr:uid="{00000000-0005-0000-0000-0000C0670000}"/>
    <cellStyle name="Normal 57 2 2 2" xfId="26559" xr:uid="{00000000-0005-0000-0000-0000C1670000}"/>
    <cellStyle name="Normal 57 2 2 2 2" xfId="26560" xr:uid="{00000000-0005-0000-0000-0000C2670000}"/>
    <cellStyle name="Normal 57 2 2 3" xfId="26561" xr:uid="{00000000-0005-0000-0000-0000C3670000}"/>
    <cellStyle name="Normal 57 2 2 4" xfId="26562" xr:uid="{00000000-0005-0000-0000-0000C4670000}"/>
    <cellStyle name="Normal 57 2 2 5" xfId="26563" xr:uid="{00000000-0005-0000-0000-0000C5670000}"/>
    <cellStyle name="Normal 57 2 3" xfId="26564" xr:uid="{00000000-0005-0000-0000-0000C6670000}"/>
    <cellStyle name="Normal 57 2 3 2" xfId="26565" xr:uid="{00000000-0005-0000-0000-0000C7670000}"/>
    <cellStyle name="Normal 57 2 3 2 2" xfId="26566" xr:uid="{00000000-0005-0000-0000-0000C8670000}"/>
    <cellStyle name="Normal 57 2 3 3" xfId="26567" xr:uid="{00000000-0005-0000-0000-0000C9670000}"/>
    <cellStyle name="Normal 57 2 3 4" xfId="26568" xr:uid="{00000000-0005-0000-0000-0000CA670000}"/>
    <cellStyle name="Normal 57 2 4" xfId="26569" xr:uid="{00000000-0005-0000-0000-0000CB670000}"/>
    <cellStyle name="Normal 57 2 4 2" xfId="26570" xr:uid="{00000000-0005-0000-0000-0000CC670000}"/>
    <cellStyle name="Normal 57 2 4 2 2" xfId="26571" xr:uid="{00000000-0005-0000-0000-0000CD670000}"/>
    <cellStyle name="Normal 57 2 4 3" xfId="26572" xr:uid="{00000000-0005-0000-0000-0000CE670000}"/>
    <cellStyle name="Normal 57 2 4 4" xfId="26573" xr:uid="{00000000-0005-0000-0000-0000CF670000}"/>
    <cellStyle name="Normal 57 2 5" xfId="26574" xr:uid="{00000000-0005-0000-0000-0000D0670000}"/>
    <cellStyle name="Normal 57 2 5 2" xfId="26575" xr:uid="{00000000-0005-0000-0000-0000D1670000}"/>
    <cellStyle name="Normal 57 2 5 2 2" xfId="26576" xr:uid="{00000000-0005-0000-0000-0000D2670000}"/>
    <cellStyle name="Normal 57 2 5 3" xfId="26577" xr:uid="{00000000-0005-0000-0000-0000D3670000}"/>
    <cellStyle name="Normal 57 2 5 4" xfId="26578" xr:uid="{00000000-0005-0000-0000-0000D4670000}"/>
    <cellStyle name="Normal 57 2 6" xfId="26579" xr:uid="{00000000-0005-0000-0000-0000D5670000}"/>
    <cellStyle name="Normal 57 2 6 2" xfId="26580" xr:uid="{00000000-0005-0000-0000-0000D6670000}"/>
    <cellStyle name="Normal 57 2 6 2 2" xfId="26581" xr:uid="{00000000-0005-0000-0000-0000D7670000}"/>
    <cellStyle name="Normal 57 2 6 3" xfId="26582" xr:uid="{00000000-0005-0000-0000-0000D8670000}"/>
    <cellStyle name="Normal 57 2 7" xfId="26583" xr:uid="{00000000-0005-0000-0000-0000D9670000}"/>
    <cellStyle name="Normal 57 2 7 2" xfId="26584" xr:uid="{00000000-0005-0000-0000-0000DA670000}"/>
    <cellStyle name="Normal 57 2 7 3" xfId="26585" xr:uid="{00000000-0005-0000-0000-0000DB670000}"/>
    <cellStyle name="Normal 57 2 8" xfId="26586" xr:uid="{00000000-0005-0000-0000-0000DC670000}"/>
    <cellStyle name="Normal 57 2 8 2" xfId="26587" xr:uid="{00000000-0005-0000-0000-0000DD670000}"/>
    <cellStyle name="Normal 57 2 9" xfId="26588" xr:uid="{00000000-0005-0000-0000-0000DE670000}"/>
    <cellStyle name="Normal 57 2 9 2" xfId="26589" xr:uid="{00000000-0005-0000-0000-0000DF670000}"/>
    <cellStyle name="Normal 57 3" xfId="26590" xr:uid="{00000000-0005-0000-0000-0000E0670000}"/>
    <cellStyle name="Normal 57 3 10" xfId="26591" xr:uid="{00000000-0005-0000-0000-0000E1670000}"/>
    <cellStyle name="Normal 57 3 11" xfId="26592" xr:uid="{00000000-0005-0000-0000-0000E2670000}"/>
    <cellStyle name="Normal 57 3 12" xfId="26593" xr:uid="{00000000-0005-0000-0000-0000E3670000}"/>
    <cellStyle name="Normal 57 3 13" xfId="26594" xr:uid="{00000000-0005-0000-0000-0000E4670000}"/>
    <cellStyle name="Normal 57 3 14" xfId="26595" xr:uid="{00000000-0005-0000-0000-0000E5670000}"/>
    <cellStyle name="Normal 57 3 15" xfId="26596" xr:uid="{00000000-0005-0000-0000-0000E6670000}"/>
    <cellStyle name="Normal 57 3 2" xfId="26597" xr:uid="{00000000-0005-0000-0000-0000E7670000}"/>
    <cellStyle name="Normal 57 3 2 2" xfId="26598" xr:uid="{00000000-0005-0000-0000-0000E8670000}"/>
    <cellStyle name="Normal 57 3 2 2 2" xfId="26599" xr:uid="{00000000-0005-0000-0000-0000E9670000}"/>
    <cellStyle name="Normal 57 3 2 3" xfId="26600" xr:uid="{00000000-0005-0000-0000-0000EA670000}"/>
    <cellStyle name="Normal 57 3 2 4" xfId="26601" xr:uid="{00000000-0005-0000-0000-0000EB670000}"/>
    <cellStyle name="Normal 57 3 2 5" xfId="26602" xr:uid="{00000000-0005-0000-0000-0000EC670000}"/>
    <cellStyle name="Normal 57 3 3" xfId="26603" xr:uid="{00000000-0005-0000-0000-0000ED670000}"/>
    <cellStyle name="Normal 57 3 3 2" xfId="26604" xr:uid="{00000000-0005-0000-0000-0000EE670000}"/>
    <cellStyle name="Normal 57 3 3 2 2" xfId="26605" xr:uid="{00000000-0005-0000-0000-0000EF670000}"/>
    <cellStyle name="Normal 57 3 3 3" xfId="26606" xr:uid="{00000000-0005-0000-0000-0000F0670000}"/>
    <cellStyle name="Normal 57 3 3 4" xfId="26607" xr:uid="{00000000-0005-0000-0000-0000F1670000}"/>
    <cellStyle name="Normal 57 3 4" xfId="26608" xr:uid="{00000000-0005-0000-0000-0000F2670000}"/>
    <cellStyle name="Normal 57 3 4 2" xfId="26609" xr:uid="{00000000-0005-0000-0000-0000F3670000}"/>
    <cellStyle name="Normal 57 3 4 2 2" xfId="26610" xr:uid="{00000000-0005-0000-0000-0000F4670000}"/>
    <cellStyle name="Normal 57 3 4 3" xfId="26611" xr:uid="{00000000-0005-0000-0000-0000F5670000}"/>
    <cellStyle name="Normal 57 3 4 4" xfId="26612" xr:uid="{00000000-0005-0000-0000-0000F6670000}"/>
    <cellStyle name="Normal 57 3 5" xfId="26613" xr:uid="{00000000-0005-0000-0000-0000F7670000}"/>
    <cellStyle name="Normal 57 3 5 2" xfId="26614" xr:uid="{00000000-0005-0000-0000-0000F8670000}"/>
    <cellStyle name="Normal 57 3 5 2 2" xfId="26615" xr:uid="{00000000-0005-0000-0000-0000F9670000}"/>
    <cellStyle name="Normal 57 3 5 3" xfId="26616" xr:uid="{00000000-0005-0000-0000-0000FA670000}"/>
    <cellStyle name="Normal 57 3 5 4" xfId="26617" xr:uid="{00000000-0005-0000-0000-0000FB670000}"/>
    <cellStyle name="Normal 57 3 6" xfId="26618" xr:uid="{00000000-0005-0000-0000-0000FC670000}"/>
    <cellStyle name="Normal 57 3 6 2" xfId="26619" xr:uid="{00000000-0005-0000-0000-0000FD670000}"/>
    <cellStyle name="Normal 57 3 6 2 2" xfId="26620" xr:uid="{00000000-0005-0000-0000-0000FE670000}"/>
    <cellStyle name="Normal 57 3 6 3" xfId="26621" xr:uid="{00000000-0005-0000-0000-0000FF670000}"/>
    <cellStyle name="Normal 57 3 7" xfId="26622" xr:uid="{00000000-0005-0000-0000-000000680000}"/>
    <cellStyle name="Normal 57 3 7 2" xfId="26623" xr:uid="{00000000-0005-0000-0000-000001680000}"/>
    <cellStyle name="Normal 57 3 7 3" xfId="26624" xr:uid="{00000000-0005-0000-0000-000002680000}"/>
    <cellStyle name="Normal 57 3 8" xfId="26625" xr:uid="{00000000-0005-0000-0000-000003680000}"/>
    <cellStyle name="Normal 57 3 8 2" xfId="26626" xr:uid="{00000000-0005-0000-0000-000004680000}"/>
    <cellStyle name="Normal 57 3 9" xfId="26627" xr:uid="{00000000-0005-0000-0000-000005680000}"/>
    <cellStyle name="Normal 57 3 9 2" xfId="26628" xr:uid="{00000000-0005-0000-0000-000006680000}"/>
    <cellStyle name="Normal 57 4" xfId="26629" xr:uid="{00000000-0005-0000-0000-000007680000}"/>
    <cellStyle name="Normal 57 4 2" xfId="26630" xr:uid="{00000000-0005-0000-0000-000008680000}"/>
    <cellStyle name="Normal 57 4 2 2" xfId="26631" xr:uid="{00000000-0005-0000-0000-000009680000}"/>
    <cellStyle name="Normal 57 4 3" xfId="26632" xr:uid="{00000000-0005-0000-0000-00000A680000}"/>
    <cellStyle name="Normal 57 4 4" xfId="26633" xr:uid="{00000000-0005-0000-0000-00000B680000}"/>
    <cellStyle name="Normal 57 4 5" xfId="26634" xr:uid="{00000000-0005-0000-0000-00000C680000}"/>
    <cellStyle name="Normal 57 5" xfId="26635" xr:uid="{00000000-0005-0000-0000-00000D680000}"/>
    <cellStyle name="Normal 57 5 2" xfId="26636" xr:uid="{00000000-0005-0000-0000-00000E680000}"/>
    <cellStyle name="Normal 57 5 2 2" xfId="26637" xr:uid="{00000000-0005-0000-0000-00000F680000}"/>
    <cellStyle name="Normal 57 5 3" xfId="26638" xr:uid="{00000000-0005-0000-0000-000010680000}"/>
    <cellStyle name="Normal 57 5 4" xfId="26639" xr:uid="{00000000-0005-0000-0000-000011680000}"/>
    <cellStyle name="Normal 57 5 5" xfId="26640" xr:uid="{00000000-0005-0000-0000-000012680000}"/>
    <cellStyle name="Normal 57 6" xfId="26641" xr:uid="{00000000-0005-0000-0000-000013680000}"/>
    <cellStyle name="Normal 57 6 2" xfId="26642" xr:uid="{00000000-0005-0000-0000-000014680000}"/>
    <cellStyle name="Normal 57 6 2 2" xfId="26643" xr:uid="{00000000-0005-0000-0000-000015680000}"/>
    <cellStyle name="Normal 57 6 3" xfId="26644" xr:uid="{00000000-0005-0000-0000-000016680000}"/>
    <cellStyle name="Normal 57 6 4" xfId="26645" xr:uid="{00000000-0005-0000-0000-000017680000}"/>
    <cellStyle name="Normal 57 6 5" xfId="26646" xr:uid="{00000000-0005-0000-0000-000018680000}"/>
    <cellStyle name="Normal 57 7" xfId="26647" xr:uid="{00000000-0005-0000-0000-000019680000}"/>
    <cellStyle name="Normal 57 7 2" xfId="26648" xr:uid="{00000000-0005-0000-0000-00001A680000}"/>
    <cellStyle name="Normal 57 7 2 2" xfId="26649" xr:uid="{00000000-0005-0000-0000-00001B680000}"/>
    <cellStyle name="Normal 57 7 3" xfId="26650" xr:uid="{00000000-0005-0000-0000-00001C680000}"/>
    <cellStyle name="Normal 57 7 4" xfId="26651" xr:uid="{00000000-0005-0000-0000-00001D680000}"/>
    <cellStyle name="Normal 57 8" xfId="26652" xr:uid="{00000000-0005-0000-0000-00001E680000}"/>
    <cellStyle name="Normal 57 8 2" xfId="26653" xr:uid="{00000000-0005-0000-0000-00001F680000}"/>
    <cellStyle name="Normal 57 8 2 2" xfId="26654" xr:uid="{00000000-0005-0000-0000-000020680000}"/>
    <cellStyle name="Normal 57 8 3" xfId="26655" xr:uid="{00000000-0005-0000-0000-000021680000}"/>
    <cellStyle name="Normal 57 9" xfId="26656" xr:uid="{00000000-0005-0000-0000-000022680000}"/>
    <cellStyle name="Normal 57 9 2" xfId="26657" xr:uid="{00000000-0005-0000-0000-000023680000}"/>
    <cellStyle name="Normal 57 9 3" xfId="26658" xr:uid="{00000000-0005-0000-0000-000024680000}"/>
    <cellStyle name="Normal 58" xfId="26659" xr:uid="{00000000-0005-0000-0000-000025680000}"/>
    <cellStyle name="Normal 58 10" xfId="26660" xr:uid="{00000000-0005-0000-0000-000026680000}"/>
    <cellStyle name="Normal 58 10 2" xfId="26661" xr:uid="{00000000-0005-0000-0000-000027680000}"/>
    <cellStyle name="Normal 58 11" xfId="26662" xr:uid="{00000000-0005-0000-0000-000028680000}"/>
    <cellStyle name="Normal 58 11 2" xfId="26663" xr:uid="{00000000-0005-0000-0000-000029680000}"/>
    <cellStyle name="Normal 58 12" xfId="26664" xr:uid="{00000000-0005-0000-0000-00002A680000}"/>
    <cellStyle name="Normal 58 12 2" xfId="26665" xr:uid="{00000000-0005-0000-0000-00002B680000}"/>
    <cellStyle name="Normal 58 13" xfId="26666" xr:uid="{00000000-0005-0000-0000-00002C680000}"/>
    <cellStyle name="Normal 58 13 2" xfId="26667" xr:uid="{00000000-0005-0000-0000-00002D680000}"/>
    <cellStyle name="Normal 58 14" xfId="26668" xr:uid="{00000000-0005-0000-0000-00002E680000}"/>
    <cellStyle name="Normal 58 15" xfId="26669" xr:uid="{00000000-0005-0000-0000-00002F680000}"/>
    <cellStyle name="Normal 58 16" xfId="26670" xr:uid="{00000000-0005-0000-0000-000030680000}"/>
    <cellStyle name="Normal 58 17" xfId="26671" xr:uid="{00000000-0005-0000-0000-000031680000}"/>
    <cellStyle name="Normal 58 2" xfId="26672" xr:uid="{00000000-0005-0000-0000-000032680000}"/>
    <cellStyle name="Normal 58 2 10" xfId="26673" xr:uid="{00000000-0005-0000-0000-000033680000}"/>
    <cellStyle name="Normal 58 2 11" xfId="26674" xr:uid="{00000000-0005-0000-0000-000034680000}"/>
    <cellStyle name="Normal 58 2 12" xfId="26675" xr:uid="{00000000-0005-0000-0000-000035680000}"/>
    <cellStyle name="Normal 58 2 13" xfId="26676" xr:uid="{00000000-0005-0000-0000-000036680000}"/>
    <cellStyle name="Normal 58 2 14" xfId="26677" xr:uid="{00000000-0005-0000-0000-000037680000}"/>
    <cellStyle name="Normal 58 2 15" xfId="26678" xr:uid="{00000000-0005-0000-0000-000038680000}"/>
    <cellStyle name="Normal 58 2 2" xfId="26679" xr:uid="{00000000-0005-0000-0000-000039680000}"/>
    <cellStyle name="Normal 58 2 2 2" xfId="26680" xr:uid="{00000000-0005-0000-0000-00003A680000}"/>
    <cellStyle name="Normal 58 2 2 2 2" xfId="26681" xr:uid="{00000000-0005-0000-0000-00003B680000}"/>
    <cellStyle name="Normal 58 2 2 3" xfId="26682" xr:uid="{00000000-0005-0000-0000-00003C680000}"/>
    <cellStyle name="Normal 58 2 2 4" xfId="26683" xr:uid="{00000000-0005-0000-0000-00003D680000}"/>
    <cellStyle name="Normal 58 2 2 5" xfId="26684" xr:uid="{00000000-0005-0000-0000-00003E680000}"/>
    <cellStyle name="Normal 58 2 3" xfId="26685" xr:uid="{00000000-0005-0000-0000-00003F680000}"/>
    <cellStyle name="Normal 58 2 3 2" xfId="26686" xr:uid="{00000000-0005-0000-0000-000040680000}"/>
    <cellStyle name="Normal 58 2 3 2 2" xfId="26687" xr:uid="{00000000-0005-0000-0000-000041680000}"/>
    <cellStyle name="Normal 58 2 3 3" xfId="26688" xr:uid="{00000000-0005-0000-0000-000042680000}"/>
    <cellStyle name="Normal 58 2 3 4" xfId="26689" xr:uid="{00000000-0005-0000-0000-000043680000}"/>
    <cellStyle name="Normal 58 2 4" xfId="26690" xr:uid="{00000000-0005-0000-0000-000044680000}"/>
    <cellStyle name="Normal 58 2 4 2" xfId="26691" xr:uid="{00000000-0005-0000-0000-000045680000}"/>
    <cellStyle name="Normal 58 2 4 2 2" xfId="26692" xr:uid="{00000000-0005-0000-0000-000046680000}"/>
    <cellStyle name="Normal 58 2 4 3" xfId="26693" xr:uid="{00000000-0005-0000-0000-000047680000}"/>
    <cellStyle name="Normal 58 2 4 4" xfId="26694" xr:uid="{00000000-0005-0000-0000-000048680000}"/>
    <cellStyle name="Normal 58 2 5" xfId="26695" xr:uid="{00000000-0005-0000-0000-000049680000}"/>
    <cellStyle name="Normal 58 2 5 2" xfId="26696" xr:uid="{00000000-0005-0000-0000-00004A680000}"/>
    <cellStyle name="Normal 58 2 5 2 2" xfId="26697" xr:uid="{00000000-0005-0000-0000-00004B680000}"/>
    <cellStyle name="Normal 58 2 5 3" xfId="26698" xr:uid="{00000000-0005-0000-0000-00004C680000}"/>
    <cellStyle name="Normal 58 2 5 4" xfId="26699" xr:uid="{00000000-0005-0000-0000-00004D680000}"/>
    <cellStyle name="Normal 58 2 6" xfId="26700" xr:uid="{00000000-0005-0000-0000-00004E680000}"/>
    <cellStyle name="Normal 58 2 6 2" xfId="26701" xr:uid="{00000000-0005-0000-0000-00004F680000}"/>
    <cellStyle name="Normal 58 2 6 2 2" xfId="26702" xr:uid="{00000000-0005-0000-0000-000050680000}"/>
    <cellStyle name="Normal 58 2 6 3" xfId="26703" xr:uid="{00000000-0005-0000-0000-000051680000}"/>
    <cellStyle name="Normal 58 2 7" xfId="26704" xr:uid="{00000000-0005-0000-0000-000052680000}"/>
    <cellStyle name="Normal 58 2 7 2" xfId="26705" xr:uid="{00000000-0005-0000-0000-000053680000}"/>
    <cellStyle name="Normal 58 2 7 3" xfId="26706" xr:uid="{00000000-0005-0000-0000-000054680000}"/>
    <cellStyle name="Normal 58 2 8" xfId="26707" xr:uid="{00000000-0005-0000-0000-000055680000}"/>
    <cellStyle name="Normal 58 2 8 2" xfId="26708" xr:uid="{00000000-0005-0000-0000-000056680000}"/>
    <cellStyle name="Normal 58 2 9" xfId="26709" xr:uid="{00000000-0005-0000-0000-000057680000}"/>
    <cellStyle name="Normal 58 2 9 2" xfId="26710" xr:uid="{00000000-0005-0000-0000-000058680000}"/>
    <cellStyle name="Normal 58 3" xfId="26711" xr:uid="{00000000-0005-0000-0000-000059680000}"/>
    <cellStyle name="Normal 58 3 10" xfId="26712" xr:uid="{00000000-0005-0000-0000-00005A680000}"/>
    <cellStyle name="Normal 58 3 11" xfId="26713" xr:uid="{00000000-0005-0000-0000-00005B680000}"/>
    <cellStyle name="Normal 58 3 12" xfId="26714" xr:uid="{00000000-0005-0000-0000-00005C680000}"/>
    <cellStyle name="Normal 58 3 13" xfId="26715" xr:uid="{00000000-0005-0000-0000-00005D680000}"/>
    <cellStyle name="Normal 58 3 14" xfId="26716" xr:uid="{00000000-0005-0000-0000-00005E680000}"/>
    <cellStyle name="Normal 58 3 15" xfId="26717" xr:uid="{00000000-0005-0000-0000-00005F680000}"/>
    <cellStyle name="Normal 58 3 2" xfId="26718" xr:uid="{00000000-0005-0000-0000-000060680000}"/>
    <cellStyle name="Normal 58 3 2 2" xfId="26719" xr:uid="{00000000-0005-0000-0000-000061680000}"/>
    <cellStyle name="Normal 58 3 2 2 2" xfId="26720" xr:uid="{00000000-0005-0000-0000-000062680000}"/>
    <cellStyle name="Normal 58 3 2 3" xfId="26721" xr:uid="{00000000-0005-0000-0000-000063680000}"/>
    <cellStyle name="Normal 58 3 2 4" xfId="26722" xr:uid="{00000000-0005-0000-0000-000064680000}"/>
    <cellStyle name="Normal 58 3 2 5" xfId="26723" xr:uid="{00000000-0005-0000-0000-000065680000}"/>
    <cellStyle name="Normal 58 3 3" xfId="26724" xr:uid="{00000000-0005-0000-0000-000066680000}"/>
    <cellStyle name="Normal 58 3 3 2" xfId="26725" xr:uid="{00000000-0005-0000-0000-000067680000}"/>
    <cellStyle name="Normal 58 3 3 2 2" xfId="26726" xr:uid="{00000000-0005-0000-0000-000068680000}"/>
    <cellStyle name="Normal 58 3 3 3" xfId="26727" xr:uid="{00000000-0005-0000-0000-000069680000}"/>
    <cellStyle name="Normal 58 3 3 4" xfId="26728" xr:uid="{00000000-0005-0000-0000-00006A680000}"/>
    <cellStyle name="Normal 58 3 4" xfId="26729" xr:uid="{00000000-0005-0000-0000-00006B680000}"/>
    <cellStyle name="Normal 58 3 4 2" xfId="26730" xr:uid="{00000000-0005-0000-0000-00006C680000}"/>
    <cellStyle name="Normal 58 3 4 2 2" xfId="26731" xr:uid="{00000000-0005-0000-0000-00006D680000}"/>
    <cellStyle name="Normal 58 3 4 3" xfId="26732" xr:uid="{00000000-0005-0000-0000-00006E680000}"/>
    <cellStyle name="Normal 58 3 4 4" xfId="26733" xr:uid="{00000000-0005-0000-0000-00006F680000}"/>
    <cellStyle name="Normal 58 3 5" xfId="26734" xr:uid="{00000000-0005-0000-0000-000070680000}"/>
    <cellStyle name="Normal 58 3 5 2" xfId="26735" xr:uid="{00000000-0005-0000-0000-000071680000}"/>
    <cellStyle name="Normal 58 3 5 2 2" xfId="26736" xr:uid="{00000000-0005-0000-0000-000072680000}"/>
    <cellStyle name="Normal 58 3 5 3" xfId="26737" xr:uid="{00000000-0005-0000-0000-000073680000}"/>
    <cellStyle name="Normal 58 3 5 4" xfId="26738" xr:uid="{00000000-0005-0000-0000-000074680000}"/>
    <cellStyle name="Normal 58 3 6" xfId="26739" xr:uid="{00000000-0005-0000-0000-000075680000}"/>
    <cellStyle name="Normal 58 3 6 2" xfId="26740" xr:uid="{00000000-0005-0000-0000-000076680000}"/>
    <cellStyle name="Normal 58 3 6 2 2" xfId="26741" xr:uid="{00000000-0005-0000-0000-000077680000}"/>
    <cellStyle name="Normal 58 3 6 3" xfId="26742" xr:uid="{00000000-0005-0000-0000-000078680000}"/>
    <cellStyle name="Normal 58 3 7" xfId="26743" xr:uid="{00000000-0005-0000-0000-000079680000}"/>
    <cellStyle name="Normal 58 3 7 2" xfId="26744" xr:uid="{00000000-0005-0000-0000-00007A680000}"/>
    <cellStyle name="Normal 58 3 7 3" xfId="26745" xr:uid="{00000000-0005-0000-0000-00007B680000}"/>
    <cellStyle name="Normal 58 3 8" xfId="26746" xr:uid="{00000000-0005-0000-0000-00007C680000}"/>
    <cellStyle name="Normal 58 3 8 2" xfId="26747" xr:uid="{00000000-0005-0000-0000-00007D680000}"/>
    <cellStyle name="Normal 58 3 9" xfId="26748" xr:uid="{00000000-0005-0000-0000-00007E680000}"/>
    <cellStyle name="Normal 58 3 9 2" xfId="26749" xr:uid="{00000000-0005-0000-0000-00007F680000}"/>
    <cellStyle name="Normal 58 4" xfId="26750" xr:uid="{00000000-0005-0000-0000-000080680000}"/>
    <cellStyle name="Normal 58 4 2" xfId="26751" xr:uid="{00000000-0005-0000-0000-000081680000}"/>
    <cellStyle name="Normal 58 4 2 2" xfId="26752" xr:uid="{00000000-0005-0000-0000-000082680000}"/>
    <cellStyle name="Normal 58 4 3" xfId="26753" xr:uid="{00000000-0005-0000-0000-000083680000}"/>
    <cellStyle name="Normal 58 4 4" xfId="26754" xr:uid="{00000000-0005-0000-0000-000084680000}"/>
    <cellStyle name="Normal 58 4 5" xfId="26755" xr:uid="{00000000-0005-0000-0000-000085680000}"/>
    <cellStyle name="Normal 58 5" xfId="26756" xr:uid="{00000000-0005-0000-0000-000086680000}"/>
    <cellStyle name="Normal 58 5 2" xfId="26757" xr:uid="{00000000-0005-0000-0000-000087680000}"/>
    <cellStyle name="Normal 58 5 2 2" xfId="26758" xr:uid="{00000000-0005-0000-0000-000088680000}"/>
    <cellStyle name="Normal 58 5 3" xfId="26759" xr:uid="{00000000-0005-0000-0000-000089680000}"/>
    <cellStyle name="Normal 58 5 4" xfId="26760" xr:uid="{00000000-0005-0000-0000-00008A680000}"/>
    <cellStyle name="Normal 58 5 5" xfId="26761" xr:uid="{00000000-0005-0000-0000-00008B680000}"/>
    <cellStyle name="Normal 58 6" xfId="26762" xr:uid="{00000000-0005-0000-0000-00008C680000}"/>
    <cellStyle name="Normal 58 6 2" xfId="26763" xr:uid="{00000000-0005-0000-0000-00008D680000}"/>
    <cellStyle name="Normal 58 6 2 2" xfId="26764" xr:uid="{00000000-0005-0000-0000-00008E680000}"/>
    <cellStyle name="Normal 58 6 3" xfId="26765" xr:uid="{00000000-0005-0000-0000-00008F680000}"/>
    <cellStyle name="Normal 58 6 4" xfId="26766" xr:uid="{00000000-0005-0000-0000-000090680000}"/>
    <cellStyle name="Normal 58 6 5" xfId="26767" xr:uid="{00000000-0005-0000-0000-000091680000}"/>
    <cellStyle name="Normal 58 7" xfId="26768" xr:uid="{00000000-0005-0000-0000-000092680000}"/>
    <cellStyle name="Normal 58 7 2" xfId="26769" xr:uid="{00000000-0005-0000-0000-000093680000}"/>
    <cellStyle name="Normal 58 7 2 2" xfId="26770" xr:uid="{00000000-0005-0000-0000-000094680000}"/>
    <cellStyle name="Normal 58 7 3" xfId="26771" xr:uid="{00000000-0005-0000-0000-000095680000}"/>
    <cellStyle name="Normal 58 7 4" xfId="26772" xr:uid="{00000000-0005-0000-0000-000096680000}"/>
    <cellStyle name="Normal 58 8" xfId="26773" xr:uid="{00000000-0005-0000-0000-000097680000}"/>
    <cellStyle name="Normal 58 8 2" xfId="26774" xr:uid="{00000000-0005-0000-0000-000098680000}"/>
    <cellStyle name="Normal 58 8 2 2" xfId="26775" xr:uid="{00000000-0005-0000-0000-000099680000}"/>
    <cellStyle name="Normal 58 8 3" xfId="26776" xr:uid="{00000000-0005-0000-0000-00009A680000}"/>
    <cellStyle name="Normal 58 9" xfId="26777" xr:uid="{00000000-0005-0000-0000-00009B680000}"/>
    <cellStyle name="Normal 58 9 2" xfId="26778" xr:uid="{00000000-0005-0000-0000-00009C680000}"/>
    <cellStyle name="Normal 58 9 3" xfId="26779" xr:uid="{00000000-0005-0000-0000-00009D680000}"/>
    <cellStyle name="Normal 59" xfId="26780" xr:uid="{00000000-0005-0000-0000-00009E680000}"/>
    <cellStyle name="Normal 59 10" xfId="26781" xr:uid="{00000000-0005-0000-0000-00009F680000}"/>
    <cellStyle name="Normal 59 10 2" xfId="26782" xr:uid="{00000000-0005-0000-0000-0000A0680000}"/>
    <cellStyle name="Normal 59 11" xfId="26783" xr:uid="{00000000-0005-0000-0000-0000A1680000}"/>
    <cellStyle name="Normal 59 11 2" xfId="26784" xr:uid="{00000000-0005-0000-0000-0000A2680000}"/>
    <cellStyle name="Normal 59 12" xfId="26785" xr:uid="{00000000-0005-0000-0000-0000A3680000}"/>
    <cellStyle name="Normal 59 12 2" xfId="26786" xr:uid="{00000000-0005-0000-0000-0000A4680000}"/>
    <cellStyle name="Normal 59 13" xfId="26787" xr:uid="{00000000-0005-0000-0000-0000A5680000}"/>
    <cellStyle name="Normal 59 13 2" xfId="26788" xr:uid="{00000000-0005-0000-0000-0000A6680000}"/>
    <cellStyle name="Normal 59 14" xfId="26789" xr:uid="{00000000-0005-0000-0000-0000A7680000}"/>
    <cellStyle name="Normal 59 15" xfId="26790" xr:uid="{00000000-0005-0000-0000-0000A8680000}"/>
    <cellStyle name="Normal 59 16" xfId="26791" xr:uid="{00000000-0005-0000-0000-0000A9680000}"/>
    <cellStyle name="Normal 59 17" xfId="26792" xr:uid="{00000000-0005-0000-0000-0000AA680000}"/>
    <cellStyle name="Normal 59 2" xfId="26793" xr:uid="{00000000-0005-0000-0000-0000AB680000}"/>
    <cellStyle name="Normal 59 2 10" xfId="26794" xr:uid="{00000000-0005-0000-0000-0000AC680000}"/>
    <cellStyle name="Normal 59 2 11" xfId="26795" xr:uid="{00000000-0005-0000-0000-0000AD680000}"/>
    <cellStyle name="Normal 59 2 12" xfId="26796" xr:uid="{00000000-0005-0000-0000-0000AE680000}"/>
    <cellStyle name="Normal 59 2 13" xfId="26797" xr:uid="{00000000-0005-0000-0000-0000AF680000}"/>
    <cellStyle name="Normal 59 2 14" xfId="26798" xr:uid="{00000000-0005-0000-0000-0000B0680000}"/>
    <cellStyle name="Normal 59 2 15" xfId="26799" xr:uid="{00000000-0005-0000-0000-0000B1680000}"/>
    <cellStyle name="Normal 59 2 2" xfId="26800" xr:uid="{00000000-0005-0000-0000-0000B2680000}"/>
    <cellStyle name="Normal 59 2 2 2" xfId="26801" xr:uid="{00000000-0005-0000-0000-0000B3680000}"/>
    <cellStyle name="Normal 59 2 2 2 2" xfId="26802" xr:uid="{00000000-0005-0000-0000-0000B4680000}"/>
    <cellStyle name="Normal 59 2 2 3" xfId="26803" xr:uid="{00000000-0005-0000-0000-0000B5680000}"/>
    <cellStyle name="Normal 59 2 2 4" xfId="26804" xr:uid="{00000000-0005-0000-0000-0000B6680000}"/>
    <cellStyle name="Normal 59 2 2 5" xfId="26805" xr:uid="{00000000-0005-0000-0000-0000B7680000}"/>
    <cellStyle name="Normal 59 2 3" xfId="26806" xr:uid="{00000000-0005-0000-0000-0000B8680000}"/>
    <cellStyle name="Normal 59 2 3 2" xfId="26807" xr:uid="{00000000-0005-0000-0000-0000B9680000}"/>
    <cellStyle name="Normal 59 2 3 2 2" xfId="26808" xr:uid="{00000000-0005-0000-0000-0000BA680000}"/>
    <cellStyle name="Normal 59 2 3 3" xfId="26809" xr:uid="{00000000-0005-0000-0000-0000BB680000}"/>
    <cellStyle name="Normal 59 2 3 4" xfId="26810" xr:uid="{00000000-0005-0000-0000-0000BC680000}"/>
    <cellStyle name="Normal 59 2 4" xfId="26811" xr:uid="{00000000-0005-0000-0000-0000BD680000}"/>
    <cellStyle name="Normal 59 2 4 2" xfId="26812" xr:uid="{00000000-0005-0000-0000-0000BE680000}"/>
    <cellStyle name="Normal 59 2 4 2 2" xfId="26813" xr:uid="{00000000-0005-0000-0000-0000BF680000}"/>
    <cellStyle name="Normal 59 2 4 3" xfId="26814" xr:uid="{00000000-0005-0000-0000-0000C0680000}"/>
    <cellStyle name="Normal 59 2 4 4" xfId="26815" xr:uid="{00000000-0005-0000-0000-0000C1680000}"/>
    <cellStyle name="Normal 59 2 5" xfId="26816" xr:uid="{00000000-0005-0000-0000-0000C2680000}"/>
    <cellStyle name="Normal 59 2 5 2" xfId="26817" xr:uid="{00000000-0005-0000-0000-0000C3680000}"/>
    <cellStyle name="Normal 59 2 5 2 2" xfId="26818" xr:uid="{00000000-0005-0000-0000-0000C4680000}"/>
    <cellStyle name="Normal 59 2 5 3" xfId="26819" xr:uid="{00000000-0005-0000-0000-0000C5680000}"/>
    <cellStyle name="Normal 59 2 5 4" xfId="26820" xr:uid="{00000000-0005-0000-0000-0000C6680000}"/>
    <cellStyle name="Normal 59 2 6" xfId="26821" xr:uid="{00000000-0005-0000-0000-0000C7680000}"/>
    <cellStyle name="Normal 59 2 6 2" xfId="26822" xr:uid="{00000000-0005-0000-0000-0000C8680000}"/>
    <cellStyle name="Normal 59 2 6 2 2" xfId="26823" xr:uid="{00000000-0005-0000-0000-0000C9680000}"/>
    <cellStyle name="Normal 59 2 6 3" xfId="26824" xr:uid="{00000000-0005-0000-0000-0000CA680000}"/>
    <cellStyle name="Normal 59 2 7" xfId="26825" xr:uid="{00000000-0005-0000-0000-0000CB680000}"/>
    <cellStyle name="Normal 59 2 7 2" xfId="26826" xr:uid="{00000000-0005-0000-0000-0000CC680000}"/>
    <cellStyle name="Normal 59 2 7 3" xfId="26827" xr:uid="{00000000-0005-0000-0000-0000CD680000}"/>
    <cellStyle name="Normal 59 2 8" xfId="26828" xr:uid="{00000000-0005-0000-0000-0000CE680000}"/>
    <cellStyle name="Normal 59 2 8 2" xfId="26829" xr:uid="{00000000-0005-0000-0000-0000CF680000}"/>
    <cellStyle name="Normal 59 2 9" xfId="26830" xr:uid="{00000000-0005-0000-0000-0000D0680000}"/>
    <cellStyle name="Normal 59 2 9 2" xfId="26831" xr:uid="{00000000-0005-0000-0000-0000D1680000}"/>
    <cellStyle name="Normal 59 3" xfId="26832" xr:uid="{00000000-0005-0000-0000-0000D2680000}"/>
    <cellStyle name="Normal 59 3 10" xfId="26833" xr:uid="{00000000-0005-0000-0000-0000D3680000}"/>
    <cellStyle name="Normal 59 3 11" xfId="26834" xr:uid="{00000000-0005-0000-0000-0000D4680000}"/>
    <cellStyle name="Normal 59 3 12" xfId="26835" xr:uid="{00000000-0005-0000-0000-0000D5680000}"/>
    <cellStyle name="Normal 59 3 13" xfId="26836" xr:uid="{00000000-0005-0000-0000-0000D6680000}"/>
    <cellStyle name="Normal 59 3 14" xfId="26837" xr:uid="{00000000-0005-0000-0000-0000D7680000}"/>
    <cellStyle name="Normal 59 3 15" xfId="26838" xr:uid="{00000000-0005-0000-0000-0000D8680000}"/>
    <cellStyle name="Normal 59 3 2" xfId="26839" xr:uid="{00000000-0005-0000-0000-0000D9680000}"/>
    <cellStyle name="Normal 59 3 2 2" xfId="26840" xr:uid="{00000000-0005-0000-0000-0000DA680000}"/>
    <cellStyle name="Normal 59 3 2 2 2" xfId="26841" xr:uid="{00000000-0005-0000-0000-0000DB680000}"/>
    <cellStyle name="Normal 59 3 2 3" xfId="26842" xr:uid="{00000000-0005-0000-0000-0000DC680000}"/>
    <cellStyle name="Normal 59 3 2 4" xfId="26843" xr:uid="{00000000-0005-0000-0000-0000DD680000}"/>
    <cellStyle name="Normal 59 3 2 5" xfId="26844" xr:uid="{00000000-0005-0000-0000-0000DE680000}"/>
    <cellStyle name="Normal 59 3 3" xfId="26845" xr:uid="{00000000-0005-0000-0000-0000DF680000}"/>
    <cellStyle name="Normal 59 3 3 2" xfId="26846" xr:uid="{00000000-0005-0000-0000-0000E0680000}"/>
    <cellStyle name="Normal 59 3 3 2 2" xfId="26847" xr:uid="{00000000-0005-0000-0000-0000E1680000}"/>
    <cellStyle name="Normal 59 3 3 3" xfId="26848" xr:uid="{00000000-0005-0000-0000-0000E2680000}"/>
    <cellStyle name="Normal 59 3 3 4" xfId="26849" xr:uid="{00000000-0005-0000-0000-0000E3680000}"/>
    <cellStyle name="Normal 59 3 4" xfId="26850" xr:uid="{00000000-0005-0000-0000-0000E4680000}"/>
    <cellStyle name="Normal 59 3 4 2" xfId="26851" xr:uid="{00000000-0005-0000-0000-0000E5680000}"/>
    <cellStyle name="Normal 59 3 4 2 2" xfId="26852" xr:uid="{00000000-0005-0000-0000-0000E6680000}"/>
    <cellStyle name="Normal 59 3 4 3" xfId="26853" xr:uid="{00000000-0005-0000-0000-0000E7680000}"/>
    <cellStyle name="Normal 59 3 4 4" xfId="26854" xr:uid="{00000000-0005-0000-0000-0000E8680000}"/>
    <cellStyle name="Normal 59 3 5" xfId="26855" xr:uid="{00000000-0005-0000-0000-0000E9680000}"/>
    <cellStyle name="Normal 59 3 5 2" xfId="26856" xr:uid="{00000000-0005-0000-0000-0000EA680000}"/>
    <cellStyle name="Normal 59 3 5 2 2" xfId="26857" xr:uid="{00000000-0005-0000-0000-0000EB680000}"/>
    <cellStyle name="Normal 59 3 5 3" xfId="26858" xr:uid="{00000000-0005-0000-0000-0000EC680000}"/>
    <cellStyle name="Normal 59 3 5 4" xfId="26859" xr:uid="{00000000-0005-0000-0000-0000ED680000}"/>
    <cellStyle name="Normal 59 3 6" xfId="26860" xr:uid="{00000000-0005-0000-0000-0000EE680000}"/>
    <cellStyle name="Normal 59 3 6 2" xfId="26861" xr:uid="{00000000-0005-0000-0000-0000EF680000}"/>
    <cellStyle name="Normal 59 3 6 2 2" xfId="26862" xr:uid="{00000000-0005-0000-0000-0000F0680000}"/>
    <cellStyle name="Normal 59 3 6 3" xfId="26863" xr:uid="{00000000-0005-0000-0000-0000F1680000}"/>
    <cellStyle name="Normal 59 3 7" xfId="26864" xr:uid="{00000000-0005-0000-0000-0000F2680000}"/>
    <cellStyle name="Normal 59 3 7 2" xfId="26865" xr:uid="{00000000-0005-0000-0000-0000F3680000}"/>
    <cellStyle name="Normal 59 3 7 3" xfId="26866" xr:uid="{00000000-0005-0000-0000-0000F4680000}"/>
    <cellStyle name="Normal 59 3 8" xfId="26867" xr:uid="{00000000-0005-0000-0000-0000F5680000}"/>
    <cellStyle name="Normal 59 3 8 2" xfId="26868" xr:uid="{00000000-0005-0000-0000-0000F6680000}"/>
    <cellStyle name="Normal 59 3 9" xfId="26869" xr:uid="{00000000-0005-0000-0000-0000F7680000}"/>
    <cellStyle name="Normal 59 3 9 2" xfId="26870" xr:uid="{00000000-0005-0000-0000-0000F8680000}"/>
    <cellStyle name="Normal 59 4" xfId="26871" xr:uid="{00000000-0005-0000-0000-0000F9680000}"/>
    <cellStyle name="Normal 59 4 2" xfId="26872" xr:uid="{00000000-0005-0000-0000-0000FA680000}"/>
    <cellStyle name="Normal 59 4 2 2" xfId="26873" xr:uid="{00000000-0005-0000-0000-0000FB680000}"/>
    <cellStyle name="Normal 59 4 3" xfId="26874" xr:uid="{00000000-0005-0000-0000-0000FC680000}"/>
    <cellStyle name="Normal 59 4 4" xfId="26875" xr:uid="{00000000-0005-0000-0000-0000FD680000}"/>
    <cellStyle name="Normal 59 4 5" xfId="26876" xr:uid="{00000000-0005-0000-0000-0000FE680000}"/>
    <cellStyle name="Normal 59 5" xfId="26877" xr:uid="{00000000-0005-0000-0000-0000FF680000}"/>
    <cellStyle name="Normal 59 5 2" xfId="26878" xr:uid="{00000000-0005-0000-0000-000000690000}"/>
    <cellStyle name="Normal 59 5 2 2" xfId="26879" xr:uid="{00000000-0005-0000-0000-000001690000}"/>
    <cellStyle name="Normal 59 5 3" xfId="26880" xr:uid="{00000000-0005-0000-0000-000002690000}"/>
    <cellStyle name="Normal 59 5 4" xfId="26881" xr:uid="{00000000-0005-0000-0000-000003690000}"/>
    <cellStyle name="Normal 59 5 5" xfId="26882" xr:uid="{00000000-0005-0000-0000-000004690000}"/>
    <cellStyle name="Normal 59 6" xfId="26883" xr:uid="{00000000-0005-0000-0000-000005690000}"/>
    <cellStyle name="Normal 59 6 2" xfId="26884" xr:uid="{00000000-0005-0000-0000-000006690000}"/>
    <cellStyle name="Normal 59 6 2 2" xfId="26885" xr:uid="{00000000-0005-0000-0000-000007690000}"/>
    <cellStyle name="Normal 59 6 3" xfId="26886" xr:uid="{00000000-0005-0000-0000-000008690000}"/>
    <cellStyle name="Normal 59 6 4" xfId="26887" xr:uid="{00000000-0005-0000-0000-000009690000}"/>
    <cellStyle name="Normal 59 6 5" xfId="26888" xr:uid="{00000000-0005-0000-0000-00000A690000}"/>
    <cellStyle name="Normal 59 7" xfId="26889" xr:uid="{00000000-0005-0000-0000-00000B690000}"/>
    <cellStyle name="Normal 59 7 2" xfId="26890" xr:uid="{00000000-0005-0000-0000-00000C690000}"/>
    <cellStyle name="Normal 59 7 2 2" xfId="26891" xr:uid="{00000000-0005-0000-0000-00000D690000}"/>
    <cellStyle name="Normal 59 7 3" xfId="26892" xr:uid="{00000000-0005-0000-0000-00000E690000}"/>
    <cellStyle name="Normal 59 7 4" xfId="26893" xr:uid="{00000000-0005-0000-0000-00000F690000}"/>
    <cellStyle name="Normal 59 8" xfId="26894" xr:uid="{00000000-0005-0000-0000-000010690000}"/>
    <cellStyle name="Normal 59 8 2" xfId="26895" xr:uid="{00000000-0005-0000-0000-000011690000}"/>
    <cellStyle name="Normal 59 8 2 2" xfId="26896" xr:uid="{00000000-0005-0000-0000-000012690000}"/>
    <cellStyle name="Normal 59 8 3" xfId="26897" xr:uid="{00000000-0005-0000-0000-000013690000}"/>
    <cellStyle name="Normal 59 9" xfId="26898" xr:uid="{00000000-0005-0000-0000-000014690000}"/>
    <cellStyle name="Normal 59 9 2" xfId="26899" xr:uid="{00000000-0005-0000-0000-000015690000}"/>
    <cellStyle name="Normal 59 9 3" xfId="26900" xr:uid="{00000000-0005-0000-0000-000016690000}"/>
    <cellStyle name="Normal 6" xfId="26901" xr:uid="{00000000-0005-0000-0000-000017690000}"/>
    <cellStyle name="Normal 6 10" xfId="26902" xr:uid="{00000000-0005-0000-0000-000018690000}"/>
    <cellStyle name="Normal 6 11" xfId="26903" xr:uid="{00000000-0005-0000-0000-000019690000}"/>
    <cellStyle name="Normal 6 12" xfId="26904" xr:uid="{00000000-0005-0000-0000-00001A690000}"/>
    <cellStyle name="Normal 6 13" xfId="26905" xr:uid="{00000000-0005-0000-0000-00001B690000}"/>
    <cellStyle name="Normal 6 14" xfId="26906" xr:uid="{00000000-0005-0000-0000-00001C690000}"/>
    <cellStyle name="Normal 6 15" xfId="26907" xr:uid="{00000000-0005-0000-0000-00001D690000}"/>
    <cellStyle name="Normal 6 16" xfId="26908" xr:uid="{00000000-0005-0000-0000-00001E690000}"/>
    <cellStyle name="Normal 6 2" xfId="26909" xr:uid="{00000000-0005-0000-0000-00001F690000}"/>
    <cellStyle name="Normal 6 2 2" xfId="26910" xr:uid="{00000000-0005-0000-0000-000020690000}"/>
    <cellStyle name="Normal 6 2 2 2" xfId="26911" xr:uid="{00000000-0005-0000-0000-000021690000}"/>
    <cellStyle name="Normal 6 2 2 2 2" xfId="26912" xr:uid="{00000000-0005-0000-0000-000022690000}"/>
    <cellStyle name="Normal 6 2 2 3" xfId="26913" xr:uid="{00000000-0005-0000-0000-000023690000}"/>
    <cellStyle name="Normal 6 2 2 4" xfId="26914" xr:uid="{00000000-0005-0000-0000-000024690000}"/>
    <cellStyle name="Normal 6 2 3" xfId="26915" xr:uid="{00000000-0005-0000-0000-000025690000}"/>
    <cellStyle name="Normal 6 2 3 2" xfId="26916" xr:uid="{00000000-0005-0000-0000-000026690000}"/>
    <cellStyle name="Normal 6 2 3 3" xfId="26917" xr:uid="{00000000-0005-0000-0000-000027690000}"/>
    <cellStyle name="Normal 6 2 4" xfId="26918" xr:uid="{00000000-0005-0000-0000-000028690000}"/>
    <cellStyle name="Normal 6 2 5" xfId="26919" xr:uid="{00000000-0005-0000-0000-000029690000}"/>
    <cellStyle name="Normal 6 2 6" xfId="26920" xr:uid="{00000000-0005-0000-0000-00002A690000}"/>
    <cellStyle name="Normal 6 2 7" xfId="26921" xr:uid="{00000000-0005-0000-0000-00002B690000}"/>
    <cellStyle name="Normal 6 3" xfId="26922" xr:uid="{00000000-0005-0000-0000-00002C690000}"/>
    <cellStyle name="Normal 6 3 2" xfId="26923" xr:uid="{00000000-0005-0000-0000-00002D690000}"/>
    <cellStyle name="Normal 6 3 2 2" xfId="26924" xr:uid="{00000000-0005-0000-0000-00002E690000}"/>
    <cellStyle name="Normal 6 3 3" xfId="26925" xr:uid="{00000000-0005-0000-0000-00002F690000}"/>
    <cellStyle name="Normal 6 3 4" xfId="26926" xr:uid="{00000000-0005-0000-0000-000030690000}"/>
    <cellStyle name="Normal 6 3 5" xfId="26927" xr:uid="{00000000-0005-0000-0000-000031690000}"/>
    <cellStyle name="Normal 6 4" xfId="26928" xr:uid="{00000000-0005-0000-0000-000032690000}"/>
    <cellStyle name="Normal 6 4 2" xfId="26929" xr:uid="{00000000-0005-0000-0000-000033690000}"/>
    <cellStyle name="Normal 6 4 3" xfId="26930" xr:uid="{00000000-0005-0000-0000-000034690000}"/>
    <cellStyle name="Normal 6 5" xfId="26931" xr:uid="{00000000-0005-0000-0000-000035690000}"/>
    <cellStyle name="Normal 6 5 2" xfId="26932" xr:uid="{00000000-0005-0000-0000-000036690000}"/>
    <cellStyle name="Normal 6 6" xfId="26933" xr:uid="{00000000-0005-0000-0000-000037690000}"/>
    <cellStyle name="Normal 6 6 2" xfId="26934" xr:uid="{00000000-0005-0000-0000-000038690000}"/>
    <cellStyle name="Normal 6 7" xfId="26935" xr:uid="{00000000-0005-0000-0000-000039690000}"/>
    <cellStyle name="Normal 6 8" xfId="26936" xr:uid="{00000000-0005-0000-0000-00003A690000}"/>
    <cellStyle name="Normal 6 8 2" xfId="26937" xr:uid="{00000000-0005-0000-0000-00003B690000}"/>
    <cellStyle name="Normal 6 9" xfId="26938" xr:uid="{00000000-0005-0000-0000-00003C690000}"/>
    <cellStyle name="Normal 6 9 2" xfId="26939" xr:uid="{00000000-0005-0000-0000-00003D690000}"/>
    <cellStyle name="Normal 60" xfId="26940" xr:uid="{00000000-0005-0000-0000-00003E690000}"/>
    <cellStyle name="Normal 60 10" xfId="26941" xr:uid="{00000000-0005-0000-0000-00003F690000}"/>
    <cellStyle name="Normal 60 11" xfId="26942" xr:uid="{00000000-0005-0000-0000-000040690000}"/>
    <cellStyle name="Normal 60 12" xfId="26943" xr:uid="{00000000-0005-0000-0000-000041690000}"/>
    <cellStyle name="Normal 60 13" xfId="26944" xr:uid="{00000000-0005-0000-0000-000042690000}"/>
    <cellStyle name="Normal 60 14" xfId="26945" xr:uid="{00000000-0005-0000-0000-000043690000}"/>
    <cellStyle name="Normal 60 15" xfId="26946" xr:uid="{00000000-0005-0000-0000-000044690000}"/>
    <cellStyle name="Normal 60 16" xfId="26947" xr:uid="{00000000-0005-0000-0000-000045690000}"/>
    <cellStyle name="Normal 60 2" xfId="26948" xr:uid="{00000000-0005-0000-0000-000046690000}"/>
    <cellStyle name="Normal 60 2 10" xfId="26949" xr:uid="{00000000-0005-0000-0000-000047690000}"/>
    <cellStyle name="Normal 60 2 11" xfId="26950" xr:uid="{00000000-0005-0000-0000-000048690000}"/>
    <cellStyle name="Normal 60 2 12" xfId="26951" xr:uid="{00000000-0005-0000-0000-000049690000}"/>
    <cellStyle name="Normal 60 2 13" xfId="26952" xr:uid="{00000000-0005-0000-0000-00004A690000}"/>
    <cellStyle name="Normal 60 2 14" xfId="26953" xr:uid="{00000000-0005-0000-0000-00004B690000}"/>
    <cellStyle name="Normal 60 2 15" xfId="26954" xr:uid="{00000000-0005-0000-0000-00004C690000}"/>
    <cellStyle name="Normal 60 2 2" xfId="26955" xr:uid="{00000000-0005-0000-0000-00004D690000}"/>
    <cellStyle name="Normal 60 2 2 2" xfId="26956" xr:uid="{00000000-0005-0000-0000-00004E690000}"/>
    <cellStyle name="Normal 60 2 2 2 2" xfId="26957" xr:uid="{00000000-0005-0000-0000-00004F690000}"/>
    <cellStyle name="Normal 60 2 2 3" xfId="26958" xr:uid="{00000000-0005-0000-0000-000050690000}"/>
    <cellStyle name="Normal 60 2 2 4" xfId="26959" xr:uid="{00000000-0005-0000-0000-000051690000}"/>
    <cellStyle name="Normal 60 2 2 5" xfId="26960" xr:uid="{00000000-0005-0000-0000-000052690000}"/>
    <cellStyle name="Normal 60 2 3" xfId="26961" xr:uid="{00000000-0005-0000-0000-000053690000}"/>
    <cellStyle name="Normal 60 2 3 2" xfId="26962" xr:uid="{00000000-0005-0000-0000-000054690000}"/>
    <cellStyle name="Normal 60 2 3 2 2" xfId="26963" xr:uid="{00000000-0005-0000-0000-000055690000}"/>
    <cellStyle name="Normal 60 2 3 3" xfId="26964" xr:uid="{00000000-0005-0000-0000-000056690000}"/>
    <cellStyle name="Normal 60 2 3 4" xfId="26965" xr:uid="{00000000-0005-0000-0000-000057690000}"/>
    <cellStyle name="Normal 60 2 4" xfId="26966" xr:uid="{00000000-0005-0000-0000-000058690000}"/>
    <cellStyle name="Normal 60 2 4 2" xfId="26967" xr:uid="{00000000-0005-0000-0000-000059690000}"/>
    <cellStyle name="Normal 60 2 4 2 2" xfId="26968" xr:uid="{00000000-0005-0000-0000-00005A690000}"/>
    <cellStyle name="Normal 60 2 4 3" xfId="26969" xr:uid="{00000000-0005-0000-0000-00005B690000}"/>
    <cellStyle name="Normal 60 2 4 4" xfId="26970" xr:uid="{00000000-0005-0000-0000-00005C690000}"/>
    <cellStyle name="Normal 60 2 5" xfId="26971" xr:uid="{00000000-0005-0000-0000-00005D690000}"/>
    <cellStyle name="Normal 60 2 5 2" xfId="26972" xr:uid="{00000000-0005-0000-0000-00005E690000}"/>
    <cellStyle name="Normal 60 2 5 2 2" xfId="26973" xr:uid="{00000000-0005-0000-0000-00005F690000}"/>
    <cellStyle name="Normal 60 2 5 3" xfId="26974" xr:uid="{00000000-0005-0000-0000-000060690000}"/>
    <cellStyle name="Normal 60 2 5 4" xfId="26975" xr:uid="{00000000-0005-0000-0000-000061690000}"/>
    <cellStyle name="Normal 60 2 6" xfId="26976" xr:uid="{00000000-0005-0000-0000-000062690000}"/>
    <cellStyle name="Normal 60 2 6 2" xfId="26977" xr:uid="{00000000-0005-0000-0000-000063690000}"/>
    <cellStyle name="Normal 60 2 6 2 2" xfId="26978" xr:uid="{00000000-0005-0000-0000-000064690000}"/>
    <cellStyle name="Normal 60 2 6 3" xfId="26979" xr:uid="{00000000-0005-0000-0000-000065690000}"/>
    <cellStyle name="Normal 60 2 7" xfId="26980" xr:uid="{00000000-0005-0000-0000-000066690000}"/>
    <cellStyle name="Normal 60 2 7 2" xfId="26981" xr:uid="{00000000-0005-0000-0000-000067690000}"/>
    <cellStyle name="Normal 60 2 7 3" xfId="26982" xr:uid="{00000000-0005-0000-0000-000068690000}"/>
    <cellStyle name="Normal 60 2 8" xfId="26983" xr:uid="{00000000-0005-0000-0000-000069690000}"/>
    <cellStyle name="Normal 60 2 8 2" xfId="26984" xr:uid="{00000000-0005-0000-0000-00006A690000}"/>
    <cellStyle name="Normal 60 2 9" xfId="26985" xr:uid="{00000000-0005-0000-0000-00006B690000}"/>
    <cellStyle name="Normal 60 2 9 2" xfId="26986" xr:uid="{00000000-0005-0000-0000-00006C690000}"/>
    <cellStyle name="Normal 60 3" xfId="26987" xr:uid="{00000000-0005-0000-0000-00006D690000}"/>
    <cellStyle name="Normal 60 3 10" xfId="26988" xr:uid="{00000000-0005-0000-0000-00006E690000}"/>
    <cellStyle name="Normal 60 3 11" xfId="26989" xr:uid="{00000000-0005-0000-0000-00006F690000}"/>
    <cellStyle name="Normal 60 3 12" xfId="26990" xr:uid="{00000000-0005-0000-0000-000070690000}"/>
    <cellStyle name="Normal 60 3 13" xfId="26991" xr:uid="{00000000-0005-0000-0000-000071690000}"/>
    <cellStyle name="Normal 60 3 14" xfId="26992" xr:uid="{00000000-0005-0000-0000-000072690000}"/>
    <cellStyle name="Normal 60 3 15" xfId="26993" xr:uid="{00000000-0005-0000-0000-000073690000}"/>
    <cellStyle name="Normal 60 3 2" xfId="26994" xr:uid="{00000000-0005-0000-0000-000074690000}"/>
    <cellStyle name="Normal 60 3 2 2" xfId="26995" xr:uid="{00000000-0005-0000-0000-000075690000}"/>
    <cellStyle name="Normal 60 3 2 2 2" xfId="26996" xr:uid="{00000000-0005-0000-0000-000076690000}"/>
    <cellStyle name="Normal 60 3 2 3" xfId="26997" xr:uid="{00000000-0005-0000-0000-000077690000}"/>
    <cellStyle name="Normal 60 3 2 4" xfId="26998" xr:uid="{00000000-0005-0000-0000-000078690000}"/>
    <cellStyle name="Normal 60 3 2 5" xfId="26999" xr:uid="{00000000-0005-0000-0000-000079690000}"/>
    <cellStyle name="Normal 60 3 3" xfId="27000" xr:uid="{00000000-0005-0000-0000-00007A690000}"/>
    <cellStyle name="Normal 60 3 3 2" xfId="27001" xr:uid="{00000000-0005-0000-0000-00007B690000}"/>
    <cellStyle name="Normal 60 3 3 2 2" xfId="27002" xr:uid="{00000000-0005-0000-0000-00007C690000}"/>
    <cellStyle name="Normal 60 3 3 3" xfId="27003" xr:uid="{00000000-0005-0000-0000-00007D690000}"/>
    <cellStyle name="Normal 60 3 3 4" xfId="27004" xr:uid="{00000000-0005-0000-0000-00007E690000}"/>
    <cellStyle name="Normal 60 3 4" xfId="27005" xr:uid="{00000000-0005-0000-0000-00007F690000}"/>
    <cellStyle name="Normal 60 3 4 2" xfId="27006" xr:uid="{00000000-0005-0000-0000-000080690000}"/>
    <cellStyle name="Normal 60 3 4 2 2" xfId="27007" xr:uid="{00000000-0005-0000-0000-000081690000}"/>
    <cellStyle name="Normal 60 3 4 3" xfId="27008" xr:uid="{00000000-0005-0000-0000-000082690000}"/>
    <cellStyle name="Normal 60 3 4 4" xfId="27009" xr:uid="{00000000-0005-0000-0000-000083690000}"/>
    <cellStyle name="Normal 60 3 5" xfId="27010" xr:uid="{00000000-0005-0000-0000-000084690000}"/>
    <cellStyle name="Normal 60 3 5 2" xfId="27011" xr:uid="{00000000-0005-0000-0000-000085690000}"/>
    <cellStyle name="Normal 60 3 5 2 2" xfId="27012" xr:uid="{00000000-0005-0000-0000-000086690000}"/>
    <cellStyle name="Normal 60 3 5 3" xfId="27013" xr:uid="{00000000-0005-0000-0000-000087690000}"/>
    <cellStyle name="Normal 60 3 5 4" xfId="27014" xr:uid="{00000000-0005-0000-0000-000088690000}"/>
    <cellStyle name="Normal 60 3 6" xfId="27015" xr:uid="{00000000-0005-0000-0000-000089690000}"/>
    <cellStyle name="Normal 60 3 6 2" xfId="27016" xr:uid="{00000000-0005-0000-0000-00008A690000}"/>
    <cellStyle name="Normal 60 3 6 2 2" xfId="27017" xr:uid="{00000000-0005-0000-0000-00008B690000}"/>
    <cellStyle name="Normal 60 3 6 3" xfId="27018" xr:uid="{00000000-0005-0000-0000-00008C690000}"/>
    <cellStyle name="Normal 60 3 7" xfId="27019" xr:uid="{00000000-0005-0000-0000-00008D690000}"/>
    <cellStyle name="Normal 60 3 7 2" xfId="27020" xr:uid="{00000000-0005-0000-0000-00008E690000}"/>
    <cellStyle name="Normal 60 3 7 3" xfId="27021" xr:uid="{00000000-0005-0000-0000-00008F690000}"/>
    <cellStyle name="Normal 60 3 8" xfId="27022" xr:uid="{00000000-0005-0000-0000-000090690000}"/>
    <cellStyle name="Normal 60 3 8 2" xfId="27023" xr:uid="{00000000-0005-0000-0000-000091690000}"/>
    <cellStyle name="Normal 60 3 9" xfId="27024" xr:uid="{00000000-0005-0000-0000-000092690000}"/>
    <cellStyle name="Normal 60 3 9 2" xfId="27025" xr:uid="{00000000-0005-0000-0000-000093690000}"/>
    <cellStyle name="Normal 60 4" xfId="27026" xr:uid="{00000000-0005-0000-0000-000094690000}"/>
    <cellStyle name="Normal 60 4 2" xfId="27027" xr:uid="{00000000-0005-0000-0000-000095690000}"/>
    <cellStyle name="Normal 60 4 2 2" xfId="27028" xr:uid="{00000000-0005-0000-0000-000096690000}"/>
    <cellStyle name="Normal 60 4 3" xfId="27029" xr:uid="{00000000-0005-0000-0000-000097690000}"/>
    <cellStyle name="Normal 60 4 4" xfId="27030" xr:uid="{00000000-0005-0000-0000-000098690000}"/>
    <cellStyle name="Normal 60 4 5" xfId="27031" xr:uid="{00000000-0005-0000-0000-000099690000}"/>
    <cellStyle name="Normal 60 5" xfId="27032" xr:uid="{00000000-0005-0000-0000-00009A690000}"/>
    <cellStyle name="Normal 60 5 2" xfId="27033" xr:uid="{00000000-0005-0000-0000-00009B690000}"/>
    <cellStyle name="Normal 60 5 2 2" xfId="27034" xr:uid="{00000000-0005-0000-0000-00009C690000}"/>
    <cellStyle name="Normal 60 5 3" xfId="27035" xr:uid="{00000000-0005-0000-0000-00009D690000}"/>
    <cellStyle name="Normal 60 5 4" xfId="27036" xr:uid="{00000000-0005-0000-0000-00009E690000}"/>
    <cellStyle name="Normal 60 5 5" xfId="27037" xr:uid="{00000000-0005-0000-0000-00009F690000}"/>
    <cellStyle name="Normal 60 6" xfId="27038" xr:uid="{00000000-0005-0000-0000-0000A0690000}"/>
    <cellStyle name="Normal 60 6 2" xfId="27039" xr:uid="{00000000-0005-0000-0000-0000A1690000}"/>
    <cellStyle name="Normal 60 6 2 2" xfId="27040" xr:uid="{00000000-0005-0000-0000-0000A2690000}"/>
    <cellStyle name="Normal 60 6 3" xfId="27041" xr:uid="{00000000-0005-0000-0000-0000A3690000}"/>
    <cellStyle name="Normal 60 6 4" xfId="27042" xr:uid="{00000000-0005-0000-0000-0000A4690000}"/>
    <cellStyle name="Normal 60 7" xfId="27043" xr:uid="{00000000-0005-0000-0000-0000A5690000}"/>
    <cellStyle name="Normal 60 7 2" xfId="27044" xr:uid="{00000000-0005-0000-0000-0000A6690000}"/>
    <cellStyle name="Normal 60 7 2 2" xfId="27045" xr:uid="{00000000-0005-0000-0000-0000A7690000}"/>
    <cellStyle name="Normal 60 7 3" xfId="27046" xr:uid="{00000000-0005-0000-0000-0000A8690000}"/>
    <cellStyle name="Normal 60 7 4" xfId="27047" xr:uid="{00000000-0005-0000-0000-0000A9690000}"/>
    <cellStyle name="Normal 60 8" xfId="27048" xr:uid="{00000000-0005-0000-0000-0000AA690000}"/>
    <cellStyle name="Normal 60 8 2" xfId="27049" xr:uid="{00000000-0005-0000-0000-0000AB690000}"/>
    <cellStyle name="Normal 60 8 2 2" xfId="27050" xr:uid="{00000000-0005-0000-0000-0000AC690000}"/>
    <cellStyle name="Normal 60 8 3" xfId="27051" xr:uid="{00000000-0005-0000-0000-0000AD690000}"/>
    <cellStyle name="Normal 60 9" xfId="27052" xr:uid="{00000000-0005-0000-0000-0000AE690000}"/>
    <cellStyle name="Normal 60 9 2" xfId="27053" xr:uid="{00000000-0005-0000-0000-0000AF690000}"/>
    <cellStyle name="Normal 60 9 3" xfId="27054" xr:uid="{00000000-0005-0000-0000-0000B0690000}"/>
    <cellStyle name="Normal 61" xfId="27055" xr:uid="{00000000-0005-0000-0000-0000B1690000}"/>
    <cellStyle name="Normal 61 10" xfId="27056" xr:uid="{00000000-0005-0000-0000-0000B2690000}"/>
    <cellStyle name="Normal 61 10 2" xfId="27057" xr:uid="{00000000-0005-0000-0000-0000B3690000}"/>
    <cellStyle name="Normal 61 11" xfId="27058" xr:uid="{00000000-0005-0000-0000-0000B4690000}"/>
    <cellStyle name="Normal 61 11 2" xfId="27059" xr:uid="{00000000-0005-0000-0000-0000B5690000}"/>
    <cellStyle name="Normal 61 12" xfId="27060" xr:uid="{00000000-0005-0000-0000-0000B6690000}"/>
    <cellStyle name="Normal 61 12 2" xfId="27061" xr:uid="{00000000-0005-0000-0000-0000B7690000}"/>
    <cellStyle name="Normal 61 13" xfId="27062" xr:uid="{00000000-0005-0000-0000-0000B8690000}"/>
    <cellStyle name="Normal 61 13 2" xfId="27063" xr:uid="{00000000-0005-0000-0000-0000B9690000}"/>
    <cellStyle name="Normal 61 14" xfId="27064" xr:uid="{00000000-0005-0000-0000-0000BA690000}"/>
    <cellStyle name="Normal 61 15" xfId="27065" xr:uid="{00000000-0005-0000-0000-0000BB690000}"/>
    <cellStyle name="Normal 61 16" xfId="27066" xr:uid="{00000000-0005-0000-0000-0000BC690000}"/>
    <cellStyle name="Normal 61 17" xfId="27067" xr:uid="{00000000-0005-0000-0000-0000BD690000}"/>
    <cellStyle name="Normal 61 2" xfId="27068" xr:uid="{00000000-0005-0000-0000-0000BE690000}"/>
    <cellStyle name="Normal 61 2 10" xfId="27069" xr:uid="{00000000-0005-0000-0000-0000BF690000}"/>
    <cellStyle name="Normal 61 2 11" xfId="27070" xr:uid="{00000000-0005-0000-0000-0000C0690000}"/>
    <cellStyle name="Normal 61 2 12" xfId="27071" xr:uid="{00000000-0005-0000-0000-0000C1690000}"/>
    <cellStyle name="Normal 61 2 13" xfId="27072" xr:uid="{00000000-0005-0000-0000-0000C2690000}"/>
    <cellStyle name="Normal 61 2 14" xfId="27073" xr:uid="{00000000-0005-0000-0000-0000C3690000}"/>
    <cellStyle name="Normal 61 2 15" xfId="27074" xr:uid="{00000000-0005-0000-0000-0000C4690000}"/>
    <cellStyle name="Normal 61 2 2" xfId="27075" xr:uid="{00000000-0005-0000-0000-0000C5690000}"/>
    <cellStyle name="Normal 61 2 2 2" xfId="27076" xr:uid="{00000000-0005-0000-0000-0000C6690000}"/>
    <cellStyle name="Normal 61 2 2 2 2" xfId="27077" xr:uid="{00000000-0005-0000-0000-0000C7690000}"/>
    <cellStyle name="Normal 61 2 2 3" xfId="27078" xr:uid="{00000000-0005-0000-0000-0000C8690000}"/>
    <cellStyle name="Normal 61 2 2 4" xfId="27079" xr:uid="{00000000-0005-0000-0000-0000C9690000}"/>
    <cellStyle name="Normal 61 2 2 5" xfId="27080" xr:uid="{00000000-0005-0000-0000-0000CA690000}"/>
    <cellStyle name="Normal 61 2 3" xfId="27081" xr:uid="{00000000-0005-0000-0000-0000CB690000}"/>
    <cellStyle name="Normal 61 2 3 2" xfId="27082" xr:uid="{00000000-0005-0000-0000-0000CC690000}"/>
    <cellStyle name="Normal 61 2 3 2 2" xfId="27083" xr:uid="{00000000-0005-0000-0000-0000CD690000}"/>
    <cellStyle name="Normal 61 2 3 3" xfId="27084" xr:uid="{00000000-0005-0000-0000-0000CE690000}"/>
    <cellStyle name="Normal 61 2 3 4" xfId="27085" xr:uid="{00000000-0005-0000-0000-0000CF690000}"/>
    <cellStyle name="Normal 61 2 4" xfId="27086" xr:uid="{00000000-0005-0000-0000-0000D0690000}"/>
    <cellStyle name="Normal 61 2 4 2" xfId="27087" xr:uid="{00000000-0005-0000-0000-0000D1690000}"/>
    <cellStyle name="Normal 61 2 4 2 2" xfId="27088" xr:uid="{00000000-0005-0000-0000-0000D2690000}"/>
    <cellStyle name="Normal 61 2 4 3" xfId="27089" xr:uid="{00000000-0005-0000-0000-0000D3690000}"/>
    <cellStyle name="Normal 61 2 4 4" xfId="27090" xr:uid="{00000000-0005-0000-0000-0000D4690000}"/>
    <cellStyle name="Normal 61 2 5" xfId="27091" xr:uid="{00000000-0005-0000-0000-0000D5690000}"/>
    <cellStyle name="Normal 61 2 5 2" xfId="27092" xr:uid="{00000000-0005-0000-0000-0000D6690000}"/>
    <cellStyle name="Normal 61 2 5 2 2" xfId="27093" xr:uid="{00000000-0005-0000-0000-0000D7690000}"/>
    <cellStyle name="Normal 61 2 5 3" xfId="27094" xr:uid="{00000000-0005-0000-0000-0000D8690000}"/>
    <cellStyle name="Normal 61 2 5 4" xfId="27095" xr:uid="{00000000-0005-0000-0000-0000D9690000}"/>
    <cellStyle name="Normal 61 2 6" xfId="27096" xr:uid="{00000000-0005-0000-0000-0000DA690000}"/>
    <cellStyle name="Normal 61 2 6 2" xfId="27097" xr:uid="{00000000-0005-0000-0000-0000DB690000}"/>
    <cellStyle name="Normal 61 2 6 2 2" xfId="27098" xr:uid="{00000000-0005-0000-0000-0000DC690000}"/>
    <cellStyle name="Normal 61 2 6 3" xfId="27099" xr:uid="{00000000-0005-0000-0000-0000DD690000}"/>
    <cellStyle name="Normal 61 2 7" xfId="27100" xr:uid="{00000000-0005-0000-0000-0000DE690000}"/>
    <cellStyle name="Normal 61 2 7 2" xfId="27101" xr:uid="{00000000-0005-0000-0000-0000DF690000}"/>
    <cellStyle name="Normal 61 2 7 3" xfId="27102" xr:uid="{00000000-0005-0000-0000-0000E0690000}"/>
    <cellStyle name="Normal 61 2 8" xfId="27103" xr:uid="{00000000-0005-0000-0000-0000E1690000}"/>
    <cellStyle name="Normal 61 2 8 2" xfId="27104" xr:uid="{00000000-0005-0000-0000-0000E2690000}"/>
    <cellStyle name="Normal 61 2 9" xfId="27105" xr:uid="{00000000-0005-0000-0000-0000E3690000}"/>
    <cellStyle name="Normal 61 2 9 2" xfId="27106" xr:uid="{00000000-0005-0000-0000-0000E4690000}"/>
    <cellStyle name="Normal 61 3" xfId="27107" xr:uid="{00000000-0005-0000-0000-0000E5690000}"/>
    <cellStyle name="Normal 61 3 10" xfId="27108" xr:uid="{00000000-0005-0000-0000-0000E6690000}"/>
    <cellStyle name="Normal 61 3 11" xfId="27109" xr:uid="{00000000-0005-0000-0000-0000E7690000}"/>
    <cellStyle name="Normal 61 3 12" xfId="27110" xr:uid="{00000000-0005-0000-0000-0000E8690000}"/>
    <cellStyle name="Normal 61 3 13" xfId="27111" xr:uid="{00000000-0005-0000-0000-0000E9690000}"/>
    <cellStyle name="Normal 61 3 14" xfId="27112" xr:uid="{00000000-0005-0000-0000-0000EA690000}"/>
    <cellStyle name="Normal 61 3 15" xfId="27113" xr:uid="{00000000-0005-0000-0000-0000EB690000}"/>
    <cellStyle name="Normal 61 3 2" xfId="27114" xr:uid="{00000000-0005-0000-0000-0000EC690000}"/>
    <cellStyle name="Normal 61 3 2 2" xfId="27115" xr:uid="{00000000-0005-0000-0000-0000ED690000}"/>
    <cellStyle name="Normal 61 3 2 2 2" xfId="27116" xr:uid="{00000000-0005-0000-0000-0000EE690000}"/>
    <cellStyle name="Normal 61 3 2 3" xfId="27117" xr:uid="{00000000-0005-0000-0000-0000EF690000}"/>
    <cellStyle name="Normal 61 3 2 4" xfId="27118" xr:uid="{00000000-0005-0000-0000-0000F0690000}"/>
    <cellStyle name="Normal 61 3 2 5" xfId="27119" xr:uid="{00000000-0005-0000-0000-0000F1690000}"/>
    <cellStyle name="Normal 61 3 3" xfId="27120" xr:uid="{00000000-0005-0000-0000-0000F2690000}"/>
    <cellStyle name="Normal 61 3 3 2" xfId="27121" xr:uid="{00000000-0005-0000-0000-0000F3690000}"/>
    <cellStyle name="Normal 61 3 3 2 2" xfId="27122" xr:uid="{00000000-0005-0000-0000-0000F4690000}"/>
    <cellStyle name="Normal 61 3 3 3" xfId="27123" xr:uid="{00000000-0005-0000-0000-0000F5690000}"/>
    <cellStyle name="Normal 61 3 3 4" xfId="27124" xr:uid="{00000000-0005-0000-0000-0000F6690000}"/>
    <cellStyle name="Normal 61 3 4" xfId="27125" xr:uid="{00000000-0005-0000-0000-0000F7690000}"/>
    <cellStyle name="Normal 61 3 4 2" xfId="27126" xr:uid="{00000000-0005-0000-0000-0000F8690000}"/>
    <cellStyle name="Normal 61 3 4 2 2" xfId="27127" xr:uid="{00000000-0005-0000-0000-0000F9690000}"/>
    <cellStyle name="Normal 61 3 4 3" xfId="27128" xr:uid="{00000000-0005-0000-0000-0000FA690000}"/>
    <cellStyle name="Normal 61 3 4 4" xfId="27129" xr:uid="{00000000-0005-0000-0000-0000FB690000}"/>
    <cellStyle name="Normal 61 3 5" xfId="27130" xr:uid="{00000000-0005-0000-0000-0000FC690000}"/>
    <cellStyle name="Normal 61 3 5 2" xfId="27131" xr:uid="{00000000-0005-0000-0000-0000FD690000}"/>
    <cellStyle name="Normal 61 3 5 2 2" xfId="27132" xr:uid="{00000000-0005-0000-0000-0000FE690000}"/>
    <cellStyle name="Normal 61 3 5 3" xfId="27133" xr:uid="{00000000-0005-0000-0000-0000FF690000}"/>
    <cellStyle name="Normal 61 3 5 4" xfId="27134" xr:uid="{00000000-0005-0000-0000-0000006A0000}"/>
    <cellStyle name="Normal 61 3 6" xfId="27135" xr:uid="{00000000-0005-0000-0000-0000016A0000}"/>
    <cellStyle name="Normal 61 3 6 2" xfId="27136" xr:uid="{00000000-0005-0000-0000-0000026A0000}"/>
    <cellStyle name="Normal 61 3 6 2 2" xfId="27137" xr:uid="{00000000-0005-0000-0000-0000036A0000}"/>
    <cellStyle name="Normal 61 3 6 3" xfId="27138" xr:uid="{00000000-0005-0000-0000-0000046A0000}"/>
    <cellStyle name="Normal 61 3 7" xfId="27139" xr:uid="{00000000-0005-0000-0000-0000056A0000}"/>
    <cellStyle name="Normal 61 3 7 2" xfId="27140" xr:uid="{00000000-0005-0000-0000-0000066A0000}"/>
    <cellStyle name="Normal 61 3 7 3" xfId="27141" xr:uid="{00000000-0005-0000-0000-0000076A0000}"/>
    <cellStyle name="Normal 61 3 8" xfId="27142" xr:uid="{00000000-0005-0000-0000-0000086A0000}"/>
    <cellStyle name="Normal 61 3 8 2" xfId="27143" xr:uid="{00000000-0005-0000-0000-0000096A0000}"/>
    <cellStyle name="Normal 61 3 9" xfId="27144" xr:uid="{00000000-0005-0000-0000-00000A6A0000}"/>
    <cellStyle name="Normal 61 3 9 2" xfId="27145" xr:uid="{00000000-0005-0000-0000-00000B6A0000}"/>
    <cellStyle name="Normal 61 4" xfId="27146" xr:uid="{00000000-0005-0000-0000-00000C6A0000}"/>
    <cellStyle name="Normal 61 4 2" xfId="27147" xr:uid="{00000000-0005-0000-0000-00000D6A0000}"/>
    <cellStyle name="Normal 61 4 2 2" xfId="27148" xr:uid="{00000000-0005-0000-0000-00000E6A0000}"/>
    <cellStyle name="Normal 61 4 3" xfId="27149" xr:uid="{00000000-0005-0000-0000-00000F6A0000}"/>
    <cellStyle name="Normal 61 4 4" xfId="27150" xr:uid="{00000000-0005-0000-0000-0000106A0000}"/>
    <cellStyle name="Normal 61 4 5" xfId="27151" xr:uid="{00000000-0005-0000-0000-0000116A0000}"/>
    <cellStyle name="Normal 61 5" xfId="27152" xr:uid="{00000000-0005-0000-0000-0000126A0000}"/>
    <cellStyle name="Normal 61 5 2" xfId="27153" xr:uid="{00000000-0005-0000-0000-0000136A0000}"/>
    <cellStyle name="Normal 61 5 2 2" xfId="27154" xr:uid="{00000000-0005-0000-0000-0000146A0000}"/>
    <cellStyle name="Normal 61 5 3" xfId="27155" xr:uid="{00000000-0005-0000-0000-0000156A0000}"/>
    <cellStyle name="Normal 61 5 4" xfId="27156" xr:uid="{00000000-0005-0000-0000-0000166A0000}"/>
    <cellStyle name="Normal 61 5 5" xfId="27157" xr:uid="{00000000-0005-0000-0000-0000176A0000}"/>
    <cellStyle name="Normal 61 6" xfId="27158" xr:uid="{00000000-0005-0000-0000-0000186A0000}"/>
    <cellStyle name="Normal 61 6 2" xfId="27159" xr:uid="{00000000-0005-0000-0000-0000196A0000}"/>
    <cellStyle name="Normal 61 6 2 2" xfId="27160" xr:uid="{00000000-0005-0000-0000-00001A6A0000}"/>
    <cellStyle name="Normal 61 6 3" xfId="27161" xr:uid="{00000000-0005-0000-0000-00001B6A0000}"/>
    <cellStyle name="Normal 61 6 4" xfId="27162" xr:uid="{00000000-0005-0000-0000-00001C6A0000}"/>
    <cellStyle name="Normal 61 6 5" xfId="27163" xr:uid="{00000000-0005-0000-0000-00001D6A0000}"/>
    <cellStyle name="Normal 61 7" xfId="27164" xr:uid="{00000000-0005-0000-0000-00001E6A0000}"/>
    <cellStyle name="Normal 61 7 2" xfId="27165" xr:uid="{00000000-0005-0000-0000-00001F6A0000}"/>
    <cellStyle name="Normal 61 7 2 2" xfId="27166" xr:uid="{00000000-0005-0000-0000-0000206A0000}"/>
    <cellStyle name="Normal 61 7 3" xfId="27167" xr:uid="{00000000-0005-0000-0000-0000216A0000}"/>
    <cellStyle name="Normal 61 7 4" xfId="27168" xr:uid="{00000000-0005-0000-0000-0000226A0000}"/>
    <cellStyle name="Normal 61 8" xfId="27169" xr:uid="{00000000-0005-0000-0000-0000236A0000}"/>
    <cellStyle name="Normal 61 8 2" xfId="27170" xr:uid="{00000000-0005-0000-0000-0000246A0000}"/>
    <cellStyle name="Normal 61 8 2 2" xfId="27171" xr:uid="{00000000-0005-0000-0000-0000256A0000}"/>
    <cellStyle name="Normal 61 8 3" xfId="27172" xr:uid="{00000000-0005-0000-0000-0000266A0000}"/>
    <cellStyle name="Normal 61 9" xfId="27173" xr:uid="{00000000-0005-0000-0000-0000276A0000}"/>
    <cellStyle name="Normal 61 9 2" xfId="27174" xr:uid="{00000000-0005-0000-0000-0000286A0000}"/>
    <cellStyle name="Normal 61 9 3" xfId="27175" xr:uid="{00000000-0005-0000-0000-0000296A0000}"/>
    <cellStyle name="Normal 62" xfId="27176" xr:uid="{00000000-0005-0000-0000-00002A6A0000}"/>
    <cellStyle name="Normal 62 10" xfId="27177" xr:uid="{00000000-0005-0000-0000-00002B6A0000}"/>
    <cellStyle name="Normal 62 10 2" xfId="27178" xr:uid="{00000000-0005-0000-0000-00002C6A0000}"/>
    <cellStyle name="Normal 62 11" xfId="27179" xr:uid="{00000000-0005-0000-0000-00002D6A0000}"/>
    <cellStyle name="Normal 62 11 2" xfId="27180" xr:uid="{00000000-0005-0000-0000-00002E6A0000}"/>
    <cellStyle name="Normal 62 12" xfId="27181" xr:uid="{00000000-0005-0000-0000-00002F6A0000}"/>
    <cellStyle name="Normal 62 12 2" xfId="27182" xr:uid="{00000000-0005-0000-0000-0000306A0000}"/>
    <cellStyle name="Normal 62 13" xfId="27183" xr:uid="{00000000-0005-0000-0000-0000316A0000}"/>
    <cellStyle name="Normal 62 13 2" xfId="27184" xr:uid="{00000000-0005-0000-0000-0000326A0000}"/>
    <cellStyle name="Normal 62 14" xfId="27185" xr:uid="{00000000-0005-0000-0000-0000336A0000}"/>
    <cellStyle name="Normal 62 15" xfId="27186" xr:uid="{00000000-0005-0000-0000-0000346A0000}"/>
    <cellStyle name="Normal 62 16" xfId="27187" xr:uid="{00000000-0005-0000-0000-0000356A0000}"/>
    <cellStyle name="Normal 62 17" xfId="27188" xr:uid="{00000000-0005-0000-0000-0000366A0000}"/>
    <cellStyle name="Normal 62 2" xfId="27189" xr:uid="{00000000-0005-0000-0000-0000376A0000}"/>
    <cellStyle name="Normal 62 2 10" xfId="27190" xr:uid="{00000000-0005-0000-0000-0000386A0000}"/>
    <cellStyle name="Normal 62 2 11" xfId="27191" xr:uid="{00000000-0005-0000-0000-0000396A0000}"/>
    <cellStyle name="Normal 62 2 12" xfId="27192" xr:uid="{00000000-0005-0000-0000-00003A6A0000}"/>
    <cellStyle name="Normal 62 2 13" xfId="27193" xr:uid="{00000000-0005-0000-0000-00003B6A0000}"/>
    <cellStyle name="Normal 62 2 14" xfId="27194" xr:uid="{00000000-0005-0000-0000-00003C6A0000}"/>
    <cellStyle name="Normal 62 2 15" xfId="27195" xr:uid="{00000000-0005-0000-0000-00003D6A0000}"/>
    <cellStyle name="Normal 62 2 2" xfId="27196" xr:uid="{00000000-0005-0000-0000-00003E6A0000}"/>
    <cellStyle name="Normal 62 2 2 2" xfId="27197" xr:uid="{00000000-0005-0000-0000-00003F6A0000}"/>
    <cellStyle name="Normal 62 2 2 2 2" xfId="27198" xr:uid="{00000000-0005-0000-0000-0000406A0000}"/>
    <cellStyle name="Normal 62 2 2 3" xfId="27199" xr:uid="{00000000-0005-0000-0000-0000416A0000}"/>
    <cellStyle name="Normal 62 2 2 4" xfId="27200" xr:uid="{00000000-0005-0000-0000-0000426A0000}"/>
    <cellStyle name="Normal 62 2 2 5" xfId="27201" xr:uid="{00000000-0005-0000-0000-0000436A0000}"/>
    <cellStyle name="Normal 62 2 3" xfId="27202" xr:uid="{00000000-0005-0000-0000-0000446A0000}"/>
    <cellStyle name="Normal 62 2 3 2" xfId="27203" xr:uid="{00000000-0005-0000-0000-0000456A0000}"/>
    <cellStyle name="Normal 62 2 3 2 2" xfId="27204" xr:uid="{00000000-0005-0000-0000-0000466A0000}"/>
    <cellStyle name="Normal 62 2 3 3" xfId="27205" xr:uid="{00000000-0005-0000-0000-0000476A0000}"/>
    <cellStyle name="Normal 62 2 3 4" xfId="27206" xr:uid="{00000000-0005-0000-0000-0000486A0000}"/>
    <cellStyle name="Normal 62 2 4" xfId="27207" xr:uid="{00000000-0005-0000-0000-0000496A0000}"/>
    <cellStyle name="Normal 62 2 4 2" xfId="27208" xr:uid="{00000000-0005-0000-0000-00004A6A0000}"/>
    <cellStyle name="Normal 62 2 4 2 2" xfId="27209" xr:uid="{00000000-0005-0000-0000-00004B6A0000}"/>
    <cellStyle name="Normal 62 2 4 3" xfId="27210" xr:uid="{00000000-0005-0000-0000-00004C6A0000}"/>
    <cellStyle name="Normal 62 2 4 4" xfId="27211" xr:uid="{00000000-0005-0000-0000-00004D6A0000}"/>
    <cellStyle name="Normal 62 2 5" xfId="27212" xr:uid="{00000000-0005-0000-0000-00004E6A0000}"/>
    <cellStyle name="Normal 62 2 5 2" xfId="27213" xr:uid="{00000000-0005-0000-0000-00004F6A0000}"/>
    <cellStyle name="Normal 62 2 5 2 2" xfId="27214" xr:uid="{00000000-0005-0000-0000-0000506A0000}"/>
    <cellStyle name="Normal 62 2 5 3" xfId="27215" xr:uid="{00000000-0005-0000-0000-0000516A0000}"/>
    <cellStyle name="Normal 62 2 5 4" xfId="27216" xr:uid="{00000000-0005-0000-0000-0000526A0000}"/>
    <cellStyle name="Normal 62 2 6" xfId="27217" xr:uid="{00000000-0005-0000-0000-0000536A0000}"/>
    <cellStyle name="Normal 62 2 6 2" xfId="27218" xr:uid="{00000000-0005-0000-0000-0000546A0000}"/>
    <cellStyle name="Normal 62 2 6 2 2" xfId="27219" xr:uid="{00000000-0005-0000-0000-0000556A0000}"/>
    <cellStyle name="Normal 62 2 6 3" xfId="27220" xr:uid="{00000000-0005-0000-0000-0000566A0000}"/>
    <cellStyle name="Normal 62 2 7" xfId="27221" xr:uid="{00000000-0005-0000-0000-0000576A0000}"/>
    <cellStyle name="Normal 62 2 7 2" xfId="27222" xr:uid="{00000000-0005-0000-0000-0000586A0000}"/>
    <cellStyle name="Normal 62 2 7 3" xfId="27223" xr:uid="{00000000-0005-0000-0000-0000596A0000}"/>
    <cellStyle name="Normal 62 2 8" xfId="27224" xr:uid="{00000000-0005-0000-0000-00005A6A0000}"/>
    <cellStyle name="Normal 62 2 8 2" xfId="27225" xr:uid="{00000000-0005-0000-0000-00005B6A0000}"/>
    <cellStyle name="Normal 62 2 9" xfId="27226" xr:uid="{00000000-0005-0000-0000-00005C6A0000}"/>
    <cellStyle name="Normal 62 2 9 2" xfId="27227" xr:uid="{00000000-0005-0000-0000-00005D6A0000}"/>
    <cellStyle name="Normal 62 3" xfId="27228" xr:uid="{00000000-0005-0000-0000-00005E6A0000}"/>
    <cellStyle name="Normal 62 3 10" xfId="27229" xr:uid="{00000000-0005-0000-0000-00005F6A0000}"/>
    <cellStyle name="Normal 62 3 11" xfId="27230" xr:uid="{00000000-0005-0000-0000-0000606A0000}"/>
    <cellStyle name="Normal 62 3 12" xfId="27231" xr:uid="{00000000-0005-0000-0000-0000616A0000}"/>
    <cellStyle name="Normal 62 3 13" xfId="27232" xr:uid="{00000000-0005-0000-0000-0000626A0000}"/>
    <cellStyle name="Normal 62 3 14" xfId="27233" xr:uid="{00000000-0005-0000-0000-0000636A0000}"/>
    <cellStyle name="Normal 62 3 15" xfId="27234" xr:uid="{00000000-0005-0000-0000-0000646A0000}"/>
    <cellStyle name="Normal 62 3 2" xfId="27235" xr:uid="{00000000-0005-0000-0000-0000656A0000}"/>
    <cellStyle name="Normal 62 3 2 2" xfId="27236" xr:uid="{00000000-0005-0000-0000-0000666A0000}"/>
    <cellStyle name="Normal 62 3 2 2 2" xfId="27237" xr:uid="{00000000-0005-0000-0000-0000676A0000}"/>
    <cellStyle name="Normal 62 3 2 3" xfId="27238" xr:uid="{00000000-0005-0000-0000-0000686A0000}"/>
    <cellStyle name="Normal 62 3 2 4" xfId="27239" xr:uid="{00000000-0005-0000-0000-0000696A0000}"/>
    <cellStyle name="Normal 62 3 2 5" xfId="27240" xr:uid="{00000000-0005-0000-0000-00006A6A0000}"/>
    <cellStyle name="Normal 62 3 3" xfId="27241" xr:uid="{00000000-0005-0000-0000-00006B6A0000}"/>
    <cellStyle name="Normal 62 3 3 2" xfId="27242" xr:uid="{00000000-0005-0000-0000-00006C6A0000}"/>
    <cellStyle name="Normal 62 3 3 2 2" xfId="27243" xr:uid="{00000000-0005-0000-0000-00006D6A0000}"/>
    <cellStyle name="Normal 62 3 3 3" xfId="27244" xr:uid="{00000000-0005-0000-0000-00006E6A0000}"/>
    <cellStyle name="Normal 62 3 3 4" xfId="27245" xr:uid="{00000000-0005-0000-0000-00006F6A0000}"/>
    <cellStyle name="Normal 62 3 4" xfId="27246" xr:uid="{00000000-0005-0000-0000-0000706A0000}"/>
    <cellStyle name="Normal 62 3 4 2" xfId="27247" xr:uid="{00000000-0005-0000-0000-0000716A0000}"/>
    <cellStyle name="Normal 62 3 4 2 2" xfId="27248" xr:uid="{00000000-0005-0000-0000-0000726A0000}"/>
    <cellStyle name="Normal 62 3 4 3" xfId="27249" xr:uid="{00000000-0005-0000-0000-0000736A0000}"/>
    <cellStyle name="Normal 62 3 4 4" xfId="27250" xr:uid="{00000000-0005-0000-0000-0000746A0000}"/>
    <cellStyle name="Normal 62 3 5" xfId="27251" xr:uid="{00000000-0005-0000-0000-0000756A0000}"/>
    <cellStyle name="Normal 62 3 5 2" xfId="27252" xr:uid="{00000000-0005-0000-0000-0000766A0000}"/>
    <cellStyle name="Normal 62 3 5 2 2" xfId="27253" xr:uid="{00000000-0005-0000-0000-0000776A0000}"/>
    <cellStyle name="Normal 62 3 5 3" xfId="27254" xr:uid="{00000000-0005-0000-0000-0000786A0000}"/>
    <cellStyle name="Normal 62 3 5 4" xfId="27255" xr:uid="{00000000-0005-0000-0000-0000796A0000}"/>
    <cellStyle name="Normal 62 3 6" xfId="27256" xr:uid="{00000000-0005-0000-0000-00007A6A0000}"/>
    <cellStyle name="Normal 62 3 6 2" xfId="27257" xr:uid="{00000000-0005-0000-0000-00007B6A0000}"/>
    <cellStyle name="Normal 62 3 6 2 2" xfId="27258" xr:uid="{00000000-0005-0000-0000-00007C6A0000}"/>
    <cellStyle name="Normal 62 3 6 3" xfId="27259" xr:uid="{00000000-0005-0000-0000-00007D6A0000}"/>
    <cellStyle name="Normal 62 3 7" xfId="27260" xr:uid="{00000000-0005-0000-0000-00007E6A0000}"/>
    <cellStyle name="Normal 62 3 7 2" xfId="27261" xr:uid="{00000000-0005-0000-0000-00007F6A0000}"/>
    <cellStyle name="Normal 62 3 7 3" xfId="27262" xr:uid="{00000000-0005-0000-0000-0000806A0000}"/>
    <cellStyle name="Normal 62 3 8" xfId="27263" xr:uid="{00000000-0005-0000-0000-0000816A0000}"/>
    <cellStyle name="Normal 62 3 8 2" xfId="27264" xr:uid="{00000000-0005-0000-0000-0000826A0000}"/>
    <cellStyle name="Normal 62 3 9" xfId="27265" xr:uid="{00000000-0005-0000-0000-0000836A0000}"/>
    <cellStyle name="Normal 62 3 9 2" xfId="27266" xr:uid="{00000000-0005-0000-0000-0000846A0000}"/>
    <cellStyle name="Normal 62 4" xfId="27267" xr:uid="{00000000-0005-0000-0000-0000856A0000}"/>
    <cellStyle name="Normal 62 4 2" xfId="27268" xr:uid="{00000000-0005-0000-0000-0000866A0000}"/>
    <cellStyle name="Normal 62 4 2 2" xfId="27269" xr:uid="{00000000-0005-0000-0000-0000876A0000}"/>
    <cellStyle name="Normal 62 4 3" xfId="27270" xr:uid="{00000000-0005-0000-0000-0000886A0000}"/>
    <cellStyle name="Normal 62 4 4" xfId="27271" xr:uid="{00000000-0005-0000-0000-0000896A0000}"/>
    <cellStyle name="Normal 62 4 5" xfId="27272" xr:uid="{00000000-0005-0000-0000-00008A6A0000}"/>
    <cellStyle name="Normal 62 5" xfId="27273" xr:uid="{00000000-0005-0000-0000-00008B6A0000}"/>
    <cellStyle name="Normal 62 5 2" xfId="27274" xr:uid="{00000000-0005-0000-0000-00008C6A0000}"/>
    <cellStyle name="Normal 62 5 2 2" xfId="27275" xr:uid="{00000000-0005-0000-0000-00008D6A0000}"/>
    <cellStyle name="Normal 62 5 3" xfId="27276" xr:uid="{00000000-0005-0000-0000-00008E6A0000}"/>
    <cellStyle name="Normal 62 5 4" xfId="27277" xr:uid="{00000000-0005-0000-0000-00008F6A0000}"/>
    <cellStyle name="Normal 62 5 5" xfId="27278" xr:uid="{00000000-0005-0000-0000-0000906A0000}"/>
    <cellStyle name="Normal 62 6" xfId="27279" xr:uid="{00000000-0005-0000-0000-0000916A0000}"/>
    <cellStyle name="Normal 62 6 2" xfId="27280" xr:uid="{00000000-0005-0000-0000-0000926A0000}"/>
    <cellStyle name="Normal 62 6 2 2" xfId="27281" xr:uid="{00000000-0005-0000-0000-0000936A0000}"/>
    <cellStyle name="Normal 62 6 3" xfId="27282" xr:uid="{00000000-0005-0000-0000-0000946A0000}"/>
    <cellStyle name="Normal 62 6 4" xfId="27283" xr:uid="{00000000-0005-0000-0000-0000956A0000}"/>
    <cellStyle name="Normal 62 6 5" xfId="27284" xr:uid="{00000000-0005-0000-0000-0000966A0000}"/>
    <cellStyle name="Normal 62 7" xfId="27285" xr:uid="{00000000-0005-0000-0000-0000976A0000}"/>
    <cellStyle name="Normal 62 7 2" xfId="27286" xr:uid="{00000000-0005-0000-0000-0000986A0000}"/>
    <cellStyle name="Normal 62 7 2 2" xfId="27287" xr:uid="{00000000-0005-0000-0000-0000996A0000}"/>
    <cellStyle name="Normal 62 7 3" xfId="27288" xr:uid="{00000000-0005-0000-0000-00009A6A0000}"/>
    <cellStyle name="Normal 62 7 4" xfId="27289" xr:uid="{00000000-0005-0000-0000-00009B6A0000}"/>
    <cellStyle name="Normal 62 8" xfId="27290" xr:uid="{00000000-0005-0000-0000-00009C6A0000}"/>
    <cellStyle name="Normal 62 8 2" xfId="27291" xr:uid="{00000000-0005-0000-0000-00009D6A0000}"/>
    <cellStyle name="Normal 62 8 2 2" xfId="27292" xr:uid="{00000000-0005-0000-0000-00009E6A0000}"/>
    <cellStyle name="Normal 62 8 3" xfId="27293" xr:uid="{00000000-0005-0000-0000-00009F6A0000}"/>
    <cellStyle name="Normal 62 9" xfId="27294" xr:uid="{00000000-0005-0000-0000-0000A06A0000}"/>
    <cellStyle name="Normal 62 9 2" xfId="27295" xr:uid="{00000000-0005-0000-0000-0000A16A0000}"/>
    <cellStyle name="Normal 62 9 3" xfId="27296" xr:uid="{00000000-0005-0000-0000-0000A26A0000}"/>
    <cellStyle name="Normal 63" xfId="27297" xr:uid="{00000000-0005-0000-0000-0000A36A0000}"/>
    <cellStyle name="Normal 63 10" xfId="27298" xr:uid="{00000000-0005-0000-0000-0000A46A0000}"/>
    <cellStyle name="Normal 63 10 2" xfId="27299" xr:uid="{00000000-0005-0000-0000-0000A56A0000}"/>
    <cellStyle name="Normal 63 11" xfId="27300" xr:uid="{00000000-0005-0000-0000-0000A66A0000}"/>
    <cellStyle name="Normal 63 11 2" xfId="27301" xr:uid="{00000000-0005-0000-0000-0000A76A0000}"/>
    <cellStyle name="Normal 63 12" xfId="27302" xr:uid="{00000000-0005-0000-0000-0000A86A0000}"/>
    <cellStyle name="Normal 63 12 2" xfId="27303" xr:uid="{00000000-0005-0000-0000-0000A96A0000}"/>
    <cellStyle name="Normal 63 13" xfId="27304" xr:uid="{00000000-0005-0000-0000-0000AA6A0000}"/>
    <cellStyle name="Normal 63 13 2" xfId="27305" xr:uid="{00000000-0005-0000-0000-0000AB6A0000}"/>
    <cellStyle name="Normal 63 14" xfId="27306" xr:uid="{00000000-0005-0000-0000-0000AC6A0000}"/>
    <cellStyle name="Normal 63 15" xfId="27307" xr:uid="{00000000-0005-0000-0000-0000AD6A0000}"/>
    <cellStyle name="Normal 63 16" xfId="27308" xr:uid="{00000000-0005-0000-0000-0000AE6A0000}"/>
    <cellStyle name="Normal 63 17" xfId="27309" xr:uid="{00000000-0005-0000-0000-0000AF6A0000}"/>
    <cellStyle name="Normal 63 2" xfId="27310" xr:uid="{00000000-0005-0000-0000-0000B06A0000}"/>
    <cellStyle name="Normal 63 2 10" xfId="27311" xr:uid="{00000000-0005-0000-0000-0000B16A0000}"/>
    <cellStyle name="Normal 63 2 11" xfId="27312" xr:uid="{00000000-0005-0000-0000-0000B26A0000}"/>
    <cellStyle name="Normal 63 2 12" xfId="27313" xr:uid="{00000000-0005-0000-0000-0000B36A0000}"/>
    <cellStyle name="Normal 63 2 13" xfId="27314" xr:uid="{00000000-0005-0000-0000-0000B46A0000}"/>
    <cellStyle name="Normal 63 2 14" xfId="27315" xr:uid="{00000000-0005-0000-0000-0000B56A0000}"/>
    <cellStyle name="Normal 63 2 15" xfId="27316" xr:uid="{00000000-0005-0000-0000-0000B66A0000}"/>
    <cellStyle name="Normal 63 2 2" xfId="27317" xr:uid="{00000000-0005-0000-0000-0000B76A0000}"/>
    <cellStyle name="Normal 63 2 2 2" xfId="27318" xr:uid="{00000000-0005-0000-0000-0000B86A0000}"/>
    <cellStyle name="Normal 63 2 2 2 2" xfId="27319" xr:uid="{00000000-0005-0000-0000-0000B96A0000}"/>
    <cellStyle name="Normal 63 2 2 3" xfId="27320" xr:uid="{00000000-0005-0000-0000-0000BA6A0000}"/>
    <cellStyle name="Normal 63 2 2 4" xfId="27321" xr:uid="{00000000-0005-0000-0000-0000BB6A0000}"/>
    <cellStyle name="Normal 63 2 2 5" xfId="27322" xr:uid="{00000000-0005-0000-0000-0000BC6A0000}"/>
    <cellStyle name="Normal 63 2 3" xfId="27323" xr:uid="{00000000-0005-0000-0000-0000BD6A0000}"/>
    <cellStyle name="Normal 63 2 3 2" xfId="27324" xr:uid="{00000000-0005-0000-0000-0000BE6A0000}"/>
    <cellStyle name="Normal 63 2 3 2 2" xfId="27325" xr:uid="{00000000-0005-0000-0000-0000BF6A0000}"/>
    <cellStyle name="Normal 63 2 3 3" xfId="27326" xr:uid="{00000000-0005-0000-0000-0000C06A0000}"/>
    <cellStyle name="Normal 63 2 3 4" xfId="27327" xr:uid="{00000000-0005-0000-0000-0000C16A0000}"/>
    <cellStyle name="Normal 63 2 4" xfId="27328" xr:uid="{00000000-0005-0000-0000-0000C26A0000}"/>
    <cellStyle name="Normal 63 2 4 2" xfId="27329" xr:uid="{00000000-0005-0000-0000-0000C36A0000}"/>
    <cellStyle name="Normal 63 2 4 2 2" xfId="27330" xr:uid="{00000000-0005-0000-0000-0000C46A0000}"/>
    <cellStyle name="Normal 63 2 4 3" xfId="27331" xr:uid="{00000000-0005-0000-0000-0000C56A0000}"/>
    <cellStyle name="Normal 63 2 4 4" xfId="27332" xr:uid="{00000000-0005-0000-0000-0000C66A0000}"/>
    <cellStyle name="Normal 63 2 5" xfId="27333" xr:uid="{00000000-0005-0000-0000-0000C76A0000}"/>
    <cellStyle name="Normal 63 2 5 2" xfId="27334" xr:uid="{00000000-0005-0000-0000-0000C86A0000}"/>
    <cellStyle name="Normal 63 2 5 2 2" xfId="27335" xr:uid="{00000000-0005-0000-0000-0000C96A0000}"/>
    <cellStyle name="Normal 63 2 5 3" xfId="27336" xr:uid="{00000000-0005-0000-0000-0000CA6A0000}"/>
    <cellStyle name="Normal 63 2 5 4" xfId="27337" xr:uid="{00000000-0005-0000-0000-0000CB6A0000}"/>
    <cellStyle name="Normal 63 2 6" xfId="27338" xr:uid="{00000000-0005-0000-0000-0000CC6A0000}"/>
    <cellStyle name="Normal 63 2 6 2" xfId="27339" xr:uid="{00000000-0005-0000-0000-0000CD6A0000}"/>
    <cellStyle name="Normal 63 2 6 2 2" xfId="27340" xr:uid="{00000000-0005-0000-0000-0000CE6A0000}"/>
    <cellStyle name="Normal 63 2 6 3" xfId="27341" xr:uid="{00000000-0005-0000-0000-0000CF6A0000}"/>
    <cellStyle name="Normal 63 2 7" xfId="27342" xr:uid="{00000000-0005-0000-0000-0000D06A0000}"/>
    <cellStyle name="Normal 63 2 7 2" xfId="27343" xr:uid="{00000000-0005-0000-0000-0000D16A0000}"/>
    <cellStyle name="Normal 63 2 7 3" xfId="27344" xr:uid="{00000000-0005-0000-0000-0000D26A0000}"/>
    <cellStyle name="Normal 63 2 8" xfId="27345" xr:uid="{00000000-0005-0000-0000-0000D36A0000}"/>
    <cellStyle name="Normal 63 2 8 2" xfId="27346" xr:uid="{00000000-0005-0000-0000-0000D46A0000}"/>
    <cellStyle name="Normal 63 2 9" xfId="27347" xr:uid="{00000000-0005-0000-0000-0000D56A0000}"/>
    <cellStyle name="Normal 63 2 9 2" xfId="27348" xr:uid="{00000000-0005-0000-0000-0000D66A0000}"/>
    <cellStyle name="Normal 63 3" xfId="27349" xr:uid="{00000000-0005-0000-0000-0000D76A0000}"/>
    <cellStyle name="Normal 63 3 10" xfId="27350" xr:uid="{00000000-0005-0000-0000-0000D86A0000}"/>
    <cellStyle name="Normal 63 3 11" xfId="27351" xr:uid="{00000000-0005-0000-0000-0000D96A0000}"/>
    <cellStyle name="Normal 63 3 12" xfId="27352" xr:uid="{00000000-0005-0000-0000-0000DA6A0000}"/>
    <cellStyle name="Normal 63 3 13" xfId="27353" xr:uid="{00000000-0005-0000-0000-0000DB6A0000}"/>
    <cellStyle name="Normal 63 3 14" xfId="27354" xr:uid="{00000000-0005-0000-0000-0000DC6A0000}"/>
    <cellStyle name="Normal 63 3 15" xfId="27355" xr:uid="{00000000-0005-0000-0000-0000DD6A0000}"/>
    <cellStyle name="Normal 63 3 2" xfId="27356" xr:uid="{00000000-0005-0000-0000-0000DE6A0000}"/>
    <cellStyle name="Normal 63 3 2 2" xfId="27357" xr:uid="{00000000-0005-0000-0000-0000DF6A0000}"/>
    <cellStyle name="Normal 63 3 2 2 2" xfId="27358" xr:uid="{00000000-0005-0000-0000-0000E06A0000}"/>
    <cellStyle name="Normal 63 3 2 3" xfId="27359" xr:uid="{00000000-0005-0000-0000-0000E16A0000}"/>
    <cellStyle name="Normal 63 3 2 4" xfId="27360" xr:uid="{00000000-0005-0000-0000-0000E26A0000}"/>
    <cellStyle name="Normal 63 3 2 5" xfId="27361" xr:uid="{00000000-0005-0000-0000-0000E36A0000}"/>
    <cellStyle name="Normal 63 3 3" xfId="27362" xr:uid="{00000000-0005-0000-0000-0000E46A0000}"/>
    <cellStyle name="Normal 63 3 3 2" xfId="27363" xr:uid="{00000000-0005-0000-0000-0000E56A0000}"/>
    <cellStyle name="Normal 63 3 3 2 2" xfId="27364" xr:uid="{00000000-0005-0000-0000-0000E66A0000}"/>
    <cellStyle name="Normal 63 3 3 3" xfId="27365" xr:uid="{00000000-0005-0000-0000-0000E76A0000}"/>
    <cellStyle name="Normal 63 3 3 4" xfId="27366" xr:uid="{00000000-0005-0000-0000-0000E86A0000}"/>
    <cellStyle name="Normal 63 3 4" xfId="27367" xr:uid="{00000000-0005-0000-0000-0000E96A0000}"/>
    <cellStyle name="Normal 63 3 4 2" xfId="27368" xr:uid="{00000000-0005-0000-0000-0000EA6A0000}"/>
    <cellStyle name="Normal 63 3 4 2 2" xfId="27369" xr:uid="{00000000-0005-0000-0000-0000EB6A0000}"/>
    <cellStyle name="Normal 63 3 4 3" xfId="27370" xr:uid="{00000000-0005-0000-0000-0000EC6A0000}"/>
    <cellStyle name="Normal 63 3 4 4" xfId="27371" xr:uid="{00000000-0005-0000-0000-0000ED6A0000}"/>
    <cellStyle name="Normal 63 3 5" xfId="27372" xr:uid="{00000000-0005-0000-0000-0000EE6A0000}"/>
    <cellStyle name="Normal 63 3 5 2" xfId="27373" xr:uid="{00000000-0005-0000-0000-0000EF6A0000}"/>
    <cellStyle name="Normal 63 3 5 2 2" xfId="27374" xr:uid="{00000000-0005-0000-0000-0000F06A0000}"/>
    <cellStyle name="Normal 63 3 5 3" xfId="27375" xr:uid="{00000000-0005-0000-0000-0000F16A0000}"/>
    <cellStyle name="Normal 63 3 5 4" xfId="27376" xr:uid="{00000000-0005-0000-0000-0000F26A0000}"/>
    <cellStyle name="Normal 63 3 6" xfId="27377" xr:uid="{00000000-0005-0000-0000-0000F36A0000}"/>
    <cellStyle name="Normal 63 3 6 2" xfId="27378" xr:uid="{00000000-0005-0000-0000-0000F46A0000}"/>
    <cellStyle name="Normal 63 3 6 2 2" xfId="27379" xr:uid="{00000000-0005-0000-0000-0000F56A0000}"/>
    <cellStyle name="Normal 63 3 6 3" xfId="27380" xr:uid="{00000000-0005-0000-0000-0000F66A0000}"/>
    <cellStyle name="Normal 63 3 7" xfId="27381" xr:uid="{00000000-0005-0000-0000-0000F76A0000}"/>
    <cellStyle name="Normal 63 3 7 2" xfId="27382" xr:uid="{00000000-0005-0000-0000-0000F86A0000}"/>
    <cellStyle name="Normal 63 3 7 3" xfId="27383" xr:uid="{00000000-0005-0000-0000-0000F96A0000}"/>
    <cellStyle name="Normal 63 3 8" xfId="27384" xr:uid="{00000000-0005-0000-0000-0000FA6A0000}"/>
    <cellStyle name="Normal 63 3 8 2" xfId="27385" xr:uid="{00000000-0005-0000-0000-0000FB6A0000}"/>
    <cellStyle name="Normal 63 3 9" xfId="27386" xr:uid="{00000000-0005-0000-0000-0000FC6A0000}"/>
    <cellStyle name="Normal 63 3 9 2" xfId="27387" xr:uid="{00000000-0005-0000-0000-0000FD6A0000}"/>
    <cellStyle name="Normal 63 4" xfId="27388" xr:uid="{00000000-0005-0000-0000-0000FE6A0000}"/>
    <cellStyle name="Normal 63 4 2" xfId="27389" xr:uid="{00000000-0005-0000-0000-0000FF6A0000}"/>
    <cellStyle name="Normal 63 4 2 2" xfId="27390" xr:uid="{00000000-0005-0000-0000-0000006B0000}"/>
    <cellStyle name="Normal 63 4 3" xfId="27391" xr:uid="{00000000-0005-0000-0000-0000016B0000}"/>
    <cellStyle name="Normal 63 4 4" xfId="27392" xr:uid="{00000000-0005-0000-0000-0000026B0000}"/>
    <cellStyle name="Normal 63 4 5" xfId="27393" xr:uid="{00000000-0005-0000-0000-0000036B0000}"/>
    <cellStyle name="Normal 63 5" xfId="27394" xr:uid="{00000000-0005-0000-0000-0000046B0000}"/>
    <cellStyle name="Normal 63 5 2" xfId="27395" xr:uid="{00000000-0005-0000-0000-0000056B0000}"/>
    <cellStyle name="Normal 63 5 2 2" xfId="27396" xr:uid="{00000000-0005-0000-0000-0000066B0000}"/>
    <cellStyle name="Normal 63 5 3" xfId="27397" xr:uid="{00000000-0005-0000-0000-0000076B0000}"/>
    <cellStyle name="Normal 63 5 4" xfId="27398" xr:uid="{00000000-0005-0000-0000-0000086B0000}"/>
    <cellStyle name="Normal 63 5 5" xfId="27399" xr:uid="{00000000-0005-0000-0000-0000096B0000}"/>
    <cellStyle name="Normal 63 6" xfId="27400" xr:uid="{00000000-0005-0000-0000-00000A6B0000}"/>
    <cellStyle name="Normal 63 6 2" xfId="27401" xr:uid="{00000000-0005-0000-0000-00000B6B0000}"/>
    <cellStyle name="Normal 63 6 2 2" xfId="27402" xr:uid="{00000000-0005-0000-0000-00000C6B0000}"/>
    <cellStyle name="Normal 63 6 3" xfId="27403" xr:uid="{00000000-0005-0000-0000-00000D6B0000}"/>
    <cellStyle name="Normal 63 6 4" xfId="27404" xr:uid="{00000000-0005-0000-0000-00000E6B0000}"/>
    <cellStyle name="Normal 63 6 5" xfId="27405" xr:uid="{00000000-0005-0000-0000-00000F6B0000}"/>
    <cellStyle name="Normal 63 7" xfId="27406" xr:uid="{00000000-0005-0000-0000-0000106B0000}"/>
    <cellStyle name="Normal 63 7 2" xfId="27407" xr:uid="{00000000-0005-0000-0000-0000116B0000}"/>
    <cellStyle name="Normal 63 7 2 2" xfId="27408" xr:uid="{00000000-0005-0000-0000-0000126B0000}"/>
    <cellStyle name="Normal 63 7 3" xfId="27409" xr:uid="{00000000-0005-0000-0000-0000136B0000}"/>
    <cellStyle name="Normal 63 7 4" xfId="27410" xr:uid="{00000000-0005-0000-0000-0000146B0000}"/>
    <cellStyle name="Normal 63 8" xfId="27411" xr:uid="{00000000-0005-0000-0000-0000156B0000}"/>
    <cellStyle name="Normal 63 8 2" xfId="27412" xr:uid="{00000000-0005-0000-0000-0000166B0000}"/>
    <cellStyle name="Normal 63 8 2 2" xfId="27413" xr:uid="{00000000-0005-0000-0000-0000176B0000}"/>
    <cellStyle name="Normal 63 8 3" xfId="27414" xr:uid="{00000000-0005-0000-0000-0000186B0000}"/>
    <cellStyle name="Normal 63 9" xfId="27415" xr:uid="{00000000-0005-0000-0000-0000196B0000}"/>
    <cellStyle name="Normal 63 9 2" xfId="27416" xr:uid="{00000000-0005-0000-0000-00001A6B0000}"/>
    <cellStyle name="Normal 63 9 3" xfId="27417" xr:uid="{00000000-0005-0000-0000-00001B6B0000}"/>
    <cellStyle name="Normal 64" xfId="27418" xr:uid="{00000000-0005-0000-0000-00001C6B0000}"/>
    <cellStyle name="Normal 64 10" xfId="27419" xr:uid="{00000000-0005-0000-0000-00001D6B0000}"/>
    <cellStyle name="Normal 64 10 2" xfId="27420" xr:uid="{00000000-0005-0000-0000-00001E6B0000}"/>
    <cellStyle name="Normal 64 11" xfId="27421" xr:uid="{00000000-0005-0000-0000-00001F6B0000}"/>
    <cellStyle name="Normal 64 11 2" xfId="27422" xr:uid="{00000000-0005-0000-0000-0000206B0000}"/>
    <cellStyle name="Normal 64 12" xfId="27423" xr:uid="{00000000-0005-0000-0000-0000216B0000}"/>
    <cellStyle name="Normal 64 12 2" xfId="27424" xr:uid="{00000000-0005-0000-0000-0000226B0000}"/>
    <cellStyle name="Normal 64 13" xfId="27425" xr:uid="{00000000-0005-0000-0000-0000236B0000}"/>
    <cellStyle name="Normal 64 13 2" xfId="27426" xr:uid="{00000000-0005-0000-0000-0000246B0000}"/>
    <cellStyle name="Normal 64 14" xfId="27427" xr:uid="{00000000-0005-0000-0000-0000256B0000}"/>
    <cellStyle name="Normal 64 15" xfId="27428" xr:uid="{00000000-0005-0000-0000-0000266B0000}"/>
    <cellStyle name="Normal 64 16" xfId="27429" xr:uid="{00000000-0005-0000-0000-0000276B0000}"/>
    <cellStyle name="Normal 64 17" xfId="27430" xr:uid="{00000000-0005-0000-0000-0000286B0000}"/>
    <cellStyle name="Normal 64 2" xfId="27431" xr:uid="{00000000-0005-0000-0000-0000296B0000}"/>
    <cellStyle name="Normal 64 2 10" xfId="27432" xr:uid="{00000000-0005-0000-0000-00002A6B0000}"/>
    <cellStyle name="Normal 64 2 11" xfId="27433" xr:uid="{00000000-0005-0000-0000-00002B6B0000}"/>
    <cellStyle name="Normal 64 2 12" xfId="27434" xr:uid="{00000000-0005-0000-0000-00002C6B0000}"/>
    <cellStyle name="Normal 64 2 13" xfId="27435" xr:uid="{00000000-0005-0000-0000-00002D6B0000}"/>
    <cellStyle name="Normal 64 2 14" xfId="27436" xr:uid="{00000000-0005-0000-0000-00002E6B0000}"/>
    <cellStyle name="Normal 64 2 15" xfId="27437" xr:uid="{00000000-0005-0000-0000-00002F6B0000}"/>
    <cellStyle name="Normal 64 2 2" xfId="27438" xr:uid="{00000000-0005-0000-0000-0000306B0000}"/>
    <cellStyle name="Normal 64 2 2 2" xfId="27439" xr:uid="{00000000-0005-0000-0000-0000316B0000}"/>
    <cellStyle name="Normal 64 2 2 2 2" xfId="27440" xr:uid="{00000000-0005-0000-0000-0000326B0000}"/>
    <cellStyle name="Normal 64 2 2 3" xfId="27441" xr:uid="{00000000-0005-0000-0000-0000336B0000}"/>
    <cellStyle name="Normal 64 2 2 4" xfId="27442" xr:uid="{00000000-0005-0000-0000-0000346B0000}"/>
    <cellStyle name="Normal 64 2 2 5" xfId="27443" xr:uid="{00000000-0005-0000-0000-0000356B0000}"/>
    <cellStyle name="Normal 64 2 3" xfId="27444" xr:uid="{00000000-0005-0000-0000-0000366B0000}"/>
    <cellStyle name="Normal 64 2 3 2" xfId="27445" xr:uid="{00000000-0005-0000-0000-0000376B0000}"/>
    <cellStyle name="Normal 64 2 3 2 2" xfId="27446" xr:uid="{00000000-0005-0000-0000-0000386B0000}"/>
    <cellStyle name="Normal 64 2 3 3" xfId="27447" xr:uid="{00000000-0005-0000-0000-0000396B0000}"/>
    <cellStyle name="Normal 64 2 3 4" xfId="27448" xr:uid="{00000000-0005-0000-0000-00003A6B0000}"/>
    <cellStyle name="Normal 64 2 4" xfId="27449" xr:uid="{00000000-0005-0000-0000-00003B6B0000}"/>
    <cellStyle name="Normal 64 2 4 2" xfId="27450" xr:uid="{00000000-0005-0000-0000-00003C6B0000}"/>
    <cellStyle name="Normal 64 2 4 2 2" xfId="27451" xr:uid="{00000000-0005-0000-0000-00003D6B0000}"/>
    <cellStyle name="Normal 64 2 4 3" xfId="27452" xr:uid="{00000000-0005-0000-0000-00003E6B0000}"/>
    <cellStyle name="Normal 64 2 4 4" xfId="27453" xr:uid="{00000000-0005-0000-0000-00003F6B0000}"/>
    <cellStyle name="Normal 64 2 5" xfId="27454" xr:uid="{00000000-0005-0000-0000-0000406B0000}"/>
    <cellStyle name="Normal 64 2 5 2" xfId="27455" xr:uid="{00000000-0005-0000-0000-0000416B0000}"/>
    <cellStyle name="Normal 64 2 5 2 2" xfId="27456" xr:uid="{00000000-0005-0000-0000-0000426B0000}"/>
    <cellStyle name="Normal 64 2 5 3" xfId="27457" xr:uid="{00000000-0005-0000-0000-0000436B0000}"/>
    <cellStyle name="Normal 64 2 5 4" xfId="27458" xr:uid="{00000000-0005-0000-0000-0000446B0000}"/>
    <cellStyle name="Normal 64 2 6" xfId="27459" xr:uid="{00000000-0005-0000-0000-0000456B0000}"/>
    <cellStyle name="Normal 64 2 6 2" xfId="27460" xr:uid="{00000000-0005-0000-0000-0000466B0000}"/>
    <cellStyle name="Normal 64 2 6 2 2" xfId="27461" xr:uid="{00000000-0005-0000-0000-0000476B0000}"/>
    <cellStyle name="Normal 64 2 6 3" xfId="27462" xr:uid="{00000000-0005-0000-0000-0000486B0000}"/>
    <cellStyle name="Normal 64 2 7" xfId="27463" xr:uid="{00000000-0005-0000-0000-0000496B0000}"/>
    <cellStyle name="Normal 64 2 7 2" xfId="27464" xr:uid="{00000000-0005-0000-0000-00004A6B0000}"/>
    <cellStyle name="Normal 64 2 7 3" xfId="27465" xr:uid="{00000000-0005-0000-0000-00004B6B0000}"/>
    <cellStyle name="Normal 64 2 8" xfId="27466" xr:uid="{00000000-0005-0000-0000-00004C6B0000}"/>
    <cellStyle name="Normal 64 2 8 2" xfId="27467" xr:uid="{00000000-0005-0000-0000-00004D6B0000}"/>
    <cellStyle name="Normal 64 2 9" xfId="27468" xr:uid="{00000000-0005-0000-0000-00004E6B0000}"/>
    <cellStyle name="Normal 64 2 9 2" xfId="27469" xr:uid="{00000000-0005-0000-0000-00004F6B0000}"/>
    <cellStyle name="Normal 64 3" xfId="27470" xr:uid="{00000000-0005-0000-0000-0000506B0000}"/>
    <cellStyle name="Normal 64 3 10" xfId="27471" xr:uid="{00000000-0005-0000-0000-0000516B0000}"/>
    <cellStyle name="Normal 64 3 11" xfId="27472" xr:uid="{00000000-0005-0000-0000-0000526B0000}"/>
    <cellStyle name="Normal 64 3 12" xfId="27473" xr:uid="{00000000-0005-0000-0000-0000536B0000}"/>
    <cellStyle name="Normal 64 3 13" xfId="27474" xr:uid="{00000000-0005-0000-0000-0000546B0000}"/>
    <cellStyle name="Normal 64 3 14" xfId="27475" xr:uid="{00000000-0005-0000-0000-0000556B0000}"/>
    <cellStyle name="Normal 64 3 15" xfId="27476" xr:uid="{00000000-0005-0000-0000-0000566B0000}"/>
    <cellStyle name="Normal 64 3 2" xfId="27477" xr:uid="{00000000-0005-0000-0000-0000576B0000}"/>
    <cellStyle name="Normal 64 3 2 2" xfId="27478" xr:uid="{00000000-0005-0000-0000-0000586B0000}"/>
    <cellStyle name="Normal 64 3 2 2 2" xfId="27479" xr:uid="{00000000-0005-0000-0000-0000596B0000}"/>
    <cellStyle name="Normal 64 3 2 3" xfId="27480" xr:uid="{00000000-0005-0000-0000-00005A6B0000}"/>
    <cellStyle name="Normal 64 3 2 4" xfId="27481" xr:uid="{00000000-0005-0000-0000-00005B6B0000}"/>
    <cellStyle name="Normal 64 3 2 5" xfId="27482" xr:uid="{00000000-0005-0000-0000-00005C6B0000}"/>
    <cellStyle name="Normal 64 3 3" xfId="27483" xr:uid="{00000000-0005-0000-0000-00005D6B0000}"/>
    <cellStyle name="Normal 64 3 3 2" xfId="27484" xr:uid="{00000000-0005-0000-0000-00005E6B0000}"/>
    <cellStyle name="Normal 64 3 3 2 2" xfId="27485" xr:uid="{00000000-0005-0000-0000-00005F6B0000}"/>
    <cellStyle name="Normal 64 3 3 3" xfId="27486" xr:uid="{00000000-0005-0000-0000-0000606B0000}"/>
    <cellStyle name="Normal 64 3 3 4" xfId="27487" xr:uid="{00000000-0005-0000-0000-0000616B0000}"/>
    <cellStyle name="Normal 64 3 4" xfId="27488" xr:uid="{00000000-0005-0000-0000-0000626B0000}"/>
    <cellStyle name="Normal 64 3 4 2" xfId="27489" xr:uid="{00000000-0005-0000-0000-0000636B0000}"/>
    <cellStyle name="Normal 64 3 4 2 2" xfId="27490" xr:uid="{00000000-0005-0000-0000-0000646B0000}"/>
    <cellStyle name="Normal 64 3 4 3" xfId="27491" xr:uid="{00000000-0005-0000-0000-0000656B0000}"/>
    <cellStyle name="Normal 64 3 4 4" xfId="27492" xr:uid="{00000000-0005-0000-0000-0000666B0000}"/>
    <cellStyle name="Normal 64 3 5" xfId="27493" xr:uid="{00000000-0005-0000-0000-0000676B0000}"/>
    <cellStyle name="Normal 64 3 5 2" xfId="27494" xr:uid="{00000000-0005-0000-0000-0000686B0000}"/>
    <cellStyle name="Normal 64 3 5 2 2" xfId="27495" xr:uid="{00000000-0005-0000-0000-0000696B0000}"/>
    <cellStyle name="Normal 64 3 5 3" xfId="27496" xr:uid="{00000000-0005-0000-0000-00006A6B0000}"/>
    <cellStyle name="Normal 64 3 5 4" xfId="27497" xr:uid="{00000000-0005-0000-0000-00006B6B0000}"/>
    <cellStyle name="Normal 64 3 6" xfId="27498" xr:uid="{00000000-0005-0000-0000-00006C6B0000}"/>
    <cellStyle name="Normal 64 3 6 2" xfId="27499" xr:uid="{00000000-0005-0000-0000-00006D6B0000}"/>
    <cellStyle name="Normal 64 3 6 2 2" xfId="27500" xr:uid="{00000000-0005-0000-0000-00006E6B0000}"/>
    <cellStyle name="Normal 64 3 6 3" xfId="27501" xr:uid="{00000000-0005-0000-0000-00006F6B0000}"/>
    <cellStyle name="Normal 64 3 7" xfId="27502" xr:uid="{00000000-0005-0000-0000-0000706B0000}"/>
    <cellStyle name="Normal 64 3 7 2" xfId="27503" xr:uid="{00000000-0005-0000-0000-0000716B0000}"/>
    <cellStyle name="Normal 64 3 7 3" xfId="27504" xr:uid="{00000000-0005-0000-0000-0000726B0000}"/>
    <cellStyle name="Normal 64 3 8" xfId="27505" xr:uid="{00000000-0005-0000-0000-0000736B0000}"/>
    <cellStyle name="Normal 64 3 8 2" xfId="27506" xr:uid="{00000000-0005-0000-0000-0000746B0000}"/>
    <cellStyle name="Normal 64 3 9" xfId="27507" xr:uid="{00000000-0005-0000-0000-0000756B0000}"/>
    <cellStyle name="Normal 64 3 9 2" xfId="27508" xr:uid="{00000000-0005-0000-0000-0000766B0000}"/>
    <cellStyle name="Normal 64 4" xfId="27509" xr:uid="{00000000-0005-0000-0000-0000776B0000}"/>
    <cellStyle name="Normal 64 4 2" xfId="27510" xr:uid="{00000000-0005-0000-0000-0000786B0000}"/>
    <cellStyle name="Normal 64 4 2 2" xfId="27511" xr:uid="{00000000-0005-0000-0000-0000796B0000}"/>
    <cellStyle name="Normal 64 4 3" xfId="27512" xr:uid="{00000000-0005-0000-0000-00007A6B0000}"/>
    <cellStyle name="Normal 64 4 4" xfId="27513" xr:uid="{00000000-0005-0000-0000-00007B6B0000}"/>
    <cellStyle name="Normal 64 4 5" xfId="27514" xr:uid="{00000000-0005-0000-0000-00007C6B0000}"/>
    <cellStyle name="Normal 64 5" xfId="27515" xr:uid="{00000000-0005-0000-0000-00007D6B0000}"/>
    <cellStyle name="Normal 64 5 2" xfId="27516" xr:uid="{00000000-0005-0000-0000-00007E6B0000}"/>
    <cellStyle name="Normal 64 5 2 2" xfId="27517" xr:uid="{00000000-0005-0000-0000-00007F6B0000}"/>
    <cellStyle name="Normal 64 5 3" xfId="27518" xr:uid="{00000000-0005-0000-0000-0000806B0000}"/>
    <cellStyle name="Normal 64 5 4" xfId="27519" xr:uid="{00000000-0005-0000-0000-0000816B0000}"/>
    <cellStyle name="Normal 64 5 5" xfId="27520" xr:uid="{00000000-0005-0000-0000-0000826B0000}"/>
    <cellStyle name="Normal 64 6" xfId="27521" xr:uid="{00000000-0005-0000-0000-0000836B0000}"/>
    <cellStyle name="Normal 64 6 2" xfId="27522" xr:uid="{00000000-0005-0000-0000-0000846B0000}"/>
    <cellStyle name="Normal 64 6 2 2" xfId="27523" xr:uid="{00000000-0005-0000-0000-0000856B0000}"/>
    <cellStyle name="Normal 64 6 3" xfId="27524" xr:uid="{00000000-0005-0000-0000-0000866B0000}"/>
    <cellStyle name="Normal 64 6 4" xfId="27525" xr:uid="{00000000-0005-0000-0000-0000876B0000}"/>
    <cellStyle name="Normal 64 6 5" xfId="27526" xr:uid="{00000000-0005-0000-0000-0000886B0000}"/>
    <cellStyle name="Normal 64 7" xfId="27527" xr:uid="{00000000-0005-0000-0000-0000896B0000}"/>
    <cellStyle name="Normal 64 7 2" xfId="27528" xr:uid="{00000000-0005-0000-0000-00008A6B0000}"/>
    <cellStyle name="Normal 64 7 2 2" xfId="27529" xr:uid="{00000000-0005-0000-0000-00008B6B0000}"/>
    <cellStyle name="Normal 64 7 3" xfId="27530" xr:uid="{00000000-0005-0000-0000-00008C6B0000}"/>
    <cellStyle name="Normal 64 7 4" xfId="27531" xr:uid="{00000000-0005-0000-0000-00008D6B0000}"/>
    <cellStyle name="Normal 64 8" xfId="27532" xr:uid="{00000000-0005-0000-0000-00008E6B0000}"/>
    <cellStyle name="Normal 64 8 2" xfId="27533" xr:uid="{00000000-0005-0000-0000-00008F6B0000}"/>
    <cellStyle name="Normal 64 8 2 2" xfId="27534" xr:uid="{00000000-0005-0000-0000-0000906B0000}"/>
    <cellStyle name="Normal 64 8 3" xfId="27535" xr:uid="{00000000-0005-0000-0000-0000916B0000}"/>
    <cellStyle name="Normal 64 9" xfId="27536" xr:uid="{00000000-0005-0000-0000-0000926B0000}"/>
    <cellStyle name="Normal 64 9 2" xfId="27537" xr:uid="{00000000-0005-0000-0000-0000936B0000}"/>
    <cellStyle name="Normal 64 9 3" xfId="27538" xr:uid="{00000000-0005-0000-0000-0000946B0000}"/>
    <cellStyle name="Normal 65" xfId="27539" xr:uid="{00000000-0005-0000-0000-0000956B0000}"/>
    <cellStyle name="Normal 65 10" xfId="27540" xr:uid="{00000000-0005-0000-0000-0000966B0000}"/>
    <cellStyle name="Normal 65 10 2" xfId="27541" xr:uid="{00000000-0005-0000-0000-0000976B0000}"/>
    <cellStyle name="Normal 65 11" xfId="27542" xr:uid="{00000000-0005-0000-0000-0000986B0000}"/>
    <cellStyle name="Normal 65 11 2" xfId="27543" xr:uid="{00000000-0005-0000-0000-0000996B0000}"/>
    <cellStyle name="Normal 65 12" xfId="27544" xr:uid="{00000000-0005-0000-0000-00009A6B0000}"/>
    <cellStyle name="Normal 65 12 2" xfId="27545" xr:uid="{00000000-0005-0000-0000-00009B6B0000}"/>
    <cellStyle name="Normal 65 13" xfId="27546" xr:uid="{00000000-0005-0000-0000-00009C6B0000}"/>
    <cellStyle name="Normal 65 13 2" xfId="27547" xr:uid="{00000000-0005-0000-0000-00009D6B0000}"/>
    <cellStyle name="Normal 65 14" xfId="27548" xr:uid="{00000000-0005-0000-0000-00009E6B0000}"/>
    <cellStyle name="Normal 65 15" xfId="27549" xr:uid="{00000000-0005-0000-0000-00009F6B0000}"/>
    <cellStyle name="Normal 65 16" xfId="27550" xr:uid="{00000000-0005-0000-0000-0000A06B0000}"/>
    <cellStyle name="Normal 65 17" xfId="27551" xr:uid="{00000000-0005-0000-0000-0000A16B0000}"/>
    <cellStyle name="Normal 65 2" xfId="27552" xr:uid="{00000000-0005-0000-0000-0000A26B0000}"/>
    <cellStyle name="Normal 65 2 10" xfId="27553" xr:uid="{00000000-0005-0000-0000-0000A36B0000}"/>
    <cellStyle name="Normal 65 2 11" xfId="27554" xr:uid="{00000000-0005-0000-0000-0000A46B0000}"/>
    <cellStyle name="Normal 65 2 12" xfId="27555" xr:uid="{00000000-0005-0000-0000-0000A56B0000}"/>
    <cellStyle name="Normal 65 2 13" xfId="27556" xr:uid="{00000000-0005-0000-0000-0000A66B0000}"/>
    <cellStyle name="Normal 65 2 14" xfId="27557" xr:uid="{00000000-0005-0000-0000-0000A76B0000}"/>
    <cellStyle name="Normal 65 2 15" xfId="27558" xr:uid="{00000000-0005-0000-0000-0000A86B0000}"/>
    <cellStyle name="Normal 65 2 2" xfId="27559" xr:uid="{00000000-0005-0000-0000-0000A96B0000}"/>
    <cellStyle name="Normal 65 2 2 2" xfId="27560" xr:uid="{00000000-0005-0000-0000-0000AA6B0000}"/>
    <cellStyle name="Normal 65 2 2 2 2" xfId="27561" xr:uid="{00000000-0005-0000-0000-0000AB6B0000}"/>
    <cellStyle name="Normal 65 2 2 3" xfId="27562" xr:uid="{00000000-0005-0000-0000-0000AC6B0000}"/>
    <cellStyle name="Normal 65 2 2 4" xfId="27563" xr:uid="{00000000-0005-0000-0000-0000AD6B0000}"/>
    <cellStyle name="Normal 65 2 2 5" xfId="27564" xr:uid="{00000000-0005-0000-0000-0000AE6B0000}"/>
    <cellStyle name="Normal 65 2 3" xfId="27565" xr:uid="{00000000-0005-0000-0000-0000AF6B0000}"/>
    <cellStyle name="Normal 65 2 3 2" xfId="27566" xr:uid="{00000000-0005-0000-0000-0000B06B0000}"/>
    <cellStyle name="Normal 65 2 3 2 2" xfId="27567" xr:uid="{00000000-0005-0000-0000-0000B16B0000}"/>
    <cellStyle name="Normal 65 2 3 3" xfId="27568" xr:uid="{00000000-0005-0000-0000-0000B26B0000}"/>
    <cellStyle name="Normal 65 2 3 4" xfId="27569" xr:uid="{00000000-0005-0000-0000-0000B36B0000}"/>
    <cellStyle name="Normal 65 2 4" xfId="27570" xr:uid="{00000000-0005-0000-0000-0000B46B0000}"/>
    <cellStyle name="Normal 65 2 4 2" xfId="27571" xr:uid="{00000000-0005-0000-0000-0000B56B0000}"/>
    <cellStyle name="Normal 65 2 4 2 2" xfId="27572" xr:uid="{00000000-0005-0000-0000-0000B66B0000}"/>
    <cellStyle name="Normal 65 2 4 3" xfId="27573" xr:uid="{00000000-0005-0000-0000-0000B76B0000}"/>
    <cellStyle name="Normal 65 2 4 4" xfId="27574" xr:uid="{00000000-0005-0000-0000-0000B86B0000}"/>
    <cellStyle name="Normal 65 2 5" xfId="27575" xr:uid="{00000000-0005-0000-0000-0000B96B0000}"/>
    <cellStyle name="Normal 65 2 5 2" xfId="27576" xr:uid="{00000000-0005-0000-0000-0000BA6B0000}"/>
    <cellStyle name="Normal 65 2 5 2 2" xfId="27577" xr:uid="{00000000-0005-0000-0000-0000BB6B0000}"/>
    <cellStyle name="Normal 65 2 5 3" xfId="27578" xr:uid="{00000000-0005-0000-0000-0000BC6B0000}"/>
    <cellStyle name="Normal 65 2 5 4" xfId="27579" xr:uid="{00000000-0005-0000-0000-0000BD6B0000}"/>
    <cellStyle name="Normal 65 2 6" xfId="27580" xr:uid="{00000000-0005-0000-0000-0000BE6B0000}"/>
    <cellStyle name="Normal 65 2 6 2" xfId="27581" xr:uid="{00000000-0005-0000-0000-0000BF6B0000}"/>
    <cellStyle name="Normal 65 2 6 2 2" xfId="27582" xr:uid="{00000000-0005-0000-0000-0000C06B0000}"/>
    <cellStyle name="Normal 65 2 6 3" xfId="27583" xr:uid="{00000000-0005-0000-0000-0000C16B0000}"/>
    <cellStyle name="Normal 65 2 7" xfId="27584" xr:uid="{00000000-0005-0000-0000-0000C26B0000}"/>
    <cellStyle name="Normal 65 2 7 2" xfId="27585" xr:uid="{00000000-0005-0000-0000-0000C36B0000}"/>
    <cellStyle name="Normal 65 2 7 3" xfId="27586" xr:uid="{00000000-0005-0000-0000-0000C46B0000}"/>
    <cellStyle name="Normal 65 2 8" xfId="27587" xr:uid="{00000000-0005-0000-0000-0000C56B0000}"/>
    <cellStyle name="Normal 65 2 8 2" xfId="27588" xr:uid="{00000000-0005-0000-0000-0000C66B0000}"/>
    <cellStyle name="Normal 65 2 9" xfId="27589" xr:uid="{00000000-0005-0000-0000-0000C76B0000}"/>
    <cellStyle name="Normal 65 2 9 2" xfId="27590" xr:uid="{00000000-0005-0000-0000-0000C86B0000}"/>
    <cellStyle name="Normal 65 3" xfId="27591" xr:uid="{00000000-0005-0000-0000-0000C96B0000}"/>
    <cellStyle name="Normal 65 3 10" xfId="27592" xr:uid="{00000000-0005-0000-0000-0000CA6B0000}"/>
    <cellStyle name="Normal 65 3 11" xfId="27593" xr:uid="{00000000-0005-0000-0000-0000CB6B0000}"/>
    <cellStyle name="Normal 65 3 12" xfId="27594" xr:uid="{00000000-0005-0000-0000-0000CC6B0000}"/>
    <cellStyle name="Normal 65 3 13" xfId="27595" xr:uid="{00000000-0005-0000-0000-0000CD6B0000}"/>
    <cellStyle name="Normal 65 3 14" xfId="27596" xr:uid="{00000000-0005-0000-0000-0000CE6B0000}"/>
    <cellStyle name="Normal 65 3 15" xfId="27597" xr:uid="{00000000-0005-0000-0000-0000CF6B0000}"/>
    <cellStyle name="Normal 65 3 2" xfId="27598" xr:uid="{00000000-0005-0000-0000-0000D06B0000}"/>
    <cellStyle name="Normal 65 3 2 2" xfId="27599" xr:uid="{00000000-0005-0000-0000-0000D16B0000}"/>
    <cellStyle name="Normal 65 3 2 2 2" xfId="27600" xr:uid="{00000000-0005-0000-0000-0000D26B0000}"/>
    <cellStyle name="Normal 65 3 2 3" xfId="27601" xr:uid="{00000000-0005-0000-0000-0000D36B0000}"/>
    <cellStyle name="Normal 65 3 2 4" xfId="27602" xr:uid="{00000000-0005-0000-0000-0000D46B0000}"/>
    <cellStyle name="Normal 65 3 2 5" xfId="27603" xr:uid="{00000000-0005-0000-0000-0000D56B0000}"/>
    <cellStyle name="Normal 65 3 3" xfId="27604" xr:uid="{00000000-0005-0000-0000-0000D66B0000}"/>
    <cellStyle name="Normal 65 3 3 2" xfId="27605" xr:uid="{00000000-0005-0000-0000-0000D76B0000}"/>
    <cellStyle name="Normal 65 3 3 2 2" xfId="27606" xr:uid="{00000000-0005-0000-0000-0000D86B0000}"/>
    <cellStyle name="Normal 65 3 3 3" xfId="27607" xr:uid="{00000000-0005-0000-0000-0000D96B0000}"/>
    <cellStyle name="Normal 65 3 3 4" xfId="27608" xr:uid="{00000000-0005-0000-0000-0000DA6B0000}"/>
    <cellStyle name="Normal 65 3 4" xfId="27609" xr:uid="{00000000-0005-0000-0000-0000DB6B0000}"/>
    <cellStyle name="Normal 65 3 4 2" xfId="27610" xr:uid="{00000000-0005-0000-0000-0000DC6B0000}"/>
    <cellStyle name="Normal 65 3 4 2 2" xfId="27611" xr:uid="{00000000-0005-0000-0000-0000DD6B0000}"/>
    <cellStyle name="Normal 65 3 4 3" xfId="27612" xr:uid="{00000000-0005-0000-0000-0000DE6B0000}"/>
    <cellStyle name="Normal 65 3 4 4" xfId="27613" xr:uid="{00000000-0005-0000-0000-0000DF6B0000}"/>
    <cellStyle name="Normal 65 3 5" xfId="27614" xr:uid="{00000000-0005-0000-0000-0000E06B0000}"/>
    <cellStyle name="Normal 65 3 5 2" xfId="27615" xr:uid="{00000000-0005-0000-0000-0000E16B0000}"/>
    <cellStyle name="Normal 65 3 5 2 2" xfId="27616" xr:uid="{00000000-0005-0000-0000-0000E26B0000}"/>
    <cellStyle name="Normal 65 3 5 3" xfId="27617" xr:uid="{00000000-0005-0000-0000-0000E36B0000}"/>
    <cellStyle name="Normal 65 3 5 4" xfId="27618" xr:uid="{00000000-0005-0000-0000-0000E46B0000}"/>
    <cellStyle name="Normal 65 3 6" xfId="27619" xr:uid="{00000000-0005-0000-0000-0000E56B0000}"/>
    <cellStyle name="Normal 65 3 6 2" xfId="27620" xr:uid="{00000000-0005-0000-0000-0000E66B0000}"/>
    <cellStyle name="Normal 65 3 6 2 2" xfId="27621" xr:uid="{00000000-0005-0000-0000-0000E76B0000}"/>
    <cellStyle name="Normal 65 3 6 3" xfId="27622" xr:uid="{00000000-0005-0000-0000-0000E86B0000}"/>
    <cellStyle name="Normal 65 3 7" xfId="27623" xr:uid="{00000000-0005-0000-0000-0000E96B0000}"/>
    <cellStyle name="Normal 65 3 7 2" xfId="27624" xr:uid="{00000000-0005-0000-0000-0000EA6B0000}"/>
    <cellStyle name="Normal 65 3 7 3" xfId="27625" xr:uid="{00000000-0005-0000-0000-0000EB6B0000}"/>
    <cellStyle name="Normal 65 3 8" xfId="27626" xr:uid="{00000000-0005-0000-0000-0000EC6B0000}"/>
    <cellStyle name="Normal 65 3 8 2" xfId="27627" xr:uid="{00000000-0005-0000-0000-0000ED6B0000}"/>
    <cellStyle name="Normal 65 3 9" xfId="27628" xr:uid="{00000000-0005-0000-0000-0000EE6B0000}"/>
    <cellStyle name="Normal 65 3 9 2" xfId="27629" xr:uid="{00000000-0005-0000-0000-0000EF6B0000}"/>
    <cellStyle name="Normal 65 4" xfId="27630" xr:uid="{00000000-0005-0000-0000-0000F06B0000}"/>
    <cellStyle name="Normal 65 4 2" xfId="27631" xr:uid="{00000000-0005-0000-0000-0000F16B0000}"/>
    <cellStyle name="Normal 65 4 2 2" xfId="27632" xr:uid="{00000000-0005-0000-0000-0000F26B0000}"/>
    <cellStyle name="Normal 65 4 3" xfId="27633" xr:uid="{00000000-0005-0000-0000-0000F36B0000}"/>
    <cellStyle name="Normal 65 4 4" xfId="27634" xr:uid="{00000000-0005-0000-0000-0000F46B0000}"/>
    <cellStyle name="Normal 65 4 5" xfId="27635" xr:uid="{00000000-0005-0000-0000-0000F56B0000}"/>
    <cellStyle name="Normal 65 5" xfId="27636" xr:uid="{00000000-0005-0000-0000-0000F66B0000}"/>
    <cellStyle name="Normal 65 5 2" xfId="27637" xr:uid="{00000000-0005-0000-0000-0000F76B0000}"/>
    <cellStyle name="Normal 65 5 2 2" xfId="27638" xr:uid="{00000000-0005-0000-0000-0000F86B0000}"/>
    <cellStyle name="Normal 65 5 3" xfId="27639" xr:uid="{00000000-0005-0000-0000-0000F96B0000}"/>
    <cellStyle name="Normal 65 5 4" xfId="27640" xr:uid="{00000000-0005-0000-0000-0000FA6B0000}"/>
    <cellStyle name="Normal 65 5 5" xfId="27641" xr:uid="{00000000-0005-0000-0000-0000FB6B0000}"/>
    <cellStyle name="Normal 65 6" xfId="27642" xr:uid="{00000000-0005-0000-0000-0000FC6B0000}"/>
    <cellStyle name="Normal 65 6 2" xfId="27643" xr:uid="{00000000-0005-0000-0000-0000FD6B0000}"/>
    <cellStyle name="Normal 65 6 2 2" xfId="27644" xr:uid="{00000000-0005-0000-0000-0000FE6B0000}"/>
    <cellStyle name="Normal 65 6 3" xfId="27645" xr:uid="{00000000-0005-0000-0000-0000FF6B0000}"/>
    <cellStyle name="Normal 65 6 4" xfId="27646" xr:uid="{00000000-0005-0000-0000-0000006C0000}"/>
    <cellStyle name="Normal 65 6 5" xfId="27647" xr:uid="{00000000-0005-0000-0000-0000016C0000}"/>
    <cellStyle name="Normal 65 7" xfId="27648" xr:uid="{00000000-0005-0000-0000-0000026C0000}"/>
    <cellStyle name="Normal 65 7 2" xfId="27649" xr:uid="{00000000-0005-0000-0000-0000036C0000}"/>
    <cellStyle name="Normal 65 7 2 2" xfId="27650" xr:uid="{00000000-0005-0000-0000-0000046C0000}"/>
    <cellStyle name="Normal 65 7 3" xfId="27651" xr:uid="{00000000-0005-0000-0000-0000056C0000}"/>
    <cellStyle name="Normal 65 7 4" xfId="27652" xr:uid="{00000000-0005-0000-0000-0000066C0000}"/>
    <cellStyle name="Normal 65 8" xfId="27653" xr:uid="{00000000-0005-0000-0000-0000076C0000}"/>
    <cellStyle name="Normal 65 8 2" xfId="27654" xr:uid="{00000000-0005-0000-0000-0000086C0000}"/>
    <cellStyle name="Normal 65 8 2 2" xfId="27655" xr:uid="{00000000-0005-0000-0000-0000096C0000}"/>
    <cellStyle name="Normal 65 8 3" xfId="27656" xr:uid="{00000000-0005-0000-0000-00000A6C0000}"/>
    <cellStyle name="Normal 65 9" xfId="27657" xr:uid="{00000000-0005-0000-0000-00000B6C0000}"/>
    <cellStyle name="Normal 65 9 2" xfId="27658" xr:uid="{00000000-0005-0000-0000-00000C6C0000}"/>
    <cellStyle name="Normal 65 9 3" xfId="27659" xr:uid="{00000000-0005-0000-0000-00000D6C0000}"/>
    <cellStyle name="Normal 66" xfId="27660" xr:uid="{00000000-0005-0000-0000-00000E6C0000}"/>
    <cellStyle name="Normal 66 10" xfId="27661" xr:uid="{00000000-0005-0000-0000-00000F6C0000}"/>
    <cellStyle name="Normal 66 10 2" xfId="27662" xr:uid="{00000000-0005-0000-0000-0000106C0000}"/>
    <cellStyle name="Normal 66 11" xfId="27663" xr:uid="{00000000-0005-0000-0000-0000116C0000}"/>
    <cellStyle name="Normal 66 11 2" xfId="27664" xr:uid="{00000000-0005-0000-0000-0000126C0000}"/>
    <cellStyle name="Normal 66 12" xfId="27665" xr:uid="{00000000-0005-0000-0000-0000136C0000}"/>
    <cellStyle name="Normal 66 12 2" xfId="27666" xr:uid="{00000000-0005-0000-0000-0000146C0000}"/>
    <cellStyle name="Normal 66 13" xfId="27667" xr:uid="{00000000-0005-0000-0000-0000156C0000}"/>
    <cellStyle name="Normal 66 13 2" xfId="27668" xr:uid="{00000000-0005-0000-0000-0000166C0000}"/>
    <cellStyle name="Normal 66 14" xfId="27669" xr:uid="{00000000-0005-0000-0000-0000176C0000}"/>
    <cellStyle name="Normal 66 15" xfId="27670" xr:uid="{00000000-0005-0000-0000-0000186C0000}"/>
    <cellStyle name="Normal 66 16" xfId="27671" xr:uid="{00000000-0005-0000-0000-0000196C0000}"/>
    <cellStyle name="Normal 66 17" xfId="27672" xr:uid="{00000000-0005-0000-0000-00001A6C0000}"/>
    <cellStyle name="Normal 66 2" xfId="27673" xr:uid="{00000000-0005-0000-0000-00001B6C0000}"/>
    <cellStyle name="Normal 66 2 10" xfId="27674" xr:uid="{00000000-0005-0000-0000-00001C6C0000}"/>
    <cellStyle name="Normal 66 2 11" xfId="27675" xr:uid="{00000000-0005-0000-0000-00001D6C0000}"/>
    <cellStyle name="Normal 66 2 12" xfId="27676" xr:uid="{00000000-0005-0000-0000-00001E6C0000}"/>
    <cellStyle name="Normal 66 2 13" xfId="27677" xr:uid="{00000000-0005-0000-0000-00001F6C0000}"/>
    <cellStyle name="Normal 66 2 14" xfId="27678" xr:uid="{00000000-0005-0000-0000-0000206C0000}"/>
    <cellStyle name="Normal 66 2 15" xfId="27679" xr:uid="{00000000-0005-0000-0000-0000216C0000}"/>
    <cellStyle name="Normal 66 2 2" xfId="27680" xr:uid="{00000000-0005-0000-0000-0000226C0000}"/>
    <cellStyle name="Normal 66 2 2 2" xfId="27681" xr:uid="{00000000-0005-0000-0000-0000236C0000}"/>
    <cellStyle name="Normal 66 2 2 2 2" xfId="27682" xr:uid="{00000000-0005-0000-0000-0000246C0000}"/>
    <cellStyle name="Normal 66 2 2 3" xfId="27683" xr:uid="{00000000-0005-0000-0000-0000256C0000}"/>
    <cellStyle name="Normal 66 2 2 4" xfId="27684" xr:uid="{00000000-0005-0000-0000-0000266C0000}"/>
    <cellStyle name="Normal 66 2 2 5" xfId="27685" xr:uid="{00000000-0005-0000-0000-0000276C0000}"/>
    <cellStyle name="Normal 66 2 3" xfId="27686" xr:uid="{00000000-0005-0000-0000-0000286C0000}"/>
    <cellStyle name="Normal 66 2 3 2" xfId="27687" xr:uid="{00000000-0005-0000-0000-0000296C0000}"/>
    <cellStyle name="Normal 66 2 3 2 2" xfId="27688" xr:uid="{00000000-0005-0000-0000-00002A6C0000}"/>
    <cellStyle name="Normal 66 2 3 3" xfId="27689" xr:uid="{00000000-0005-0000-0000-00002B6C0000}"/>
    <cellStyle name="Normal 66 2 3 4" xfId="27690" xr:uid="{00000000-0005-0000-0000-00002C6C0000}"/>
    <cellStyle name="Normal 66 2 4" xfId="27691" xr:uid="{00000000-0005-0000-0000-00002D6C0000}"/>
    <cellStyle name="Normal 66 2 4 2" xfId="27692" xr:uid="{00000000-0005-0000-0000-00002E6C0000}"/>
    <cellStyle name="Normal 66 2 4 2 2" xfId="27693" xr:uid="{00000000-0005-0000-0000-00002F6C0000}"/>
    <cellStyle name="Normal 66 2 4 3" xfId="27694" xr:uid="{00000000-0005-0000-0000-0000306C0000}"/>
    <cellStyle name="Normal 66 2 4 4" xfId="27695" xr:uid="{00000000-0005-0000-0000-0000316C0000}"/>
    <cellStyle name="Normal 66 2 5" xfId="27696" xr:uid="{00000000-0005-0000-0000-0000326C0000}"/>
    <cellStyle name="Normal 66 2 5 2" xfId="27697" xr:uid="{00000000-0005-0000-0000-0000336C0000}"/>
    <cellStyle name="Normal 66 2 5 2 2" xfId="27698" xr:uid="{00000000-0005-0000-0000-0000346C0000}"/>
    <cellStyle name="Normal 66 2 5 3" xfId="27699" xr:uid="{00000000-0005-0000-0000-0000356C0000}"/>
    <cellStyle name="Normal 66 2 5 4" xfId="27700" xr:uid="{00000000-0005-0000-0000-0000366C0000}"/>
    <cellStyle name="Normal 66 2 6" xfId="27701" xr:uid="{00000000-0005-0000-0000-0000376C0000}"/>
    <cellStyle name="Normal 66 2 6 2" xfId="27702" xr:uid="{00000000-0005-0000-0000-0000386C0000}"/>
    <cellStyle name="Normal 66 2 6 2 2" xfId="27703" xr:uid="{00000000-0005-0000-0000-0000396C0000}"/>
    <cellStyle name="Normal 66 2 6 3" xfId="27704" xr:uid="{00000000-0005-0000-0000-00003A6C0000}"/>
    <cellStyle name="Normal 66 2 7" xfId="27705" xr:uid="{00000000-0005-0000-0000-00003B6C0000}"/>
    <cellStyle name="Normal 66 2 7 2" xfId="27706" xr:uid="{00000000-0005-0000-0000-00003C6C0000}"/>
    <cellStyle name="Normal 66 2 7 3" xfId="27707" xr:uid="{00000000-0005-0000-0000-00003D6C0000}"/>
    <cellStyle name="Normal 66 2 8" xfId="27708" xr:uid="{00000000-0005-0000-0000-00003E6C0000}"/>
    <cellStyle name="Normal 66 2 8 2" xfId="27709" xr:uid="{00000000-0005-0000-0000-00003F6C0000}"/>
    <cellStyle name="Normal 66 2 9" xfId="27710" xr:uid="{00000000-0005-0000-0000-0000406C0000}"/>
    <cellStyle name="Normal 66 2 9 2" xfId="27711" xr:uid="{00000000-0005-0000-0000-0000416C0000}"/>
    <cellStyle name="Normal 66 3" xfId="27712" xr:uid="{00000000-0005-0000-0000-0000426C0000}"/>
    <cellStyle name="Normal 66 3 10" xfId="27713" xr:uid="{00000000-0005-0000-0000-0000436C0000}"/>
    <cellStyle name="Normal 66 3 11" xfId="27714" xr:uid="{00000000-0005-0000-0000-0000446C0000}"/>
    <cellStyle name="Normal 66 3 12" xfId="27715" xr:uid="{00000000-0005-0000-0000-0000456C0000}"/>
    <cellStyle name="Normal 66 3 13" xfId="27716" xr:uid="{00000000-0005-0000-0000-0000466C0000}"/>
    <cellStyle name="Normal 66 3 14" xfId="27717" xr:uid="{00000000-0005-0000-0000-0000476C0000}"/>
    <cellStyle name="Normal 66 3 15" xfId="27718" xr:uid="{00000000-0005-0000-0000-0000486C0000}"/>
    <cellStyle name="Normal 66 3 2" xfId="27719" xr:uid="{00000000-0005-0000-0000-0000496C0000}"/>
    <cellStyle name="Normal 66 3 2 2" xfId="27720" xr:uid="{00000000-0005-0000-0000-00004A6C0000}"/>
    <cellStyle name="Normal 66 3 2 2 2" xfId="27721" xr:uid="{00000000-0005-0000-0000-00004B6C0000}"/>
    <cellStyle name="Normal 66 3 2 3" xfId="27722" xr:uid="{00000000-0005-0000-0000-00004C6C0000}"/>
    <cellStyle name="Normal 66 3 2 4" xfId="27723" xr:uid="{00000000-0005-0000-0000-00004D6C0000}"/>
    <cellStyle name="Normal 66 3 2 5" xfId="27724" xr:uid="{00000000-0005-0000-0000-00004E6C0000}"/>
    <cellStyle name="Normal 66 3 3" xfId="27725" xr:uid="{00000000-0005-0000-0000-00004F6C0000}"/>
    <cellStyle name="Normal 66 3 3 2" xfId="27726" xr:uid="{00000000-0005-0000-0000-0000506C0000}"/>
    <cellStyle name="Normal 66 3 3 2 2" xfId="27727" xr:uid="{00000000-0005-0000-0000-0000516C0000}"/>
    <cellStyle name="Normal 66 3 3 3" xfId="27728" xr:uid="{00000000-0005-0000-0000-0000526C0000}"/>
    <cellStyle name="Normal 66 3 3 4" xfId="27729" xr:uid="{00000000-0005-0000-0000-0000536C0000}"/>
    <cellStyle name="Normal 66 3 4" xfId="27730" xr:uid="{00000000-0005-0000-0000-0000546C0000}"/>
    <cellStyle name="Normal 66 3 4 2" xfId="27731" xr:uid="{00000000-0005-0000-0000-0000556C0000}"/>
    <cellStyle name="Normal 66 3 4 2 2" xfId="27732" xr:uid="{00000000-0005-0000-0000-0000566C0000}"/>
    <cellStyle name="Normal 66 3 4 3" xfId="27733" xr:uid="{00000000-0005-0000-0000-0000576C0000}"/>
    <cellStyle name="Normal 66 3 4 4" xfId="27734" xr:uid="{00000000-0005-0000-0000-0000586C0000}"/>
    <cellStyle name="Normal 66 3 5" xfId="27735" xr:uid="{00000000-0005-0000-0000-0000596C0000}"/>
    <cellStyle name="Normal 66 3 5 2" xfId="27736" xr:uid="{00000000-0005-0000-0000-00005A6C0000}"/>
    <cellStyle name="Normal 66 3 5 2 2" xfId="27737" xr:uid="{00000000-0005-0000-0000-00005B6C0000}"/>
    <cellStyle name="Normal 66 3 5 3" xfId="27738" xr:uid="{00000000-0005-0000-0000-00005C6C0000}"/>
    <cellStyle name="Normal 66 3 5 4" xfId="27739" xr:uid="{00000000-0005-0000-0000-00005D6C0000}"/>
    <cellStyle name="Normal 66 3 6" xfId="27740" xr:uid="{00000000-0005-0000-0000-00005E6C0000}"/>
    <cellStyle name="Normal 66 3 6 2" xfId="27741" xr:uid="{00000000-0005-0000-0000-00005F6C0000}"/>
    <cellStyle name="Normal 66 3 6 2 2" xfId="27742" xr:uid="{00000000-0005-0000-0000-0000606C0000}"/>
    <cellStyle name="Normal 66 3 6 3" xfId="27743" xr:uid="{00000000-0005-0000-0000-0000616C0000}"/>
    <cellStyle name="Normal 66 3 7" xfId="27744" xr:uid="{00000000-0005-0000-0000-0000626C0000}"/>
    <cellStyle name="Normal 66 3 7 2" xfId="27745" xr:uid="{00000000-0005-0000-0000-0000636C0000}"/>
    <cellStyle name="Normal 66 3 7 3" xfId="27746" xr:uid="{00000000-0005-0000-0000-0000646C0000}"/>
    <cellStyle name="Normal 66 3 8" xfId="27747" xr:uid="{00000000-0005-0000-0000-0000656C0000}"/>
    <cellStyle name="Normal 66 3 8 2" xfId="27748" xr:uid="{00000000-0005-0000-0000-0000666C0000}"/>
    <cellStyle name="Normal 66 3 9" xfId="27749" xr:uid="{00000000-0005-0000-0000-0000676C0000}"/>
    <cellStyle name="Normal 66 3 9 2" xfId="27750" xr:uid="{00000000-0005-0000-0000-0000686C0000}"/>
    <cellStyle name="Normal 66 4" xfId="27751" xr:uid="{00000000-0005-0000-0000-0000696C0000}"/>
    <cellStyle name="Normal 66 4 2" xfId="27752" xr:uid="{00000000-0005-0000-0000-00006A6C0000}"/>
    <cellStyle name="Normal 66 4 2 2" xfId="27753" xr:uid="{00000000-0005-0000-0000-00006B6C0000}"/>
    <cellStyle name="Normal 66 4 3" xfId="27754" xr:uid="{00000000-0005-0000-0000-00006C6C0000}"/>
    <cellStyle name="Normal 66 4 4" xfId="27755" xr:uid="{00000000-0005-0000-0000-00006D6C0000}"/>
    <cellStyle name="Normal 66 4 5" xfId="27756" xr:uid="{00000000-0005-0000-0000-00006E6C0000}"/>
    <cellStyle name="Normal 66 5" xfId="27757" xr:uid="{00000000-0005-0000-0000-00006F6C0000}"/>
    <cellStyle name="Normal 66 5 2" xfId="27758" xr:uid="{00000000-0005-0000-0000-0000706C0000}"/>
    <cellStyle name="Normal 66 5 2 2" xfId="27759" xr:uid="{00000000-0005-0000-0000-0000716C0000}"/>
    <cellStyle name="Normal 66 5 3" xfId="27760" xr:uid="{00000000-0005-0000-0000-0000726C0000}"/>
    <cellStyle name="Normal 66 5 4" xfId="27761" xr:uid="{00000000-0005-0000-0000-0000736C0000}"/>
    <cellStyle name="Normal 66 5 5" xfId="27762" xr:uid="{00000000-0005-0000-0000-0000746C0000}"/>
    <cellStyle name="Normal 66 6" xfId="27763" xr:uid="{00000000-0005-0000-0000-0000756C0000}"/>
    <cellStyle name="Normal 66 6 2" xfId="27764" xr:uid="{00000000-0005-0000-0000-0000766C0000}"/>
    <cellStyle name="Normal 66 6 2 2" xfId="27765" xr:uid="{00000000-0005-0000-0000-0000776C0000}"/>
    <cellStyle name="Normal 66 6 3" xfId="27766" xr:uid="{00000000-0005-0000-0000-0000786C0000}"/>
    <cellStyle name="Normal 66 6 4" xfId="27767" xr:uid="{00000000-0005-0000-0000-0000796C0000}"/>
    <cellStyle name="Normal 66 6 5" xfId="27768" xr:uid="{00000000-0005-0000-0000-00007A6C0000}"/>
    <cellStyle name="Normal 66 7" xfId="27769" xr:uid="{00000000-0005-0000-0000-00007B6C0000}"/>
    <cellStyle name="Normal 66 7 2" xfId="27770" xr:uid="{00000000-0005-0000-0000-00007C6C0000}"/>
    <cellStyle name="Normal 66 7 2 2" xfId="27771" xr:uid="{00000000-0005-0000-0000-00007D6C0000}"/>
    <cellStyle name="Normal 66 7 3" xfId="27772" xr:uid="{00000000-0005-0000-0000-00007E6C0000}"/>
    <cellStyle name="Normal 66 7 4" xfId="27773" xr:uid="{00000000-0005-0000-0000-00007F6C0000}"/>
    <cellStyle name="Normal 66 8" xfId="27774" xr:uid="{00000000-0005-0000-0000-0000806C0000}"/>
    <cellStyle name="Normal 66 8 2" xfId="27775" xr:uid="{00000000-0005-0000-0000-0000816C0000}"/>
    <cellStyle name="Normal 66 8 2 2" xfId="27776" xr:uid="{00000000-0005-0000-0000-0000826C0000}"/>
    <cellStyle name="Normal 66 8 3" xfId="27777" xr:uid="{00000000-0005-0000-0000-0000836C0000}"/>
    <cellStyle name="Normal 66 9" xfId="27778" xr:uid="{00000000-0005-0000-0000-0000846C0000}"/>
    <cellStyle name="Normal 66 9 2" xfId="27779" xr:uid="{00000000-0005-0000-0000-0000856C0000}"/>
    <cellStyle name="Normal 66 9 3" xfId="27780" xr:uid="{00000000-0005-0000-0000-0000866C0000}"/>
    <cellStyle name="Normal 67" xfId="27781" xr:uid="{00000000-0005-0000-0000-0000876C0000}"/>
    <cellStyle name="Normal 67 10" xfId="27782" xr:uid="{00000000-0005-0000-0000-0000886C0000}"/>
    <cellStyle name="Normal 67 10 2" xfId="27783" xr:uid="{00000000-0005-0000-0000-0000896C0000}"/>
    <cellStyle name="Normal 67 11" xfId="27784" xr:uid="{00000000-0005-0000-0000-00008A6C0000}"/>
    <cellStyle name="Normal 67 11 2" xfId="27785" xr:uid="{00000000-0005-0000-0000-00008B6C0000}"/>
    <cellStyle name="Normal 67 12" xfId="27786" xr:uid="{00000000-0005-0000-0000-00008C6C0000}"/>
    <cellStyle name="Normal 67 12 2" xfId="27787" xr:uid="{00000000-0005-0000-0000-00008D6C0000}"/>
    <cellStyle name="Normal 67 13" xfId="27788" xr:uid="{00000000-0005-0000-0000-00008E6C0000}"/>
    <cellStyle name="Normal 67 13 2" xfId="27789" xr:uid="{00000000-0005-0000-0000-00008F6C0000}"/>
    <cellStyle name="Normal 67 14" xfId="27790" xr:uid="{00000000-0005-0000-0000-0000906C0000}"/>
    <cellStyle name="Normal 67 15" xfId="27791" xr:uid="{00000000-0005-0000-0000-0000916C0000}"/>
    <cellStyle name="Normal 67 16" xfId="27792" xr:uid="{00000000-0005-0000-0000-0000926C0000}"/>
    <cellStyle name="Normal 67 17" xfId="27793" xr:uid="{00000000-0005-0000-0000-0000936C0000}"/>
    <cellStyle name="Normal 67 2" xfId="27794" xr:uid="{00000000-0005-0000-0000-0000946C0000}"/>
    <cellStyle name="Normal 67 2 10" xfId="27795" xr:uid="{00000000-0005-0000-0000-0000956C0000}"/>
    <cellStyle name="Normal 67 2 11" xfId="27796" xr:uid="{00000000-0005-0000-0000-0000966C0000}"/>
    <cellStyle name="Normal 67 2 12" xfId="27797" xr:uid="{00000000-0005-0000-0000-0000976C0000}"/>
    <cellStyle name="Normal 67 2 13" xfId="27798" xr:uid="{00000000-0005-0000-0000-0000986C0000}"/>
    <cellStyle name="Normal 67 2 14" xfId="27799" xr:uid="{00000000-0005-0000-0000-0000996C0000}"/>
    <cellStyle name="Normal 67 2 15" xfId="27800" xr:uid="{00000000-0005-0000-0000-00009A6C0000}"/>
    <cellStyle name="Normal 67 2 2" xfId="27801" xr:uid="{00000000-0005-0000-0000-00009B6C0000}"/>
    <cellStyle name="Normal 67 2 2 2" xfId="27802" xr:uid="{00000000-0005-0000-0000-00009C6C0000}"/>
    <cellStyle name="Normal 67 2 2 2 2" xfId="27803" xr:uid="{00000000-0005-0000-0000-00009D6C0000}"/>
    <cellStyle name="Normal 67 2 2 3" xfId="27804" xr:uid="{00000000-0005-0000-0000-00009E6C0000}"/>
    <cellStyle name="Normal 67 2 2 4" xfId="27805" xr:uid="{00000000-0005-0000-0000-00009F6C0000}"/>
    <cellStyle name="Normal 67 2 2 5" xfId="27806" xr:uid="{00000000-0005-0000-0000-0000A06C0000}"/>
    <cellStyle name="Normal 67 2 3" xfId="27807" xr:uid="{00000000-0005-0000-0000-0000A16C0000}"/>
    <cellStyle name="Normal 67 2 3 2" xfId="27808" xr:uid="{00000000-0005-0000-0000-0000A26C0000}"/>
    <cellStyle name="Normal 67 2 3 2 2" xfId="27809" xr:uid="{00000000-0005-0000-0000-0000A36C0000}"/>
    <cellStyle name="Normal 67 2 3 3" xfId="27810" xr:uid="{00000000-0005-0000-0000-0000A46C0000}"/>
    <cellStyle name="Normal 67 2 3 4" xfId="27811" xr:uid="{00000000-0005-0000-0000-0000A56C0000}"/>
    <cellStyle name="Normal 67 2 4" xfId="27812" xr:uid="{00000000-0005-0000-0000-0000A66C0000}"/>
    <cellStyle name="Normal 67 2 4 2" xfId="27813" xr:uid="{00000000-0005-0000-0000-0000A76C0000}"/>
    <cellStyle name="Normal 67 2 4 2 2" xfId="27814" xr:uid="{00000000-0005-0000-0000-0000A86C0000}"/>
    <cellStyle name="Normal 67 2 4 3" xfId="27815" xr:uid="{00000000-0005-0000-0000-0000A96C0000}"/>
    <cellStyle name="Normal 67 2 4 4" xfId="27816" xr:uid="{00000000-0005-0000-0000-0000AA6C0000}"/>
    <cellStyle name="Normal 67 2 5" xfId="27817" xr:uid="{00000000-0005-0000-0000-0000AB6C0000}"/>
    <cellStyle name="Normal 67 2 5 2" xfId="27818" xr:uid="{00000000-0005-0000-0000-0000AC6C0000}"/>
    <cellStyle name="Normal 67 2 5 2 2" xfId="27819" xr:uid="{00000000-0005-0000-0000-0000AD6C0000}"/>
    <cellStyle name="Normal 67 2 5 3" xfId="27820" xr:uid="{00000000-0005-0000-0000-0000AE6C0000}"/>
    <cellStyle name="Normal 67 2 5 4" xfId="27821" xr:uid="{00000000-0005-0000-0000-0000AF6C0000}"/>
    <cellStyle name="Normal 67 2 6" xfId="27822" xr:uid="{00000000-0005-0000-0000-0000B06C0000}"/>
    <cellStyle name="Normal 67 2 6 2" xfId="27823" xr:uid="{00000000-0005-0000-0000-0000B16C0000}"/>
    <cellStyle name="Normal 67 2 6 2 2" xfId="27824" xr:uid="{00000000-0005-0000-0000-0000B26C0000}"/>
    <cellStyle name="Normal 67 2 6 3" xfId="27825" xr:uid="{00000000-0005-0000-0000-0000B36C0000}"/>
    <cellStyle name="Normal 67 2 7" xfId="27826" xr:uid="{00000000-0005-0000-0000-0000B46C0000}"/>
    <cellStyle name="Normal 67 2 7 2" xfId="27827" xr:uid="{00000000-0005-0000-0000-0000B56C0000}"/>
    <cellStyle name="Normal 67 2 7 3" xfId="27828" xr:uid="{00000000-0005-0000-0000-0000B66C0000}"/>
    <cellStyle name="Normal 67 2 8" xfId="27829" xr:uid="{00000000-0005-0000-0000-0000B76C0000}"/>
    <cellStyle name="Normal 67 2 8 2" xfId="27830" xr:uid="{00000000-0005-0000-0000-0000B86C0000}"/>
    <cellStyle name="Normal 67 2 9" xfId="27831" xr:uid="{00000000-0005-0000-0000-0000B96C0000}"/>
    <cellStyle name="Normal 67 2 9 2" xfId="27832" xr:uid="{00000000-0005-0000-0000-0000BA6C0000}"/>
    <cellStyle name="Normal 67 3" xfId="27833" xr:uid="{00000000-0005-0000-0000-0000BB6C0000}"/>
    <cellStyle name="Normal 67 3 10" xfId="27834" xr:uid="{00000000-0005-0000-0000-0000BC6C0000}"/>
    <cellStyle name="Normal 67 3 11" xfId="27835" xr:uid="{00000000-0005-0000-0000-0000BD6C0000}"/>
    <cellStyle name="Normal 67 3 12" xfId="27836" xr:uid="{00000000-0005-0000-0000-0000BE6C0000}"/>
    <cellStyle name="Normal 67 3 13" xfId="27837" xr:uid="{00000000-0005-0000-0000-0000BF6C0000}"/>
    <cellStyle name="Normal 67 3 14" xfId="27838" xr:uid="{00000000-0005-0000-0000-0000C06C0000}"/>
    <cellStyle name="Normal 67 3 15" xfId="27839" xr:uid="{00000000-0005-0000-0000-0000C16C0000}"/>
    <cellStyle name="Normal 67 3 2" xfId="27840" xr:uid="{00000000-0005-0000-0000-0000C26C0000}"/>
    <cellStyle name="Normal 67 3 2 2" xfId="27841" xr:uid="{00000000-0005-0000-0000-0000C36C0000}"/>
    <cellStyle name="Normal 67 3 2 2 2" xfId="27842" xr:uid="{00000000-0005-0000-0000-0000C46C0000}"/>
    <cellStyle name="Normal 67 3 2 3" xfId="27843" xr:uid="{00000000-0005-0000-0000-0000C56C0000}"/>
    <cellStyle name="Normal 67 3 2 4" xfId="27844" xr:uid="{00000000-0005-0000-0000-0000C66C0000}"/>
    <cellStyle name="Normal 67 3 2 5" xfId="27845" xr:uid="{00000000-0005-0000-0000-0000C76C0000}"/>
    <cellStyle name="Normal 67 3 3" xfId="27846" xr:uid="{00000000-0005-0000-0000-0000C86C0000}"/>
    <cellStyle name="Normal 67 3 3 2" xfId="27847" xr:uid="{00000000-0005-0000-0000-0000C96C0000}"/>
    <cellStyle name="Normal 67 3 3 2 2" xfId="27848" xr:uid="{00000000-0005-0000-0000-0000CA6C0000}"/>
    <cellStyle name="Normal 67 3 3 3" xfId="27849" xr:uid="{00000000-0005-0000-0000-0000CB6C0000}"/>
    <cellStyle name="Normal 67 3 3 4" xfId="27850" xr:uid="{00000000-0005-0000-0000-0000CC6C0000}"/>
    <cellStyle name="Normal 67 3 4" xfId="27851" xr:uid="{00000000-0005-0000-0000-0000CD6C0000}"/>
    <cellStyle name="Normal 67 3 4 2" xfId="27852" xr:uid="{00000000-0005-0000-0000-0000CE6C0000}"/>
    <cellStyle name="Normal 67 3 4 2 2" xfId="27853" xr:uid="{00000000-0005-0000-0000-0000CF6C0000}"/>
    <cellStyle name="Normal 67 3 4 3" xfId="27854" xr:uid="{00000000-0005-0000-0000-0000D06C0000}"/>
    <cellStyle name="Normal 67 3 4 4" xfId="27855" xr:uid="{00000000-0005-0000-0000-0000D16C0000}"/>
    <cellStyle name="Normal 67 3 5" xfId="27856" xr:uid="{00000000-0005-0000-0000-0000D26C0000}"/>
    <cellStyle name="Normal 67 3 5 2" xfId="27857" xr:uid="{00000000-0005-0000-0000-0000D36C0000}"/>
    <cellStyle name="Normal 67 3 5 2 2" xfId="27858" xr:uid="{00000000-0005-0000-0000-0000D46C0000}"/>
    <cellStyle name="Normal 67 3 5 3" xfId="27859" xr:uid="{00000000-0005-0000-0000-0000D56C0000}"/>
    <cellStyle name="Normal 67 3 5 4" xfId="27860" xr:uid="{00000000-0005-0000-0000-0000D66C0000}"/>
    <cellStyle name="Normal 67 3 6" xfId="27861" xr:uid="{00000000-0005-0000-0000-0000D76C0000}"/>
    <cellStyle name="Normal 67 3 6 2" xfId="27862" xr:uid="{00000000-0005-0000-0000-0000D86C0000}"/>
    <cellStyle name="Normal 67 3 6 2 2" xfId="27863" xr:uid="{00000000-0005-0000-0000-0000D96C0000}"/>
    <cellStyle name="Normal 67 3 6 3" xfId="27864" xr:uid="{00000000-0005-0000-0000-0000DA6C0000}"/>
    <cellStyle name="Normal 67 3 7" xfId="27865" xr:uid="{00000000-0005-0000-0000-0000DB6C0000}"/>
    <cellStyle name="Normal 67 3 7 2" xfId="27866" xr:uid="{00000000-0005-0000-0000-0000DC6C0000}"/>
    <cellStyle name="Normal 67 3 7 3" xfId="27867" xr:uid="{00000000-0005-0000-0000-0000DD6C0000}"/>
    <cellStyle name="Normal 67 3 8" xfId="27868" xr:uid="{00000000-0005-0000-0000-0000DE6C0000}"/>
    <cellStyle name="Normal 67 3 8 2" xfId="27869" xr:uid="{00000000-0005-0000-0000-0000DF6C0000}"/>
    <cellStyle name="Normal 67 3 9" xfId="27870" xr:uid="{00000000-0005-0000-0000-0000E06C0000}"/>
    <cellStyle name="Normal 67 3 9 2" xfId="27871" xr:uid="{00000000-0005-0000-0000-0000E16C0000}"/>
    <cellStyle name="Normal 67 4" xfId="27872" xr:uid="{00000000-0005-0000-0000-0000E26C0000}"/>
    <cellStyle name="Normal 67 4 2" xfId="27873" xr:uid="{00000000-0005-0000-0000-0000E36C0000}"/>
    <cellStyle name="Normal 67 4 2 2" xfId="27874" xr:uid="{00000000-0005-0000-0000-0000E46C0000}"/>
    <cellStyle name="Normal 67 4 3" xfId="27875" xr:uid="{00000000-0005-0000-0000-0000E56C0000}"/>
    <cellStyle name="Normal 67 4 4" xfId="27876" xr:uid="{00000000-0005-0000-0000-0000E66C0000}"/>
    <cellStyle name="Normal 67 4 5" xfId="27877" xr:uid="{00000000-0005-0000-0000-0000E76C0000}"/>
    <cellStyle name="Normal 67 5" xfId="27878" xr:uid="{00000000-0005-0000-0000-0000E86C0000}"/>
    <cellStyle name="Normal 67 5 2" xfId="27879" xr:uid="{00000000-0005-0000-0000-0000E96C0000}"/>
    <cellStyle name="Normal 67 5 2 2" xfId="27880" xr:uid="{00000000-0005-0000-0000-0000EA6C0000}"/>
    <cellStyle name="Normal 67 5 3" xfId="27881" xr:uid="{00000000-0005-0000-0000-0000EB6C0000}"/>
    <cellStyle name="Normal 67 5 4" xfId="27882" xr:uid="{00000000-0005-0000-0000-0000EC6C0000}"/>
    <cellStyle name="Normal 67 5 5" xfId="27883" xr:uid="{00000000-0005-0000-0000-0000ED6C0000}"/>
    <cellStyle name="Normal 67 6" xfId="27884" xr:uid="{00000000-0005-0000-0000-0000EE6C0000}"/>
    <cellStyle name="Normal 67 6 2" xfId="27885" xr:uid="{00000000-0005-0000-0000-0000EF6C0000}"/>
    <cellStyle name="Normal 67 6 2 2" xfId="27886" xr:uid="{00000000-0005-0000-0000-0000F06C0000}"/>
    <cellStyle name="Normal 67 6 3" xfId="27887" xr:uid="{00000000-0005-0000-0000-0000F16C0000}"/>
    <cellStyle name="Normal 67 6 4" xfId="27888" xr:uid="{00000000-0005-0000-0000-0000F26C0000}"/>
    <cellStyle name="Normal 67 6 5" xfId="27889" xr:uid="{00000000-0005-0000-0000-0000F36C0000}"/>
    <cellStyle name="Normal 67 7" xfId="27890" xr:uid="{00000000-0005-0000-0000-0000F46C0000}"/>
    <cellStyle name="Normal 67 7 2" xfId="27891" xr:uid="{00000000-0005-0000-0000-0000F56C0000}"/>
    <cellStyle name="Normal 67 7 2 2" xfId="27892" xr:uid="{00000000-0005-0000-0000-0000F66C0000}"/>
    <cellStyle name="Normal 67 7 3" xfId="27893" xr:uid="{00000000-0005-0000-0000-0000F76C0000}"/>
    <cellStyle name="Normal 67 7 4" xfId="27894" xr:uid="{00000000-0005-0000-0000-0000F86C0000}"/>
    <cellStyle name="Normal 67 8" xfId="27895" xr:uid="{00000000-0005-0000-0000-0000F96C0000}"/>
    <cellStyle name="Normal 67 8 2" xfId="27896" xr:uid="{00000000-0005-0000-0000-0000FA6C0000}"/>
    <cellStyle name="Normal 67 8 2 2" xfId="27897" xr:uid="{00000000-0005-0000-0000-0000FB6C0000}"/>
    <cellStyle name="Normal 67 8 3" xfId="27898" xr:uid="{00000000-0005-0000-0000-0000FC6C0000}"/>
    <cellStyle name="Normal 67 9" xfId="27899" xr:uid="{00000000-0005-0000-0000-0000FD6C0000}"/>
    <cellStyle name="Normal 67 9 2" xfId="27900" xr:uid="{00000000-0005-0000-0000-0000FE6C0000}"/>
    <cellStyle name="Normal 67 9 3" xfId="27901" xr:uid="{00000000-0005-0000-0000-0000FF6C0000}"/>
    <cellStyle name="Normal 68" xfId="27902" xr:uid="{00000000-0005-0000-0000-0000006D0000}"/>
    <cellStyle name="Normal 68 10" xfId="27903" xr:uid="{00000000-0005-0000-0000-0000016D0000}"/>
    <cellStyle name="Normal 68 10 2" xfId="27904" xr:uid="{00000000-0005-0000-0000-0000026D0000}"/>
    <cellStyle name="Normal 68 11" xfId="27905" xr:uid="{00000000-0005-0000-0000-0000036D0000}"/>
    <cellStyle name="Normal 68 11 2" xfId="27906" xr:uid="{00000000-0005-0000-0000-0000046D0000}"/>
    <cellStyle name="Normal 68 12" xfId="27907" xr:uid="{00000000-0005-0000-0000-0000056D0000}"/>
    <cellStyle name="Normal 68 12 2" xfId="27908" xr:uid="{00000000-0005-0000-0000-0000066D0000}"/>
    <cellStyle name="Normal 68 13" xfId="27909" xr:uid="{00000000-0005-0000-0000-0000076D0000}"/>
    <cellStyle name="Normal 68 13 2" xfId="27910" xr:uid="{00000000-0005-0000-0000-0000086D0000}"/>
    <cellStyle name="Normal 68 14" xfId="27911" xr:uid="{00000000-0005-0000-0000-0000096D0000}"/>
    <cellStyle name="Normal 68 15" xfId="27912" xr:uid="{00000000-0005-0000-0000-00000A6D0000}"/>
    <cellStyle name="Normal 68 16" xfId="27913" xr:uid="{00000000-0005-0000-0000-00000B6D0000}"/>
    <cellStyle name="Normal 68 17" xfId="27914" xr:uid="{00000000-0005-0000-0000-00000C6D0000}"/>
    <cellStyle name="Normal 68 2" xfId="27915" xr:uid="{00000000-0005-0000-0000-00000D6D0000}"/>
    <cellStyle name="Normal 68 2 10" xfId="27916" xr:uid="{00000000-0005-0000-0000-00000E6D0000}"/>
    <cellStyle name="Normal 68 2 11" xfId="27917" xr:uid="{00000000-0005-0000-0000-00000F6D0000}"/>
    <cellStyle name="Normal 68 2 12" xfId="27918" xr:uid="{00000000-0005-0000-0000-0000106D0000}"/>
    <cellStyle name="Normal 68 2 13" xfId="27919" xr:uid="{00000000-0005-0000-0000-0000116D0000}"/>
    <cellStyle name="Normal 68 2 14" xfId="27920" xr:uid="{00000000-0005-0000-0000-0000126D0000}"/>
    <cellStyle name="Normal 68 2 15" xfId="27921" xr:uid="{00000000-0005-0000-0000-0000136D0000}"/>
    <cellStyle name="Normal 68 2 2" xfId="27922" xr:uid="{00000000-0005-0000-0000-0000146D0000}"/>
    <cellStyle name="Normal 68 2 2 2" xfId="27923" xr:uid="{00000000-0005-0000-0000-0000156D0000}"/>
    <cellStyle name="Normal 68 2 2 2 2" xfId="27924" xr:uid="{00000000-0005-0000-0000-0000166D0000}"/>
    <cellStyle name="Normal 68 2 2 3" xfId="27925" xr:uid="{00000000-0005-0000-0000-0000176D0000}"/>
    <cellStyle name="Normal 68 2 2 4" xfId="27926" xr:uid="{00000000-0005-0000-0000-0000186D0000}"/>
    <cellStyle name="Normal 68 2 2 5" xfId="27927" xr:uid="{00000000-0005-0000-0000-0000196D0000}"/>
    <cellStyle name="Normal 68 2 3" xfId="27928" xr:uid="{00000000-0005-0000-0000-00001A6D0000}"/>
    <cellStyle name="Normal 68 2 3 2" xfId="27929" xr:uid="{00000000-0005-0000-0000-00001B6D0000}"/>
    <cellStyle name="Normal 68 2 3 2 2" xfId="27930" xr:uid="{00000000-0005-0000-0000-00001C6D0000}"/>
    <cellStyle name="Normal 68 2 3 3" xfId="27931" xr:uid="{00000000-0005-0000-0000-00001D6D0000}"/>
    <cellStyle name="Normal 68 2 3 4" xfId="27932" xr:uid="{00000000-0005-0000-0000-00001E6D0000}"/>
    <cellStyle name="Normal 68 2 4" xfId="27933" xr:uid="{00000000-0005-0000-0000-00001F6D0000}"/>
    <cellStyle name="Normal 68 2 4 2" xfId="27934" xr:uid="{00000000-0005-0000-0000-0000206D0000}"/>
    <cellStyle name="Normal 68 2 4 2 2" xfId="27935" xr:uid="{00000000-0005-0000-0000-0000216D0000}"/>
    <cellStyle name="Normal 68 2 4 3" xfId="27936" xr:uid="{00000000-0005-0000-0000-0000226D0000}"/>
    <cellStyle name="Normal 68 2 4 4" xfId="27937" xr:uid="{00000000-0005-0000-0000-0000236D0000}"/>
    <cellStyle name="Normal 68 2 5" xfId="27938" xr:uid="{00000000-0005-0000-0000-0000246D0000}"/>
    <cellStyle name="Normal 68 2 5 2" xfId="27939" xr:uid="{00000000-0005-0000-0000-0000256D0000}"/>
    <cellStyle name="Normal 68 2 5 2 2" xfId="27940" xr:uid="{00000000-0005-0000-0000-0000266D0000}"/>
    <cellStyle name="Normal 68 2 5 3" xfId="27941" xr:uid="{00000000-0005-0000-0000-0000276D0000}"/>
    <cellStyle name="Normal 68 2 5 4" xfId="27942" xr:uid="{00000000-0005-0000-0000-0000286D0000}"/>
    <cellStyle name="Normal 68 2 6" xfId="27943" xr:uid="{00000000-0005-0000-0000-0000296D0000}"/>
    <cellStyle name="Normal 68 2 6 2" xfId="27944" xr:uid="{00000000-0005-0000-0000-00002A6D0000}"/>
    <cellStyle name="Normal 68 2 6 2 2" xfId="27945" xr:uid="{00000000-0005-0000-0000-00002B6D0000}"/>
    <cellStyle name="Normal 68 2 6 3" xfId="27946" xr:uid="{00000000-0005-0000-0000-00002C6D0000}"/>
    <cellStyle name="Normal 68 2 7" xfId="27947" xr:uid="{00000000-0005-0000-0000-00002D6D0000}"/>
    <cellStyle name="Normal 68 2 7 2" xfId="27948" xr:uid="{00000000-0005-0000-0000-00002E6D0000}"/>
    <cellStyle name="Normal 68 2 7 3" xfId="27949" xr:uid="{00000000-0005-0000-0000-00002F6D0000}"/>
    <cellStyle name="Normal 68 2 8" xfId="27950" xr:uid="{00000000-0005-0000-0000-0000306D0000}"/>
    <cellStyle name="Normal 68 2 8 2" xfId="27951" xr:uid="{00000000-0005-0000-0000-0000316D0000}"/>
    <cellStyle name="Normal 68 2 9" xfId="27952" xr:uid="{00000000-0005-0000-0000-0000326D0000}"/>
    <cellStyle name="Normal 68 2 9 2" xfId="27953" xr:uid="{00000000-0005-0000-0000-0000336D0000}"/>
    <cellStyle name="Normal 68 3" xfId="27954" xr:uid="{00000000-0005-0000-0000-0000346D0000}"/>
    <cellStyle name="Normal 68 3 10" xfId="27955" xr:uid="{00000000-0005-0000-0000-0000356D0000}"/>
    <cellStyle name="Normal 68 3 11" xfId="27956" xr:uid="{00000000-0005-0000-0000-0000366D0000}"/>
    <cellStyle name="Normal 68 3 12" xfId="27957" xr:uid="{00000000-0005-0000-0000-0000376D0000}"/>
    <cellStyle name="Normal 68 3 13" xfId="27958" xr:uid="{00000000-0005-0000-0000-0000386D0000}"/>
    <cellStyle name="Normal 68 3 14" xfId="27959" xr:uid="{00000000-0005-0000-0000-0000396D0000}"/>
    <cellStyle name="Normal 68 3 15" xfId="27960" xr:uid="{00000000-0005-0000-0000-00003A6D0000}"/>
    <cellStyle name="Normal 68 3 2" xfId="27961" xr:uid="{00000000-0005-0000-0000-00003B6D0000}"/>
    <cellStyle name="Normal 68 3 2 2" xfId="27962" xr:uid="{00000000-0005-0000-0000-00003C6D0000}"/>
    <cellStyle name="Normal 68 3 2 2 2" xfId="27963" xr:uid="{00000000-0005-0000-0000-00003D6D0000}"/>
    <cellStyle name="Normal 68 3 2 3" xfId="27964" xr:uid="{00000000-0005-0000-0000-00003E6D0000}"/>
    <cellStyle name="Normal 68 3 2 4" xfId="27965" xr:uid="{00000000-0005-0000-0000-00003F6D0000}"/>
    <cellStyle name="Normal 68 3 2 5" xfId="27966" xr:uid="{00000000-0005-0000-0000-0000406D0000}"/>
    <cellStyle name="Normal 68 3 3" xfId="27967" xr:uid="{00000000-0005-0000-0000-0000416D0000}"/>
    <cellStyle name="Normal 68 3 3 2" xfId="27968" xr:uid="{00000000-0005-0000-0000-0000426D0000}"/>
    <cellStyle name="Normal 68 3 3 2 2" xfId="27969" xr:uid="{00000000-0005-0000-0000-0000436D0000}"/>
    <cellStyle name="Normal 68 3 3 3" xfId="27970" xr:uid="{00000000-0005-0000-0000-0000446D0000}"/>
    <cellStyle name="Normal 68 3 3 4" xfId="27971" xr:uid="{00000000-0005-0000-0000-0000456D0000}"/>
    <cellStyle name="Normal 68 3 4" xfId="27972" xr:uid="{00000000-0005-0000-0000-0000466D0000}"/>
    <cellStyle name="Normal 68 3 4 2" xfId="27973" xr:uid="{00000000-0005-0000-0000-0000476D0000}"/>
    <cellStyle name="Normal 68 3 4 2 2" xfId="27974" xr:uid="{00000000-0005-0000-0000-0000486D0000}"/>
    <cellStyle name="Normal 68 3 4 3" xfId="27975" xr:uid="{00000000-0005-0000-0000-0000496D0000}"/>
    <cellStyle name="Normal 68 3 4 4" xfId="27976" xr:uid="{00000000-0005-0000-0000-00004A6D0000}"/>
    <cellStyle name="Normal 68 3 5" xfId="27977" xr:uid="{00000000-0005-0000-0000-00004B6D0000}"/>
    <cellStyle name="Normal 68 3 5 2" xfId="27978" xr:uid="{00000000-0005-0000-0000-00004C6D0000}"/>
    <cellStyle name="Normal 68 3 5 2 2" xfId="27979" xr:uid="{00000000-0005-0000-0000-00004D6D0000}"/>
    <cellStyle name="Normal 68 3 5 3" xfId="27980" xr:uid="{00000000-0005-0000-0000-00004E6D0000}"/>
    <cellStyle name="Normal 68 3 5 4" xfId="27981" xr:uid="{00000000-0005-0000-0000-00004F6D0000}"/>
    <cellStyle name="Normal 68 3 6" xfId="27982" xr:uid="{00000000-0005-0000-0000-0000506D0000}"/>
    <cellStyle name="Normal 68 3 6 2" xfId="27983" xr:uid="{00000000-0005-0000-0000-0000516D0000}"/>
    <cellStyle name="Normal 68 3 6 2 2" xfId="27984" xr:uid="{00000000-0005-0000-0000-0000526D0000}"/>
    <cellStyle name="Normal 68 3 6 3" xfId="27985" xr:uid="{00000000-0005-0000-0000-0000536D0000}"/>
    <cellStyle name="Normal 68 3 7" xfId="27986" xr:uid="{00000000-0005-0000-0000-0000546D0000}"/>
    <cellStyle name="Normal 68 3 7 2" xfId="27987" xr:uid="{00000000-0005-0000-0000-0000556D0000}"/>
    <cellStyle name="Normal 68 3 7 3" xfId="27988" xr:uid="{00000000-0005-0000-0000-0000566D0000}"/>
    <cellStyle name="Normal 68 3 8" xfId="27989" xr:uid="{00000000-0005-0000-0000-0000576D0000}"/>
    <cellStyle name="Normal 68 3 8 2" xfId="27990" xr:uid="{00000000-0005-0000-0000-0000586D0000}"/>
    <cellStyle name="Normal 68 3 9" xfId="27991" xr:uid="{00000000-0005-0000-0000-0000596D0000}"/>
    <cellStyle name="Normal 68 3 9 2" xfId="27992" xr:uid="{00000000-0005-0000-0000-00005A6D0000}"/>
    <cellStyle name="Normal 68 4" xfId="27993" xr:uid="{00000000-0005-0000-0000-00005B6D0000}"/>
    <cellStyle name="Normal 68 4 2" xfId="27994" xr:uid="{00000000-0005-0000-0000-00005C6D0000}"/>
    <cellStyle name="Normal 68 4 2 2" xfId="27995" xr:uid="{00000000-0005-0000-0000-00005D6D0000}"/>
    <cellStyle name="Normal 68 4 3" xfId="27996" xr:uid="{00000000-0005-0000-0000-00005E6D0000}"/>
    <cellStyle name="Normal 68 4 4" xfId="27997" xr:uid="{00000000-0005-0000-0000-00005F6D0000}"/>
    <cellStyle name="Normal 68 4 5" xfId="27998" xr:uid="{00000000-0005-0000-0000-0000606D0000}"/>
    <cellStyle name="Normal 68 5" xfId="27999" xr:uid="{00000000-0005-0000-0000-0000616D0000}"/>
    <cellStyle name="Normal 68 5 2" xfId="28000" xr:uid="{00000000-0005-0000-0000-0000626D0000}"/>
    <cellStyle name="Normal 68 5 2 2" xfId="28001" xr:uid="{00000000-0005-0000-0000-0000636D0000}"/>
    <cellStyle name="Normal 68 5 3" xfId="28002" xr:uid="{00000000-0005-0000-0000-0000646D0000}"/>
    <cellStyle name="Normal 68 5 4" xfId="28003" xr:uid="{00000000-0005-0000-0000-0000656D0000}"/>
    <cellStyle name="Normal 68 5 5" xfId="28004" xr:uid="{00000000-0005-0000-0000-0000666D0000}"/>
    <cellStyle name="Normal 68 6" xfId="28005" xr:uid="{00000000-0005-0000-0000-0000676D0000}"/>
    <cellStyle name="Normal 68 6 2" xfId="28006" xr:uid="{00000000-0005-0000-0000-0000686D0000}"/>
    <cellStyle name="Normal 68 6 2 2" xfId="28007" xr:uid="{00000000-0005-0000-0000-0000696D0000}"/>
    <cellStyle name="Normal 68 6 3" xfId="28008" xr:uid="{00000000-0005-0000-0000-00006A6D0000}"/>
    <cellStyle name="Normal 68 6 4" xfId="28009" xr:uid="{00000000-0005-0000-0000-00006B6D0000}"/>
    <cellStyle name="Normal 68 6 5" xfId="28010" xr:uid="{00000000-0005-0000-0000-00006C6D0000}"/>
    <cellStyle name="Normal 68 7" xfId="28011" xr:uid="{00000000-0005-0000-0000-00006D6D0000}"/>
    <cellStyle name="Normal 68 7 2" xfId="28012" xr:uid="{00000000-0005-0000-0000-00006E6D0000}"/>
    <cellStyle name="Normal 68 7 2 2" xfId="28013" xr:uid="{00000000-0005-0000-0000-00006F6D0000}"/>
    <cellStyle name="Normal 68 7 3" xfId="28014" xr:uid="{00000000-0005-0000-0000-0000706D0000}"/>
    <cellStyle name="Normal 68 7 4" xfId="28015" xr:uid="{00000000-0005-0000-0000-0000716D0000}"/>
    <cellStyle name="Normal 68 8" xfId="28016" xr:uid="{00000000-0005-0000-0000-0000726D0000}"/>
    <cellStyle name="Normal 68 8 2" xfId="28017" xr:uid="{00000000-0005-0000-0000-0000736D0000}"/>
    <cellStyle name="Normal 68 8 2 2" xfId="28018" xr:uid="{00000000-0005-0000-0000-0000746D0000}"/>
    <cellStyle name="Normal 68 8 3" xfId="28019" xr:uid="{00000000-0005-0000-0000-0000756D0000}"/>
    <cellStyle name="Normal 68 9" xfId="28020" xr:uid="{00000000-0005-0000-0000-0000766D0000}"/>
    <cellStyle name="Normal 68 9 2" xfId="28021" xr:uid="{00000000-0005-0000-0000-0000776D0000}"/>
    <cellStyle name="Normal 68 9 3" xfId="28022" xr:uid="{00000000-0005-0000-0000-0000786D0000}"/>
    <cellStyle name="Normal 69" xfId="28023" xr:uid="{00000000-0005-0000-0000-0000796D0000}"/>
    <cellStyle name="Normal 69 10" xfId="28024" xr:uid="{00000000-0005-0000-0000-00007A6D0000}"/>
    <cellStyle name="Normal 69 10 2" xfId="28025" xr:uid="{00000000-0005-0000-0000-00007B6D0000}"/>
    <cellStyle name="Normal 69 11" xfId="28026" xr:uid="{00000000-0005-0000-0000-00007C6D0000}"/>
    <cellStyle name="Normal 69 11 2" xfId="28027" xr:uid="{00000000-0005-0000-0000-00007D6D0000}"/>
    <cellStyle name="Normal 69 12" xfId="28028" xr:uid="{00000000-0005-0000-0000-00007E6D0000}"/>
    <cellStyle name="Normal 69 12 2" xfId="28029" xr:uid="{00000000-0005-0000-0000-00007F6D0000}"/>
    <cellStyle name="Normal 69 13" xfId="28030" xr:uid="{00000000-0005-0000-0000-0000806D0000}"/>
    <cellStyle name="Normal 69 13 2" xfId="28031" xr:uid="{00000000-0005-0000-0000-0000816D0000}"/>
    <cellStyle name="Normal 69 14" xfId="28032" xr:uid="{00000000-0005-0000-0000-0000826D0000}"/>
    <cellStyle name="Normal 69 15" xfId="28033" xr:uid="{00000000-0005-0000-0000-0000836D0000}"/>
    <cellStyle name="Normal 69 16" xfId="28034" xr:uid="{00000000-0005-0000-0000-0000846D0000}"/>
    <cellStyle name="Normal 69 17" xfId="28035" xr:uid="{00000000-0005-0000-0000-0000856D0000}"/>
    <cellStyle name="Normal 69 2" xfId="28036" xr:uid="{00000000-0005-0000-0000-0000866D0000}"/>
    <cellStyle name="Normal 69 2 10" xfId="28037" xr:uid="{00000000-0005-0000-0000-0000876D0000}"/>
    <cellStyle name="Normal 69 2 11" xfId="28038" xr:uid="{00000000-0005-0000-0000-0000886D0000}"/>
    <cellStyle name="Normal 69 2 12" xfId="28039" xr:uid="{00000000-0005-0000-0000-0000896D0000}"/>
    <cellStyle name="Normal 69 2 13" xfId="28040" xr:uid="{00000000-0005-0000-0000-00008A6D0000}"/>
    <cellStyle name="Normal 69 2 14" xfId="28041" xr:uid="{00000000-0005-0000-0000-00008B6D0000}"/>
    <cellStyle name="Normal 69 2 15" xfId="28042" xr:uid="{00000000-0005-0000-0000-00008C6D0000}"/>
    <cellStyle name="Normal 69 2 2" xfId="28043" xr:uid="{00000000-0005-0000-0000-00008D6D0000}"/>
    <cellStyle name="Normal 69 2 2 2" xfId="28044" xr:uid="{00000000-0005-0000-0000-00008E6D0000}"/>
    <cellStyle name="Normal 69 2 2 2 2" xfId="28045" xr:uid="{00000000-0005-0000-0000-00008F6D0000}"/>
    <cellStyle name="Normal 69 2 2 3" xfId="28046" xr:uid="{00000000-0005-0000-0000-0000906D0000}"/>
    <cellStyle name="Normal 69 2 2 4" xfId="28047" xr:uid="{00000000-0005-0000-0000-0000916D0000}"/>
    <cellStyle name="Normal 69 2 2 5" xfId="28048" xr:uid="{00000000-0005-0000-0000-0000926D0000}"/>
    <cellStyle name="Normal 69 2 3" xfId="28049" xr:uid="{00000000-0005-0000-0000-0000936D0000}"/>
    <cellStyle name="Normal 69 2 3 2" xfId="28050" xr:uid="{00000000-0005-0000-0000-0000946D0000}"/>
    <cellStyle name="Normal 69 2 3 2 2" xfId="28051" xr:uid="{00000000-0005-0000-0000-0000956D0000}"/>
    <cellStyle name="Normal 69 2 3 3" xfId="28052" xr:uid="{00000000-0005-0000-0000-0000966D0000}"/>
    <cellStyle name="Normal 69 2 3 4" xfId="28053" xr:uid="{00000000-0005-0000-0000-0000976D0000}"/>
    <cellStyle name="Normal 69 2 4" xfId="28054" xr:uid="{00000000-0005-0000-0000-0000986D0000}"/>
    <cellStyle name="Normal 69 2 4 2" xfId="28055" xr:uid="{00000000-0005-0000-0000-0000996D0000}"/>
    <cellStyle name="Normal 69 2 4 2 2" xfId="28056" xr:uid="{00000000-0005-0000-0000-00009A6D0000}"/>
    <cellStyle name="Normal 69 2 4 3" xfId="28057" xr:uid="{00000000-0005-0000-0000-00009B6D0000}"/>
    <cellStyle name="Normal 69 2 4 4" xfId="28058" xr:uid="{00000000-0005-0000-0000-00009C6D0000}"/>
    <cellStyle name="Normal 69 2 5" xfId="28059" xr:uid="{00000000-0005-0000-0000-00009D6D0000}"/>
    <cellStyle name="Normal 69 2 5 2" xfId="28060" xr:uid="{00000000-0005-0000-0000-00009E6D0000}"/>
    <cellStyle name="Normal 69 2 5 2 2" xfId="28061" xr:uid="{00000000-0005-0000-0000-00009F6D0000}"/>
    <cellStyle name="Normal 69 2 5 3" xfId="28062" xr:uid="{00000000-0005-0000-0000-0000A06D0000}"/>
    <cellStyle name="Normal 69 2 5 4" xfId="28063" xr:uid="{00000000-0005-0000-0000-0000A16D0000}"/>
    <cellStyle name="Normal 69 2 6" xfId="28064" xr:uid="{00000000-0005-0000-0000-0000A26D0000}"/>
    <cellStyle name="Normal 69 2 6 2" xfId="28065" xr:uid="{00000000-0005-0000-0000-0000A36D0000}"/>
    <cellStyle name="Normal 69 2 6 2 2" xfId="28066" xr:uid="{00000000-0005-0000-0000-0000A46D0000}"/>
    <cellStyle name="Normal 69 2 6 3" xfId="28067" xr:uid="{00000000-0005-0000-0000-0000A56D0000}"/>
    <cellStyle name="Normal 69 2 7" xfId="28068" xr:uid="{00000000-0005-0000-0000-0000A66D0000}"/>
    <cellStyle name="Normal 69 2 7 2" xfId="28069" xr:uid="{00000000-0005-0000-0000-0000A76D0000}"/>
    <cellStyle name="Normal 69 2 7 3" xfId="28070" xr:uid="{00000000-0005-0000-0000-0000A86D0000}"/>
    <cellStyle name="Normal 69 2 8" xfId="28071" xr:uid="{00000000-0005-0000-0000-0000A96D0000}"/>
    <cellStyle name="Normal 69 2 8 2" xfId="28072" xr:uid="{00000000-0005-0000-0000-0000AA6D0000}"/>
    <cellStyle name="Normal 69 2 9" xfId="28073" xr:uid="{00000000-0005-0000-0000-0000AB6D0000}"/>
    <cellStyle name="Normal 69 2 9 2" xfId="28074" xr:uid="{00000000-0005-0000-0000-0000AC6D0000}"/>
    <cellStyle name="Normal 69 3" xfId="28075" xr:uid="{00000000-0005-0000-0000-0000AD6D0000}"/>
    <cellStyle name="Normal 69 3 10" xfId="28076" xr:uid="{00000000-0005-0000-0000-0000AE6D0000}"/>
    <cellStyle name="Normal 69 3 11" xfId="28077" xr:uid="{00000000-0005-0000-0000-0000AF6D0000}"/>
    <cellStyle name="Normal 69 3 12" xfId="28078" xr:uid="{00000000-0005-0000-0000-0000B06D0000}"/>
    <cellStyle name="Normal 69 3 13" xfId="28079" xr:uid="{00000000-0005-0000-0000-0000B16D0000}"/>
    <cellStyle name="Normal 69 3 14" xfId="28080" xr:uid="{00000000-0005-0000-0000-0000B26D0000}"/>
    <cellStyle name="Normal 69 3 15" xfId="28081" xr:uid="{00000000-0005-0000-0000-0000B36D0000}"/>
    <cellStyle name="Normal 69 3 2" xfId="28082" xr:uid="{00000000-0005-0000-0000-0000B46D0000}"/>
    <cellStyle name="Normal 69 3 2 2" xfId="28083" xr:uid="{00000000-0005-0000-0000-0000B56D0000}"/>
    <cellStyle name="Normal 69 3 2 2 2" xfId="28084" xr:uid="{00000000-0005-0000-0000-0000B66D0000}"/>
    <cellStyle name="Normal 69 3 2 3" xfId="28085" xr:uid="{00000000-0005-0000-0000-0000B76D0000}"/>
    <cellStyle name="Normal 69 3 2 4" xfId="28086" xr:uid="{00000000-0005-0000-0000-0000B86D0000}"/>
    <cellStyle name="Normal 69 3 2 5" xfId="28087" xr:uid="{00000000-0005-0000-0000-0000B96D0000}"/>
    <cellStyle name="Normal 69 3 3" xfId="28088" xr:uid="{00000000-0005-0000-0000-0000BA6D0000}"/>
    <cellStyle name="Normal 69 3 3 2" xfId="28089" xr:uid="{00000000-0005-0000-0000-0000BB6D0000}"/>
    <cellStyle name="Normal 69 3 3 2 2" xfId="28090" xr:uid="{00000000-0005-0000-0000-0000BC6D0000}"/>
    <cellStyle name="Normal 69 3 3 3" xfId="28091" xr:uid="{00000000-0005-0000-0000-0000BD6D0000}"/>
    <cellStyle name="Normal 69 3 3 4" xfId="28092" xr:uid="{00000000-0005-0000-0000-0000BE6D0000}"/>
    <cellStyle name="Normal 69 3 4" xfId="28093" xr:uid="{00000000-0005-0000-0000-0000BF6D0000}"/>
    <cellStyle name="Normal 69 3 4 2" xfId="28094" xr:uid="{00000000-0005-0000-0000-0000C06D0000}"/>
    <cellStyle name="Normal 69 3 4 2 2" xfId="28095" xr:uid="{00000000-0005-0000-0000-0000C16D0000}"/>
    <cellStyle name="Normal 69 3 4 3" xfId="28096" xr:uid="{00000000-0005-0000-0000-0000C26D0000}"/>
    <cellStyle name="Normal 69 3 4 4" xfId="28097" xr:uid="{00000000-0005-0000-0000-0000C36D0000}"/>
    <cellStyle name="Normal 69 3 5" xfId="28098" xr:uid="{00000000-0005-0000-0000-0000C46D0000}"/>
    <cellStyle name="Normal 69 3 5 2" xfId="28099" xr:uid="{00000000-0005-0000-0000-0000C56D0000}"/>
    <cellStyle name="Normal 69 3 5 2 2" xfId="28100" xr:uid="{00000000-0005-0000-0000-0000C66D0000}"/>
    <cellStyle name="Normal 69 3 5 3" xfId="28101" xr:uid="{00000000-0005-0000-0000-0000C76D0000}"/>
    <cellStyle name="Normal 69 3 5 4" xfId="28102" xr:uid="{00000000-0005-0000-0000-0000C86D0000}"/>
    <cellStyle name="Normal 69 3 6" xfId="28103" xr:uid="{00000000-0005-0000-0000-0000C96D0000}"/>
    <cellStyle name="Normal 69 3 6 2" xfId="28104" xr:uid="{00000000-0005-0000-0000-0000CA6D0000}"/>
    <cellStyle name="Normal 69 3 6 2 2" xfId="28105" xr:uid="{00000000-0005-0000-0000-0000CB6D0000}"/>
    <cellStyle name="Normal 69 3 6 3" xfId="28106" xr:uid="{00000000-0005-0000-0000-0000CC6D0000}"/>
    <cellStyle name="Normal 69 3 7" xfId="28107" xr:uid="{00000000-0005-0000-0000-0000CD6D0000}"/>
    <cellStyle name="Normal 69 3 7 2" xfId="28108" xr:uid="{00000000-0005-0000-0000-0000CE6D0000}"/>
    <cellStyle name="Normal 69 3 7 3" xfId="28109" xr:uid="{00000000-0005-0000-0000-0000CF6D0000}"/>
    <cellStyle name="Normal 69 3 8" xfId="28110" xr:uid="{00000000-0005-0000-0000-0000D06D0000}"/>
    <cellStyle name="Normal 69 3 8 2" xfId="28111" xr:uid="{00000000-0005-0000-0000-0000D16D0000}"/>
    <cellStyle name="Normal 69 3 9" xfId="28112" xr:uid="{00000000-0005-0000-0000-0000D26D0000}"/>
    <cellStyle name="Normal 69 3 9 2" xfId="28113" xr:uid="{00000000-0005-0000-0000-0000D36D0000}"/>
    <cellStyle name="Normal 69 4" xfId="28114" xr:uid="{00000000-0005-0000-0000-0000D46D0000}"/>
    <cellStyle name="Normal 69 4 2" xfId="28115" xr:uid="{00000000-0005-0000-0000-0000D56D0000}"/>
    <cellStyle name="Normal 69 4 2 2" xfId="28116" xr:uid="{00000000-0005-0000-0000-0000D66D0000}"/>
    <cellStyle name="Normal 69 4 3" xfId="28117" xr:uid="{00000000-0005-0000-0000-0000D76D0000}"/>
    <cellStyle name="Normal 69 4 4" xfId="28118" xr:uid="{00000000-0005-0000-0000-0000D86D0000}"/>
    <cellStyle name="Normal 69 4 5" xfId="28119" xr:uid="{00000000-0005-0000-0000-0000D96D0000}"/>
    <cellStyle name="Normal 69 5" xfId="28120" xr:uid="{00000000-0005-0000-0000-0000DA6D0000}"/>
    <cellStyle name="Normal 69 5 2" xfId="28121" xr:uid="{00000000-0005-0000-0000-0000DB6D0000}"/>
    <cellStyle name="Normal 69 5 2 2" xfId="28122" xr:uid="{00000000-0005-0000-0000-0000DC6D0000}"/>
    <cellStyle name="Normal 69 5 3" xfId="28123" xr:uid="{00000000-0005-0000-0000-0000DD6D0000}"/>
    <cellStyle name="Normal 69 5 4" xfId="28124" xr:uid="{00000000-0005-0000-0000-0000DE6D0000}"/>
    <cellStyle name="Normal 69 5 5" xfId="28125" xr:uid="{00000000-0005-0000-0000-0000DF6D0000}"/>
    <cellStyle name="Normal 69 6" xfId="28126" xr:uid="{00000000-0005-0000-0000-0000E06D0000}"/>
    <cellStyle name="Normal 69 6 2" xfId="28127" xr:uid="{00000000-0005-0000-0000-0000E16D0000}"/>
    <cellStyle name="Normal 69 6 2 2" xfId="28128" xr:uid="{00000000-0005-0000-0000-0000E26D0000}"/>
    <cellStyle name="Normal 69 6 3" xfId="28129" xr:uid="{00000000-0005-0000-0000-0000E36D0000}"/>
    <cellStyle name="Normal 69 6 4" xfId="28130" xr:uid="{00000000-0005-0000-0000-0000E46D0000}"/>
    <cellStyle name="Normal 69 6 5" xfId="28131" xr:uid="{00000000-0005-0000-0000-0000E56D0000}"/>
    <cellStyle name="Normal 69 7" xfId="28132" xr:uid="{00000000-0005-0000-0000-0000E66D0000}"/>
    <cellStyle name="Normal 69 7 2" xfId="28133" xr:uid="{00000000-0005-0000-0000-0000E76D0000}"/>
    <cellStyle name="Normal 69 7 2 2" xfId="28134" xr:uid="{00000000-0005-0000-0000-0000E86D0000}"/>
    <cellStyle name="Normal 69 7 3" xfId="28135" xr:uid="{00000000-0005-0000-0000-0000E96D0000}"/>
    <cellStyle name="Normal 69 7 4" xfId="28136" xr:uid="{00000000-0005-0000-0000-0000EA6D0000}"/>
    <cellStyle name="Normal 69 8" xfId="28137" xr:uid="{00000000-0005-0000-0000-0000EB6D0000}"/>
    <cellStyle name="Normal 69 8 2" xfId="28138" xr:uid="{00000000-0005-0000-0000-0000EC6D0000}"/>
    <cellStyle name="Normal 69 8 2 2" xfId="28139" xr:uid="{00000000-0005-0000-0000-0000ED6D0000}"/>
    <cellStyle name="Normal 69 8 3" xfId="28140" xr:uid="{00000000-0005-0000-0000-0000EE6D0000}"/>
    <cellStyle name="Normal 69 9" xfId="28141" xr:uid="{00000000-0005-0000-0000-0000EF6D0000}"/>
    <cellStyle name="Normal 69 9 2" xfId="28142" xr:uid="{00000000-0005-0000-0000-0000F06D0000}"/>
    <cellStyle name="Normal 69 9 3" xfId="28143" xr:uid="{00000000-0005-0000-0000-0000F16D0000}"/>
    <cellStyle name="Normal 7" xfId="28144" xr:uid="{00000000-0005-0000-0000-0000F26D0000}"/>
    <cellStyle name="Normal 7 10" xfId="28145" xr:uid="{00000000-0005-0000-0000-0000F36D0000}"/>
    <cellStyle name="Normal 7 10 2" xfId="28146" xr:uid="{00000000-0005-0000-0000-0000F46D0000}"/>
    <cellStyle name="Normal 7 10 3" xfId="28147" xr:uid="{00000000-0005-0000-0000-0000F56D0000}"/>
    <cellStyle name="Normal 7 11" xfId="28148" xr:uid="{00000000-0005-0000-0000-0000F66D0000}"/>
    <cellStyle name="Normal 7 11 2" xfId="28149" xr:uid="{00000000-0005-0000-0000-0000F76D0000}"/>
    <cellStyle name="Normal 7 11 3" xfId="28150" xr:uid="{00000000-0005-0000-0000-0000F86D0000}"/>
    <cellStyle name="Normal 7 12" xfId="28151" xr:uid="{00000000-0005-0000-0000-0000F96D0000}"/>
    <cellStyle name="Normal 7 12 2" xfId="28152" xr:uid="{00000000-0005-0000-0000-0000FA6D0000}"/>
    <cellStyle name="Normal 7 12 3" xfId="28153" xr:uid="{00000000-0005-0000-0000-0000FB6D0000}"/>
    <cellStyle name="Normal 7 13" xfId="28154" xr:uid="{00000000-0005-0000-0000-0000FC6D0000}"/>
    <cellStyle name="Normal 7 13 2" xfId="28155" xr:uid="{00000000-0005-0000-0000-0000FD6D0000}"/>
    <cellStyle name="Normal 7 13 3" xfId="28156" xr:uid="{00000000-0005-0000-0000-0000FE6D0000}"/>
    <cellStyle name="Normal 7 14" xfId="28157" xr:uid="{00000000-0005-0000-0000-0000FF6D0000}"/>
    <cellStyle name="Normal 7 14 2" xfId="28158" xr:uid="{00000000-0005-0000-0000-0000006E0000}"/>
    <cellStyle name="Normal 7 15" xfId="28159" xr:uid="{00000000-0005-0000-0000-0000016E0000}"/>
    <cellStyle name="Normal 7 15 2" xfId="28160" xr:uid="{00000000-0005-0000-0000-0000026E0000}"/>
    <cellStyle name="Normal 7 15 3" xfId="28161" xr:uid="{00000000-0005-0000-0000-0000036E0000}"/>
    <cellStyle name="Normal 7 16" xfId="28162" xr:uid="{00000000-0005-0000-0000-0000046E0000}"/>
    <cellStyle name="Normal 7 16 2" xfId="28163" xr:uid="{00000000-0005-0000-0000-0000056E0000}"/>
    <cellStyle name="Normal 7 17" xfId="28164" xr:uid="{00000000-0005-0000-0000-0000066E0000}"/>
    <cellStyle name="Normal 7 18" xfId="28165" xr:uid="{00000000-0005-0000-0000-0000076E0000}"/>
    <cellStyle name="Normal 7 19" xfId="28166" xr:uid="{00000000-0005-0000-0000-0000086E0000}"/>
    <cellStyle name="Normal 7 2" xfId="28167" xr:uid="{00000000-0005-0000-0000-0000096E0000}"/>
    <cellStyle name="Normal 7 2 10" xfId="28168" xr:uid="{00000000-0005-0000-0000-00000A6E0000}"/>
    <cellStyle name="Normal 7 2 10 2" xfId="28169" xr:uid="{00000000-0005-0000-0000-00000B6E0000}"/>
    <cellStyle name="Normal 7 2 11" xfId="28170" xr:uid="{00000000-0005-0000-0000-00000C6E0000}"/>
    <cellStyle name="Normal 7 2 12" xfId="28171" xr:uid="{00000000-0005-0000-0000-00000D6E0000}"/>
    <cellStyle name="Normal 7 2 13" xfId="28172" xr:uid="{00000000-0005-0000-0000-00000E6E0000}"/>
    <cellStyle name="Normal 7 2 14" xfId="28173" xr:uid="{00000000-0005-0000-0000-00000F6E0000}"/>
    <cellStyle name="Normal 7 2 15" xfId="28174" xr:uid="{00000000-0005-0000-0000-0000106E0000}"/>
    <cellStyle name="Normal 7 2 16" xfId="28175" xr:uid="{00000000-0005-0000-0000-0000116E0000}"/>
    <cellStyle name="Normal 7 2 17" xfId="28176" xr:uid="{00000000-0005-0000-0000-0000126E0000}"/>
    <cellStyle name="Normal 7 2 18" xfId="28177" xr:uid="{00000000-0005-0000-0000-0000136E0000}"/>
    <cellStyle name="Normal 7 2 2" xfId="28178" xr:uid="{00000000-0005-0000-0000-0000146E0000}"/>
    <cellStyle name="Normal 7 2 2 2" xfId="28179" xr:uid="{00000000-0005-0000-0000-0000156E0000}"/>
    <cellStyle name="Normal 7 2 2 2 2" xfId="28180" xr:uid="{00000000-0005-0000-0000-0000166E0000}"/>
    <cellStyle name="Normal 7 2 2 2 3" xfId="28181" xr:uid="{00000000-0005-0000-0000-0000176E0000}"/>
    <cellStyle name="Normal 7 2 2 3" xfId="28182" xr:uid="{00000000-0005-0000-0000-0000186E0000}"/>
    <cellStyle name="Normal 7 2 2 4" xfId="28183" xr:uid="{00000000-0005-0000-0000-0000196E0000}"/>
    <cellStyle name="Normal 7 2 2 5" xfId="28184" xr:uid="{00000000-0005-0000-0000-00001A6E0000}"/>
    <cellStyle name="Normal 7 2 2 6" xfId="28185" xr:uid="{00000000-0005-0000-0000-00001B6E0000}"/>
    <cellStyle name="Normal 7 2 2 7" xfId="28186" xr:uid="{00000000-0005-0000-0000-00001C6E0000}"/>
    <cellStyle name="Normal 7 2 2 8" xfId="28187" xr:uid="{00000000-0005-0000-0000-00001D6E0000}"/>
    <cellStyle name="Normal 7 2 3" xfId="28188" xr:uid="{00000000-0005-0000-0000-00001E6E0000}"/>
    <cellStyle name="Normal 7 2 3 2" xfId="28189" xr:uid="{00000000-0005-0000-0000-00001F6E0000}"/>
    <cellStyle name="Normal 7 2 3 2 2" xfId="28190" xr:uid="{00000000-0005-0000-0000-0000206E0000}"/>
    <cellStyle name="Normal 7 2 3 3" xfId="28191" xr:uid="{00000000-0005-0000-0000-0000216E0000}"/>
    <cellStyle name="Normal 7 2 3 4" xfId="28192" xr:uid="{00000000-0005-0000-0000-0000226E0000}"/>
    <cellStyle name="Normal 7 2 3 5" xfId="28193" xr:uid="{00000000-0005-0000-0000-0000236E0000}"/>
    <cellStyle name="Normal 7 2 3 6" xfId="28194" xr:uid="{00000000-0005-0000-0000-0000246E0000}"/>
    <cellStyle name="Normal 7 2 4" xfId="28195" xr:uid="{00000000-0005-0000-0000-0000256E0000}"/>
    <cellStyle name="Normal 7 2 4 2" xfId="28196" xr:uid="{00000000-0005-0000-0000-0000266E0000}"/>
    <cellStyle name="Normal 7 2 4 2 2" xfId="28197" xr:uid="{00000000-0005-0000-0000-0000276E0000}"/>
    <cellStyle name="Normal 7 2 4 3" xfId="28198" xr:uid="{00000000-0005-0000-0000-0000286E0000}"/>
    <cellStyle name="Normal 7 2 4 4" xfId="28199" xr:uid="{00000000-0005-0000-0000-0000296E0000}"/>
    <cellStyle name="Normal 7 2 5" xfId="28200" xr:uid="{00000000-0005-0000-0000-00002A6E0000}"/>
    <cellStyle name="Normal 7 2 5 2" xfId="28201" xr:uid="{00000000-0005-0000-0000-00002B6E0000}"/>
    <cellStyle name="Normal 7 2 5 2 2" xfId="28202" xr:uid="{00000000-0005-0000-0000-00002C6E0000}"/>
    <cellStyle name="Normal 7 2 5 3" xfId="28203" xr:uid="{00000000-0005-0000-0000-00002D6E0000}"/>
    <cellStyle name="Normal 7 2 5 4" xfId="28204" xr:uid="{00000000-0005-0000-0000-00002E6E0000}"/>
    <cellStyle name="Normal 7 2 6" xfId="28205" xr:uid="{00000000-0005-0000-0000-00002F6E0000}"/>
    <cellStyle name="Normal 7 2 6 2" xfId="28206" xr:uid="{00000000-0005-0000-0000-0000306E0000}"/>
    <cellStyle name="Normal 7 2 6 2 2" xfId="28207" xr:uid="{00000000-0005-0000-0000-0000316E0000}"/>
    <cellStyle name="Normal 7 2 6 3" xfId="28208" xr:uid="{00000000-0005-0000-0000-0000326E0000}"/>
    <cellStyle name="Normal 7 2 7" xfId="28209" xr:uid="{00000000-0005-0000-0000-0000336E0000}"/>
    <cellStyle name="Normal 7 2 7 2" xfId="28210" xr:uid="{00000000-0005-0000-0000-0000346E0000}"/>
    <cellStyle name="Normal 7 2 7 3" xfId="28211" xr:uid="{00000000-0005-0000-0000-0000356E0000}"/>
    <cellStyle name="Normal 7 2 8" xfId="28212" xr:uid="{00000000-0005-0000-0000-0000366E0000}"/>
    <cellStyle name="Normal 7 2 8 2" xfId="28213" xr:uid="{00000000-0005-0000-0000-0000376E0000}"/>
    <cellStyle name="Normal 7 2 9" xfId="28214" xr:uid="{00000000-0005-0000-0000-0000386E0000}"/>
    <cellStyle name="Normal 7 2 9 2" xfId="28215" xr:uid="{00000000-0005-0000-0000-0000396E0000}"/>
    <cellStyle name="Normal 7 20" xfId="28216" xr:uid="{00000000-0005-0000-0000-00003A6E0000}"/>
    <cellStyle name="Normal 7 21" xfId="28217" xr:uid="{00000000-0005-0000-0000-00003B6E0000}"/>
    <cellStyle name="Normal 7 22" xfId="28218" xr:uid="{00000000-0005-0000-0000-00003C6E0000}"/>
    <cellStyle name="Normal 7 23" xfId="28219" xr:uid="{00000000-0005-0000-0000-00003D6E0000}"/>
    <cellStyle name="Normal 7 24" xfId="28220" xr:uid="{00000000-0005-0000-0000-00003E6E0000}"/>
    <cellStyle name="Normal 7 25" xfId="28221" xr:uid="{00000000-0005-0000-0000-00003F6E0000}"/>
    <cellStyle name="Normal 7 26" xfId="28222" xr:uid="{00000000-0005-0000-0000-0000406E0000}"/>
    <cellStyle name="Normal 7 27" xfId="28223" xr:uid="{00000000-0005-0000-0000-0000416E0000}"/>
    <cellStyle name="Normal 7 28" xfId="28224" xr:uid="{00000000-0005-0000-0000-0000426E0000}"/>
    <cellStyle name="Normal 7 3" xfId="28225" xr:uid="{00000000-0005-0000-0000-0000436E0000}"/>
    <cellStyle name="Normal 7 3 10" xfId="28226" xr:uid="{00000000-0005-0000-0000-0000446E0000}"/>
    <cellStyle name="Normal 7 3 11" xfId="28227" xr:uid="{00000000-0005-0000-0000-0000456E0000}"/>
    <cellStyle name="Normal 7 3 12" xfId="28228" xr:uid="{00000000-0005-0000-0000-0000466E0000}"/>
    <cellStyle name="Normal 7 3 13" xfId="28229" xr:uid="{00000000-0005-0000-0000-0000476E0000}"/>
    <cellStyle name="Normal 7 3 14" xfId="28230" xr:uid="{00000000-0005-0000-0000-0000486E0000}"/>
    <cellStyle name="Normal 7 3 15" xfId="28231" xr:uid="{00000000-0005-0000-0000-0000496E0000}"/>
    <cellStyle name="Normal 7 3 16" xfId="28232" xr:uid="{00000000-0005-0000-0000-00004A6E0000}"/>
    <cellStyle name="Normal 7 3 17" xfId="28233" xr:uid="{00000000-0005-0000-0000-00004B6E0000}"/>
    <cellStyle name="Normal 7 3 18" xfId="28234" xr:uid="{00000000-0005-0000-0000-00004C6E0000}"/>
    <cellStyle name="Normal 7 3 2" xfId="28235" xr:uid="{00000000-0005-0000-0000-00004D6E0000}"/>
    <cellStyle name="Normal 7 3 2 2" xfId="28236" xr:uid="{00000000-0005-0000-0000-00004E6E0000}"/>
    <cellStyle name="Normal 7 3 2 2 2" xfId="28237" xr:uid="{00000000-0005-0000-0000-00004F6E0000}"/>
    <cellStyle name="Normal 7 3 2 3" xfId="28238" xr:uid="{00000000-0005-0000-0000-0000506E0000}"/>
    <cellStyle name="Normal 7 3 2 4" xfId="28239" xr:uid="{00000000-0005-0000-0000-0000516E0000}"/>
    <cellStyle name="Normal 7 3 2 5" xfId="28240" xr:uid="{00000000-0005-0000-0000-0000526E0000}"/>
    <cellStyle name="Normal 7 3 2 6" xfId="28241" xr:uid="{00000000-0005-0000-0000-0000536E0000}"/>
    <cellStyle name="Normal 7 3 3" xfId="28242" xr:uid="{00000000-0005-0000-0000-0000546E0000}"/>
    <cellStyle name="Normal 7 3 3 2" xfId="28243" xr:uid="{00000000-0005-0000-0000-0000556E0000}"/>
    <cellStyle name="Normal 7 3 3 2 2" xfId="28244" xr:uid="{00000000-0005-0000-0000-0000566E0000}"/>
    <cellStyle name="Normal 7 3 3 3" xfId="28245" xr:uid="{00000000-0005-0000-0000-0000576E0000}"/>
    <cellStyle name="Normal 7 3 3 4" xfId="28246" xr:uid="{00000000-0005-0000-0000-0000586E0000}"/>
    <cellStyle name="Normal 7 3 4" xfId="28247" xr:uid="{00000000-0005-0000-0000-0000596E0000}"/>
    <cellStyle name="Normal 7 3 4 2" xfId="28248" xr:uid="{00000000-0005-0000-0000-00005A6E0000}"/>
    <cellStyle name="Normal 7 3 4 2 2" xfId="28249" xr:uid="{00000000-0005-0000-0000-00005B6E0000}"/>
    <cellStyle name="Normal 7 3 4 3" xfId="28250" xr:uid="{00000000-0005-0000-0000-00005C6E0000}"/>
    <cellStyle name="Normal 7 3 4 4" xfId="28251" xr:uid="{00000000-0005-0000-0000-00005D6E0000}"/>
    <cellStyle name="Normal 7 3 5" xfId="28252" xr:uid="{00000000-0005-0000-0000-00005E6E0000}"/>
    <cellStyle name="Normal 7 3 5 2" xfId="28253" xr:uid="{00000000-0005-0000-0000-00005F6E0000}"/>
    <cellStyle name="Normal 7 3 5 2 2" xfId="28254" xr:uid="{00000000-0005-0000-0000-0000606E0000}"/>
    <cellStyle name="Normal 7 3 5 3" xfId="28255" xr:uid="{00000000-0005-0000-0000-0000616E0000}"/>
    <cellStyle name="Normal 7 3 5 4" xfId="28256" xr:uid="{00000000-0005-0000-0000-0000626E0000}"/>
    <cellStyle name="Normal 7 3 6" xfId="28257" xr:uid="{00000000-0005-0000-0000-0000636E0000}"/>
    <cellStyle name="Normal 7 3 6 2" xfId="28258" xr:uid="{00000000-0005-0000-0000-0000646E0000}"/>
    <cellStyle name="Normal 7 3 6 2 2" xfId="28259" xr:uid="{00000000-0005-0000-0000-0000656E0000}"/>
    <cellStyle name="Normal 7 3 6 3" xfId="28260" xr:uid="{00000000-0005-0000-0000-0000666E0000}"/>
    <cellStyle name="Normal 7 3 7" xfId="28261" xr:uid="{00000000-0005-0000-0000-0000676E0000}"/>
    <cellStyle name="Normal 7 3 7 2" xfId="28262" xr:uid="{00000000-0005-0000-0000-0000686E0000}"/>
    <cellStyle name="Normal 7 3 7 3" xfId="28263" xr:uid="{00000000-0005-0000-0000-0000696E0000}"/>
    <cellStyle name="Normal 7 3 8" xfId="28264" xr:uid="{00000000-0005-0000-0000-00006A6E0000}"/>
    <cellStyle name="Normal 7 3 8 2" xfId="28265" xr:uid="{00000000-0005-0000-0000-00006B6E0000}"/>
    <cellStyle name="Normal 7 3 9" xfId="28266" xr:uid="{00000000-0005-0000-0000-00006C6E0000}"/>
    <cellStyle name="Normal 7 3 9 2" xfId="28267" xr:uid="{00000000-0005-0000-0000-00006D6E0000}"/>
    <cellStyle name="Normal 7 4" xfId="28268" xr:uid="{00000000-0005-0000-0000-00006E6E0000}"/>
    <cellStyle name="Normal 7 4 2" xfId="28269" xr:uid="{00000000-0005-0000-0000-00006F6E0000}"/>
    <cellStyle name="Normal 7 4 2 2" xfId="28270" xr:uid="{00000000-0005-0000-0000-0000706E0000}"/>
    <cellStyle name="Normal 7 4 3" xfId="28271" xr:uid="{00000000-0005-0000-0000-0000716E0000}"/>
    <cellStyle name="Normal 7 4 4" xfId="28272" xr:uid="{00000000-0005-0000-0000-0000726E0000}"/>
    <cellStyle name="Normal 7 4 5" xfId="28273" xr:uid="{00000000-0005-0000-0000-0000736E0000}"/>
    <cellStyle name="Normal 7 4 6" xfId="28274" xr:uid="{00000000-0005-0000-0000-0000746E0000}"/>
    <cellStyle name="Normal 7 5" xfId="28275" xr:uid="{00000000-0005-0000-0000-0000756E0000}"/>
    <cellStyle name="Normal 7 5 2" xfId="28276" xr:uid="{00000000-0005-0000-0000-0000766E0000}"/>
    <cellStyle name="Normal 7 5 2 2" xfId="28277" xr:uid="{00000000-0005-0000-0000-0000776E0000}"/>
    <cellStyle name="Normal 7 5 3" xfId="28278" xr:uid="{00000000-0005-0000-0000-0000786E0000}"/>
    <cellStyle name="Normal 7 5 4" xfId="28279" xr:uid="{00000000-0005-0000-0000-0000796E0000}"/>
    <cellStyle name="Normal 7 5 5" xfId="28280" xr:uid="{00000000-0005-0000-0000-00007A6E0000}"/>
    <cellStyle name="Normal 7 6" xfId="28281" xr:uid="{00000000-0005-0000-0000-00007B6E0000}"/>
    <cellStyle name="Normal 7 6 2" xfId="28282" xr:uid="{00000000-0005-0000-0000-00007C6E0000}"/>
    <cellStyle name="Normal 7 6 2 2" xfId="28283" xr:uid="{00000000-0005-0000-0000-00007D6E0000}"/>
    <cellStyle name="Normal 7 6 3" xfId="28284" xr:uid="{00000000-0005-0000-0000-00007E6E0000}"/>
    <cellStyle name="Normal 7 6 4" xfId="28285" xr:uid="{00000000-0005-0000-0000-00007F6E0000}"/>
    <cellStyle name="Normal 7 6 5" xfId="28286" xr:uid="{00000000-0005-0000-0000-0000806E0000}"/>
    <cellStyle name="Normal 7 7" xfId="28287" xr:uid="{00000000-0005-0000-0000-0000816E0000}"/>
    <cellStyle name="Normal 7 7 2" xfId="28288" xr:uid="{00000000-0005-0000-0000-0000826E0000}"/>
    <cellStyle name="Normal 7 7 2 2" xfId="28289" xr:uid="{00000000-0005-0000-0000-0000836E0000}"/>
    <cellStyle name="Normal 7 7 3" xfId="28290" xr:uid="{00000000-0005-0000-0000-0000846E0000}"/>
    <cellStyle name="Normal 7 7 4" xfId="28291" xr:uid="{00000000-0005-0000-0000-0000856E0000}"/>
    <cellStyle name="Normal 7 7 5" xfId="28292" xr:uid="{00000000-0005-0000-0000-0000866E0000}"/>
    <cellStyle name="Normal 7 8" xfId="28293" xr:uid="{00000000-0005-0000-0000-0000876E0000}"/>
    <cellStyle name="Normal 7 8 2" xfId="28294" xr:uid="{00000000-0005-0000-0000-0000886E0000}"/>
    <cellStyle name="Normal 7 8 2 2" xfId="28295" xr:uid="{00000000-0005-0000-0000-0000896E0000}"/>
    <cellStyle name="Normal 7 8 3" xfId="28296" xr:uid="{00000000-0005-0000-0000-00008A6E0000}"/>
    <cellStyle name="Normal 7 8 4" xfId="28297" xr:uid="{00000000-0005-0000-0000-00008B6E0000}"/>
    <cellStyle name="Normal 7 9" xfId="28298" xr:uid="{00000000-0005-0000-0000-00008C6E0000}"/>
    <cellStyle name="Normal 7 9 2" xfId="28299" xr:uid="{00000000-0005-0000-0000-00008D6E0000}"/>
    <cellStyle name="Normal 7 9 2 2" xfId="28300" xr:uid="{00000000-0005-0000-0000-00008E6E0000}"/>
    <cellStyle name="Normal 7 9 3" xfId="28301" xr:uid="{00000000-0005-0000-0000-00008F6E0000}"/>
    <cellStyle name="Normal 70" xfId="28302" xr:uid="{00000000-0005-0000-0000-0000906E0000}"/>
    <cellStyle name="Normal 70 10" xfId="28303" xr:uid="{00000000-0005-0000-0000-0000916E0000}"/>
    <cellStyle name="Normal 70 10 2" xfId="28304" xr:uid="{00000000-0005-0000-0000-0000926E0000}"/>
    <cellStyle name="Normal 70 11" xfId="28305" xr:uid="{00000000-0005-0000-0000-0000936E0000}"/>
    <cellStyle name="Normal 70 11 2" xfId="28306" xr:uid="{00000000-0005-0000-0000-0000946E0000}"/>
    <cellStyle name="Normal 70 12" xfId="28307" xr:uid="{00000000-0005-0000-0000-0000956E0000}"/>
    <cellStyle name="Normal 70 12 2" xfId="28308" xr:uid="{00000000-0005-0000-0000-0000966E0000}"/>
    <cellStyle name="Normal 70 13" xfId="28309" xr:uid="{00000000-0005-0000-0000-0000976E0000}"/>
    <cellStyle name="Normal 70 13 2" xfId="28310" xr:uid="{00000000-0005-0000-0000-0000986E0000}"/>
    <cellStyle name="Normal 70 14" xfId="28311" xr:uid="{00000000-0005-0000-0000-0000996E0000}"/>
    <cellStyle name="Normal 70 15" xfId="28312" xr:uid="{00000000-0005-0000-0000-00009A6E0000}"/>
    <cellStyle name="Normal 70 16" xfId="28313" xr:uid="{00000000-0005-0000-0000-00009B6E0000}"/>
    <cellStyle name="Normal 70 17" xfId="28314" xr:uid="{00000000-0005-0000-0000-00009C6E0000}"/>
    <cellStyle name="Normal 70 2" xfId="28315" xr:uid="{00000000-0005-0000-0000-00009D6E0000}"/>
    <cellStyle name="Normal 70 2 10" xfId="28316" xr:uid="{00000000-0005-0000-0000-00009E6E0000}"/>
    <cellStyle name="Normal 70 2 11" xfId="28317" xr:uid="{00000000-0005-0000-0000-00009F6E0000}"/>
    <cellStyle name="Normal 70 2 12" xfId="28318" xr:uid="{00000000-0005-0000-0000-0000A06E0000}"/>
    <cellStyle name="Normal 70 2 13" xfId="28319" xr:uid="{00000000-0005-0000-0000-0000A16E0000}"/>
    <cellStyle name="Normal 70 2 14" xfId="28320" xr:uid="{00000000-0005-0000-0000-0000A26E0000}"/>
    <cellStyle name="Normal 70 2 15" xfId="28321" xr:uid="{00000000-0005-0000-0000-0000A36E0000}"/>
    <cellStyle name="Normal 70 2 2" xfId="28322" xr:uid="{00000000-0005-0000-0000-0000A46E0000}"/>
    <cellStyle name="Normal 70 2 2 2" xfId="28323" xr:uid="{00000000-0005-0000-0000-0000A56E0000}"/>
    <cellStyle name="Normal 70 2 2 2 2" xfId="28324" xr:uid="{00000000-0005-0000-0000-0000A66E0000}"/>
    <cellStyle name="Normal 70 2 2 3" xfId="28325" xr:uid="{00000000-0005-0000-0000-0000A76E0000}"/>
    <cellStyle name="Normal 70 2 2 4" xfId="28326" xr:uid="{00000000-0005-0000-0000-0000A86E0000}"/>
    <cellStyle name="Normal 70 2 2 5" xfId="28327" xr:uid="{00000000-0005-0000-0000-0000A96E0000}"/>
    <cellStyle name="Normal 70 2 3" xfId="28328" xr:uid="{00000000-0005-0000-0000-0000AA6E0000}"/>
    <cellStyle name="Normal 70 2 3 2" xfId="28329" xr:uid="{00000000-0005-0000-0000-0000AB6E0000}"/>
    <cellStyle name="Normal 70 2 3 2 2" xfId="28330" xr:uid="{00000000-0005-0000-0000-0000AC6E0000}"/>
    <cellStyle name="Normal 70 2 3 3" xfId="28331" xr:uid="{00000000-0005-0000-0000-0000AD6E0000}"/>
    <cellStyle name="Normal 70 2 3 4" xfId="28332" xr:uid="{00000000-0005-0000-0000-0000AE6E0000}"/>
    <cellStyle name="Normal 70 2 4" xfId="28333" xr:uid="{00000000-0005-0000-0000-0000AF6E0000}"/>
    <cellStyle name="Normal 70 2 4 2" xfId="28334" xr:uid="{00000000-0005-0000-0000-0000B06E0000}"/>
    <cellStyle name="Normal 70 2 4 2 2" xfId="28335" xr:uid="{00000000-0005-0000-0000-0000B16E0000}"/>
    <cellStyle name="Normal 70 2 4 3" xfId="28336" xr:uid="{00000000-0005-0000-0000-0000B26E0000}"/>
    <cellStyle name="Normal 70 2 4 4" xfId="28337" xr:uid="{00000000-0005-0000-0000-0000B36E0000}"/>
    <cellStyle name="Normal 70 2 5" xfId="28338" xr:uid="{00000000-0005-0000-0000-0000B46E0000}"/>
    <cellStyle name="Normal 70 2 5 2" xfId="28339" xr:uid="{00000000-0005-0000-0000-0000B56E0000}"/>
    <cellStyle name="Normal 70 2 5 2 2" xfId="28340" xr:uid="{00000000-0005-0000-0000-0000B66E0000}"/>
    <cellStyle name="Normal 70 2 5 3" xfId="28341" xr:uid="{00000000-0005-0000-0000-0000B76E0000}"/>
    <cellStyle name="Normal 70 2 5 4" xfId="28342" xr:uid="{00000000-0005-0000-0000-0000B86E0000}"/>
    <cellStyle name="Normal 70 2 6" xfId="28343" xr:uid="{00000000-0005-0000-0000-0000B96E0000}"/>
    <cellStyle name="Normal 70 2 6 2" xfId="28344" xr:uid="{00000000-0005-0000-0000-0000BA6E0000}"/>
    <cellStyle name="Normal 70 2 6 2 2" xfId="28345" xr:uid="{00000000-0005-0000-0000-0000BB6E0000}"/>
    <cellStyle name="Normal 70 2 6 3" xfId="28346" xr:uid="{00000000-0005-0000-0000-0000BC6E0000}"/>
    <cellStyle name="Normal 70 2 7" xfId="28347" xr:uid="{00000000-0005-0000-0000-0000BD6E0000}"/>
    <cellStyle name="Normal 70 2 7 2" xfId="28348" xr:uid="{00000000-0005-0000-0000-0000BE6E0000}"/>
    <cellStyle name="Normal 70 2 7 3" xfId="28349" xr:uid="{00000000-0005-0000-0000-0000BF6E0000}"/>
    <cellStyle name="Normal 70 2 8" xfId="28350" xr:uid="{00000000-0005-0000-0000-0000C06E0000}"/>
    <cellStyle name="Normal 70 2 8 2" xfId="28351" xr:uid="{00000000-0005-0000-0000-0000C16E0000}"/>
    <cellStyle name="Normal 70 2 9" xfId="28352" xr:uid="{00000000-0005-0000-0000-0000C26E0000}"/>
    <cellStyle name="Normal 70 2 9 2" xfId="28353" xr:uid="{00000000-0005-0000-0000-0000C36E0000}"/>
    <cellStyle name="Normal 70 3" xfId="28354" xr:uid="{00000000-0005-0000-0000-0000C46E0000}"/>
    <cellStyle name="Normal 70 3 10" xfId="28355" xr:uid="{00000000-0005-0000-0000-0000C56E0000}"/>
    <cellStyle name="Normal 70 3 11" xfId="28356" xr:uid="{00000000-0005-0000-0000-0000C66E0000}"/>
    <cellStyle name="Normal 70 3 12" xfId="28357" xr:uid="{00000000-0005-0000-0000-0000C76E0000}"/>
    <cellStyle name="Normal 70 3 13" xfId="28358" xr:uid="{00000000-0005-0000-0000-0000C86E0000}"/>
    <cellStyle name="Normal 70 3 14" xfId="28359" xr:uid="{00000000-0005-0000-0000-0000C96E0000}"/>
    <cellStyle name="Normal 70 3 15" xfId="28360" xr:uid="{00000000-0005-0000-0000-0000CA6E0000}"/>
    <cellStyle name="Normal 70 3 2" xfId="28361" xr:uid="{00000000-0005-0000-0000-0000CB6E0000}"/>
    <cellStyle name="Normal 70 3 2 2" xfId="28362" xr:uid="{00000000-0005-0000-0000-0000CC6E0000}"/>
    <cellStyle name="Normal 70 3 2 2 2" xfId="28363" xr:uid="{00000000-0005-0000-0000-0000CD6E0000}"/>
    <cellStyle name="Normal 70 3 2 3" xfId="28364" xr:uid="{00000000-0005-0000-0000-0000CE6E0000}"/>
    <cellStyle name="Normal 70 3 2 4" xfId="28365" xr:uid="{00000000-0005-0000-0000-0000CF6E0000}"/>
    <cellStyle name="Normal 70 3 2 5" xfId="28366" xr:uid="{00000000-0005-0000-0000-0000D06E0000}"/>
    <cellStyle name="Normal 70 3 3" xfId="28367" xr:uid="{00000000-0005-0000-0000-0000D16E0000}"/>
    <cellStyle name="Normal 70 3 3 2" xfId="28368" xr:uid="{00000000-0005-0000-0000-0000D26E0000}"/>
    <cellStyle name="Normal 70 3 3 2 2" xfId="28369" xr:uid="{00000000-0005-0000-0000-0000D36E0000}"/>
    <cellStyle name="Normal 70 3 3 3" xfId="28370" xr:uid="{00000000-0005-0000-0000-0000D46E0000}"/>
    <cellStyle name="Normal 70 3 3 4" xfId="28371" xr:uid="{00000000-0005-0000-0000-0000D56E0000}"/>
    <cellStyle name="Normal 70 3 4" xfId="28372" xr:uid="{00000000-0005-0000-0000-0000D66E0000}"/>
    <cellStyle name="Normal 70 3 4 2" xfId="28373" xr:uid="{00000000-0005-0000-0000-0000D76E0000}"/>
    <cellStyle name="Normal 70 3 4 2 2" xfId="28374" xr:uid="{00000000-0005-0000-0000-0000D86E0000}"/>
    <cellStyle name="Normal 70 3 4 3" xfId="28375" xr:uid="{00000000-0005-0000-0000-0000D96E0000}"/>
    <cellStyle name="Normal 70 3 4 4" xfId="28376" xr:uid="{00000000-0005-0000-0000-0000DA6E0000}"/>
    <cellStyle name="Normal 70 3 5" xfId="28377" xr:uid="{00000000-0005-0000-0000-0000DB6E0000}"/>
    <cellStyle name="Normal 70 3 5 2" xfId="28378" xr:uid="{00000000-0005-0000-0000-0000DC6E0000}"/>
    <cellStyle name="Normal 70 3 5 2 2" xfId="28379" xr:uid="{00000000-0005-0000-0000-0000DD6E0000}"/>
    <cellStyle name="Normal 70 3 5 3" xfId="28380" xr:uid="{00000000-0005-0000-0000-0000DE6E0000}"/>
    <cellStyle name="Normal 70 3 5 4" xfId="28381" xr:uid="{00000000-0005-0000-0000-0000DF6E0000}"/>
    <cellStyle name="Normal 70 3 6" xfId="28382" xr:uid="{00000000-0005-0000-0000-0000E06E0000}"/>
    <cellStyle name="Normal 70 3 6 2" xfId="28383" xr:uid="{00000000-0005-0000-0000-0000E16E0000}"/>
    <cellStyle name="Normal 70 3 6 2 2" xfId="28384" xr:uid="{00000000-0005-0000-0000-0000E26E0000}"/>
    <cellStyle name="Normal 70 3 6 3" xfId="28385" xr:uid="{00000000-0005-0000-0000-0000E36E0000}"/>
    <cellStyle name="Normal 70 3 7" xfId="28386" xr:uid="{00000000-0005-0000-0000-0000E46E0000}"/>
    <cellStyle name="Normal 70 3 7 2" xfId="28387" xr:uid="{00000000-0005-0000-0000-0000E56E0000}"/>
    <cellStyle name="Normal 70 3 7 3" xfId="28388" xr:uid="{00000000-0005-0000-0000-0000E66E0000}"/>
    <cellStyle name="Normal 70 3 8" xfId="28389" xr:uid="{00000000-0005-0000-0000-0000E76E0000}"/>
    <cellStyle name="Normal 70 3 8 2" xfId="28390" xr:uid="{00000000-0005-0000-0000-0000E86E0000}"/>
    <cellStyle name="Normal 70 3 9" xfId="28391" xr:uid="{00000000-0005-0000-0000-0000E96E0000}"/>
    <cellStyle name="Normal 70 3 9 2" xfId="28392" xr:uid="{00000000-0005-0000-0000-0000EA6E0000}"/>
    <cellStyle name="Normal 70 4" xfId="28393" xr:uid="{00000000-0005-0000-0000-0000EB6E0000}"/>
    <cellStyle name="Normal 70 4 2" xfId="28394" xr:uid="{00000000-0005-0000-0000-0000EC6E0000}"/>
    <cellStyle name="Normal 70 4 2 2" xfId="28395" xr:uid="{00000000-0005-0000-0000-0000ED6E0000}"/>
    <cellStyle name="Normal 70 4 3" xfId="28396" xr:uid="{00000000-0005-0000-0000-0000EE6E0000}"/>
    <cellStyle name="Normal 70 4 4" xfId="28397" xr:uid="{00000000-0005-0000-0000-0000EF6E0000}"/>
    <cellStyle name="Normal 70 4 5" xfId="28398" xr:uid="{00000000-0005-0000-0000-0000F06E0000}"/>
    <cellStyle name="Normal 70 5" xfId="28399" xr:uid="{00000000-0005-0000-0000-0000F16E0000}"/>
    <cellStyle name="Normal 70 5 2" xfId="28400" xr:uid="{00000000-0005-0000-0000-0000F26E0000}"/>
    <cellStyle name="Normal 70 5 2 2" xfId="28401" xr:uid="{00000000-0005-0000-0000-0000F36E0000}"/>
    <cellStyle name="Normal 70 5 3" xfId="28402" xr:uid="{00000000-0005-0000-0000-0000F46E0000}"/>
    <cellStyle name="Normal 70 5 4" xfId="28403" xr:uid="{00000000-0005-0000-0000-0000F56E0000}"/>
    <cellStyle name="Normal 70 5 5" xfId="28404" xr:uid="{00000000-0005-0000-0000-0000F66E0000}"/>
    <cellStyle name="Normal 70 6" xfId="28405" xr:uid="{00000000-0005-0000-0000-0000F76E0000}"/>
    <cellStyle name="Normal 70 6 2" xfId="28406" xr:uid="{00000000-0005-0000-0000-0000F86E0000}"/>
    <cellStyle name="Normal 70 6 2 2" xfId="28407" xr:uid="{00000000-0005-0000-0000-0000F96E0000}"/>
    <cellStyle name="Normal 70 6 3" xfId="28408" xr:uid="{00000000-0005-0000-0000-0000FA6E0000}"/>
    <cellStyle name="Normal 70 6 4" xfId="28409" xr:uid="{00000000-0005-0000-0000-0000FB6E0000}"/>
    <cellStyle name="Normal 70 6 5" xfId="28410" xr:uid="{00000000-0005-0000-0000-0000FC6E0000}"/>
    <cellStyle name="Normal 70 7" xfId="28411" xr:uid="{00000000-0005-0000-0000-0000FD6E0000}"/>
    <cellStyle name="Normal 70 7 2" xfId="28412" xr:uid="{00000000-0005-0000-0000-0000FE6E0000}"/>
    <cellStyle name="Normal 70 7 2 2" xfId="28413" xr:uid="{00000000-0005-0000-0000-0000FF6E0000}"/>
    <cellStyle name="Normal 70 7 3" xfId="28414" xr:uid="{00000000-0005-0000-0000-0000006F0000}"/>
    <cellStyle name="Normal 70 7 4" xfId="28415" xr:uid="{00000000-0005-0000-0000-0000016F0000}"/>
    <cellStyle name="Normal 70 8" xfId="28416" xr:uid="{00000000-0005-0000-0000-0000026F0000}"/>
    <cellStyle name="Normal 70 8 2" xfId="28417" xr:uid="{00000000-0005-0000-0000-0000036F0000}"/>
    <cellStyle name="Normal 70 8 2 2" xfId="28418" xr:uid="{00000000-0005-0000-0000-0000046F0000}"/>
    <cellStyle name="Normal 70 8 3" xfId="28419" xr:uid="{00000000-0005-0000-0000-0000056F0000}"/>
    <cellStyle name="Normal 70 9" xfId="28420" xr:uid="{00000000-0005-0000-0000-0000066F0000}"/>
    <cellStyle name="Normal 70 9 2" xfId="28421" xr:uid="{00000000-0005-0000-0000-0000076F0000}"/>
    <cellStyle name="Normal 70 9 3" xfId="28422" xr:uid="{00000000-0005-0000-0000-0000086F0000}"/>
    <cellStyle name="Normal 71" xfId="28423" xr:uid="{00000000-0005-0000-0000-0000096F0000}"/>
    <cellStyle name="Normal 71 10" xfId="28424" xr:uid="{00000000-0005-0000-0000-00000A6F0000}"/>
    <cellStyle name="Normal 71 10 2" xfId="28425" xr:uid="{00000000-0005-0000-0000-00000B6F0000}"/>
    <cellStyle name="Normal 71 11" xfId="28426" xr:uid="{00000000-0005-0000-0000-00000C6F0000}"/>
    <cellStyle name="Normal 71 11 2" xfId="28427" xr:uid="{00000000-0005-0000-0000-00000D6F0000}"/>
    <cellStyle name="Normal 71 12" xfId="28428" xr:uid="{00000000-0005-0000-0000-00000E6F0000}"/>
    <cellStyle name="Normal 71 12 2" xfId="28429" xr:uid="{00000000-0005-0000-0000-00000F6F0000}"/>
    <cellStyle name="Normal 71 13" xfId="28430" xr:uid="{00000000-0005-0000-0000-0000106F0000}"/>
    <cellStyle name="Normal 71 13 2" xfId="28431" xr:uid="{00000000-0005-0000-0000-0000116F0000}"/>
    <cellStyle name="Normal 71 14" xfId="28432" xr:uid="{00000000-0005-0000-0000-0000126F0000}"/>
    <cellStyle name="Normal 71 15" xfId="28433" xr:uid="{00000000-0005-0000-0000-0000136F0000}"/>
    <cellStyle name="Normal 71 16" xfId="28434" xr:uid="{00000000-0005-0000-0000-0000146F0000}"/>
    <cellStyle name="Normal 71 17" xfId="28435" xr:uid="{00000000-0005-0000-0000-0000156F0000}"/>
    <cellStyle name="Normal 71 2" xfId="28436" xr:uid="{00000000-0005-0000-0000-0000166F0000}"/>
    <cellStyle name="Normal 71 2 10" xfId="28437" xr:uid="{00000000-0005-0000-0000-0000176F0000}"/>
    <cellStyle name="Normal 71 2 11" xfId="28438" xr:uid="{00000000-0005-0000-0000-0000186F0000}"/>
    <cellStyle name="Normal 71 2 12" xfId="28439" xr:uid="{00000000-0005-0000-0000-0000196F0000}"/>
    <cellStyle name="Normal 71 2 13" xfId="28440" xr:uid="{00000000-0005-0000-0000-00001A6F0000}"/>
    <cellStyle name="Normal 71 2 14" xfId="28441" xr:uid="{00000000-0005-0000-0000-00001B6F0000}"/>
    <cellStyle name="Normal 71 2 15" xfId="28442" xr:uid="{00000000-0005-0000-0000-00001C6F0000}"/>
    <cellStyle name="Normal 71 2 2" xfId="28443" xr:uid="{00000000-0005-0000-0000-00001D6F0000}"/>
    <cellStyle name="Normal 71 2 2 2" xfId="28444" xr:uid="{00000000-0005-0000-0000-00001E6F0000}"/>
    <cellStyle name="Normal 71 2 2 2 2" xfId="28445" xr:uid="{00000000-0005-0000-0000-00001F6F0000}"/>
    <cellStyle name="Normal 71 2 2 3" xfId="28446" xr:uid="{00000000-0005-0000-0000-0000206F0000}"/>
    <cellStyle name="Normal 71 2 2 4" xfId="28447" xr:uid="{00000000-0005-0000-0000-0000216F0000}"/>
    <cellStyle name="Normal 71 2 2 5" xfId="28448" xr:uid="{00000000-0005-0000-0000-0000226F0000}"/>
    <cellStyle name="Normal 71 2 3" xfId="28449" xr:uid="{00000000-0005-0000-0000-0000236F0000}"/>
    <cellStyle name="Normal 71 2 3 2" xfId="28450" xr:uid="{00000000-0005-0000-0000-0000246F0000}"/>
    <cellStyle name="Normal 71 2 3 2 2" xfId="28451" xr:uid="{00000000-0005-0000-0000-0000256F0000}"/>
    <cellStyle name="Normal 71 2 3 3" xfId="28452" xr:uid="{00000000-0005-0000-0000-0000266F0000}"/>
    <cellStyle name="Normal 71 2 3 4" xfId="28453" xr:uid="{00000000-0005-0000-0000-0000276F0000}"/>
    <cellStyle name="Normal 71 2 4" xfId="28454" xr:uid="{00000000-0005-0000-0000-0000286F0000}"/>
    <cellStyle name="Normal 71 2 4 2" xfId="28455" xr:uid="{00000000-0005-0000-0000-0000296F0000}"/>
    <cellStyle name="Normal 71 2 4 2 2" xfId="28456" xr:uid="{00000000-0005-0000-0000-00002A6F0000}"/>
    <cellStyle name="Normal 71 2 4 3" xfId="28457" xr:uid="{00000000-0005-0000-0000-00002B6F0000}"/>
    <cellStyle name="Normal 71 2 4 4" xfId="28458" xr:uid="{00000000-0005-0000-0000-00002C6F0000}"/>
    <cellStyle name="Normal 71 2 5" xfId="28459" xr:uid="{00000000-0005-0000-0000-00002D6F0000}"/>
    <cellStyle name="Normal 71 2 5 2" xfId="28460" xr:uid="{00000000-0005-0000-0000-00002E6F0000}"/>
    <cellStyle name="Normal 71 2 5 2 2" xfId="28461" xr:uid="{00000000-0005-0000-0000-00002F6F0000}"/>
    <cellStyle name="Normal 71 2 5 3" xfId="28462" xr:uid="{00000000-0005-0000-0000-0000306F0000}"/>
    <cellStyle name="Normal 71 2 5 4" xfId="28463" xr:uid="{00000000-0005-0000-0000-0000316F0000}"/>
    <cellStyle name="Normal 71 2 6" xfId="28464" xr:uid="{00000000-0005-0000-0000-0000326F0000}"/>
    <cellStyle name="Normal 71 2 6 2" xfId="28465" xr:uid="{00000000-0005-0000-0000-0000336F0000}"/>
    <cellStyle name="Normal 71 2 6 2 2" xfId="28466" xr:uid="{00000000-0005-0000-0000-0000346F0000}"/>
    <cellStyle name="Normal 71 2 6 3" xfId="28467" xr:uid="{00000000-0005-0000-0000-0000356F0000}"/>
    <cellStyle name="Normal 71 2 7" xfId="28468" xr:uid="{00000000-0005-0000-0000-0000366F0000}"/>
    <cellStyle name="Normal 71 2 7 2" xfId="28469" xr:uid="{00000000-0005-0000-0000-0000376F0000}"/>
    <cellStyle name="Normal 71 2 7 3" xfId="28470" xr:uid="{00000000-0005-0000-0000-0000386F0000}"/>
    <cellStyle name="Normal 71 2 8" xfId="28471" xr:uid="{00000000-0005-0000-0000-0000396F0000}"/>
    <cellStyle name="Normal 71 2 8 2" xfId="28472" xr:uid="{00000000-0005-0000-0000-00003A6F0000}"/>
    <cellStyle name="Normal 71 2 9" xfId="28473" xr:uid="{00000000-0005-0000-0000-00003B6F0000}"/>
    <cellStyle name="Normal 71 2 9 2" xfId="28474" xr:uid="{00000000-0005-0000-0000-00003C6F0000}"/>
    <cellStyle name="Normal 71 3" xfId="28475" xr:uid="{00000000-0005-0000-0000-00003D6F0000}"/>
    <cellStyle name="Normal 71 3 10" xfId="28476" xr:uid="{00000000-0005-0000-0000-00003E6F0000}"/>
    <cellStyle name="Normal 71 3 11" xfId="28477" xr:uid="{00000000-0005-0000-0000-00003F6F0000}"/>
    <cellStyle name="Normal 71 3 12" xfId="28478" xr:uid="{00000000-0005-0000-0000-0000406F0000}"/>
    <cellStyle name="Normal 71 3 13" xfId="28479" xr:uid="{00000000-0005-0000-0000-0000416F0000}"/>
    <cellStyle name="Normal 71 3 14" xfId="28480" xr:uid="{00000000-0005-0000-0000-0000426F0000}"/>
    <cellStyle name="Normal 71 3 15" xfId="28481" xr:uid="{00000000-0005-0000-0000-0000436F0000}"/>
    <cellStyle name="Normal 71 3 2" xfId="28482" xr:uid="{00000000-0005-0000-0000-0000446F0000}"/>
    <cellStyle name="Normal 71 3 2 2" xfId="28483" xr:uid="{00000000-0005-0000-0000-0000456F0000}"/>
    <cellStyle name="Normal 71 3 2 2 2" xfId="28484" xr:uid="{00000000-0005-0000-0000-0000466F0000}"/>
    <cellStyle name="Normal 71 3 2 3" xfId="28485" xr:uid="{00000000-0005-0000-0000-0000476F0000}"/>
    <cellStyle name="Normal 71 3 2 4" xfId="28486" xr:uid="{00000000-0005-0000-0000-0000486F0000}"/>
    <cellStyle name="Normal 71 3 2 5" xfId="28487" xr:uid="{00000000-0005-0000-0000-0000496F0000}"/>
    <cellStyle name="Normal 71 3 3" xfId="28488" xr:uid="{00000000-0005-0000-0000-00004A6F0000}"/>
    <cellStyle name="Normal 71 3 3 2" xfId="28489" xr:uid="{00000000-0005-0000-0000-00004B6F0000}"/>
    <cellStyle name="Normal 71 3 3 2 2" xfId="28490" xr:uid="{00000000-0005-0000-0000-00004C6F0000}"/>
    <cellStyle name="Normal 71 3 3 3" xfId="28491" xr:uid="{00000000-0005-0000-0000-00004D6F0000}"/>
    <cellStyle name="Normal 71 3 3 4" xfId="28492" xr:uid="{00000000-0005-0000-0000-00004E6F0000}"/>
    <cellStyle name="Normal 71 3 4" xfId="28493" xr:uid="{00000000-0005-0000-0000-00004F6F0000}"/>
    <cellStyle name="Normal 71 3 4 2" xfId="28494" xr:uid="{00000000-0005-0000-0000-0000506F0000}"/>
    <cellStyle name="Normal 71 3 4 2 2" xfId="28495" xr:uid="{00000000-0005-0000-0000-0000516F0000}"/>
    <cellStyle name="Normal 71 3 4 3" xfId="28496" xr:uid="{00000000-0005-0000-0000-0000526F0000}"/>
    <cellStyle name="Normal 71 3 4 4" xfId="28497" xr:uid="{00000000-0005-0000-0000-0000536F0000}"/>
    <cellStyle name="Normal 71 3 5" xfId="28498" xr:uid="{00000000-0005-0000-0000-0000546F0000}"/>
    <cellStyle name="Normal 71 3 5 2" xfId="28499" xr:uid="{00000000-0005-0000-0000-0000556F0000}"/>
    <cellStyle name="Normal 71 3 5 2 2" xfId="28500" xr:uid="{00000000-0005-0000-0000-0000566F0000}"/>
    <cellStyle name="Normal 71 3 5 3" xfId="28501" xr:uid="{00000000-0005-0000-0000-0000576F0000}"/>
    <cellStyle name="Normal 71 3 5 4" xfId="28502" xr:uid="{00000000-0005-0000-0000-0000586F0000}"/>
    <cellStyle name="Normal 71 3 6" xfId="28503" xr:uid="{00000000-0005-0000-0000-0000596F0000}"/>
    <cellStyle name="Normal 71 3 6 2" xfId="28504" xr:uid="{00000000-0005-0000-0000-00005A6F0000}"/>
    <cellStyle name="Normal 71 3 6 2 2" xfId="28505" xr:uid="{00000000-0005-0000-0000-00005B6F0000}"/>
    <cellStyle name="Normal 71 3 6 3" xfId="28506" xr:uid="{00000000-0005-0000-0000-00005C6F0000}"/>
    <cellStyle name="Normal 71 3 7" xfId="28507" xr:uid="{00000000-0005-0000-0000-00005D6F0000}"/>
    <cellStyle name="Normal 71 3 7 2" xfId="28508" xr:uid="{00000000-0005-0000-0000-00005E6F0000}"/>
    <cellStyle name="Normal 71 3 7 3" xfId="28509" xr:uid="{00000000-0005-0000-0000-00005F6F0000}"/>
    <cellStyle name="Normal 71 3 8" xfId="28510" xr:uid="{00000000-0005-0000-0000-0000606F0000}"/>
    <cellStyle name="Normal 71 3 8 2" xfId="28511" xr:uid="{00000000-0005-0000-0000-0000616F0000}"/>
    <cellStyle name="Normal 71 3 9" xfId="28512" xr:uid="{00000000-0005-0000-0000-0000626F0000}"/>
    <cellStyle name="Normal 71 3 9 2" xfId="28513" xr:uid="{00000000-0005-0000-0000-0000636F0000}"/>
    <cellStyle name="Normal 71 4" xfId="28514" xr:uid="{00000000-0005-0000-0000-0000646F0000}"/>
    <cellStyle name="Normal 71 4 2" xfId="28515" xr:uid="{00000000-0005-0000-0000-0000656F0000}"/>
    <cellStyle name="Normal 71 4 2 2" xfId="28516" xr:uid="{00000000-0005-0000-0000-0000666F0000}"/>
    <cellStyle name="Normal 71 4 3" xfId="28517" xr:uid="{00000000-0005-0000-0000-0000676F0000}"/>
    <cellStyle name="Normal 71 4 4" xfId="28518" xr:uid="{00000000-0005-0000-0000-0000686F0000}"/>
    <cellStyle name="Normal 71 4 5" xfId="28519" xr:uid="{00000000-0005-0000-0000-0000696F0000}"/>
    <cellStyle name="Normal 71 5" xfId="28520" xr:uid="{00000000-0005-0000-0000-00006A6F0000}"/>
    <cellStyle name="Normal 71 5 2" xfId="28521" xr:uid="{00000000-0005-0000-0000-00006B6F0000}"/>
    <cellStyle name="Normal 71 5 2 2" xfId="28522" xr:uid="{00000000-0005-0000-0000-00006C6F0000}"/>
    <cellStyle name="Normal 71 5 3" xfId="28523" xr:uid="{00000000-0005-0000-0000-00006D6F0000}"/>
    <cellStyle name="Normal 71 5 4" xfId="28524" xr:uid="{00000000-0005-0000-0000-00006E6F0000}"/>
    <cellStyle name="Normal 71 5 5" xfId="28525" xr:uid="{00000000-0005-0000-0000-00006F6F0000}"/>
    <cellStyle name="Normal 71 6" xfId="28526" xr:uid="{00000000-0005-0000-0000-0000706F0000}"/>
    <cellStyle name="Normal 71 6 2" xfId="28527" xr:uid="{00000000-0005-0000-0000-0000716F0000}"/>
    <cellStyle name="Normal 71 6 2 2" xfId="28528" xr:uid="{00000000-0005-0000-0000-0000726F0000}"/>
    <cellStyle name="Normal 71 6 3" xfId="28529" xr:uid="{00000000-0005-0000-0000-0000736F0000}"/>
    <cellStyle name="Normal 71 6 4" xfId="28530" xr:uid="{00000000-0005-0000-0000-0000746F0000}"/>
    <cellStyle name="Normal 71 6 5" xfId="28531" xr:uid="{00000000-0005-0000-0000-0000756F0000}"/>
    <cellStyle name="Normal 71 7" xfId="28532" xr:uid="{00000000-0005-0000-0000-0000766F0000}"/>
    <cellStyle name="Normal 71 7 2" xfId="28533" xr:uid="{00000000-0005-0000-0000-0000776F0000}"/>
    <cellStyle name="Normal 71 7 2 2" xfId="28534" xr:uid="{00000000-0005-0000-0000-0000786F0000}"/>
    <cellStyle name="Normal 71 7 3" xfId="28535" xr:uid="{00000000-0005-0000-0000-0000796F0000}"/>
    <cellStyle name="Normal 71 7 4" xfId="28536" xr:uid="{00000000-0005-0000-0000-00007A6F0000}"/>
    <cellStyle name="Normal 71 8" xfId="28537" xr:uid="{00000000-0005-0000-0000-00007B6F0000}"/>
    <cellStyle name="Normal 71 8 2" xfId="28538" xr:uid="{00000000-0005-0000-0000-00007C6F0000}"/>
    <cellStyle name="Normal 71 8 2 2" xfId="28539" xr:uid="{00000000-0005-0000-0000-00007D6F0000}"/>
    <cellStyle name="Normal 71 8 3" xfId="28540" xr:uid="{00000000-0005-0000-0000-00007E6F0000}"/>
    <cellStyle name="Normal 71 9" xfId="28541" xr:uid="{00000000-0005-0000-0000-00007F6F0000}"/>
    <cellStyle name="Normal 71 9 2" xfId="28542" xr:uid="{00000000-0005-0000-0000-0000806F0000}"/>
    <cellStyle name="Normal 71 9 3" xfId="28543" xr:uid="{00000000-0005-0000-0000-0000816F0000}"/>
    <cellStyle name="Normal 72" xfId="28544" xr:uid="{00000000-0005-0000-0000-0000826F0000}"/>
    <cellStyle name="Normal 72 10" xfId="28545" xr:uid="{00000000-0005-0000-0000-0000836F0000}"/>
    <cellStyle name="Normal 72 10 2" xfId="28546" xr:uid="{00000000-0005-0000-0000-0000846F0000}"/>
    <cellStyle name="Normal 72 11" xfId="28547" xr:uid="{00000000-0005-0000-0000-0000856F0000}"/>
    <cellStyle name="Normal 72 11 2" xfId="28548" xr:uid="{00000000-0005-0000-0000-0000866F0000}"/>
    <cellStyle name="Normal 72 12" xfId="28549" xr:uid="{00000000-0005-0000-0000-0000876F0000}"/>
    <cellStyle name="Normal 72 12 2" xfId="28550" xr:uid="{00000000-0005-0000-0000-0000886F0000}"/>
    <cellStyle name="Normal 72 13" xfId="28551" xr:uid="{00000000-0005-0000-0000-0000896F0000}"/>
    <cellStyle name="Normal 72 13 2" xfId="28552" xr:uid="{00000000-0005-0000-0000-00008A6F0000}"/>
    <cellStyle name="Normal 72 14" xfId="28553" xr:uid="{00000000-0005-0000-0000-00008B6F0000}"/>
    <cellStyle name="Normal 72 15" xfId="28554" xr:uid="{00000000-0005-0000-0000-00008C6F0000}"/>
    <cellStyle name="Normal 72 16" xfId="28555" xr:uid="{00000000-0005-0000-0000-00008D6F0000}"/>
    <cellStyle name="Normal 72 17" xfId="28556" xr:uid="{00000000-0005-0000-0000-00008E6F0000}"/>
    <cellStyle name="Normal 72 2" xfId="28557" xr:uid="{00000000-0005-0000-0000-00008F6F0000}"/>
    <cellStyle name="Normal 72 2 10" xfId="28558" xr:uid="{00000000-0005-0000-0000-0000906F0000}"/>
    <cellStyle name="Normal 72 2 11" xfId="28559" xr:uid="{00000000-0005-0000-0000-0000916F0000}"/>
    <cellStyle name="Normal 72 2 12" xfId="28560" xr:uid="{00000000-0005-0000-0000-0000926F0000}"/>
    <cellStyle name="Normal 72 2 13" xfId="28561" xr:uid="{00000000-0005-0000-0000-0000936F0000}"/>
    <cellStyle name="Normal 72 2 14" xfId="28562" xr:uid="{00000000-0005-0000-0000-0000946F0000}"/>
    <cellStyle name="Normal 72 2 15" xfId="28563" xr:uid="{00000000-0005-0000-0000-0000956F0000}"/>
    <cellStyle name="Normal 72 2 2" xfId="28564" xr:uid="{00000000-0005-0000-0000-0000966F0000}"/>
    <cellStyle name="Normal 72 2 2 2" xfId="28565" xr:uid="{00000000-0005-0000-0000-0000976F0000}"/>
    <cellStyle name="Normal 72 2 2 2 2" xfId="28566" xr:uid="{00000000-0005-0000-0000-0000986F0000}"/>
    <cellStyle name="Normal 72 2 2 3" xfId="28567" xr:uid="{00000000-0005-0000-0000-0000996F0000}"/>
    <cellStyle name="Normal 72 2 2 4" xfId="28568" xr:uid="{00000000-0005-0000-0000-00009A6F0000}"/>
    <cellStyle name="Normal 72 2 2 5" xfId="28569" xr:uid="{00000000-0005-0000-0000-00009B6F0000}"/>
    <cellStyle name="Normal 72 2 3" xfId="28570" xr:uid="{00000000-0005-0000-0000-00009C6F0000}"/>
    <cellStyle name="Normal 72 2 3 2" xfId="28571" xr:uid="{00000000-0005-0000-0000-00009D6F0000}"/>
    <cellStyle name="Normal 72 2 3 2 2" xfId="28572" xr:uid="{00000000-0005-0000-0000-00009E6F0000}"/>
    <cellStyle name="Normal 72 2 3 3" xfId="28573" xr:uid="{00000000-0005-0000-0000-00009F6F0000}"/>
    <cellStyle name="Normal 72 2 3 4" xfId="28574" xr:uid="{00000000-0005-0000-0000-0000A06F0000}"/>
    <cellStyle name="Normal 72 2 4" xfId="28575" xr:uid="{00000000-0005-0000-0000-0000A16F0000}"/>
    <cellStyle name="Normal 72 2 4 2" xfId="28576" xr:uid="{00000000-0005-0000-0000-0000A26F0000}"/>
    <cellStyle name="Normal 72 2 4 2 2" xfId="28577" xr:uid="{00000000-0005-0000-0000-0000A36F0000}"/>
    <cellStyle name="Normal 72 2 4 3" xfId="28578" xr:uid="{00000000-0005-0000-0000-0000A46F0000}"/>
    <cellStyle name="Normal 72 2 4 4" xfId="28579" xr:uid="{00000000-0005-0000-0000-0000A56F0000}"/>
    <cellStyle name="Normal 72 2 5" xfId="28580" xr:uid="{00000000-0005-0000-0000-0000A66F0000}"/>
    <cellStyle name="Normal 72 2 5 2" xfId="28581" xr:uid="{00000000-0005-0000-0000-0000A76F0000}"/>
    <cellStyle name="Normal 72 2 5 2 2" xfId="28582" xr:uid="{00000000-0005-0000-0000-0000A86F0000}"/>
    <cellStyle name="Normal 72 2 5 3" xfId="28583" xr:uid="{00000000-0005-0000-0000-0000A96F0000}"/>
    <cellStyle name="Normal 72 2 5 4" xfId="28584" xr:uid="{00000000-0005-0000-0000-0000AA6F0000}"/>
    <cellStyle name="Normal 72 2 6" xfId="28585" xr:uid="{00000000-0005-0000-0000-0000AB6F0000}"/>
    <cellStyle name="Normal 72 2 6 2" xfId="28586" xr:uid="{00000000-0005-0000-0000-0000AC6F0000}"/>
    <cellStyle name="Normal 72 2 6 2 2" xfId="28587" xr:uid="{00000000-0005-0000-0000-0000AD6F0000}"/>
    <cellStyle name="Normal 72 2 6 3" xfId="28588" xr:uid="{00000000-0005-0000-0000-0000AE6F0000}"/>
    <cellStyle name="Normal 72 2 7" xfId="28589" xr:uid="{00000000-0005-0000-0000-0000AF6F0000}"/>
    <cellStyle name="Normal 72 2 7 2" xfId="28590" xr:uid="{00000000-0005-0000-0000-0000B06F0000}"/>
    <cellStyle name="Normal 72 2 7 3" xfId="28591" xr:uid="{00000000-0005-0000-0000-0000B16F0000}"/>
    <cellStyle name="Normal 72 2 8" xfId="28592" xr:uid="{00000000-0005-0000-0000-0000B26F0000}"/>
    <cellStyle name="Normal 72 2 8 2" xfId="28593" xr:uid="{00000000-0005-0000-0000-0000B36F0000}"/>
    <cellStyle name="Normal 72 2 9" xfId="28594" xr:uid="{00000000-0005-0000-0000-0000B46F0000}"/>
    <cellStyle name="Normal 72 2 9 2" xfId="28595" xr:uid="{00000000-0005-0000-0000-0000B56F0000}"/>
    <cellStyle name="Normal 72 3" xfId="28596" xr:uid="{00000000-0005-0000-0000-0000B66F0000}"/>
    <cellStyle name="Normal 72 3 10" xfId="28597" xr:uid="{00000000-0005-0000-0000-0000B76F0000}"/>
    <cellStyle name="Normal 72 3 11" xfId="28598" xr:uid="{00000000-0005-0000-0000-0000B86F0000}"/>
    <cellStyle name="Normal 72 3 12" xfId="28599" xr:uid="{00000000-0005-0000-0000-0000B96F0000}"/>
    <cellStyle name="Normal 72 3 13" xfId="28600" xr:uid="{00000000-0005-0000-0000-0000BA6F0000}"/>
    <cellStyle name="Normal 72 3 14" xfId="28601" xr:uid="{00000000-0005-0000-0000-0000BB6F0000}"/>
    <cellStyle name="Normal 72 3 15" xfId="28602" xr:uid="{00000000-0005-0000-0000-0000BC6F0000}"/>
    <cellStyle name="Normal 72 3 2" xfId="28603" xr:uid="{00000000-0005-0000-0000-0000BD6F0000}"/>
    <cellStyle name="Normal 72 3 2 2" xfId="28604" xr:uid="{00000000-0005-0000-0000-0000BE6F0000}"/>
    <cellStyle name="Normal 72 3 2 2 2" xfId="28605" xr:uid="{00000000-0005-0000-0000-0000BF6F0000}"/>
    <cellStyle name="Normal 72 3 2 3" xfId="28606" xr:uid="{00000000-0005-0000-0000-0000C06F0000}"/>
    <cellStyle name="Normal 72 3 2 4" xfId="28607" xr:uid="{00000000-0005-0000-0000-0000C16F0000}"/>
    <cellStyle name="Normal 72 3 2 5" xfId="28608" xr:uid="{00000000-0005-0000-0000-0000C26F0000}"/>
    <cellStyle name="Normal 72 3 3" xfId="28609" xr:uid="{00000000-0005-0000-0000-0000C36F0000}"/>
    <cellStyle name="Normal 72 3 3 2" xfId="28610" xr:uid="{00000000-0005-0000-0000-0000C46F0000}"/>
    <cellStyle name="Normal 72 3 3 2 2" xfId="28611" xr:uid="{00000000-0005-0000-0000-0000C56F0000}"/>
    <cellStyle name="Normal 72 3 3 3" xfId="28612" xr:uid="{00000000-0005-0000-0000-0000C66F0000}"/>
    <cellStyle name="Normal 72 3 3 4" xfId="28613" xr:uid="{00000000-0005-0000-0000-0000C76F0000}"/>
    <cellStyle name="Normal 72 3 4" xfId="28614" xr:uid="{00000000-0005-0000-0000-0000C86F0000}"/>
    <cellStyle name="Normal 72 3 4 2" xfId="28615" xr:uid="{00000000-0005-0000-0000-0000C96F0000}"/>
    <cellStyle name="Normal 72 3 4 2 2" xfId="28616" xr:uid="{00000000-0005-0000-0000-0000CA6F0000}"/>
    <cellStyle name="Normal 72 3 4 3" xfId="28617" xr:uid="{00000000-0005-0000-0000-0000CB6F0000}"/>
    <cellStyle name="Normal 72 3 4 4" xfId="28618" xr:uid="{00000000-0005-0000-0000-0000CC6F0000}"/>
    <cellStyle name="Normal 72 3 5" xfId="28619" xr:uid="{00000000-0005-0000-0000-0000CD6F0000}"/>
    <cellStyle name="Normal 72 3 5 2" xfId="28620" xr:uid="{00000000-0005-0000-0000-0000CE6F0000}"/>
    <cellStyle name="Normal 72 3 5 2 2" xfId="28621" xr:uid="{00000000-0005-0000-0000-0000CF6F0000}"/>
    <cellStyle name="Normal 72 3 5 3" xfId="28622" xr:uid="{00000000-0005-0000-0000-0000D06F0000}"/>
    <cellStyle name="Normal 72 3 5 4" xfId="28623" xr:uid="{00000000-0005-0000-0000-0000D16F0000}"/>
    <cellStyle name="Normal 72 3 6" xfId="28624" xr:uid="{00000000-0005-0000-0000-0000D26F0000}"/>
    <cellStyle name="Normal 72 3 6 2" xfId="28625" xr:uid="{00000000-0005-0000-0000-0000D36F0000}"/>
    <cellStyle name="Normal 72 3 6 2 2" xfId="28626" xr:uid="{00000000-0005-0000-0000-0000D46F0000}"/>
    <cellStyle name="Normal 72 3 6 3" xfId="28627" xr:uid="{00000000-0005-0000-0000-0000D56F0000}"/>
    <cellStyle name="Normal 72 3 7" xfId="28628" xr:uid="{00000000-0005-0000-0000-0000D66F0000}"/>
    <cellStyle name="Normal 72 3 7 2" xfId="28629" xr:uid="{00000000-0005-0000-0000-0000D76F0000}"/>
    <cellStyle name="Normal 72 3 7 3" xfId="28630" xr:uid="{00000000-0005-0000-0000-0000D86F0000}"/>
    <cellStyle name="Normal 72 3 8" xfId="28631" xr:uid="{00000000-0005-0000-0000-0000D96F0000}"/>
    <cellStyle name="Normal 72 3 8 2" xfId="28632" xr:uid="{00000000-0005-0000-0000-0000DA6F0000}"/>
    <cellStyle name="Normal 72 3 9" xfId="28633" xr:uid="{00000000-0005-0000-0000-0000DB6F0000}"/>
    <cellStyle name="Normal 72 3 9 2" xfId="28634" xr:uid="{00000000-0005-0000-0000-0000DC6F0000}"/>
    <cellStyle name="Normal 72 4" xfId="28635" xr:uid="{00000000-0005-0000-0000-0000DD6F0000}"/>
    <cellStyle name="Normal 72 4 2" xfId="28636" xr:uid="{00000000-0005-0000-0000-0000DE6F0000}"/>
    <cellStyle name="Normal 72 4 2 2" xfId="28637" xr:uid="{00000000-0005-0000-0000-0000DF6F0000}"/>
    <cellStyle name="Normal 72 4 3" xfId="28638" xr:uid="{00000000-0005-0000-0000-0000E06F0000}"/>
    <cellStyle name="Normal 72 4 4" xfId="28639" xr:uid="{00000000-0005-0000-0000-0000E16F0000}"/>
    <cellStyle name="Normal 72 4 5" xfId="28640" xr:uid="{00000000-0005-0000-0000-0000E26F0000}"/>
    <cellStyle name="Normal 72 5" xfId="28641" xr:uid="{00000000-0005-0000-0000-0000E36F0000}"/>
    <cellStyle name="Normal 72 5 2" xfId="28642" xr:uid="{00000000-0005-0000-0000-0000E46F0000}"/>
    <cellStyle name="Normal 72 5 2 2" xfId="28643" xr:uid="{00000000-0005-0000-0000-0000E56F0000}"/>
    <cellStyle name="Normal 72 5 3" xfId="28644" xr:uid="{00000000-0005-0000-0000-0000E66F0000}"/>
    <cellStyle name="Normal 72 5 4" xfId="28645" xr:uid="{00000000-0005-0000-0000-0000E76F0000}"/>
    <cellStyle name="Normal 72 5 5" xfId="28646" xr:uid="{00000000-0005-0000-0000-0000E86F0000}"/>
    <cellStyle name="Normal 72 6" xfId="28647" xr:uid="{00000000-0005-0000-0000-0000E96F0000}"/>
    <cellStyle name="Normal 72 6 2" xfId="28648" xr:uid="{00000000-0005-0000-0000-0000EA6F0000}"/>
    <cellStyle name="Normal 72 6 2 2" xfId="28649" xr:uid="{00000000-0005-0000-0000-0000EB6F0000}"/>
    <cellStyle name="Normal 72 6 3" xfId="28650" xr:uid="{00000000-0005-0000-0000-0000EC6F0000}"/>
    <cellStyle name="Normal 72 6 4" xfId="28651" xr:uid="{00000000-0005-0000-0000-0000ED6F0000}"/>
    <cellStyle name="Normal 72 6 5" xfId="28652" xr:uid="{00000000-0005-0000-0000-0000EE6F0000}"/>
    <cellStyle name="Normal 72 7" xfId="28653" xr:uid="{00000000-0005-0000-0000-0000EF6F0000}"/>
    <cellStyle name="Normal 72 7 2" xfId="28654" xr:uid="{00000000-0005-0000-0000-0000F06F0000}"/>
    <cellStyle name="Normal 72 7 2 2" xfId="28655" xr:uid="{00000000-0005-0000-0000-0000F16F0000}"/>
    <cellStyle name="Normal 72 7 3" xfId="28656" xr:uid="{00000000-0005-0000-0000-0000F26F0000}"/>
    <cellStyle name="Normal 72 7 4" xfId="28657" xr:uid="{00000000-0005-0000-0000-0000F36F0000}"/>
    <cellStyle name="Normal 72 8" xfId="28658" xr:uid="{00000000-0005-0000-0000-0000F46F0000}"/>
    <cellStyle name="Normal 72 8 2" xfId="28659" xr:uid="{00000000-0005-0000-0000-0000F56F0000}"/>
    <cellStyle name="Normal 72 8 2 2" xfId="28660" xr:uid="{00000000-0005-0000-0000-0000F66F0000}"/>
    <cellStyle name="Normal 72 8 3" xfId="28661" xr:uid="{00000000-0005-0000-0000-0000F76F0000}"/>
    <cellStyle name="Normal 72 9" xfId="28662" xr:uid="{00000000-0005-0000-0000-0000F86F0000}"/>
    <cellStyle name="Normal 72 9 2" xfId="28663" xr:uid="{00000000-0005-0000-0000-0000F96F0000}"/>
    <cellStyle name="Normal 72 9 3" xfId="28664" xr:uid="{00000000-0005-0000-0000-0000FA6F0000}"/>
    <cellStyle name="Normal 73" xfId="28665" xr:uid="{00000000-0005-0000-0000-0000FB6F0000}"/>
    <cellStyle name="Normal 73 10" xfId="28666" xr:uid="{00000000-0005-0000-0000-0000FC6F0000}"/>
    <cellStyle name="Normal 73 10 2" xfId="28667" xr:uid="{00000000-0005-0000-0000-0000FD6F0000}"/>
    <cellStyle name="Normal 73 11" xfId="28668" xr:uid="{00000000-0005-0000-0000-0000FE6F0000}"/>
    <cellStyle name="Normal 73 11 2" xfId="28669" xr:uid="{00000000-0005-0000-0000-0000FF6F0000}"/>
    <cellStyle name="Normal 73 12" xfId="28670" xr:uid="{00000000-0005-0000-0000-000000700000}"/>
    <cellStyle name="Normal 73 12 2" xfId="28671" xr:uid="{00000000-0005-0000-0000-000001700000}"/>
    <cellStyle name="Normal 73 13" xfId="28672" xr:uid="{00000000-0005-0000-0000-000002700000}"/>
    <cellStyle name="Normal 73 13 2" xfId="28673" xr:uid="{00000000-0005-0000-0000-000003700000}"/>
    <cellStyle name="Normal 73 14" xfId="28674" xr:uid="{00000000-0005-0000-0000-000004700000}"/>
    <cellStyle name="Normal 73 15" xfId="28675" xr:uid="{00000000-0005-0000-0000-000005700000}"/>
    <cellStyle name="Normal 73 16" xfId="28676" xr:uid="{00000000-0005-0000-0000-000006700000}"/>
    <cellStyle name="Normal 73 17" xfId="28677" xr:uid="{00000000-0005-0000-0000-000007700000}"/>
    <cellStyle name="Normal 73 2" xfId="28678" xr:uid="{00000000-0005-0000-0000-000008700000}"/>
    <cellStyle name="Normal 73 2 10" xfId="28679" xr:uid="{00000000-0005-0000-0000-000009700000}"/>
    <cellStyle name="Normal 73 2 11" xfId="28680" xr:uid="{00000000-0005-0000-0000-00000A700000}"/>
    <cellStyle name="Normal 73 2 12" xfId="28681" xr:uid="{00000000-0005-0000-0000-00000B700000}"/>
    <cellStyle name="Normal 73 2 13" xfId="28682" xr:uid="{00000000-0005-0000-0000-00000C700000}"/>
    <cellStyle name="Normal 73 2 14" xfId="28683" xr:uid="{00000000-0005-0000-0000-00000D700000}"/>
    <cellStyle name="Normal 73 2 15" xfId="28684" xr:uid="{00000000-0005-0000-0000-00000E700000}"/>
    <cellStyle name="Normal 73 2 2" xfId="28685" xr:uid="{00000000-0005-0000-0000-00000F700000}"/>
    <cellStyle name="Normal 73 2 2 2" xfId="28686" xr:uid="{00000000-0005-0000-0000-000010700000}"/>
    <cellStyle name="Normal 73 2 2 2 2" xfId="28687" xr:uid="{00000000-0005-0000-0000-000011700000}"/>
    <cellStyle name="Normal 73 2 2 3" xfId="28688" xr:uid="{00000000-0005-0000-0000-000012700000}"/>
    <cellStyle name="Normal 73 2 2 4" xfId="28689" xr:uid="{00000000-0005-0000-0000-000013700000}"/>
    <cellStyle name="Normal 73 2 2 5" xfId="28690" xr:uid="{00000000-0005-0000-0000-000014700000}"/>
    <cellStyle name="Normal 73 2 3" xfId="28691" xr:uid="{00000000-0005-0000-0000-000015700000}"/>
    <cellStyle name="Normal 73 2 3 2" xfId="28692" xr:uid="{00000000-0005-0000-0000-000016700000}"/>
    <cellStyle name="Normal 73 2 3 2 2" xfId="28693" xr:uid="{00000000-0005-0000-0000-000017700000}"/>
    <cellStyle name="Normal 73 2 3 3" xfId="28694" xr:uid="{00000000-0005-0000-0000-000018700000}"/>
    <cellStyle name="Normal 73 2 3 4" xfId="28695" xr:uid="{00000000-0005-0000-0000-000019700000}"/>
    <cellStyle name="Normal 73 2 4" xfId="28696" xr:uid="{00000000-0005-0000-0000-00001A700000}"/>
    <cellStyle name="Normal 73 2 4 2" xfId="28697" xr:uid="{00000000-0005-0000-0000-00001B700000}"/>
    <cellStyle name="Normal 73 2 4 2 2" xfId="28698" xr:uid="{00000000-0005-0000-0000-00001C700000}"/>
    <cellStyle name="Normal 73 2 4 3" xfId="28699" xr:uid="{00000000-0005-0000-0000-00001D700000}"/>
    <cellStyle name="Normal 73 2 4 4" xfId="28700" xr:uid="{00000000-0005-0000-0000-00001E700000}"/>
    <cellStyle name="Normal 73 2 5" xfId="28701" xr:uid="{00000000-0005-0000-0000-00001F700000}"/>
    <cellStyle name="Normal 73 2 5 2" xfId="28702" xr:uid="{00000000-0005-0000-0000-000020700000}"/>
    <cellStyle name="Normal 73 2 5 2 2" xfId="28703" xr:uid="{00000000-0005-0000-0000-000021700000}"/>
    <cellStyle name="Normal 73 2 5 3" xfId="28704" xr:uid="{00000000-0005-0000-0000-000022700000}"/>
    <cellStyle name="Normal 73 2 5 4" xfId="28705" xr:uid="{00000000-0005-0000-0000-000023700000}"/>
    <cellStyle name="Normal 73 2 6" xfId="28706" xr:uid="{00000000-0005-0000-0000-000024700000}"/>
    <cellStyle name="Normal 73 2 6 2" xfId="28707" xr:uid="{00000000-0005-0000-0000-000025700000}"/>
    <cellStyle name="Normal 73 2 6 2 2" xfId="28708" xr:uid="{00000000-0005-0000-0000-000026700000}"/>
    <cellStyle name="Normal 73 2 6 3" xfId="28709" xr:uid="{00000000-0005-0000-0000-000027700000}"/>
    <cellStyle name="Normal 73 2 7" xfId="28710" xr:uid="{00000000-0005-0000-0000-000028700000}"/>
    <cellStyle name="Normal 73 2 7 2" xfId="28711" xr:uid="{00000000-0005-0000-0000-000029700000}"/>
    <cellStyle name="Normal 73 2 7 3" xfId="28712" xr:uid="{00000000-0005-0000-0000-00002A700000}"/>
    <cellStyle name="Normal 73 2 8" xfId="28713" xr:uid="{00000000-0005-0000-0000-00002B700000}"/>
    <cellStyle name="Normal 73 2 8 2" xfId="28714" xr:uid="{00000000-0005-0000-0000-00002C700000}"/>
    <cellStyle name="Normal 73 2 9" xfId="28715" xr:uid="{00000000-0005-0000-0000-00002D700000}"/>
    <cellStyle name="Normal 73 2 9 2" xfId="28716" xr:uid="{00000000-0005-0000-0000-00002E700000}"/>
    <cellStyle name="Normal 73 3" xfId="28717" xr:uid="{00000000-0005-0000-0000-00002F700000}"/>
    <cellStyle name="Normal 73 3 10" xfId="28718" xr:uid="{00000000-0005-0000-0000-000030700000}"/>
    <cellStyle name="Normal 73 3 11" xfId="28719" xr:uid="{00000000-0005-0000-0000-000031700000}"/>
    <cellStyle name="Normal 73 3 12" xfId="28720" xr:uid="{00000000-0005-0000-0000-000032700000}"/>
    <cellStyle name="Normal 73 3 13" xfId="28721" xr:uid="{00000000-0005-0000-0000-000033700000}"/>
    <cellStyle name="Normal 73 3 14" xfId="28722" xr:uid="{00000000-0005-0000-0000-000034700000}"/>
    <cellStyle name="Normal 73 3 15" xfId="28723" xr:uid="{00000000-0005-0000-0000-000035700000}"/>
    <cellStyle name="Normal 73 3 2" xfId="28724" xr:uid="{00000000-0005-0000-0000-000036700000}"/>
    <cellStyle name="Normal 73 3 2 2" xfId="28725" xr:uid="{00000000-0005-0000-0000-000037700000}"/>
    <cellStyle name="Normal 73 3 2 2 2" xfId="28726" xr:uid="{00000000-0005-0000-0000-000038700000}"/>
    <cellStyle name="Normal 73 3 2 3" xfId="28727" xr:uid="{00000000-0005-0000-0000-000039700000}"/>
    <cellStyle name="Normal 73 3 2 4" xfId="28728" xr:uid="{00000000-0005-0000-0000-00003A700000}"/>
    <cellStyle name="Normal 73 3 2 5" xfId="28729" xr:uid="{00000000-0005-0000-0000-00003B700000}"/>
    <cellStyle name="Normal 73 3 3" xfId="28730" xr:uid="{00000000-0005-0000-0000-00003C700000}"/>
    <cellStyle name="Normal 73 3 3 2" xfId="28731" xr:uid="{00000000-0005-0000-0000-00003D700000}"/>
    <cellStyle name="Normal 73 3 3 2 2" xfId="28732" xr:uid="{00000000-0005-0000-0000-00003E700000}"/>
    <cellStyle name="Normal 73 3 3 3" xfId="28733" xr:uid="{00000000-0005-0000-0000-00003F700000}"/>
    <cellStyle name="Normal 73 3 3 4" xfId="28734" xr:uid="{00000000-0005-0000-0000-000040700000}"/>
    <cellStyle name="Normal 73 3 4" xfId="28735" xr:uid="{00000000-0005-0000-0000-000041700000}"/>
    <cellStyle name="Normal 73 3 4 2" xfId="28736" xr:uid="{00000000-0005-0000-0000-000042700000}"/>
    <cellStyle name="Normal 73 3 4 2 2" xfId="28737" xr:uid="{00000000-0005-0000-0000-000043700000}"/>
    <cellStyle name="Normal 73 3 4 3" xfId="28738" xr:uid="{00000000-0005-0000-0000-000044700000}"/>
    <cellStyle name="Normal 73 3 4 4" xfId="28739" xr:uid="{00000000-0005-0000-0000-000045700000}"/>
    <cellStyle name="Normal 73 3 5" xfId="28740" xr:uid="{00000000-0005-0000-0000-000046700000}"/>
    <cellStyle name="Normal 73 3 5 2" xfId="28741" xr:uid="{00000000-0005-0000-0000-000047700000}"/>
    <cellStyle name="Normal 73 3 5 2 2" xfId="28742" xr:uid="{00000000-0005-0000-0000-000048700000}"/>
    <cellStyle name="Normal 73 3 5 3" xfId="28743" xr:uid="{00000000-0005-0000-0000-000049700000}"/>
    <cellStyle name="Normal 73 3 5 4" xfId="28744" xr:uid="{00000000-0005-0000-0000-00004A700000}"/>
    <cellStyle name="Normal 73 3 6" xfId="28745" xr:uid="{00000000-0005-0000-0000-00004B700000}"/>
    <cellStyle name="Normal 73 3 6 2" xfId="28746" xr:uid="{00000000-0005-0000-0000-00004C700000}"/>
    <cellStyle name="Normal 73 3 6 2 2" xfId="28747" xr:uid="{00000000-0005-0000-0000-00004D700000}"/>
    <cellStyle name="Normal 73 3 6 3" xfId="28748" xr:uid="{00000000-0005-0000-0000-00004E700000}"/>
    <cellStyle name="Normal 73 3 7" xfId="28749" xr:uid="{00000000-0005-0000-0000-00004F700000}"/>
    <cellStyle name="Normal 73 3 7 2" xfId="28750" xr:uid="{00000000-0005-0000-0000-000050700000}"/>
    <cellStyle name="Normal 73 3 7 3" xfId="28751" xr:uid="{00000000-0005-0000-0000-000051700000}"/>
    <cellStyle name="Normal 73 3 8" xfId="28752" xr:uid="{00000000-0005-0000-0000-000052700000}"/>
    <cellStyle name="Normal 73 3 8 2" xfId="28753" xr:uid="{00000000-0005-0000-0000-000053700000}"/>
    <cellStyle name="Normal 73 3 9" xfId="28754" xr:uid="{00000000-0005-0000-0000-000054700000}"/>
    <cellStyle name="Normal 73 3 9 2" xfId="28755" xr:uid="{00000000-0005-0000-0000-000055700000}"/>
    <cellStyle name="Normal 73 4" xfId="28756" xr:uid="{00000000-0005-0000-0000-000056700000}"/>
    <cellStyle name="Normal 73 4 2" xfId="28757" xr:uid="{00000000-0005-0000-0000-000057700000}"/>
    <cellStyle name="Normal 73 4 2 2" xfId="28758" xr:uid="{00000000-0005-0000-0000-000058700000}"/>
    <cellStyle name="Normal 73 4 3" xfId="28759" xr:uid="{00000000-0005-0000-0000-000059700000}"/>
    <cellStyle name="Normal 73 4 4" xfId="28760" xr:uid="{00000000-0005-0000-0000-00005A700000}"/>
    <cellStyle name="Normal 73 4 5" xfId="28761" xr:uid="{00000000-0005-0000-0000-00005B700000}"/>
    <cellStyle name="Normal 73 5" xfId="28762" xr:uid="{00000000-0005-0000-0000-00005C700000}"/>
    <cellStyle name="Normal 73 5 2" xfId="28763" xr:uid="{00000000-0005-0000-0000-00005D700000}"/>
    <cellStyle name="Normal 73 5 2 2" xfId="28764" xr:uid="{00000000-0005-0000-0000-00005E700000}"/>
    <cellStyle name="Normal 73 5 3" xfId="28765" xr:uid="{00000000-0005-0000-0000-00005F700000}"/>
    <cellStyle name="Normal 73 5 4" xfId="28766" xr:uid="{00000000-0005-0000-0000-000060700000}"/>
    <cellStyle name="Normal 73 5 5" xfId="28767" xr:uid="{00000000-0005-0000-0000-000061700000}"/>
    <cellStyle name="Normal 73 6" xfId="28768" xr:uid="{00000000-0005-0000-0000-000062700000}"/>
    <cellStyle name="Normal 73 6 2" xfId="28769" xr:uid="{00000000-0005-0000-0000-000063700000}"/>
    <cellStyle name="Normal 73 6 2 2" xfId="28770" xr:uid="{00000000-0005-0000-0000-000064700000}"/>
    <cellStyle name="Normal 73 6 3" xfId="28771" xr:uid="{00000000-0005-0000-0000-000065700000}"/>
    <cellStyle name="Normal 73 6 4" xfId="28772" xr:uid="{00000000-0005-0000-0000-000066700000}"/>
    <cellStyle name="Normal 73 6 5" xfId="28773" xr:uid="{00000000-0005-0000-0000-000067700000}"/>
    <cellStyle name="Normal 73 7" xfId="28774" xr:uid="{00000000-0005-0000-0000-000068700000}"/>
    <cellStyle name="Normal 73 7 2" xfId="28775" xr:uid="{00000000-0005-0000-0000-000069700000}"/>
    <cellStyle name="Normal 73 7 2 2" xfId="28776" xr:uid="{00000000-0005-0000-0000-00006A700000}"/>
    <cellStyle name="Normal 73 7 3" xfId="28777" xr:uid="{00000000-0005-0000-0000-00006B700000}"/>
    <cellStyle name="Normal 73 7 4" xfId="28778" xr:uid="{00000000-0005-0000-0000-00006C700000}"/>
    <cellStyle name="Normal 73 8" xfId="28779" xr:uid="{00000000-0005-0000-0000-00006D700000}"/>
    <cellStyle name="Normal 73 8 2" xfId="28780" xr:uid="{00000000-0005-0000-0000-00006E700000}"/>
    <cellStyle name="Normal 73 8 2 2" xfId="28781" xr:uid="{00000000-0005-0000-0000-00006F700000}"/>
    <cellStyle name="Normal 73 8 3" xfId="28782" xr:uid="{00000000-0005-0000-0000-000070700000}"/>
    <cellStyle name="Normal 73 9" xfId="28783" xr:uid="{00000000-0005-0000-0000-000071700000}"/>
    <cellStyle name="Normal 73 9 2" xfId="28784" xr:uid="{00000000-0005-0000-0000-000072700000}"/>
    <cellStyle name="Normal 73 9 3" xfId="28785" xr:uid="{00000000-0005-0000-0000-000073700000}"/>
    <cellStyle name="Normal 74" xfId="28786" xr:uid="{00000000-0005-0000-0000-000074700000}"/>
    <cellStyle name="Normal 74 10" xfId="28787" xr:uid="{00000000-0005-0000-0000-000075700000}"/>
    <cellStyle name="Normal 74 10 2" xfId="28788" xr:uid="{00000000-0005-0000-0000-000076700000}"/>
    <cellStyle name="Normal 74 11" xfId="28789" xr:uid="{00000000-0005-0000-0000-000077700000}"/>
    <cellStyle name="Normal 74 11 2" xfId="28790" xr:uid="{00000000-0005-0000-0000-000078700000}"/>
    <cellStyle name="Normal 74 12" xfId="28791" xr:uid="{00000000-0005-0000-0000-000079700000}"/>
    <cellStyle name="Normal 74 12 2" xfId="28792" xr:uid="{00000000-0005-0000-0000-00007A700000}"/>
    <cellStyle name="Normal 74 13" xfId="28793" xr:uid="{00000000-0005-0000-0000-00007B700000}"/>
    <cellStyle name="Normal 74 13 2" xfId="28794" xr:uid="{00000000-0005-0000-0000-00007C700000}"/>
    <cellStyle name="Normal 74 14" xfId="28795" xr:uid="{00000000-0005-0000-0000-00007D700000}"/>
    <cellStyle name="Normal 74 15" xfId="28796" xr:uid="{00000000-0005-0000-0000-00007E700000}"/>
    <cellStyle name="Normal 74 16" xfId="28797" xr:uid="{00000000-0005-0000-0000-00007F700000}"/>
    <cellStyle name="Normal 74 17" xfId="28798" xr:uid="{00000000-0005-0000-0000-000080700000}"/>
    <cellStyle name="Normal 74 2" xfId="28799" xr:uid="{00000000-0005-0000-0000-000081700000}"/>
    <cellStyle name="Normal 74 2 10" xfId="28800" xr:uid="{00000000-0005-0000-0000-000082700000}"/>
    <cellStyle name="Normal 74 2 11" xfId="28801" xr:uid="{00000000-0005-0000-0000-000083700000}"/>
    <cellStyle name="Normal 74 2 12" xfId="28802" xr:uid="{00000000-0005-0000-0000-000084700000}"/>
    <cellStyle name="Normal 74 2 13" xfId="28803" xr:uid="{00000000-0005-0000-0000-000085700000}"/>
    <cellStyle name="Normal 74 2 14" xfId="28804" xr:uid="{00000000-0005-0000-0000-000086700000}"/>
    <cellStyle name="Normal 74 2 15" xfId="28805" xr:uid="{00000000-0005-0000-0000-000087700000}"/>
    <cellStyle name="Normal 74 2 2" xfId="28806" xr:uid="{00000000-0005-0000-0000-000088700000}"/>
    <cellStyle name="Normal 74 2 2 2" xfId="28807" xr:uid="{00000000-0005-0000-0000-000089700000}"/>
    <cellStyle name="Normal 74 2 2 2 2" xfId="28808" xr:uid="{00000000-0005-0000-0000-00008A700000}"/>
    <cellStyle name="Normal 74 2 2 3" xfId="28809" xr:uid="{00000000-0005-0000-0000-00008B700000}"/>
    <cellStyle name="Normal 74 2 2 4" xfId="28810" xr:uid="{00000000-0005-0000-0000-00008C700000}"/>
    <cellStyle name="Normal 74 2 2 5" xfId="28811" xr:uid="{00000000-0005-0000-0000-00008D700000}"/>
    <cellStyle name="Normal 74 2 3" xfId="28812" xr:uid="{00000000-0005-0000-0000-00008E700000}"/>
    <cellStyle name="Normal 74 2 3 2" xfId="28813" xr:uid="{00000000-0005-0000-0000-00008F700000}"/>
    <cellStyle name="Normal 74 2 3 2 2" xfId="28814" xr:uid="{00000000-0005-0000-0000-000090700000}"/>
    <cellStyle name="Normal 74 2 3 3" xfId="28815" xr:uid="{00000000-0005-0000-0000-000091700000}"/>
    <cellStyle name="Normal 74 2 3 4" xfId="28816" xr:uid="{00000000-0005-0000-0000-000092700000}"/>
    <cellStyle name="Normal 74 2 4" xfId="28817" xr:uid="{00000000-0005-0000-0000-000093700000}"/>
    <cellStyle name="Normal 74 2 4 2" xfId="28818" xr:uid="{00000000-0005-0000-0000-000094700000}"/>
    <cellStyle name="Normal 74 2 4 2 2" xfId="28819" xr:uid="{00000000-0005-0000-0000-000095700000}"/>
    <cellStyle name="Normal 74 2 4 3" xfId="28820" xr:uid="{00000000-0005-0000-0000-000096700000}"/>
    <cellStyle name="Normal 74 2 4 4" xfId="28821" xr:uid="{00000000-0005-0000-0000-000097700000}"/>
    <cellStyle name="Normal 74 2 5" xfId="28822" xr:uid="{00000000-0005-0000-0000-000098700000}"/>
    <cellStyle name="Normal 74 2 5 2" xfId="28823" xr:uid="{00000000-0005-0000-0000-000099700000}"/>
    <cellStyle name="Normal 74 2 5 2 2" xfId="28824" xr:uid="{00000000-0005-0000-0000-00009A700000}"/>
    <cellStyle name="Normal 74 2 5 3" xfId="28825" xr:uid="{00000000-0005-0000-0000-00009B700000}"/>
    <cellStyle name="Normal 74 2 5 4" xfId="28826" xr:uid="{00000000-0005-0000-0000-00009C700000}"/>
    <cellStyle name="Normal 74 2 6" xfId="28827" xr:uid="{00000000-0005-0000-0000-00009D700000}"/>
    <cellStyle name="Normal 74 2 6 2" xfId="28828" xr:uid="{00000000-0005-0000-0000-00009E700000}"/>
    <cellStyle name="Normal 74 2 6 2 2" xfId="28829" xr:uid="{00000000-0005-0000-0000-00009F700000}"/>
    <cellStyle name="Normal 74 2 6 3" xfId="28830" xr:uid="{00000000-0005-0000-0000-0000A0700000}"/>
    <cellStyle name="Normal 74 2 7" xfId="28831" xr:uid="{00000000-0005-0000-0000-0000A1700000}"/>
    <cellStyle name="Normal 74 2 7 2" xfId="28832" xr:uid="{00000000-0005-0000-0000-0000A2700000}"/>
    <cellStyle name="Normal 74 2 7 3" xfId="28833" xr:uid="{00000000-0005-0000-0000-0000A3700000}"/>
    <cellStyle name="Normal 74 2 8" xfId="28834" xr:uid="{00000000-0005-0000-0000-0000A4700000}"/>
    <cellStyle name="Normal 74 2 8 2" xfId="28835" xr:uid="{00000000-0005-0000-0000-0000A5700000}"/>
    <cellStyle name="Normal 74 2 9" xfId="28836" xr:uid="{00000000-0005-0000-0000-0000A6700000}"/>
    <cellStyle name="Normal 74 2 9 2" xfId="28837" xr:uid="{00000000-0005-0000-0000-0000A7700000}"/>
    <cellStyle name="Normal 74 3" xfId="28838" xr:uid="{00000000-0005-0000-0000-0000A8700000}"/>
    <cellStyle name="Normal 74 3 10" xfId="28839" xr:uid="{00000000-0005-0000-0000-0000A9700000}"/>
    <cellStyle name="Normal 74 3 11" xfId="28840" xr:uid="{00000000-0005-0000-0000-0000AA700000}"/>
    <cellStyle name="Normal 74 3 12" xfId="28841" xr:uid="{00000000-0005-0000-0000-0000AB700000}"/>
    <cellStyle name="Normal 74 3 13" xfId="28842" xr:uid="{00000000-0005-0000-0000-0000AC700000}"/>
    <cellStyle name="Normal 74 3 14" xfId="28843" xr:uid="{00000000-0005-0000-0000-0000AD700000}"/>
    <cellStyle name="Normal 74 3 15" xfId="28844" xr:uid="{00000000-0005-0000-0000-0000AE700000}"/>
    <cellStyle name="Normal 74 3 2" xfId="28845" xr:uid="{00000000-0005-0000-0000-0000AF700000}"/>
    <cellStyle name="Normal 74 3 2 2" xfId="28846" xr:uid="{00000000-0005-0000-0000-0000B0700000}"/>
    <cellStyle name="Normal 74 3 2 2 2" xfId="28847" xr:uid="{00000000-0005-0000-0000-0000B1700000}"/>
    <cellStyle name="Normal 74 3 2 3" xfId="28848" xr:uid="{00000000-0005-0000-0000-0000B2700000}"/>
    <cellStyle name="Normal 74 3 2 4" xfId="28849" xr:uid="{00000000-0005-0000-0000-0000B3700000}"/>
    <cellStyle name="Normal 74 3 2 5" xfId="28850" xr:uid="{00000000-0005-0000-0000-0000B4700000}"/>
    <cellStyle name="Normal 74 3 3" xfId="28851" xr:uid="{00000000-0005-0000-0000-0000B5700000}"/>
    <cellStyle name="Normal 74 3 3 2" xfId="28852" xr:uid="{00000000-0005-0000-0000-0000B6700000}"/>
    <cellStyle name="Normal 74 3 3 2 2" xfId="28853" xr:uid="{00000000-0005-0000-0000-0000B7700000}"/>
    <cellStyle name="Normal 74 3 3 3" xfId="28854" xr:uid="{00000000-0005-0000-0000-0000B8700000}"/>
    <cellStyle name="Normal 74 3 3 4" xfId="28855" xr:uid="{00000000-0005-0000-0000-0000B9700000}"/>
    <cellStyle name="Normal 74 3 4" xfId="28856" xr:uid="{00000000-0005-0000-0000-0000BA700000}"/>
    <cellStyle name="Normal 74 3 4 2" xfId="28857" xr:uid="{00000000-0005-0000-0000-0000BB700000}"/>
    <cellStyle name="Normal 74 3 4 2 2" xfId="28858" xr:uid="{00000000-0005-0000-0000-0000BC700000}"/>
    <cellStyle name="Normal 74 3 4 3" xfId="28859" xr:uid="{00000000-0005-0000-0000-0000BD700000}"/>
    <cellStyle name="Normal 74 3 4 4" xfId="28860" xr:uid="{00000000-0005-0000-0000-0000BE700000}"/>
    <cellStyle name="Normal 74 3 5" xfId="28861" xr:uid="{00000000-0005-0000-0000-0000BF700000}"/>
    <cellStyle name="Normal 74 3 5 2" xfId="28862" xr:uid="{00000000-0005-0000-0000-0000C0700000}"/>
    <cellStyle name="Normal 74 3 5 2 2" xfId="28863" xr:uid="{00000000-0005-0000-0000-0000C1700000}"/>
    <cellStyle name="Normal 74 3 5 3" xfId="28864" xr:uid="{00000000-0005-0000-0000-0000C2700000}"/>
    <cellStyle name="Normal 74 3 5 4" xfId="28865" xr:uid="{00000000-0005-0000-0000-0000C3700000}"/>
    <cellStyle name="Normal 74 3 6" xfId="28866" xr:uid="{00000000-0005-0000-0000-0000C4700000}"/>
    <cellStyle name="Normal 74 3 6 2" xfId="28867" xr:uid="{00000000-0005-0000-0000-0000C5700000}"/>
    <cellStyle name="Normal 74 3 6 2 2" xfId="28868" xr:uid="{00000000-0005-0000-0000-0000C6700000}"/>
    <cellStyle name="Normal 74 3 6 3" xfId="28869" xr:uid="{00000000-0005-0000-0000-0000C7700000}"/>
    <cellStyle name="Normal 74 3 7" xfId="28870" xr:uid="{00000000-0005-0000-0000-0000C8700000}"/>
    <cellStyle name="Normal 74 3 7 2" xfId="28871" xr:uid="{00000000-0005-0000-0000-0000C9700000}"/>
    <cellStyle name="Normal 74 3 7 3" xfId="28872" xr:uid="{00000000-0005-0000-0000-0000CA700000}"/>
    <cellStyle name="Normal 74 3 8" xfId="28873" xr:uid="{00000000-0005-0000-0000-0000CB700000}"/>
    <cellStyle name="Normal 74 3 8 2" xfId="28874" xr:uid="{00000000-0005-0000-0000-0000CC700000}"/>
    <cellStyle name="Normal 74 3 9" xfId="28875" xr:uid="{00000000-0005-0000-0000-0000CD700000}"/>
    <cellStyle name="Normal 74 3 9 2" xfId="28876" xr:uid="{00000000-0005-0000-0000-0000CE700000}"/>
    <cellStyle name="Normal 74 4" xfId="28877" xr:uid="{00000000-0005-0000-0000-0000CF700000}"/>
    <cellStyle name="Normal 74 4 2" xfId="28878" xr:uid="{00000000-0005-0000-0000-0000D0700000}"/>
    <cellStyle name="Normal 74 4 2 2" xfId="28879" xr:uid="{00000000-0005-0000-0000-0000D1700000}"/>
    <cellStyle name="Normal 74 4 3" xfId="28880" xr:uid="{00000000-0005-0000-0000-0000D2700000}"/>
    <cellStyle name="Normal 74 4 4" xfId="28881" xr:uid="{00000000-0005-0000-0000-0000D3700000}"/>
    <cellStyle name="Normal 74 4 5" xfId="28882" xr:uid="{00000000-0005-0000-0000-0000D4700000}"/>
    <cellStyle name="Normal 74 5" xfId="28883" xr:uid="{00000000-0005-0000-0000-0000D5700000}"/>
    <cellStyle name="Normal 74 5 2" xfId="28884" xr:uid="{00000000-0005-0000-0000-0000D6700000}"/>
    <cellStyle name="Normal 74 5 2 2" xfId="28885" xr:uid="{00000000-0005-0000-0000-0000D7700000}"/>
    <cellStyle name="Normal 74 5 3" xfId="28886" xr:uid="{00000000-0005-0000-0000-0000D8700000}"/>
    <cellStyle name="Normal 74 5 4" xfId="28887" xr:uid="{00000000-0005-0000-0000-0000D9700000}"/>
    <cellStyle name="Normal 74 5 5" xfId="28888" xr:uid="{00000000-0005-0000-0000-0000DA700000}"/>
    <cellStyle name="Normal 74 6" xfId="28889" xr:uid="{00000000-0005-0000-0000-0000DB700000}"/>
    <cellStyle name="Normal 74 6 2" xfId="28890" xr:uid="{00000000-0005-0000-0000-0000DC700000}"/>
    <cellStyle name="Normal 74 6 2 2" xfId="28891" xr:uid="{00000000-0005-0000-0000-0000DD700000}"/>
    <cellStyle name="Normal 74 6 3" xfId="28892" xr:uid="{00000000-0005-0000-0000-0000DE700000}"/>
    <cellStyle name="Normal 74 6 4" xfId="28893" xr:uid="{00000000-0005-0000-0000-0000DF700000}"/>
    <cellStyle name="Normal 74 6 5" xfId="28894" xr:uid="{00000000-0005-0000-0000-0000E0700000}"/>
    <cellStyle name="Normal 74 7" xfId="28895" xr:uid="{00000000-0005-0000-0000-0000E1700000}"/>
    <cellStyle name="Normal 74 7 2" xfId="28896" xr:uid="{00000000-0005-0000-0000-0000E2700000}"/>
    <cellStyle name="Normal 74 7 2 2" xfId="28897" xr:uid="{00000000-0005-0000-0000-0000E3700000}"/>
    <cellStyle name="Normal 74 7 3" xfId="28898" xr:uid="{00000000-0005-0000-0000-0000E4700000}"/>
    <cellStyle name="Normal 74 7 4" xfId="28899" xr:uid="{00000000-0005-0000-0000-0000E5700000}"/>
    <cellStyle name="Normal 74 8" xfId="28900" xr:uid="{00000000-0005-0000-0000-0000E6700000}"/>
    <cellStyle name="Normal 74 8 2" xfId="28901" xr:uid="{00000000-0005-0000-0000-0000E7700000}"/>
    <cellStyle name="Normal 74 8 2 2" xfId="28902" xr:uid="{00000000-0005-0000-0000-0000E8700000}"/>
    <cellStyle name="Normal 74 8 3" xfId="28903" xr:uid="{00000000-0005-0000-0000-0000E9700000}"/>
    <cellStyle name="Normal 74 9" xfId="28904" xr:uid="{00000000-0005-0000-0000-0000EA700000}"/>
    <cellStyle name="Normal 74 9 2" xfId="28905" xr:uid="{00000000-0005-0000-0000-0000EB700000}"/>
    <cellStyle name="Normal 74 9 3" xfId="28906" xr:uid="{00000000-0005-0000-0000-0000EC700000}"/>
    <cellStyle name="Normal 75" xfId="28907" xr:uid="{00000000-0005-0000-0000-0000ED700000}"/>
    <cellStyle name="Normal 75 10" xfId="28908" xr:uid="{00000000-0005-0000-0000-0000EE700000}"/>
    <cellStyle name="Normal 75 11" xfId="28909" xr:uid="{00000000-0005-0000-0000-0000EF700000}"/>
    <cellStyle name="Normal 75 12" xfId="28910" xr:uid="{00000000-0005-0000-0000-0000F0700000}"/>
    <cellStyle name="Normal 75 13" xfId="28911" xr:uid="{00000000-0005-0000-0000-0000F1700000}"/>
    <cellStyle name="Normal 75 14" xfId="28912" xr:uid="{00000000-0005-0000-0000-0000F2700000}"/>
    <cellStyle name="Normal 75 15" xfId="28913" xr:uid="{00000000-0005-0000-0000-0000F3700000}"/>
    <cellStyle name="Normal 75 16" xfId="28914" xr:uid="{00000000-0005-0000-0000-0000F4700000}"/>
    <cellStyle name="Normal 75 17" xfId="28915" xr:uid="{00000000-0005-0000-0000-0000F5700000}"/>
    <cellStyle name="Normal 75 2" xfId="28916" xr:uid="{00000000-0005-0000-0000-0000F6700000}"/>
    <cellStyle name="Normal 75 2 10" xfId="28917" xr:uid="{00000000-0005-0000-0000-0000F7700000}"/>
    <cellStyle name="Normal 75 2 10 2" xfId="28918" xr:uid="{00000000-0005-0000-0000-0000F8700000}"/>
    <cellStyle name="Normal 75 2 11" xfId="28919" xr:uid="{00000000-0005-0000-0000-0000F9700000}"/>
    <cellStyle name="Normal 75 2 11 2" xfId="28920" xr:uid="{00000000-0005-0000-0000-0000FA700000}"/>
    <cellStyle name="Normal 75 2 12" xfId="28921" xr:uid="{00000000-0005-0000-0000-0000FB700000}"/>
    <cellStyle name="Normal 75 2 12 2" xfId="28922" xr:uid="{00000000-0005-0000-0000-0000FC700000}"/>
    <cellStyle name="Normal 75 2 13" xfId="28923" xr:uid="{00000000-0005-0000-0000-0000FD700000}"/>
    <cellStyle name="Normal 75 2 13 2" xfId="28924" xr:uid="{00000000-0005-0000-0000-0000FE700000}"/>
    <cellStyle name="Normal 75 2 14" xfId="28925" xr:uid="{00000000-0005-0000-0000-0000FF700000}"/>
    <cellStyle name="Normal 75 2 15" xfId="28926" xr:uid="{00000000-0005-0000-0000-000000710000}"/>
    <cellStyle name="Normal 75 2 2" xfId="28927" xr:uid="{00000000-0005-0000-0000-000001710000}"/>
    <cellStyle name="Normal 75 2 2 2" xfId="28928" xr:uid="{00000000-0005-0000-0000-000002710000}"/>
    <cellStyle name="Normal 75 2 2 2 2" xfId="28929" xr:uid="{00000000-0005-0000-0000-000003710000}"/>
    <cellStyle name="Normal 75 2 2 3" xfId="28930" xr:uid="{00000000-0005-0000-0000-000004710000}"/>
    <cellStyle name="Normal 75 2 2 4" xfId="28931" xr:uid="{00000000-0005-0000-0000-000005710000}"/>
    <cellStyle name="Normal 75 2 2 5" xfId="28932" xr:uid="{00000000-0005-0000-0000-000006710000}"/>
    <cellStyle name="Normal 75 2 3" xfId="28933" xr:uid="{00000000-0005-0000-0000-000007710000}"/>
    <cellStyle name="Normal 75 2 3 2" xfId="28934" xr:uid="{00000000-0005-0000-0000-000008710000}"/>
    <cellStyle name="Normal 75 2 3 2 2" xfId="28935" xr:uid="{00000000-0005-0000-0000-000009710000}"/>
    <cellStyle name="Normal 75 2 3 3" xfId="28936" xr:uid="{00000000-0005-0000-0000-00000A710000}"/>
    <cellStyle name="Normal 75 2 3 4" xfId="28937" xr:uid="{00000000-0005-0000-0000-00000B710000}"/>
    <cellStyle name="Normal 75 2 3 5" xfId="28938" xr:uid="{00000000-0005-0000-0000-00000C710000}"/>
    <cellStyle name="Normal 75 2 4" xfId="28939" xr:uid="{00000000-0005-0000-0000-00000D710000}"/>
    <cellStyle name="Normal 75 2 4 2" xfId="28940" xr:uid="{00000000-0005-0000-0000-00000E710000}"/>
    <cellStyle name="Normal 75 2 4 2 2" xfId="28941" xr:uid="{00000000-0005-0000-0000-00000F710000}"/>
    <cellStyle name="Normal 75 2 4 3" xfId="28942" xr:uid="{00000000-0005-0000-0000-000010710000}"/>
    <cellStyle name="Normal 75 2 4 4" xfId="28943" xr:uid="{00000000-0005-0000-0000-000011710000}"/>
    <cellStyle name="Normal 75 2 4 5" xfId="28944" xr:uid="{00000000-0005-0000-0000-000012710000}"/>
    <cellStyle name="Normal 75 2 5" xfId="28945" xr:uid="{00000000-0005-0000-0000-000013710000}"/>
    <cellStyle name="Normal 75 2 5 2" xfId="28946" xr:uid="{00000000-0005-0000-0000-000014710000}"/>
    <cellStyle name="Normal 75 2 5 2 2" xfId="28947" xr:uid="{00000000-0005-0000-0000-000015710000}"/>
    <cellStyle name="Normal 75 2 5 3" xfId="28948" xr:uid="{00000000-0005-0000-0000-000016710000}"/>
    <cellStyle name="Normal 75 2 5 4" xfId="28949" xr:uid="{00000000-0005-0000-0000-000017710000}"/>
    <cellStyle name="Normal 75 2 5 5" xfId="28950" xr:uid="{00000000-0005-0000-0000-000018710000}"/>
    <cellStyle name="Normal 75 2 6" xfId="28951" xr:uid="{00000000-0005-0000-0000-000019710000}"/>
    <cellStyle name="Normal 75 2 6 2" xfId="28952" xr:uid="{00000000-0005-0000-0000-00001A710000}"/>
    <cellStyle name="Normal 75 2 6 2 2" xfId="28953" xr:uid="{00000000-0005-0000-0000-00001B710000}"/>
    <cellStyle name="Normal 75 2 6 3" xfId="28954" xr:uid="{00000000-0005-0000-0000-00001C710000}"/>
    <cellStyle name="Normal 75 2 6 4" xfId="28955" xr:uid="{00000000-0005-0000-0000-00001D710000}"/>
    <cellStyle name="Normal 75 2 7" xfId="28956" xr:uid="{00000000-0005-0000-0000-00001E710000}"/>
    <cellStyle name="Normal 75 2 7 2" xfId="28957" xr:uid="{00000000-0005-0000-0000-00001F710000}"/>
    <cellStyle name="Normal 75 2 7 3" xfId="28958" xr:uid="{00000000-0005-0000-0000-000020710000}"/>
    <cellStyle name="Normal 75 2 8" xfId="28959" xr:uid="{00000000-0005-0000-0000-000021710000}"/>
    <cellStyle name="Normal 75 2 8 2" xfId="28960" xr:uid="{00000000-0005-0000-0000-000022710000}"/>
    <cellStyle name="Normal 75 2 9" xfId="28961" xr:uid="{00000000-0005-0000-0000-000023710000}"/>
    <cellStyle name="Normal 75 2 9 2" xfId="28962" xr:uid="{00000000-0005-0000-0000-000024710000}"/>
    <cellStyle name="Normal 75 3" xfId="28963" xr:uid="{00000000-0005-0000-0000-000025710000}"/>
    <cellStyle name="Normal 75 3 10" xfId="28964" xr:uid="{00000000-0005-0000-0000-000026710000}"/>
    <cellStyle name="Normal 75 3 11" xfId="28965" xr:uid="{00000000-0005-0000-0000-000027710000}"/>
    <cellStyle name="Normal 75 3 12" xfId="28966" xr:uid="{00000000-0005-0000-0000-000028710000}"/>
    <cellStyle name="Normal 75 3 13" xfId="28967" xr:uid="{00000000-0005-0000-0000-000029710000}"/>
    <cellStyle name="Normal 75 3 14" xfId="28968" xr:uid="{00000000-0005-0000-0000-00002A710000}"/>
    <cellStyle name="Normal 75 3 15" xfId="28969" xr:uid="{00000000-0005-0000-0000-00002B710000}"/>
    <cellStyle name="Normal 75 3 2" xfId="28970" xr:uid="{00000000-0005-0000-0000-00002C710000}"/>
    <cellStyle name="Normal 75 3 2 2" xfId="28971" xr:uid="{00000000-0005-0000-0000-00002D710000}"/>
    <cellStyle name="Normal 75 3 2 2 2" xfId="28972" xr:uid="{00000000-0005-0000-0000-00002E710000}"/>
    <cellStyle name="Normal 75 3 2 3" xfId="28973" xr:uid="{00000000-0005-0000-0000-00002F710000}"/>
    <cellStyle name="Normal 75 3 2 4" xfId="28974" xr:uid="{00000000-0005-0000-0000-000030710000}"/>
    <cellStyle name="Normal 75 3 3" xfId="28975" xr:uid="{00000000-0005-0000-0000-000031710000}"/>
    <cellStyle name="Normal 75 3 3 2" xfId="28976" xr:uid="{00000000-0005-0000-0000-000032710000}"/>
    <cellStyle name="Normal 75 3 3 2 2" xfId="28977" xr:uid="{00000000-0005-0000-0000-000033710000}"/>
    <cellStyle name="Normal 75 3 3 3" xfId="28978" xr:uid="{00000000-0005-0000-0000-000034710000}"/>
    <cellStyle name="Normal 75 3 3 4" xfId="28979" xr:uid="{00000000-0005-0000-0000-000035710000}"/>
    <cellStyle name="Normal 75 3 4" xfId="28980" xr:uid="{00000000-0005-0000-0000-000036710000}"/>
    <cellStyle name="Normal 75 3 4 2" xfId="28981" xr:uid="{00000000-0005-0000-0000-000037710000}"/>
    <cellStyle name="Normal 75 3 4 2 2" xfId="28982" xr:uid="{00000000-0005-0000-0000-000038710000}"/>
    <cellStyle name="Normal 75 3 4 3" xfId="28983" xr:uid="{00000000-0005-0000-0000-000039710000}"/>
    <cellStyle name="Normal 75 3 4 4" xfId="28984" xr:uid="{00000000-0005-0000-0000-00003A710000}"/>
    <cellStyle name="Normal 75 3 5" xfId="28985" xr:uid="{00000000-0005-0000-0000-00003B710000}"/>
    <cellStyle name="Normal 75 3 5 2" xfId="28986" xr:uid="{00000000-0005-0000-0000-00003C710000}"/>
    <cellStyle name="Normal 75 3 5 2 2" xfId="28987" xr:uid="{00000000-0005-0000-0000-00003D710000}"/>
    <cellStyle name="Normal 75 3 5 3" xfId="28988" xr:uid="{00000000-0005-0000-0000-00003E710000}"/>
    <cellStyle name="Normal 75 3 5 4" xfId="28989" xr:uid="{00000000-0005-0000-0000-00003F710000}"/>
    <cellStyle name="Normal 75 3 6" xfId="28990" xr:uid="{00000000-0005-0000-0000-000040710000}"/>
    <cellStyle name="Normal 75 3 6 2" xfId="28991" xr:uid="{00000000-0005-0000-0000-000041710000}"/>
    <cellStyle name="Normal 75 3 6 2 2" xfId="28992" xr:uid="{00000000-0005-0000-0000-000042710000}"/>
    <cellStyle name="Normal 75 3 6 3" xfId="28993" xr:uid="{00000000-0005-0000-0000-000043710000}"/>
    <cellStyle name="Normal 75 3 7" xfId="28994" xr:uid="{00000000-0005-0000-0000-000044710000}"/>
    <cellStyle name="Normal 75 3 7 2" xfId="28995" xr:uid="{00000000-0005-0000-0000-000045710000}"/>
    <cellStyle name="Normal 75 3 7 3" xfId="28996" xr:uid="{00000000-0005-0000-0000-000046710000}"/>
    <cellStyle name="Normal 75 3 8" xfId="28997" xr:uid="{00000000-0005-0000-0000-000047710000}"/>
    <cellStyle name="Normal 75 3 8 2" xfId="28998" xr:uid="{00000000-0005-0000-0000-000048710000}"/>
    <cellStyle name="Normal 75 3 9" xfId="28999" xr:uid="{00000000-0005-0000-0000-000049710000}"/>
    <cellStyle name="Normal 75 4" xfId="29000" xr:uid="{00000000-0005-0000-0000-00004A710000}"/>
    <cellStyle name="Normal 75 4 2" xfId="29001" xr:uid="{00000000-0005-0000-0000-00004B710000}"/>
    <cellStyle name="Normal 75 4 2 2" xfId="29002" xr:uid="{00000000-0005-0000-0000-00004C710000}"/>
    <cellStyle name="Normal 75 4 3" xfId="29003" xr:uid="{00000000-0005-0000-0000-00004D710000}"/>
    <cellStyle name="Normal 75 4 4" xfId="29004" xr:uid="{00000000-0005-0000-0000-00004E710000}"/>
    <cellStyle name="Normal 75 4 5" xfId="29005" xr:uid="{00000000-0005-0000-0000-00004F710000}"/>
    <cellStyle name="Normal 75 5" xfId="29006" xr:uid="{00000000-0005-0000-0000-000050710000}"/>
    <cellStyle name="Normal 75 5 2" xfId="29007" xr:uid="{00000000-0005-0000-0000-000051710000}"/>
    <cellStyle name="Normal 75 5 2 2" xfId="29008" xr:uid="{00000000-0005-0000-0000-000052710000}"/>
    <cellStyle name="Normal 75 5 3" xfId="29009" xr:uid="{00000000-0005-0000-0000-000053710000}"/>
    <cellStyle name="Normal 75 5 4" xfId="29010" xr:uid="{00000000-0005-0000-0000-000054710000}"/>
    <cellStyle name="Normal 75 6" xfId="29011" xr:uid="{00000000-0005-0000-0000-000055710000}"/>
    <cellStyle name="Normal 75 6 2" xfId="29012" xr:uid="{00000000-0005-0000-0000-000056710000}"/>
    <cellStyle name="Normal 75 6 2 2" xfId="29013" xr:uid="{00000000-0005-0000-0000-000057710000}"/>
    <cellStyle name="Normal 75 6 3" xfId="29014" xr:uid="{00000000-0005-0000-0000-000058710000}"/>
    <cellStyle name="Normal 75 6 4" xfId="29015" xr:uid="{00000000-0005-0000-0000-000059710000}"/>
    <cellStyle name="Normal 75 7" xfId="29016" xr:uid="{00000000-0005-0000-0000-00005A710000}"/>
    <cellStyle name="Normal 75 7 2" xfId="29017" xr:uid="{00000000-0005-0000-0000-00005B710000}"/>
    <cellStyle name="Normal 75 7 2 2" xfId="29018" xr:uid="{00000000-0005-0000-0000-00005C710000}"/>
    <cellStyle name="Normal 75 7 3" xfId="29019" xr:uid="{00000000-0005-0000-0000-00005D710000}"/>
    <cellStyle name="Normal 75 7 4" xfId="29020" xr:uid="{00000000-0005-0000-0000-00005E710000}"/>
    <cellStyle name="Normal 75 8" xfId="29021" xr:uid="{00000000-0005-0000-0000-00005F710000}"/>
    <cellStyle name="Normal 75 8 2" xfId="29022" xr:uid="{00000000-0005-0000-0000-000060710000}"/>
    <cellStyle name="Normal 75 8 3" xfId="29023" xr:uid="{00000000-0005-0000-0000-000061710000}"/>
    <cellStyle name="Normal 75 9" xfId="29024" xr:uid="{00000000-0005-0000-0000-000062710000}"/>
    <cellStyle name="Normal 75 9 2" xfId="29025" xr:uid="{00000000-0005-0000-0000-000063710000}"/>
    <cellStyle name="Normal 75 9 3" xfId="29026" xr:uid="{00000000-0005-0000-0000-000064710000}"/>
    <cellStyle name="Normal 76" xfId="29027" xr:uid="{00000000-0005-0000-0000-000065710000}"/>
    <cellStyle name="Normal 76 10" xfId="29028" xr:uid="{00000000-0005-0000-0000-000066710000}"/>
    <cellStyle name="Normal 76 10 2" xfId="29029" xr:uid="{00000000-0005-0000-0000-000067710000}"/>
    <cellStyle name="Normal 76 11" xfId="29030" xr:uid="{00000000-0005-0000-0000-000068710000}"/>
    <cellStyle name="Normal 76 11 2" xfId="29031" xr:uid="{00000000-0005-0000-0000-000069710000}"/>
    <cellStyle name="Normal 76 12" xfId="29032" xr:uid="{00000000-0005-0000-0000-00006A710000}"/>
    <cellStyle name="Normal 76 12 2" xfId="29033" xr:uid="{00000000-0005-0000-0000-00006B710000}"/>
    <cellStyle name="Normal 76 13" xfId="29034" xr:uid="{00000000-0005-0000-0000-00006C710000}"/>
    <cellStyle name="Normal 76 13 2" xfId="29035" xr:uid="{00000000-0005-0000-0000-00006D710000}"/>
    <cellStyle name="Normal 76 14" xfId="29036" xr:uid="{00000000-0005-0000-0000-00006E710000}"/>
    <cellStyle name="Normal 76 15" xfId="29037" xr:uid="{00000000-0005-0000-0000-00006F710000}"/>
    <cellStyle name="Normal 76 16" xfId="29038" xr:uid="{00000000-0005-0000-0000-000070710000}"/>
    <cellStyle name="Normal 76 17" xfId="29039" xr:uid="{00000000-0005-0000-0000-000071710000}"/>
    <cellStyle name="Normal 76 2" xfId="29040" xr:uid="{00000000-0005-0000-0000-000072710000}"/>
    <cellStyle name="Normal 76 2 10" xfId="29041" xr:uid="{00000000-0005-0000-0000-000073710000}"/>
    <cellStyle name="Normal 76 2 11" xfId="29042" xr:uid="{00000000-0005-0000-0000-000074710000}"/>
    <cellStyle name="Normal 76 2 12" xfId="29043" xr:uid="{00000000-0005-0000-0000-000075710000}"/>
    <cellStyle name="Normal 76 2 13" xfId="29044" xr:uid="{00000000-0005-0000-0000-000076710000}"/>
    <cellStyle name="Normal 76 2 14" xfId="29045" xr:uid="{00000000-0005-0000-0000-000077710000}"/>
    <cellStyle name="Normal 76 2 15" xfId="29046" xr:uid="{00000000-0005-0000-0000-000078710000}"/>
    <cellStyle name="Normal 76 2 2" xfId="29047" xr:uid="{00000000-0005-0000-0000-000079710000}"/>
    <cellStyle name="Normal 76 2 2 2" xfId="29048" xr:uid="{00000000-0005-0000-0000-00007A710000}"/>
    <cellStyle name="Normal 76 2 2 2 2" xfId="29049" xr:uid="{00000000-0005-0000-0000-00007B710000}"/>
    <cellStyle name="Normal 76 2 2 3" xfId="29050" xr:uid="{00000000-0005-0000-0000-00007C710000}"/>
    <cellStyle name="Normal 76 2 2 4" xfId="29051" xr:uid="{00000000-0005-0000-0000-00007D710000}"/>
    <cellStyle name="Normal 76 2 2 5" xfId="29052" xr:uid="{00000000-0005-0000-0000-00007E710000}"/>
    <cellStyle name="Normal 76 2 3" xfId="29053" xr:uid="{00000000-0005-0000-0000-00007F710000}"/>
    <cellStyle name="Normal 76 2 3 2" xfId="29054" xr:uid="{00000000-0005-0000-0000-000080710000}"/>
    <cellStyle name="Normal 76 2 3 2 2" xfId="29055" xr:uid="{00000000-0005-0000-0000-000081710000}"/>
    <cellStyle name="Normal 76 2 3 3" xfId="29056" xr:uid="{00000000-0005-0000-0000-000082710000}"/>
    <cellStyle name="Normal 76 2 3 4" xfId="29057" xr:uid="{00000000-0005-0000-0000-000083710000}"/>
    <cellStyle name="Normal 76 2 4" xfId="29058" xr:uid="{00000000-0005-0000-0000-000084710000}"/>
    <cellStyle name="Normal 76 2 4 2" xfId="29059" xr:uid="{00000000-0005-0000-0000-000085710000}"/>
    <cellStyle name="Normal 76 2 4 2 2" xfId="29060" xr:uid="{00000000-0005-0000-0000-000086710000}"/>
    <cellStyle name="Normal 76 2 4 3" xfId="29061" xr:uid="{00000000-0005-0000-0000-000087710000}"/>
    <cellStyle name="Normal 76 2 4 4" xfId="29062" xr:uid="{00000000-0005-0000-0000-000088710000}"/>
    <cellStyle name="Normal 76 2 5" xfId="29063" xr:uid="{00000000-0005-0000-0000-000089710000}"/>
    <cellStyle name="Normal 76 2 5 2" xfId="29064" xr:uid="{00000000-0005-0000-0000-00008A710000}"/>
    <cellStyle name="Normal 76 2 5 2 2" xfId="29065" xr:uid="{00000000-0005-0000-0000-00008B710000}"/>
    <cellStyle name="Normal 76 2 5 3" xfId="29066" xr:uid="{00000000-0005-0000-0000-00008C710000}"/>
    <cellStyle name="Normal 76 2 5 4" xfId="29067" xr:uid="{00000000-0005-0000-0000-00008D710000}"/>
    <cellStyle name="Normal 76 2 6" xfId="29068" xr:uid="{00000000-0005-0000-0000-00008E710000}"/>
    <cellStyle name="Normal 76 2 6 2" xfId="29069" xr:uid="{00000000-0005-0000-0000-00008F710000}"/>
    <cellStyle name="Normal 76 2 6 2 2" xfId="29070" xr:uid="{00000000-0005-0000-0000-000090710000}"/>
    <cellStyle name="Normal 76 2 6 3" xfId="29071" xr:uid="{00000000-0005-0000-0000-000091710000}"/>
    <cellStyle name="Normal 76 2 7" xfId="29072" xr:uid="{00000000-0005-0000-0000-000092710000}"/>
    <cellStyle name="Normal 76 2 7 2" xfId="29073" xr:uid="{00000000-0005-0000-0000-000093710000}"/>
    <cellStyle name="Normal 76 2 7 3" xfId="29074" xr:uid="{00000000-0005-0000-0000-000094710000}"/>
    <cellStyle name="Normal 76 2 8" xfId="29075" xr:uid="{00000000-0005-0000-0000-000095710000}"/>
    <cellStyle name="Normal 76 2 8 2" xfId="29076" xr:uid="{00000000-0005-0000-0000-000096710000}"/>
    <cellStyle name="Normal 76 2 9" xfId="29077" xr:uid="{00000000-0005-0000-0000-000097710000}"/>
    <cellStyle name="Normal 76 2 9 2" xfId="29078" xr:uid="{00000000-0005-0000-0000-000098710000}"/>
    <cellStyle name="Normal 76 3" xfId="29079" xr:uid="{00000000-0005-0000-0000-000099710000}"/>
    <cellStyle name="Normal 76 3 10" xfId="29080" xr:uid="{00000000-0005-0000-0000-00009A710000}"/>
    <cellStyle name="Normal 76 3 11" xfId="29081" xr:uid="{00000000-0005-0000-0000-00009B710000}"/>
    <cellStyle name="Normal 76 3 12" xfId="29082" xr:uid="{00000000-0005-0000-0000-00009C710000}"/>
    <cellStyle name="Normal 76 3 13" xfId="29083" xr:uid="{00000000-0005-0000-0000-00009D710000}"/>
    <cellStyle name="Normal 76 3 14" xfId="29084" xr:uid="{00000000-0005-0000-0000-00009E710000}"/>
    <cellStyle name="Normal 76 3 15" xfId="29085" xr:uid="{00000000-0005-0000-0000-00009F710000}"/>
    <cellStyle name="Normal 76 3 2" xfId="29086" xr:uid="{00000000-0005-0000-0000-0000A0710000}"/>
    <cellStyle name="Normal 76 3 2 2" xfId="29087" xr:uid="{00000000-0005-0000-0000-0000A1710000}"/>
    <cellStyle name="Normal 76 3 2 2 2" xfId="29088" xr:uid="{00000000-0005-0000-0000-0000A2710000}"/>
    <cellStyle name="Normal 76 3 2 3" xfId="29089" xr:uid="{00000000-0005-0000-0000-0000A3710000}"/>
    <cellStyle name="Normal 76 3 2 4" xfId="29090" xr:uid="{00000000-0005-0000-0000-0000A4710000}"/>
    <cellStyle name="Normal 76 3 2 5" xfId="29091" xr:uid="{00000000-0005-0000-0000-0000A5710000}"/>
    <cellStyle name="Normal 76 3 3" xfId="29092" xr:uid="{00000000-0005-0000-0000-0000A6710000}"/>
    <cellStyle name="Normal 76 3 3 2" xfId="29093" xr:uid="{00000000-0005-0000-0000-0000A7710000}"/>
    <cellStyle name="Normal 76 3 3 2 2" xfId="29094" xr:uid="{00000000-0005-0000-0000-0000A8710000}"/>
    <cellStyle name="Normal 76 3 3 3" xfId="29095" xr:uid="{00000000-0005-0000-0000-0000A9710000}"/>
    <cellStyle name="Normal 76 3 3 4" xfId="29096" xr:uid="{00000000-0005-0000-0000-0000AA710000}"/>
    <cellStyle name="Normal 76 3 4" xfId="29097" xr:uid="{00000000-0005-0000-0000-0000AB710000}"/>
    <cellStyle name="Normal 76 3 4 2" xfId="29098" xr:uid="{00000000-0005-0000-0000-0000AC710000}"/>
    <cellStyle name="Normal 76 3 4 2 2" xfId="29099" xr:uid="{00000000-0005-0000-0000-0000AD710000}"/>
    <cellStyle name="Normal 76 3 4 3" xfId="29100" xr:uid="{00000000-0005-0000-0000-0000AE710000}"/>
    <cellStyle name="Normal 76 3 4 4" xfId="29101" xr:uid="{00000000-0005-0000-0000-0000AF710000}"/>
    <cellStyle name="Normal 76 3 5" xfId="29102" xr:uid="{00000000-0005-0000-0000-0000B0710000}"/>
    <cellStyle name="Normal 76 3 5 2" xfId="29103" xr:uid="{00000000-0005-0000-0000-0000B1710000}"/>
    <cellStyle name="Normal 76 3 5 2 2" xfId="29104" xr:uid="{00000000-0005-0000-0000-0000B2710000}"/>
    <cellStyle name="Normal 76 3 5 3" xfId="29105" xr:uid="{00000000-0005-0000-0000-0000B3710000}"/>
    <cellStyle name="Normal 76 3 5 4" xfId="29106" xr:uid="{00000000-0005-0000-0000-0000B4710000}"/>
    <cellStyle name="Normal 76 3 6" xfId="29107" xr:uid="{00000000-0005-0000-0000-0000B5710000}"/>
    <cellStyle name="Normal 76 3 6 2" xfId="29108" xr:uid="{00000000-0005-0000-0000-0000B6710000}"/>
    <cellStyle name="Normal 76 3 6 2 2" xfId="29109" xr:uid="{00000000-0005-0000-0000-0000B7710000}"/>
    <cellStyle name="Normal 76 3 6 3" xfId="29110" xr:uid="{00000000-0005-0000-0000-0000B8710000}"/>
    <cellStyle name="Normal 76 3 7" xfId="29111" xr:uid="{00000000-0005-0000-0000-0000B9710000}"/>
    <cellStyle name="Normal 76 3 7 2" xfId="29112" xr:uid="{00000000-0005-0000-0000-0000BA710000}"/>
    <cellStyle name="Normal 76 3 7 3" xfId="29113" xr:uid="{00000000-0005-0000-0000-0000BB710000}"/>
    <cellStyle name="Normal 76 3 8" xfId="29114" xr:uid="{00000000-0005-0000-0000-0000BC710000}"/>
    <cellStyle name="Normal 76 3 8 2" xfId="29115" xr:uid="{00000000-0005-0000-0000-0000BD710000}"/>
    <cellStyle name="Normal 76 3 9" xfId="29116" xr:uid="{00000000-0005-0000-0000-0000BE710000}"/>
    <cellStyle name="Normal 76 3 9 2" xfId="29117" xr:uid="{00000000-0005-0000-0000-0000BF710000}"/>
    <cellStyle name="Normal 76 4" xfId="29118" xr:uid="{00000000-0005-0000-0000-0000C0710000}"/>
    <cellStyle name="Normal 76 4 2" xfId="29119" xr:uid="{00000000-0005-0000-0000-0000C1710000}"/>
    <cellStyle name="Normal 76 4 2 2" xfId="29120" xr:uid="{00000000-0005-0000-0000-0000C2710000}"/>
    <cellStyle name="Normal 76 4 3" xfId="29121" xr:uid="{00000000-0005-0000-0000-0000C3710000}"/>
    <cellStyle name="Normal 76 4 4" xfId="29122" xr:uid="{00000000-0005-0000-0000-0000C4710000}"/>
    <cellStyle name="Normal 76 4 5" xfId="29123" xr:uid="{00000000-0005-0000-0000-0000C5710000}"/>
    <cellStyle name="Normal 76 5" xfId="29124" xr:uid="{00000000-0005-0000-0000-0000C6710000}"/>
    <cellStyle name="Normal 76 5 2" xfId="29125" xr:uid="{00000000-0005-0000-0000-0000C7710000}"/>
    <cellStyle name="Normal 76 5 2 2" xfId="29126" xr:uid="{00000000-0005-0000-0000-0000C8710000}"/>
    <cellStyle name="Normal 76 5 3" xfId="29127" xr:uid="{00000000-0005-0000-0000-0000C9710000}"/>
    <cellStyle name="Normal 76 5 4" xfId="29128" xr:uid="{00000000-0005-0000-0000-0000CA710000}"/>
    <cellStyle name="Normal 76 5 5" xfId="29129" xr:uid="{00000000-0005-0000-0000-0000CB710000}"/>
    <cellStyle name="Normal 76 6" xfId="29130" xr:uid="{00000000-0005-0000-0000-0000CC710000}"/>
    <cellStyle name="Normal 76 6 2" xfId="29131" xr:uid="{00000000-0005-0000-0000-0000CD710000}"/>
    <cellStyle name="Normal 76 6 2 2" xfId="29132" xr:uid="{00000000-0005-0000-0000-0000CE710000}"/>
    <cellStyle name="Normal 76 6 3" xfId="29133" xr:uid="{00000000-0005-0000-0000-0000CF710000}"/>
    <cellStyle name="Normal 76 6 4" xfId="29134" xr:uid="{00000000-0005-0000-0000-0000D0710000}"/>
    <cellStyle name="Normal 76 6 5" xfId="29135" xr:uid="{00000000-0005-0000-0000-0000D1710000}"/>
    <cellStyle name="Normal 76 7" xfId="29136" xr:uid="{00000000-0005-0000-0000-0000D2710000}"/>
    <cellStyle name="Normal 76 7 2" xfId="29137" xr:uid="{00000000-0005-0000-0000-0000D3710000}"/>
    <cellStyle name="Normal 76 7 2 2" xfId="29138" xr:uid="{00000000-0005-0000-0000-0000D4710000}"/>
    <cellStyle name="Normal 76 7 3" xfId="29139" xr:uid="{00000000-0005-0000-0000-0000D5710000}"/>
    <cellStyle name="Normal 76 7 4" xfId="29140" xr:uid="{00000000-0005-0000-0000-0000D6710000}"/>
    <cellStyle name="Normal 76 8" xfId="29141" xr:uid="{00000000-0005-0000-0000-0000D7710000}"/>
    <cellStyle name="Normal 76 8 2" xfId="29142" xr:uid="{00000000-0005-0000-0000-0000D8710000}"/>
    <cellStyle name="Normal 76 8 2 2" xfId="29143" xr:uid="{00000000-0005-0000-0000-0000D9710000}"/>
    <cellStyle name="Normal 76 8 3" xfId="29144" xr:uid="{00000000-0005-0000-0000-0000DA710000}"/>
    <cellStyle name="Normal 76 9" xfId="29145" xr:uid="{00000000-0005-0000-0000-0000DB710000}"/>
    <cellStyle name="Normal 76 9 2" xfId="29146" xr:uid="{00000000-0005-0000-0000-0000DC710000}"/>
    <cellStyle name="Normal 76 9 3" xfId="29147" xr:uid="{00000000-0005-0000-0000-0000DD710000}"/>
    <cellStyle name="Normal 77" xfId="29148" xr:uid="{00000000-0005-0000-0000-0000DE710000}"/>
    <cellStyle name="Normal 77 10" xfId="29149" xr:uid="{00000000-0005-0000-0000-0000DF710000}"/>
    <cellStyle name="Normal 77 10 2" xfId="29150" xr:uid="{00000000-0005-0000-0000-0000E0710000}"/>
    <cellStyle name="Normal 77 11" xfId="29151" xr:uid="{00000000-0005-0000-0000-0000E1710000}"/>
    <cellStyle name="Normal 77 11 2" xfId="29152" xr:uid="{00000000-0005-0000-0000-0000E2710000}"/>
    <cellStyle name="Normal 77 12" xfId="29153" xr:uid="{00000000-0005-0000-0000-0000E3710000}"/>
    <cellStyle name="Normal 77 12 2" xfId="29154" xr:uid="{00000000-0005-0000-0000-0000E4710000}"/>
    <cellStyle name="Normal 77 13" xfId="29155" xr:uid="{00000000-0005-0000-0000-0000E5710000}"/>
    <cellStyle name="Normal 77 13 2" xfId="29156" xr:uid="{00000000-0005-0000-0000-0000E6710000}"/>
    <cellStyle name="Normal 77 14" xfId="29157" xr:uid="{00000000-0005-0000-0000-0000E7710000}"/>
    <cellStyle name="Normal 77 15" xfId="29158" xr:uid="{00000000-0005-0000-0000-0000E8710000}"/>
    <cellStyle name="Normal 77 16" xfId="29159" xr:uid="{00000000-0005-0000-0000-0000E9710000}"/>
    <cellStyle name="Normal 77 17" xfId="29160" xr:uid="{00000000-0005-0000-0000-0000EA710000}"/>
    <cellStyle name="Normal 77 2" xfId="29161" xr:uid="{00000000-0005-0000-0000-0000EB710000}"/>
    <cellStyle name="Normal 77 2 10" xfId="29162" xr:uid="{00000000-0005-0000-0000-0000EC710000}"/>
    <cellStyle name="Normal 77 2 11" xfId="29163" xr:uid="{00000000-0005-0000-0000-0000ED710000}"/>
    <cellStyle name="Normal 77 2 12" xfId="29164" xr:uid="{00000000-0005-0000-0000-0000EE710000}"/>
    <cellStyle name="Normal 77 2 13" xfId="29165" xr:uid="{00000000-0005-0000-0000-0000EF710000}"/>
    <cellStyle name="Normal 77 2 14" xfId="29166" xr:uid="{00000000-0005-0000-0000-0000F0710000}"/>
    <cellStyle name="Normal 77 2 15" xfId="29167" xr:uid="{00000000-0005-0000-0000-0000F1710000}"/>
    <cellStyle name="Normal 77 2 2" xfId="29168" xr:uid="{00000000-0005-0000-0000-0000F2710000}"/>
    <cellStyle name="Normal 77 2 2 2" xfId="29169" xr:uid="{00000000-0005-0000-0000-0000F3710000}"/>
    <cellStyle name="Normal 77 2 2 2 2" xfId="29170" xr:uid="{00000000-0005-0000-0000-0000F4710000}"/>
    <cellStyle name="Normal 77 2 2 3" xfId="29171" xr:uid="{00000000-0005-0000-0000-0000F5710000}"/>
    <cellStyle name="Normal 77 2 2 4" xfId="29172" xr:uid="{00000000-0005-0000-0000-0000F6710000}"/>
    <cellStyle name="Normal 77 2 2 5" xfId="29173" xr:uid="{00000000-0005-0000-0000-0000F7710000}"/>
    <cellStyle name="Normal 77 2 3" xfId="29174" xr:uid="{00000000-0005-0000-0000-0000F8710000}"/>
    <cellStyle name="Normal 77 2 3 2" xfId="29175" xr:uid="{00000000-0005-0000-0000-0000F9710000}"/>
    <cellStyle name="Normal 77 2 3 2 2" xfId="29176" xr:uid="{00000000-0005-0000-0000-0000FA710000}"/>
    <cellStyle name="Normal 77 2 3 3" xfId="29177" xr:uid="{00000000-0005-0000-0000-0000FB710000}"/>
    <cellStyle name="Normal 77 2 3 4" xfId="29178" xr:uid="{00000000-0005-0000-0000-0000FC710000}"/>
    <cellStyle name="Normal 77 2 4" xfId="29179" xr:uid="{00000000-0005-0000-0000-0000FD710000}"/>
    <cellStyle name="Normal 77 2 4 2" xfId="29180" xr:uid="{00000000-0005-0000-0000-0000FE710000}"/>
    <cellStyle name="Normal 77 2 4 2 2" xfId="29181" xr:uid="{00000000-0005-0000-0000-0000FF710000}"/>
    <cellStyle name="Normal 77 2 4 3" xfId="29182" xr:uid="{00000000-0005-0000-0000-000000720000}"/>
    <cellStyle name="Normal 77 2 4 4" xfId="29183" xr:uid="{00000000-0005-0000-0000-000001720000}"/>
    <cellStyle name="Normal 77 2 5" xfId="29184" xr:uid="{00000000-0005-0000-0000-000002720000}"/>
    <cellStyle name="Normal 77 2 5 2" xfId="29185" xr:uid="{00000000-0005-0000-0000-000003720000}"/>
    <cellStyle name="Normal 77 2 5 2 2" xfId="29186" xr:uid="{00000000-0005-0000-0000-000004720000}"/>
    <cellStyle name="Normal 77 2 5 3" xfId="29187" xr:uid="{00000000-0005-0000-0000-000005720000}"/>
    <cellStyle name="Normal 77 2 5 4" xfId="29188" xr:uid="{00000000-0005-0000-0000-000006720000}"/>
    <cellStyle name="Normal 77 2 6" xfId="29189" xr:uid="{00000000-0005-0000-0000-000007720000}"/>
    <cellStyle name="Normal 77 2 6 2" xfId="29190" xr:uid="{00000000-0005-0000-0000-000008720000}"/>
    <cellStyle name="Normal 77 2 6 2 2" xfId="29191" xr:uid="{00000000-0005-0000-0000-000009720000}"/>
    <cellStyle name="Normal 77 2 6 3" xfId="29192" xr:uid="{00000000-0005-0000-0000-00000A720000}"/>
    <cellStyle name="Normal 77 2 7" xfId="29193" xr:uid="{00000000-0005-0000-0000-00000B720000}"/>
    <cellStyle name="Normal 77 2 7 2" xfId="29194" xr:uid="{00000000-0005-0000-0000-00000C720000}"/>
    <cellStyle name="Normal 77 2 7 3" xfId="29195" xr:uid="{00000000-0005-0000-0000-00000D720000}"/>
    <cellStyle name="Normal 77 2 8" xfId="29196" xr:uid="{00000000-0005-0000-0000-00000E720000}"/>
    <cellStyle name="Normal 77 2 8 2" xfId="29197" xr:uid="{00000000-0005-0000-0000-00000F720000}"/>
    <cellStyle name="Normal 77 2 9" xfId="29198" xr:uid="{00000000-0005-0000-0000-000010720000}"/>
    <cellStyle name="Normal 77 2 9 2" xfId="29199" xr:uid="{00000000-0005-0000-0000-000011720000}"/>
    <cellStyle name="Normal 77 3" xfId="29200" xr:uid="{00000000-0005-0000-0000-000012720000}"/>
    <cellStyle name="Normal 77 3 10" xfId="29201" xr:uid="{00000000-0005-0000-0000-000013720000}"/>
    <cellStyle name="Normal 77 3 11" xfId="29202" xr:uid="{00000000-0005-0000-0000-000014720000}"/>
    <cellStyle name="Normal 77 3 12" xfId="29203" xr:uid="{00000000-0005-0000-0000-000015720000}"/>
    <cellStyle name="Normal 77 3 13" xfId="29204" xr:uid="{00000000-0005-0000-0000-000016720000}"/>
    <cellStyle name="Normal 77 3 14" xfId="29205" xr:uid="{00000000-0005-0000-0000-000017720000}"/>
    <cellStyle name="Normal 77 3 15" xfId="29206" xr:uid="{00000000-0005-0000-0000-000018720000}"/>
    <cellStyle name="Normal 77 3 2" xfId="29207" xr:uid="{00000000-0005-0000-0000-000019720000}"/>
    <cellStyle name="Normal 77 3 2 2" xfId="29208" xr:uid="{00000000-0005-0000-0000-00001A720000}"/>
    <cellStyle name="Normal 77 3 2 2 2" xfId="29209" xr:uid="{00000000-0005-0000-0000-00001B720000}"/>
    <cellStyle name="Normal 77 3 2 3" xfId="29210" xr:uid="{00000000-0005-0000-0000-00001C720000}"/>
    <cellStyle name="Normal 77 3 2 4" xfId="29211" xr:uid="{00000000-0005-0000-0000-00001D720000}"/>
    <cellStyle name="Normal 77 3 2 5" xfId="29212" xr:uid="{00000000-0005-0000-0000-00001E720000}"/>
    <cellStyle name="Normal 77 3 3" xfId="29213" xr:uid="{00000000-0005-0000-0000-00001F720000}"/>
    <cellStyle name="Normal 77 3 3 2" xfId="29214" xr:uid="{00000000-0005-0000-0000-000020720000}"/>
    <cellStyle name="Normal 77 3 3 2 2" xfId="29215" xr:uid="{00000000-0005-0000-0000-000021720000}"/>
    <cellStyle name="Normal 77 3 3 3" xfId="29216" xr:uid="{00000000-0005-0000-0000-000022720000}"/>
    <cellStyle name="Normal 77 3 3 4" xfId="29217" xr:uid="{00000000-0005-0000-0000-000023720000}"/>
    <cellStyle name="Normal 77 3 4" xfId="29218" xr:uid="{00000000-0005-0000-0000-000024720000}"/>
    <cellStyle name="Normal 77 3 4 2" xfId="29219" xr:uid="{00000000-0005-0000-0000-000025720000}"/>
    <cellStyle name="Normal 77 3 4 2 2" xfId="29220" xr:uid="{00000000-0005-0000-0000-000026720000}"/>
    <cellStyle name="Normal 77 3 4 3" xfId="29221" xr:uid="{00000000-0005-0000-0000-000027720000}"/>
    <cellStyle name="Normal 77 3 4 4" xfId="29222" xr:uid="{00000000-0005-0000-0000-000028720000}"/>
    <cellStyle name="Normal 77 3 5" xfId="29223" xr:uid="{00000000-0005-0000-0000-000029720000}"/>
    <cellStyle name="Normal 77 3 5 2" xfId="29224" xr:uid="{00000000-0005-0000-0000-00002A720000}"/>
    <cellStyle name="Normal 77 3 5 2 2" xfId="29225" xr:uid="{00000000-0005-0000-0000-00002B720000}"/>
    <cellStyle name="Normal 77 3 5 3" xfId="29226" xr:uid="{00000000-0005-0000-0000-00002C720000}"/>
    <cellStyle name="Normal 77 3 5 4" xfId="29227" xr:uid="{00000000-0005-0000-0000-00002D720000}"/>
    <cellStyle name="Normal 77 3 6" xfId="29228" xr:uid="{00000000-0005-0000-0000-00002E720000}"/>
    <cellStyle name="Normal 77 3 6 2" xfId="29229" xr:uid="{00000000-0005-0000-0000-00002F720000}"/>
    <cellStyle name="Normal 77 3 6 2 2" xfId="29230" xr:uid="{00000000-0005-0000-0000-000030720000}"/>
    <cellStyle name="Normal 77 3 6 3" xfId="29231" xr:uid="{00000000-0005-0000-0000-000031720000}"/>
    <cellStyle name="Normal 77 3 7" xfId="29232" xr:uid="{00000000-0005-0000-0000-000032720000}"/>
    <cellStyle name="Normal 77 3 7 2" xfId="29233" xr:uid="{00000000-0005-0000-0000-000033720000}"/>
    <cellStyle name="Normal 77 3 7 3" xfId="29234" xr:uid="{00000000-0005-0000-0000-000034720000}"/>
    <cellStyle name="Normal 77 3 8" xfId="29235" xr:uid="{00000000-0005-0000-0000-000035720000}"/>
    <cellStyle name="Normal 77 3 8 2" xfId="29236" xr:uid="{00000000-0005-0000-0000-000036720000}"/>
    <cellStyle name="Normal 77 3 9" xfId="29237" xr:uid="{00000000-0005-0000-0000-000037720000}"/>
    <cellStyle name="Normal 77 3 9 2" xfId="29238" xr:uid="{00000000-0005-0000-0000-000038720000}"/>
    <cellStyle name="Normal 77 4" xfId="29239" xr:uid="{00000000-0005-0000-0000-000039720000}"/>
    <cellStyle name="Normal 77 4 2" xfId="29240" xr:uid="{00000000-0005-0000-0000-00003A720000}"/>
    <cellStyle name="Normal 77 4 2 2" xfId="29241" xr:uid="{00000000-0005-0000-0000-00003B720000}"/>
    <cellStyle name="Normal 77 4 3" xfId="29242" xr:uid="{00000000-0005-0000-0000-00003C720000}"/>
    <cellStyle name="Normal 77 4 4" xfId="29243" xr:uid="{00000000-0005-0000-0000-00003D720000}"/>
    <cellStyle name="Normal 77 4 5" xfId="29244" xr:uid="{00000000-0005-0000-0000-00003E720000}"/>
    <cellStyle name="Normal 77 5" xfId="29245" xr:uid="{00000000-0005-0000-0000-00003F720000}"/>
    <cellStyle name="Normal 77 5 2" xfId="29246" xr:uid="{00000000-0005-0000-0000-000040720000}"/>
    <cellStyle name="Normal 77 5 2 2" xfId="29247" xr:uid="{00000000-0005-0000-0000-000041720000}"/>
    <cellStyle name="Normal 77 5 3" xfId="29248" xr:uid="{00000000-0005-0000-0000-000042720000}"/>
    <cellStyle name="Normal 77 5 4" xfId="29249" xr:uid="{00000000-0005-0000-0000-000043720000}"/>
    <cellStyle name="Normal 77 5 5" xfId="29250" xr:uid="{00000000-0005-0000-0000-000044720000}"/>
    <cellStyle name="Normal 77 6" xfId="29251" xr:uid="{00000000-0005-0000-0000-000045720000}"/>
    <cellStyle name="Normal 77 6 2" xfId="29252" xr:uid="{00000000-0005-0000-0000-000046720000}"/>
    <cellStyle name="Normal 77 6 2 2" xfId="29253" xr:uid="{00000000-0005-0000-0000-000047720000}"/>
    <cellStyle name="Normal 77 6 3" xfId="29254" xr:uid="{00000000-0005-0000-0000-000048720000}"/>
    <cellStyle name="Normal 77 6 4" xfId="29255" xr:uid="{00000000-0005-0000-0000-000049720000}"/>
    <cellStyle name="Normal 77 6 5" xfId="29256" xr:uid="{00000000-0005-0000-0000-00004A720000}"/>
    <cellStyle name="Normal 77 7" xfId="29257" xr:uid="{00000000-0005-0000-0000-00004B720000}"/>
    <cellStyle name="Normal 77 7 2" xfId="29258" xr:uid="{00000000-0005-0000-0000-00004C720000}"/>
    <cellStyle name="Normal 77 7 2 2" xfId="29259" xr:uid="{00000000-0005-0000-0000-00004D720000}"/>
    <cellStyle name="Normal 77 7 3" xfId="29260" xr:uid="{00000000-0005-0000-0000-00004E720000}"/>
    <cellStyle name="Normal 77 7 4" xfId="29261" xr:uid="{00000000-0005-0000-0000-00004F720000}"/>
    <cellStyle name="Normal 77 8" xfId="29262" xr:uid="{00000000-0005-0000-0000-000050720000}"/>
    <cellStyle name="Normal 77 8 2" xfId="29263" xr:uid="{00000000-0005-0000-0000-000051720000}"/>
    <cellStyle name="Normal 77 8 2 2" xfId="29264" xr:uid="{00000000-0005-0000-0000-000052720000}"/>
    <cellStyle name="Normal 77 8 3" xfId="29265" xr:uid="{00000000-0005-0000-0000-000053720000}"/>
    <cellStyle name="Normal 77 9" xfId="29266" xr:uid="{00000000-0005-0000-0000-000054720000}"/>
    <cellStyle name="Normal 77 9 2" xfId="29267" xr:uid="{00000000-0005-0000-0000-000055720000}"/>
    <cellStyle name="Normal 77 9 3" xfId="29268" xr:uid="{00000000-0005-0000-0000-000056720000}"/>
    <cellStyle name="Normal 78" xfId="29269" xr:uid="{00000000-0005-0000-0000-000057720000}"/>
    <cellStyle name="Normal 78 10" xfId="29270" xr:uid="{00000000-0005-0000-0000-000058720000}"/>
    <cellStyle name="Normal 78 10 2" xfId="29271" xr:uid="{00000000-0005-0000-0000-000059720000}"/>
    <cellStyle name="Normal 78 11" xfId="29272" xr:uid="{00000000-0005-0000-0000-00005A720000}"/>
    <cellStyle name="Normal 78 11 2" xfId="29273" xr:uid="{00000000-0005-0000-0000-00005B720000}"/>
    <cellStyle name="Normal 78 12" xfId="29274" xr:uid="{00000000-0005-0000-0000-00005C720000}"/>
    <cellStyle name="Normal 78 12 2" xfId="29275" xr:uid="{00000000-0005-0000-0000-00005D720000}"/>
    <cellStyle name="Normal 78 13" xfId="29276" xr:uid="{00000000-0005-0000-0000-00005E720000}"/>
    <cellStyle name="Normal 78 13 2" xfId="29277" xr:uid="{00000000-0005-0000-0000-00005F720000}"/>
    <cellStyle name="Normal 78 14" xfId="29278" xr:uid="{00000000-0005-0000-0000-000060720000}"/>
    <cellStyle name="Normal 78 15" xfId="29279" xr:uid="{00000000-0005-0000-0000-000061720000}"/>
    <cellStyle name="Normal 78 16" xfId="29280" xr:uid="{00000000-0005-0000-0000-000062720000}"/>
    <cellStyle name="Normal 78 17" xfId="29281" xr:uid="{00000000-0005-0000-0000-000063720000}"/>
    <cellStyle name="Normal 78 2" xfId="29282" xr:uid="{00000000-0005-0000-0000-000064720000}"/>
    <cellStyle name="Normal 78 2 10" xfId="29283" xr:uid="{00000000-0005-0000-0000-000065720000}"/>
    <cellStyle name="Normal 78 2 11" xfId="29284" xr:uid="{00000000-0005-0000-0000-000066720000}"/>
    <cellStyle name="Normal 78 2 12" xfId="29285" xr:uid="{00000000-0005-0000-0000-000067720000}"/>
    <cellStyle name="Normal 78 2 13" xfId="29286" xr:uid="{00000000-0005-0000-0000-000068720000}"/>
    <cellStyle name="Normal 78 2 14" xfId="29287" xr:uid="{00000000-0005-0000-0000-000069720000}"/>
    <cellStyle name="Normal 78 2 15" xfId="29288" xr:uid="{00000000-0005-0000-0000-00006A720000}"/>
    <cellStyle name="Normal 78 2 2" xfId="29289" xr:uid="{00000000-0005-0000-0000-00006B720000}"/>
    <cellStyle name="Normal 78 2 2 2" xfId="29290" xr:uid="{00000000-0005-0000-0000-00006C720000}"/>
    <cellStyle name="Normal 78 2 2 2 2" xfId="29291" xr:uid="{00000000-0005-0000-0000-00006D720000}"/>
    <cellStyle name="Normal 78 2 2 3" xfId="29292" xr:uid="{00000000-0005-0000-0000-00006E720000}"/>
    <cellStyle name="Normal 78 2 2 4" xfId="29293" xr:uid="{00000000-0005-0000-0000-00006F720000}"/>
    <cellStyle name="Normal 78 2 2 5" xfId="29294" xr:uid="{00000000-0005-0000-0000-000070720000}"/>
    <cellStyle name="Normal 78 2 3" xfId="29295" xr:uid="{00000000-0005-0000-0000-000071720000}"/>
    <cellStyle name="Normal 78 2 3 2" xfId="29296" xr:uid="{00000000-0005-0000-0000-000072720000}"/>
    <cellStyle name="Normal 78 2 3 2 2" xfId="29297" xr:uid="{00000000-0005-0000-0000-000073720000}"/>
    <cellStyle name="Normal 78 2 3 3" xfId="29298" xr:uid="{00000000-0005-0000-0000-000074720000}"/>
    <cellStyle name="Normal 78 2 3 4" xfId="29299" xr:uid="{00000000-0005-0000-0000-000075720000}"/>
    <cellStyle name="Normal 78 2 4" xfId="29300" xr:uid="{00000000-0005-0000-0000-000076720000}"/>
    <cellStyle name="Normal 78 2 4 2" xfId="29301" xr:uid="{00000000-0005-0000-0000-000077720000}"/>
    <cellStyle name="Normal 78 2 4 2 2" xfId="29302" xr:uid="{00000000-0005-0000-0000-000078720000}"/>
    <cellStyle name="Normal 78 2 4 3" xfId="29303" xr:uid="{00000000-0005-0000-0000-000079720000}"/>
    <cellStyle name="Normal 78 2 4 4" xfId="29304" xr:uid="{00000000-0005-0000-0000-00007A720000}"/>
    <cellStyle name="Normal 78 2 5" xfId="29305" xr:uid="{00000000-0005-0000-0000-00007B720000}"/>
    <cellStyle name="Normal 78 2 5 2" xfId="29306" xr:uid="{00000000-0005-0000-0000-00007C720000}"/>
    <cellStyle name="Normal 78 2 5 2 2" xfId="29307" xr:uid="{00000000-0005-0000-0000-00007D720000}"/>
    <cellStyle name="Normal 78 2 5 3" xfId="29308" xr:uid="{00000000-0005-0000-0000-00007E720000}"/>
    <cellStyle name="Normal 78 2 5 4" xfId="29309" xr:uid="{00000000-0005-0000-0000-00007F720000}"/>
    <cellStyle name="Normal 78 2 6" xfId="29310" xr:uid="{00000000-0005-0000-0000-000080720000}"/>
    <cellStyle name="Normal 78 2 6 2" xfId="29311" xr:uid="{00000000-0005-0000-0000-000081720000}"/>
    <cellStyle name="Normal 78 2 6 2 2" xfId="29312" xr:uid="{00000000-0005-0000-0000-000082720000}"/>
    <cellStyle name="Normal 78 2 6 3" xfId="29313" xr:uid="{00000000-0005-0000-0000-000083720000}"/>
    <cellStyle name="Normal 78 2 7" xfId="29314" xr:uid="{00000000-0005-0000-0000-000084720000}"/>
    <cellStyle name="Normal 78 2 7 2" xfId="29315" xr:uid="{00000000-0005-0000-0000-000085720000}"/>
    <cellStyle name="Normal 78 2 7 3" xfId="29316" xr:uid="{00000000-0005-0000-0000-000086720000}"/>
    <cellStyle name="Normal 78 2 8" xfId="29317" xr:uid="{00000000-0005-0000-0000-000087720000}"/>
    <cellStyle name="Normal 78 2 8 2" xfId="29318" xr:uid="{00000000-0005-0000-0000-000088720000}"/>
    <cellStyle name="Normal 78 2 9" xfId="29319" xr:uid="{00000000-0005-0000-0000-000089720000}"/>
    <cellStyle name="Normal 78 2 9 2" xfId="29320" xr:uid="{00000000-0005-0000-0000-00008A720000}"/>
    <cellStyle name="Normal 78 3" xfId="29321" xr:uid="{00000000-0005-0000-0000-00008B720000}"/>
    <cellStyle name="Normal 78 3 10" xfId="29322" xr:uid="{00000000-0005-0000-0000-00008C720000}"/>
    <cellStyle name="Normal 78 3 11" xfId="29323" xr:uid="{00000000-0005-0000-0000-00008D720000}"/>
    <cellStyle name="Normal 78 3 12" xfId="29324" xr:uid="{00000000-0005-0000-0000-00008E720000}"/>
    <cellStyle name="Normal 78 3 13" xfId="29325" xr:uid="{00000000-0005-0000-0000-00008F720000}"/>
    <cellStyle name="Normal 78 3 14" xfId="29326" xr:uid="{00000000-0005-0000-0000-000090720000}"/>
    <cellStyle name="Normal 78 3 15" xfId="29327" xr:uid="{00000000-0005-0000-0000-000091720000}"/>
    <cellStyle name="Normal 78 3 2" xfId="29328" xr:uid="{00000000-0005-0000-0000-000092720000}"/>
    <cellStyle name="Normal 78 3 2 2" xfId="29329" xr:uid="{00000000-0005-0000-0000-000093720000}"/>
    <cellStyle name="Normal 78 3 2 2 2" xfId="29330" xr:uid="{00000000-0005-0000-0000-000094720000}"/>
    <cellStyle name="Normal 78 3 2 3" xfId="29331" xr:uid="{00000000-0005-0000-0000-000095720000}"/>
    <cellStyle name="Normal 78 3 2 4" xfId="29332" xr:uid="{00000000-0005-0000-0000-000096720000}"/>
    <cellStyle name="Normal 78 3 2 5" xfId="29333" xr:uid="{00000000-0005-0000-0000-000097720000}"/>
    <cellStyle name="Normal 78 3 3" xfId="29334" xr:uid="{00000000-0005-0000-0000-000098720000}"/>
    <cellStyle name="Normal 78 3 3 2" xfId="29335" xr:uid="{00000000-0005-0000-0000-000099720000}"/>
    <cellStyle name="Normal 78 3 3 2 2" xfId="29336" xr:uid="{00000000-0005-0000-0000-00009A720000}"/>
    <cellStyle name="Normal 78 3 3 3" xfId="29337" xr:uid="{00000000-0005-0000-0000-00009B720000}"/>
    <cellStyle name="Normal 78 3 3 4" xfId="29338" xr:uid="{00000000-0005-0000-0000-00009C720000}"/>
    <cellStyle name="Normal 78 3 4" xfId="29339" xr:uid="{00000000-0005-0000-0000-00009D720000}"/>
    <cellStyle name="Normal 78 3 4 2" xfId="29340" xr:uid="{00000000-0005-0000-0000-00009E720000}"/>
    <cellStyle name="Normal 78 3 4 2 2" xfId="29341" xr:uid="{00000000-0005-0000-0000-00009F720000}"/>
    <cellStyle name="Normal 78 3 4 3" xfId="29342" xr:uid="{00000000-0005-0000-0000-0000A0720000}"/>
    <cellStyle name="Normal 78 3 4 4" xfId="29343" xr:uid="{00000000-0005-0000-0000-0000A1720000}"/>
    <cellStyle name="Normal 78 3 5" xfId="29344" xr:uid="{00000000-0005-0000-0000-0000A2720000}"/>
    <cellStyle name="Normal 78 3 5 2" xfId="29345" xr:uid="{00000000-0005-0000-0000-0000A3720000}"/>
    <cellStyle name="Normal 78 3 5 2 2" xfId="29346" xr:uid="{00000000-0005-0000-0000-0000A4720000}"/>
    <cellStyle name="Normal 78 3 5 3" xfId="29347" xr:uid="{00000000-0005-0000-0000-0000A5720000}"/>
    <cellStyle name="Normal 78 3 5 4" xfId="29348" xr:uid="{00000000-0005-0000-0000-0000A6720000}"/>
    <cellStyle name="Normal 78 3 6" xfId="29349" xr:uid="{00000000-0005-0000-0000-0000A7720000}"/>
    <cellStyle name="Normal 78 3 6 2" xfId="29350" xr:uid="{00000000-0005-0000-0000-0000A8720000}"/>
    <cellStyle name="Normal 78 3 6 2 2" xfId="29351" xr:uid="{00000000-0005-0000-0000-0000A9720000}"/>
    <cellStyle name="Normal 78 3 6 3" xfId="29352" xr:uid="{00000000-0005-0000-0000-0000AA720000}"/>
    <cellStyle name="Normal 78 3 7" xfId="29353" xr:uid="{00000000-0005-0000-0000-0000AB720000}"/>
    <cellStyle name="Normal 78 3 7 2" xfId="29354" xr:uid="{00000000-0005-0000-0000-0000AC720000}"/>
    <cellStyle name="Normal 78 3 7 3" xfId="29355" xr:uid="{00000000-0005-0000-0000-0000AD720000}"/>
    <cellStyle name="Normal 78 3 8" xfId="29356" xr:uid="{00000000-0005-0000-0000-0000AE720000}"/>
    <cellStyle name="Normal 78 3 8 2" xfId="29357" xr:uid="{00000000-0005-0000-0000-0000AF720000}"/>
    <cellStyle name="Normal 78 3 9" xfId="29358" xr:uid="{00000000-0005-0000-0000-0000B0720000}"/>
    <cellStyle name="Normal 78 3 9 2" xfId="29359" xr:uid="{00000000-0005-0000-0000-0000B1720000}"/>
    <cellStyle name="Normal 78 4" xfId="29360" xr:uid="{00000000-0005-0000-0000-0000B2720000}"/>
    <cellStyle name="Normal 78 4 2" xfId="29361" xr:uid="{00000000-0005-0000-0000-0000B3720000}"/>
    <cellStyle name="Normal 78 4 2 2" xfId="29362" xr:uid="{00000000-0005-0000-0000-0000B4720000}"/>
    <cellStyle name="Normal 78 4 3" xfId="29363" xr:uid="{00000000-0005-0000-0000-0000B5720000}"/>
    <cellStyle name="Normal 78 4 4" xfId="29364" xr:uid="{00000000-0005-0000-0000-0000B6720000}"/>
    <cellStyle name="Normal 78 4 5" xfId="29365" xr:uid="{00000000-0005-0000-0000-0000B7720000}"/>
    <cellStyle name="Normal 78 5" xfId="29366" xr:uid="{00000000-0005-0000-0000-0000B8720000}"/>
    <cellStyle name="Normal 78 5 2" xfId="29367" xr:uid="{00000000-0005-0000-0000-0000B9720000}"/>
    <cellStyle name="Normal 78 5 2 2" xfId="29368" xr:uid="{00000000-0005-0000-0000-0000BA720000}"/>
    <cellStyle name="Normal 78 5 3" xfId="29369" xr:uid="{00000000-0005-0000-0000-0000BB720000}"/>
    <cellStyle name="Normal 78 5 4" xfId="29370" xr:uid="{00000000-0005-0000-0000-0000BC720000}"/>
    <cellStyle name="Normal 78 5 5" xfId="29371" xr:uid="{00000000-0005-0000-0000-0000BD720000}"/>
    <cellStyle name="Normal 78 6" xfId="29372" xr:uid="{00000000-0005-0000-0000-0000BE720000}"/>
    <cellStyle name="Normal 78 6 2" xfId="29373" xr:uid="{00000000-0005-0000-0000-0000BF720000}"/>
    <cellStyle name="Normal 78 6 2 2" xfId="29374" xr:uid="{00000000-0005-0000-0000-0000C0720000}"/>
    <cellStyle name="Normal 78 6 3" xfId="29375" xr:uid="{00000000-0005-0000-0000-0000C1720000}"/>
    <cellStyle name="Normal 78 6 4" xfId="29376" xr:uid="{00000000-0005-0000-0000-0000C2720000}"/>
    <cellStyle name="Normal 78 6 5" xfId="29377" xr:uid="{00000000-0005-0000-0000-0000C3720000}"/>
    <cellStyle name="Normal 78 7" xfId="29378" xr:uid="{00000000-0005-0000-0000-0000C4720000}"/>
    <cellStyle name="Normal 78 7 2" xfId="29379" xr:uid="{00000000-0005-0000-0000-0000C5720000}"/>
    <cellStyle name="Normal 78 7 2 2" xfId="29380" xr:uid="{00000000-0005-0000-0000-0000C6720000}"/>
    <cellStyle name="Normal 78 7 3" xfId="29381" xr:uid="{00000000-0005-0000-0000-0000C7720000}"/>
    <cellStyle name="Normal 78 7 4" xfId="29382" xr:uid="{00000000-0005-0000-0000-0000C8720000}"/>
    <cellStyle name="Normal 78 8" xfId="29383" xr:uid="{00000000-0005-0000-0000-0000C9720000}"/>
    <cellStyle name="Normal 78 8 2" xfId="29384" xr:uid="{00000000-0005-0000-0000-0000CA720000}"/>
    <cellStyle name="Normal 78 8 2 2" xfId="29385" xr:uid="{00000000-0005-0000-0000-0000CB720000}"/>
    <cellStyle name="Normal 78 8 3" xfId="29386" xr:uid="{00000000-0005-0000-0000-0000CC720000}"/>
    <cellStyle name="Normal 78 9" xfId="29387" xr:uid="{00000000-0005-0000-0000-0000CD720000}"/>
    <cellStyle name="Normal 78 9 2" xfId="29388" xr:uid="{00000000-0005-0000-0000-0000CE720000}"/>
    <cellStyle name="Normal 78 9 3" xfId="29389" xr:uid="{00000000-0005-0000-0000-0000CF720000}"/>
    <cellStyle name="Normal 79" xfId="29390" xr:uid="{00000000-0005-0000-0000-0000D0720000}"/>
    <cellStyle name="Normal 79 10" xfId="29391" xr:uid="{00000000-0005-0000-0000-0000D1720000}"/>
    <cellStyle name="Normal 79 10 2" xfId="29392" xr:uid="{00000000-0005-0000-0000-0000D2720000}"/>
    <cellStyle name="Normal 79 11" xfId="29393" xr:uid="{00000000-0005-0000-0000-0000D3720000}"/>
    <cellStyle name="Normal 79 11 2" xfId="29394" xr:uid="{00000000-0005-0000-0000-0000D4720000}"/>
    <cellStyle name="Normal 79 12" xfId="29395" xr:uid="{00000000-0005-0000-0000-0000D5720000}"/>
    <cellStyle name="Normal 79 12 2" xfId="29396" xr:uid="{00000000-0005-0000-0000-0000D6720000}"/>
    <cellStyle name="Normal 79 13" xfId="29397" xr:uid="{00000000-0005-0000-0000-0000D7720000}"/>
    <cellStyle name="Normal 79 13 2" xfId="29398" xr:uid="{00000000-0005-0000-0000-0000D8720000}"/>
    <cellStyle name="Normal 79 14" xfId="29399" xr:uid="{00000000-0005-0000-0000-0000D9720000}"/>
    <cellStyle name="Normal 79 15" xfId="29400" xr:uid="{00000000-0005-0000-0000-0000DA720000}"/>
    <cellStyle name="Normal 79 16" xfId="29401" xr:uid="{00000000-0005-0000-0000-0000DB720000}"/>
    <cellStyle name="Normal 79 17" xfId="29402" xr:uid="{00000000-0005-0000-0000-0000DC720000}"/>
    <cellStyle name="Normal 79 2" xfId="29403" xr:uid="{00000000-0005-0000-0000-0000DD720000}"/>
    <cellStyle name="Normal 79 2 10" xfId="29404" xr:uid="{00000000-0005-0000-0000-0000DE720000}"/>
    <cellStyle name="Normal 79 2 11" xfId="29405" xr:uid="{00000000-0005-0000-0000-0000DF720000}"/>
    <cellStyle name="Normal 79 2 12" xfId="29406" xr:uid="{00000000-0005-0000-0000-0000E0720000}"/>
    <cellStyle name="Normal 79 2 13" xfId="29407" xr:uid="{00000000-0005-0000-0000-0000E1720000}"/>
    <cellStyle name="Normal 79 2 14" xfId="29408" xr:uid="{00000000-0005-0000-0000-0000E2720000}"/>
    <cellStyle name="Normal 79 2 15" xfId="29409" xr:uid="{00000000-0005-0000-0000-0000E3720000}"/>
    <cellStyle name="Normal 79 2 2" xfId="29410" xr:uid="{00000000-0005-0000-0000-0000E4720000}"/>
    <cellStyle name="Normal 79 2 2 2" xfId="29411" xr:uid="{00000000-0005-0000-0000-0000E5720000}"/>
    <cellStyle name="Normal 79 2 2 2 2" xfId="29412" xr:uid="{00000000-0005-0000-0000-0000E6720000}"/>
    <cellStyle name="Normal 79 2 2 3" xfId="29413" xr:uid="{00000000-0005-0000-0000-0000E7720000}"/>
    <cellStyle name="Normal 79 2 2 4" xfId="29414" xr:uid="{00000000-0005-0000-0000-0000E8720000}"/>
    <cellStyle name="Normal 79 2 2 5" xfId="29415" xr:uid="{00000000-0005-0000-0000-0000E9720000}"/>
    <cellStyle name="Normal 79 2 3" xfId="29416" xr:uid="{00000000-0005-0000-0000-0000EA720000}"/>
    <cellStyle name="Normal 79 2 3 2" xfId="29417" xr:uid="{00000000-0005-0000-0000-0000EB720000}"/>
    <cellStyle name="Normal 79 2 3 2 2" xfId="29418" xr:uid="{00000000-0005-0000-0000-0000EC720000}"/>
    <cellStyle name="Normal 79 2 3 3" xfId="29419" xr:uid="{00000000-0005-0000-0000-0000ED720000}"/>
    <cellStyle name="Normal 79 2 3 4" xfId="29420" xr:uid="{00000000-0005-0000-0000-0000EE720000}"/>
    <cellStyle name="Normal 79 2 4" xfId="29421" xr:uid="{00000000-0005-0000-0000-0000EF720000}"/>
    <cellStyle name="Normal 79 2 4 2" xfId="29422" xr:uid="{00000000-0005-0000-0000-0000F0720000}"/>
    <cellStyle name="Normal 79 2 4 2 2" xfId="29423" xr:uid="{00000000-0005-0000-0000-0000F1720000}"/>
    <cellStyle name="Normal 79 2 4 3" xfId="29424" xr:uid="{00000000-0005-0000-0000-0000F2720000}"/>
    <cellStyle name="Normal 79 2 4 4" xfId="29425" xr:uid="{00000000-0005-0000-0000-0000F3720000}"/>
    <cellStyle name="Normal 79 2 5" xfId="29426" xr:uid="{00000000-0005-0000-0000-0000F4720000}"/>
    <cellStyle name="Normal 79 2 5 2" xfId="29427" xr:uid="{00000000-0005-0000-0000-0000F5720000}"/>
    <cellStyle name="Normal 79 2 5 2 2" xfId="29428" xr:uid="{00000000-0005-0000-0000-0000F6720000}"/>
    <cellStyle name="Normal 79 2 5 3" xfId="29429" xr:uid="{00000000-0005-0000-0000-0000F7720000}"/>
    <cellStyle name="Normal 79 2 5 4" xfId="29430" xr:uid="{00000000-0005-0000-0000-0000F8720000}"/>
    <cellStyle name="Normal 79 2 6" xfId="29431" xr:uid="{00000000-0005-0000-0000-0000F9720000}"/>
    <cellStyle name="Normal 79 2 6 2" xfId="29432" xr:uid="{00000000-0005-0000-0000-0000FA720000}"/>
    <cellStyle name="Normal 79 2 6 2 2" xfId="29433" xr:uid="{00000000-0005-0000-0000-0000FB720000}"/>
    <cellStyle name="Normal 79 2 6 3" xfId="29434" xr:uid="{00000000-0005-0000-0000-0000FC720000}"/>
    <cellStyle name="Normal 79 2 7" xfId="29435" xr:uid="{00000000-0005-0000-0000-0000FD720000}"/>
    <cellStyle name="Normal 79 2 7 2" xfId="29436" xr:uid="{00000000-0005-0000-0000-0000FE720000}"/>
    <cellStyle name="Normal 79 2 7 3" xfId="29437" xr:uid="{00000000-0005-0000-0000-0000FF720000}"/>
    <cellStyle name="Normal 79 2 8" xfId="29438" xr:uid="{00000000-0005-0000-0000-000000730000}"/>
    <cellStyle name="Normal 79 2 8 2" xfId="29439" xr:uid="{00000000-0005-0000-0000-000001730000}"/>
    <cellStyle name="Normal 79 2 9" xfId="29440" xr:uid="{00000000-0005-0000-0000-000002730000}"/>
    <cellStyle name="Normal 79 2 9 2" xfId="29441" xr:uid="{00000000-0005-0000-0000-000003730000}"/>
    <cellStyle name="Normal 79 3" xfId="29442" xr:uid="{00000000-0005-0000-0000-000004730000}"/>
    <cellStyle name="Normal 79 3 10" xfId="29443" xr:uid="{00000000-0005-0000-0000-000005730000}"/>
    <cellStyle name="Normal 79 3 11" xfId="29444" xr:uid="{00000000-0005-0000-0000-000006730000}"/>
    <cellStyle name="Normal 79 3 12" xfId="29445" xr:uid="{00000000-0005-0000-0000-000007730000}"/>
    <cellStyle name="Normal 79 3 13" xfId="29446" xr:uid="{00000000-0005-0000-0000-000008730000}"/>
    <cellStyle name="Normal 79 3 14" xfId="29447" xr:uid="{00000000-0005-0000-0000-000009730000}"/>
    <cellStyle name="Normal 79 3 15" xfId="29448" xr:uid="{00000000-0005-0000-0000-00000A730000}"/>
    <cellStyle name="Normal 79 3 2" xfId="29449" xr:uid="{00000000-0005-0000-0000-00000B730000}"/>
    <cellStyle name="Normal 79 3 2 2" xfId="29450" xr:uid="{00000000-0005-0000-0000-00000C730000}"/>
    <cellStyle name="Normal 79 3 2 2 2" xfId="29451" xr:uid="{00000000-0005-0000-0000-00000D730000}"/>
    <cellStyle name="Normal 79 3 2 3" xfId="29452" xr:uid="{00000000-0005-0000-0000-00000E730000}"/>
    <cellStyle name="Normal 79 3 2 4" xfId="29453" xr:uid="{00000000-0005-0000-0000-00000F730000}"/>
    <cellStyle name="Normal 79 3 2 5" xfId="29454" xr:uid="{00000000-0005-0000-0000-000010730000}"/>
    <cellStyle name="Normal 79 3 3" xfId="29455" xr:uid="{00000000-0005-0000-0000-000011730000}"/>
    <cellStyle name="Normal 79 3 3 2" xfId="29456" xr:uid="{00000000-0005-0000-0000-000012730000}"/>
    <cellStyle name="Normal 79 3 3 2 2" xfId="29457" xr:uid="{00000000-0005-0000-0000-000013730000}"/>
    <cellStyle name="Normal 79 3 3 3" xfId="29458" xr:uid="{00000000-0005-0000-0000-000014730000}"/>
    <cellStyle name="Normal 79 3 3 4" xfId="29459" xr:uid="{00000000-0005-0000-0000-000015730000}"/>
    <cellStyle name="Normal 79 3 4" xfId="29460" xr:uid="{00000000-0005-0000-0000-000016730000}"/>
    <cellStyle name="Normal 79 3 4 2" xfId="29461" xr:uid="{00000000-0005-0000-0000-000017730000}"/>
    <cellStyle name="Normal 79 3 4 2 2" xfId="29462" xr:uid="{00000000-0005-0000-0000-000018730000}"/>
    <cellStyle name="Normal 79 3 4 3" xfId="29463" xr:uid="{00000000-0005-0000-0000-000019730000}"/>
    <cellStyle name="Normal 79 3 4 4" xfId="29464" xr:uid="{00000000-0005-0000-0000-00001A730000}"/>
    <cellStyle name="Normal 79 3 5" xfId="29465" xr:uid="{00000000-0005-0000-0000-00001B730000}"/>
    <cellStyle name="Normal 79 3 5 2" xfId="29466" xr:uid="{00000000-0005-0000-0000-00001C730000}"/>
    <cellStyle name="Normal 79 3 5 2 2" xfId="29467" xr:uid="{00000000-0005-0000-0000-00001D730000}"/>
    <cellStyle name="Normal 79 3 5 3" xfId="29468" xr:uid="{00000000-0005-0000-0000-00001E730000}"/>
    <cellStyle name="Normal 79 3 5 4" xfId="29469" xr:uid="{00000000-0005-0000-0000-00001F730000}"/>
    <cellStyle name="Normal 79 3 6" xfId="29470" xr:uid="{00000000-0005-0000-0000-000020730000}"/>
    <cellStyle name="Normal 79 3 6 2" xfId="29471" xr:uid="{00000000-0005-0000-0000-000021730000}"/>
    <cellStyle name="Normal 79 3 6 2 2" xfId="29472" xr:uid="{00000000-0005-0000-0000-000022730000}"/>
    <cellStyle name="Normal 79 3 6 3" xfId="29473" xr:uid="{00000000-0005-0000-0000-000023730000}"/>
    <cellStyle name="Normal 79 3 7" xfId="29474" xr:uid="{00000000-0005-0000-0000-000024730000}"/>
    <cellStyle name="Normal 79 3 7 2" xfId="29475" xr:uid="{00000000-0005-0000-0000-000025730000}"/>
    <cellStyle name="Normal 79 3 7 3" xfId="29476" xr:uid="{00000000-0005-0000-0000-000026730000}"/>
    <cellStyle name="Normal 79 3 8" xfId="29477" xr:uid="{00000000-0005-0000-0000-000027730000}"/>
    <cellStyle name="Normal 79 3 8 2" xfId="29478" xr:uid="{00000000-0005-0000-0000-000028730000}"/>
    <cellStyle name="Normal 79 3 9" xfId="29479" xr:uid="{00000000-0005-0000-0000-000029730000}"/>
    <cellStyle name="Normal 79 3 9 2" xfId="29480" xr:uid="{00000000-0005-0000-0000-00002A730000}"/>
    <cellStyle name="Normal 79 4" xfId="29481" xr:uid="{00000000-0005-0000-0000-00002B730000}"/>
    <cellStyle name="Normal 79 4 2" xfId="29482" xr:uid="{00000000-0005-0000-0000-00002C730000}"/>
    <cellStyle name="Normal 79 4 2 2" xfId="29483" xr:uid="{00000000-0005-0000-0000-00002D730000}"/>
    <cellStyle name="Normal 79 4 3" xfId="29484" xr:uid="{00000000-0005-0000-0000-00002E730000}"/>
    <cellStyle name="Normal 79 4 4" xfId="29485" xr:uid="{00000000-0005-0000-0000-00002F730000}"/>
    <cellStyle name="Normal 79 4 5" xfId="29486" xr:uid="{00000000-0005-0000-0000-000030730000}"/>
    <cellStyle name="Normal 79 5" xfId="29487" xr:uid="{00000000-0005-0000-0000-000031730000}"/>
    <cellStyle name="Normal 79 5 2" xfId="29488" xr:uid="{00000000-0005-0000-0000-000032730000}"/>
    <cellStyle name="Normal 79 5 2 2" xfId="29489" xr:uid="{00000000-0005-0000-0000-000033730000}"/>
    <cellStyle name="Normal 79 5 3" xfId="29490" xr:uid="{00000000-0005-0000-0000-000034730000}"/>
    <cellStyle name="Normal 79 5 4" xfId="29491" xr:uid="{00000000-0005-0000-0000-000035730000}"/>
    <cellStyle name="Normal 79 5 5" xfId="29492" xr:uid="{00000000-0005-0000-0000-000036730000}"/>
    <cellStyle name="Normal 79 6" xfId="29493" xr:uid="{00000000-0005-0000-0000-000037730000}"/>
    <cellStyle name="Normal 79 6 2" xfId="29494" xr:uid="{00000000-0005-0000-0000-000038730000}"/>
    <cellStyle name="Normal 79 6 2 2" xfId="29495" xr:uid="{00000000-0005-0000-0000-000039730000}"/>
    <cellStyle name="Normal 79 6 3" xfId="29496" xr:uid="{00000000-0005-0000-0000-00003A730000}"/>
    <cellStyle name="Normal 79 6 4" xfId="29497" xr:uid="{00000000-0005-0000-0000-00003B730000}"/>
    <cellStyle name="Normal 79 6 5" xfId="29498" xr:uid="{00000000-0005-0000-0000-00003C730000}"/>
    <cellStyle name="Normal 79 7" xfId="29499" xr:uid="{00000000-0005-0000-0000-00003D730000}"/>
    <cellStyle name="Normal 79 7 2" xfId="29500" xr:uid="{00000000-0005-0000-0000-00003E730000}"/>
    <cellStyle name="Normal 79 7 2 2" xfId="29501" xr:uid="{00000000-0005-0000-0000-00003F730000}"/>
    <cellStyle name="Normal 79 7 3" xfId="29502" xr:uid="{00000000-0005-0000-0000-000040730000}"/>
    <cellStyle name="Normal 79 7 4" xfId="29503" xr:uid="{00000000-0005-0000-0000-000041730000}"/>
    <cellStyle name="Normal 79 8" xfId="29504" xr:uid="{00000000-0005-0000-0000-000042730000}"/>
    <cellStyle name="Normal 79 8 2" xfId="29505" xr:uid="{00000000-0005-0000-0000-000043730000}"/>
    <cellStyle name="Normal 79 8 2 2" xfId="29506" xr:uid="{00000000-0005-0000-0000-000044730000}"/>
    <cellStyle name="Normal 79 8 3" xfId="29507" xr:uid="{00000000-0005-0000-0000-000045730000}"/>
    <cellStyle name="Normal 79 9" xfId="29508" xr:uid="{00000000-0005-0000-0000-000046730000}"/>
    <cellStyle name="Normal 79 9 2" xfId="29509" xr:uid="{00000000-0005-0000-0000-000047730000}"/>
    <cellStyle name="Normal 79 9 3" xfId="29510" xr:uid="{00000000-0005-0000-0000-000048730000}"/>
    <cellStyle name="Normal 8" xfId="29511" xr:uid="{00000000-0005-0000-0000-000049730000}"/>
    <cellStyle name="Normal 8 10" xfId="29512" xr:uid="{00000000-0005-0000-0000-00004A730000}"/>
    <cellStyle name="Normal 8 10 2" xfId="29513" xr:uid="{00000000-0005-0000-0000-00004B730000}"/>
    <cellStyle name="Normal 8 10 3" xfId="29514" xr:uid="{00000000-0005-0000-0000-00004C730000}"/>
    <cellStyle name="Normal 8 11" xfId="29515" xr:uid="{00000000-0005-0000-0000-00004D730000}"/>
    <cellStyle name="Normal 8 11 2" xfId="29516" xr:uid="{00000000-0005-0000-0000-00004E730000}"/>
    <cellStyle name="Normal 8 11 3" xfId="29517" xr:uid="{00000000-0005-0000-0000-00004F730000}"/>
    <cellStyle name="Normal 8 12" xfId="29518" xr:uid="{00000000-0005-0000-0000-000050730000}"/>
    <cellStyle name="Normal 8 12 2" xfId="29519" xr:uid="{00000000-0005-0000-0000-000051730000}"/>
    <cellStyle name="Normal 8 12 3" xfId="29520" xr:uid="{00000000-0005-0000-0000-000052730000}"/>
    <cellStyle name="Normal 8 13" xfId="29521" xr:uid="{00000000-0005-0000-0000-000053730000}"/>
    <cellStyle name="Normal 8 13 2" xfId="29522" xr:uid="{00000000-0005-0000-0000-000054730000}"/>
    <cellStyle name="Normal 8 13 3" xfId="29523" xr:uid="{00000000-0005-0000-0000-000055730000}"/>
    <cellStyle name="Normal 8 14" xfId="29524" xr:uid="{00000000-0005-0000-0000-000056730000}"/>
    <cellStyle name="Normal 8 14 2" xfId="29525" xr:uid="{00000000-0005-0000-0000-000057730000}"/>
    <cellStyle name="Normal 8 15" xfId="29526" xr:uid="{00000000-0005-0000-0000-000058730000}"/>
    <cellStyle name="Normal 8 15 2" xfId="29527" xr:uid="{00000000-0005-0000-0000-000059730000}"/>
    <cellStyle name="Normal 8 15 3" xfId="29528" xr:uid="{00000000-0005-0000-0000-00005A730000}"/>
    <cellStyle name="Normal 8 16" xfId="29529" xr:uid="{00000000-0005-0000-0000-00005B730000}"/>
    <cellStyle name="Normal 8 16 2" xfId="29530" xr:uid="{00000000-0005-0000-0000-00005C730000}"/>
    <cellStyle name="Normal 8 17" xfId="29531" xr:uid="{00000000-0005-0000-0000-00005D730000}"/>
    <cellStyle name="Normal 8 18" xfId="29532" xr:uid="{00000000-0005-0000-0000-00005E730000}"/>
    <cellStyle name="Normal 8 19" xfId="29533" xr:uid="{00000000-0005-0000-0000-00005F730000}"/>
    <cellStyle name="Normal 8 2" xfId="29534" xr:uid="{00000000-0005-0000-0000-000060730000}"/>
    <cellStyle name="Normal 8 2 10" xfId="29535" xr:uid="{00000000-0005-0000-0000-000061730000}"/>
    <cellStyle name="Normal 8 2 11" xfId="29536" xr:uid="{00000000-0005-0000-0000-000062730000}"/>
    <cellStyle name="Normal 8 2 12" xfId="29537" xr:uid="{00000000-0005-0000-0000-000063730000}"/>
    <cellStyle name="Normal 8 2 13" xfId="29538" xr:uid="{00000000-0005-0000-0000-000064730000}"/>
    <cellStyle name="Normal 8 2 14" xfId="29539" xr:uid="{00000000-0005-0000-0000-000065730000}"/>
    <cellStyle name="Normal 8 2 15" xfId="29540" xr:uid="{00000000-0005-0000-0000-000066730000}"/>
    <cellStyle name="Normal 8 2 16" xfId="29541" xr:uid="{00000000-0005-0000-0000-000067730000}"/>
    <cellStyle name="Normal 8 2 17" xfId="29542" xr:uid="{00000000-0005-0000-0000-000068730000}"/>
    <cellStyle name="Normal 8 2 18" xfId="29543" xr:uid="{00000000-0005-0000-0000-000069730000}"/>
    <cellStyle name="Normal 8 2 2" xfId="29544" xr:uid="{00000000-0005-0000-0000-00006A730000}"/>
    <cellStyle name="Normal 8 2 2 2" xfId="29545" xr:uid="{00000000-0005-0000-0000-00006B730000}"/>
    <cellStyle name="Normal 8 2 2 2 2" xfId="29546" xr:uid="{00000000-0005-0000-0000-00006C730000}"/>
    <cellStyle name="Normal 8 2 2 2 3" xfId="29547" xr:uid="{00000000-0005-0000-0000-00006D730000}"/>
    <cellStyle name="Normal 8 2 2 3" xfId="29548" xr:uid="{00000000-0005-0000-0000-00006E730000}"/>
    <cellStyle name="Normal 8 2 2 4" xfId="29549" xr:uid="{00000000-0005-0000-0000-00006F730000}"/>
    <cellStyle name="Normal 8 2 2 5" xfId="29550" xr:uid="{00000000-0005-0000-0000-000070730000}"/>
    <cellStyle name="Normal 8 2 2 6" xfId="29551" xr:uid="{00000000-0005-0000-0000-000071730000}"/>
    <cellStyle name="Normal 8 2 2 7" xfId="29552" xr:uid="{00000000-0005-0000-0000-000072730000}"/>
    <cellStyle name="Normal 8 2 2 8" xfId="29553" xr:uid="{00000000-0005-0000-0000-000073730000}"/>
    <cellStyle name="Normal 8 2 3" xfId="29554" xr:uid="{00000000-0005-0000-0000-000074730000}"/>
    <cellStyle name="Normal 8 2 3 2" xfId="29555" xr:uid="{00000000-0005-0000-0000-000075730000}"/>
    <cellStyle name="Normal 8 2 3 2 2" xfId="29556" xr:uid="{00000000-0005-0000-0000-000076730000}"/>
    <cellStyle name="Normal 8 2 3 3" xfId="29557" xr:uid="{00000000-0005-0000-0000-000077730000}"/>
    <cellStyle name="Normal 8 2 3 4" xfId="29558" xr:uid="{00000000-0005-0000-0000-000078730000}"/>
    <cellStyle name="Normal 8 2 3 5" xfId="29559" xr:uid="{00000000-0005-0000-0000-000079730000}"/>
    <cellStyle name="Normal 8 2 3 6" xfId="29560" xr:uid="{00000000-0005-0000-0000-00007A730000}"/>
    <cellStyle name="Normal 8 2 4" xfId="29561" xr:uid="{00000000-0005-0000-0000-00007B730000}"/>
    <cellStyle name="Normal 8 2 4 2" xfId="29562" xr:uid="{00000000-0005-0000-0000-00007C730000}"/>
    <cellStyle name="Normal 8 2 4 2 2" xfId="29563" xr:uid="{00000000-0005-0000-0000-00007D730000}"/>
    <cellStyle name="Normal 8 2 4 3" xfId="29564" xr:uid="{00000000-0005-0000-0000-00007E730000}"/>
    <cellStyle name="Normal 8 2 4 4" xfId="29565" xr:uid="{00000000-0005-0000-0000-00007F730000}"/>
    <cellStyle name="Normal 8 2 5" xfId="29566" xr:uid="{00000000-0005-0000-0000-000080730000}"/>
    <cellStyle name="Normal 8 2 5 2" xfId="29567" xr:uid="{00000000-0005-0000-0000-000081730000}"/>
    <cellStyle name="Normal 8 2 5 2 2" xfId="29568" xr:uid="{00000000-0005-0000-0000-000082730000}"/>
    <cellStyle name="Normal 8 2 5 3" xfId="29569" xr:uid="{00000000-0005-0000-0000-000083730000}"/>
    <cellStyle name="Normal 8 2 5 4" xfId="29570" xr:uid="{00000000-0005-0000-0000-000084730000}"/>
    <cellStyle name="Normal 8 2 6" xfId="29571" xr:uid="{00000000-0005-0000-0000-000085730000}"/>
    <cellStyle name="Normal 8 2 6 2" xfId="29572" xr:uid="{00000000-0005-0000-0000-000086730000}"/>
    <cellStyle name="Normal 8 2 6 2 2" xfId="29573" xr:uid="{00000000-0005-0000-0000-000087730000}"/>
    <cellStyle name="Normal 8 2 6 3" xfId="29574" xr:uid="{00000000-0005-0000-0000-000088730000}"/>
    <cellStyle name="Normal 8 2 7" xfId="29575" xr:uid="{00000000-0005-0000-0000-000089730000}"/>
    <cellStyle name="Normal 8 2 7 2" xfId="29576" xr:uid="{00000000-0005-0000-0000-00008A730000}"/>
    <cellStyle name="Normal 8 2 7 3" xfId="29577" xr:uid="{00000000-0005-0000-0000-00008B730000}"/>
    <cellStyle name="Normal 8 2 8" xfId="29578" xr:uid="{00000000-0005-0000-0000-00008C730000}"/>
    <cellStyle name="Normal 8 2 8 2" xfId="29579" xr:uid="{00000000-0005-0000-0000-00008D730000}"/>
    <cellStyle name="Normal 8 2 9" xfId="29580" xr:uid="{00000000-0005-0000-0000-00008E730000}"/>
    <cellStyle name="Normal 8 2 9 2" xfId="29581" xr:uid="{00000000-0005-0000-0000-00008F730000}"/>
    <cellStyle name="Normal 8 20" xfId="29582" xr:uid="{00000000-0005-0000-0000-000090730000}"/>
    <cellStyle name="Normal 8 21" xfId="29583" xr:uid="{00000000-0005-0000-0000-000091730000}"/>
    <cellStyle name="Normal 8 22" xfId="29584" xr:uid="{00000000-0005-0000-0000-000092730000}"/>
    <cellStyle name="Normal 8 23" xfId="29585" xr:uid="{00000000-0005-0000-0000-000093730000}"/>
    <cellStyle name="Normal 8 24" xfId="29586" xr:uid="{00000000-0005-0000-0000-000094730000}"/>
    <cellStyle name="Normal 8 25" xfId="29587" xr:uid="{00000000-0005-0000-0000-000095730000}"/>
    <cellStyle name="Normal 8 26" xfId="29588" xr:uid="{00000000-0005-0000-0000-000096730000}"/>
    <cellStyle name="Normal 8 3" xfId="29589" xr:uid="{00000000-0005-0000-0000-000097730000}"/>
    <cellStyle name="Normal 8 3 10" xfId="29590" xr:uid="{00000000-0005-0000-0000-000098730000}"/>
    <cellStyle name="Normal 8 3 11" xfId="29591" xr:uid="{00000000-0005-0000-0000-000099730000}"/>
    <cellStyle name="Normal 8 3 12" xfId="29592" xr:uid="{00000000-0005-0000-0000-00009A730000}"/>
    <cellStyle name="Normal 8 3 13" xfId="29593" xr:uid="{00000000-0005-0000-0000-00009B730000}"/>
    <cellStyle name="Normal 8 3 14" xfId="29594" xr:uid="{00000000-0005-0000-0000-00009C730000}"/>
    <cellStyle name="Normal 8 3 15" xfId="29595" xr:uid="{00000000-0005-0000-0000-00009D730000}"/>
    <cellStyle name="Normal 8 3 16" xfId="29596" xr:uid="{00000000-0005-0000-0000-00009E730000}"/>
    <cellStyle name="Normal 8 3 17" xfId="29597" xr:uid="{00000000-0005-0000-0000-00009F730000}"/>
    <cellStyle name="Normal 8 3 18" xfId="29598" xr:uid="{00000000-0005-0000-0000-0000A0730000}"/>
    <cellStyle name="Normal 8 3 2" xfId="29599" xr:uid="{00000000-0005-0000-0000-0000A1730000}"/>
    <cellStyle name="Normal 8 3 2 2" xfId="29600" xr:uid="{00000000-0005-0000-0000-0000A2730000}"/>
    <cellStyle name="Normal 8 3 2 2 2" xfId="29601" xr:uid="{00000000-0005-0000-0000-0000A3730000}"/>
    <cellStyle name="Normal 8 3 2 3" xfId="29602" xr:uid="{00000000-0005-0000-0000-0000A4730000}"/>
    <cellStyle name="Normal 8 3 2 4" xfId="29603" xr:uid="{00000000-0005-0000-0000-0000A5730000}"/>
    <cellStyle name="Normal 8 3 2 5" xfId="29604" xr:uid="{00000000-0005-0000-0000-0000A6730000}"/>
    <cellStyle name="Normal 8 3 2 6" xfId="29605" xr:uid="{00000000-0005-0000-0000-0000A7730000}"/>
    <cellStyle name="Normal 8 3 3" xfId="29606" xr:uid="{00000000-0005-0000-0000-0000A8730000}"/>
    <cellStyle name="Normal 8 3 3 2" xfId="29607" xr:uid="{00000000-0005-0000-0000-0000A9730000}"/>
    <cellStyle name="Normal 8 3 3 2 2" xfId="29608" xr:uid="{00000000-0005-0000-0000-0000AA730000}"/>
    <cellStyle name="Normal 8 3 3 3" xfId="29609" xr:uid="{00000000-0005-0000-0000-0000AB730000}"/>
    <cellStyle name="Normal 8 3 3 4" xfId="29610" xr:uid="{00000000-0005-0000-0000-0000AC730000}"/>
    <cellStyle name="Normal 8 3 4" xfId="29611" xr:uid="{00000000-0005-0000-0000-0000AD730000}"/>
    <cellStyle name="Normal 8 3 4 2" xfId="29612" xr:uid="{00000000-0005-0000-0000-0000AE730000}"/>
    <cellStyle name="Normal 8 3 4 2 2" xfId="29613" xr:uid="{00000000-0005-0000-0000-0000AF730000}"/>
    <cellStyle name="Normal 8 3 4 3" xfId="29614" xr:uid="{00000000-0005-0000-0000-0000B0730000}"/>
    <cellStyle name="Normal 8 3 4 4" xfId="29615" xr:uid="{00000000-0005-0000-0000-0000B1730000}"/>
    <cellStyle name="Normal 8 3 5" xfId="29616" xr:uid="{00000000-0005-0000-0000-0000B2730000}"/>
    <cellStyle name="Normal 8 3 5 2" xfId="29617" xr:uid="{00000000-0005-0000-0000-0000B3730000}"/>
    <cellStyle name="Normal 8 3 5 2 2" xfId="29618" xr:uid="{00000000-0005-0000-0000-0000B4730000}"/>
    <cellStyle name="Normal 8 3 5 3" xfId="29619" xr:uid="{00000000-0005-0000-0000-0000B5730000}"/>
    <cellStyle name="Normal 8 3 5 4" xfId="29620" xr:uid="{00000000-0005-0000-0000-0000B6730000}"/>
    <cellStyle name="Normal 8 3 6" xfId="29621" xr:uid="{00000000-0005-0000-0000-0000B7730000}"/>
    <cellStyle name="Normal 8 3 6 2" xfId="29622" xr:uid="{00000000-0005-0000-0000-0000B8730000}"/>
    <cellStyle name="Normal 8 3 6 2 2" xfId="29623" xr:uid="{00000000-0005-0000-0000-0000B9730000}"/>
    <cellStyle name="Normal 8 3 6 3" xfId="29624" xr:uid="{00000000-0005-0000-0000-0000BA730000}"/>
    <cellStyle name="Normal 8 3 7" xfId="29625" xr:uid="{00000000-0005-0000-0000-0000BB730000}"/>
    <cellStyle name="Normal 8 3 7 2" xfId="29626" xr:uid="{00000000-0005-0000-0000-0000BC730000}"/>
    <cellStyle name="Normal 8 3 7 3" xfId="29627" xr:uid="{00000000-0005-0000-0000-0000BD730000}"/>
    <cellStyle name="Normal 8 3 8" xfId="29628" xr:uid="{00000000-0005-0000-0000-0000BE730000}"/>
    <cellStyle name="Normal 8 3 8 2" xfId="29629" xr:uid="{00000000-0005-0000-0000-0000BF730000}"/>
    <cellStyle name="Normal 8 3 9" xfId="29630" xr:uid="{00000000-0005-0000-0000-0000C0730000}"/>
    <cellStyle name="Normal 8 3 9 2" xfId="29631" xr:uid="{00000000-0005-0000-0000-0000C1730000}"/>
    <cellStyle name="Normal 8 4" xfId="29632" xr:uid="{00000000-0005-0000-0000-0000C2730000}"/>
    <cellStyle name="Normal 8 4 2" xfId="29633" xr:uid="{00000000-0005-0000-0000-0000C3730000}"/>
    <cellStyle name="Normal 8 4 2 2" xfId="29634" xr:uid="{00000000-0005-0000-0000-0000C4730000}"/>
    <cellStyle name="Normal 8 4 3" xfId="29635" xr:uid="{00000000-0005-0000-0000-0000C5730000}"/>
    <cellStyle name="Normal 8 4 4" xfId="29636" xr:uid="{00000000-0005-0000-0000-0000C6730000}"/>
    <cellStyle name="Normal 8 4 5" xfId="29637" xr:uid="{00000000-0005-0000-0000-0000C7730000}"/>
    <cellStyle name="Normal 8 4 6" xfId="29638" xr:uid="{00000000-0005-0000-0000-0000C8730000}"/>
    <cellStyle name="Normal 8 5" xfId="29639" xr:uid="{00000000-0005-0000-0000-0000C9730000}"/>
    <cellStyle name="Normal 8 5 2" xfId="29640" xr:uid="{00000000-0005-0000-0000-0000CA730000}"/>
    <cellStyle name="Normal 8 5 2 2" xfId="29641" xr:uid="{00000000-0005-0000-0000-0000CB730000}"/>
    <cellStyle name="Normal 8 5 3" xfId="29642" xr:uid="{00000000-0005-0000-0000-0000CC730000}"/>
    <cellStyle name="Normal 8 5 4" xfId="29643" xr:uid="{00000000-0005-0000-0000-0000CD730000}"/>
    <cellStyle name="Normal 8 5 5" xfId="29644" xr:uid="{00000000-0005-0000-0000-0000CE730000}"/>
    <cellStyle name="Normal 8 6" xfId="29645" xr:uid="{00000000-0005-0000-0000-0000CF730000}"/>
    <cellStyle name="Normal 8 6 2" xfId="29646" xr:uid="{00000000-0005-0000-0000-0000D0730000}"/>
    <cellStyle name="Normal 8 6 2 2" xfId="29647" xr:uid="{00000000-0005-0000-0000-0000D1730000}"/>
    <cellStyle name="Normal 8 6 3" xfId="29648" xr:uid="{00000000-0005-0000-0000-0000D2730000}"/>
    <cellStyle name="Normal 8 6 4" xfId="29649" xr:uid="{00000000-0005-0000-0000-0000D3730000}"/>
    <cellStyle name="Normal 8 6 5" xfId="29650" xr:uid="{00000000-0005-0000-0000-0000D4730000}"/>
    <cellStyle name="Normal 8 7" xfId="29651" xr:uid="{00000000-0005-0000-0000-0000D5730000}"/>
    <cellStyle name="Normal 8 7 2" xfId="29652" xr:uid="{00000000-0005-0000-0000-0000D6730000}"/>
    <cellStyle name="Normal 8 7 2 2" xfId="29653" xr:uid="{00000000-0005-0000-0000-0000D7730000}"/>
    <cellStyle name="Normal 8 7 3" xfId="29654" xr:uid="{00000000-0005-0000-0000-0000D8730000}"/>
    <cellStyle name="Normal 8 7 4" xfId="29655" xr:uid="{00000000-0005-0000-0000-0000D9730000}"/>
    <cellStyle name="Normal 8 7 5" xfId="29656" xr:uid="{00000000-0005-0000-0000-0000DA730000}"/>
    <cellStyle name="Normal 8 8" xfId="29657" xr:uid="{00000000-0005-0000-0000-0000DB730000}"/>
    <cellStyle name="Normal 8 8 2" xfId="29658" xr:uid="{00000000-0005-0000-0000-0000DC730000}"/>
    <cellStyle name="Normal 8 8 2 2" xfId="29659" xr:uid="{00000000-0005-0000-0000-0000DD730000}"/>
    <cellStyle name="Normal 8 8 3" xfId="29660" xr:uid="{00000000-0005-0000-0000-0000DE730000}"/>
    <cellStyle name="Normal 8 8 4" xfId="29661" xr:uid="{00000000-0005-0000-0000-0000DF730000}"/>
    <cellStyle name="Normal 8 9" xfId="29662" xr:uid="{00000000-0005-0000-0000-0000E0730000}"/>
    <cellStyle name="Normal 8 9 2" xfId="29663" xr:uid="{00000000-0005-0000-0000-0000E1730000}"/>
    <cellStyle name="Normal 8 9 2 2" xfId="29664" xr:uid="{00000000-0005-0000-0000-0000E2730000}"/>
    <cellStyle name="Normal 8 9 3" xfId="29665" xr:uid="{00000000-0005-0000-0000-0000E3730000}"/>
    <cellStyle name="Normal 80" xfId="29666" xr:uid="{00000000-0005-0000-0000-0000E4730000}"/>
    <cellStyle name="Normal 80 10" xfId="29667" xr:uid="{00000000-0005-0000-0000-0000E5730000}"/>
    <cellStyle name="Normal 80 10 2" xfId="29668" xr:uid="{00000000-0005-0000-0000-0000E6730000}"/>
    <cellStyle name="Normal 80 11" xfId="29669" xr:uid="{00000000-0005-0000-0000-0000E7730000}"/>
    <cellStyle name="Normal 80 11 2" xfId="29670" xr:uid="{00000000-0005-0000-0000-0000E8730000}"/>
    <cellStyle name="Normal 80 12" xfId="29671" xr:uid="{00000000-0005-0000-0000-0000E9730000}"/>
    <cellStyle name="Normal 80 12 2" xfId="29672" xr:uid="{00000000-0005-0000-0000-0000EA730000}"/>
    <cellStyle name="Normal 80 13" xfId="29673" xr:uid="{00000000-0005-0000-0000-0000EB730000}"/>
    <cellStyle name="Normal 80 13 2" xfId="29674" xr:uid="{00000000-0005-0000-0000-0000EC730000}"/>
    <cellStyle name="Normal 80 14" xfId="29675" xr:uid="{00000000-0005-0000-0000-0000ED730000}"/>
    <cellStyle name="Normal 80 15" xfId="29676" xr:uid="{00000000-0005-0000-0000-0000EE730000}"/>
    <cellStyle name="Normal 80 16" xfId="29677" xr:uid="{00000000-0005-0000-0000-0000EF730000}"/>
    <cellStyle name="Normal 80 17" xfId="29678" xr:uid="{00000000-0005-0000-0000-0000F0730000}"/>
    <cellStyle name="Normal 80 2" xfId="29679" xr:uid="{00000000-0005-0000-0000-0000F1730000}"/>
    <cellStyle name="Normal 80 2 10" xfId="29680" xr:uid="{00000000-0005-0000-0000-0000F2730000}"/>
    <cellStyle name="Normal 80 2 11" xfId="29681" xr:uid="{00000000-0005-0000-0000-0000F3730000}"/>
    <cellStyle name="Normal 80 2 12" xfId="29682" xr:uid="{00000000-0005-0000-0000-0000F4730000}"/>
    <cellStyle name="Normal 80 2 13" xfId="29683" xr:uid="{00000000-0005-0000-0000-0000F5730000}"/>
    <cellStyle name="Normal 80 2 14" xfId="29684" xr:uid="{00000000-0005-0000-0000-0000F6730000}"/>
    <cellStyle name="Normal 80 2 15" xfId="29685" xr:uid="{00000000-0005-0000-0000-0000F7730000}"/>
    <cellStyle name="Normal 80 2 2" xfId="29686" xr:uid="{00000000-0005-0000-0000-0000F8730000}"/>
    <cellStyle name="Normal 80 2 2 2" xfId="29687" xr:uid="{00000000-0005-0000-0000-0000F9730000}"/>
    <cellStyle name="Normal 80 2 2 2 2" xfId="29688" xr:uid="{00000000-0005-0000-0000-0000FA730000}"/>
    <cellStyle name="Normal 80 2 2 3" xfId="29689" xr:uid="{00000000-0005-0000-0000-0000FB730000}"/>
    <cellStyle name="Normal 80 2 2 4" xfId="29690" xr:uid="{00000000-0005-0000-0000-0000FC730000}"/>
    <cellStyle name="Normal 80 2 2 5" xfId="29691" xr:uid="{00000000-0005-0000-0000-0000FD730000}"/>
    <cellStyle name="Normal 80 2 3" xfId="29692" xr:uid="{00000000-0005-0000-0000-0000FE730000}"/>
    <cellStyle name="Normal 80 2 3 2" xfId="29693" xr:uid="{00000000-0005-0000-0000-0000FF730000}"/>
    <cellStyle name="Normal 80 2 3 2 2" xfId="29694" xr:uid="{00000000-0005-0000-0000-000000740000}"/>
    <cellStyle name="Normal 80 2 3 3" xfId="29695" xr:uid="{00000000-0005-0000-0000-000001740000}"/>
    <cellStyle name="Normal 80 2 3 4" xfId="29696" xr:uid="{00000000-0005-0000-0000-000002740000}"/>
    <cellStyle name="Normal 80 2 4" xfId="29697" xr:uid="{00000000-0005-0000-0000-000003740000}"/>
    <cellStyle name="Normal 80 2 4 2" xfId="29698" xr:uid="{00000000-0005-0000-0000-000004740000}"/>
    <cellStyle name="Normal 80 2 4 2 2" xfId="29699" xr:uid="{00000000-0005-0000-0000-000005740000}"/>
    <cellStyle name="Normal 80 2 4 3" xfId="29700" xr:uid="{00000000-0005-0000-0000-000006740000}"/>
    <cellStyle name="Normal 80 2 4 4" xfId="29701" xr:uid="{00000000-0005-0000-0000-000007740000}"/>
    <cellStyle name="Normal 80 2 5" xfId="29702" xr:uid="{00000000-0005-0000-0000-000008740000}"/>
    <cellStyle name="Normal 80 2 5 2" xfId="29703" xr:uid="{00000000-0005-0000-0000-000009740000}"/>
    <cellStyle name="Normal 80 2 5 2 2" xfId="29704" xr:uid="{00000000-0005-0000-0000-00000A740000}"/>
    <cellStyle name="Normal 80 2 5 3" xfId="29705" xr:uid="{00000000-0005-0000-0000-00000B740000}"/>
    <cellStyle name="Normal 80 2 5 4" xfId="29706" xr:uid="{00000000-0005-0000-0000-00000C740000}"/>
    <cellStyle name="Normal 80 2 6" xfId="29707" xr:uid="{00000000-0005-0000-0000-00000D740000}"/>
    <cellStyle name="Normal 80 2 6 2" xfId="29708" xr:uid="{00000000-0005-0000-0000-00000E740000}"/>
    <cellStyle name="Normal 80 2 6 2 2" xfId="29709" xr:uid="{00000000-0005-0000-0000-00000F740000}"/>
    <cellStyle name="Normal 80 2 6 3" xfId="29710" xr:uid="{00000000-0005-0000-0000-000010740000}"/>
    <cellStyle name="Normal 80 2 7" xfId="29711" xr:uid="{00000000-0005-0000-0000-000011740000}"/>
    <cellStyle name="Normal 80 2 7 2" xfId="29712" xr:uid="{00000000-0005-0000-0000-000012740000}"/>
    <cellStyle name="Normal 80 2 7 3" xfId="29713" xr:uid="{00000000-0005-0000-0000-000013740000}"/>
    <cellStyle name="Normal 80 2 8" xfId="29714" xr:uid="{00000000-0005-0000-0000-000014740000}"/>
    <cellStyle name="Normal 80 2 8 2" xfId="29715" xr:uid="{00000000-0005-0000-0000-000015740000}"/>
    <cellStyle name="Normal 80 2 9" xfId="29716" xr:uid="{00000000-0005-0000-0000-000016740000}"/>
    <cellStyle name="Normal 80 2 9 2" xfId="29717" xr:uid="{00000000-0005-0000-0000-000017740000}"/>
    <cellStyle name="Normal 80 3" xfId="29718" xr:uid="{00000000-0005-0000-0000-000018740000}"/>
    <cellStyle name="Normal 80 3 10" xfId="29719" xr:uid="{00000000-0005-0000-0000-000019740000}"/>
    <cellStyle name="Normal 80 3 11" xfId="29720" xr:uid="{00000000-0005-0000-0000-00001A740000}"/>
    <cellStyle name="Normal 80 3 12" xfId="29721" xr:uid="{00000000-0005-0000-0000-00001B740000}"/>
    <cellStyle name="Normal 80 3 13" xfId="29722" xr:uid="{00000000-0005-0000-0000-00001C740000}"/>
    <cellStyle name="Normal 80 3 14" xfId="29723" xr:uid="{00000000-0005-0000-0000-00001D740000}"/>
    <cellStyle name="Normal 80 3 15" xfId="29724" xr:uid="{00000000-0005-0000-0000-00001E740000}"/>
    <cellStyle name="Normal 80 3 2" xfId="29725" xr:uid="{00000000-0005-0000-0000-00001F740000}"/>
    <cellStyle name="Normal 80 3 2 2" xfId="29726" xr:uid="{00000000-0005-0000-0000-000020740000}"/>
    <cellStyle name="Normal 80 3 2 2 2" xfId="29727" xr:uid="{00000000-0005-0000-0000-000021740000}"/>
    <cellStyle name="Normal 80 3 2 3" xfId="29728" xr:uid="{00000000-0005-0000-0000-000022740000}"/>
    <cellStyle name="Normal 80 3 2 4" xfId="29729" xr:uid="{00000000-0005-0000-0000-000023740000}"/>
    <cellStyle name="Normal 80 3 2 5" xfId="29730" xr:uid="{00000000-0005-0000-0000-000024740000}"/>
    <cellStyle name="Normal 80 3 3" xfId="29731" xr:uid="{00000000-0005-0000-0000-000025740000}"/>
    <cellStyle name="Normal 80 3 3 2" xfId="29732" xr:uid="{00000000-0005-0000-0000-000026740000}"/>
    <cellStyle name="Normal 80 3 3 2 2" xfId="29733" xr:uid="{00000000-0005-0000-0000-000027740000}"/>
    <cellStyle name="Normal 80 3 3 3" xfId="29734" xr:uid="{00000000-0005-0000-0000-000028740000}"/>
    <cellStyle name="Normal 80 3 3 4" xfId="29735" xr:uid="{00000000-0005-0000-0000-000029740000}"/>
    <cellStyle name="Normal 80 3 4" xfId="29736" xr:uid="{00000000-0005-0000-0000-00002A740000}"/>
    <cellStyle name="Normal 80 3 4 2" xfId="29737" xr:uid="{00000000-0005-0000-0000-00002B740000}"/>
    <cellStyle name="Normal 80 3 4 2 2" xfId="29738" xr:uid="{00000000-0005-0000-0000-00002C740000}"/>
    <cellStyle name="Normal 80 3 4 3" xfId="29739" xr:uid="{00000000-0005-0000-0000-00002D740000}"/>
    <cellStyle name="Normal 80 3 4 4" xfId="29740" xr:uid="{00000000-0005-0000-0000-00002E740000}"/>
    <cellStyle name="Normal 80 3 5" xfId="29741" xr:uid="{00000000-0005-0000-0000-00002F740000}"/>
    <cellStyle name="Normal 80 3 5 2" xfId="29742" xr:uid="{00000000-0005-0000-0000-000030740000}"/>
    <cellStyle name="Normal 80 3 5 2 2" xfId="29743" xr:uid="{00000000-0005-0000-0000-000031740000}"/>
    <cellStyle name="Normal 80 3 5 3" xfId="29744" xr:uid="{00000000-0005-0000-0000-000032740000}"/>
    <cellStyle name="Normal 80 3 5 4" xfId="29745" xr:uid="{00000000-0005-0000-0000-000033740000}"/>
    <cellStyle name="Normal 80 3 6" xfId="29746" xr:uid="{00000000-0005-0000-0000-000034740000}"/>
    <cellStyle name="Normal 80 3 6 2" xfId="29747" xr:uid="{00000000-0005-0000-0000-000035740000}"/>
    <cellStyle name="Normal 80 3 6 2 2" xfId="29748" xr:uid="{00000000-0005-0000-0000-000036740000}"/>
    <cellStyle name="Normal 80 3 6 3" xfId="29749" xr:uid="{00000000-0005-0000-0000-000037740000}"/>
    <cellStyle name="Normal 80 3 7" xfId="29750" xr:uid="{00000000-0005-0000-0000-000038740000}"/>
    <cellStyle name="Normal 80 3 7 2" xfId="29751" xr:uid="{00000000-0005-0000-0000-000039740000}"/>
    <cellStyle name="Normal 80 3 7 3" xfId="29752" xr:uid="{00000000-0005-0000-0000-00003A740000}"/>
    <cellStyle name="Normal 80 3 8" xfId="29753" xr:uid="{00000000-0005-0000-0000-00003B740000}"/>
    <cellStyle name="Normal 80 3 8 2" xfId="29754" xr:uid="{00000000-0005-0000-0000-00003C740000}"/>
    <cellStyle name="Normal 80 3 9" xfId="29755" xr:uid="{00000000-0005-0000-0000-00003D740000}"/>
    <cellStyle name="Normal 80 3 9 2" xfId="29756" xr:uid="{00000000-0005-0000-0000-00003E740000}"/>
    <cellStyle name="Normal 80 4" xfId="29757" xr:uid="{00000000-0005-0000-0000-00003F740000}"/>
    <cellStyle name="Normal 80 4 2" xfId="29758" xr:uid="{00000000-0005-0000-0000-000040740000}"/>
    <cellStyle name="Normal 80 4 2 2" xfId="29759" xr:uid="{00000000-0005-0000-0000-000041740000}"/>
    <cellStyle name="Normal 80 4 3" xfId="29760" xr:uid="{00000000-0005-0000-0000-000042740000}"/>
    <cellStyle name="Normal 80 4 4" xfId="29761" xr:uid="{00000000-0005-0000-0000-000043740000}"/>
    <cellStyle name="Normal 80 4 5" xfId="29762" xr:uid="{00000000-0005-0000-0000-000044740000}"/>
    <cellStyle name="Normal 80 5" xfId="29763" xr:uid="{00000000-0005-0000-0000-000045740000}"/>
    <cellStyle name="Normal 80 5 2" xfId="29764" xr:uid="{00000000-0005-0000-0000-000046740000}"/>
    <cellStyle name="Normal 80 5 2 2" xfId="29765" xr:uid="{00000000-0005-0000-0000-000047740000}"/>
    <cellStyle name="Normal 80 5 3" xfId="29766" xr:uid="{00000000-0005-0000-0000-000048740000}"/>
    <cellStyle name="Normal 80 5 4" xfId="29767" xr:uid="{00000000-0005-0000-0000-000049740000}"/>
    <cellStyle name="Normal 80 5 5" xfId="29768" xr:uid="{00000000-0005-0000-0000-00004A740000}"/>
    <cellStyle name="Normal 80 6" xfId="29769" xr:uid="{00000000-0005-0000-0000-00004B740000}"/>
    <cellStyle name="Normal 80 6 2" xfId="29770" xr:uid="{00000000-0005-0000-0000-00004C740000}"/>
    <cellStyle name="Normal 80 6 2 2" xfId="29771" xr:uid="{00000000-0005-0000-0000-00004D740000}"/>
    <cellStyle name="Normal 80 6 3" xfId="29772" xr:uid="{00000000-0005-0000-0000-00004E740000}"/>
    <cellStyle name="Normal 80 6 4" xfId="29773" xr:uid="{00000000-0005-0000-0000-00004F740000}"/>
    <cellStyle name="Normal 80 6 5" xfId="29774" xr:uid="{00000000-0005-0000-0000-000050740000}"/>
    <cellStyle name="Normal 80 7" xfId="29775" xr:uid="{00000000-0005-0000-0000-000051740000}"/>
    <cellStyle name="Normal 80 7 2" xfId="29776" xr:uid="{00000000-0005-0000-0000-000052740000}"/>
    <cellStyle name="Normal 80 7 2 2" xfId="29777" xr:uid="{00000000-0005-0000-0000-000053740000}"/>
    <cellStyle name="Normal 80 7 3" xfId="29778" xr:uid="{00000000-0005-0000-0000-000054740000}"/>
    <cellStyle name="Normal 80 7 4" xfId="29779" xr:uid="{00000000-0005-0000-0000-000055740000}"/>
    <cellStyle name="Normal 80 8" xfId="29780" xr:uid="{00000000-0005-0000-0000-000056740000}"/>
    <cellStyle name="Normal 80 8 2" xfId="29781" xr:uid="{00000000-0005-0000-0000-000057740000}"/>
    <cellStyle name="Normal 80 8 2 2" xfId="29782" xr:uid="{00000000-0005-0000-0000-000058740000}"/>
    <cellStyle name="Normal 80 8 3" xfId="29783" xr:uid="{00000000-0005-0000-0000-000059740000}"/>
    <cellStyle name="Normal 80 9" xfId="29784" xr:uid="{00000000-0005-0000-0000-00005A740000}"/>
    <cellStyle name="Normal 80 9 2" xfId="29785" xr:uid="{00000000-0005-0000-0000-00005B740000}"/>
    <cellStyle name="Normal 80 9 3" xfId="29786" xr:uid="{00000000-0005-0000-0000-00005C740000}"/>
    <cellStyle name="Normal 81" xfId="29787" xr:uid="{00000000-0005-0000-0000-00005D740000}"/>
    <cellStyle name="Normal 81 10" xfId="29788" xr:uid="{00000000-0005-0000-0000-00005E740000}"/>
    <cellStyle name="Normal 81 10 2" xfId="29789" xr:uid="{00000000-0005-0000-0000-00005F740000}"/>
    <cellStyle name="Normal 81 11" xfId="29790" xr:uid="{00000000-0005-0000-0000-000060740000}"/>
    <cellStyle name="Normal 81 11 2" xfId="29791" xr:uid="{00000000-0005-0000-0000-000061740000}"/>
    <cellStyle name="Normal 81 12" xfId="29792" xr:uid="{00000000-0005-0000-0000-000062740000}"/>
    <cellStyle name="Normal 81 12 2" xfId="29793" xr:uid="{00000000-0005-0000-0000-000063740000}"/>
    <cellStyle name="Normal 81 13" xfId="29794" xr:uid="{00000000-0005-0000-0000-000064740000}"/>
    <cellStyle name="Normal 81 13 2" xfId="29795" xr:uid="{00000000-0005-0000-0000-000065740000}"/>
    <cellStyle name="Normal 81 14" xfId="29796" xr:uid="{00000000-0005-0000-0000-000066740000}"/>
    <cellStyle name="Normal 81 15" xfId="29797" xr:uid="{00000000-0005-0000-0000-000067740000}"/>
    <cellStyle name="Normal 81 16" xfId="29798" xr:uid="{00000000-0005-0000-0000-000068740000}"/>
    <cellStyle name="Normal 81 17" xfId="29799" xr:uid="{00000000-0005-0000-0000-000069740000}"/>
    <cellStyle name="Normal 81 2" xfId="29800" xr:uid="{00000000-0005-0000-0000-00006A740000}"/>
    <cellStyle name="Normal 81 2 10" xfId="29801" xr:uid="{00000000-0005-0000-0000-00006B740000}"/>
    <cellStyle name="Normal 81 2 11" xfId="29802" xr:uid="{00000000-0005-0000-0000-00006C740000}"/>
    <cellStyle name="Normal 81 2 12" xfId="29803" xr:uid="{00000000-0005-0000-0000-00006D740000}"/>
    <cellStyle name="Normal 81 2 13" xfId="29804" xr:uid="{00000000-0005-0000-0000-00006E740000}"/>
    <cellStyle name="Normal 81 2 14" xfId="29805" xr:uid="{00000000-0005-0000-0000-00006F740000}"/>
    <cellStyle name="Normal 81 2 15" xfId="29806" xr:uid="{00000000-0005-0000-0000-000070740000}"/>
    <cellStyle name="Normal 81 2 2" xfId="29807" xr:uid="{00000000-0005-0000-0000-000071740000}"/>
    <cellStyle name="Normal 81 2 2 2" xfId="29808" xr:uid="{00000000-0005-0000-0000-000072740000}"/>
    <cellStyle name="Normal 81 2 2 2 2" xfId="29809" xr:uid="{00000000-0005-0000-0000-000073740000}"/>
    <cellStyle name="Normal 81 2 2 3" xfId="29810" xr:uid="{00000000-0005-0000-0000-000074740000}"/>
    <cellStyle name="Normal 81 2 2 4" xfId="29811" xr:uid="{00000000-0005-0000-0000-000075740000}"/>
    <cellStyle name="Normal 81 2 2 5" xfId="29812" xr:uid="{00000000-0005-0000-0000-000076740000}"/>
    <cellStyle name="Normal 81 2 3" xfId="29813" xr:uid="{00000000-0005-0000-0000-000077740000}"/>
    <cellStyle name="Normal 81 2 3 2" xfId="29814" xr:uid="{00000000-0005-0000-0000-000078740000}"/>
    <cellStyle name="Normal 81 2 3 2 2" xfId="29815" xr:uid="{00000000-0005-0000-0000-000079740000}"/>
    <cellStyle name="Normal 81 2 3 3" xfId="29816" xr:uid="{00000000-0005-0000-0000-00007A740000}"/>
    <cellStyle name="Normal 81 2 3 4" xfId="29817" xr:uid="{00000000-0005-0000-0000-00007B740000}"/>
    <cellStyle name="Normal 81 2 4" xfId="29818" xr:uid="{00000000-0005-0000-0000-00007C740000}"/>
    <cellStyle name="Normal 81 2 4 2" xfId="29819" xr:uid="{00000000-0005-0000-0000-00007D740000}"/>
    <cellStyle name="Normal 81 2 4 2 2" xfId="29820" xr:uid="{00000000-0005-0000-0000-00007E740000}"/>
    <cellStyle name="Normal 81 2 4 3" xfId="29821" xr:uid="{00000000-0005-0000-0000-00007F740000}"/>
    <cellStyle name="Normal 81 2 4 4" xfId="29822" xr:uid="{00000000-0005-0000-0000-000080740000}"/>
    <cellStyle name="Normal 81 2 5" xfId="29823" xr:uid="{00000000-0005-0000-0000-000081740000}"/>
    <cellStyle name="Normal 81 2 5 2" xfId="29824" xr:uid="{00000000-0005-0000-0000-000082740000}"/>
    <cellStyle name="Normal 81 2 5 2 2" xfId="29825" xr:uid="{00000000-0005-0000-0000-000083740000}"/>
    <cellStyle name="Normal 81 2 5 3" xfId="29826" xr:uid="{00000000-0005-0000-0000-000084740000}"/>
    <cellStyle name="Normal 81 2 5 4" xfId="29827" xr:uid="{00000000-0005-0000-0000-000085740000}"/>
    <cellStyle name="Normal 81 2 6" xfId="29828" xr:uid="{00000000-0005-0000-0000-000086740000}"/>
    <cellStyle name="Normal 81 2 6 2" xfId="29829" xr:uid="{00000000-0005-0000-0000-000087740000}"/>
    <cellStyle name="Normal 81 2 6 2 2" xfId="29830" xr:uid="{00000000-0005-0000-0000-000088740000}"/>
    <cellStyle name="Normal 81 2 6 3" xfId="29831" xr:uid="{00000000-0005-0000-0000-000089740000}"/>
    <cellStyle name="Normal 81 2 7" xfId="29832" xr:uid="{00000000-0005-0000-0000-00008A740000}"/>
    <cellStyle name="Normal 81 2 7 2" xfId="29833" xr:uid="{00000000-0005-0000-0000-00008B740000}"/>
    <cellStyle name="Normal 81 2 7 3" xfId="29834" xr:uid="{00000000-0005-0000-0000-00008C740000}"/>
    <cellStyle name="Normal 81 2 8" xfId="29835" xr:uid="{00000000-0005-0000-0000-00008D740000}"/>
    <cellStyle name="Normal 81 2 8 2" xfId="29836" xr:uid="{00000000-0005-0000-0000-00008E740000}"/>
    <cellStyle name="Normal 81 2 9" xfId="29837" xr:uid="{00000000-0005-0000-0000-00008F740000}"/>
    <cellStyle name="Normal 81 2 9 2" xfId="29838" xr:uid="{00000000-0005-0000-0000-000090740000}"/>
    <cellStyle name="Normal 81 3" xfId="29839" xr:uid="{00000000-0005-0000-0000-000091740000}"/>
    <cellStyle name="Normal 81 3 10" xfId="29840" xr:uid="{00000000-0005-0000-0000-000092740000}"/>
    <cellStyle name="Normal 81 3 11" xfId="29841" xr:uid="{00000000-0005-0000-0000-000093740000}"/>
    <cellStyle name="Normal 81 3 12" xfId="29842" xr:uid="{00000000-0005-0000-0000-000094740000}"/>
    <cellStyle name="Normal 81 3 13" xfId="29843" xr:uid="{00000000-0005-0000-0000-000095740000}"/>
    <cellStyle name="Normal 81 3 14" xfId="29844" xr:uid="{00000000-0005-0000-0000-000096740000}"/>
    <cellStyle name="Normal 81 3 15" xfId="29845" xr:uid="{00000000-0005-0000-0000-000097740000}"/>
    <cellStyle name="Normal 81 3 2" xfId="29846" xr:uid="{00000000-0005-0000-0000-000098740000}"/>
    <cellStyle name="Normal 81 3 2 2" xfId="29847" xr:uid="{00000000-0005-0000-0000-000099740000}"/>
    <cellStyle name="Normal 81 3 2 2 2" xfId="29848" xr:uid="{00000000-0005-0000-0000-00009A740000}"/>
    <cellStyle name="Normal 81 3 2 3" xfId="29849" xr:uid="{00000000-0005-0000-0000-00009B740000}"/>
    <cellStyle name="Normal 81 3 2 4" xfId="29850" xr:uid="{00000000-0005-0000-0000-00009C740000}"/>
    <cellStyle name="Normal 81 3 2 5" xfId="29851" xr:uid="{00000000-0005-0000-0000-00009D740000}"/>
    <cellStyle name="Normal 81 3 3" xfId="29852" xr:uid="{00000000-0005-0000-0000-00009E740000}"/>
    <cellStyle name="Normal 81 3 3 2" xfId="29853" xr:uid="{00000000-0005-0000-0000-00009F740000}"/>
    <cellStyle name="Normal 81 3 3 2 2" xfId="29854" xr:uid="{00000000-0005-0000-0000-0000A0740000}"/>
    <cellStyle name="Normal 81 3 3 3" xfId="29855" xr:uid="{00000000-0005-0000-0000-0000A1740000}"/>
    <cellStyle name="Normal 81 3 3 4" xfId="29856" xr:uid="{00000000-0005-0000-0000-0000A2740000}"/>
    <cellStyle name="Normal 81 3 4" xfId="29857" xr:uid="{00000000-0005-0000-0000-0000A3740000}"/>
    <cellStyle name="Normal 81 3 4 2" xfId="29858" xr:uid="{00000000-0005-0000-0000-0000A4740000}"/>
    <cellStyle name="Normal 81 3 4 2 2" xfId="29859" xr:uid="{00000000-0005-0000-0000-0000A5740000}"/>
    <cellStyle name="Normal 81 3 4 3" xfId="29860" xr:uid="{00000000-0005-0000-0000-0000A6740000}"/>
    <cellStyle name="Normal 81 3 4 4" xfId="29861" xr:uid="{00000000-0005-0000-0000-0000A7740000}"/>
    <cellStyle name="Normal 81 3 5" xfId="29862" xr:uid="{00000000-0005-0000-0000-0000A8740000}"/>
    <cellStyle name="Normal 81 3 5 2" xfId="29863" xr:uid="{00000000-0005-0000-0000-0000A9740000}"/>
    <cellStyle name="Normal 81 3 5 2 2" xfId="29864" xr:uid="{00000000-0005-0000-0000-0000AA740000}"/>
    <cellStyle name="Normal 81 3 5 3" xfId="29865" xr:uid="{00000000-0005-0000-0000-0000AB740000}"/>
    <cellStyle name="Normal 81 3 5 4" xfId="29866" xr:uid="{00000000-0005-0000-0000-0000AC740000}"/>
    <cellStyle name="Normal 81 3 6" xfId="29867" xr:uid="{00000000-0005-0000-0000-0000AD740000}"/>
    <cellStyle name="Normal 81 3 6 2" xfId="29868" xr:uid="{00000000-0005-0000-0000-0000AE740000}"/>
    <cellStyle name="Normal 81 3 6 2 2" xfId="29869" xr:uid="{00000000-0005-0000-0000-0000AF740000}"/>
    <cellStyle name="Normal 81 3 6 3" xfId="29870" xr:uid="{00000000-0005-0000-0000-0000B0740000}"/>
    <cellStyle name="Normal 81 3 7" xfId="29871" xr:uid="{00000000-0005-0000-0000-0000B1740000}"/>
    <cellStyle name="Normal 81 3 7 2" xfId="29872" xr:uid="{00000000-0005-0000-0000-0000B2740000}"/>
    <cellStyle name="Normal 81 3 7 3" xfId="29873" xr:uid="{00000000-0005-0000-0000-0000B3740000}"/>
    <cellStyle name="Normal 81 3 8" xfId="29874" xr:uid="{00000000-0005-0000-0000-0000B4740000}"/>
    <cellStyle name="Normal 81 3 8 2" xfId="29875" xr:uid="{00000000-0005-0000-0000-0000B5740000}"/>
    <cellStyle name="Normal 81 3 9" xfId="29876" xr:uid="{00000000-0005-0000-0000-0000B6740000}"/>
    <cellStyle name="Normal 81 3 9 2" xfId="29877" xr:uid="{00000000-0005-0000-0000-0000B7740000}"/>
    <cellStyle name="Normal 81 4" xfId="29878" xr:uid="{00000000-0005-0000-0000-0000B8740000}"/>
    <cellStyle name="Normal 81 4 2" xfId="29879" xr:uid="{00000000-0005-0000-0000-0000B9740000}"/>
    <cellStyle name="Normal 81 4 2 2" xfId="29880" xr:uid="{00000000-0005-0000-0000-0000BA740000}"/>
    <cellStyle name="Normal 81 4 3" xfId="29881" xr:uid="{00000000-0005-0000-0000-0000BB740000}"/>
    <cellStyle name="Normal 81 4 4" xfId="29882" xr:uid="{00000000-0005-0000-0000-0000BC740000}"/>
    <cellStyle name="Normal 81 4 5" xfId="29883" xr:uid="{00000000-0005-0000-0000-0000BD740000}"/>
    <cellStyle name="Normal 81 5" xfId="29884" xr:uid="{00000000-0005-0000-0000-0000BE740000}"/>
    <cellStyle name="Normal 81 5 2" xfId="29885" xr:uid="{00000000-0005-0000-0000-0000BF740000}"/>
    <cellStyle name="Normal 81 5 2 2" xfId="29886" xr:uid="{00000000-0005-0000-0000-0000C0740000}"/>
    <cellStyle name="Normal 81 5 3" xfId="29887" xr:uid="{00000000-0005-0000-0000-0000C1740000}"/>
    <cellStyle name="Normal 81 5 4" xfId="29888" xr:uid="{00000000-0005-0000-0000-0000C2740000}"/>
    <cellStyle name="Normal 81 5 5" xfId="29889" xr:uid="{00000000-0005-0000-0000-0000C3740000}"/>
    <cellStyle name="Normal 81 6" xfId="29890" xr:uid="{00000000-0005-0000-0000-0000C4740000}"/>
    <cellStyle name="Normal 81 6 2" xfId="29891" xr:uid="{00000000-0005-0000-0000-0000C5740000}"/>
    <cellStyle name="Normal 81 6 2 2" xfId="29892" xr:uid="{00000000-0005-0000-0000-0000C6740000}"/>
    <cellStyle name="Normal 81 6 3" xfId="29893" xr:uid="{00000000-0005-0000-0000-0000C7740000}"/>
    <cellStyle name="Normal 81 6 4" xfId="29894" xr:uid="{00000000-0005-0000-0000-0000C8740000}"/>
    <cellStyle name="Normal 81 6 5" xfId="29895" xr:uid="{00000000-0005-0000-0000-0000C9740000}"/>
    <cellStyle name="Normal 81 7" xfId="29896" xr:uid="{00000000-0005-0000-0000-0000CA740000}"/>
    <cellStyle name="Normal 81 7 2" xfId="29897" xr:uid="{00000000-0005-0000-0000-0000CB740000}"/>
    <cellStyle name="Normal 81 7 2 2" xfId="29898" xr:uid="{00000000-0005-0000-0000-0000CC740000}"/>
    <cellStyle name="Normal 81 7 3" xfId="29899" xr:uid="{00000000-0005-0000-0000-0000CD740000}"/>
    <cellStyle name="Normal 81 7 4" xfId="29900" xr:uid="{00000000-0005-0000-0000-0000CE740000}"/>
    <cellStyle name="Normal 81 8" xfId="29901" xr:uid="{00000000-0005-0000-0000-0000CF740000}"/>
    <cellStyle name="Normal 81 8 2" xfId="29902" xr:uid="{00000000-0005-0000-0000-0000D0740000}"/>
    <cellStyle name="Normal 81 8 2 2" xfId="29903" xr:uid="{00000000-0005-0000-0000-0000D1740000}"/>
    <cellStyle name="Normal 81 8 3" xfId="29904" xr:uid="{00000000-0005-0000-0000-0000D2740000}"/>
    <cellStyle name="Normal 81 9" xfId="29905" xr:uid="{00000000-0005-0000-0000-0000D3740000}"/>
    <cellStyle name="Normal 81 9 2" xfId="29906" xr:uid="{00000000-0005-0000-0000-0000D4740000}"/>
    <cellStyle name="Normal 81 9 3" xfId="29907" xr:uid="{00000000-0005-0000-0000-0000D5740000}"/>
    <cellStyle name="Normal 82" xfId="29908" xr:uid="{00000000-0005-0000-0000-0000D6740000}"/>
    <cellStyle name="Normal 82 10" xfId="29909" xr:uid="{00000000-0005-0000-0000-0000D7740000}"/>
    <cellStyle name="Normal 82 10 2" xfId="29910" xr:uid="{00000000-0005-0000-0000-0000D8740000}"/>
    <cellStyle name="Normal 82 11" xfId="29911" xr:uid="{00000000-0005-0000-0000-0000D9740000}"/>
    <cellStyle name="Normal 82 11 2" xfId="29912" xr:uid="{00000000-0005-0000-0000-0000DA740000}"/>
    <cellStyle name="Normal 82 12" xfId="29913" xr:uid="{00000000-0005-0000-0000-0000DB740000}"/>
    <cellStyle name="Normal 82 12 2" xfId="29914" xr:uid="{00000000-0005-0000-0000-0000DC740000}"/>
    <cellStyle name="Normal 82 13" xfId="29915" xr:uid="{00000000-0005-0000-0000-0000DD740000}"/>
    <cellStyle name="Normal 82 13 2" xfId="29916" xr:uid="{00000000-0005-0000-0000-0000DE740000}"/>
    <cellStyle name="Normal 82 14" xfId="29917" xr:uid="{00000000-0005-0000-0000-0000DF740000}"/>
    <cellStyle name="Normal 82 15" xfId="29918" xr:uid="{00000000-0005-0000-0000-0000E0740000}"/>
    <cellStyle name="Normal 82 16" xfId="29919" xr:uid="{00000000-0005-0000-0000-0000E1740000}"/>
    <cellStyle name="Normal 82 17" xfId="29920" xr:uid="{00000000-0005-0000-0000-0000E2740000}"/>
    <cellStyle name="Normal 82 2" xfId="29921" xr:uid="{00000000-0005-0000-0000-0000E3740000}"/>
    <cellStyle name="Normal 82 2 10" xfId="29922" xr:uid="{00000000-0005-0000-0000-0000E4740000}"/>
    <cellStyle name="Normal 82 2 11" xfId="29923" xr:uid="{00000000-0005-0000-0000-0000E5740000}"/>
    <cellStyle name="Normal 82 2 12" xfId="29924" xr:uid="{00000000-0005-0000-0000-0000E6740000}"/>
    <cellStyle name="Normal 82 2 13" xfId="29925" xr:uid="{00000000-0005-0000-0000-0000E7740000}"/>
    <cellStyle name="Normal 82 2 14" xfId="29926" xr:uid="{00000000-0005-0000-0000-0000E8740000}"/>
    <cellStyle name="Normal 82 2 15" xfId="29927" xr:uid="{00000000-0005-0000-0000-0000E9740000}"/>
    <cellStyle name="Normal 82 2 2" xfId="29928" xr:uid="{00000000-0005-0000-0000-0000EA740000}"/>
    <cellStyle name="Normal 82 2 2 2" xfId="29929" xr:uid="{00000000-0005-0000-0000-0000EB740000}"/>
    <cellStyle name="Normal 82 2 2 2 2" xfId="29930" xr:uid="{00000000-0005-0000-0000-0000EC740000}"/>
    <cellStyle name="Normal 82 2 2 3" xfId="29931" xr:uid="{00000000-0005-0000-0000-0000ED740000}"/>
    <cellStyle name="Normal 82 2 2 4" xfId="29932" xr:uid="{00000000-0005-0000-0000-0000EE740000}"/>
    <cellStyle name="Normal 82 2 2 5" xfId="29933" xr:uid="{00000000-0005-0000-0000-0000EF740000}"/>
    <cellStyle name="Normal 82 2 3" xfId="29934" xr:uid="{00000000-0005-0000-0000-0000F0740000}"/>
    <cellStyle name="Normal 82 2 3 2" xfId="29935" xr:uid="{00000000-0005-0000-0000-0000F1740000}"/>
    <cellStyle name="Normal 82 2 3 2 2" xfId="29936" xr:uid="{00000000-0005-0000-0000-0000F2740000}"/>
    <cellStyle name="Normal 82 2 3 3" xfId="29937" xr:uid="{00000000-0005-0000-0000-0000F3740000}"/>
    <cellStyle name="Normal 82 2 3 4" xfId="29938" xr:uid="{00000000-0005-0000-0000-0000F4740000}"/>
    <cellStyle name="Normal 82 2 4" xfId="29939" xr:uid="{00000000-0005-0000-0000-0000F5740000}"/>
    <cellStyle name="Normal 82 2 4 2" xfId="29940" xr:uid="{00000000-0005-0000-0000-0000F6740000}"/>
    <cellStyle name="Normal 82 2 4 2 2" xfId="29941" xr:uid="{00000000-0005-0000-0000-0000F7740000}"/>
    <cellStyle name="Normal 82 2 4 3" xfId="29942" xr:uid="{00000000-0005-0000-0000-0000F8740000}"/>
    <cellStyle name="Normal 82 2 4 4" xfId="29943" xr:uid="{00000000-0005-0000-0000-0000F9740000}"/>
    <cellStyle name="Normal 82 2 5" xfId="29944" xr:uid="{00000000-0005-0000-0000-0000FA740000}"/>
    <cellStyle name="Normal 82 2 5 2" xfId="29945" xr:uid="{00000000-0005-0000-0000-0000FB740000}"/>
    <cellStyle name="Normal 82 2 5 2 2" xfId="29946" xr:uid="{00000000-0005-0000-0000-0000FC740000}"/>
    <cellStyle name="Normal 82 2 5 3" xfId="29947" xr:uid="{00000000-0005-0000-0000-0000FD740000}"/>
    <cellStyle name="Normal 82 2 5 4" xfId="29948" xr:uid="{00000000-0005-0000-0000-0000FE740000}"/>
    <cellStyle name="Normal 82 2 6" xfId="29949" xr:uid="{00000000-0005-0000-0000-0000FF740000}"/>
    <cellStyle name="Normal 82 2 6 2" xfId="29950" xr:uid="{00000000-0005-0000-0000-000000750000}"/>
    <cellStyle name="Normal 82 2 6 2 2" xfId="29951" xr:uid="{00000000-0005-0000-0000-000001750000}"/>
    <cellStyle name="Normal 82 2 6 3" xfId="29952" xr:uid="{00000000-0005-0000-0000-000002750000}"/>
    <cellStyle name="Normal 82 2 7" xfId="29953" xr:uid="{00000000-0005-0000-0000-000003750000}"/>
    <cellStyle name="Normal 82 2 7 2" xfId="29954" xr:uid="{00000000-0005-0000-0000-000004750000}"/>
    <cellStyle name="Normal 82 2 7 3" xfId="29955" xr:uid="{00000000-0005-0000-0000-000005750000}"/>
    <cellStyle name="Normal 82 2 8" xfId="29956" xr:uid="{00000000-0005-0000-0000-000006750000}"/>
    <cellStyle name="Normal 82 2 8 2" xfId="29957" xr:uid="{00000000-0005-0000-0000-000007750000}"/>
    <cellStyle name="Normal 82 2 9" xfId="29958" xr:uid="{00000000-0005-0000-0000-000008750000}"/>
    <cellStyle name="Normal 82 2 9 2" xfId="29959" xr:uid="{00000000-0005-0000-0000-000009750000}"/>
    <cellStyle name="Normal 82 3" xfId="29960" xr:uid="{00000000-0005-0000-0000-00000A750000}"/>
    <cellStyle name="Normal 82 3 10" xfId="29961" xr:uid="{00000000-0005-0000-0000-00000B750000}"/>
    <cellStyle name="Normal 82 3 11" xfId="29962" xr:uid="{00000000-0005-0000-0000-00000C750000}"/>
    <cellStyle name="Normal 82 3 12" xfId="29963" xr:uid="{00000000-0005-0000-0000-00000D750000}"/>
    <cellStyle name="Normal 82 3 13" xfId="29964" xr:uid="{00000000-0005-0000-0000-00000E750000}"/>
    <cellStyle name="Normal 82 3 14" xfId="29965" xr:uid="{00000000-0005-0000-0000-00000F750000}"/>
    <cellStyle name="Normal 82 3 15" xfId="29966" xr:uid="{00000000-0005-0000-0000-000010750000}"/>
    <cellStyle name="Normal 82 3 2" xfId="29967" xr:uid="{00000000-0005-0000-0000-000011750000}"/>
    <cellStyle name="Normal 82 3 2 2" xfId="29968" xr:uid="{00000000-0005-0000-0000-000012750000}"/>
    <cellStyle name="Normal 82 3 2 2 2" xfId="29969" xr:uid="{00000000-0005-0000-0000-000013750000}"/>
    <cellStyle name="Normal 82 3 2 3" xfId="29970" xr:uid="{00000000-0005-0000-0000-000014750000}"/>
    <cellStyle name="Normal 82 3 2 4" xfId="29971" xr:uid="{00000000-0005-0000-0000-000015750000}"/>
    <cellStyle name="Normal 82 3 2 5" xfId="29972" xr:uid="{00000000-0005-0000-0000-000016750000}"/>
    <cellStyle name="Normal 82 3 3" xfId="29973" xr:uid="{00000000-0005-0000-0000-000017750000}"/>
    <cellStyle name="Normal 82 3 3 2" xfId="29974" xr:uid="{00000000-0005-0000-0000-000018750000}"/>
    <cellStyle name="Normal 82 3 3 2 2" xfId="29975" xr:uid="{00000000-0005-0000-0000-000019750000}"/>
    <cellStyle name="Normal 82 3 3 3" xfId="29976" xr:uid="{00000000-0005-0000-0000-00001A750000}"/>
    <cellStyle name="Normal 82 3 3 4" xfId="29977" xr:uid="{00000000-0005-0000-0000-00001B750000}"/>
    <cellStyle name="Normal 82 3 4" xfId="29978" xr:uid="{00000000-0005-0000-0000-00001C750000}"/>
    <cellStyle name="Normal 82 3 4 2" xfId="29979" xr:uid="{00000000-0005-0000-0000-00001D750000}"/>
    <cellStyle name="Normal 82 3 4 2 2" xfId="29980" xr:uid="{00000000-0005-0000-0000-00001E750000}"/>
    <cellStyle name="Normal 82 3 4 3" xfId="29981" xr:uid="{00000000-0005-0000-0000-00001F750000}"/>
    <cellStyle name="Normal 82 3 4 4" xfId="29982" xr:uid="{00000000-0005-0000-0000-000020750000}"/>
    <cellStyle name="Normal 82 3 5" xfId="29983" xr:uid="{00000000-0005-0000-0000-000021750000}"/>
    <cellStyle name="Normal 82 3 5 2" xfId="29984" xr:uid="{00000000-0005-0000-0000-000022750000}"/>
    <cellStyle name="Normal 82 3 5 2 2" xfId="29985" xr:uid="{00000000-0005-0000-0000-000023750000}"/>
    <cellStyle name="Normal 82 3 5 3" xfId="29986" xr:uid="{00000000-0005-0000-0000-000024750000}"/>
    <cellStyle name="Normal 82 3 5 4" xfId="29987" xr:uid="{00000000-0005-0000-0000-000025750000}"/>
    <cellStyle name="Normal 82 3 6" xfId="29988" xr:uid="{00000000-0005-0000-0000-000026750000}"/>
    <cellStyle name="Normal 82 3 6 2" xfId="29989" xr:uid="{00000000-0005-0000-0000-000027750000}"/>
    <cellStyle name="Normal 82 3 6 2 2" xfId="29990" xr:uid="{00000000-0005-0000-0000-000028750000}"/>
    <cellStyle name="Normal 82 3 6 3" xfId="29991" xr:uid="{00000000-0005-0000-0000-000029750000}"/>
    <cellStyle name="Normal 82 3 7" xfId="29992" xr:uid="{00000000-0005-0000-0000-00002A750000}"/>
    <cellStyle name="Normal 82 3 7 2" xfId="29993" xr:uid="{00000000-0005-0000-0000-00002B750000}"/>
    <cellStyle name="Normal 82 3 7 3" xfId="29994" xr:uid="{00000000-0005-0000-0000-00002C750000}"/>
    <cellStyle name="Normal 82 3 8" xfId="29995" xr:uid="{00000000-0005-0000-0000-00002D750000}"/>
    <cellStyle name="Normal 82 3 8 2" xfId="29996" xr:uid="{00000000-0005-0000-0000-00002E750000}"/>
    <cellStyle name="Normal 82 3 9" xfId="29997" xr:uid="{00000000-0005-0000-0000-00002F750000}"/>
    <cellStyle name="Normal 82 3 9 2" xfId="29998" xr:uid="{00000000-0005-0000-0000-000030750000}"/>
    <cellStyle name="Normal 82 4" xfId="29999" xr:uid="{00000000-0005-0000-0000-000031750000}"/>
    <cellStyle name="Normal 82 4 2" xfId="30000" xr:uid="{00000000-0005-0000-0000-000032750000}"/>
    <cellStyle name="Normal 82 4 2 2" xfId="30001" xr:uid="{00000000-0005-0000-0000-000033750000}"/>
    <cellStyle name="Normal 82 4 3" xfId="30002" xr:uid="{00000000-0005-0000-0000-000034750000}"/>
    <cellStyle name="Normal 82 4 4" xfId="30003" xr:uid="{00000000-0005-0000-0000-000035750000}"/>
    <cellStyle name="Normal 82 4 5" xfId="30004" xr:uid="{00000000-0005-0000-0000-000036750000}"/>
    <cellStyle name="Normal 82 5" xfId="30005" xr:uid="{00000000-0005-0000-0000-000037750000}"/>
    <cellStyle name="Normal 82 5 2" xfId="30006" xr:uid="{00000000-0005-0000-0000-000038750000}"/>
    <cellStyle name="Normal 82 5 2 2" xfId="30007" xr:uid="{00000000-0005-0000-0000-000039750000}"/>
    <cellStyle name="Normal 82 5 3" xfId="30008" xr:uid="{00000000-0005-0000-0000-00003A750000}"/>
    <cellStyle name="Normal 82 5 4" xfId="30009" xr:uid="{00000000-0005-0000-0000-00003B750000}"/>
    <cellStyle name="Normal 82 5 5" xfId="30010" xr:uid="{00000000-0005-0000-0000-00003C750000}"/>
    <cellStyle name="Normal 82 6" xfId="30011" xr:uid="{00000000-0005-0000-0000-00003D750000}"/>
    <cellStyle name="Normal 82 6 2" xfId="30012" xr:uid="{00000000-0005-0000-0000-00003E750000}"/>
    <cellStyle name="Normal 82 6 2 2" xfId="30013" xr:uid="{00000000-0005-0000-0000-00003F750000}"/>
    <cellStyle name="Normal 82 6 3" xfId="30014" xr:uid="{00000000-0005-0000-0000-000040750000}"/>
    <cellStyle name="Normal 82 6 4" xfId="30015" xr:uid="{00000000-0005-0000-0000-000041750000}"/>
    <cellStyle name="Normal 82 6 5" xfId="30016" xr:uid="{00000000-0005-0000-0000-000042750000}"/>
    <cellStyle name="Normal 82 7" xfId="30017" xr:uid="{00000000-0005-0000-0000-000043750000}"/>
    <cellStyle name="Normal 82 7 2" xfId="30018" xr:uid="{00000000-0005-0000-0000-000044750000}"/>
    <cellStyle name="Normal 82 7 2 2" xfId="30019" xr:uid="{00000000-0005-0000-0000-000045750000}"/>
    <cellStyle name="Normal 82 7 3" xfId="30020" xr:uid="{00000000-0005-0000-0000-000046750000}"/>
    <cellStyle name="Normal 82 7 4" xfId="30021" xr:uid="{00000000-0005-0000-0000-000047750000}"/>
    <cellStyle name="Normal 82 8" xfId="30022" xr:uid="{00000000-0005-0000-0000-000048750000}"/>
    <cellStyle name="Normal 82 8 2" xfId="30023" xr:uid="{00000000-0005-0000-0000-000049750000}"/>
    <cellStyle name="Normal 82 8 2 2" xfId="30024" xr:uid="{00000000-0005-0000-0000-00004A750000}"/>
    <cellStyle name="Normal 82 8 3" xfId="30025" xr:uid="{00000000-0005-0000-0000-00004B750000}"/>
    <cellStyle name="Normal 82 9" xfId="30026" xr:uid="{00000000-0005-0000-0000-00004C750000}"/>
    <cellStyle name="Normal 82 9 2" xfId="30027" xr:uid="{00000000-0005-0000-0000-00004D750000}"/>
    <cellStyle name="Normal 82 9 3" xfId="30028" xr:uid="{00000000-0005-0000-0000-00004E750000}"/>
    <cellStyle name="Normal 83" xfId="30029" xr:uid="{00000000-0005-0000-0000-00004F750000}"/>
    <cellStyle name="Normal 83 10" xfId="30030" xr:uid="{00000000-0005-0000-0000-000050750000}"/>
    <cellStyle name="Normal 83 10 2" xfId="30031" xr:uid="{00000000-0005-0000-0000-000051750000}"/>
    <cellStyle name="Normal 83 11" xfId="30032" xr:uid="{00000000-0005-0000-0000-000052750000}"/>
    <cellStyle name="Normal 83 11 2" xfId="30033" xr:uid="{00000000-0005-0000-0000-000053750000}"/>
    <cellStyle name="Normal 83 12" xfId="30034" xr:uid="{00000000-0005-0000-0000-000054750000}"/>
    <cellStyle name="Normal 83 12 2" xfId="30035" xr:uid="{00000000-0005-0000-0000-000055750000}"/>
    <cellStyle name="Normal 83 13" xfId="30036" xr:uid="{00000000-0005-0000-0000-000056750000}"/>
    <cellStyle name="Normal 83 13 2" xfId="30037" xr:uid="{00000000-0005-0000-0000-000057750000}"/>
    <cellStyle name="Normal 83 14" xfId="30038" xr:uid="{00000000-0005-0000-0000-000058750000}"/>
    <cellStyle name="Normal 83 15" xfId="30039" xr:uid="{00000000-0005-0000-0000-000059750000}"/>
    <cellStyle name="Normal 83 16" xfId="30040" xr:uid="{00000000-0005-0000-0000-00005A750000}"/>
    <cellStyle name="Normal 83 17" xfId="30041" xr:uid="{00000000-0005-0000-0000-00005B750000}"/>
    <cellStyle name="Normal 83 2" xfId="30042" xr:uid="{00000000-0005-0000-0000-00005C750000}"/>
    <cellStyle name="Normal 83 2 10" xfId="30043" xr:uid="{00000000-0005-0000-0000-00005D750000}"/>
    <cellStyle name="Normal 83 2 11" xfId="30044" xr:uid="{00000000-0005-0000-0000-00005E750000}"/>
    <cellStyle name="Normal 83 2 12" xfId="30045" xr:uid="{00000000-0005-0000-0000-00005F750000}"/>
    <cellStyle name="Normal 83 2 13" xfId="30046" xr:uid="{00000000-0005-0000-0000-000060750000}"/>
    <cellStyle name="Normal 83 2 14" xfId="30047" xr:uid="{00000000-0005-0000-0000-000061750000}"/>
    <cellStyle name="Normal 83 2 15" xfId="30048" xr:uid="{00000000-0005-0000-0000-000062750000}"/>
    <cellStyle name="Normal 83 2 2" xfId="30049" xr:uid="{00000000-0005-0000-0000-000063750000}"/>
    <cellStyle name="Normal 83 2 2 2" xfId="30050" xr:uid="{00000000-0005-0000-0000-000064750000}"/>
    <cellStyle name="Normal 83 2 2 2 2" xfId="30051" xr:uid="{00000000-0005-0000-0000-000065750000}"/>
    <cellStyle name="Normal 83 2 2 3" xfId="30052" xr:uid="{00000000-0005-0000-0000-000066750000}"/>
    <cellStyle name="Normal 83 2 2 4" xfId="30053" xr:uid="{00000000-0005-0000-0000-000067750000}"/>
    <cellStyle name="Normal 83 2 2 5" xfId="30054" xr:uid="{00000000-0005-0000-0000-000068750000}"/>
    <cellStyle name="Normal 83 2 3" xfId="30055" xr:uid="{00000000-0005-0000-0000-000069750000}"/>
    <cellStyle name="Normal 83 2 3 2" xfId="30056" xr:uid="{00000000-0005-0000-0000-00006A750000}"/>
    <cellStyle name="Normal 83 2 3 2 2" xfId="30057" xr:uid="{00000000-0005-0000-0000-00006B750000}"/>
    <cellStyle name="Normal 83 2 3 3" xfId="30058" xr:uid="{00000000-0005-0000-0000-00006C750000}"/>
    <cellStyle name="Normal 83 2 3 4" xfId="30059" xr:uid="{00000000-0005-0000-0000-00006D750000}"/>
    <cellStyle name="Normal 83 2 4" xfId="30060" xr:uid="{00000000-0005-0000-0000-00006E750000}"/>
    <cellStyle name="Normal 83 2 4 2" xfId="30061" xr:uid="{00000000-0005-0000-0000-00006F750000}"/>
    <cellStyle name="Normal 83 2 4 2 2" xfId="30062" xr:uid="{00000000-0005-0000-0000-000070750000}"/>
    <cellStyle name="Normal 83 2 4 3" xfId="30063" xr:uid="{00000000-0005-0000-0000-000071750000}"/>
    <cellStyle name="Normal 83 2 4 4" xfId="30064" xr:uid="{00000000-0005-0000-0000-000072750000}"/>
    <cellStyle name="Normal 83 2 5" xfId="30065" xr:uid="{00000000-0005-0000-0000-000073750000}"/>
    <cellStyle name="Normal 83 2 5 2" xfId="30066" xr:uid="{00000000-0005-0000-0000-000074750000}"/>
    <cellStyle name="Normal 83 2 5 2 2" xfId="30067" xr:uid="{00000000-0005-0000-0000-000075750000}"/>
    <cellStyle name="Normal 83 2 5 3" xfId="30068" xr:uid="{00000000-0005-0000-0000-000076750000}"/>
    <cellStyle name="Normal 83 2 5 4" xfId="30069" xr:uid="{00000000-0005-0000-0000-000077750000}"/>
    <cellStyle name="Normal 83 2 6" xfId="30070" xr:uid="{00000000-0005-0000-0000-000078750000}"/>
    <cellStyle name="Normal 83 2 6 2" xfId="30071" xr:uid="{00000000-0005-0000-0000-000079750000}"/>
    <cellStyle name="Normal 83 2 6 2 2" xfId="30072" xr:uid="{00000000-0005-0000-0000-00007A750000}"/>
    <cellStyle name="Normal 83 2 6 3" xfId="30073" xr:uid="{00000000-0005-0000-0000-00007B750000}"/>
    <cellStyle name="Normal 83 2 7" xfId="30074" xr:uid="{00000000-0005-0000-0000-00007C750000}"/>
    <cellStyle name="Normal 83 2 7 2" xfId="30075" xr:uid="{00000000-0005-0000-0000-00007D750000}"/>
    <cellStyle name="Normal 83 2 7 3" xfId="30076" xr:uid="{00000000-0005-0000-0000-00007E750000}"/>
    <cellStyle name="Normal 83 2 8" xfId="30077" xr:uid="{00000000-0005-0000-0000-00007F750000}"/>
    <cellStyle name="Normal 83 2 8 2" xfId="30078" xr:uid="{00000000-0005-0000-0000-000080750000}"/>
    <cellStyle name="Normal 83 2 9" xfId="30079" xr:uid="{00000000-0005-0000-0000-000081750000}"/>
    <cellStyle name="Normal 83 2 9 2" xfId="30080" xr:uid="{00000000-0005-0000-0000-000082750000}"/>
    <cellStyle name="Normal 83 3" xfId="30081" xr:uid="{00000000-0005-0000-0000-000083750000}"/>
    <cellStyle name="Normal 83 3 10" xfId="30082" xr:uid="{00000000-0005-0000-0000-000084750000}"/>
    <cellStyle name="Normal 83 3 11" xfId="30083" xr:uid="{00000000-0005-0000-0000-000085750000}"/>
    <cellStyle name="Normal 83 3 12" xfId="30084" xr:uid="{00000000-0005-0000-0000-000086750000}"/>
    <cellStyle name="Normal 83 3 13" xfId="30085" xr:uid="{00000000-0005-0000-0000-000087750000}"/>
    <cellStyle name="Normal 83 3 14" xfId="30086" xr:uid="{00000000-0005-0000-0000-000088750000}"/>
    <cellStyle name="Normal 83 3 15" xfId="30087" xr:uid="{00000000-0005-0000-0000-000089750000}"/>
    <cellStyle name="Normal 83 3 2" xfId="30088" xr:uid="{00000000-0005-0000-0000-00008A750000}"/>
    <cellStyle name="Normal 83 3 2 2" xfId="30089" xr:uid="{00000000-0005-0000-0000-00008B750000}"/>
    <cellStyle name="Normal 83 3 2 2 2" xfId="30090" xr:uid="{00000000-0005-0000-0000-00008C750000}"/>
    <cellStyle name="Normal 83 3 2 3" xfId="30091" xr:uid="{00000000-0005-0000-0000-00008D750000}"/>
    <cellStyle name="Normal 83 3 2 4" xfId="30092" xr:uid="{00000000-0005-0000-0000-00008E750000}"/>
    <cellStyle name="Normal 83 3 2 5" xfId="30093" xr:uid="{00000000-0005-0000-0000-00008F750000}"/>
    <cellStyle name="Normal 83 3 3" xfId="30094" xr:uid="{00000000-0005-0000-0000-000090750000}"/>
    <cellStyle name="Normal 83 3 3 2" xfId="30095" xr:uid="{00000000-0005-0000-0000-000091750000}"/>
    <cellStyle name="Normal 83 3 3 2 2" xfId="30096" xr:uid="{00000000-0005-0000-0000-000092750000}"/>
    <cellStyle name="Normal 83 3 3 3" xfId="30097" xr:uid="{00000000-0005-0000-0000-000093750000}"/>
    <cellStyle name="Normal 83 3 3 4" xfId="30098" xr:uid="{00000000-0005-0000-0000-000094750000}"/>
    <cellStyle name="Normal 83 3 4" xfId="30099" xr:uid="{00000000-0005-0000-0000-000095750000}"/>
    <cellStyle name="Normal 83 3 4 2" xfId="30100" xr:uid="{00000000-0005-0000-0000-000096750000}"/>
    <cellStyle name="Normal 83 3 4 2 2" xfId="30101" xr:uid="{00000000-0005-0000-0000-000097750000}"/>
    <cellStyle name="Normal 83 3 4 3" xfId="30102" xr:uid="{00000000-0005-0000-0000-000098750000}"/>
    <cellStyle name="Normal 83 3 4 4" xfId="30103" xr:uid="{00000000-0005-0000-0000-000099750000}"/>
    <cellStyle name="Normal 83 3 5" xfId="30104" xr:uid="{00000000-0005-0000-0000-00009A750000}"/>
    <cellStyle name="Normal 83 3 5 2" xfId="30105" xr:uid="{00000000-0005-0000-0000-00009B750000}"/>
    <cellStyle name="Normal 83 3 5 2 2" xfId="30106" xr:uid="{00000000-0005-0000-0000-00009C750000}"/>
    <cellStyle name="Normal 83 3 5 3" xfId="30107" xr:uid="{00000000-0005-0000-0000-00009D750000}"/>
    <cellStyle name="Normal 83 3 5 4" xfId="30108" xr:uid="{00000000-0005-0000-0000-00009E750000}"/>
    <cellStyle name="Normal 83 3 6" xfId="30109" xr:uid="{00000000-0005-0000-0000-00009F750000}"/>
    <cellStyle name="Normal 83 3 6 2" xfId="30110" xr:uid="{00000000-0005-0000-0000-0000A0750000}"/>
    <cellStyle name="Normal 83 3 6 2 2" xfId="30111" xr:uid="{00000000-0005-0000-0000-0000A1750000}"/>
    <cellStyle name="Normal 83 3 6 3" xfId="30112" xr:uid="{00000000-0005-0000-0000-0000A2750000}"/>
    <cellStyle name="Normal 83 3 7" xfId="30113" xr:uid="{00000000-0005-0000-0000-0000A3750000}"/>
    <cellStyle name="Normal 83 3 7 2" xfId="30114" xr:uid="{00000000-0005-0000-0000-0000A4750000}"/>
    <cellStyle name="Normal 83 3 7 3" xfId="30115" xr:uid="{00000000-0005-0000-0000-0000A5750000}"/>
    <cellStyle name="Normal 83 3 8" xfId="30116" xr:uid="{00000000-0005-0000-0000-0000A6750000}"/>
    <cellStyle name="Normal 83 3 8 2" xfId="30117" xr:uid="{00000000-0005-0000-0000-0000A7750000}"/>
    <cellStyle name="Normal 83 3 9" xfId="30118" xr:uid="{00000000-0005-0000-0000-0000A8750000}"/>
    <cellStyle name="Normal 83 3 9 2" xfId="30119" xr:uid="{00000000-0005-0000-0000-0000A9750000}"/>
    <cellStyle name="Normal 83 4" xfId="30120" xr:uid="{00000000-0005-0000-0000-0000AA750000}"/>
    <cellStyle name="Normal 83 4 2" xfId="30121" xr:uid="{00000000-0005-0000-0000-0000AB750000}"/>
    <cellStyle name="Normal 83 4 2 2" xfId="30122" xr:uid="{00000000-0005-0000-0000-0000AC750000}"/>
    <cellStyle name="Normal 83 4 3" xfId="30123" xr:uid="{00000000-0005-0000-0000-0000AD750000}"/>
    <cellStyle name="Normal 83 4 4" xfId="30124" xr:uid="{00000000-0005-0000-0000-0000AE750000}"/>
    <cellStyle name="Normal 83 4 5" xfId="30125" xr:uid="{00000000-0005-0000-0000-0000AF750000}"/>
    <cellStyle name="Normal 83 5" xfId="30126" xr:uid="{00000000-0005-0000-0000-0000B0750000}"/>
    <cellStyle name="Normal 83 5 2" xfId="30127" xr:uid="{00000000-0005-0000-0000-0000B1750000}"/>
    <cellStyle name="Normal 83 5 2 2" xfId="30128" xr:uid="{00000000-0005-0000-0000-0000B2750000}"/>
    <cellStyle name="Normal 83 5 3" xfId="30129" xr:uid="{00000000-0005-0000-0000-0000B3750000}"/>
    <cellStyle name="Normal 83 5 4" xfId="30130" xr:uid="{00000000-0005-0000-0000-0000B4750000}"/>
    <cellStyle name="Normal 83 5 5" xfId="30131" xr:uid="{00000000-0005-0000-0000-0000B5750000}"/>
    <cellStyle name="Normal 83 6" xfId="30132" xr:uid="{00000000-0005-0000-0000-0000B6750000}"/>
    <cellStyle name="Normal 83 6 2" xfId="30133" xr:uid="{00000000-0005-0000-0000-0000B7750000}"/>
    <cellStyle name="Normal 83 6 2 2" xfId="30134" xr:uid="{00000000-0005-0000-0000-0000B8750000}"/>
    <cellStyle name="Normal 83 6 3" xfId="30135" xr:uid="{00000000-0005-0000-0000-0000B9750000}"/>
    <cellStyle name="Normal 83 6 4" xfId="30136" xr:uid="{00000000-0005-0000-0000-0000BA750000}"/>
    <cellStyle name="Normal 83 6 5" xfId="30137" xr:uid="{00000000-0005-0000-0000-0000BB750000}"/>
    <cellStyle name="Normal 83 7" xfId="30138" xr:uid="{00000000-0005-0000-0000-0000BC750000}"/>
    <cellStyle name="Normal 83 7 2" xfId="30139" xr:uid="{00000000-0005-0000-0000-0000BD750000}"/>
    <cellStyle name="Normal 83 7 2 2" xfId="30140" xr:uid="{00000000-0005-0000-0000-0000BE750000}"/>
    <cellStyle name="Normal 83 7 3" xfId="30141" xr:uid="{00000000-0005-0000-0000-0000BF750000}"/>
    <cellStyle name="Normal 83 7 4" xfId="30142" xr:uid="{00000000-0005-0000-0000-0000C0750000}"/>
    <cellStyle name="Normal 83 8" xfId="30143" xr:uid="{00000000-0005-0000-0000-0000C1750000}"/>
    <cellStyle name="Normal 83 8 2" xfId="30144" xr:uid="{00000000-0005-0000-0000-0000C2750000}"/>
    <cellStyle name="Normal 83 8 2 2" xfId="30145" xr:uid="{00000000-0005-0000-0000-0000C3750000}"/>
    <cellStyle name="Normal 83 8 3" xfId="30146" xr:uid="{00000000-0005-0000-0000-0000C4750000}"/>
    <cellStyle name="Normal 83 9" xfId="30147" xr:uid="{00000000-0005-0000-0000-0000C5750000}"/>
    <cellStyle name="Normal 83 9 2" xfId="30148" xr:uid="{00000000-0005-0000-0000-0000C6750000}"/>
    <cellStyle name="Normal 83 9 3" xfId="30149" xr:uid="{00000000-0005-0000-0000-0000C7750000}"/>
    <cellStyle name="Normal 84" xfId="30150" xr:uid="{00000000-0005-0000-0000-0000C8750000}"/>
    <cellStyle name="Normal 84 10" xfId="30151" xr:uid="{00000000-0005-0000-0000-0000C9750000}"/>
    <cellStyle name="Normal 84 10 2" xfId="30152" xr:uid="{00000000-0005-0000-0000-0000CA750000}"/>
    <cellStyle name="Normal 84 11" xfId="30153" xr:uid="{00000000-0005-0000-0000-0000CB750000}"/>
    <cellStyle name="Normal 84 11 2" xfId="30154" xr:uid="{00000000-0005-0000-0000-0000CC750000}"/>
    <cellStyle name="Normal 84 12" xfId="30155" xr:uid="{00000000-0005-0000-0000-0000CD750000}"/>
    <cellStyle name="Normal 84 12 2" xfId="30156" xr:uid="{00000000-0005-0000-0000-0000CE750000}"/>
    <cellStyle name="Normal 84 13" xfId="30157" xr:uid="{00000000-0005-0000-0000-0000CF750000}"/>
    <cellStyle name="Normal 84 13 2" xfId="30158" xr:uid="{00000000-0005-0000-0000-0000D0750000}"/>
    <cellStyle name="Normal 84 14" xfId="30159" xr:uid="{00000000-0005-0000-0000-0000D1750000}"/>
    <cellStyle name="Normal 84 15" xfId="30160" xr:uid="{00000000-0005-0000-0000-0000D2750000}"/>
    <cellStyle name="Normal 84 16" xfId="30161" xr:uid="{00000000-0005-0000-0000-0000D3750000}"/>
    <cellStyle name="Normal 84 17" xfId="30162" xr:uid="{00000000-0005-0000-0000-0000D4750000}"/>
    <cellStyle name="Normal 84 2" xfId="30163" xr:uid="{00000000-0005-0000-0000-0000D5750000}"/>
    <cellStyle name="Normal 84 2 10" xfId="30164" xr:uid="{00000000-0005-0000-0000-0000D6750000}"/>
    <cellStyle name="Normal 84 2 11" xfId="30165" xr:uid="{00000000-0005-0000-0000-0000D7750000}"/>
    <cellStyle name="Normal 84 2 12" xfId="30166" xr:uid="{00000000-0005-0000-0000-0000D8750000}"/>
    <cellStyle name="Normal 84 2 13" xfId="30167" xr:uid="{00000000-0005-0000-0000-0000D9750000}"/>
    <cellStyle name="Normal 84 2 14" xfId="30168" xr:uid="{00000000-0005-0000-0000-0000DA750000}"/>
    <cellStyle name="Normal 84 2 15" xfId="30169" xr:uid="{00000000-0005-0000-0000-0000DB750000}"/>
    <cellStyle name="Normal 84 2 2" xfId="30170" xr:uid="{00000000-0005-0000-0000-0000DC750000}"/>
    <cellStyle name="Normal 84 2 2 2" xfId="30171" xr:uid="{00000000-0005-0000-0000-0000DD750000}"/>
    <cellStyle name="Normal 84 2 2 2 2" xfId="30172" xr:uid="{00000000-0005-0000-0000-0000DE750000}"/>
    <cellStyle name="Normal 84 2 2 3" xfId="30173" xr:uid="{00000000-0005-0000-0000-0000DF750000}"/>
    <cellStyle name="Normal 84 2 2 4" xfId="30174" xr:uid="{00000000-0005-0000-0000-0000E0750000}"/>
    <cellStyle name="Normal 84 2 2 5" xfId="30175" xr:uid="{00000000-0005-0000-0000-0000E1750000}"/>
    <cellStyle name="Normal 84 2 3" xfId="30176" xr:uid="{00000000-0005-0000-0000-0000E2750000}"/>
    <cellStyle name="Normal 84 2 3 2" xfId="30177" xr:uid="{00000000-0005-0000-0000-0000E3750000}"/>
    <cellStyle name="Normal 84 2 3 2 2" xfId="30178" xr:uid="{00000000-0005-0000-0000-0000E4750000}"/>
    <cellStyle name="Normal 84 2 3 3" xfId="30179" xr:uid="{00000000-0005-0000-0000-0000E5750000}"/>
    <cellStyle name="Normal 84 2 3 4" xfId="30180" xr:uid="{00000000-0005-0000-0000-0000E6750000}"/>
    <cellStyle name="Normal 84 2 4" xfId="30181" xr:uid="{00000000-0005-0000-0000-0000E7750000}"/>
    <cellStyle name="Normal 84 2 4 2" xfId="30182" xr:uid="{00000000-0005-0000-0000-0000E8750000}"/>
    <cellStyle name="Normal 84 2 4 2 2" xfId="30183" xr:uid="{00000000-0005-0000-0000-0000E9750000}"/>
    <cellStyle name="Normal 84 2 4 3" xfId="30184" xr:uid="{00000000-0005-0000-0000-0000EA750000}"/>
    <cellStyle name="Normal 84 2 4 4" xfId="30185" xr:uid="{00000000-0005-0000-0000-0000EB750000}"/>
    <cellStyle name="Normal 84 2 5" xfId="30186" xr:uid="{00000000-0005-0000-0000-0000EC750000}"/>
    <cellStyle name="Normal 84 2 5 2" xfId="30187" xr:uid="{00000000-0005-0000-0000-0000ED750000}"/>
    <cellStyle name="Normal 84 2 5 2 2" xfId="30188" xr:uid="{00000000-0005-0000-0000-0000EE750000}"/>
    <cellStyle name="Normal 84 2 5 3" xfId="30189" xr:uid="{00000000-0005-0000-0000-0000EF750000}"/>
    <cellStyle name="Normal 84 2 5 4" xfId="30190" xr:uid="{00000000-0005-0000-0000-0000F0750000}"/>
    <cellStyle name="Normal 84 2 6" xfId="30191" xr:uid="{00000000-0005-0000-0000-0000F1750000}"/>
    <cellStyle name="Normal 84 2 6 2" xfId="30192" xr:uid="{00000000-0005-0000-0000-0000F2750000}"/>
    <cellStyle name="Normal 84 2 6 2 2" xfId="30193" xr:uid="{00000000-0005-0000-0000-0000F3750000}"/>
    <cellStyle name="Normal 84 2 6 3" xfId="30194" xr:uid="{00000000-0005-0000-0000-0000F4750000}"/>
    <cellStyle name="Normal 84 2 7" xfId="30195" xr:uid="{00000000-0005-0000-0000-0000F5750000}"/>
    <cellStyle name="Normal 84 2 7 2" xfId="30196" xr:uid="{00000000-0005-0000-0000-0000F6750000}"/>
    <cellStyle name="Normal 84 2 7 3" xfId="30197" xr:uid="{00000000-0005-0000-0000-0000F7750000}"/>
    <cellStyle name="Normal 84 2 8" xfId="30198" xr:uid="{00000000-0005-0000-0000-0000F8750000}"/>
    <cellStyle name="Normal 84 2 8 2" xfId="30199" xr:uid="{00000000-0005-0000-0000-0000F9750000}"/>
    <cellStyle name="Normal 84 2 9" xfId="30200" xr:uid="{00000000-0005-0000-0000-0000FA750000}"/>
    <cellStyle name="Normal 84 2 9 2" xfId="30201" xr:uid="{00000000-0005-0000-0000-0000FB750000}"/>
    <cellStyle name="Normal 84 3" xfId="30202" xr:uid="{00000000-0005-0000-0000-0000FC750000}"/>
    <cellStyle name="Normal 84 3 10" xfId="30203" xr:uid="{00000000-0005-0000-0000-0000FD750000}"/>
    <cellStyle name="Normal 84 3 11" xfId="30204" xr:uid="{00000000-0005-0000-0000-0000FE750000}"/>
    <cellStyle name="Normal 84 3 12" xfId="30205" xr:uid="{00000000-0005-0000-0000-0000FF750000}"/>
    <cellStyle name="Normal 84 3 13" xfId="30206" xr:uid="{00000000-0005-0000-0000-000000760000}"/>
    <cellStyle name="Normal 84 3 14" xfId="30207" xr:uid="{00000000-0005-0000-0000-000001760000}"/>
    <cellStyle name="Normal 84 3 15" xfId="30208" xr:uid="{00000000-0005-0000-0000-000002760000}"/>
    <cellStyle name="Normal 84 3 2" xfId="30209" xr:uid="{00000000-0005-0000-0000-000003760000}"/>
    <cellStyle name="Normal 84 3 2 2" xfId="30210" xr:uid="{00000000-0005-0000-0000-000004760000}"/>
    <cellStyle name="Normal 84 3 2 2 2" xfId="30211" xr:uid="{00000000-0005-0000-0000-000005760000}"/>
    <cellStyle name="Normal 84 3 2 3" xfId="30212" xr:uid="{00000000-0005-0000-0000-000006760000}"/>
    <cellStyle name="Normal 84 3 2 4" xfId="30213" xr:uid="{00000000-0005-0000-0000-000007760000}"/>
    <cellStyle name="Normal 84 3 2 5" xfId="30214" xr:uid="{00000000-0005-0000-0000-000008760000}"/>
    <cellStyle name="Normal 84 3 3" xfId="30215" xr:uid="{00000000-0005-0000-0000-000009760000}"/>
    <cellStyle name="Normal 84 3 3 2" xfId="30216" xr:uid="{00000000-0005-0000-0000-00000A760000}"/>
    <cellStyle name="Normal 84 3 3 2 2" xfId="30217" xr:uid="{00000000-0005-0000-0000-00000B760000}"/>
    <cellStyle name="Normal 84 3 3 3" xfId="30218" xr:uid="{00000000-0005-0000-0000-00000C760000}"/>
    <cellStyle name="Normal 84 3 3 4" xfId="30219" xr:uid="{00000000-0005-0000-0000-00000D760000}"/>
    <cellStyle name="Normal 84 3 4" xfId="30220" xr:uid="{00000000-0005-0000-0000-00000E760000}"/>
    <cellStyle name="Normal 84 3 4 2" xfId="30221" xr:uid="{00000000-0005-0000-0000-00000F760000}"/>
    <cellStyle name="Normal 84 3 4 2 2" xfId="30222" xr:uid="{00000000-0005-0000-0000-000010760000}"/>
    <cellStyle name="Normal 84 3 4 3" xfId="30223" xr:uid="{00000000-0005-0000-0000-000011760000}"/>
    <cellStyle name="Normal 84 3 4 4" xfId="30224" xr:uid="{00000000-0005-0000-0000-000012760000}"/>
    <cellStyle name="Normal 84 3 5" xfId="30225" xr:uid="{00000000-0005-0000-0000-000013760000}"/>
    <cellStyle name="Normal 84 3 5 2" xfId="30226" xr:uid="{00000000-0005-0000-0000-000014760000}"/>
    <cellStyle name="Normal 84 3 5 2 2" xfId="30227" xr:uid="{00000000-0005-0000-0000-000015760000}"/>
    <cellStyle name="Normal 84 3 5 3" xfId="30228" xr:uid="{00000000-0005-0000-0000-000016760000}"/>
    <cellStyle name="Normal 84 3 5 4" xfId="30229" xr:uid="{00000000-0005-0000-0000-000017760000}"/>
    <cellStyle name="Normal 84 3 6" xfId="30230" xr:uid="{00000000-0005-0000-0000-000018760000}"/>
    <cellStyle name="Normal 84 3 6 2" xfId="30231" xr:uid="{00000000-0005-0000-0000-000019760000}"/>
    <cellStyle name="Normal 84 3 6 2 2" xfId="30232" xr:uid="{00000000-0005-0000-0000-00001A760000}"/>
    <cellStyle name="Normal 84 3 6 3" xfId="30233" xr:uid="{00000000-0005-0000-0000-00001B760000}"/>
    <cellStyle name="Normal 84 3 7" xfId="30234" xr:uid="{00000000-0005-0000-0000-00001C760000}"/>
    <cellStyle name="Normal 84 3 7 2" xfId="30235" xr:uid="{00000000-0005-0000-0000-00001D760000}"/>
    <cellStyle name="Normal 84 3 7 3" xfId="30236" xr:uid="{00000000-0005-0000-0000-00001E760000}"/>
    <cellStyle name="Normal 84 3 8" xfId="30237" xr:uid="{00000000-0005-0000-0000-00001F760000}"/>
    <cellStyle name="Normal 84 3 8 2" xfId="30238" xr:uid="{00000000-0005-0000-0000-000020760000}"/>
    <cellStyle name="Normal 84 3 9" xfId="30239" xr:uid="{00000000-0005-0000-0000-000021760000}"/>
    <cellStyle name="Normal 84 3 9 2" xfId="30240" xr:uid="{00000000-0005-0000-0000-000022760000}"/>
    <cellStyle name="Normal 84 4" xfId="30241" xr:uid="{00000000-0005-0000-0000-000023760000}"/>
    <cellStyle name="Normal 84 4 2" xfId="30242" xr:uid="{00000000-0005-0000-0000-000024760000}"/>
    <cellStyle name="Normal 84 4 2 2" xfId="30243" xr:uid="{00000000-0005-0000-0000-000025760000}"/>
    <cellStyle name="Normal 84 4 3" xfId="30244" xr:uid="{00000000-0005-0000-0000-000026760000}"/>
    <cellStyle name="Normal 84 4 4" xfId="30245" xr:uid="{00000000-0005-0000-0000-000027760000}"/>
    <cellStyle name="Normal 84 4 5" xfId="30246" xr:uid="{00000000-0005-0000-0000-000028760000}"/>
    <cellStyle name="Normal 84 5" xfId="30247" xr:uid="{00000000-0005-0000-0000-000029760000}"/>
    <cellStyle name="Normal 84 5 2" xfId="30248" xr:uid="{00000000-0005-0000-0000-00002A760000}"/>
    <cellStyle name="Normal 84 5 2 2" xfId="30249" xr:uid="{00000000-0005-0000-0000-00002B760000}"/>
    <cellStyle name="Normal 84 5 3" xfId="30250" xr:uid="{00000000-0005-0000-0000-00002C760000}"/>
    <cellStyle name="Normal 84 5 4" xfId="30251" xr:uid="{00000000-0005-0000-0000-00002D760000}"/>
    <cellStyle name="Normal 84 5 5" xfId="30252" xr:uid="{00000000-0005-0000-0000-00002E760000}"/>
    <cellStyle name="Normal 84 6" xfId="30253" xr:uid="{00000000-0005-0000-0000-00002F760000}"/>
    <cellStyle name="Normal 84 6 2" xfId="30254" xr:uid="{00000000-0005-0000-0000-000030760000}"/>
    <cellStyle name="Normal 84 6 2 2" xfId="30255" xr:uid="{00000000-0005-0000-0000-000031760000}"/>
    <cellStyle name="Normal 84 6 3" xfId="30256" xr:uid="{00000000-0005-0000-0000-000032760000}"/>
    <cellStyle name="Normal 84 6 4" xfId="30257" xr:uid="{00000000-0005-0000-0000-000033760000}"/>
    <cellStyle name="Normal 84 6 5" xfId="30258" xr:uid="{00000000-0005-0000-0000-000034760000}"/>
    <cellStyle name="Normal 84 7" xfId="30259" xr:uid="{00000000-0005-0000-0000-000035760000}"/>
    <cellStyle name="Normal 84 7 2" xfId="30260" xr:uid="{00000000-0005-0000-0000-000036760000}"/>
    <cellStyle name="Normal 84 7 2 2" xfId="30261" xr:uid="{00000000-0005-0000-0000-000037760000}"/>
    <cellStyle name="Normal 84 7 3" xfId="30262" xr:uid="{00000000-0005-0000-0000-000038760000}"/>
    <cellStyle name="Normal 84 7 4" xfId="30263" xr:uid="{00000000-0005-0000-0000-000039760000}"/>
    <cellStyle name="Normal 84 8" xfId="30264" xr:uid="{00000000-0005-0000-0000-00003A760000}"/>
    <cellStyle name="Normal 84 8 2" xfId="30265" xr:uid="{00000000-0005-0000-0000-00003B760000}"/>
    <cellStyle name="Normal 84 8 2 2" xfId="30266" xr:uid="{00000000-0005-0000-0000-00003C760000}"/>
    <cellStyle name="Normal 84 8 3" xfId="30267" xr:uid="{00000000-0005-0000-0000-00003D760000}"/>
    <cellStyle name="Normal 84 9" xfId="30268" xr:uid="{00000000-0005-0000-0000-00003E760000}"/>
    <cellStyle name="Normal 84 9 2" xfId="30269" xr:uid="{00000000-0005-0000-0000-00003F760000}"/>
    <cellStyle name="Normal 84 9 3" xfId="30270" xr:uid="{00000000-0005-0000-0000-000040760000}"/>
    <cellStyle name="Normal 85" xfId="30271" xr:uid="{00000000-0005-0000-0000-000041760000}"/>
    <cellStyle name="Normal 85 10" xfId="30272" xr:uid="{00000000-0005-0000-0000-000042760000}"/>
    <cellStyle name="Normal 85 10 2" xfId="30273" xr:uid="{00000000-0005-0000-0000-000043760000}"/>
    <cellStyle name="Normal 85 11" xfId="30274" xr:uid="{00000000-0005-0000-0000-000044760000}"/>
    <cellStyle name="Normal 85 11 2" xfId="30275" xr:uid="{00000000-0005-0000-0000-000045760000}"/>
    <cellStyle name="Normal 85 12" xfId="30276" xr:uid="{00000000-0005-0000-0000-000046760000}"/>
    <cellStyle name="Normal 85 12 2" xfId="30277" xr:uid="{00000000-0005-0000-0000-000047760000}"/>
    <cellStyle name="Normal 85 13" xfId="30278" xr:uid="{00000000-0005-0000-0000-000048760000}"/>
    <cellStyle name="Normal 85 13 2" xfId="30279" xr:uid="{00000000-0005-0000-0000-000049760000}"/>
    <cellStyle name="Normal 85 14" xfId="30280" xr:uid="{00000000-0005-0000-0000-00004A760000}"/>
    <cellStyle name="Normal 85 15" xfId="30281" xr:uid="{00000000-0005-0000-0000-00004B760000}"/>
    <cellStyle name="Normal 85 16" xfId="30282" xr:uid="{00000000-0005-0000-0000-00004C760000}"/>
    <cellStyle name="Normal 85 17" xfId="30283" xr:uid="{00000000-0005-0000-0000-00004D760000}"/>
    <cellStyle name="Normal 85 2" xfId="30284" xr:uid="{00000000-0005-0000-0000-00004E760000}"/>
    <cellStyle name="Normal 85 2 10" xfId="30285" xr:uid="{00000000-0005-0000-0000-00004F760000}"/>
    <cellStyle name="Normal 85 2 11" xfId="30286" xr:uid="{00000000-0005-0000-0000-000050760000}"/>
    <cellStyle name="Normal 85 2 12" xfId="30287" xr:uid="{00000000-0005-0000-0000-000051760000}"/>
    <cellStyle name="Normal 85 2 13" xfId="30288" xr:uid="{00000000-0005-0000-0000-000052760000}"/>
    <cellStyle name="Normal 85 2 14" xfId="30289" xr:uid="{00000000-0005-0000-0000-000053760000}"/>
    <cellStyle name="Normal 85 2 15" xfId="30290" xr:uid="{00000000-0005-0000-0000-000054760000}"/>
    <cellStyle name="Normal 85 2 2" xfId="30291" xr:uid="{00000000-0005-0000-0000-000055760000}"/>
    <cellStyle name="Normal 85 2 2 2" xfId="30292" xr:uid="{00000000-0005-0000-0000-000056760000}"/>
    <cellStyle name="Normal 85 2 2 2 2" xfId="30293" xr:uid="{00000000-0005-0000-0000-000057760000}"/>
    <cellStyle name="Normal 85 2 2 3" xfId="30294" xr:uid="{00000000-0005-0000-0000-000058760000}"/>
    <cellStyle name="Normal 85 2 2 4" xfId="30295" xr:uid="{00000000-0005-0000-0000-000059760000}"/>
    <cellStyle name="Normal 85 2 2 5" xfId="30296" xr:uid="{00000000-0005-0000-0000-00005A760000}"/>
    <cellStyle name="Normal 85 2 3" xfId="30297" xr:uid="{00000000-0005-0000-0000-00005B760000}"/>
    <cellStyle name="Normal 85 2 3 2" xfId="30298" xr:uid="{00000000-0005-0000-0000-00005C760000}"/>
    <cellStyle name="Normal 85 2 3 2 2" xfId="30299" xr:uid="{00000000-0005-0000-0000-00005D760000}"/>
    <cellStyle name="Normal 85 2 3 3" xfId="30300" xr:uid="{00000000-0005-0000-0000-00005E760000}"/>
    <cellStyle name="Normal 85 2 3 4" xfId="30301" xr:uid="{00000000-0005-0000-0000-00005F760000}"/>
    <cellStyle name="Normal 85 2 4" xfId="30302" xr:uid="{00000000-0005-0000-0000-000060760000}"/>
    <cellStyle name="Normal 85 2 4 2" xfId="30303" xr:uid="{00000000-0005-0000-0000-000061760000}"/>
    <cellStyle name="Normal 85 2 4 2 2" xfId="30304" xr:uid="{00000000-0005-0000-0000-000062760000}"/>
    <cellStyle name="Normal 85 2 4 3" xfId="30305" xr:uid="{00000000-0005-0000-0000-000063760000}"/>
    <cellStyle name="Normal 85 2 4 4" xfId="30306" xr:uid="{00000000-0005-0000-0000-000064760000}"/>
    <cellStyle name="Normal 85 2 5" xfId="30307" xr:uid="{00000000-0005-0000-0000-000065760000}"/>
    <cellStyle name="Normal 85 2 5 2" xfId="30308" xr:uid="{00000000-0005-0000-0000-000066760000}"/>
    <cellStyle name="Normal 85 2 5 2 2" xfId="30309" xr:uid="{00000000-0005-0000-0000-000067760000}"/>
    <cellStyle name="Normal 85 2 5 3" xfId="30310" xr:uid="{00000000-0005-0000-0000-000068760000}"/>
    <cellStyle name="Normal 85 2 5 4" xfId="30311" xr:uid="{00000000-0005-0000-0000-000069760000}"/>
    <cellStyle name="Normal 85 2 6" xfId="30312" xr:uid="{00000000-0005-0000-0000-00006A760000}"/>
    <cellStyle name="Normal 85 2 6 2" xfId="30313" xr:uid="{00000000-0005-0000-0000-00006B760000}"/>
    <cellStyle name="Normal 85 2 6 2 2" xfId="30314" xr:uid="{00000000-0005-0000-0000-00006C760000}"/>
    <cellStyle name="Normal 85 2 6 3" xfId="30315" xr:uid="{00000000-0005-0000-0000-00006D760000}"/>
    <cellStyle name="Normal 85 2 7" xfId="30316" xr:uid="{00000000-0005-0000-0000-00006E760000}"/>
    <cellStyle name="Normal 85 2 7 2" xfId="30317" xr:uid="{00000000-0005-0000-0000-00006F760000}"/>
    <cellStyle name="Normal 85 2 7 3" xfId="30318" xr:uid="{00000000-0005-0000-0000-000070760000}"/>
    <cellStyle name="Normal 85 2 8" xfId="30319" xr:uid="{00000000-0005-0000-0000-000071760000}"/>
    <cellStyle name="Normal 85 2 8 2" xfId="30320" xr:uid="{00000000-0005-0000-0000-000072760000}"/>
    <cellStyle name="Normal 85 2 9" xfId="30321" xr:uid="{00000000-0005-0000-0000-000073760000}"/>
    <cellStyle name="Normal 85 2 9 2" xfId="30322" xr:uid="{00000000-0005-0000-0000-000074760000}"/>
    <cellStyle name="Normal 85 3" xfId="30323" xr:uid="{00000000-0005-0000-0000-000075760000}"/>
    <cellStyle name="Normal 85 3 10" xfId="30324" xr:uid="{00000000-0005-0000-0000-000076760000}"/>
    <cellStyle name="Normal 85 3 11" xfId="30325" xr:uid="{00000000-0005-0000-0000-000077760000}"/>
    <cellStyle name="Normal 85 3 12" xfId="30326" xr:uid="{00000000-0005-0000-0000-000078760000}"/>
    <cellStyle name="Normal 85 3 13" xfId="30327" xr:uid="{00000000-0005-0000-0000-000079760000}"/>
    <cellStyle name="Normal 85 3 14" xfId="30328" xr:uid="{00000000-0005-0000-0000-00007A760000}"/>
    <cellStyle name="Normal 85 3 15" xfId="30329" xr:uid="{00000000-0005-0000-0000-00007B760000}"/>
    <cellStyle name="Normal 85 3 2" xfId="30330" xr:uid="{00000000-0005-0000-0000-00007C760000}"/>
    <cellStyle name="Normal 85 3 2 2" xfId="30331" xr:uid="{00000000-0005-0000-0000-00007D760000}"/>
    <cellStyle name="Normal 85 3 2 2 2" xfId="30332" xr:uid="{00000000-0005-0000-0000-00007E760000}"/>
    <cellStyle name="Normal 85 3 2 3" xfId="30333" xr:uid="{00000000-0005-0000-0000-00007F760000}"/>
    <cellStyle name="Normal 85 3 2 4" xfId="30334" xr:uid="{00000000-0005-0000-0000-000080760000}"/>
    <cellStyle name="Normal 85 3 2 5" xfId="30335" xr:uid="{00000000-0005-0000-0000-000081760000}"/>
    <cellStyle name="Normal 85 3 3" xfId="30336" xr:uid="{00000000-0005-0000-0000-000082760000}"/>
    <cellStyle name="Normal 85 3 3 2" xfId="30337" xr:uid="{00000000-0005-0000-0000-000083760000}"/>
    <cellStyle name="Normal 85 3 3 2 2" xfId="30338" xr:uid="{00000000-0005-0000-0000-000084760000}"/>
    <cellStyle name="Normal 85 3 3 3" xfId="30339" xr:uid="{00000000-0005-0000-0000-000085760000}"/>
    <cellStyle name="Normal 85 3 3 4" xfId="30340" xr:uid="{00000000-0005-0000-0000-000086760000}"/>
    <cellStyle name="Normal 85 3 4" xfId="30341" xr:uid="{00000000-0005-0000-0000-000087760000}"/>
    <cellStyle name="Normal 85 3 4 2" xfId="30342" xr:uid="{00000000-0005-0000-0000-000088760000}"/>
    <cellStyle name="Normal 85 3 4 2 2" xfId="30343" xr:uid="{00000000-0005-0000-0000-000089760000}"/>
    <cellStyle name="Normal 85 3 4 3" xfId="30344" xr:uid="{00000000-0005-0000-0000-00008A760000}"/>
    <cellStyle name="Normal 85 3 4 4" xfId="30345" xr:uid="{00000000-0005-0000-0000-00008B760000}"/>
    <cellStyle name="Normal 85 3 5" xfId="30346" xr:uid="{00000000-0005-0000-0000-00008C760000}"/>
    <cellStyle name="Normal 85 3 5 2" xfId="30347" xr:uid="{00000000-0005-0000-0000-00008D760000}"/>
    <cellStyle name="Normal 85 3 5 2 2" xfId="30348" xr:uid="{00000000-0005-0000-0000-00008E760000}"/>
    <cellStyle name="Normal 85 3 5 3" xfId="30349" xr:uid="{00000000-0005-0000-0000-00008F760000}"/>
    <cellStyle name="Normal 85 3 5 4" xfId="30350" xr:uid="{00000000-0005-0000-0000-000090760000}"/>
    <cellStyle name="Normal 85 3 6" xfId="30351" xr:uid="{00000000-0005-0000-0000-000091760000}"/>
    <cellStyle name="Normal 85 3 6 2" xfId="30352" xr:uid="{00000000-0005-0000-0000-000092760000}"/>
    <cellStyle name="Normal 85 3 6 2 2" xfId="30353" xr:uid="{00000000-0005-0000-0000-000093760000}"/>
    <cellStyle name="Normal 85 3 6 3" xfId="30354" xr:uid="{00000000-0005-0000-0000-000094760000}"/>
    <cellStyle name="Normal 85 3 7" xfId="30355" xr:uid="{00000000-0005-0000-0000-000095760000}"/>
    <cellStyle name="Normal 85 3 7 2" xfId="30356" xr:uid="{00000000-0005-0000-0000-000096760000}"/>
    <cellStyle name="Normal 85 3 7 3" xfId="30357" xr:uid="{00000000-0005-0000-0000-000097760000}"/>
    <cellStyle name="Normal 85 3 8" xfId="30358" xr:uid="{00000000-0005-0000-0000-000098760000}"/>
    <cellStyle name="Normal 85 3 8 2" xfId="30359" xr:uid="{00000000-0005-0000-0000-000099760000}"/>
    <cellStyle name="Normal 85 3 9" xfId="30360" xr:uid="{00000000-0005-0000-0000-00009A760000}"/>
    <cellStyle name="Normal 85 3 9 2" xfId="30361" xr:uid="{00000000-0005-0000-0000-00009B760000}"/>
    <cellStyle name="Normal 85 4" xfId="30362" xr:uid="{00000000-0005-0000-0000-00009C760000}"/>
    <cellStyle name="Normal 85 4 2" xfId="30363" xr:uid="{00000000-0005-0000-0000-00009D760000}"/>
    <cellStyle name="Normal 85 4 2 2" xfId="30364" xr:uid="{00000000-0005-0000-0000-00009E760000}"/>
    <cellStyle name="Normal 85 4 3" xfId="30365" xr:uid="{00000000-0005-0000-0000-00009F760000}"/>
    <cellStyle name="Normal 85 4 4" xfId="30366" xr:uid="{00000000-0005-0000-0000-0000A0760000}"/>
    <cellStyle name="Normal 85 4 5" xfId="30367" xr:uid="{00000000-0005-0000-0000-0000A1760000}"/>
    <cellStyle name="Normal 85 5" xfId="30368" xr:uid="{00000000-0005-0000-0000-0000A2760000}"/>
    <cellStyle name="Normal 85 5 2" xfId="30369" xr:uid="{00000000-0005-0000-0000-0000A3760000}"/>
    <cellStyle name="Normal 85 5 2 2" xfId="30370" xr:uid="{00000000-0005-0000-0000-0000A4760000}"/>
    <cellStyle name="Normal 85 5 3" xfId="30371" xr:uid="{00000000-0005-0000-0000-0000A5760000}"/>
    <cellStyle name="Normal 85 5 4" xfId="30372" xr:uid="{00000000-0005-0000-0000-0000A6760000}"/>
    <cellStyle name="Normal 85 5 5" xfId="30373" xr:uid="{00000000-0005-0000-0000-0000A7760000}"/>
    <cellStyle name="Normal 85 6" xfId="30374" xr:uid="{00000000-0005-0000-0000-0000A8760000}"/>
    <cellStyle name="Normal 85 6 2" xfId="30375" xr:uid="{00000000-0005-0000-0000-0000A9760000}"/>
    <cellStyle name="Normal 85 6 2 2" xfId="30376" xr:uid="{00000000-0005-0000-0000-0000AA760000}"/>
    <cellStyle name="Normal 85 6 3" xfId="30377" xr:uid="{00000000-0005-0000-0000-0000AB760000}"/>
    <cellStyle name="Normal 85 6 4" xfId="30378" xr:uid="{00000000-0005-0000-0000-0000AC760000}"/>
    <cellStyle name="Normal 85 6 5" xfId="30379" xr:uid="{00000000-0005-0000-0000-0000AD760000}"/>
    <cellStyle name="Normal 85 7" xfId="30380" xr:uid="{00000000-0005-0000-0000-0000AE760000}"/>
    <cellStyle name="Normal 85 7 2" xfId="30381" xr:uid="{00000000-0005-0000-0000-0000AF760000}"/>
    <cellStyle name="Normal 85 7 2 2" xfId="30382" xr:uid="{00000000-0005-0000-0000-0000B0760000}"/>
    <cellStyle name="Normal 85 7 3" xfId="30383" xr:uid="{00000000-0005-0000-0000-0000B1760000}"/>
    <cellStyle name="Normal 85 7 4" xfId="30384" xr:uid="{00000000-0005-0000-0000-0000B2760000}"/>
    <cellStyle name="Normal 85 8" xfId="30385" xr:uid="{00000000-0005-0000-0000-0000B3760000}"/>
    <cellStyle name="Normal 85 8 2" xfId="30386" xr:uid="{00000000-0005-0000-0000-0000B4760000}"/>
    <cellStyle name="Normal 85 8 2 2" xfId="30387" xr:uid="{00000000-0005-0000-0000-0000B5760000}"/>
    <cellStyle name="Normal 85 8 3" xfId="30388" xr:uid="{00000000-0005-0000-0000-0000B6760000}"/>
    <cellStyle name="Normal 85 9" xfId="30389" xr:uid="{00000000-0005-0000-0000-0000B7760000}"/>
    <cellStyle name="Normal 85 9 2" xfId="30390" xr:uid="{00000000-0005-0000-0000-0000B8760000}"/>
    <cellStyle name="Normal 85 9 3" xfId="30391" xr:uid="{00000000-0005-0000-0000-0000B9760000}"/>
    <cellStyle name="Normal 86" xfId="30392" xr:uid="{00000000-0005-0000-0000-0000BA760000}"/>
    <cellStyle name="Normal 86 10" xfId="30393" xr:uid="{00000000-0005-0000-0000-0000BB760000}"/>
    <cellStyle name="Normal 86 10 2" xfId="30394" xr:uid="{00000000-0005-0000-0000-0000BC760000}"/>
    <cellStyle name="Normal 86 11" xfId="30395" xr:uid="{00000000-0005-0000-0000-0000BD760000}"/>
    <cellStyle name="Normal 86 11 2" xfId="30396" xr:uid="{00000000-0005-0000-0000-0000BE760000}"/>
    <cellStyle name="Normal 86 12" xfId="30397" xr:uid="{00000000-0005-0000-0000-0000BF760000}"/>
    <cellStyle name="Normal 86 12 2" xfId="30398" xr:uid="{00000000-0005-0000-0000-0000C0760000}"/>
    <cellStyle name="Normal 86 13" xfId="30399" xr:uid="{00000000-0005-0000-0000-0000C1760000}"/>
    <cellStyle name="Normal 86 13 2" xfId="30400" xr:uid="{00000000-0005-0000-0000-0000C2760000}"/>
    <cellStyle name="Normal 86 14" xfId="30401" xr:uid="{00000000-0005-0000-0000-0000C3760000}"/>
    <cellStyle name="Normal 86 15" xfId="30402" xr:uid="{00000000-0005-0000-0000-0000C4760000}"/>
    <cellStyle name="Normal 86 16" xfId="30403" xr:uid="{00000000-0005-0000-0000-0000C5760000}"/>
    <cellStyle name="Normal 86 17" xfId="30404" xr:uid="{00000000-0005-0000-0000-0000C6760000}"/>
    <cellStyle name="Normal 86 2" xfId="30405" xr:uid="{00000000-0005-0000-0000-0000C7760000}"/>
    <cellStyle name="Normal 86 2 10" xfId="30406" xr:uid="{00000000-0005-0000-0000-0000C8760000}"/>
    <cellStyle name="Normal 86 2 11" xfId="30407" xr:uid="{00000000-0005-0000-0000-0000C9760000}"/>
    <cellStyle name="Normal 86 2 12" xfId="30408" xr:uid="{00000000-0005-0000-0000-0000CA760000}"/>
    <cellStyle name="Normal 86 2 13" xfId="30409" xr:uid="{00000000-0005-0000-0000-0000CB760000}"/>
    <cellStyle name="Normal 86 2 14" xfId="30410" xr:uid="{00000000-0005-0000-0000-0000CC760000}"/>
    <cellStyle name="Normal 86 2 15" xfId="30411" xr:uid="{00000000-0005-0000-0000-0000CD760000}"/>
    <cellStyle name="Normal 86 2 2" xfId="30412" xr:uid="{00000000-0005-0000-0000-0000CE760000}"/>
    <cellStyle name="Normal 86 2 2 2" xfId="30413" xr:uid="{00000000-0005-0000-0000-0000CF760000}"/>
    <cellStyle name="Normal 86 2 2 2 2" xfId="30414" xr:uid="{00000000-0005-0000-0000-0000D0760000}"/>
    <cellStyle name="Normal 86 2 2 3" xfId="30415" xr:uid="{00000000-0005-0000-0000-0000D1760000}"/>
    <cellStyle name="Normal 86 2 2 4" xfId="30416" xr:uid="{00000000-0005-0000-0000-0000D2760000}"/>
    <cellStyle name="Normal 86 2 2 5" xfId="30417" xr:uid="{00000000-0005-0000-0000-0000D3760000}"/>
    <cellStyle name="Normal 86 2 3" xfId="30418" xr:uid="{00000000-0005-0000-0000-0000D4760000}"/>
    <cellStyle name="Normal 86 2 3 2" xfId="30419" xr:uid="{00000000-0005-0000-0000-0000D5760000}"/>
    <cellStyle name="Normal 86 2 3 2 2" xfId="30420" xr:uid="{00000000-0005-0000-0000-0000D6760000}"/>
    <cellStyle name="Normal 86 2 3 3" xfId="30421" xr:uid="{00000000-0005-0000-0000-0000D7760000}"/>
    <cellStyle name="Normal 86 2 3 4" xfId="30422" xr:uid="{00000000-0005-0000-0000-0000D8760000}"/>
    <cellStyle name="Normal 86 2 4" xfId="30423" xr:uid="{00000000-0005-0000-0000-0000D9760000}"/>
    <cellStyle name="Normal 86 2 4 2" xfId="30424" xr:uid="{00000000-0005-0000-0000-0000DA760000}"/>
    <cellStyle name="Normal 86 2 4 2 2" xfId="30425" xr:uid="{00000000-0005-0000-0000-0000DB760000}"/>
    <cellStyle name="Normal 86 2 4 3" xfId="30426" xr:uid="{00000000-0005-0000-0000-0000DC760000}"/>
    <cellStyle name="Normal 86 2 4 4" xfId="30427" xr:uid="{00000000-0005-0000-0000-0000DD760000}"/>
    <cellStyle name="Normal 86 2 5" xfId="30428" xr:uid="{00000000-0005-0000-0000-0000DE760000}"/>
    <cellStyle name="Normal 86 2 5 2" xfId="30429" xr:uid="{00000000-0005-0000-0000-0000DF760000}"/>
    <cellStyle name="Normal 86 2 5 2 2" xfId="30430" xr:uid="{00000000-0005-0000-0000-0000E0760000}"/>
    <cellStyle name="Normal 86 2 5 3" xfId="30431" xr:uid="{00000000-0005-0000-0000-0000E1760000}"/>
    <cellStyle name="Normal 86 2 5 4" xfId="30432" xr:uid="{00000000-0005-0000-0000-0000E2760000}"/>
    <cellStyle name="Normal 86 2 6" xfId="30433" xr:uid="{00000000-0005-0000-0000-0000E3760000}"/>
    <cellStyle name="Normal 86 2 6 2" xfId="30434" xr:uid="{00000000-0005-0000-0000-0000E4760000}"/>
    <cellStyle name="Normal 86 2 6 2 2" xfId="30435" xr:uid="{00000000-0005-0000-0000-0000E5760000}"/>
    <cellStyle name="Normal 86 2 6 3" xfId="30436" xr:uid="{00000000-0005-0000-0000-0000E6760000}"/>
    <cellStyle name="Normal 86 2 7" xfId="30437" xr:uid="{00000000-0005-0000-0000-0000E7760000}"/>
    <cellStyle name="Normal 86 2 7 2" xfId="30438" xr:uid="{00000000-0005-0000-0000-0000E8760000}"/>
    <cellStyle name="Normal 86 2 7 3" xfId="30439" xr:uid="{00000000-0005-0000-0000-0000E9760000}"/>
    <cellStyle name="Normal 86 2 8" xfId="30440" xr:uid="{00000000-0005-0000-0000-0000EA760000}"/>
    <cellStyle name="Normal 86 2 8 2" xfId="30441" xr:uid="{00000000-0005-0000-0000-0000EB760000}"/>
    <cellStyle name="Normal 86 2 9" xfId="30442" xr:uid="{00000000-0005-0000-0000-0000EC760000}"/>
    <cellStyle name="Normal 86 2 9 2" xfId="30443" xr:uid="{00000000-0005-0000-0000-0000ED760000}"/>
    <cellStyle name="Normal 86 3" xfId="30444" xr:uid="{00000000-0005-0000-0000-0000EE760000}"/>
    <cellStyle name="Normal 86 3 10" xfId="30445" xr:uid="{00000000-0005-0000-0000-0000EF760000}"/>
    <cellStyle name="Normal 86 3 11" xfId="30446" xr:uid="{00000000-0005-0000-0000-0000F0760000}"/>
    <cellStyle name="Normal 86 3 12" xfId="30447" xr:uid="{00000000-0005-0000-0000-0000F1760000}"/>
    <cellStyle name="Normal 86 3 13" xfId="30448" xr:uid="{00000000-0005-0000-0000-0000F2760000}"/>
    <cellStyle name="Normal 86 3 14" xfId="30449" xr:uid="{00000000-0005-0000-0000-0000F3760000}"/>
    <cellStyle name="Normal 86 3 15" xfId="30450" xr:uid="{00000000-0005-0000-0000-0000F4760000}"/>
    <cellStyle name="Normal 86 3 2" xfId="30451" xr:uid="{00000000-0005-0000-0000-0000F5760000}"/>
    <cellStyle name="Normal 86 3 2 2" xfId="30452" xr:uid="{00000000-0005-0000-0000-0000F6760000}"/>
    <cellStyle name="Normal 86 3 2 2 2" xfId="30453" xr:uid="{00000000-0005-0000-0000-0000F7760000}"/>
    <cellStyle name="Normal 86 3 2 3" xfId="30454" xr:uid="{00000000-0005-0000-0000-0000F8760000}"/>
    <cellStyle name="Normal 86 3 2 4" xfId="30455" xr:uid="{00000000-0005-0000-0000-0000F9760000}"/>
    <cellStyle name="Normal 86 3 2 5" xfId="30456" xr:uid="{00000000-0005-0000-0000-0000FA760000}"/>
    <cellStyle name="Normal 86 3 3" xfId="30457" xr:uid="{00000000-0005-0000-0000-0000FB760000}"/>
    <cellStyle name="Normal 86 3 3 2" xfId="30458" xr:uid="{00000000-0005-0000-0000-0000FC760000}"/>
    <cellStyle name="Normal 86 3 3 2 2" xfId="30459" xr:uid="{00000000-0005-0000-0000-0000FD760000}"/>
    <cellStyle name="Normal 86 3 3 3" xfId="30460" xr:uid="{00000000-0005-0000-0000-0000FE760000}"/>
    <cellStyle name="Normal 86 3 3 4" xfId="30461" xr:uid="{00000000-0005-0000-0000-0000FF760000}"/>
    <cellStyle name="Normal 86 3 4" xfId="30462" xr:uid="{00000000-0005-0000-0000-000000770000}"/>
    <cellStyle name="Normal 86 3 4 2" xfId="30463" xr:uid="{00000000-0005-0000-0000-000001770000}"/>
    <cellStyle name="Normal 86 3 4 2 2" xfId="30464" xr:uid="{00000000-0005-0000-0000-000002770000}"/>
    <cellStyle name="Normal 86 3 4 3" xfId="30465" xr:uid="{00000000-0005-0000-0000-000003770000}"/>
    <cellStyle name="Normal 86 3 4 4" xfId="30466" xr:uid="{00000000-0005-0000-0000-000004770000}"/>
    <cellStyle name="Normal 86 3 5" xfId="30467" xr:uid="{00000000-0005-0000-0000-000005770000}"/>
    <cellStyle name="Normal 86 3 5 2" xfId="30468" xr:uid="{00000000-0005-0000-0000-000006770000}"/>
    <cellStyle name="Normal 86 3 5 2 2" xfId="30469" xr:uid="{00000000-0005-0000-0000-000007770000}"/>
    <cellStyle name="Normal 86 3 5 3" xfId="30470" xr:uid="{00000000-0005-0000-0000-000008770000}"/>
    <cellStyle name="Normal 86 3 5 4" xfId="30471" xr:uid="{00000000-0005-0000-0000-000009770000}"/>
    <cellStyle name="Normal 86 3 6" xfId="30472" xr:uid="{00000000-0005-0000-0000-00000A770000}"/>
    <cellStyle name="Normal 86 3 6 2" xfId="30473" xr:uid="{00000000-0005-0000-0000-00000B770000}"/>
    <cellStyle name="Normal 86 3 6 2 2" xfId="30474" xr:uid="{00000000-0005-0000-0000-00000C770000}"/>
    <cellStyle name="Normal 86 3 6 3" xfId="30475" xr:uid="{00000000-0005-0000-0000-00000D770000}"/>
    <cellStyle name="Normal 86 3 7" xfId="30476" xr:uid="{00000000-0005-0000-0000-00000E770000}"/>
    <cellStyle name="Normal 86 3 7 2" xfId="30477" xr:uid="{00000000-0005-0000-0000-00000F770000}"/>
    <cellStyle name="Normal 86 3 7 3" xfId="30478" xr:uid="{00000000-0005-0000-0000-000010770000}"/>
    <cellStyle name="Normal 86 3 8" xfId="30479" xr:uid="{00000000-0005-0000-0000-000011770000}"/>
    <cellStyle name="Normal 86 3 8 2" xfId="30480" xr:uid="{00000000-0005-0000-0000-000012770000}"/>
    <cellStyle name="Normal 86 3 9" xfId="30481" xr:uid="{00000000-0005-0000-0000-000013770000}"/>
    <cellStyle name="Normal 86 3 9 2" xfId="30482" xr:uid="{00000000-0005-0000-0000-000014770000}"/>
    <cellStyle name="Normal 86 4" xfId="30483" xr:uid="{00000000-0005-0000-0000-000015770000}"/>
    <cellStyle name="Normal 86 4 2" xfId="30484" xr:uid="{00000000-0005-0000-0000-000016770000}"/>
    <cellStyle name="Normal 86 4 2 2" xfId="30485" xr:uid="{00000000-0005-0000-0000-000017770000}"/>
    <cellStyle name="Normal 86 4 3" xfId="30486" xr:uid="{00000000-0005-0000-0000-000018770000}"/>
    <cellStyle name="Normal 86 4 4" xfId="30487" xr:uid="{00000000-0005-0000-0000-000019770000}"/>
    <cellStyle name="Normal 86 4 5" xfId="30488" xr:uid="{00000000-0005-0000-0000-00001A770000}"/>
    <cellStyle name="Normal 86 5" xfId="30489" xr:uid="{00000000-0005-0000-0000-00001B770000}"/>
    <cellStyle name="Normal 86 5 2" xfId="30490" xr:uid="{00000000-0005-0000-0000-00001C770000}"/>
    <cellStyle name="Normal 86 5 2 2" xfId="30491" xr:uid="{00000000-0005-0000-0000-00001D770000}"/>
    <cellStyle name="Normal 86 5 3" xfId="30492" xr:uid="{00000000-0005-0000-0000-00001E770000}"/>
    <cellStyle name="Normal 86 5 4" xfId="30493" xr:uid="{00000000-0005-0000-0000-00001F770000}"/>
    <cellStyle name="Normal 86 5 5" xfId="30494" xr:uid="{00000000-0005-0000-0000-000020770000}"/>
    <cellStyle name="Normal 86 6" xfId="30495" xr:uid="{00000000-0005-0000-0000-000021770000}"/>
    <cellStyle name="Normal 86 6 2" xfId="30496" xr:uid="{00000000-0005-0000-0000-000022770000}"/>
    <cellStyle name="Normal 86 6 2 2" xfId="30497" xr:uid="{00000000-0005-0000-0000-000023770000}"/>
    <cellStyle name="Normal 86 6 3" xfId="30498" xr:uid="{00000000-0005-0000-0000-000024770000}"/>
    <cellStyle name="Normal 86 6 4" xfId="30499" xr:uid="{00000000-0005-0000-0000-000025770000}"/>
    <cellStyle name="Normal 86 6 5" xfId="30500" xr:uid="{00000000-0005-0000-0000-000026770000}"/>
    <cellStyle name="Normal 86 7" xfId="30501" xr:uid="{00000000-0005-0000-0000-000027770000}"/>
    <cellStyle name="Normal 86 7 2" xfId="30502" xr:uid="{00000000-0005-0000-0000-000028770000}"/>
    <cellStyle name="Normal 86 7 2 2" xfId="30503" xr:uid="{00000000-0005-0000-0000-000029770000}"/>
    <cellStyle name="Normal 86 7 3" xfId="30504" xr:uid="{00000000-0005-0000-0000-00002A770000}"/>
    <cellStyle name="Normal 86 7 4" xfId="30505" xr:uid="{00000000-0005-0000-0000-00002B770000}"/>
    <cellStyle name="Normal 86 8" xfId="30506" xr:uid="{00000000-0005-0000-0000-00002C770000}"/>
    <cellStyle name="Normal 86 8 2" xfId="30507" xr:uid="{00000000-0005-0000-0000-00002D770000}"/>
    <cellStyle name="Normal 86 8 2 2" xfId="30508" xr:uid="{00000000-0005-0000-0000-00002E770000}"/>
    <cellStyle name="Normal 86 8 3" xfId="30509" xr:uid="{00000000-0005-0000-0000-00002F770000}"/>
    <cellStyle name="Normal 86 9" xfId="30510" xr:uid="{00000000-0005-0000-0000-000030770000}"/>
    <cellStyle name="Normal 86 9 2" xfId="30511" xr:uid="{00000000-0005-0000-0000-000031770000}"/>
    <cellStyle name="Normal 86 9 3" xfId="30512" xr:uid="{00000000-0005-0000-0000-000032770000}"/>
    <cellStyle name="Normal 87" xfId="30513" xr:uid="{00000000-0005-0000-0000-000033770000}"/>
    <cellStyle name="Normal 87 10" xfId="30514" xr:uid="{00000000-0005-0000-0000-000034770000}"/>
    <cellStyle name="Normal 87 10 2" xfId="30515" xr:uid="{00000000-0005-0000-0000-000035770000}"/>
    <cellStyle name="Normal 87 11" xfId="30516" xr:uid="{00000000-0005-0000-0000-000036770000}"/>
    <cellStyle name="Normal 87 11 2" xfId="30517" xr:uid="{00000000-0005-0000-0000-000037770000}"/>
    <cellStyle name="Normal 87 12" xfId="30518" xr:uid="{00000000-0005-0000-0000-000038770000}"/>
    <cellStyle name="Normal 87 12 2" xfId="30519" xr:uid="{00000000-0005-0000-0000-000039770000}"/>
    <cellStyle name="Normal 87 13" xfId="30520" xr:uid="{00000000-0005-0000-0000-00003A770000}"/>
    <cellStyle name="Normal 87 13 2" xfId="30521" xr:uid="{00000000-0005-0000-0000-00003B770000}"/>
    <cellStyle name="Normal 87 14" xfId="30522" xr:uid="{00000000-0005-0000-0000-00003C770000}"/>
    <cellStyle name="Normal 87 15" xfId="30523" xr:uid="{00000000-0005-0000-0000-00003D770000}"/>
    <cellStyle name="Normal 87 16" xfId="30524" xr:uid="{00000000-0005-0000-0000-00003E770000}"/>
    <cellStyle name="Normal 87 17" xfId="30525" xr:uid="{00000000-0005-0000-0000-00003F770000}"/>
    <cellStyle name="Normal 87 2" xfId="30526" xr:uid="{00000000-0005-0000-0000-000040770000}"/>
    <cellStyle name="Normal 87 2 10" xfId="30527" xr:uid="{00000000-0005-0000-0000-000041770000}"/>
    <cellStyle name="Normal 87 2 11" xfId="30528" xr:uid="{00000000-0005-0000-0000-000042770000}"/>
    <cellStyle name="Normal 87 2 12" xfId="30529" xr:uid="{00000000-0005-0000-0000-000043770000}"/>
    <cellStyle name="Normal 87 2 13" xfId="30530" xr:uid="{00000000-0005-0000-0000-000044770000}"/>
    <cellStyle name="Normal 87 2 14" xfId="30531" xr:uid="{00000000-0005-0000-0000-000045770000}"/>
    <cellStyle name="Normal 87 2 15" xfId="30532" xr:uid="{00000000-0005-0000-0000-000046770000}"/>
    <cellStyle name="Normal 87 2 2" xfId="30533" xr:uid="{00000000-0005-0000-0000-000047770000}"/>
    <cellStyle name="Normal 87 2 2 2" xfId="30534" xr:uid="{00000000-0005-0000-0000-000048770000}"/>
    <cellStyle name="Normal 87 2 2 2 2" xfId="30535" xr:uid="{00000000-0005-0000-0000-000049770000}"/>
    <cellStyle name="Normal 87 2 2 3" xfId="30536" xr:uid="{00000000-0005-0000-0000-00004A770000}"/>
    <cellStyle name="Normal 87 2 2 4" xfId="30537" xr:uid="{00000000-0005-0000-0000-00004B770000}"/>
    <cellStyle name="Normal 87 2 2 5" xfId="30538" xr:uid="{00000000-0005-0000-0000-00004C770000}"/>
    <cellStyle name="Normal 87 2 3" xfId="30539" xr:uid="{00000000-0005-0000-0000-00004D770000}"/>
    <cellStyle name="Normal 87 2 3 2" xfId="30540" xr:uid="{00000000-0005-0000-0000-00004E770000}"/>
    <cellStyle name="Normal 87 2 3 2 2" xfId="30541" xr:uid="{00000000-0005-0000-0000-00004F770000}"/>
    <cellStyle name="Normal 87 2 3 3" xfId="30542" xr:uid="{00000000-0005-0000-0000-000050770000}"/>
    <cellStyle name="Normal 87 2 3 4" xfId="30543" xr:uid="{00000000-0005-0000-0000-000051770000}"/>
    <cellStyle name="Normal 87 2 4" xfId="30544" xr:uid="{00000000-0005-0000-0000-000052770000}"/>
    <cellStyle name="Normal 87 2 4 2" xfId="30545" xr:uid="{00000000-0005-0000-0000-000053770000}"/>
    <cellStyle name="Normal 87 2 4 2 2" xfId="30546" xr:uid="{00000000-0005-0000-0000-000054770000}"/>
    <cellStyle name="Normal 87 2 4 3" xfId="30547" xr:uid="{00000000-0005-0000-0000-000055770000}"/>
    <cellStyle name="Normal 87 2 4 4" xfId="30548" xr:uid="{00000000-0005-0000-0000-000056770000}"/>
    <cellStyle name="Normal 87 2 5" xfId="30549" xr:uid="{00000000-0005-0000-0000-000057770000}"/>
    <cellStyle name="Normal 87 2 5 2" xfId="30550" xr:uid="{00000000-0005-0000-0000-000058770000}"/>
    <cellStyle name="Normal 87 2 5 2 2" xfId="30551" xr:uid="{00000000-0005-0000-0000-000059770000}"/>
    <cellStyle name="Normal 87 2 5 3" xfId="30552" xr:uid="{00000000-0005-0000-0000-00005A770000}"/>
    <cellStyle name="Normal 87 2 5 4" xfId="30553" xr:uid="{00000000-0005-0000-0000-00005B770000}"/>
    <cellStyle name="Normal 87 2 6" xfId="30554" xr:uid="{00000000-0005-0000-0000-00005C770000}"/>
    <cellStyle name="Normal 87 2 6 2" xfId="30555" xr:uid="{00000000-0005-0000-0000-00005D770000}"/>
    <cellStyle name="Normal 87 2 6 2 2" xfId="30556" xr:uid="{00000000-0005-0000-0000-00005E770000}"/>
    <cellStyle name="Normal 87 2 6 3" xfId="30557" xr:uid="{00000000-0005-0000-0000-00005F770000}"/>
    <cellStyle name="Normal 87 2 7" xfId="30558" xr:uid="{00000000-0005-0000-0000-000060770000}"/>
    <cellStyle name="Normal 87 2 7 2" xfId="30559" xr:uid="{00000000-0005-0000-0000-000061770000}"/>
    <cellStyle name="Normal 87 2 7 3" xfId="30560" xr:uid="{00000000-0005-0000-0000-000062770000}"/>
    <cellStyle name="Normal 87 2 8" xfId="30561" xr:uid="{00000000-0005-0000-0000-000063770000}"/>
    <cellStyle name="Normal 87 2 8 2" xfId="30562" xr:uid="{00000000-0005-0000-0000-000064770000}"/>
    <cellStyle name="Normal 87 2 9" xfId="30563" xr:uid="{00000000-0005-0000-0000-000065770000}"/>
    <cellStyle name="Normal 87 2 9 2" xfId="30564" xr:uid="{00000000-0005-0000-0000-000066770000}"/>
    <cellStyle name="Normal 87 3" xfId="30565" xr:uid="{00000000-0005-0000-0000-000067770000}"/>
    <cellStyle name="Normal 87 3 10" xfId="30566" xr:uid="{00000000-0005-0000-0000-000068770000}"/>
    <cellStyle name="Normal 87 3 11" xfId="30567" xr:uid="{00000000-0005-0000-0000-000069770000}"/>
    <cellStyle name="Normal 87 3 12" xfId="30568" xr:uid="{00000000-0005-0000-0000-00006A770000}"/>
    <cellStyle name="Normal 87 3 13" xfId="30569" xr:uid="{00000000-0005-0000-0000-00006B770000}"/>
    <cellStyle name="Normal 87 3 14" xfId="30570" xr:uid="{00000000-0005-0000-0000-00006C770000}"/>
    <cellStyle name="Normal 87 3 15" xfId="30571" xr:uid="{00000000-0005-0000-0000-00006D770000}"/>
    <cellStyle name="Normal 87 3 2" xfId="30572" xr:uid="{00000000-0005-0000-0000-00006E770000}"/>
    <cellStyle name="Normal 87 3 2 2" xfId="30573" xr:uid="{00000000-0005-0000-0000-00006F770000}"/>
    <cellStyle name="Normal 87 3 2 2 2" xfId="30574" xr:uid="{00000000-0005-0000-0000-000070770000}"/>
    <cellStyle name="Normal 87 3 2 3" xfId="30575" xr:uid="{00000000-0005-0000-0000-000071770000}"/>
    <cellStyle name="Normal 87 3 2 4" xfId="30576" xr:uid="{00000000-0005-0000-0000-000072770000}"/>
    <cellStyle name="Normal 87 3 2 5" xfId="30577" xr:uid="{00000000-0005-0000-0000-000073770000}"/>
    <cellStyle name="Normal 87 3 3" xfId="30578" xr:uid="{00000000-0005-0000-0000-000074770000}"/>
    <cellStyle name="Normal 87 3 3 2" xfId="30579" xr:uid="{00000000-0005-0000-0000-000075770000}"/>
    <cellStyle name="Normal 87 3 3 2 2" xfId="30580" xr:uid="{00000000-0005-0000-0000-000076770000}"/>
    <cellStyle name="Normal 87 3 3 3" xfId="30581" xr:uid="{00000000-0005-0000-0000-000077770000}"/>
    <cellStyle name="Normal 87 3 3 4" xfId="30582" xr:uid="{00000000-0005-0000-0000-000078770000}"/>
    <cellStyle name="Normal 87 3 4" xfId="30583" xr:uid="{00000000-0005-0000-0000-000079770000}"/>
    <cellStyle name="Normal 87 3 4 2" xfId="30584" xr:uid="{00000000-0005-0000-0000-00007A770000}"/>
    <cellStyle name="Normal 87 3 4 2 2" xfId="30585" xr:uid="{00000000-0005-0000-0000-00007B770000}"/>
    <cellStyle name="Normal 87 3 4 3" xfId="30586" xr:uid="{00000000-0005-0000-0000-00007C770000}"/>
    <cellStyle name="Normal 87 3 4 4" xfId="30587" xr:uid="{00000000-0005-0000-0000-00007D770000}"/>
    <cellStyle name="Normal 87 3 5" xfId="30588" xr:uid="{00000000-0005-0000-0000-00007E770000}"/>
    <cellStyle name="Normal 87 3 5 2" xfId="30589" xr:uid="{00000000-0005-0000-0000-00007F770000}"/>
    <cellStyle name="Normal 87 3 5 2 2" xfId="30590" xr:uid="{00000000-0005-0000-0000-000080770000}"/>
    <cellStyle name="Normal 87 3 5 3" xfId="30591" xr:uid="{00000000-0005-0000-0000-000081770000}"/>
    <cellStyle name="Normal 87 3 5 4" xfId="30592" xr:uid="{00000000-0005-0000-0000-000082770000}"/>
    <cellStyle name="Normal 87 3 6" xfId="30593" xr:uid="{00000000-0005-0000-0000-000083770000}"/>
    <cellStyle name="Normal 87 3 6 2" xfId="30594" xr:uid="{00000000-0005-0000-0000-000084770000}"/>
    <cellStyle name="Normal 87 3 6 2 2" xfId="30595" xr:uid="{00000000-0005-0000-0000-000085770000}"/>
    <cellStyle name="Normal 87 3 6 3" xfId="30596" xr:uid="{00000000-0005-0000-0000-000086770000}"/>
    <cellStyle name="Normal 87 3 7" xfId="30597" xr:uid="{00000000-0005-0000-0000-000087770000}"/>
    <cellStyle name="Normal 87 3 7 2" xfId="30598" xr:uid="{00000000-0005-0000-0000-000088770000}"/>
    <cellStyle name="Normal 87 3 7 3" xfId="30599" xr:uid="{00000000-0005-0000-0000-000089770000}"/>
    <cellStyle name="Normal 87 3 8" xfId="30600" xr:uid="{00000000-0005-0000-0000-00008A770000}"/>
    <cellStyle name="Normal 87 3 8 2" xfId="30601" xr:uid="{00000000-0005-0000-0000-00008B770000}"/>
    <cellStyle name="Normal 87 3 9" xfId="30602" xr:uid="{00000000-0005-0000-0000-00008C770000}"/>
    <cellStyle name="Normal 87 3 9 2" xfId="30603" xr:uid="{00000000-0005-0000-0000-00008D770000}"/>
    <cellStyle name="Normal 87 4" xfId="30604" xr:uid="{00000000-0005-0000-0000-00008E770000}"/>
    <cellStyle name="Normal 87 4 2" xfId="30605" xr:uid="{00000000-0005-0000-0000-00008F770000}"/>
    <cellStyle name="Normal 87 4 2 2" xfId="30606" xr:uid="{00000000-0005-0000-0000-000090770000}"/>
    <cellStyle name="Normal 87 4 3" xfId="30607" xr:uid="{00000000-0005-0000-0000-000091770000}"/>
    <cellStyle name="Normal 87 4 4" xfId="30608" xr:uid="{00000000-0005-0000-0000-000092770000}"/>
    <cellStyle name="Normal 87 4 5" xfId="30609" xr:uid="{00000000-0005-0000-0000-000093770000}"/>
    <cellStyle name="Normal 87 5" xfId="30610" xr:uid="{00000000-0005-0000-0000-000094770000}"/>
    <cellStyle name="Normal 87 5 2" xfId="30611" xr:uid="{00000000-0005-0000-0000-000095770000}"/>
    <cellStyle name="Normal 87 5 2 2" xfId="30612" xr:uid="{00000000-0005-0000-0000-000096770000}"/>
    <cellStyle name="Normal 87 5 3" xfId="30613" xr:uid="{00000000-0005-0000-0000-000097770000}"/>
    <cellStyle name="Normal 87 5 4" xfId="30614" xr:uid="{00000000-0005-0000-0000-000098770000}"/>
    <cellStyle name="Normal 87 5 5" xfId="30615" xr:uid="{00000000-0005-0000-0000-000099770000}"/>
    <cellStyle name="Normal 87 6" xfId="30616" xr:uid="{00000000-0005-0000-0000-00009A770000}"/>
    <cellStyle name="Normal 87 6 2" xfId="30617" xr:uid="{00000000-0005-0000-0000-00009B770000}"/>
    <cellStyle name="Normal 87 6 2 2" xfId="30618" xr:uid="{00000000-0005-0000-0000-00009C770000}"/>
    <cellStyle name="Normal 87 6 3" xfId="30619" xr:uid="{00000000-0005-0000-0000-00009D770000}"/>
    <cellStyle name="Normal 87 6 4" xfId="30620" xr:uid="{00000000-0005-0000-0000-00009E770000}"/>
    <cellStyle name="Normal 87 6 5" xfId="30621" xr:uid="{00000000-0005-0000-0000-00009F770000}"/>
    <cellStyle name="Normal 87 7" xfId="30622" xr:uid="{00000000-0005-0000-0000-0000A0770000}"/>
    <cellStyle name="Normal 87 7 2" xfId="30623" xr:uid="{00000000-0005-0000-0000-0000A1770000}"/>
    <cellStyle name="Normal 87 7 2 2" xfId="30624" xr:uid="{00000000-0005-0000-0000-0000A2770000}"/>
    <cellStyle name="Normal 87 7 3" xfId="30625" xr:uid="{00000000-0005-0000-0000-0000A3770000}"/>
    <cellStyle name="Normal 87 7 4" xfId="30626" xr:uid="{00000000-0005-0000-0000-0000A4770000}"/>
    <cellStyle name="Normal 87 8" xfId="30627" xr:uid="{00000000-0005-0000-0000-0000A5770000}"/>
    <cellStyle name="Normal 87 8 2" xfId="30628" xr:uid="{00000000-0005-0000-0000-0000A6770000}"/>
    <cellStyle name="Normal 87 8 2 2" xfId="30629" xr:uid="{00000000-0005-0000-0000-0000A7770000}"/>
    <cellStyle name="Normal 87 8 3" xfId="30630" xr:uid="{00000000-0005-0000-0000-0000A8770000}"/>
    <cellStyle name="Normal 87 9" xfId="30631" xr:uid="{00000000-0005-0000-0000-0000A9770000}"/>
    <cellStyle name="Normal 87 9 2" xfId="30632" xr:uid="{00000000-0005-0000-0000-0000AA770000}"/>
    <cellStyle name="Normal 87 9 3" xfId="30633" xr:uid="{00000000-0005-0000-0000-0000AB770000}"/>
    <cellStyle name="Normal 88" xfId="30634" xr:uid="{00000000-0005-0000-0000-0000AC770000}"/>
    <cellStyle name="Normal 88 10" xfId="30635" xr:uid="{00000000-0005-0000-0000-0000AD770000}"/>
    <cellStyle name="Normal 88 10 2" xfId="30636" xr:uid="{00000000-0005-0000-0000-0000AE770000}"/>
    <cellStyle name="Normal 88 11" xfId="30637" xr:uid="{00000000-0005-0000-0000-0000AF770000}"/>
    <cellStyle name="Normal 88 11 2" xfId="30638" xr:uid="{00000000-0005-0000-0000-0000B0770000}"/>
    <cellStyle name="Normal 88 12" xfId="30639" xr:uid="{00000000-0005-0000-0000-0000B1770000}"/>
    <cellStyle name="Normal 88 12 2" xfId="30640" xr:uid="{00000000-0005-0000-0000-0000B2770000}"/>
    <cellStyle name="Normal 88 13" xfId="30641" xr:uid="{00000000-0005-0000-0000-0000B3770000}"/>
    <cellStyle name="Normal 88 13 2" xfId="30642" xr:uid="{00000000-0005-0000-0000-0000B4770000}"/>
    <cellStyle name="Normal 88 14" xfId="30643" xr:uid="{00000000-0005-0000-0000-0000B5770000}"/>
    <cellStyle name="Normal 88 15" xfId="30644" xr:uid="{00000000-0005-0000-0000-0000B6770000}"/>
    <cellStyle name="Normal 88 16" xfId="30645" xr:uid="{00000000-0005-0000-0000-0000B7770000}"/>
    <cellStyle name="Normal 88 17" xfId="30646" xr:uid="{00000000-0005-0000-0000-0000B8770000}"/>
    <cellStyle name="Normal 88 2" xfId="30647" xr:uid="{00000000-0005-0000-0000-0000B9770000}"/>
    <cellStyle name="Normal 88 2 10" xfId="30648" xr:uid="{00000000-0005-0000-0000-0000BA770000}"/>
    <cellStyle name="Normal 88 2 11" xfId="30649" xr:uid="{00000000-0005-0000-0000-0000BB770000}"/>
    <cellStyle name="Normal 88 2 12" xfId="30650" xr:uid="{00000000-0005-0000-0000-0000BC770000}"/>
    <cellStyle name="Normal 88 2 13" xfId="30651" xr:uid="{00000000-0005-0000-0000-0000BD770000}"/>
    <cellStyle name="Normal 88 2 14" xfId="30652" xr:uid="{00000000-0005-0000-0000-0000BE770000}"/>
    <cellStyle name="Normal 88 2 15" xfId="30653" xr:uid="{00000000-0005-0000-0000-0000BF770000}"/>
    <cellStyle name="Normal 88 2 2" xfId="30654" xr:uid="{00000000-0005-0000-0000-0000C0770000}"/>
    <cellStyle name="Normal 88 2 2 2" xfId="30655" xr:uid="{00000000-0005-0000-0000-0000C1770000}"/>
    <cellStyle name="Normal 88 2 2 2 2" xfId="30656" xr:uid="{00000000-0005-0000-0000-0000C2770000}"/>
    <cellStyle name="Normal 88 2 2 3" xfId="30657" xr:uid="{00000000-0005-0000-0000-0000C3770000}"/>
    <cellStyle name="Normal 88 2 2 4" xfId="30658" xr:uid="{00000000-0005-0000-0000-0000C4770000}"/>
    <cellStyle name="Normal 88 2 2 5" xfId="30659" xr:uid="{00000000-0005-0000-0000-0000C5770000}"/>
    <cellStyle name="Normal 88 2 3" xfId="30660" xr:uid="{00000000-0005-0000-0000-0000C6770000}"/>
    <cellStyle name="Normal 88 2 3 2" xfId="30661" xr:uid="{00000000-0005-0000-0000-0000C7770000}"/>
    <cellStyle name="Normal 88 2 3 2 2" xfId="30662" xr:uid="{00000000-0005-0000-0000-0000C8770000}"/>
    <cellStyle name="Normal 88 2 3 3" xfId="30663" xr:uid="{00000000-0005-0000-0000-0000C9770000}"/>
    <cellStyle name="Normal 88 2 3 4" xfId="30664" xr:uid="{00000000-0005-0000-0000-0000CA770000}"/>
    <cellStyle name="Normal 88 2 4" xfId="30665" xr:uid="{00000000-0005-0000-0000-0000CB770000}"/>
    <cellStyle name="Normal 88 2 4 2" xfId="30666" xr:uid="{00000000-0005-0000-0000-0000CC770000}"/>
    <cellStyle name="Normal 88 2 4 2 2" xfId="30667" xr:uid="{00000000-0005-0000-0000-0000CD770000}"/>
    <cellStyle name="Normal 88 2 4 3" xfId="30668" xr:uid="{00000000-0005-0000-0000-0000CE770000}"/>
    <cellStyle name="Normal 88 2 4 4" xfId="30669" xr:uid="{00000000-0005-0000-0000-0000CF770000}"/>
    <cellStyle name="Normal 88 2 5" xfId="30670" xr:uid="{00000000-0005-0000-0000-0000D0770000}"/>
    <cellStyle name="Normal 88 2 5 2" xfId="30671" xr:uid="{00000000-0005-0000-0000-0000D1770000}"/>
    <cellStyle name="Normal 88 2 5 2 2" xfId="30672" xr:uid="{00000000-0005-0000-0000-0000D2770000}"/>
    <cellStyle name="Normal 88 2 5 3" xfId="30673" xr:uid="{00000000-0005-0000-0000-0000D3770000}"/>
    <cellStyle name="Normal 88 2 5 4" xfId="30674" xr:uid="{00000000-0005-0000-0000-0000D4770000}"/>
    <cellStyle name="Normal 88 2 6" xfId="30675" xr:uid="{00000000-0005-0000-0000-0000D5770000}"/>
    <cellStyle name="Normal 88 2 6 2" xfId="30676" xr:uid="{00000000-0005-0000-0000-0000D6770000}"/>
    <cellStyle name="Normal 88 2 6 2 2" xfId="30677" xr:uid="{00000000-0005-0000-0000-0000D7770000}"/>
    <cellStyle name="Normal 88 2 6 3" xfId="30678" xr:uid="{00000000-0005-0000-0000-0000D8770000}"/>
    <cellStyle name="Normal 88 2 7" xfId="30679" xr:uid="{00000000-0005-0000-0000-0000D9770000}"/>
    <cellStyle name="Normal 88 2 7 2" xfId="30680" xr:uid="{00000000-0005-0000-0000-0000DA770000}"/>
    <cellStyle name="Normal 88 2 7 3" xfId="30681" xr:uid="{00000000-0005-0000-0000-0000DB770000}"/>
    <cellStyle name="Normal 88 2 8" xfId="30682" xr:uid="{00000000-0005-0000-0000-0000DC770000}"/>
    <cellStyle name="Normal 88 2 8 2" xfId="30683" xr:uid="{00000000-0005-0000-0000-0000DD770000}"/>
    <cellStyle name="Normal 88 2 9" xfId="30684" xr:uid="{00000000-0005-0000-0000-0000DE770000}"/>
    <cellStyle name="Normal 88 2 9 2" xfId="30685" xr:uid="{00000000-0005-0000-0000-0000DF770000}"/>
    <cellStyle name="Normal 88 3" xfId="30686" xr:uid="{00000000-0005-0000-0000-0000E0770000}"/>
    <cellStyle name="Normal 88 3 10" xfId="30687" xr:uid="{00000000-0005-0000-0000-0000E1770000}"/>
    <cellStyle name="Normal 88 3 11" xfId="30688" xr:uid="{00000000-0005-0000-0000-0000E2770000}"/>
    <cellStyle name="Normal 88 3 12" xfId="30689" xr:uid="{00000000-0005-0000-0000-0000E3770000}"/>
    <cellStyle name="Normal 88 3 13" xfId="30690" xr:uid="{00000000-0005-0000-0000-0000E4770000}"/>
    <cellStyle name="Normal 88 3 14" xfId="30691" xr:uid="{00000000-0005-0000-0000-0000E5770000}"/>
    <cellStyle name="Normal 88 3 15" xfId="30692" xr:uid="{00000000-0005-0000-0000-0000E6770000}"/>
    <cellStyle name="Normal 88 3 2" xfId="30693" xr:uid="{00000000-0005-0000-0000-0000E7770000}"/>
    <cellStyle name="Normal 88 3 2 2" xfId="30694" xr:uid="{00000000-0005-0000-0000-0000E8770000}"/>
    <cellStyle name="Normal 88 3 2 2 2" xfId="30695" xr:uid="{00000000-0005-0000-0000-0000E9770000}"/>
    <cellStyle name="Normal 88 3 2 3" xfId="30696" xr:uid="{00000000-0005-0000-0000-0000EA770000}"/>
    <cellStyle name="Normal 88 3 2 4" xfId="30697" xr:uid="{00000000-0005-0000-0000-0000EB770000}"/>
    <cellStyle name="Normal 88 3 2 5" xfId="30698" xr:uid="{00000000-0005-0000-0000-0000EC770000}"/>
    <cellStyle name="Normal 88 3 3" xfId="30699" xr:uid="{00000000-0005-0000-0000-0000ED770000}"/>
    <cellStyle name="Normal 88 3 3 2" xfId="30700" xr:uid="{00000000-0005-0000-0000-0000EE770000}"/>
    <cellStyle name="Normal 88 3 3 2 2" xfId="30701" xr:uid="{00000000-0005-0000-0000-0000EF770000}"/>
    <cellStyle name="Normal 88 3 3 3" xfId="30702" xr:uid="{00000000-0005-0000-0000-0000F0770000}"/>
    <cellStyle name="Normal 88 3 3 4" xfId="30703" xr:uid="{00000000-0005-0000-0000-0000F1770000}"/>
    <cellStyle name="Normal 88 3 4" xfId="30704" xr:uid="{00000000-0005-0000-0000-0000F2770000}"/>
    <cellStyle name="Normal 88 3 4 2" xfId="30705" xr:uid="{00000000-0005-0000-0000-0000F3770000}"/>
    <cellStyle name="Normal 88 3 4 2 2" xfId="30706" xr:uid="{00000000-0005-0000-0000-0000F4770000}"/>
    <cellStyle name="Normal 88 3 4 3" xfId="30707" xr:uid="{00000000-0005-0000-0000-0000F5770000}"/>
    <cellStyle name="Normal 88 3 4 4" xfId="30708" xr:uid="{00000000-0005-0000-0000-0000F6770000}"/>
    <cellStyle name="Normal 88 3 5" xfId="30709" xr:uid="{00000000-0005-0000-0000-0000F7770000}"/>
    <cellStyle name="Normal 88 3 5 2" xfId="30710" xr:uid="{00000000-0005-0000-0000-0000F8770000}"/>
    <cellStyle name="Normal 88 3 5 2 2" xfId="30711" xr:uid="{00000000-0005-0000-0000-0000F9770000}"/>
    <cellStyle name="Normal 88 3 5 3" xfId="30712" xr:uid="{00000000-0005-0000-0000-0000FA770000}"/>
    <cellStyle name="Normal 88 3 5 4" xfId="30713" xr:uid="{00000000-0005-0000-0000-0000FB770000}"/>
    <cellStyle name="Normal 88 3 6" xfId="30714" xr:uid="{00000000-0005-0000-0000-0000FC770000}"/>
    <cellStyle name="Normal 88 3 6 2" xfId="30715" xr:uid="{00000000-0005-0000-0000-0000FD770000}"/>
    <cellStyle name="Normal 88 3 6 2 2" xfId="30716" xr:uid="{00000000-0005-0000-0000-0000FE770000}"/>
    <cellStyle name="Normal 88 3 6 3" xfId="30717" xr:uid="{00000000-0005-0000-0000-0000FF770000}"/>
    <cellStyle name="Normal 88 3 7" xfId="30718" xr:uid="{00000000-0005-0000-0000-000000780000}"/>
    <cellStyle name="Normal 88 3 7 2" xfId="30719" xr:uid="{00000000-0005-0000-0000-000001780000}"/>
    <cellStyle name="Normal 88 3 7 3" xfId="30720" xr:uid="{00000000-0005-0000-0000-000002780000}"/>
    <cellStyle name="Normal 88 3 8" xfId="30721" xr:uid="{00000000-0005-0000-0000-000003780000}"/>
    <cellStyle name="Normal 88 3 8 2" xfId="30722" xr:uid="{00000000-0005-0000-0000-000004780000}"/>
    <cellStyle name="Normal 88 3 9" xfId="30723" xr:uid="{00000000-0005-0000-0000-000005780000}"/>
    <cellStyle name="Normal 88 3 9 2" xfId="30724" xr:uid="{00000000-0005-0000-0000-000006780000}"/>
    <cellStyle name="Normal 88 4" xfId="30725" xr:uid="{00000000-0005-0000-0000-000007780000}"/>
    <cellStyle name="Normal 88 4 2" xfId="30726" xr:uid="{00000000-0005-0000-0000-000008780000}"/>
    <cellStyle name="Normal 88 4 2 2" xfId="30727" xr:uid="{00000000-0005-0000-0000-000009780000}"/>
    <cellStyle name="Normal 88 4 3" xfId="30728" xr:uid="{00000000-0005-0000-0000-00000A780000}"/>
    <cellStyle name="Normal 88 4 4" xfId="30729" xr:uid="{00000000-0005-0000-0000-00000B780000}"/>
    <cellStyle name="Normal 88 4 5" xfId="30730" xr:uid="{00000000-0005-0000-0000-00000C780000}"/>
    <cellStyle name="Normal 88 5" xfId="30731" xr:uid="{00000000-0005-0000-0000-00000D780000}"/>
    <cellStyle name="Normal 88 5 2" xfId="30732" xr:uid="{00000000-0005-0000-0000-00000E780000}"/>
    <cellStyle name="Normal 88 5 2 2" xfId="30733" xr:uid="{00000000-0005-0000-0000-00000F780000}"/>
    <cellStyle name="Normal 88 5 3" xfId="30734" xr:uid="{00000000-0005-0000-0000-000010780000}"/>
    <cellStyle name="Normal 88 5 4" xfId="30735" xr:uid="{00000000-0005-0000-0000-000011780000}"/>
    <cellStyle name="Normal 88 5 5" xfId="30736" xr:uid="{00000000-0005-0000-0000-000012780000}"/>
    <cellStyle name="Normal 88 6" xfId="30737" xr:uid="{00000000-0005-0000-0000-000013780000}"/>
    <cellStyle name="Normal 88 6 2" xfId="30738" xr:uid="{00000000-0005-0000-0000-000014780000}"/>
    <cellStyle name="Normal 88 6 2 2" xfId="30739" xr:uid="{00000000-0005-0000-0000-000015780000}"/>
    <cellStyle name="Normal 88 6 3" xfId="30740" xr:uid="{00000000-0005-0000-0000-000016780000}"/>
    <cellStyle name="Normal 88 6 4" xfId="30741" xr:uid="{00000000-0005-0000-0000-000017780000}"/>
    <cellStyle name="Normal 88 6 5" xfId="30742" xr:uid="{00000000-0005-0000-0000-000018780000}"/>
    <cellStyle name="Normal 88 7" xfId="30743" xr:uid="{00000000-0005-0000-0000-000019780000}"/>
    <cellStyle name="Normal 88 7 2" xfId="30744" xr:uid="{00000000-0005-0000-0000-00001A780000}"/>
    <cellStyle name="Normal 88 7 2 2" xfId="30745" xr:uid="{00000000-0005-0000-0000-00001B780000}"/>
    <cellStyle name="Normal 88 7 3" xfId="30746" xr:uid="{00000000-0005-0000-0000-00001C780000}"/>
    <cellStyle name="Normal 88 7 4" xfId="30747" xr:uid="{00000000-0005-0000-0000-00001D780000}"/>
    <cellStyle name="Normal 88 8" xfId="30748" xr:uid="{00000000-0005-0000-0000-00001E780000}"/>
    <cellStyle name="Normal 88 8 2" xfId="30749" xr:uid="{00000000-0005-0000-0000-00001F780000}"/>
    <cellStyle name="Normal 88 8 2 2" xfId="30750" xr:uid="{00000000-0005-0000-0000-000020780000}"/>
    <cellStyle name="Normal 88 8 3" xfId="30751" xr:uid="{00000000-0005-0000-0000-000021780000}"/>
    <cellStyle name="Normal 88 9" xfId="30752" xr:uid="{00000000-0005-0000-0000-000022780000}"/>
    <cellStyle name="Normal 88 9 2" xfId="30753" xr:uid="{00000000-0005-0000-0000-000023780000}"/>
    <cellStyle name="Normal 88 9 3" xfId="30754" xr:uid="{00000000-0005-0000-0000-000024780000}"/>
    <cellStyle name="Normal 89" xfId="30755" xr:uid="{00000000-0005-0000-0000-000025780000}"/>
    <cellStyle name="Normal 89 10" xfId="30756" xr:uid="{00000000-0005-0000-0000-000026780000}"/>
    <cellStyle name="Normal 89 10 2" xfId="30757" xr:uid="{00000000-0005-0000-0000-000027780000}"/>
    <cellStyle name="Normal 89 11" xfId="30758" xr:uid="{00000000-0005-0000-0000-000028780000}"/>
    <cellStyle name="Normal 89 11 2" xfId="30759" xr:uid="{00000000-0005-0000-0000-000029780000}"/>
    <cellStyle name="Normal 89 12" xfId="30760" xr:uid="{00000000-0005-0000-0000-00002A780000}"/>
    <cellStyle name="Normal 89 12 2" xfId="30761" xr:uid="{00000000-0005-0000-0000-00002B780000}"/>
    <cellStyle name="Normal 89 13" xfId="30762" xr:uid="{00000000-0005-0000-0000-00002C780000}"/>
    <cellStyle name="Normal 89 13 2" xfId="30763" xr:uid="{00000000-0005-0000-0000-00002D780000}"/>
    <cellStyle name="Normal 89 14" xfId="30764" xr:uid="{00000000-0005-0000-0000-00002E780000}"/>
    <cellStyle name="Normal 89 15" xfId="30765" xr:uid="{00000000-0005-0000-0000-00002F780000}"/>
    <cellStyle name="Normal 89 16" xfId="30766" xr:uid="{00000000-0005-0000-0000-000030780000}"/>
    <cellStyle name="Normal 89 17" xfId="30767" xr:uid="{00000000-0005-0000-0000-000031780000}"/>
    <cellStyle name="Normal 89 2" xfId="30768" xr:uid="{00000000-0005-0000-0000-000032780000}"/>
    <cellStyle name="Normal 89 2 10" xfId="30769" xr:uid="{00000000-0005-0000-0000-000033780000}"/>
    <cellStyle name="Normal 89 2 11" xfId="30770" xr:uid="{00000000-0005-0000-0000-000034780000}"/>
    <cellStyle name="Normal 89 2 12" xfId="30771" xr:uid="{00000000-0005-0000-0000-000035780000}"/>
    <cellStyle name="Normal 89 2 13" xfId="30772" xr:uid="{00000000-0005-0000-0000-000036780000}"/>
    <cellStyle name="Normal 89 2 14" xfId="30773" xr:uid="{00000000-0005-0000-0000-000037780000}"/>
    <cellStyle name="Normal 89 2 15" xfId="30774" xr:uid="{00000000-0005-0000-0000-000038780000}"/>
    <cellStyle name="Normal 89 2 2" xfId="30775" xr:uid="{00000000-0005-0000-0000-000039780000}"/>
    <cellStyle name="Normal 89 2 2 2" xfId="30776" xr:uid="{00000000-0005-0000-0000-00003A780000}"/>
    <cellStyle name="Normal 89 2 2 2 2" xfId="30777" xr:uid="{00000000-0005-0000-0000-00003B780000}"/>
    <cellStyle name="Normal 89 2 2 3" xfId="30778" xr:uid="{00000000-0005-0000-0000-00003C780000}"/>
    <cellStyle name="Normal 89 2 2 4" xfId="30779" xr:uid="{00000000-0005-0000-0000-00003D780000}"/>
    <cellStyle name="Normal 89 2 2 5" xfId="30780" xr:uid="{00000000-0005-0000-0000-00003E780000}"/>
    <cellStyle name="Normal 89 2 3" xfId="30781" xr:uid="{00000000-0005-0000-0000-00003F780000}"/>
    <cellStyle name="Normal 89 2 3 2" xfId="30782" xr:uid="{00000000-0005-0000-0000-000040780000}"/>
    <cellStyle name="Normal 89 2 3 2 2" xfId="30783" xr:uid="{00000000-0005-0000-0000-000041780000}"/>
    <cellStyle name="Normal 89 2 3 3" xfId="30784" xr:uid="{00000000-0005-0000-0000-000042780000}"/>
    <cellStyle name="Normal 89 2 3 4" xfId="30785" xr:uid="{00000000-0005-0000-0000-000043780000}"/>
    <cellStyle name="Normal 89 2 4" xfId="30786" xr:uid="{00000000-0005-0000-0000-000044780000}"/>
    <cellStyle name="Normal 89 2 4 2" xfId="30787" xr:uid="{00000000-0005-0000-0000-000045780000}"/>
    <cellStyle name="Normal 89 2 4 2 2" xfId="30788" xr:uid="{00000000-0005-0000-0000-000046780000}"/>
    <cellStyle name="Normal 89 2 4 3" xfId="30789" xr:uid="{00000000-0005-0000-0000-000047780000}"/>
    <cellStyle name="Normal 89 2 4 4" xfId="30790" xr:uid="{00000000-0005-0000-0000-000048780000}"/>
    <cellStyle name="Normal 89 2 5" xfId="30791" xr:uid="{00000000-0005-0000-0000-000049780000}"/>
    <cellStyle name="Normal 89 2 5 2" xfId="30792" xr:uid="{00000000-0005-0000-0000-00004A780000}"/>
    <cellStyle name="Normal 89 2 5 2 2" xfId="30793" xr:uid="{00000000-0005-0000-0000-00004B780000}"/>
    <cellStyle name="Normal 89 2 5 3" xfId="30794" xr:uid="{00000000-0005-0000-0000-00004C780000}"/>
    <cellStyle name="Normal 89 2 5 4" xfId="30795" xr:uid="{00000000-0005-0000-0000-00004D780000}"/>
    <cellStyle name="Normal 89 2 6" xfId="30796" xr:uid="{00000000-0005-0000-0000-00004E780000}"/>
    <cellStyle name="Normal 89 2 6 2" xfId="30797" xr:uid="{00000000-0005-0000-0000-00004F780000}"/>
    <cellStyle name="Normal 89 2 6 2 2" xfId="30798" xr:uid="{00000000-0005-0000-0000-000050780000}"/>
    <cellStyle name="Normal 89 2 6 3" xfId="30799" xr:uid="{00000000-0005-0000-0000-000051780000}"/>
    <cellStyle name="Normal 89 2 7" xfId="30800" xr:uid="{00000000-0005-0000-0000-000052780000}"/>
    <cellStyle name="Normal 89 2 7 2" xfId="30801" xr:uid="{00000000-0005-0000-0000-000053780000}"/>
    <cellStyle name="Normal 89 2 7 3" xfId="30802" xr:uid="{00000000-0005-0000-0000-000054780000}"/>
    <cellStyle name="Normal 89 2 8" xfId="30803" xr:uid="{00000000-0005-0000-0000-000055780000}"/>
    <cellStyle name="Normal 89 2 8 2" xfId="30804" xr:uid="{00000000-0005-0000-0000-000056780000}"/>
    <cellStyle name="Normal 89 2 9" xfId="30805" xr:uid="{00000000-0005-0000-0000-000057780000}"/>
    <cellStyle name="Normal 89 2 9 2" xfId="30806" xr:uid="{00000000-0005-0000-0000-000058780000}"/>
    <cellStyle name="Normal 89 3" xfId="30807" xr:uid="{00000000-0005-0000-0000-000059780000}"/>
    <cellStyle name="Normal 89 3 10" xfId="30808" xr:uid="{00000000-0005-0000-0000-00005A780000}"/>
    <cellStyle name="Normal 89 3 11" xfId="30809" xr:uid="{00000000-0005-0000-0000-00005B780000}"/>
    <cellStyle name="Normal 89 3 12" xfId="30810" xr:uid="{00000000-0005-0000-0000-00005C780000}"/>
    <cellStyle name="Normal 89 3 13" xfId="30811" xr:uid="{00000000-0005-0000-0000-00005D780000}"/>
    <cellStyle name="Normal 89 3 14" xfId="30812" xr:uid="{00000000-0005-0000-0000-00005E780000}"/>
    <cellStyle name="Normal 89 3 15" xfId="30813" xr:uid="{00000000-0005-0000-0000-00005F780000}"/>
    <cellStyle name="Normal 89 3 2" xfId="30814" xr:uid="{00000000-0005-0000-0000-000060780000}"/>
    <cellStyle name="Normal 89 3 2 2" xfId="30815" xr:uid="{00000000-0005-0000-0000-000061780000}"/>
    <cellStyle name="Normal 89 3 2 2 2" xfId="30816" xr:uid="{00000000-0005-0000-0000-000062780000}"/>
    <cellStyle name="Normal 89 3 2 3" xfId="30817" xr:uid="{00000000-0005-0000-0000-000063780000}"/>
    <cellStyle name="Normal 89 3 2 4" xfId="30818" xr:uid="{00000000-0005-0000-0000-000064780000}"/>
    <cellStyle name="Normal 89 3 2 5" xfId="30819" xr:uid="{00000000-0005-0000-0000-000065780000}"/>
    <cellStyle name="Normal 89 3 3" xfId="30820" xr:uid="{00000000-0005-0000-0000-000066780000}"/>
    <cellStyle name="Normal 89 3 3 2" xfId="30821" xr:uid="{00000000-0005-0000-0000-000067780000}"/>
    <cellStyle name="Normal 89 3 3 2 2" xfId="30822" xr:uid="{00000000-0005-0000-0000-000068780000}"/>
    <cellStyle name="Normal 89 3 3 3" xfId="30823" xr:uid="{00000000-0005-0000-0000-000069780000}"/>
    <cellStyle name="Normal 89 3 3 4" xfId="30824" xr:uid="{00000000-0005-0000-0000-00006A780000}"/>
    <cellStyle name="Normal 89 3 4" xfId="30825" xr:uid="{00000000-0005-0000-0000-00006B780000}"/>
    <cellStyle name="Normal 89 3 4 2" xfId="30826" xr:uid="{00000000-0005-0000-0000-00006C780000}"/>
    <cellStyle name="Normal 89 3 4 2 2" xfId="30827" xr:uid="{00000000-0005-0000-0000-00006D780000}"/>
    <cellStyle name="Normal 89 3 4 3" xfId="30828" xr:uid="{00000000-0005-0000-0000-00006E780000}"/>
    <cellStyle name="Normal 89 3 4 4" xfId="30829" xr:uid="{00000000-0005-0000-0000-00006F780000}"/>
    <cellStyle name="Normal 89 3 5" xfId="30830" xr:uid="{00000000-0005-0000-0000-000070780000}"/>
    <cellStyle name="Normal 89 3 5 2" xfId="30831" xr:uid="{00000000-0005-0000-0000-000071780000}"/>
    <cellStyle name="Normal 89 3 5 2 2" xfId="30832" xr:uid="{00000000-0005-0000-0000-000072780000}"/>
    <cellStyle name="Normal 89 3 5 3" xfId="30833" xr:uid="{00000000-0005-0000-0000-000073780000}"/>
    <cellStyle name="Normal 89 3 5 4" xfId="30834" xr:uid="{00000000-0005-0000-0000-000074780000}"/>
    <cellStyle name="Normal 89 3 6" xfId="30835" xr:uid="{00000000-0005-0000-0000-000075780000}"/>
    <cellStyle name="Normal 89 3 6 2" xfId="30836" xr:uid="{00000000-0005-0000-0000-000076780000}"/>
    <cellStyle name="Normal 89 3 6 2 2" xfId="30837" xr:uid="{00000000-0005-0000-0000-000077780000}"/>
    <cellStyle name="Normal 89 3 6 3" xfId="30838" xr:uid="{00000000-0005-0000-0000-000078780000}"/>
    <cellStyle name="Normal 89 3 7" xfId="30839" xr:uid="{00000000-0005-0000-0000-000079780000}"/>
    <cellStyle name="Normal 89 3 7 2" xfId="30840" xr:uid="{00000000-0005-0000-0000-00007A780000}"/>
    <cellStyle name="Normal 89 3 7 3" xfId="30841" xr:uid="{00000000-0005-0000-0000-00007B780000}"/>
    <cellStyle name="Normal 89 3 8" xfId="30842" xr:uid="{00000000-0005-0000-0000-00007C780000}"/>
    <cellStyle name="Normal 89 3 8 2" xfId="30843" xr:uid="{00000000-0005-0000-0000-00007D780000}"/>
    <cellStyle name="Normal 89 3 9" xfId="30844" xr:uid="{00000000-0005-0000-0000-00007E780000}"/>
    <cellStyle name="Normal 89 3 9 2" xfId="30845" xr:uid="{00000000-0005-0000-0000-00007F780000}"/>
    <cellStyle name="Normal 89 4" xfId="30846" xr:uid="{00000000-0005-0000-0000-000080780000}"/>
    <cellStyle name="Normal 89 4 2" xfId="30847" xr:uid="{00000000-0005-0000-0000-000081780000}"/>
    <cellStyle name="Normal 89 4 2 2" xfId="30848" xr:uid="{00000000-0005-0000-0000-000082780000}"/>
    <cellStyle name="Normal 89 4 3" xfId="30849" xr:uid="{00000000-0005-0000-0000-000083780000}"/>
    <cellStyle name="Normal 89 4 4" xfId="30850" xr:uid="{00000000-0005-0000-0000-000084780000}"/>
    <cellStyle name="Normal 89 4 5" xfId="30851" xr:uid="{00000000-0005-0000-0000-000085780000}"/>
    <cellStyle name="Normal 89 5" xfId="30852" xr:uid="{00000000-0005-0000-0000-000086780000}"/>
    <cellStyle name="Normal 89 5 2" xfId="30853" xr:uid="{00000000-0005-0000-0000-000087780000}"/>
    <cellStyle name="Normal 89 5 2 2" xfId="30854" xr:uid="{00000000-0005-0000-0000-000088780000}"/>
    <cellStyle name="Normal 89 5 3" xfId="30855" xr:uid="{00000000-0005-0000-0000-000089780000}"/>
    <cellStyle name="Normal 89 5 4" xfId="30856" xr:uid="{00000000-0005-0000-0000-00008A780000}"/>
    <cellStyle name="Normal 89 5 5" xfId="30857" xr:uid="{00000000-0005-0000-0000-00008B780000}"/>
    <cellStyle name="Normal 89 6" xfId="30858" xr:uid="{00000000-0005-0000-0000-00008C780000}"/>
    <cellStyle name="Normal 89 6 2" xfId="30859" xr:uid="{00000000-0005-0000-0000-00008D780000}"/>
    <cellStyle name="Normal 89 6 2 2" xfId="30860" xr:uid="{00000000-0005-0000-0000-00008E780000}"/>
    <cellStyle name="Normal 89 6 3" xfId="30861" xr:uid="{00000000-0005-0000-0000-00008F780000}"/>
    <cellStyle name="Normal 89 6 4" xfId="30862" xr:uid="{00000000-0005-0000-0000-000090780000}"/>
    <cellStyle name="Normal 89 6 5" xfId="30863" xr:uid="{00000000-0005-0000-0000-000091780000}"/>
    <cellStyle name="Normal 89 7" xfId="30864" xr:uid="{00000000-0005-0000-0000-000092780000}"/>
    <cellStyle name="Normal 89 7 2" xfId="30865" xr:uid="{00000000-0005-0000-0000-000093780000}"/>
    <cellStyle name="Normal 89 7 2 2" xfId="30866" xr:uid="{00000000-0005-0000-0000-000094780000}"/>
    <cellStyle name="Normal 89 7 3" xfId="30867" xr:uid="{00000000-0005-0000-0000-000095780000}"/>
    <cellStyle name="Normal 89 7 4" xfId="30868" xr:uid="{00000000-0005-0000-0000-000096780000}"/>
    <cellStyle name="Normal 89 8" xfId="30869" xr:uid="{00000000-0005-0000-0000-000097780000}"/>
    <cellStyle name="Normal 89 8 2" xfId="30870" xr:uid="{00000000-0005-0000-0000-000098780000}"/>
    <cellStyle name="Normal 89 8 2 2" xfId="30871" xr:uid="{00000000-0005-0000-0000-000099780000}"/>
    <cellStyle name="Normal 89 8 3" xfId="30872" xr:uid="{00000000-0005-0000-0000-00009A780000}"/>
    <cellStyle name="Normal 89 9" xfId="30873" xr:uid="{00000000-0005-0000-0000-00009B780000}"/>
    <cellStyle name="Normal 89 9 2" xfId="30874" xr:uid="{00000000-0005-0000-0000-00009C780000}"/>
    <cellStyle name="Normal 89 9 3" xfId="30875" xr:uid="{00000000-0005-0000-0000-00009D780000}"/>
    <cellStyle name="Normal 9" xfId="30876" xr:uid="{00000000-0005-0000-0000-00009E780000}"/>
    <cellStyle name="Normal 9 10" xfId="30877" xr:uid="{00000000-0005-0000-0000-00009F780000}"/>
    <cellStyle name="Normal 9 10 2" xfId="30878" xr:uid="{00000000-0005-0000-0000-0000A0780000}"/>
    <cellStyle name="Normal 9 10 3" xfId="30879" xr:uid="{00000000-0005-0000-0000-0000A1780000}"/>
    <cellStyle name="Normal 9 11" xfId="30880" xr:uid="{00000000-0005-0000-0000-0000A2780000}"/>
    <cellStyle name="Normal 9 11 2" xfId="30881" xr:uid="{00000000-0005-0000-0000-0000A3780000}"/>
    <cellStyle name="Normal 9 11 3" xfId="30882" xr:uid="{00000000-0005-0000-0000-0000A4780000}"/>
    <cellStyle name="Normal 9 12" xfId="30883" xr:uid="{00000000-0005-0000-0000-0000A5780000}"/>
    <cellStyle name="Normal 9 12 2" xfId="30884" xr:uid="{00000000-0005-0000-0000-0000A6780000}"/>
    <cellStyle name="Normal 9 12 3" xfId="30885" xr:uid="{00000000-0005-0000-0000-0000A7780000}"/>
    <cellStyle name="Normal 9 13" xfId="30886" xr:uid="{00000000-0005-0000-0000-0000A8780000}"/>
    <cellStyle name="Normal 9 13 2" xfId="30887" xr:uid="{00000000-0005-0000-0000-0000A9780000}"/>
    <cellStyle name="Normal 9 14" xfId="30888" xr:uid="{00000000-0005-0000-0000-0000AA780000}"/>
    <cellStyle name="Normal 9 14 2" xfId="30889" xr:uid="{00000000-0005-0000-0000-0000AB780000}"/>
    <cellStyle name="Normal 9 14 3" xfId="30890" xr:uid="{00000000-0005-0000-0000-0000AC780000}"/>
    <cellStyle name="Normal 9 15" xfId="30891" xr:uid="{00000000-0005-0000-0000-0000AD780000}"/>
    <cellStyle name="Normal 9 15 2" xfId="30892" xr:uid="{00000000-0005-0000-0000-0000AE780000}"/>
    <cellStyle name="Normal 9 16" xfId="30893" xr:uid="{00000000-0005-0000-0000-0000AF780000}"/>
    <cellStyle name="Normal 9 16 2" xfId="30894" xr:uid="{00000000-0005-0000-0000-0000B0780000}"/>
    <cellStyle name="Normal 9 17" xfId="30895" xr:uid="{00000000-0005-0000-0000-0000B1780000}"/>
    <cellStyle name="Normal 9 18" xfId="30896" xr:uid="{00000000-0005-0000-0000-0000B2780000}"/>
    <cellStyle name="Normal 9 19" xfId="30897" xr:uid="{00000000-0005-0000-0000-0000B3780000}"/>
    <cellStyle name="Normal 9 2" xfId="30898" xr:uid="{00000000-0005-0000-0000-0000B4780000}"/>
    <cellStyle name="Normal 9 2 10" xfId="30899" xr:uid="{00000000-0005-0000-0000-0000B5780000}"/>
    <cellStyle name="Normal 9 2 10 2" xfId="30900" xr:uid="{00000000-0005-0000-0000-0000B6780000}"/>
    <cellStyle name="Normal 9 2 11" xfId="30901" xr:uid="{00000000-0005-0000-0000-0000B7780000}"/>
    <cellStyle name="Normal 9 2 12" xfId="30902" xr:uid="{00000000-0005-0000-0000-0000B8780000}"/>
    <cellStyle name="Normal 9 2 13" xfId="30903" xr:uid="{00000000-0005-0000-0000-0000B9780000}"/>
    <cellStyle name="Normal 9 2 14" xfId="30904" xr:uid="{00000000-0005-0000-0000-0000BA780000}"/>
    <cellStyle name="Normal 9 2 15" xfId="30905" xr:uid="{00000000-0005-0000-0000-0000BB780000}"/>
    <cellStyle name="Normal 9 2 16" xfId="30906" xr:uid="{00000000-0005-0000-0000-0000BC780000}"/>
    <cellStyle name="Normal 9 2 17" xfId="30907" xr:uid="{00000000-0005-0000-0000-0000BD780000}"/>
    <cellStyle name="Normal 9 2 18" xfId="30908" xr:uid="{00000000-0005-0000-0000-0000BE780000}"/>
    <cellStyle name="Normal 9 2 2" xfId="30909" xr:uid="{00000000-0005-0000-0000-0000BF780000}"/>
    <cellStyle name="Normal 9 2 2 2" xfId="30910" xr:uid="{00000000-0005-0000-0000-0000C0780000}"/>
    <cellStyle name="Normal 9 2 2 2 2" xfId="30911" xr:uid="{00000000-0005-0000-0000-0000C1780000}"/>
    <cellStyle name="Normal 9 2 2 2 3" xfId="30912" xr:uid="{00000000-0005-0000-0000-0000C2780000}"/>
    <cellStyle name="Normal 9 2 2 3" xfId="30913" xr:uid="{00000000-0005-0000-0000-0000C3780000}"/>
    <cellStyle name="Normal 9 2 2 4" xfId="30914" xr:uid="{00000000-0005-0000-0000-0000C4780000}"/>
    <cellStyle name="Normal 9 2 2 5" xfId="30915" xr:uid="{00000000-0005-0000-0000-0000C5780000}"/>
    <cellStyle name="Normal 9 2 2 6" xfId="30916" xr:uid="{00000000-0005-0000-0000-0000C6780000}"/>
    <cellStyle name="Normal 9 2 2 7" xfId="30917" xr:uid="{00000000-0005-0000-0000-0000C7780000}"/>
    <cellStyle name="Normal 9 2 2 8" xfId="30918" xr:uid="{00000000-0005-0000-0000-0000C8780000}"/>
    <cellStyle name="Normal 9 2 3" xfId="30919" xr:uid="{00000000-0005-0000-0000-0000C9780000}"/>
    <cellStyle name="Normal 9 2 3 2" xfId="30920" xr:uid="{00000000-0005-0000-0000-0000CA780000}"/>
    <cellStyle name="Normal 9 2 3 2 2" xfId="30921" xr:uid="{00000000-0005-0000-0000-0000CB780000}"/>
    <cellStyle name="Normal 9 2 3 3" xfId="30922" xr:uid="{00000000-0005-0000-0000-0000CC780000}"/>
    <cellStyle name="Normal 9 2 3 4" xfId="30923" xr:uid="{00000000-0005-0000-0000-0000CD780000}"/>
    <cellStyle name="Normal 9 2 3 5" xfId="30924" xr:uid="{00000000-0005-0000-0000-0000CE780000}"/>
    <cellStyle name="Normal 9 2 3 6" xfId="30925" xr:uid="{00000000-0005-0000-0000-0000CF780000}"/>
    <cellStyle name="Normal 9 2 4" xfId="30926" xr:uid="{00000000-0005-0000-0000-0000D0780000}"/>
    <cellStyle name="Normal 9 2 4 2" xfId="30927" xr:uid="{00000000-0005-0000-0000-0000D1780000}"/>
    <cellStyle name="Normal 9 2 4 2 2" xfId="30928" xr:uid="{00000000-0005-0000-0000-0000D2780000}"/>
    <cellStyle name="Normal 9 2 4 3" xfId="30929" xr:uid="{00000000-0005-0000-0000-0000D3780000}"/>
    <cellStyle name="Normal 9 2 4 4" xfId="30930" xr:uid="{00000000-0005-0000-0000-0000D4780000}"/>
    <cellStyle name="Normal 9 2 5" xfId="30931" xr:uid="{00000000-0005-0000-0000-0000D5780000}"/>
    <cellStyle name="Normal 9 2 5 2" xfId="30932" xr:uid="{00000000-0005-0000-0000-0000D6780000}"/>
    <cellStyle name="Normal 9 2 5 2 2" xfId="30933" xr:uid="{00000000-0005-0000-0000-0000D7780000}"/>
    <cellStyle name="Normal 9 2 5 3" xfId="30934" xr:uid="{00000000-0005-0000-0000-0000D8780000}"/>
    <cellStyle name="Normal 9 2 5 4" xfId="30935" xr:uid="{00000000-0005-0000-0000-0000D9780000}"/>
    <cellStyle name="Normal 9 2 6" xfId="30936" xr:uid="{00000000-0005-0000-0000-0000DA780000}"/>
    <cellStyle name="Normal 9 2 6 2" xfId="30937" xr:uid="{00000000-0005-0000-0000-0000DB780000}"/>
    <cellStyle name="Normal 9 2 6 2 2" xfId="30938" xr:uid="{00000000-0005-0000-0000-0000DC780000}"/>
    <cellStyle name="Normal 9 2 6 3" xfId="30939" xr:uid="{00000000-0005-0000-0000-0000DD780000}"/>
    <cellStyle name="Normal 9 2 7" xfId="30940" xr:uid="{00000000-0005-0000-0000-0000DE780000}"/>
    <cellStyle name="Normal 9 2 7 2" xfId="30941" xr:uid="{00000000-0005-0000-0000-0000DF780000}"/>
    <cellStyle name="Normal 9 2 7 3" xfId="30942" xr:uid="{00000000-0005-0000-0000-0000E0780000}"/>
    <cellStyle name="Normal 9 2 8" xfId="30943" xr:uid="{00000000-0005-0000-0000-0000E1780000}"/>
    <cellStyle name="Normal 9 2 8 2" xfId="30944" xr:uid="{00000000-0005-0000-0000-0000E2780000}"/>
    <cellStyle name="Normal 9 2 9" xfId="30945" xr:uid="{00000000-0005-0000-0000-0000E3780000}"/>
    <cellStyle name="Normal 9 2 9 2" xfId="30946" xr:uid="{00000000-0005-0000-0000-0000E4780000}"/>
    <cellStyle name="Normal 9 20" xfId="30947" xr:uid="{00000000-0005-0000-0000-0000E5780000}"/>
    <cellStyle name="Normal 9 21" xfId="30948" xr:uid="{00000000-0005-0000-0000-0000E6780000}"/>
    <cellStyle name="Normal 9 22" xfId="30949" xr:uid="{00000000-0005-0000-0000-0000E7780000}"/>
    <cellStyle name="Normal 9 23" xfId="30950" xr:uid="{00000000-0005-0000-0000-0000E8780000}"/>
    <cellStyle name="Normal 9 24" xfId="30951" xr:uid="{00000000-0005-0000-0000-0000E9780000}"/>
    <cellStyle name="Normal 9 3" xfId="30952" xr:uid="{00000000-0005-0000-0000-0000EA780000}"/>
    <cellStyle name="Normal 9 3 10" xfId="30953" xr:uid="{00000000-0005-0000-0000-0000EB780000}"/>
    <cellStyle name="Normal 9 3 11" xfId="30954" xr:uid="{00000000-0005-0000-0000-0000EC780000}"/>
    <cellStyle name="Normal 9 3 12" xfId="30955" xr:uid="{00000000-0005-0000-0000-0000ED780000}"/>
    <cellStyle name="Normal 9 3 13" xfId="30956" xr:uid="{00000000-0005-0000-0000-0000EE780000}"/>
    <cellStyle name="Normal 9 3 14" xfId="30957" xr:uid="{00000000-0005-0000-0000-0000EF780000}"/>
    <cellStyle name="Normal 9 3 15" xfId="30958" xr:uid="{00000000-0005-0000-0000-0000F0780000}"/>
    <cellStyle name="Normal 9 3 16" xfId="30959" xr:uid="{00000000-0005-0000-0000-0000F1780000}"/>
    <cellStyle name="Normal 9 3 17" xfId="30960" xr:uid="{00000000-0005-0000-0000-0000F2780000}"/>
    <cellStyle name="Normal 9 3 18" xfId="30961" xr:uid="{00000000-0005-0000-0000-0000F3780000}"/>
    <cellStyle name="Normal 9 3 2" xfId="30962" xr:uid="{00000000-0005-0000-0000-0000F4780000}"/>
    <cellStyle name="Normal 9 3 2 2" xfId="30963" xr:uid="{00000000-0005-0000-0000-0000F5780000}"/>
    <cellStyle name="Normal 9 3 2 2 2" xfId="30964" xr:uid="{00000000-0005-0000-0000-0000F6780000}"/>
    <cellStyle name="Normal 9 3 2 3" xfId="30965" xr:uid="{00000000-0005-0000-0000-0000F7780000}"/>
    <cellStyle name="Normal 9 3 2 4" xfId="30966" xr:uid="{00000000-0005-0000-0000-0000F8780000}"/>
    <cellStyle name="Normal 9 3 2 5" xfId="30967" xr:uid="{00000000-0005-0000-0000-0000F9780000}"/>
    <cellStyle name="Normal 9 3 2 6" xfId="30968" xr:uid="{00000000-0005-0000-0000-0000FA780000}"/>
    <cellStyle name="Normal 9 3 3" xfId="30969" xr:uid="{00000000-0005-0000-0000-0000FB780000}"/>
    <cellStyle name="Normal 9 3 3 2" xfId="30970" xr:uid="{00000000-0005-0000-0000-0000FC780000}"/>
    <cellStyle name="Normal 9 3 3 2 2" xfId="30971" xr:uid="{00000000-0005-0000-0000-0000FD780000}"/>
    <cellStyle name="Normal 9 3 3 3" xfId="30972" xr:uid="{00000000-0005-0000-0000-0000FE780000}"/>
    <cellStyle name="Normal 9 3 3 4" xfId="30973" xr:uid="{00000000-0005-0000-0000-0000FF780000}"/>
    <cellStyle name="Normal 9 3 4" xfId="30974" xr:uid="{00000000-0005-0000-0000-000000790000}"/>
    <cellStyle name="Normal 9 3 4 2" xfId="30975" xr:uid="{00000000-0005-0000-0000-000001790000}"/>
    <cellStyle name="Normal 9 3 4 2 2" xfId="30976" xr:uid="{00000000-0005-0000-0000-000002790000}"/>
    <cellStyle name="Normal 9 3 4 3" xfId="30977" xr:uid="{00000000-0005-0000-0000-000003790000}"/>
    <cellStyle name="Normal 9 3 4 4" xfId="30978" xr:uid="{00000000-0005-0000-0000-000004790000}"/>
    <cellStyle name="Normal 9 3 5" xfId="30979" xr:uid="{00000000-0005-0000-0000-000005790000}"/>
    <cellStyle name="Normal 9 3 5 2" xfId="30980" xr:uid="{00000000-0005-0000-0000-000006790000}"/>
    <cellStyle name="Normal 9 3 5 2 2" xfId="30981" xr:uid="{00000000-0005-0000-0000-000007790000}"/>
    <cellStyle name="Normal 9 3 5 3" xfId="30982" xr:uid="{00000000-0005-0000-0000-000008790000}"/>
    <cellStyle name="Normal 9 3 5 4" xfId="30983" xr:uid="{00000000-0005-0000-0000-000009790000}"/>
    <cellStyle name="Normal 9 3 6" xfId="30984" xr:uid="{00000000-0005-0000-0000-00000A790000}"/>
    <cellStyle name="Normal 9 3 6 2" xfId="30985" xr:uid="{00000000-0005-0000-0000-00000B790000}"/>
    <cellStyle name="Normal 9 3 6 2 2" xfId="30986" xr:uid="{00000000-0005-0000-0000-00000C790000}"/>
    <cellStyle name="Normal 9 3 6 3" xfId="30987" xr:uid="{00000000-0005-0000-0000-00000D790000}"/>
    <cellStyle name="Normal 9 3 7" xfId="30988" xr:uid="{00000000-0005-0000-0000-00000E790000}"/>
    <cellStyle name="Normal 9 3 7 2" xfId="30989" xr:uid="{00000000-0005-0000-0000-00000F790000}"/>
    <cellStyle name="Normal 9 3 7 3" xfId="30990" xr:uid="{00000000-0005-0000-0000-000010790000}"/>
    <cellStyle name="Normal 9 3 8" xfId="30991" xr:uid="{00000000-0005-0000-0000-000011790000}"/>
    <cellStyle name="Normal 9 3 8 2" xfId="30992" xr:uid="{00000000-0005-0000-0000-000012790000}"/>
    <cellStyle name="Normal 9 3 9" xfId="30993" xr:uid="{00000000-0005-0000-0000-000013790000}"/>
    <cellStyle name="Normal 9 3 9 2" xfId="30994" xr:uid="{00000000-0005-0000-0000-000014790000}"/>
    <cellStyle name="Normal 9 4" xfId="30995" xr:uid="{00000000-0005-0000-0000-000015790000}"/>
    <cellStyle name="Normal 9 4 2" xfId="30996" xr:uid="{00000000-0005-0000-0000-000016790000}"/>
    <cellStyle name="Normal 9 4 2 2" xfId="30997" xr:uid="{00000000-0005-0000-0000-000017790000}"/>
    <cellStyle name="Normal 9 4 3" xfId="30998" xr:uid="{00000000-0005-0000-0000-000018790000}"/>
    <cellStyle name="Normal 9 4 4" xfId="30999" xr:uid="{00000000-0005-0000-0000-000019790000}"/>
    <cellStyle name="Normal 9 4 5" xfId="31000" xr:uid="{00000000-0005-0000-0000-00001A790000}"/>
    <cellStyle name="Normal 9 4 6" xfId="31001" xr:uid="{00000000-0005-0000-0000-00001B790000}"/>
    <cellStyle name="Normal 9 5" xfId="31002" xr:uid="{00000000-0005-0000-0000-00001C790000}"/>
    <cellStyle name="Normal 9 5 2" xfId="31003" xr:uid="{00000000-0005-0000-0000-00001D790000}"/>
    <cellStyle name="Normal 9 5 2 2" xfId="31004" xr:uid="{00000000-0005-0000-0000-00001E790000}"/>
    <cellStyle name="Normal 9 5 3" xfId="31005" xr:uid="{00000000-0005-0000-0000-00001F790000}"/>
    <cellStyle name="Normal 9 5 4" xfId="31006" xr:uid="{00000000-0005-0000-0000-000020790000}"/>
    <cellStyle name="Normal 9 5 5" xfId="31007" xr:uid="{00000000-0005-0000-0000-000021790000}"/>
    <cellStyle name="Normal 9 6" xfId="31008" xr:uid="{00000000-0005-0000-0000-000022790000}"/>
    <cellStyle name="Normal 9 6 2" xfId="31009" xr:uid="{00000000-0005-0000-0000-000023790000}"/>
    <cellStyle name="Normal 9 6 2 2" xfId="31010" xr:uid="{00000000-0005-0000-0000-000024790000}"/>
    <cellStyle name="Normal 9 6 3" xfId="31011" xr:uid="{00000000-0005-0000-0000-000025790000}"/>
    <cellStyle name="Normal 9 6 4" xfId="31012" xr:uid="{00000000-0005-0000-0000-000026790000}"/>
    <cellStyle name="Normal 9 6 5" xfId="31013" xr:uid="{00000000-0005-0000-0000-000027790000}"/>
    <cellStyle name="Normal 9 7" xfId="31014" xr:uid="{00000000-0005-0000-0000-000028790000}"/>
    <cellStyle name="Normal 9 7 2" xfId="31015" xr:uid="{00000000-0005-0000-0000-000029790000}"/>
    <cellStyle name="Normal 9 7 2 2" xfId="31016" xr:uid="{00000000-0005-0000-0000-00002A790000}"/>
    <cellStyle name="Normal 9 7 3" xfId="31017" xr:uid="{00000000-0005-0000-0000-00002B790000}"/>
    <cellStyle name="Normal 9 7 4" xfId="31018" xr:uid="{00000000-0005-0000-0000-00002C790000}"/>
    <cellStyle name="Normal 9 7 5" xfId="31019" xr:uid="{00000000-0005-0000-0000-00002D790000}"/>
    <cellStyle name="Normal 9 8" xfId="31020" xr:uid="{00000000-0005-0000-0000-00002E790000}"/>
    <cellStyle name="Normal 9 8 2" xfId="31021" xr:uid="{00000000-0005-0000-0000-00002F790000}"/>
    <cellStyle name="Normal 9 8 2 2" xfId="31022" xr:uid="{00000000-0005-0000-0000-000030790000}"/>
    <cellStyle name="Normal 9 8 3" xfId="31023" xr:uid="{00000000-0005-0000-0000-000031790000}"/>
    <cellStyle name="Normal 9 8 4" xfId="31024" xr:uid="{00000000-0005-0000-0000-000032790000}"/>
    <cellStyle name="Normal 9 9" xfId="31025" xr:uid="{00000000-0005-0000-0000-000033790000}"/>
    <cellStyle name="Normal 9 9 2" xfId="31026" xr:uid="{00000000-0005-0000-0000-000034790000}"/>
    <cellStyle name="Normal 9 9 2 2" xfId="31027" xr:uid="{00000000-0005-0000-0000-000035790000}"/>
    <cellStyle name="Normal 9 9 3" xfId="31028" xr:uid="{00000000-0005-0000-0000-000036790000}"/>
    <cellStyle name="Normal 90" xfId="31029" xr:uid="{00000000-0005-0000-0000-000037790000}"/>
    <cellStyle name="Normal 90 10" xfId="31030" xr:uid="{00000000-0005-0000-0000-000038790000}"/>
    <cellStyle name="Normal 90 10 2" xfId="31031" xr:uid="{00000000-0005-0000-0000-000039790000}"/>
    <cellStyle name="Normal 90 11" xfId="31032" xr:uid="{00000000-0005-0000-0000-00003A790000}"/>
    <cellStyle name="Normal 90 11 2" xfId="31033" xr:uid="{00000000-0005-0000-0000-00003B790000}"/>
    <cellStyle name="Normal 90 12" xfId="31034" xr:uid="{00000000-0005-0000-0000-00003C790000}"/>
    <cellStyle name="Normal 90 12 2" xfId="31035" xr:uid="{00000000-0005-0000-0000-00003D790000}"/>
    <cellStyle name="Normal 90 13" xfId="31036" xr:uid="{00000000-0005-0000-0000-00003E790000}"/>
    <cellStyle name="Normal 90 13 2" xfId="31037" xr:uid="{00000000-0005-0000-0000-00003F790000}"/>
    <cellStyle name="Normal 90 14" xfId="31038" xr:uid="{00000000-0005-0000-0000-000040790000}"/>
    <cellStyle name="Normal 90 15" xfId="31039" xr:uid="{00000000-0005-0000-0000-000041790000}"/>
    <cellStyle name="Normal 90 16" xfId="31040" xr:uid="{00000000-0005-0000-0000-000042790000}"/>
    <cellStyle name="Normal 90 17" xfId="31041" xr:uid="{00000000-0005-0000-0000-000043790000}"/>
    <cellStyle name="Normal 90 2" xfId="31042" xr:uid="{00000000-0005-0000-0000-000044790000}"/>
    <cellStyle name="Normal 90 2 10" xfId="31043" xr:uid="{00000000-0005-0000-0000-000045790000}"/>
    <cellStyle name="Normal 90 2 11" xfId="31044" xr:uid="{00000000-0005-0000-0000-000046790000}"/>
    <cellStyle name="Normal 90 2 12" xfId="31045" xr:uid="{00000000-0005-0000-0000-000047790000}"/>
    <cellStyle name="Normal 90 2 13" xfId="31046" xr:uid="{00000000-0005-0000-0000-000048790000}"/>
    <cellStyle name="Normal 90 2 14" xfId="31047" xr:uid="{00000000-0005-0000-0000-000049790000}"/>
    <cellStyle name="Normal 90 2 15" xfId="31048" xr:uid="{00000000-0005-0000-0000-00004A790000}"/>
    <cellStyle name="Normal 90 2 2" xfId="31049" xr:uid="{00000000-0005-0000-0000-00004B790000}"/>
    <cellStyle name="Normal 90 2 2 2" xfId="31050" xr:uid="{00000000-0005-0000-0000-00004C790000}"/>
    <cellStyle name="Normal 90 2 2 2 2" xfId="31051" xr:uid="{00000000-0005-0000-0000-00004D790000}"/>
    <cellStyle name="Normal 90 2 2 3" xfId="31052" xr:uid="{00000000-0005-0000-0000-00004E790000}"/>
    <cellStyle name="Normal 90 2 2 4" xfId="31053" xr:uid="{00000000-0005-0000-0000-00004F790000}"/>
    <cellStyle name="Normal 90 2 2 5" xfId="31054" xr:uid="{00000000-0005-0000-0000-000050790000}"/>
    <cellStyle name="Normal 90 2 3" xfId="31055" xr:uid="{00000000-0005-0000-0000-000051790000}"/>
    <cellStyle name="Normal 90 2 3 2" xfId="31056" xr:uid="{00000000-0005-0000-0000-000052790000}"/>
    <cellStyle name="Normal 90 2 3 2 2" xfId="31057" xr:uid="{00000000-0005-0000-0000-000053790000}"/>
    <cellStyle name="Normal 90 2 3 3" xfId="31058" xr:uid="{00000000-0005-0000-0000-000054790000}"/>
    <cellStyle name="Normal 90 2 3 4" xfId="31059" xr:uid="{00000000-0005-0000-0000-000055790000}"/>
    <cellStyle name="Normal 90 2 4" xfId="31060" xr:uid="{00000000-0005-0000-0000-000056790000}"/>
    <cellStyle name="Normal 90 2 4 2" xfId="31061" xr:uid="{00000000-0005-0000-0000-000057790000}"/>
    <cellStyle name="Normal 90 2 4 2 2" xfId="31062" xr:uid="{00000000-0005-0000-0000-000058790000}"/>
    <cellStyle name="Normal 90 2 4 3" xfId="31063" xr:uid="{00000000-0005-0000-0000-000059790000}"/>
    <cellStyle name="Normal 90 2 4 4" xfId="31064" xr:uid="{00000000-0005-0000-0000-00005A790000}"/>
    <cellStyle name="Normal 90 2 5" xfId="31065" xr:uid="{00000000-0005-0000-0000-00005B790000}"/>
    <cellStyle name="Normal 90 2 5 2" xfId="31066" xr:uid="{00000000-0005-0000-0000-00005C790000}"/>
    <cellStyle name="Normal 90 2 5 2 2" xfId="31067" xr:uid="{00000000-0005-0000-0000-00005D790000}"/>
    <cellStyle name="Normal 90 2 5 3" xfId="31068" xr:uid="{00000000-0005-0000-0000-00005E790000}"/>
    <cellStyle name="Normal 90 2 5 4" xfId="31069" xr:uid="{00000000-0005-0000-0000-00005F790000}"/>
    <cellStyle name="Normal 90 2 6" xfId="31070" xr:uid="{00000000-0005-0000-0000-000060790000}"/>
    <cellStyle name="Normal 90 2 6 2" xfId="31071" xr:uid="{00000000-0005-0000-0000-000061790000}"/>
    <cellStyle name="Normal 90 2 6 2 2" xfId="31072" xr:uid="{00000000-0005-0000-0000-000062790000}"/>
    <cellStyle name="Normal 90 2 6 3" xfId="31073" xr:uid="{00000000-0005-0000-0000-000063790000}"/>
    <cellStyle name="Normal 90 2 7" xfId="31074" xr:uid="{00000000-0005-0000-0000-000064790000}"/>
    <cellStyle name="Normal 90 2 7 2" xfId="31075" xr:uid="{00000000-0005-0000-0000-000065790000}"/>
    <cellStyle name="Normal 90 2 7 3" xfId="31076" xr:uid="{00000000-0005-0000-0000-000066790000}"/>
    <cellStyle name="Normal 90 2 8" xfId="31077" xr:uid="{00000000-0005-0000-0000-000067790000}"/>
    <cellStyle name="Normal 90 2 8 2" xfId="31078" xr:uid="{00000000-0005-0000-0000-000068790000}"/>
    <cellStyle name="Normal 90 2 9" xfId="31079" xr:uid="{00000000-0005-0000-0000-000069790000}"/>
    <cellStyle name="Normal 90 2 9 2" xfId="31080" xr:uid="{00000000-0005-0000-0000-00006A790000}"/>
    <cellStyle name="Normal 90 3" xfId="31081" xr:uid="{00000000-0005-0000-0000-00006B790000}"/>
    <cellStyle name="Normal 90 3 10" xfId="31082" xr:uid="{00000000-0005-0000-0000-00006C790000}"/>
    <cellStyle name="Normal 90 3 11" xfId="31083" xr:uid="{00000000-0005-0000-0000-00006D790000}"/>
    <cellStyle name="Normal 90 3 12" xfId="31084" xr:uid="{00000000-0005-0000-0000-00006E790000}"/>
    <cellStyle name="Normal 90 3 13" xfId="31085" xr:uid="{00000000-0005-0000-0000-00006F790000}"/>
    <cellStyle name="Normal 90 3 14" xfId="31086" xr:uid="{00000000-0005-0000-0000-000070790000}"/>
    <cellStyle name="Normal 90 3 15" xfId="31087" xr:uid="{00000000-0005-0000-0000-000071790000}"/>
    <cellStyle name="Normal 90 3 2" xfId="31088" xr:uid="{00000000-0005-0000-0000-000072790000}"/>
    <cellStyle name="Normal 90 3 2 2" xfId="31089" xr:uid="{00000000-0005-0000-0000-000073790000}"/>
    <cellStyle name="Normal 90 3 2 2 2" xfId="31090" xr:uid="{00000000-0005-0000-0000-000074790000}"/>
    <cellStyle name="Normal 90 3 2 3" xfId="31091" xr:uid="{00000000-0005-0000-0000-000075790000}"/>
    <cellStyle name="Normal 90 3 2 4" xfId="31092" xr:uid="{00000000-0005-0000-0000-000076790000}"/>
    <cellStyle name="Normal 90 3 2 5" xfId="31093" xr:uid="{00000000-0005-0000-0000-000077790000}"/>
    <cellStyle name="Normal 90 3 3" xfId="31094" xr:uid="{00000000-0005-0000-0000-000078790000}"/>
    <cellStyle name="Normal 90 3 3 2" xfId="31095" xr:uid="{00000000-0005-0000-0000-000079790000}"/>
    <cellStyle name="Normal 90 3 3 2 2" xfId="31096" xr:uid="{00000000-0005-0000-0000-00007A790000}"/>
    <cellStyle name="Normal 90 3 3 3" xfId="31097" xr:uid="{00000000-0005-0000-0000-00007B790000}"/>
    <cellStyle name="Normal 90 3 3 4" xfId="31098" xr:uid="{00000000-0005-0000-0000-00007C790000}"/>
    <cellStyle name="Normal 90 3 4" xfId="31099" xr:uid="{00000000-0005-0000-0000-00007D790000}"/>
    <cellStyle name="Normal 90 3 4 2" xfId="31100" xr:uid="{00000000-0005-0000-0000-00007E790000}"/>
    <cellStyle name="Normal 90 3 4 2 2" xfId="31101" xr:uid="{00000000-0005-0000-0000-00007F790000}"/>
    <cellStyle name="Normal 90 3 4 3" xfId="31102" xr:uid="{00000000-0005-0000-0000-000080790000}"/>
    <cellStyle name="Normal 90 3 4 4" xfId="31103" xr:uid="{00000000-0005-0000-0000-000081790000}"/>
    <cellStyle name="Normal 90 3 5" xfId="31104" xr:uid="{00000000-0005-0000-0000-000082790000}"/>
    <cellStyle name="Normal 90 3 5 2" xfId="31105" xr:uid="{00000000-0005-0000-0000-000083790000}"/>
    <cellStyle name="Normal 90 3 5 2 2" xfId="31106" xr:uid="{00000000-0005-0000-0000-000084790000}"/>
    <cellStyle name="Normal 90 3 5 3" xfId="31107" xr:uid="{00000000-0005-0000-0000-000085790000}"/>
    <cellStyle name="Normal 90 3 5 4" xfId="31108" xr:uid="{00000000-0005-0000-0000-000086790000}"/>
    <cellStyle name="Normal 90 3 6" xfId="31109" xr:uid="{00000000-0005-0000-0000-000087790000}"/>
    <cellStyle name="Normal 90 3 6 2" xfId="31110" xr:uid="{00000000-0005-0000-0000-000088790000}"/>
    <cellStyle name="Normal 90 3 6 2 2" xfId="31111" xr:uid="{00000000-0005-0000-0000-000089790000}"/>
    <cellStyle name="Normal 90 3 6 3" xfId="31112" xr:uid="{00000000-0005-0000-0000-00008A790000}"/>
    <cellStyle name="Normal 90 3 7" xfId="31113" xr:uid="{00000000-0005-0000-0000-00008B790000}"/>
    <cellStyle name="Normal 90 3 7 2" xfId="31114" xr:uid="{00000000-0005-0000-0000-00008C790000}"/>
    <cellStyle name="Normal 90 3 7 3" xfId="31115" xr:uid="{00000000-0005-0000-0000-00008D790000}"/>
    <cellStyle name="Normal 90 3 8" xfId="31116" xr:uid="{00000000-0005-0000-0000-00008E790000}"/>
    <cellStyle name="Normal 90 3 8 2" xfId="31117" xr:uid="{00000000-0005-0000-0000-00008F790000}"/>
    <cellStyle name="Normal 90 3 9" xfId="31118" xr:uid="{00000000-0005-0000-0000-000090790000}"/>
    <cellStyle name="Normal 90 3 9 2" xfId="31119" xr:uid="{00000000-0005-0000-0000-000091790000}"/>
    <cellStyle name="Normal 90 4" xfId="31120" xr:uid="{00000000-0005-0000-0000-000092790000}"/>
    <cellStyle name="Normal 90 4 2" xfId="31121" xr:uid="{00000000-0005-0000-0000-000093790000}"/>
    <cellStyle name="Normal 90 4 2 2" xfId="31122" xr:uid="{00000000-0005-0000-0000-000094790000}"/>
    <cellStyle name="Normal 90 4 3" xfId="31123" xr:uid="{00000000-0005-0000-0000-000095790000}"/>
    <cellStyle name="Normal 90 4 4" xfId="31124" xr:uid="{00000000-0005-0000-0000-000096790000}"/>
    <cellStyle name="Normal 90 4 5" xfId="31125" xr:uid="{00000000-0005-0000-0000-000097790000}"/>
    <cellStyle name="Normal 90 5" xfId="31126" xr:uid="{00000000-0005-0000-0000-000098790000}"/>
    <cellStyle name="Normal 90 5 2" xfId="31127" xr:uid="{00000000-0005-0000-0000-000099790000}"/>
    <cellStyle name="Normal 90 5 2 2" xfId="31128" xr:uid="{00000000-0005-0000-0000-00009A790000}"/>
    <cellStyle name="Normal 90 5 3" xfId="31129" xr:uid="{00000000-0005-0000-0000-00009B790000}"/>
    <cellStyle name="Normal 90 5 4" xfId="31130" xr:uid="{00000000-0005-0000-0000-00009C790000}"/>
    <cellStyle name="Normal 90 5 5" xfId="31131" xr:uid="{00000000-0005-0000-0000-00009D790000}"/>
    <cellStyle name="Normal 90 6" xfId="31132" xr:uid="{00000000-0005-0000-0000-00009E790000}"/>
    <cellStyle name="Normal 90 6 2" xfId="31133" xr:uid="{00000000-0005-0000-0000-00009F790000}"/>
    <cellStyle name="Normal 90 6 2 2" xfId="31134" xr:uid="{00000000-0005-0000-0000-0000A0790000}"/>
    <cellStyle name="Normal 90 6 3" xfId="31135" xr:uid="{00000000-0005-0000-0000-0000A1790000}"/>
    <cellStyle name="Normal 90 6 4" xfId="31136" xr:uid="{00000000-0005-0000-0000-0000A2790000}"/>
    <cellStyle name="Normal 90 6 5" xfId="31137" xr:uid="{00000000-0005-0000-0000-0000A3790000}"/>
    <cellStyle name="Normal 90 7" xfId="31138" xr:uid="{00000000-0005-0000-0000-0000A4790000}"/>
    <cellStyle name="Normal 90 7 2" xfId="31139" xr:uid="{00000000-0005-0000-0000-0000A5790000}"/>
    <cellStyle name="Normal 90 7 2 2" xfId="31140" xr:uid="{00000000-0005-0000-0000-0000A6790000}"/>
    <cellStyle name="Normal 90 7 3" xfId="31141" xr:uid="{00000000-0005-0000-0000-0000A7790000}"/>
    <cellStyle name="Normal 90 7 4" xfId="31142" xr:uid="{00000000-0005-0000-0000-0000A8790000}"/>
    <cellStyle name="Normal 90 8" xfId="31143" xr:uid="{00000000-0005-0000-0000-0000A9790000}"/>
    <cellStyle name="Normal 90 8 2" xfId="31144" xr:uid="{00000000-0005-0000-0000-0000AA790000}"/>
    <cellStyle name="Normal 90 8 2 2" xfId="31145" xr:uid="{00000000-0005-0000-0000-0000AB790000}"/>
    <cellStyle name="Normal 90 8 3" xfId="31146" xr:uid="{00000000-0005-0000-0000-0000AC790000}"/>
    <cellStyle name="Normal 90 9" xfId="31147" xr:uid="{00000000-0005-0000-0000-0000AD790000}"/>
    <cellStyle name="Normal 90 9 2" xfId="31148" xr:uid="{00000000-0005-0000-0000-0000AE790000}"/>
    <cellStyle name="Normal 90 9 3" xfId="31149" xr:uid="{00000000-0005-0000-0000-0000AF790000}"/>
    <cellStyle name="Normal 91" xfId="31150" xr:uid="{00000000-0005-0000-0000-0000B0790000}"/>
    <cellStyle name="Normal 91 10" xfId="31151" xr:uid="{00000000-0005-0000-0000-0000B1790000}"/>
    <cellStyle name="Normal 91 10 2" xfId="31152" xr:uid="{00000000-0005-0000-0000-0000B2790000}"/>
    <cellStyle name="Normal 91 11" xfId="31153" xr:uid="{00000000-0005-0000-0000-0000B3790000}"/>
    <cellStyle name="Normal 91 11 2" xfId="31154" xr:uid="{00000000-0005-0000-0000-0000B4790000}"/>
    <cellStyle name="Normal 91 12" xfId="31155" xr:uid="{00000000-0005-0000-0000-0000B5790000}"/>
    <cellStyle name="Normal 91 12 2" xfId="31156" xr:uid="{00000000-0005-0000-0000-0000B6790000}"/>
    <cellStyle name="Normal 91 13" xfId="31157" xr:uid="{00000000-0005-0000-0000-0000B7790000}"/>
    <cellStyle name="Normal 91 13 2" xfId="31158" xr:uid="{00000000-0005-0000-0000-0000B8790000}"/>
    <cellStyle name="Normal 91 14" xfId="31159" xr:uid="{00000000-0005-0000-0000-0000B9790000}"/>
    <cellStyle name="Normal 91 15" xfId="31160" xr:uid="{00000000-0005-0000-0000-0000BA790000}"/>
    <cellStyle name="Normal 91 16" xfId="31161" xr:uid="{00000000-0005-0000-0000-0000BB790000}"/>
    <cellStyle name="Normal 91 17" xfId="31162" xr:uid="{00000000-0005-0000-0000-0000BC790000}"/>
    <cellStyle name="Normal 91 2" xfId="31163" xr:uid="{00000000-0005-0000-0000-0000BD790000}"/>
    <cellStyle name="Normal 91 2 10" xfId="31164" xr:uid="{00000000-0005-0000-0000-0000BE790000}"/>
    <cellStyle name="Normal 91 2 11" xfId="31165" xr:uid="{00000000-0005-0000-0000-0000BF790000}"/>
    <cellStyle name="Normal 91 2 12" xfId="31166" xr:uid="{00000000-0005-0000-0000-0000C0790000}"/>
    <cellStyle name="Normal 91 2 13" xfId="31167" xr:uid="{00000000-0005-0000-0000-0000C1790000}"/>
    <cellStyle name="Normal 91 2 14" xfId="31168" xr:uid="{00000000-0005-0000-0000-0000C2790000}"/>
    <cellStyle name="Normal 91 2 15" xfId="31169" xr:uid="{00000000-0005-0000-0000-0000C3790000}"/>
    <cellStyle name="Normal 91 2 2" xfId="31170" xr:uid="{00000000-0005-0000-0000-0000C4790000}"/>
    <cellStyle name="Normal 91 2 2 2" xfId="31171" xr:uid="{00000000-0005-0000-0000-0000C5790000}"/>
    <cellStyle name="Normal 91 2 2 2 2" xfId="31172" xr:uid="{00000000-0005-0000-0000-0000C6790000}"/>
    <cellStyle name="Normal 91 2 2 3" xfId="31173" xr:uid="{00000000-0005-0000-0000-0000C7790000}"/>
    <cellStyle name="Normal 91 2 2 4" xfId="31174" xr:uid="{00000000-0005-0000-0000-0000C8790000}"/>
    <cellStyle name="Normal 91 2 2 5" xfId="31175" xr:uid="{00000000-0005-0000-0000-0000C9790000}"/>
    <cellStyle name="Normal 91 2 3" xfId="31176" xr:uid="{00000000-0005-0000-0000-0000CA790000}"/>
    <cellStyle name="Normal 91 2 3 2" xfId="31177" xr:uid="{00000000-0005-0000-0000-0000CB790000}"/>
    <cellStyle name="Normal 91 2 3 2 2" xfId="31178" xr:uid="{00000000-0005-0000-0000-0000CC790000}"/>
    <cellStyle name="Normal 91 2 3 3" xfId="31179" xr:uid="{00000000-0005-0000-0000-0000CD790000}"/>
    <cellStyle name="Normal 91 2 3 4" xfId="31180" xr:uid="{00000000-0005-0000-0000-0000CE790000}"/>
    <cellStyle name="Normal 91 2 4" xfId="31181" xr:uid="{00000000-0005-0000-0000-0000CF790000}"/>
    <cellStyle name="Normal 91 2 4 2" xfId="31182" xr:uid="{00000000-0005-0000-0000-0000D0790000}"/>
    <cellStyle name="Normal 91 2 4 2 2" xfId="31183" xr:uid="{00000000-0005-0000-0000-0000D1790000}"/>
    <cellStyle name="Normal 91 2 4 3" xfId="31184" xr:uid="{00000000-0005-0000-0000-0000D2790000}"/>
    <cellStyle name="Normal 91 2 4 4" xfId="31185" xr:uid="{00000000-0005-0000-0000-0000D3790000}"/>
    <cellStyle name="Normal 91 2 5" xfId="31186" xr:uid="{00000000-0005-0000-0000-0000D4790000}"/>
    <cellStyle name="Normal 91 2 5 2" xfId="31187" xr:uid="{00000000-0005-0000-0000-0000D5790000}"/>
    <cellStyle name="Normal 91 2 5 2 2" xfId="31188" xr:uid="{00000000-0005-0000-0000-0000D6790000}"/>
    <cellStyle name="Normal 91 2 5 3" xfId="31189" xr:uid="{00000000-0005-0000-0000-0000D7790000}"/>
    <cellStyle name="Normal 91 2 5 4" xfId="31190" xr:uid="{00000000-0005-0000-0000-0000D8790000}"/>
    <cellStyle name="Normal 91 2 6" xfId="31191" xr:uid="{00000000-0005-0000-0000-0000D9790000}"/>
    <cellStyle name="Normal 91 2 6 2" xfId="31192" xr:uid="{00000000-0005-0000-0000-0000DA790000}"/>
    <cellStyle name="Normal 91 2 6 2 2" xfId="31193" xr:uid="{00000000-0005-0000-0000-0000DB790000}"/>
    <cellStyle name="Normal 91 2 6 3" xfId="31194" xr:uid="{00000000-0005-0000-0000-0000DC790000}"/>
    <cellStyle name="Normal 91 2 7" xfId="31195" xr:uid="{00000000-0005-0000-0000-0000DD790000}"/>
    <cellStyle name="Normal 91 2 7 2" xfId="31196" xr:uid="{00000000-0005-0000-0000-0000DE790000}"/>
    <cellStyle name="Normal 91 2 7 3" xfId="31197" xr:uid="{00000000-0005-0000-0000-0000DF790000}"/>
    <cellStyle name="Normal 91 2 8" xfId="31198" xr:uid="{00000000-0005-0000-0000-0000E0790000}"/>
    <cellStyle name="Normal 91 2 8 2" xfId="31199" xr:uid="{00000000-0005-0000-0000-0000E1790000}"/>
    <cellStyle name="Normal 91 2 9" xfId="31200" xr:uid="{00000000-0005-0000-0000-0000E2790000}"/>
    <cellStyle name="Normal 91 2 9 2" xfId="31201" xr:uid="{00000000-0005-0000-0000-0000E3790000}"/>
    <cellStyle name="Normal 91 3" xfId="31202" xr:uid="{00000000-0005-0000-0000-0000E4790000}"/>
    <cellStyle name="Normal 91 3 10" xfId="31203" xr:uid="{00000000-0005-0000-0000-0000E5790000}"/>
    <cellStyle name="Normal 91 3 11" xfId="31204" xr:uid="{00000000-0005-0000-0000-0000E6790000}"/>
    <cellStyle name="Normal 91 3 12" xfId="31205" xr:uid="{00000000-0005-0000-0000-0000E7790000}"/>
    <cellStyle name="Normal 91 3 13" xfId="31206" xr:uid="{00000000-0005-0000-0000-0000E8790000}"/>
    <cellStyle name="Normal 91 3 14" xfId="31207" xr:uid="{00000000-0005-0000-0000-0000E9790000}"/>
    <cellStyle name="Normal 91 3 15" xfId="31208" xr:uid="{00000000-0005-0000-0000-0000EA790000}"/>
    <cellStyle name="Normal 91 3 2" xfId="31209" xr:uid="{00000000-0005-0000-0000-0000EB790000}"/>
    <cellStyle name="Normal 91 3 2 2" xfId="31210" xr:uid="{00000000-0005-0000-0000-0000EC790000}"/>
    <cellStyle name="Normal 91 3 2 2 2" xfId="31211" xr:uid="{00000000-0005-0000-0000-0000ED790000}"/>
    <cellStyle name="Normal 91 3 2 3" xfId="31212" xr:uid="{00000000-0005-0000-0000-0000EE790000}"/>
    <cellStyle name="Normal 91 3 2 4" xfId="31213" xr:uid="{00000000-0005-0000-0000-0000EF790000}"/>
    <cellStyle name="Normal 91 3 2 5" xfId="31214" xr:uid="{00000000-0005-0000-0000-0000F0790000}"/>
    <cellStyle name="Normal 91 3 3" xfId="31215" xr:uid="{00000000-0005-0000-0000-0000F1790000}"/>
    <cellStyle name="Normal 91 3 3 2" xfId="31216" xr:uid="{00000000-0005-0000-0000-0000F2790000}"/>
    <cellStyle name="Normal 91 3 3 2 2" xfId="31217" xr:uid="{00000000-0005-0000-0000-0000F3790000}"/>
    <cellStyle name="Normal 91 3 3 3" xfId="31218" xr:uid="{00000000-0005-0000-0000-0000F4790000}"/>
    <cellStyle name="Normal 91 3 3 4" xfId="31219" xr:uid="{00000000-0005-0000-0000-0000F5790000}"/>
    <cellStyle name="Normal 91 3 4" xfId="31220" xr:uid="{00000000-0005-0000-0000-0000F6790000}"/>
    <cellStyle name="Normal 91 3 4 2" xfId="31221" xr:uid="{00000000-0005-0000-0000-0000F7790000}"/>
    <cellStyle name="Normal 91 3 4 2 2" xfId="31222" xr:uid="{00000000-0005-0000-0000-0000F8790000}"/>
    <cellStyle name="Normal 91 3 4 3" xfId="31223" xr:uid="{00000000-0005-0000-0000-0000F9790000}"/>
    <cellStyle name="Normal 91 3 4 4" xfId="31224" xr:uid="{00000000-0005-0000-0000-0000FA790000}"/>
    <cellStyle name="Normal 91 3 5" xfId="31225" xr:uid="{00000000-0005-0000-0000-0000FB790000}"/>
    <cellStyle name="Normal 91 3 5 2" xfId="31226" xr:uid="{00000000-0005-0000-0000-0000FC790000}"/>
    <cellStyle name="Normal 91 3 5 2 2" xfId="31227" xr:uid="{00000000-0005-0000-0000-0000FD790000}"/>
    <cellStyle name="Normal 91 3 5 3" xfId="31228" xr:uid="{00000000-0005-0000-0000-0000FE790000}"/>
    <cellStyle name="Normal 91 3 5 4" xfId="31229" xr:uid="{00000000-0005-0000-0000-0000FF790000}"/>
    <cellStyle name="Normal 91 3 6" xfId="31230" xr:uid="{00000000-0005-0000-0000-0000007A0000}"/>
    <cellStyle name="Normal 91 3 6 2" xfId="31231" xr:uid="{00000000-0005-0000-0000-0000017A0000}"/>
    <cellStyle name="Normal 91 3 6 2 2" xfId="31232" xr:uid="{00000000-0005-0000-0000-0000027A0000}"/>
    <cellStyle name="Normal 91 3 6 3" xfId="31233" xr:uid="{00000000-0005-0000-0000-0000037A0000}"/>
    <cellStyle name="Normal 91 3 7" xfId="31234" xr:uid="{00000000-0005-0000-0000-0000047A0000}"/>
    <cellStyle name="Normal 91 3 7 2" xfId="31235" xr:uid="{00000000-0005-0000-0000-0000057A0000}"/>
    <cellStyle name="Normal 91 3 7 3" xfId="31236" xr:uid="{00000000-0005-0000-0000-0000067A0000}"/>
    <cellStyle name="Normal 91 3 8" xfId="31237" xr:uid="{00000000-0005-0000-0000-0000077A0000}"/>
    <cellStyle name="Normal 91 3 8 2" xfId="31238" xr:uid="{00000000-0005-0000-0000-0000087A0000}"/>
    <cellStyle name="Normal 91 3 9" xfId="31239" xr:uid="{00000000-0005-0000-0000-0000097A0000}"/>
    <cellStyle name="Normal 91 3 9 2" xfId="31240" xr:uid="{00000000-0005-0000-0000-00000A7A0000}"/>
    <cellStyle name="Normal 91 4" xfId="31241" xr:uid="{00000000-0005-0000-0000-00000B7A0000}"/>
    <cellStyle name="Normal 91 4 2" xfId="31242" xr:uid="{00000000-0005-0000-0000-00000C7A0000}"/>
    <cellStyle name="Normal 91 4 2 2" xfId="31243" xr:uid="{00000000-0005-0000-0000-00000D7A0000}"/>
    <cellStyle name="Normal 91 4 3" xfId="31244" xr:uid="{00000000-0005-0000-0000-00000E7A0000}"/>
    <cellStyle name="Normal 91 4 4" xfId="31245" xr:uid="{00000000-0005-0000-0000-00000F7A0000}"/>
    <cellStyle name="Normal 91 4 5" xfId="31246" xr:uid="{00000000-0005-0000-0000-0000107A0000}"/>
    <cellStyle name="Normal 91 5" xfId="31247" xr:uid="{00000000-0005-0000-0000-0000117A0000}"/>
    <cellStyle name="Normal 91 5 2" xfId="31248" xr:uid="{00000000-0005-0000-0000-0000127A0000}"/>
    <cellStyle name="Normal 91 5 2 2" xfId="31249" xr:uid="{00000000-0005-0000-0000-0000137A0000}"/>
    <cellStyle name="Normal 91 5 3" xfId="31250" xr:uid="{00000000-0005-0000-0000-0000147A0000}"/>
    <cellStyle name="Normal 91 5 4" xfId="31251" xr:uid="{00000000-0005-0000-0000-0000157A0000}"/>
    <cellStyle name="Normal 91 5 5" xfId="31252" xr:uid="{00000000-0005-0000-0000-0000167A0000}"/>
    <cellStyle name="Normal 91 6" xfId="31253" xr:uid="{00000000-0005-0000-0000-0000177A0000}"/>
    <cellStyle name="Normal 91 6 2" xfId="31254" xr:uid="{00000000-0005-0000-0000-0000187A0000}"/>
    <cellStyle name="Normal 91 6 2 2" xfId="31255" xr:uid="{00000000-0005-0000-0000-0000197A0000}"/>
    <cellStyle name="Normal 91 6 3" xfId="31256" xr:uid="{00000000-0005-0000-0000-00001A7A0000}"/>
    <cellStyle name="Normal 91 6 4" xfId="31257" xr:uid="{00000000-0005-0000-0000-00001B7A0000}"/>
    <cellStyle name="Normal 91 6 5" xfId="31258" xr:uid="{00000000-0005-0000-0000-00001C7A0000}"/>
    <cellStyle name="Normal 91 7" xfId="31259" xr:uid="{00000000-0005-0000-0000-00001D7A0000}"/>
    <cellStyle name="Normal 91 7 2" xfId="31260" xr:uid="{00000000-0005-0000-0000-00001E7A0000}"/>
    <cellStyle name="Normal 91 7 2 2" xfId="31261" xr:uid="{00000000-0005-0000-0000-00001F7A0000}"/>
    <cellStyle name="Normal 91 7 3" xfId="31262" xr:uid="{00000000-0005-0000-0000-0000207A0000}"/>
    <cellStyle name="Normal 91 7 4" xfId="31263" xr:uid="{00000000-0005-0000-0000-0000217A0000}"/>
    <cellStyle name="Normal 91 8" xfId="31264" xr:uid="{00000000-0005-0000-0000-0000227A0000}"/>
    <cellStyle name="Normal 91 8 2" xfId="31265" xr:uid="{00000000-0005-0000-0000-0000237A0000}"/>
    <cellStyle name="Normal 91 8 2 2" xfId="31266" xr:uid="{00000000-0005-0000-0000-0000247A0000}"/>
    <cellStyle name="Normal 91 8 3" xfId="31267" xr:uid="{00000000-0005-0000-0000-0000257A0000}"/>
    <cellStyle name="Normal 91 9" xfId="31268" xr:uid="{00000000-0005-0000-0000-0000267A0000}"/>
    <cellStyle name="Normal 91 9 2" xfId="31269" xr:uid="{00000000-0005-0000-0000-0000277A0000}"/>
    <cellStyle name="Normal 91 9 3" xfId="31270" xr:uid="{00000000-0005-0000-0000-0000287A0000}"/>
    <cellStyle name="Normal 92" xfId="31271" xr:uid="{00000000-0005-0000-0000-0000297A0000}"/>
    <cellStyle name="Normal 92 10" xfId="31272" xr:uid="{00000000-0005-0000-0000-00002A7A0000}"/>
    <cellStyle name="Normal 92 10 2" xfId="31273" xr:uid="{00000000-0005-0000-0000-00002B7A0000}"/>
    <cellStyle name="Normal 92 11" xfId="31274" xr:uid="{00000000-0005-0000-0000-00002C7A0000}"/>
    <cellStyle name="Normal 92 11 2" xfId="31275" xr:uid="{00000000-0005-0000-0000-00002D7A0000}"/>
    <cellStyle name="Normal 92 12" xfId="31276" xr:uid="{00000000-0005-0000-0000-00002E7A0000}"/>
    <cellStyle name="Normal 92 12 2" xfId="31277" xr:uid="{00000000-0005-0000-0000-00002F7A0000}"/>
    <cellStyle name="Normal 92 13" xfId="31278" xr:uid="{00000000-0005-0000-0000-0000307A0000}"/>
    <cellStyle name="Normal 92 13 2" xfId="31279" xr:uid="{00000000-0005-0000-0000-0000317A0000}"/>
    <cellStyle name="Normal 92 14" xfId="31280" xr:uid="{00000000-0005-0000-0000-0000327A0000}"/>
    <cellStyle name="Normal 92 15" xfId="31281" xr:uid="{00000000-0005-0000-0000-0000337A0000}"/>
    <cellStyle name="Normal 92 16" xfId="31282" xr:uid="{00000000-0005-0000-0000-0000347A0000}"/>
    <cellStyle name="Normal 92 17" xfId="31283" xr:uid="{00000000-0005-0000-0000-0000357A0000}"/>
    <cellStyle name="Normal 92 2" xfId="31284" xr:uid="{00000000-0005-0000-0000-0000367A0000}"/>
    <cellStyle name="Normal 92 2 10" xfId="31285" xr:uid="{00000000-0005-0000-0000-0000377A0000}"/>
    <cellStyle name="Normal 92 2 11" xfId="31286" xr:uid="{00000000-0005-0000-0000-0000387A0000}"/>
    <cellStyle name="Normal 92 2 12" xfId="31287" xr:uid="{00000000-0005-0000-0000-0000397A0000}"/>
    <cellStyle name="Normal 92 2 13" xfId="31288" xr:uid="{00000000-0005-0000-0000-00003A7A0000}"/>
    <cellStyle name="Normal 92 2 14" xfId="31289" xr:uid="{00000000-0005-0000-0000-00003B7A0000}"/>
    <cellStyle name="Normal 92 2 15" xfId="31290" xr:uid="{00000000-0005-0000-0000-00003C7A0000}"/>
    <cellStyle name="Normal 92 2 2" xfId="31291" xr:uid="{00000000-0005-0000-0000-00003D7A0000}"/>
    <cellStyle name="Normal 92 2 2 2" xfId="31292" xr:uid="{00000000-0005-0000-0000-00003E7A0000}"/>
    <cellStyle name="Normal 92 2 2 2 2" xfId="31293" xr:uid="{00000000-0005-0000-0000-00003F7A0000}"/>
    <cellStyle name="Normal 92 2 2 3" xfId="31294" xr:uid="{00000000-0005-0000-0000-0000407A0000}"/>
    <cellStyle name="Normal 92 2 2 4" xfId="31295" xr:uid="{00000000-0005-0000-0000-0000417A0000}"/>
    <cellStyle name="Normal 92 2 2 5" xfId="31296" xr:uid="{00000000-0005-0000-0000-0000427A0000}"/>
    <cellStyle name="Normal 92 2 3" xfId="31297" xr:uid="{00000000-0005-0000-0000-0000437A0000}"/>
    <cellStyle name="Normal 92 2 3 2" xfId="31298" xr:uid="{00000000-0005-0000-0000-0000447A0000}"/>
    <cellStyle name="Normal 92 2 3 2 2" xfId="31299" xr:uid="{00000000-0005-0000-0000-0000457A0000}"/>
    <cellStyle name="Normal 92 2 3 3" xfId="31300" xr:uid="{00000000-0005-0000-0000-0000467A0000}"/>
    <cellStyle name="Normal 92 2 3 4" xfId="31301" xr:uid="{00000000-0005-0000-0000-0000477A0000}"/>
    <cellStyle name="Normal 92 2 4" xfId="31302" xr:uid="{00000000-0005-0000-0000-0000487A0000}"/>
    <cellStyle name="Normal 92 2 4 2" xfId="31303" xr:uid="{00000000-0005-0000-0000-0000497A0000}"/>
    <cellStyle name="Normal 92 2 4 2 2" xfId="31304" xr:uid="{00000000-0005-0000-0000-00004A7A0000}"/>
    <cellStyle name="Normal 92 2 4 3" xfId="31305" xr:uid="{00000000-0005-0000-0000-00004B7A0000}"/>
    <cellStyle name="Normal 92 2 4 4" xfId="31306" xr:uid="{00000000-0005-0000-0000-00004C7A0000}"/>
    <cellStyle name="Normal 92 2 5" xfId="31307" xr:uid="{00000000-0005-0000-0000-00004D7A0000}"/>
    <cellStyle name="Normal 92 2 5 2" xfId="31308" xr:uid="{00000000-0005-0000-0000-00004E7A0000}"/>
    <cellStyle name="Normal 92 2 5 2 2" xfId="31309" xr:uid="{00000000-0005-0000-0000-00004F7A0000}"/>
    <cellStyle name="Normal 92 2 5 3" xfId="31310" xr:uid="{00000000-0005-0000-0000-0000507A0000}"/>
    <cellStyle name="Normal 92 2 5 4" xfId="31311" xr:uid="{00000000-0005-0000-0000-0000517A0000}"/>
    <cellStyle name="Normal 92 2 6" xfId="31312" xr:uid="{00000000-0005-0000-0000-0000527A0000}"/>
    <cellStyle name="Normal 92 2 6 2" xfId="31313" xr:uid="{00000000-0005-0000-0000-0000537A0000}"/>
    <cellStyle name="Normal 92 2 6 2 2" xfId="31314" xr:uid="{00000000-0005-0000-0000-0000547A0000}"/>
    <cellStyle name="Normal 92 2 6 3" xfId="31315" xr:uid="{00000000-0005-0000-0000-0000557A0000}"/>
    <cellStyle name="Normal 92 2 7" xfId="31316" xr:uid="{00000000-0005-0000-0000-0000567A0000}"/>
    <cellStyle name="Normal 92 2 7 2" xfId="31317" xr:uid="{00000000-0005-0000-0000-0000577A0000}"/>
    <cellStyle name="Normal 92 2 7 3" xfId="31318" xr:uid="{00000000-0005-0000-0000-0000587A0000}"/>
    <cellStyle name="Normal 92 2 8" xfId="31319" xr:uid="{00000000-0005-0000-0000-0000597A0000}"/>
    <cellStyle name="Normal 92 2 8 2" xfId="31320" xr:uid="{00000000-0005-0000-0000-00005A7A0000}"/>
    <cellStyle name="Normal 92 2 9" xfId="31321" xr:uid="{00000000-0005-0000-0000-00005B7A0000}"/>
    <cellStyle name="Normal 92 2 9 2" xfId="31322" xr:uid="{00000000-0005-0000-0000-00005C7A0000}"/>
    <cellStyle name="Normal 92 3" xfId="31323" xr:uid="{00000000-0005-0000-0000-00005D7A0000}"/>
    <cellStyle name="Normal 92 3 10" xfId="31324" xr:uid="{00000000-0005-0000-0000-00005E7A0000}"/>
    <cellStyle name="Normal 92 3 11" xfId="31325" xr:uid="{00000000-0005-0000-0000-00005F7A0000}"/>
    <cellStyle name="Normal 92 3 12" xfId="31326" xr:uid="{00000000-0005-0000-0000-0000607A0000}"/>
    <cellStyle name="Normal 92 3 13" xfId="31327" xr:uid="{00000000-0005-0000-0000-0000617A0000}"/>
    <cellStyle name="Normal 92 3 14" xfId="31328" xr:uid="{00000000-0005-0000-0000-0000627A0000}"/>
    <cellStyle name="Normal 92 3 15" xfId="31329" xr:uid="{00000000-0005-0000-0000-0000637A0000}"/>
    <cellStyle name="Normal 92 3 2" xfId="31330" xr:uid="{00000000-0005-0000-0000-0000647A0000}"/>
    <cellStyle name="Normal 92 3 2 2" xfId="31331" xr:uid="{00000000-0005-0000-0000-0000657A0000}"/>
    <cellStyle name="Normal 92 3 2 2 2" xfId="31332" xr:uid="{00000000-0005-0000-0000-0000667A0000}"/>
    <cellStyle name="Normal 92 3 2 3" xfId="31333" xr:uid="{00000000-0005-0000-0000-0000677A0000}"/>
    <cellStyle name="Normal 92 3 2 4" xfId="31334" xr:uid="{00000000-0005-0000-0000-0000687A0000}"/>
    <cellStyle name="Normal 92 3 2 5" xfId="31335" xr:uid="{00000000-0005-0000-0000-0000697A0000}"/>
    <cellStyle name="Normal 92 3 3" xfId="31336" xr:uid="{00000000-0005-0000-0000-00006A7A0000}"/>
    <cellStyle name="Normal 92 3 3 2" xfId="31337" xr:uid="{00000000-0005-0000-0000-00006B7A0000}"/>
    <cellStyle name="Normal 92 3 3 2 2" xfId="31338" xr:uid="{00000000-0005-0000-0000-00006C7A0000}"/>
    <cellStyle name="Normal 92 3 3 3" xfId="31339" xr:uid="{00000000-0005-0000-0000-00006D7A0000}"/>
    <cellStyle name="Normal 92 3 3 4" xfId="31340" xr:uid="{00000000-0005-0000-0000-00006E7A0000}"/>
    <cellStyle name="Normal 92 3 4" xfId="31341" xr:uid="{00000000-0005-0000-0000-00006F7A0000}"/>
    <cellStyle name="Normal 92 3 4 2" xfId="31342" xr:uid="{00000000-0005-0000-0000-0000707A0000}"/>
    <cellStyle name="Normal 92 3 4 2 2" xfId="31343" xr:uid="{00000000-0005-0000-0000-0000717A0000}"/>
    <cellStyle name="Normal 92 3 4 3" xfId="31344" xr:uid="{00000000-0005-0000-0000-0000727A0000}"/>
    <cellStyle name="Normal 92 3 4 4" xfId="31345" xr:uid="{00000000-0005-0000-0000-0000737A0000}"/>
    <cellStyle name="Normal 92 3 5" xfId="31346" xr:uid="{00000000-0005-0000-0000-0000747A0000}"/>
    <cellStyle name="Normal 92 3 5 2" xfId="31347" xr:uid="{00000000-0005-0000-0000-0000757A0000}"/>
    <cellStyle name="Normal 92 3 5 2 2" xfId="31348" xr:uid="{00000000-0005-0000-0000-0000767A0000}"/>
    <cellStyle name="Normal 92 3 5 3" xfId="31349" xr:uid="{00000000-0005-0000-0000-0000777A0000}"/>
    <cellStyle name="Normal 92 3 5 4" xfId="31350" xr:uid="{00000000-0005-0000-0000-0000787A0000}"/>
    <cellStyle name="Normal 92 3 6" xfId="31351" xr:uid="{00000000-0005-0000-0000-0000797A0000}"/>
    <cellStyle name="Normal 92 3 6 2" xfId="31352" xr:uid="{00000000-0005-0000-0000-00007A7A0000}"/>
    <cellStyle name="Normal 92 3 6 2 2" xfId="31353" xr:uid="{00000000-0005-0000-0000-00007B7A0000}"/>
    <cellStyle name="Normal 92 3 6 3" xfId="31354" xr:uid="{00000000-0005-0000-0000-00007C7A0000}"/>
    <cellStyle name="Normal 92 3 7" xfId="31355" xr:uid="{00000000-0005-0000-0000-00007D7A0000}"/>
    <cellStyle name="Normal 92 3 7 2" xfId="31356" xr:uid="{00000000-0005-0000-0000-00007E7A0000}"/>
    <cellStyle name="Normal 92 3 7 3" xfId="31357" xr:uid="{00000000-0005-0000-0000-00007F7A0000}"/>
    <cellStyle name="Normal 92 3 8" xfId="31358" xr:uid="{00000000-0005-0000-0000-0000807A0000}"/>
    <cellStyle name="Normal 92 3 8 2" xfId="31359" xr:uid="{00000000-0005-0000-0000-0000817A0000}"/>
    <cellStyle name="Normal 92 3 9" xfId="31360" xr:uid="{00000000-0005-0000-0000-0000827A0000}"/>
    <cellStyle name="Normal 92 3 9 2" xfId="31361" xr:uid="{00000000-0005-0000-0000-0000837A0000}"/>
    <cellStyle name="Normal 92 4" xfId="31362" xr:uid="{00000000-0005-0000-0000-0000847A0000}"/>
    <cellStyle name="Normal 92 4 2" xfId="31363" xr:uid="{00000000-0005-0000-0000-0000857A0000}"/>
    <cellStyle name="Normal 92 4 2 2" xfId="31364" xr:uid="{00000000-0005-0000-0000-0000867A0000}"/>
    <cellStyle name="Normal 92 4 3" xfId="31365" xr:uid="{00000000-0005-0000-0000-0000877A0000}"/>
    <cellStyle name="Normal 92 4 4" xfId="31366" xr:uid="{00000000-0005-0000-0000-0000887A0000}"/>
    <cellStyle name="Normal 92 4 5" xfId="31367" xr:uid="{00000000-0005-0000-0000-0000897A0000}"/>
    <cellStyle name="Normal 92 5" xfId="31368" xr:uid="{00000000-0005-0000-0000-00008A7A0000}"/>
    <cellStyle name="Normal 92 5 2" xfId="31369" xr:uid="{00000000-0005-0000-0000-00008B7A0000}"/>
    <cellStyle name="Normal 92 5 2 2" xfId="31370" xr:uid="{00000000-0005-0000-0000-00008C7A0000}"/>
    <cellStyle name="Normal 92 5 3" xfId="31371" xr:uid="{00000000-0005-0000-0000-00008D7A0000}"/>
    <cellStyle name="Normal 92 5 4" xfId="31372" xr:uid="{00000000-0005-0000-0000-00008E7A0000}"/>
    <cellStyle name="Normal 92 5 5" xfId="31373" xr:uid="{00000000-0005-0000-0000-00008F7A0000}"/>
    <cellStyle name="Normal 92 6" xfId="31374" xr:uid="{00000000-0005-0000-0000-0000907A0000}"/>
    <cellStyle name="Normal 92 6 2" xfId="31375" xr:uid="{00000000-0005-0000-0000-0000917A0000}"/>
    <cellStyle name="Normal 92 6 2 2" xfId="31376" xr:uid="{00000000-0005-0000-0000-0000927A0000}"/>
    <cellStyle name="Normal 92 6 3" xfId="31377" xr:uid="{00000000-0005-0000-0000-0000937A0000}"/>
    <cellStyle name="Normal 92 6 4" xfId="31378" xr:uid="{00000000-0005-0000-0000-0000947A0000}"/>
    <cellStyle name="Normal 92 6 5" xfId="31379" xr:uid="{00000000-0005-0000-0000-0000957A0000}"/>
    <cellStyle name="Normal 92 7" xfId="31380" xr:uid="{00000000-0005-0000-0000-0000967A0000}"/>
    <cellStyle name="Normal 92 7 2" xfId="31381" xr:uid="{00000000-0005-0000-0000-0000977A0000}"/>
    <cellStyle name="Normal 92 7 2 2" xfId="31382" xr:uid="{00000000-0005-0000-0000-0000987A0000}"/>
    <cellStyle name="Normal 92 7 3" xfId="31383" xr:uid="{00000000-0005-0000-0000-0000997A0000}"/>
    <cellStyle name="Normal 92 7 4" xfId="31384" xr:uid="{00000000-0005-0000-0000-00009A7A0000}"/>
    <cellStyle name="Normal 92 8" xfId="31385" xr:uid="{00000000-0005-0000-0000-00009B7A0000}"/>
    <cellStyle name="Normal 92 8 2" xfId="31386" xr:uid="{00000000-0005-0000-0000-00009C7A0000}"/>
    <cellStyle name="Normal 92 8 2 2" xfId="31387" xr:uid="{00000000-0005-0000-0000-00009D7A0000}"/>
    <cellStyle name="Normal 92 8 3" xfId="31388" xr:uid="{00000000-0005-0000-0000-00009E7A0000}"/>
    <cellStyle name="Normal 92 9" xfId="31389" xr:uid="{00000000-0005-0000-0000-00009F7A0000}"/>
    <cellStyle name="Normal 92 9 2" xfId="31390" xr:uid="{00000000-0005-0000-0000-0000A07A0000}"/>
    <cellStyle name="Normal 92 9 3" xfId="31391" xr:uid="{00000000-0005-0000-0000-0000A17A0000}"/>
    <cellStyle name="Normal 93" xfId="31392" xr:uid="{00000000-0005-0000-0000-0000A27A0000}"/>
    <cellStyle name="Normal 93 10" xfId="31393" xr:uid="{00000000-0005-0000-0000-0000A37A0000}"/>
    <cellStyle name="Normal 93 10 2" xfId="31394" xr:uid="{00000000-0005-0000-0000-0000A47A0000}"/>
    <cellStyle name="Normal 93 11" xfId="31395" xr:uid="{00000000-0005-0000-0000-0000A57A0000}"/>
    <cellStyle name="Normal 93 11 2" xfId="31396" xr:uid="{00000000-0005-0000-0000-0000A67A0000}"/>
    <cellStyle name="Normal 93 12" xfId="31397" xr:uid="{00000000-0005-0000-0000-0000A77A0000}"/>
    <cellStyle name="Normal 93 12 2" xfId="31398" xr:uid="{00000000-0005-0000-0000-0000A87A0000}"/>
    <cellStyle name="Normal 93 13" xfId="31399" xr:uid="{00000000-0005-0000-0000-0000A97A0000}"/>
    <cellStyle name="Normal 93 13 2" xfId="31400" xr:uid="{00000000-0005-0000-0000-0000AA7A0000}"/>
    <cellStyle name="Normal 93 14" xfId="31401" xr:uid="{00000000-0005-0000-0000-0000AB7A0000}"/>
    <cellStyle name="Normal 93 15" xfId="31402" xr:uid="{00000000-0005-0000-0000-0000AC7A0000}"/>
    <cellStyle name="Normal 93 16" xfId="31403" xr:uid="{00000000-0005-0000-0000-0000AD7A0000}"/>
    <cellStyle name="Normal 93 17" xfId="31404" xr:uid="{00000000-0005-0000-0000-0000AE7A0000}"/>
    <cellStyle name="Normal 93 2" xfId="31405" xr:uid="{00000000-0005-0000-0000-0000AF7A0000}"/>
    <cellStyle name="Normal 93 2 10" xfId="31406" xr:uid="{00000000-0005-0000-0000-0000B07A0000}"/>
    <cellStyle name="Normal 93 2 11" xfId="31407" xr:uid="{00000000-0005-0000-0000-0000B17A0000}"/>
    <cellStyle name="Normal 93 2 12" xfId="31408" xr:uid="{00000000-0005-0000-0000-0000B27A0000}"/>
    <cellStyle name="Normal 93 2 13" xfId="31409" xr:uid="{00000000-0005-0000-0000-0000B37A0000}"/>
    <cellStyle name="Normal 93 2 14" xfId="31410" xr:uid="{00000000-0005-0000-0000-0000B47A0000}"/>
    <cellStyle name="Normal 93 2 15" xfId="31411" xr:uid="{00000000-0005-0000-0000-0000B57A0000}"/>
    <cellStyle name="Normal 93 2 2" xfId="31412" xr:uid="{00000000-0005-0000-0000-0000B67A0000}"/>
    <cellStyle name="Normal 93 2 2 2" xfId="31413" xr:uid="{00000000-0005-0000-0000-0000B77A0000}"/>
    <cellStyle name="Normal 93 2 2 2 2" xfId="31414" xr:uid="{00000000-0005-0000-0000-0000B87A0000}"/>
    <cellStyle name="Normal 93 2 2 3" xfId="31415" xr:uid="{00000000-0005-0000-0000-0000B97A0000}"/>
    <cellStyle name="Normal 93 2 2 4" xfId="31416" xr:uid="{00000000-0005-0000-0000-0000BA7A0000}"/>
    <cellStyle name="Normal 93 2 2 5" xfId="31417" xr:uid="{00000000-0005-0000-0000-0000BB7A0000}"/>
    <cellStyle name="Normal 93 2 3" xfId="31418" xr:uid="{00000000-0005-0000-0000-0000BC7A0000}"/>
    <cellStyle name="Normal 93 2 3 2" xfId="31419" xr:uid="{00000000-0005-0000-0000-0000BD7A0000}"/>
    <cellStyle name="Normal 93 2 3 2 2" xfId="31420" xr:uid="{00000000-0005-0000-0000-0000BE7A0000}"/>
    <cellStyle name="Normal 93 2 3 3" xfId="31421" xr:uid="{00000000-0005-0000-0000-0000BF7A0000}"/>
    <cellStyle name="Normal 93 2 3 4" xfId="31422" xr:uid="{00000000-0005-0000-0000-0000C07A0000}"/>
    <cellStyle name="Normal 93 2 4" xfId="31423" xr:uid="{00000000-0005-0000-0000-0000C17A0000}"/>
    <cellStyle name="Normal 93 2 4 2" xfId="31424" xr:uid="{00000000-0005-0000-0000-0000C27A0000}"/>
    <cellStyle name="Normal 93 2 4 2 2" xfId="31425" xr:uid="{00000000-0005-0000-0000-0000C37A0000}"/>
    <cellStyle name="Normal 93 2 4 3" xfId="31426" xr:uid="{00000000-0005-0000-0000-0000C47A0000}"/>
    <cellStyle name="Normal 93 2 4 4" xfId="31427" xr:uid="{00000000-0005-0000-0000-0000C57A0000}"/>
    <cellStyle name="Normal 93 2 5" xfId="31428" xr:uid="{00000000-0005-0000-0000-0000C67A0000}"/>
    <cellStyle name="Normal 93 2 5 2" xfId="31429" xr:uid="{00000000-0005-0000-0000-0000C77A0000}"/>
    <cellStyle name="Normal 93 2 5 2 2" xfId="31430" xr:uid="{00000000-0005-0000-0000-0000C87A0000}"/>
    <cellStyle name="Normal 93 2 5 3" xfId="31431" xr:uid="{00000000-0005-0000-0000-0000C97A0000}"/>
    <cellStyle name="Normal 93 2 5 4" xfId="31432" xr:uid="{00000000-0005-0000-0000-0000CA7A0000}"/>
    <cellStyle name="Normal 93 2 6" xfId="31433" xr:uid="{00000000-0005-0000-0000-0000CB7A0000}"/>
    <cellStyle name="Normal 93 2 6 2" xfId="31434" xr:uid="{00000000-0005-0000-0000-0000CC7A0000}"/>
    <cellStyle name="Normal 93 2 6 2 2" xfId="31435" xr:uid="{00000000-0005-0000-0000-0000CD7A0000}"/>
    <cellStyle name="Normal 93 2 6 3" xfId="31436" xr:uid="{00000000-0005-0000-0000-0000CE7A0000}"/>
    <cellStyle name="Normal 93 2 7" xfId="31437" xr:uid="{00000000-0005-0000-0000-0000CF7A0000}"/>
    <cellStyle name="Normal 93 2 7 2" xfId="31438" xr:uid="{00000000-0005-0000-0000-0000D07A0000}"/>
    <cellStyle name="Normal 93 2 7 3" xfId="31439" xr:uid="{00000000-0005-0000-0000-0000D17A0000}"/>
    <cellStyle name="Normal 93 2 8" xfId="31440" xr:uid="{00000000-0005-0000-0000-0000D27A0000}"/>
    <cellStyle name="Normal 93 2 8 2" xfId="31441" xr:uid="{00000000-0005-0000-0000-0000D37A0000}"/>
    <cellStyle name="Normal 93 2 9" xfId="31442" xr:uid="{00000000-0005-0000-0000-0000D47A0000}"/>
    <cellStyle name="Normal 93 2 9 2" xfId="31443" xr:uid="{00000000-0005-0000-0000-0000D57A0000}"/>
    <cellStyle name="Normal 93 3" xfId="31444" xr:uid="{00000000-0005-0000-0000-0000D67A0000}"/>
    <cellStyle name="Normal 93 3 10" xfId="31445" xr:uid="{00000000-0005-0000-0000-0000D77A0000}"/>
    <cellStyle name="Normal 93 3 11" xfId="31446" xr:uid="{00000000-0005-0000-0000-0000D87A0000}"/>
    <cellStyle name="Normal 93 3 12" xfId="31447" xr:uid="{00000000-0005-0000-0000-0000D97A0000}"/>
    <cellStyle name="Normal 93 3 13" xfId="31448" xr:uid="{00000000-0005-0000-0000-0000DA7A0000}"/>
    <cellStyle name="Normal 93 3 14" xfId="31449" xr:uid="{00000000-0005-0000-0000-0000DB7A0000}"/>
    <cellStyle name="Normal 93 3 15" xfId="31450" xr:uid="{00000000-0005-0000-0000-0000DC7A0000}"/>
    <cellStyle name="Normal 93 3 2" xfId="31451" xr:uid="{00000000-0005-0000-0000-0000DD7A0000}"/>
    <cellStyle name="Normal 93 3 2 2" xfId="31452" xr:uid="{00000000-0005-0000-0000-0000DE7A0000}"/>
    <cellStyle name="Normal 93 3 2 2 2" xfId="31453" xr:uid="{00000000-0005-0000-0000-0000DF7A0000}"/>
    <cellStyle name="Normal 93 3 2 3" xfId="31454" xr:uid="{00000000-0005-0000-0000-0000E07A0000}"/>
    <cellStyle name="Normal 93 3 2 4" xfId="31455" xr:uid="{00000000-0005-0000-0000-0000E17A0000}"/>
    <cellStyle name="Normal 93 3 2 5" xfId="31456" xr:uid="{00000000-0005-0000-0000-0000E27A0000}"/>
    <cellStyle name="Normal 93 3 3" xfId="31457" xr:uid="{00000000-0005-0000-0000-0000E37A0000}"/>
    <cellStyle name="Normal 93 3 3 2" xfId="31458" xr:uid="{00000000-0005-0000-0000-0000E47A0000}"/>
    <cellStyle name="Normal 93 3 3 2 2" xfId="31459" xr:uid="{00000000-0005-0000-0000-0000E57A0000}"/>
    <cellStyle name="Normal 93 3 3 3" xfId="31460" xr:uid="{00000000-0005-0000-0000-0000E67A0000}"/>
    <cellStyle name="Normal 93 3 3 4" xfId="31461" xr:uid="{00000000-0005-0000-0000-0000E77A0000}"/>
    <cellStyle name="Normal 93 3 4" xfId="31462" xr:uid="{00000000-0005-0000-0000-0000E87A0000}"/>
    <cellStyle name="Normal 93 3 4 2" xfId="31463" xr:uid="{00000000-0005-0000-0000-0000E97A0000}"/>
    <cellStyle name="Normal 93 3 4 2 2" xfId="31464" xr:uid="{00000000-0005-0000-0000-0000EA7A0000}"/>
    <cellStyle name="Normal 93 3 4 3" xfId="31465" xr:uid="{00000000-0005-0000-0000-0000EB7A0000}"/>
    <cellStyle name="Normal 93 3 4 4" xfId="31466" xr:uid="{00000000-0005-0000-0000-0000EC7A0000}"/>
    <cellStyle name="Normal 93 3 5" xfId="31467" xr:uid="{00000000-0005-0000-0000-0000ED7A0000}"/>
    <cellStyle name="Normal 93 3 5 2" xfId="31468" xr:uid="{00000000-0005-0000-0000-0000EE7A0000}"/>
    <cellStyle name="Normal 93 3 5 2 2" xfId="31469" xr:uid="{00000000-0005-0000-0000-0000EF7A0000}"/>
    <cellStyle name="Normal 93 3 5 3" xfId="31470" xr:uid="{00000000-0005-0000-0000-0000F07A0000}"/>
    <cellStyle name="Normal 93 3 5 4" xfId="31471" xr:uid="{00000000-0005-0000-0000-0000F17A0000}"/>
    <cellStyle name="Normal 93 3 6" xfId="31472" xr:uid="{00000000-0005-0000-0000-0000F27A0000}"/>
    <cellStyle name="Normal 93 3 6 2" xfId="31473" xr:uid="{00000000-0005-0000-0000-0000F37A0000}"/>
    <cellStyle name="Normal 93 3 6 2 2" xfId="31474" xr:uid="{00000000-0005-0000-0000-0000F47A0000}"/>
    <cellStyle name="Normal 93 3 6 3" xfId="31475" xr:uid="{00000000-0005-0000-0000-0000F57A0000}"/>
    <cellStyle name="Normal 93 3 7" xfId="31476" xr:uid="{00000000-0005-0000-0000-0000F67A0000}"/>
    <cellStyle name="Normal 93 3 7 2" xfId="31477" xr:uid="{00000000-0005-0000-0000-0000F77A0000}"/>
    <cellStyle name="Normal 93 3 7 3" xfId="31478" xr:uid="{00000000-0005-0000-0000-0000F87A0000}"/>
    <cellStyle name="Normal 93 3 8" xfId="31479" xr:uid="{00000000-0005-0000-0000-0000F97A0000}"/>
    <cellStyle name="Normal 93 3 8 2" xfId="31480" xr:uid="{00000000-0005-0000-0000-0000FA7A0000}"/>
    <cellStyle name="Normal 93 3 9" xfId="31481" xr:uid="{00000000-0005-0000-0000-0000FB7A0000}"/>
    <cellStyle name="Normal 93 3 9 2" xfId="31482" xr:uid="{00000000-0005-0000-0000-0000FC7A0000}"/>
    <cellStyle name="Normal 93 4" xfId="31483" xr:uid="{00000000-0005-0000-0000-0000FD7A0000}"/>
    <cellStyle name="Normal 93 4 2" xfId="31484" xr:uid="{00000000-0005-0000-0000-0000FE7A0000}"/>
    <cellStyle name="Normal 93 4 2 2" xfId="31485" xr:uid="{00000000-0005-0000-0000-0000FF7A0000}"/>
    <cellStyle name="Normal 93 4 3" xfId="31486" xr:uid="{00000000-0005-0000-0000-0000007B0000}"/>
    <cellStyle name="Normal 93 4 4" xfId="31487" xr:uid="{00000000-0005-0000-0000-0000017B0000}"/>
    <cellStyle name="Normal 93 4 5" xfId="31488" xr:uid="{00000000-0005-0000-0000-0000027B0000}"/>
    <cellStyle name="Normal 93 5" xfId="31489" xr:uid="{00000000-0005-0000-0000-0000037B0000}"/>
    <cellStyle name="Normal 93 5 2" xfId="31490" xr:uid="{00000000-0005-0000-0000-0000047B0000}"/>
    <cellStyle name="Normal 93 5 2 2" xfId="31491" xr:uid="{00000000-0005-0000-0000-0000057B0000}"/>
    <cellStyle name="Normal 93 5 3" xfId="31492" xr:uid="{00000000-0005-0000-0000-0000067B0000}"/>
    <cellStyle name="Normal 93 5 4" xfId="31493" xr:uid="{00000000-0005-0000-0000-0000077B0000}"/>
    <cellStyle name="Normal 93 5 5" xfId="31494" xr:uid="{00000000-0005-0000-0000-0000087B0000}"/>
    <cellStyle name="Normal 93 6" xfId="31495" xr:uid="{00000000-0005-0000-0000-0000097B0000}"/>
    <cellStyle name="Normal 93 6 2" xfId="31496" xr:uid="{00000000-0005-0000-0000-00000A7B0000}"/>
    <cellStyle name="Normal 93 6 2 2" xfId="31497" xr:uid="{00000000-0005-0000-0000-00000B7B0000}"/>
    <cellStyle name="Normal 93 6 3" xfId="31498" xr:uid="{00000000-0005-0000-0000-00000C7B0000}"/>
    <cellStyle name="Normal 93 6 4" xfId="31499" xr:uid="{00000000-0005-0000-0000-00000D7B0000}"/>
    <cellStyle name="Normal 93 6 5" xfId="31500" xr:uid="{00000000-0005-0000-0000-00000E7B0000}"/>
    <cellStyle name="Normal 93 7" xfId="31501" xr:uid="{00000000-0005-0000-0000-00000F7B0000}"/>
    <cellStyle name="Normal 93 7 2" xfId="31502" xr:uid="{00000000-0005-0000-0000-0000107B0000}"/>
    <cellStyle name="Normal 93 7 2 2" xfId="31503" xr:uid="{00000000-0005-0000-0000-0000117B0000}"/>
    <cellStyle name="Normal 93 7 3" xfId="31504" xr:uid="{00000000-0005-0000-0000-0000127B0000}"/>
    <cellStyle name="Normal 93 7 4" xfId="31505" xr:uid="{00000000-0005-0000-0000-0000137B0000}"/>
    <cellStyle name="Normal 93 8" xfId="31506" xr:uid="{00000000-0005-0000-0000-0000147B0000}"/>
    <cellStyle name="Normal 93 8 2" xfId="31507" xr:uid="{00000000-0005-0000-0000-0000157B0000}"/>
    <cellStyle name="Normal 93 8 2 2" xfId="31508" xr:uid="{00000000-0005-0000-0000-0000167B0000}"/>
    <cellStyle name="Normal 93 8 3" xfId="31509" xr:uid="{00000000-0005-0000-0000-0000177B0000}"/>
    <cellStyle name="Normal 93 9" xfId="31510" xr:uid="{00000000-0005-0000-0000-0000187B0000}"/>
    <cellStyle name="Normal 93 9 2" xfId="31511" xr:uid="{00000000-0005-0000-0000-0000197B0000}"/>
    <cellStyle name="Normal 93 9 3" xfId="31512" xr:uid="{00000000-0005-0000-0000-00001A7B0000}"/>
    <cellStyle name="Normal 94" xfId="31513" xr:uid="{00000000-0005-0000-0000-00001B7B0000}"/>
    <cellStyle name="Normal 94 10" xfId="31514" xr:uid="{00000000-0005-0000-0000-00001C7B0000}"/>
    <cellStyle name="Normal 94 10 2" xfId="31515" xr:uid="{00000000-0005-0000-0000-00001D7B0000}"/>
    <cellStyle name="Normal 94 11" xfId="31516" xr:uid="{00000000-0005-0000-0000-00001E7B0000}"/>
    <cellStyle name="Normal 94 11 2" xfId="31517" xr:uid="{00000000-0005-0000-0000-00001F7B0000}"/>
    <cellStyle name="Normal 94 12" xfId="31518" xr:uid="{00000000-0005-0000-0000-0000207B0000}"/>
    <cellStyle name="Normal 94 12 2" xfId="31519" xr:uid="{00000000-0005-0000-0000-0000217B0000}"/>
    <cellStyle name="Normal 94 13" xfId="31520" xr:uid="{00000000-0005-0000-0000-0000227B0000}"/>
    <cellStyle name="Normal 94 13 2" xfId="31521" xr:uid="{00000000-0005-0000-0000-0000237B0000}"/>
    <cellStyle name="Normal 94 14" xfId="31522" xr:uid="{00000000-0005-0000-0000-0000247B0000}"/>
    <cellStyle name="Normal 94 15" xfId="31523" xr:uid="{00000000-0005-0000-0000-0000257B0000}"/>
    <cellStyle name="Normal 94 16" xfId="31524" xr:uid="{00000000-0005-0000-0000-0000267B0000}"/>
    <cellStyle name="Normal 94 17" xfId="31525" xr:uid="{00000000-0005-0000-0000-0000277B0000}"/>
    <cellStyle name="Normal 94 2" xfId="31526" xr:uid="{00000000-0005-0000-0000-0000287B0000}"/>
    <cellStyle name="Normal 94 2 10" xfId="31527" xr:uid="{00000000-0005-0000-0000-0000297B0000}"/>
    <cellStyle name="Normal 94 2 11" xfId="31528" xr:uid="{00000000-0005-0000-0000-00002A7B0000}"/>
    <cellStyle name="Normal 94 2 12" xfId="31529" xr:uid="{00000000-0005-0000-0000-00002B7B0000}"/>
    <cellStyle name="Normal 94 2 13" xfId="31530" xr:uid="{00000000-0005-0000-0000-00002C7B0000}"/>
    <cellStyle name="Normal 94 2 14" xfId="31531" xr:uid="{00000000-0005-0000-0000-00002D7B0000}"/>
    <cellStyle name="Normal 94 2 15" xfId="31532" xr:uid="{00000000-0005-0000-0000-00002E7B0000}"/>
    <cellStyle name="Normal 94 2 2" xfId="31533" xr:uid="{00000000-0005-0000-0000-00002F7B0000}"/>
    <cellStyle name="Normal 94 2 2 2" xfId="31534" xr:uid="{00000000-0005-0000-0000-0000307B0000}"/>
    <cellStyle name="Normal 94 2 2 2 2" xfId="31535" xr:uid="{00000000-0005-0000-0000-0000317B0000}"/>
    <cellStyle name="Normal 94 2 2 3" xfId="31536" xr:uid="{00000000-0005-0000-0000-0000327B0000}"/>
    <cellStyle name="Normal 94 2 2 4" xfId="31537" xr:uid="{00000000-0005-0000-0000-0000337B0000}"/>
    <cellStyle name="Normal 94 2 2 5" xfId="31538" xr:uid="{00000000-0005-0000-0000-0000347B0000}"/>
    <cellStyle name="Normal 94 2 3" xfId="31539" xr:uid="{00000000-0005-0000-0000-0000357B0000}"/>
    <cellStyle name="Normal 94 2 3 2" xfId="31540" xr:uid="{00000000-0005-0000-0000-0000367B0000}"/>
    <cellStyle name="Normal 94 2 3 2 2" xfId="31541" xr:uid="{00000000-0005-0000-0000-0000377B0000}"/>
    <cellStyle name="Normal 94 2 3 3" xfId="31542" xr:uid="{00000000-0005-0000-0000-0000387B0000}"/>
    <cellStyle name="Normal 94 2 3 4" xfId="31543" xr:uid="{00000000-0005-0000-0000-0000397B0000}"/>
    <cellStyle name="Normal 94 2 4" xfId="31544" xr:uid="{00000000-0005-0000-0000-00003A7B0000}"/>
    <cellStyle name="Normal 94 2 4 2" xfId="31545" xr:uid="{00000000-0005-0000-0000-00003B7B0000}"/>
    <cellStyle name="Normal 94 2 4 2 2" xfId="31546" xr:uid="{00000000-0005-0000-0000-00003C7B0000}"/>
    <cellStyle name="Normal 94 2 4 3" xfId="31547" xr:uid="{00000000-0005-0000-0000-00003D7B0000}"/>
    <cellStyle name="Normal 94 2 4 4" xfId="31548" xr:uid="{00000000-0005-0000-0000-00003E7B0000}"/>
    <cellStyle name="Normal 94 2 5" xfId="31549" xr:uid="{00000000-0005-0000-0000-00003F7B0000}"/>
    <cellStyle name="Normal 94 2 5 2" xfId="31550" xr:uid="{00000000-0005-0000-0000-0000407B0000}"/>
    <cellStyle name="Normal 94 2 5 2 2" xfId="31551" xr:uid="{00000000-0005-0000-0000-0000417B0000}"/>
    <cellStyle name="Normal 94 2 5 3" xfId="31552" xr:uid="{00000000-0005-0000-0000-0000427B0000}"/>
    <cellStyle name="Normal 94 2 5 4" xfId="31553" xr:uid="{00000000-0005-0000-0000-0000437B0000}"/>
    <cellStyle name="Normal 94 2 6" xfId="31554" xr:uid="{00000000-0005-0000-0000-0000447B0000}"/>
    <cellStyle name="Normal 94 2 6 2" xfId="31555" xr:uid="{00000000-0005-0000-0000-0000457B0000}"/>
    <cellStyle name="Normal 94 2 6 2 2" xfId="31556" xr:uid="{00000000-0005-0000-0000-0000467B0000}"/>
    <cellStyle name="Normal 94 2 6 3" xfId="31557" xr:uid="{00000000-0005-0000-0000-0000477B0000}"/>
    <cellStyle name="Normal 94 2 7" xfId="31558" xr:uid="{00000000-0005-0000-0000-0000487B0000}"/>
    <cellStyle name="Normal 94 2 7 2" xfId="31559" xr:uid="{00000000-0005-0000-0000-0000497B0000}"/>
    <cellStyle name="Normal 94 2 7 3" xfId="31560" xr:uid="{00000000-0005-0000-0000-00004A7B0000}"/>
    <cellStyle name="Normal 94 2 8" xfId="31561" xr:uid="{00000000-0005-0000-0000-00004B7B0000}"/>
    <cellStyle name="Normal 94 2 8 2" xfId="31562" xr:uid="{00000000-0005-0000-0000-00004C7B0000}"/>
    <cellStyle name="Normal 94 2 9" xfId="31563" xr:uid="{00000000-0005-0000-0000-00004D7B0000}"/>
    <cellStyle name="Normal 94 2 9 2" xfId="31564" xr:uid="{00000000-0005-0000-0000-00004E7B0000}"/>
    <cellStyle name="Normal 94 3" xfId="31565" xr:uid="{00000000-0005-0000-0000-00004F7B0000}"/>
    <cellStyle name="Normal 94 3 10" xfId="31566" xr:uid="{00000000-0005-0000-0000-0000507B0000}"/>
    <cellStyle name="Normal 94 3 11" xfId="31567" xr:uid="{00000000-0005-0000-0000-0000517B0000}"/>
    <cellStyle name="Normal 94 3 12" xfId="31568" xr:uid="{00000000-0005-0000-0000-0000527B0000}"/>
    <cellStyle name="Normal 94 3 13" xfId="31569" xr:uid="{00000000-0005-0000-0000-0000537B0000}"/>
    <cellStyle name="Normal 94 3 14" xfId="31570" xr:uid="{00000000-0005-0000-0000-0000547B0000}"/>
    <cellStyle name="Normal 94 3 15" xfId="31571" xr:uid="{00000000-0005-0000-0000-0000557B0000}"/>
    <cellStyle name="Normal 94 3 2" xfId="31572" xr:uid="{00000000-0005-0000-0000-0000567B0000}"/>
    <cellStyle name="Normal 94 3 2 2" xfId="31573" xr:uid="{00000000-0005-0000-0000-0000577B0000}"/>
    <cellStyle name="Normal 94 3 2 2 2" xfId="31574" xr:uid="{00000000-0005-0000-0000-0000587B0000}"/>
    <cellStyle name="Normal 94 3 2 3" xfId="31575" xr:uid="{00000000-0005-0000-0000-0000597B0000}"/>
    <cellStyle name="Normal 94 3 2 4" xfId="31576" xr:uid="{00000000-0005-0000-0000-00005A7B0000}"/>
    <cellStyle name="Normal 94 3 2 5" xfId="31577" xr:uid="{00000000-0005-0000-0000-00005B7B0000}"/>
    <cellStyle name="Normal 94 3 3" xfId="31578" xr:uid="{00000000-0005-0000-0000-00005C7B0000}"/>
    <cellStyle name="Normal 94 3 3 2" xfId="31579" xr:uid="{00000000-0005-0000-0000-00005D7B0000}"/>
    <cellStyle name="Normal 94 3 3 2 2" xfId="31580" xr:uid="{00000000-0005-0000-0000-00005E7B0000}"/>
    <cellStyle name="Normal 94 3 3 3" xfId="31581" xr:uid="{00000000-0005-0000-0000-00005F7B0000}"/>
    <cellStyle name="Normal 94 3 3 4" xfId="31582" xr:uid="{00000000-0005-0000-0000-0000607B0000}"/>
    <cellStyle name="Normal 94 3 4" xfId="31583" xr:uid="{00000000-0005-0000-0000-0000617B0000}"/>
    <cellStyle name="Normal 94 3 4 2" xfId="31584" xr:uid="{00000000-0005-0000-0000-0000627B0000}"/>
    <cellStyle name="Normal 94 3 4 2 2" xfId="31585" xr:uid="{00000000-0005-0000-0000-0000637B0000}"/>
    <cellStyle name="Normal 94 3 4 3" xfId="31586" xr:uid="{00000000-0005-0000-0000-0000647B0000}"/>
    <cellStyle name="Normal 94 3 4 4" xfId="31587" xr:uid="{00000000-0005-0000-0000-0000657B0000}"/>
    <cellStyle name="Normal 94 3 5" xfId="31588" xr:uid="{00000000-0005-0000-0000-0000667B0000}"/>
    <cellStyle name="Normal 94 3 5 2" xfId="31589" xr:uid="{00000000-0005-0000-0000-0000677B0000}"/>
    <cellStyle name="Normal 94 3 5 2 2" xfId="31590" xr:uid="{00000000-0005-0000-0000-0000687B0000}"/>
    <cellStyle name="Normal 94 3 5 3" xfId="31591" xr:uid="{00000000-0005-0000-0000-0000697B0000}"/>
    <cellStyle name="Normal 94 3 5 4" xfId="31592" xr:uid="{00000000-0005-0000-0000-00006A7B0000}"/>
    <cellStyle name="Normal 94 3 6" xfId="31593" xr:uid="{00000000-0005-0000-0000-00006B7B0000}"/>
    <cellStyle name="Normal 94 3 6 2" xfId="31594" xr:uid="{00000000-0005-0000-0000-00006C7B0000}"/>
    <cellStyle name="Normal 94 3 6 2 2" xfId="31595" xr:uid="{00000000-0005-0000-0000-00006D7B0000}"/>
    <cellStyle name="Normal 94 3 6 3" xfId="31596" xr:uid="{00000000-0005-0000-0000-00006E7B0000}"/>
    <cellStyle name="Normal 94 3 7" xfId="31597" xr:uid="{00000000-0005-0000-0000-00006F7B0000}"/>
    <cellStyle name="Normal 94 3 7 2" xfId="31598" xr:uid="{00000000-0005-0000-0000-0000707B0000}"/>
    <cellStyle name="Normal 94 3 7 3" xfId="31599" xr:uid="{00000000-0005-0000-0000-0000717B0000}"/>
    <cellStyle name="Normal 94 3 8" xfId="31600" xr:uid="{00000000-0005-0000-0000-0000727B0000}"/>
    <cellStyle name="Normal 94 3 8 2" xfId="31601" xr:uid="{00000000-0005-0000-0000-0000737B0000}"/>
    <cellStyle name="Normal 94 3 9" xfId="31602" xr:uid="{00000000-0005-0000-0000-0000747B0000}"/>
    <cellStyle name="Normal 94 3 9 2" xfId="31603" xr:uid="{00000000-0005-0000-0000-0000757B0000}"/>
    <cellStyle name="Normal 94 4" xfId="31604" xr:uid="{00000000-0005-0000-0000-0000767B0000}"/>
    <cellStyle name="Normal 94 4 2" xfId="31605" xr:uid="{00000000-0005-0000-0000-0000777B0000}"/>
    <cellStyle name="Normal 94 4 2 2" xfId="31606" xr:uid="{00000000-0005-0000-0000-0000787B0000}"/>
    <cellStyle name="Normal 94 4 3" xfId="31607" xr:uid="{00000000-0005-0000-0000-0000797B0000}"/>
    <cellStyle name="Normal 94 4 4" xfId="31608" xr:uid="{00000000-0005-0000-0000-00007A7B0000}"/>
    <cellStyle name="Normal 94 4 5" xfId="31609" xr:uid="{00000000-0005-0000-0000-00007B7B0000}"/>
    <cellStyle name="Normal 94 5" xfId="31610" xr:uid="{00000000-0005-0000-0000-00007C7B0000}"/>
    <cellStyle name="Normal 94 5 2" xfId="31611" xr:uid="{00000000-0005-0000-0000-00007D7B0000}"/>
    <cellStyle name="Normal 94 5 2 2" xfId="31612" xr:uid="{00000000-0005-0000-0000-00007E7B0000}"/>
    <cellStyle name="Normal 94 5 3" xfId="31613" xr:uid="{00000000-0005-0000-0000-00007F7B0000}"/>
    <cellStyle name="Normal 94 5 4" xfId="31614" xr:uid="{00000000-0005-0000-0000-0000807B0000}"/>
    <cellStyle name="Normal 94 5 5" xfId="31615" xr:uid="{00000000-0005-0000-0000-0000817B0000}"/>
    <cellStyle name="Normal 94 6" xfId="31616" xr:uid="{00000000-0005-0000-0000-0000827B0000}"/>
    <cellStyle name="Normal 94 6 2" xfId="31617" xr:uid="{00000000-0005-0000-0000-0000837B0000}"/>
    <cellStyle name="Normal 94 6 2 2" xfId="31618" xr:uid="{00000000-0005-0000-0000-0000847B0000}"/>
    <cellStyle name="Normal 94 6 3" xfId="31619" xr:uid="{00000000-0005-0000-0000-0000857B0000}"/>
    <cellStyle name="Normal 94 6 4" xfId="31620" xr:uid="{00000000-0005-0000-0000-0000867B0000}"/>
    <cellStyle name="Normal 94 6 5" xfId="31621" xr:uid="{00000000-0005-0000-0000-0000877B0000}"/>
    <cellStyle name="Normal 94 7" xfId="31622" xr:uid="{00000000-0005-0000-0000-0000887B0000}"/>
    <cellStyle name="Normal 94 7 2" xfId="31623" xr:uid="{00000000-0005-0000-0000-0000897B0000}"/>
    <cellStyle name="Normal 94 7 2 2" xfId="31624" xr:uid="{00000000-0005-0000-0000-00008A7B0000}"/>
    <cellStyle name="Normal 94 7 3" xfId="31625" xr:uid="{00000000-0005-0000-0000-00008B7B0000}"/>
    <cellStyle name="Normal 94 7 4" xfId="31626" xr:uid="{00000000-0005-0000-0000-00008C7B0000}"/>
    <cellStyle name="Normal 94 8" xfId="31627" xr:uid="{00000000-0005-0000-0000-00008D7B0000}"/>
    <cellStyle name="Normal 94 8 2" xfId="31628" xr:uid="{00000000-0005-0000-0000-00008E7B0000}"/>
    <cellStyle name="Normal 94 8 2 2" xfId="31629" xr:uid="{00000000-0005-0000-0000-00008F7B0000}"/>
    <cellStyle name="Normal 94 8 3" xfId="31630" xr:uid="{00000000-0005-0000-0000-0000907B0000}"/>
    <cellStyle name="Normal 94 9" xfId="31631" xr:uid="{00000000-0005-0000-0000-0000917B0000}"/>
    <cellStyle name="Normal 94 9 2" xfId="31632" xr:uid="{00000000-0005-0000-0000-0000927B0000}"/>
    <cellStyle name="Normal 94 9 3" xfId="31633" xr:uid="{00000000-0005-0000-0000-0000937B0000}"/>
    <cellStyle name="Normal 95" xfId="31634" xr:uid="{00000000-0005-0000-0000-0000947B0000}"/>
    <cellStyle name="Normal 95 10" xfId="31635" xr:uid="{00000000-0005-0000-0000-0000957B0000}"/>
    <cellStyle name="Normal 95 10 2" xfId="31636" xr:uid="{00000000-0005-0000-0000-0000967B0000}"/>
    <cellStyle name="Normal 95 11" xfId="31637" xr:uid="{00000000-0005-0000-0000-0000977B0000}"/>
    <cellStyle name="Normal 95 11 2" xfId="31638" xr:uid="{00000000-0005-0000-0000-0000987B0000}"/>
    <cellStyle name="Normal 95 12" xfId="31639" xr:uid="{00000000-0005-0000-0000-0000997B0000}"/>
    <cellStyle name="Normal 95 12 2" xfId="31640" xr:uid="{00000000-0005-0000-0000-00009A7B0000}"/>
    <cellStyle name="Normal 95 13" xfId="31641" xr:uid="{00000000-0005-0000-0000-00009B7B0000}"/>
    <cellStyle name="Normal 95 13 2" xfId="31642" xr:uid="{00000000-0005-0000-0000-00009C7B0000}"/>
    <cellStyle name="Normal 95 14" xfId="31643" xr:uid="{00000000-0005-0000-0000-00009D7B0000}"/>
    <cellStyle name="Normal 95 15" xfId="31644" xr:uid="{00000000-0005-0000-0000-00009E7B0000}"/>
    <cellStyle name="Normal 95 16" xfId="31645" xr:uid="{00000000-0005-0000-0000-00009F7B0000}"/>
    <cellStyle name="Normal 95 17" xfId="31646" xr:uid="{00000000-0005-0000-0000-0000A07B0000}"/>
    <cellStyle name="Normal 95 2" xfId="31647" xr:uid="{00000000-0005-0000-0000-0000A17B0000}"/>
    <cellStyle name="Normal 95 2 10" xfId="31648" xr:uid="{00000000-0005-0000-0000-0000A27B0000}"/>
    <cellStyle name="Normal 95 2 11" xfId="31649" xr:uid="{00000000-0005-0000-0000-0000A37B0000}"/>
    <cellStyle name="Normal 95 2 12" xfId="31650" xr:uid="{00000000-0005-0000-0000-0000A47B0000}"/>
    <cellStyle name="Normal 95 2 13" xfId="31651" xr:uid="{00000000-0005-0000-0000-0000A57B0000}"/>
    <cellStyle name="Normal 95 2 14" xfId="31652" xr:uid="{00000000-0005-0000-0000-0000A67B0000}"/>
    <cellStyle name="Normal 95 2 15" xfId="31653" xr:uid="{00000000-0005-0000-0000-0000A77B0000}"/>
    <cellStyle name="Normal 95 2 2" xfId="31654" xr:uid="{00000000-0005-0000-0000-0000A87B0000}"/>
    <cellStyle name="Normal 95 2 2 2" xfId="31655" xr:uid="{00000000-0005-0000-0000-0000A97B0000}"/>
    <cellStyle name="Normal 95 2 2 2 2" xfId="31656" xr:uid="{00000000-0005-0000-0000-0000AA7B0000}"/>
    <cellStyle name="Normal 95 2 2 3" xfId="31657" xr:uid="{00000000-0005-0000-0000-0000AB7B0000}"/>
    <cellStyle name="Normal 95 2 2 4" xfId="31658" xr:uid="{00000000-0005-0000-0000-0000AC7B0000}"/>
    <cellStyle name="Normal 95 2 2 5" xfId="31659" xr:uid="{00000000-0005-0000-0000-0000AD7B0000}"/>
    <cellStyle name="Normal 95 2 3" xfId="31660" xr:uid="{00000000-0005-0000-0000-0000AE7B0000}"/>
    <cellStyle name="Normal 95 2 3 2" xfId="31661" xr:uid="{00000000-0005-0000-0000-0000AF7B0000}"/>
    <cellStyle name="Normal 95 2 3 2 2" xfId="31662" xr:uid="{00000000-0005-0000-0000-0000B07B0000}"/>
    <cellStyle name="Normal 95 2 3 3" xfId="31663" xr:uid="{00000000-0005-0000-0000-0000B17B0000}"/>
    <cellStyle name="Normal 95 2 3 4" xfId="31664" xr:uid="{00000000-0005-0000-0000-0000B27B0000}"/>
    <cellStyle name="Normal 95 2 4" xfId="31665" xr:uid="{00000000-0005-0000-0000-0000B37B0000}"/>
    <cellStyle name="Normal 95 2 4 2" xfId="31666" xr:uid="{00000000-0005-0000-0000-0000B47B0000}"/>
    <cellStyle name="Normal 95 2 4 2 2" xfId="31667" xr:uid="{00000000-0005-0000-0000-0000B57B0000}"/>
    <cellStyle name="Normal 95 2 4 3" xfId="31668" xr:uid="{00000000-0005-0000-0000-0000B67B0000}"/>
    <cellStyle name="Normal 95 2 4 4" xfId="31669" xr:uid="{00000000-0005-0000-0000-0000B77B0000}"/>
    <cellStyle name="Normal 95 2 5" xfId="31670" xr:uid="{00000000-0005-0000-0000-0000B87B0000}"/>
    <cellStyle name="Normal 95 2 5 2" xfId="31671" xr:uid="{00000000-0005-0000-0000-0000B97B0000}"/>
    <cellStyle name="Normal 95 2 5 2 2" xfId="31672" xr:uid="{00000000-0005-0000-0000-0000BA7B0000}"/>
    <cellStyle name="Normal 95 2 5 3" xfId="31673" xr:uid="{00000000-0005-0000-0000-0000BB7B0000}"/>
    <cellStyle name="Normal 95 2 5 4" xfId="31674" xr:uid="{00000000-0005-0000-0000-0000BC7B0000}"/>
    <cellStyle name="Normal 95 2 6" xfId="31675" xr:uid="{00000000-0005-0000-0000-0000BD7B0000}"/>
    <cellStyle name="Normal 95 2 6 2" xfId="31676" xr:uid="{00000000-0005-0000-0000-0000BE7B0000}"/>
    <cellStyle name="Normal 95 2 6 2 2" xfId="31677" xr:uid="{00000000-0005-0000-0000-0000BF7B0000}"/>
    <cellStyle name="Normal 95 2 6 3" xfId="31678" xr:uid="{00000000-0005-0000-0000-0000C07B0000}"/>
    <cellStyle name="Normal 95 2 7" xfId="31679" xr:uid="{00000000-0005-0000-0000-0000C17B0000}"/>
    <cellStyle name="Normal 95 2 7 2" xfId="31680" xr:uid="{00000000-0005-0000-0000-0000C27B0000}"/>
    <cellStyle name="Normal 95 2 7 3" xfId="31681" xr:uid="{00000000-0005-0000-0000-0000C37B0000}"/>
    <cellStyle name="Normal 95 2 8" xfId="31682" xr:uid="{00000000-0005-0000-0000-0000C47B0000}"/>
    <cellStyle name="Normal 95 2 8 2" xfId="31683" xr:uid="{00000000-0005-0000-0000-0000C57B0000}"/>
    <cellStyle name="Normal 95 2 9" xfId="31684" xr:uid="{00000000-0005-0000-0000-0000C67B0000}"/>
    <cellStyle name="Normal 95 2 9 2" xfId="31685" xr:uid="{00000000-0005-0000-0000-0000C77B0000}"/>
    <cellStyle name="Normal 95 3" xfId="31686" xr:uid="{00000000-0005-0000-0000-0000C87B0000}"/>
    <cellStyle name="Normal 95 3 10" xfId="31687" xr:uid="{00000000-0005-0000-0000-0000C97B0000}"/>
    <cellStyle name="Normal 95 3 11" xfId="31688" xr:uid="{00000000-0005-0000-0000-0000CA7B0000}"/>
    <cellStyle name="Normal 95 3 12" xfId="31689" xr:uid="{00000000-0005-0000-0000-0000CB7B0000}"/>
    <cellStyle name="Normal 95 3 13" xfId="31690" xr:uid="{00000000-0005-0000-0000-0000CC7B0000}"/>
    <cellStyle name="Normal 95 3 14" xfId="31691" xr:uid="{00000000-0005-0000-0000-0000CD7B0000}"/>
    <cellStyle name="Normal 95 3 15" xfId="31692" xr:uid="{00000000-0005-0000-0000-0000CE7B0000}"/>
    <cellStyle name="Normal 95 3 2" xfId="31693" xr:uid="{00000000-0005-0000-0000-0000CF7B0000}"/>
    <cellStyle name="Normal 95 3 2 2" xfId="31694" xr:uid="{00000000-0005-0000-0000-0000D07B0000}"/>
    <cellStyle name="Normal 95 3 2 2 2" xfId="31695" xr:uid="{00000000-0005-0000-0000-0000D17B0000}"/>
    <cellStyle name="Normal 95 3 2 3" xfId="31696" xr:uid="{00000000-0005-0000-0000-0000D27B0000}"/>
    <cellStyle name="Normal 95 3 2 4" xfId="31697" xr:uid="{00000000-0005-0000-0000-0000D37B0000}"/>
    <cellStyle name="Normal 95 3 2 5" xfId="31698" xr:uid="{00000000-0005-0000-0000-0000D47B0000}"/>
    <cellStyle name="Normal 95 3 3" xfId="31699" xr:uid="{00000000-0005-0000-0000-0000D57B0000}"/>
    <cellStyle name="Normal 95 3 3 2" xfId="31700" xr:uid="{00000000-0005-0000-0000-0000D67B0000}"/>
    <cellStyle name="Normal 95 3 3 2 2" xfId="31701" xr:uid="{00000000-0005-0000-0000-0000D77B0000}"/>
    <cellStyle name="Normal 95 3 3 3" xfId="31702" xr:uid="{00000000-0005-0000-0000-0000D87B0000}"/>
    <cellStyle name="Normal 95 3 3 4" xfId="31703" xr:uid="{00000000-0005-0000-0000-0000D97B0000}"/>
    <cellStyle name="Normal 95 3 4" xfId="31704" xr:uid="{00000000-0005-0000-0000-0000DA7B0000}"/>
    <cellStyle name="Normal 95 3 4 2" xfId="31705" xr:uid="{00000000-0005-0000-0000-0000DB7B0000}"/>
    <cellStyle name="Normal 95 3 4 2 2" xfId="31706" xr:uid="{00000000-0005-0000-0000-0000DC7B0000}"/>
    <cellStyle name="Normal 95 3 4 3" xfId="31707" xr:uid="{00000000-0005-0000-0000-0000DD7B0000}"/>
    <cellStyle name="Normal 95 3 4 4" xfId="31708" xr:uid="{00000000-0005-0000-0000-0000DE7B0000}"/>
    <cellStyle name="Normal 95 3 5" xfId="31709" xr:uid="{00000000-0005-0000-0000-0000DF7B0000}"/>
    <cellStyle name="Normal 95 3 5 2" xfId="31710" xr:uid="{00000000-0005-0000-0000-0000E07B0000}"/>
    <cellStyle name="Normal 95 3 5 2 2" xfId="31711" xr:uid="{00000000-0005-0000-0000-0000E17B0000}"/>
    <cellStyle name="Normal 95 3 5 3" xfId="31712" xr:uid="{00000000-0005-0000-0000-0000E27B0000}"/>
    <cellStyle name="Normal 95 3 5 4" xfId="31713" xr:uid="{00000000-0005-0000-0000-0000E37B0000}"/>
    <cellStyle name="Normal 95 3 6" xfId="31714" xr:uid="{00000000-0005-0000-0000-0000E47B0000}"/>
    <cellStyle name="Normal 95 3 6 2" xfId="31715" xr:uid="{00000000-0005-0000-0000-0000E57B0000}"/>
    <cellStyle name="Normal 95 3 6 2 2" xfId="31716" xr:uid="{00000000-0005-0000-0000-0000E67B0000}"/>
    <cellStyle name="Normal 95 3 6 3" xfId="31717" xr:uid="{00000000-0005-0000-0000-0000E77B0000}"/>
    <cellStyle name="Normal 95 3 7" xfId="31718" xr:uid="{00000000-0005-0000-0000-0000E87B0000}"/>
    <cellStyle name="Normal 95 3 7 2" xfId="31719" xr:uid="{00000000-0005-0000-0000-0000E97B0000}"/>
    <cellStyle name="Normal 95 3 7 3" xfId="31720" xr:uid="{00000000-0005-0000-0000-0000EA7B0000}"/>
    <cellStyle name="Normal 95 3 8" xfId="31721" xr:uid="{00000000-0005-0000-0000-0000EB7B0000}"/>
    <cellStyle name="Normal 95 3 8 2" xfId="31722" xr:uid="{00000000-0005-0000-0000-0000EC7B0000}"/>
    <cellStyle name="Normal 95 3 9" xfId="31723" xr:uid="{00000000-0005-0000-0000-0000ED7B0000}"/>
    <cellStyle name="Normal 95 3 9 2" xfId="31724" xr:uid="{00000000-0005-0000-0000-0000EE7B0000}"/>
    <cellStyle name="Normal 95 4" xfId="31725" xr:uid="{00000000-0005-0000-0000-0000EF7B0000}"/>
    <cellStyle name="Normal 95 4 2" xfId="31726" xr:uid="{00000000-0005-0000-0000-0000F07B0000}"/>
    <cellStyle name="Normal 95 4 2 2" xfId="31727" xr:uid="{00000000-0005-0000-0000-0000F17B0000}"/>
    <cellStyle name="Normal 95 4 3" xfId="31728" xr:uid="{00000000-0005-0000-0000-0000F27B0000}"/>
    <cellStyle name="Normal 95 4 4" xfId="31729" xr:uid="{00000000-0005-0000-0000-0000F37B0000}"/>
    <cellStyle name="Normal 95 4 5" xfId="31730" xr:uid="{00000000-0005-0000-0000-0000F47B0000}"/>
    <cellStyle name="Normal 95 5" xfId="31731" xr:uid="{00000000-0005-0000-0000-0000F57B0000}"/>
    <cellStyle name="Normal 95 5 2" xfId="31732" xr:uid="{00000000-0005-0000-0000-0000F67B0000}"/>
    <cellStyle name="Normal 95 5 2 2" xfId="31733" xr:uid="{00000000-0005-0000-0000-0000F77B0000}"/>
    <cellStyle name="Normal 95 5 3" xfId="31734" xr:uid="{00000000-0005-0000-0000-0000F87B0000}"/>
    <cellStyle name="Normal 95 5 4" xfId="31735" xr:uid="{00000000-0005-0000-0000-0000F97B0000}"/>
    <cellStyle name="Normal 95 5 5" xfId="31736" xr:uid="{00000000-0005-0000-0000-0000FA7B0000}"/>
    <cellStyle name="Normal 95 6" xfId="31737" xr:uid="{00000000-0005-0000-0000-0000FB7B0000}"/>
    <cellStyle name="Normal 95 6 2" xfId="31738" xr:uid="{00000000-0005-0000-0000-0000FC7B0000}"/>
    <cellStyle name="Normal 95 6 2 2" xfId="31739" xr:uid="{00000000-0005-0000-0000-0000FD7B0000}"/>
    <cellStyle name="Normal 95 6 3" xfId="31740" xr:uid="{00000000-0005-0000-0000-0000FE7B0000}"/>
    <cellStyle name="Normal 95 6 4" xfId="31741" xr:uid="{00000000-0005-0000-0000-0000FF7B0000}"/>
    <cellStyle name="Normal 95 6 5" xfId="31742" xr:uid="{00000000-0005-0000-0000-0000007C0000}"/>
    <cellStyle name="Normal 95 7" xfId="31743" xr:uid="{00000000-0005-0000-0000-0000017C0000}"/>
    <cellStyle name="Normal 95 7 2" xfId="31744" xr:uid="{00000000-0005-0000-0000-0000027C0000}"/>
    <cellStyle name="Normal 95 7 2 2" xfId="31745" xr:uid="{00000000-0005-0000-0000-0000037C0000}"/>
    <cellStyle name="Normal 95 7 3" xfId="31746" xr:uid="{00000000-0005-0000-0000-0000047C0000}"/>
    <cellStyle name="Normal 95 7 4" xfId="31747" xr:uid="{00000000-0005-0000-0000-0000057C0000}"/>
    <cellStyle name="Normal 95 8" xfId="31748" xr:uid="{00000000-0005-0000-0000-0000067C0000}"/>
    <cellStyle name="Normal 95 8 2" xfId="31749" xr:uid="{00000000-0005-0000-0000-0000077C0000}"/>
    <cellStyle name="Normal 95 8 2 2" xfId="31750" xr:uid="{00000000-0005-0000-0000-0000087C0000}"/>
    <cellStyle name="Normal 95 8 3" xfId="31751" xr:uid="{00000000-0005-0000-0000-0000097C0000}"/>
    <cellStyle name="Normal 95 9" xfId="31752" xr:uid="{00000000-0005-0000-0000-00000A7C0000}"/>
    <cellStyle name="Normal 95 9 2" xfId="31753" xr:uid="{00000000-0005-0000-0000-00000B7C0000}"/>
    <cellStyle name="Normal 95 9 3" xfId="31754" xr:uid="{00000000-0005-0000-0000-00000C7C0000}"/>
    <cellStyle name="Normal 96" xfId="31755" xr:uid="{00000000-0005-0000-0000-00000D7C0000}"/>
    <cellStyle name="Normal 96 10" xfId="31756" xr:uid="{00000000-0005-0000-0000-00000E7C0000}"/>
    <cellStyle name="Normal 96 10 2" xfId="31757" xr:uid="{00000000-0005-0000-0000-00000F7C0000}"/>
    <cellStyle name="Normal 96 11" xfId="31758" xr:uid="{00000000-0005-0000-0000-0000107C0000}"/>
    <cellStyle name="Normal 96 11 2" xfId="31759" xr:uid="{00000000-0005-0000-0000-0000117C0000}"/>
    <cellStyle name="Normal 96 12" xfId="31760" xr:uid="{00000000-0005-0000-0000-0000127C0000}"/>
    <cellStyle name="Normal 96 12 2" xfId="31761" xr:uid="{00000000-0005-0000-0000-0000137C0000}"/>
    <cellStyle name="Normal 96 13" xfId="31762" xr:uid="{00000000-0005-0000-0000-0000147C0000}"/>
    <cellStyle name="Normal 96 13 2" xfId="31763" xr:uid="{00000000-0005-0000-0000-0000157C0000}"/>
    <cellStyle name="Normal 96 14" xfId="31764" xr:uid="{00000000-0005-0000-0000-0000167C0000}"/>
    <cellStyle name="Normal 96 15" xfId="31765" xr:uid="{00000000-0005-0000-0000-0000177C0000}"/>
    <cellStyle name="Normal 96 16" xfId="31766" xr:uid="{00000000-0005-0000-0000-0000187C0000}"/>
    <cellStyle name="Normal 96 17" xfId="31767" xr:uid="{00000000-0005-0000-0000-0000197C0000}"/>
    <cellStyle name="Normal 96 2" xfId="31768" xr:uid="{00000000-0005-0000-0000-00001A7C0000}"/>
    <cellStyle name="Normal 96 2 10" xfId="31769" xr:uid="{00000000-0005-0000-0000-00001B7C0000}"/>
    <cellStyle name="Normal 96 2 11" xfId="31770" xr:uid="{00000000-0005-0000-0000-00001C7C0000}"/>
    <cellStyle name="Normal 96 2 12" xfId="31771" xr:uid="{00000000-0005-0000-0000-00001D7C0000}"/>
    <cellStyle name="Normal 96 2 13" xfId="31772" xr:uid="{00000000-0005-0000-0000-00001E7C0000}"/>
    <cellStyle name="Normal 96 2 14" xfId="31773" xr:uid="{00000000-0005-0000-0000-00001F7C0000}"/>
    <cellStyle name="Normal 96 2 15" xfId="31774" xr:uid="{00000000-0005-0000-0000-0000207C0000}"/>
    <cellStyle name="Normal 96 2 2" xfId="31775" xr:uid="{00000000-0005-0000-0000-0000217C0000}"/>
    <cellStyle name="Normal 96 2 2 2" xfId="31776" xr:uid="{00000000-0005-0000-0000-0000227C0000}"/>
    <cellStyle name="Normal 96 2 2 2 2" xfId="31777" xr:uid="{00000000-0005-0000-0000-0000237C0000}"/>
    <cellStyle name="Normal 96 2 2 3" xfId="31778" xr:uid="{00000000-0005-0000-0000-0000247C0000}"/>
    <cellStyle name="Normal 96 2 2 4" xfId="31779" xr:uid="{00000000-0005-0000-0000-0000257C0000}"/>
    <cellStyle name="Normal 96 2 2 5" xfId="31780" xr:uid="{00000000-0005-0000-0000-0000267C0000}"/>
    <cellStyle name="Normal 96 2 3" xfId="31781" xr:uid="{00000000-0005-0000-0000-0000277C0000}"/>
    <cellStyle name="Normal 96 2 3 2" xfId="31782" xr:uid="{00000000-0005-0000-0000-0000287C0000}"/>
    <cellStyle name="Normal 96 2 3 2 2" xfId="31783" xr:uid="{00000000-0005-0000-0000-0000297C0000}"/>
    <cellStyle name="Normal 96 2 3 3" xfId="31784" xr:uid="{00000000-0005-0000-0000-00002A7C0000}"/>
    <cellStyle name="Normal 96 2 3 4" xfId="31785" xr:uid="{00000000-0005-0000-0000-00002B7C0000}"/>
    <cellStyle name="Normal 96 2 4" xfId="31786" xr:uid="{00000000-0005-0000-0000-00002C7C0000}"/>
    <cellStyle name="Normal 96 2 4 2" xfId="31787" xr:uid="{00000000-0005-0000-0000-00002D7C0000}"/>
    <cellStyle name="Normal 96 2 4 2 2" xfId="31788" xr:uid="{00000000-0005-0000-0000-00002E7C0000}"/>
    <cellStyle name="Normal 96 2 4 3" xfId="31789" xr:uid="{00000000-0005-0000-0000-00002F7C0000}"/>
    <cellStyle name="Normal 96 2 4 4" xfId="31790" xr:uid="{00000000-0005-0000-0000-0000307C0000}"/>
    <cellStyle name="Normal 96 2 5" xfId="31791" xr:uid="{00000000-0005-0000-0000-0000317C0000}"/>
    <cellStyle name="Normal 96 2 5 2" xfId="31792" xr:uid="{00000000-0005-0000-0000-0000327C0000}"/>
    <cellStyle name="Normal 96 2 5 2 2" xfId="31793" xr:uid="{00000000-0005-0000-0000-0000337C0000}"/>
    <cellStyle name="Normal 96 2 5 3" xfId="31794" xr:uid="{00000000-0005-0000-0000-0000347C0000}"/>
    <cellStyle name="Normal 96 2 5 4" xfId="31795" xr:uid="{00000000-0005-0000-0000-0000357C0000}"/>
    <cellStyle name="Normal 96 2 6" xfId="31796" xr:uid="{00000000-0005-0000-0000-0000367C0000}"/>
    <cellStyle name="Normal 96 2 6 2" xfId="31797" xr:uid="{00000000-0005-0000-0000-0000377C0000}"/>
    <cellStyle name="Normal 96 2 6 2 2" xfId="31798" xr:uid="{00000000-0005-0000-0000-0000387C0000}"/>
    <cellStyle name="Normal 96 2 6 3" xfId="31799" xr:uid="{00000000-0005-0000-0000-0000397C0000}"/>
    <cellStyle name="Normal 96 2 7" xfId="31800" xr:uid="{00000000-0005-0000-0000-00003A7C0000}"/>
    <cellStyle name="Normal 96 2 7 2" xfId="31801" xr:uid="{00000000-0005-0000-0000-00003B7C0000}"/>
    <cellStyle name="Normal 96 2 7 3" xfId="31802" xr:uid="{00000000-0005-0000-0000-00003C7C0000}"/>
    <cellStyle name="Normal 96 2 8" xfId="31803" xr:uid="{00000000-0005-0000-0000-00003D7C0000}"/>
    <cellStyle name="Normal 96 2 8 2" xfId="31804" xr:uid="{00000000-0005-0000-0000-00003E7C0000}"/>
    <cellStyle name="Normal 96 2 9" xfId="31805" xr:uid="{00000000-0005-0000-0000-00003F7C0000}"/>
    <cellStyle name="Normal 96 2 9 2" xfId="31806" xr:uid="{00000000-0005-0000-0000-0000407C0000}"/>
    <cellStyle name="Normal 96 3" xfId="31807" xr:uid="{00000000-0005-0000-0000-0000417C0000}"/>
    <cellStyle name="Normal 96 3 10" xfId="31808" xr:uid="{00000000-0005-0000-0000-0000427C0000}"/>
    <cellStyle name="Normal 96 3 11" xfId="31809" xr:uid="{00000000-0005-0000-0000-0000437C0000}"/>
    <cellStyle name="Normal 96 3 12" xfId="31810" xr:uid="{00000000-0005-0000-0000-0000447C0000}"/>
    <cellStyle name="Normal 96 3 13" xfId="31811" xr:uid="{00000000-0005-0000-0000-0000457C0000}"/>
    <cellStyle name="Normal 96 3 14" xfId="31812" xr:uid="{00000000-0005-0000-0000-0000467C0000}"/>
    <cellStyle name="Normal 96 3 15" xfId="31813" xr:uid="{00000000-0005-0000-0000-0000477C0000}"/>
    <cellStyle name="Normal 96 3 2" xfId="31814" xr:uid="{00000000-0005-0000-0000-0000487C0000}"/>
    <cellStyle name="Normal 96 3 2 2" xfId="31815" xr:uid="{00000000-0005-0000-0000-0000497C0000}"/>
    <cellStyle name="Normal 96 3 2 2 2" xfId="31816" xr:uid="{00000000-0005-0000-0000-00004A7C0000}"/>
    <cellStyle name="Normal 96 3 2 3" xfId="31817" xr:uid="{00000000-0005-0000-0000-00004B7C0000}"/>
    <cellStyle name="Normal 96 3 2 4" xfId="31818" xr:uid="{00000000-0005-0000-0000-00004C7C0000}"/>
    <cellStyle name="Normal 96 3 2 5" xfId="31819" xr:uid="{00000000-0005-0000-0000-00004D7C0000}"/>
    <cellStyle name="Normal 96 3 3" xfId="31820" xr:uid="{00000000-0005-0000-0000-00004E7C0000}"/>
    <cellStyle name="Normal 96 3 3 2" xfId="31821" xr:uid="{00000000-0005-0000-0000-00004F7C0000}"/>
    <cellStyle name="Normal 96 3 3 2 2" xfId="31822" xr:uid="{00000000-0005-0000-0000-0000507C0000}"/>
    <cellStyle name="Normal 96 3 3 3" xfId="31823" xr:uid="{00000000-0005-0000-0000-0000517C0000}"/>
    <cellStyle name="Normal 96 3 3 4" xfId="31824" xr:uid="{00000000-0005-0000-0000-0000527C0000}"/>
    <cellStyle name="Normal 96 3 4" xfId="31825" xr:uid="{00000000-0005-0000-0000-0000537C0000}"/>
    <cellStyle name="Normal 96 3 4 2" xfId="31826" xr:uid="{00000000-0005-0000-0000-0000547C0000}"/>
    <cellStyle name="Normal 96 3 4 2 2" xfId="31827" xr:uid="{00000000-0005-0000-0000-0000557C0000}"/>
    <cellStyle name="Normal 96 3 4 3" xfId="31828" xr:uid="{00000000-0005-0000-0000-0000567C0000}"/>
    <cellStyle name="Normal 96 3 4 4" xfId="31829" xr:uid="{00000000-0005-0000-0000-0000577C0000}"/>
    <cellStyle name="Normal 96 3 5" xfId="31830" xr:uid="{00000000-0005-0000-0000-0000587C0000}"/>
    <cellStyle name="Normal 96 3 5 2" xfId="31831" xr:uid="{00000000-0005-0000-0000-0000597C0000}"/>
    <cellStyle name="Normal 96 3 5 2 2" xfId="31832" xr:uid="{00000000-0005-0000-0000-00005A7C0000}"/>
    <cellStyle name="Normal 96 3 5 3" xfId="31833" xr:uid="{00000000-0005-0000-0000-00005B7C0000}"/>
    <cellStyle name="Normal 96 3 5 4" xfId="31834" xr:uid="{00000000-0005-0000-0000-00005C7C0000}"/>
    <cellStyle name="Normal 96 3 6" xfId="31835" xr:uid="{00000000-0005-0000-0000-00005D7C0000}"/>
    <cellStyle name="Normal 96 3 6 2" xfId="31836" xr:uid="{00000000-0005-0000-0000-00005E7C0000}"/>
    <cellStyle name="Normal 96 3 6 2 2" xfId="31837" xr:uid="{00000000-0005-0000-0000-00005F7C0000}"/>
    <cellStyle name="Normal 96 3 6 3" xfId="31838" xr:uid="{00000000-0005-0000-0000-0000607C0000}"/>
    <cellStyle name="Normal 96 3 7" xfId="31839" xr:uid="{00000000-0005-0000-0000-0000617C0000}"/>
    <cellStyle name="Normal 96 3 7 2" xfId="31840" xr:uid="{00000000-0005-0000-0000-0000627C0000}"/>
    <cellStyle name="Normal 96 3 7 3" xfId="31841" xr:uid="{00000000-0005-0000-0000-0000637C0000}"/>
    <cellStyle name="Normal 96 3 8" xfId="31842" xr:uid="{00000000-0005-0000-0000-0000647C0000}"/>
    <cellStyle name="Normal 96 3 8 2" xfId="31843" xr:uid="{00000000-0005-0000-0000-0000657C0000}"/>
    <cellStyle name="Normal 96 3 9" xfId="31844" xr:uid="{00000000-0005-0000-0000-0000667C0000}"/>
    <cellStyle name="Normal 96 3 9 2" xfId="31845" xr:uid="{00000000-0005-0000-0000-0000677C0000}"/>
    <cellStyle name="Normal 96 4" xfId="31846" xr:uid="{00000000-0005-0000-0000-0000687C0000}"/>
    <cellStyle name="Normal 96 4 2" xfId="31847" xr:uid="{00000000-0005-0000-0000-0000697C0000}"/>
    <cellStyle name="Normal 96 4 2 2" xfId="31848" xr:uid="{00000000-0005-0000-0000-00006A7C0000}"/>
    <cellStyle name="Normal 96 4 3" xfId="31849" xr:uid="{00000000-0005-0000-0000-00006B7C0000}"/>
    <cellStyle name="Normal 96 4 4" xfId="31850" xr:uid="{00000000-0005-0000-0000-00006C7C0000}"/>
    <cellStyle name="Normal 96 4 5" xfId="31851" xr:uid="{00000000-0005-0000-0000-00006D7C0000}"/>
    <cellStyle name="Normal 96 5" xfId="31852" xr:uid="{00000000-0005-0000-0000-00006E7C0000}"/>
    <cellStyle name="Normal 96 5 2" xfId="31853" xr:uid="{00000000-0005-0000-0000-00006F7C0000}"/>
    <cellStyle name="Normal 96 5 2 2" xfId="31854" xr:uid="{00000000-0005-0000-0000-0000707C0000}"/>
    <cellStyle name="Normal 96 5 3" xfId="31855" xr:uid="{00000000-0005-0000-0000-0000717C0000}"/>
    <cellStyle name="Normal 96 5 4" xfId="31856" xr:uid="{00000000-0005-0000-0000-0000727C0000}"/>
    <cellStyle name="Normal 96 5 5" xfId="31857" xr:uid="{00000000-0005-0000-0000-0000737C0000}"/>
    <cellStyle name="Normal 96 6" xfId="31858" xr:uid="{00000000-0005-0000-0000-0000747C0000}"/>
    <cellStyle name="Normal 96 6 2" xfId="31859" xr:uid="{00000000-0005-0000-0000-0000757C0000}"/>
    <cellStyle name="Normal 96 6 2 2" xfId="31860" xr:uid="{00000000-0005-0000-0000-0000767C0000}"/>
    <cellStyle name="Normal 96 6 3" xfId="31861" xr:uid="{00000000-0005-0000-0000-0000777C0000}"/>
    <cellStyle name="Normal 96 6 4" xfId="31862" xr:uid="{00000000-0005-0000-0000-0000787C0000}"/>
    <cellStyle name="Normal 96 6 5" xfId="31863" xr:uid="{00000000-0005-0000-0000-0000797C0000}"/>
    <cellStyle name="Normal 96 7" xfId="31864" xr:uid="{00000000-0005-0000-0000-00007A7C0000}"/>
    <cellStyle name="Normal 96 7 2" xfId="31865" xr:uid="{00000000-0005-0000-0000-00007B7C0000}"/>
    <cellStyle name="Normal 96 7 2 2" xfId="31866" xr:uid="{00000000-0005-0000-0000-00007C7C0000}"/>
    <cellStyle name="Normal 96 7 3" xfId="31867" xr:uid="{00000000-0005-0000-0000-00007D7C0000}"/>
    <cellStyle name="Normal 96 7 4" xfId="31868" xr:uid="{00000000-0005-0000-0000-00007E7C0000}"/>
    <cellStyle name="Normal 96 8" xfId="31869" xr:uid="{00000000-0005-0000-0000-00007F7C0000}"/>
    <cellStyle name="Normal 96 8 2" xfId="31870" xr:uid="{00000000-0005-0000-0000-0000807C0000}"/>
    <cellStyle name="Normal 96 8 2 2" xfId="31871" xr:uid="{00000000-0005-0000-0000-0000817C0000}"/>
    <cellStyle name="Normal 96 8 3" xfId="31872" xr:uid="{00000000-0005-0000-0000-0000827C0000}"/>
    <cellStyle name="Normal 96 9" xfId="31873" xr:uid="{00000000-0005-0000-0000-0000837C0000}"/>
    <cellStyle name="Normal 96 9 2" xfId="31874" xr:uid="{00000000-0005-0000-0000-0000847C0000}"/>
    <cellStyle name="Normal 96 9 3" xfId="31875" xr:uid="{00000000-0005-0000-0000-0000857C0000}"/>
    <cellStyle name="Normal 97" xfId="31876" xr:uid="{00000000-0005-0000-0000-0000867C0000}"/>
    <cellStyle name="Normal 97 10" xfId="31877" xr:uid="{00000000-0005-0000-0000-0000877C0000}"/>
    <cellStyle name="Normal 97 10 2" xfId="31878" xr:uid="{00000000-0005-0000-0000-0000887C0000}"/>
    <cellStyle name="Normal 97 11" xfId="31879" xr:uid="{00000000-0005-0000-0000-0000897C0000}"/>
    <cellStyle name="Normal 97 11 2" xfId="31880" xr:uid="{00000000-0005-0000-0000-00008A7C0000}"/>
    <cellStyle name="Normal 97 12" xfId="31881" xr:uid="{00000000-0005-0000-0000-00008B7C0000}"/>
    <cellStyle name="Normal 97 12 2" xfId="31882" xr:uid="{00000000-0005-0000-0000-00008C7C0000}"/>
    <cellStyle name="Normal 97 13" xfId="31883" xr:uid="{00000000-0005-0000-0000-00008D7C0000}"/>
    <cellStyle name="Normal 97 13 2" xfId="31884" xr:uid="{00000000-0005-0000-0000-00008E7C0000}"/>
    <cellStyle name="Normal 97 14" xfId="31885" xr:uid="{00000000-0005-0000-0000-00008F7C0000}"/>
    <cellStyle name="Normal 97 15" xfId="31886" xr:uid="{00000000-0005-0000-0000-0000907C0000}"/>
    <cellStyle name="Normal 97 16" xfId="31887" xr:uid="{00000000-0005-0000-0000-0000917C0000}"/>
    <cellStyle name="Normal 97 17" xfId="31888" xr:uid="{00000000-0005-0000-0000-0000927C0000}"/>
    <cellStyle name="Normal 97 2" xfId="31889" xr:uid="{00000000-0005-0000-0000-0000937C0000}"/>
    <cellStyle name="Normal 97 2 10" xfId="31890" xr:uid="{00000000-0005-0000-0000-0000947C0000}"/>
    <cellStyle name="Normal 97 2 11" xfId="31891" xr:uid="{00000000-0005-0000-0000-0000957C0000}"/>
    <cellStyle name="Normal 97 2 12" xfId="31892" xr:uid="{00000000-0005-0000-0000-0000967C0000}"/>
    <cellStyle name="Normal 97 2 13" xfId="31893" xr:uid="{00000000-0005-0000-0000-0000977C0000}"/>
    <cellStyle name="Normal 97 2 14" xfId="31894" xr:uid="{00000000-0005-0000-0000-0000987C0000}"/>
    <cellStyle name="Normal 97 2 15" xfId="31895" xr:uid="{00000000-0005-0000-0000-0000997C0000}"/>
    <cellStyle name="Normal 97 2 2" xfId="31896" xr:uid="{00000000-0005-0000-0000-00009A7C0000}"/>
    <cellStyle name="Normal 97 2 2 2" xfId="31897" xr:uid="{00000000-0005-0000-0000-00009B7C0000}"/>
    <cellStyle name="Normal 97 2 2 2 2" xfId="31898" xr:uid="{00000000-0005-0000-0000-00009C7C0000}"/>
    <cellStyle name="Normal 97 2 2 3" xfId="31899" xr:uid="{00000000-0005-0000-0000-00009D7C0000}"/>
    <cellStyle name="Normal 97 2 2 4" xfId="31900" xr:uid="{00000000-0005-0000-0000-00009E7C0000}"/>
    <cellStyle name="Normal 97 2 2 5" xfId="31901" xr:uid="{00000000-0005-0000-0000-00009F7C0000}"/>
    <cellStyle name="Normal 97 2 3" xfId="31902" xr:uid="{00000000-0005-0000-0000-0000A07C0000}"/>
    <cellStyle name="Normal 97 2 3 2" xfId="31903" xr:uid="{00000000-0005-0000-0000-0000A17C0000}"/>
    <cellStyle name="Normal 97 2 3 2 2" xfId="31904" xr:uid="{00000000-0005-0000-0000-0000A27C0000}"/>
    <cellStyle name="Normal 97 2 3 3" xfId="31905" xr:uid="{00000000-0005-0000-0000-0000A37C0000}"/>
    <cellStyle name="Normal 97 2 3 4" xfId="31906" xr:uid="{00000000-0005-0000-0000-0000A47C0000}"/>
    <cellStyle name="Normal 97 2 4" xfId="31907" xr:uid="{00000000-0005-0000-0000-0000A57C0000}"/>
    <cellStyle name="Normal 97 2 4 2" xfId="31908" xr:uid="{00000000-0005-0000-0000-0000A67C0000}"/>
    <cellStyle name="Normal 97 2 4 2 2" xfId="31909" xr:uid="{00000000-0005-0000-0000-0000A77C0000}"/>
    <cellStyle name="Normal 97 2 4 3" xfId="31910" xr:uid="{00000000-0005-0000-0000-0000A87C0000}"/>
    <cellStyle name="Normal 97 2 4 4" xfId="31911" xr:uid="{00000000-0005-0000-0000-0000A97C0000}"/>
    <cellStyle name="Normal 97 2 5" xfId="31912" xr:uid="{00000000-0005-0000-0000-0000AA7C0000}"/>
    <cellStyle name="Normal 97 2 5 2" xfId="31913" xr:uid="{00000000-0005-0000-0000-0000AB7C0000}"/>
    <cellStyle name="Normal 97 2 5 2 2" xfId="31914" xr:uid="{00000000-0005-0000-0000-0000AC7C0000}"/>
    <cellStyle name="Normal 97 2 5 3" xfId="31915" xr:uid="{00000000-0005-0000-0000-0000AD7C0000}"/>
    <cellStyle name="Normal 97 2 5 4" xfId="31916" xr:uid="{00000000-0005-0000-0000-0000AE7C0000}"/>
    <cellStyle name="Normal 97 2 6" xfId="31917" xr:uid="{00000000-0005-0000-0000-0000AF7C0000}"/>
    <cellStyle name="Normal 97 2 6 2" xfId="31918" xr:uid="{00000000-0005-0000-0000-0000B07C0000}"/>
    <cellStyle name="Normal 97 2 6 2 2" xfId="31919" xr:uid="{00000000-0005-0000-0000-0000B17C0000}"/>
    <cellStyle name="Normal 97 2 6 3" xfId="31920" xr:uid="{00000000-0005-0000-0000-0000B27C0000}"/>
    <cellStyle name="Normal 97 2 7" xfId="31921" xr:uid="{00000000-0005-0000-0000-0000B37C0000}"/>
    <cellStyle name="Normal 97 2 7 2" xfId="31922" xr:uid="{00000000-0005-0000-0000-0000B47C0000}"/>
    <cellStyle name="Normal 97 2 7 3" xfId="31923" xr:uid="{00000000-0005-0000-0000-0000B57C0000}"/>
    <cellStyle name="Normal 97 2 8" xfId="31924" xr:uid="{00000000-0005-0000-0000-0000B67C0000}"/>
    <cellStyle name="Normal 97 2 8 2" xfId="31925" xr:uid="{00000000-0005-0000-0000-0000B77C0000}"/>
    <cellStyle name="Normal 97 2 9" xfId="31926" xr:uid="{00000000-0005-0000-0000-0000B87C0000}"/>
    <cellStyle name="Normal 97 2 9 2" xfId="31927" xr:uid="{00000000-0005-0000-0000-0000B97C0000}"/>
    <cellStyle name="Normal 97 3" xfId="31928" xr:uid="{00000000-0005-0000-0000-0000BA7C0000}"/>
    <cellStyle name="Normal 97 3 10" xfId="31929" xr:uid="{00000000-0005-0000-0000-0000BB7C0000}"/>
    <cellStyle name="Normal 97 3 11" xfId="31930" xr:uid="{00000000-0005-0000-0000-0000BC7C0000}"/>
    <cellStyle name="Normal 97 3 12" xfId="31931" xr:uid="{00000000-0005-0000-0000-0000BD7C0000}"/>
    <cellStyle name="Normal 97 3 13" xfId="31932" xr:uid="{00000000-0005-0000-0000-0000BE7C0000}"/>
    <cellStyle name="Normal 97 3 14" xfId="31933" xr:uid="{00000000-0005-0000-0000-0000BF7C0000}"/>
    <cellStyle name="Normal 97 3 15" xfId="31934" xr:uid="{00000000-0005-0000-0000-0000C07C0000}"/>
    <cellStyle name="Normal 97 3 2" xfId="31935" xr:uid="{00000000-0005-0000-0000-0000C17C0000}"/>
    <cellStyle name="Normal 97 3 2 2" xfId="31936" xr:uid="{00000000-0005-0000-0000-0000C27C0000}"/>
    <cellStyle name="Normal 97 3 2 2 2" xfId="31937" xr:uid="{00000000-0005-0000-0000-0000C37C0000}"/>
    <cellStyle name="Normal 97 3 2 3" xfId="31938" xr:uid="{00000000-0005-0000-0000-0000C47C0000}"/>
    <cellStyle name="Normal 97 3 2 4" xfId="31939" xr:uid="{00000000-0005-0000-0000-0000C57C0000}"/>
    <cellStyle name="Normal 97 3 2 5" xfId="31940" xr:uid="{00000000-0005-0000-0000-0000C67C0000}"/>
    <cellStyle name="Normal 97 3 3" xfId="31941" xr:uid="{00000000-0005-0000-0000-0000C77C0000}"/>
    <cellStyle name="Normal 97 3 3 2" xfId="31942" xr:uid="{00000000-0005-0000-0000-0000C87C0000}"/>
    <cellStyle name="Normal 97 3 3 2 2" xfId="31943" xr:uid="{00000000-0005-0000-0000-0000C97C0000}"/>
    <cellStyle name="Normal 97 3 3 3" xfId="31944" xr:uid="{00000000-0005-0000-0000-0000CA7C0000}"/>
    <cellStyle name="Normal 97 3 3 4" xfId="31945" xr:uid="{00000000-0005-0000-0000-0000CB7C0000}"/>
    <cellStyle name="Normal 97 3 4" xfId="31946" xr:uid="{00000000-0005-0000-0000-0000CC7C0000}"/>
    <cellStyle name="Normal 97 3 4 2" xfId="31947" xr:uid="{00000000-0005-0000-0000-0000CD7C0000}"/>
    <cellStyle name="Normal 97 3 4 2 2" xfId="31948" xr:uid="{00000000-0005-0000-0000-0000CE7C0000}"/>
    <cellStyle name="Normal 97 3 4 3" xfId="31949" xr:uid="{00000000-0005-0000-0000-0000CF7C0000}"/>
    <cellStyle name="Normal 97 3 4 4" xfId="31950" xr:uid="{00000000-0005-0000-0000-0000D07C0000}"/>
    <cellStyle name="Normal 97 3 5" xfId="31951" xr:uid="{00000000-0005-0000-0000-0000D17C0000}"/>
    <cellStyle name="Normal 97 3 5 2" xfId="31952" xr:uid="{00000000-0005-0000-0000-0000D27C0000}"/>
    <cellStyle name="Normal 97 3 5 2 2" xfId="31953" xr:uid="{00000000-0005-0000-0000-0000D37C0000}"/>
    <cellStyle name="Normal 97 3 5 3" xfId="31954" xr:uid="{00000000-0005-0000-0000-0000D47C0000}"/>
    <cellStyle name="Normal 97 3 5 4" xfId="31955" xr:uid="{00000000-0005-0000-0000-0000D57C0000}"/>
    <cellStyle name="Normal 97 3 6" xfId="31956" xr:uid="{00000000-0005-0000-0000-0000D67C0000}"/>
    <cellStyle name="Normal 97 3 6 2" xfId="31957" xr:uid="{00000000-0005-0000-0000-0000D77C0000}"/>
    <cellStyle name="Normal 97 3 6 2 2" xfId="31958" xr:uid="{00000000-0005-0000-0000-0000D87C0000}"/>
    <cellStyle name="Normal 97 3 6 3" xfId="31959" xr:uid="{00000000-0005-0000-0000-0000D97C0000}"/>
    <cellStyle name="Normal 97 3 7" xfId="31960" xr:uid="{00000000-0005-0000-0000-0000DA7C0000}"/>
    <cellStyle name="Normal 97 3 7 2" xfId="31961" xr:uid="{00000000-0005-0000-0000-0000DB7C0000}"/>
    <cellStyle name="Normal 97 3 7 3" xfId="31962" xr:uid="{00000000-0005-0000-0000-0000DC7C0000}"/>
    <cellStyle name="Normal 97 3 8" xfId="31963" xr:uid="{00000000-0005-0000-0000-0000DD7C0000}"/>
    <cellStyle name="Normal 97 3 8 2" xfId="31964" xr:uid="{00000000-0005-0000-0000-0000DE7C0000}"/>
    <cellStyle name="Normal 97 3 9" xfId="31965" xr:uid="{00000000-0005-0000-0000-0000DF7C0000}"/>
    <cellStyle name="Normal 97 3 9 2" xfId="31966" xr:uid="{00000000-0005-0000-0000-0000E07C0000}"/>
    <cellStyle name="Normal 97 4" xfId="31967" xr:uid="{00000000-0005-0000-0000-0000E17C0000}"/>
    <cellStyle name="Normal 97 4 2" xfId="31968" xr:uid="{00000000-0005-0000-0000-0000E27C0000}"/>
    <cellStyle name="Normal 97 4 2 2" xfId="31969" xr:uid="{00000000-0005-0000-0000-0000E37C0000}"/>
    <cellStyle name="Normal 97 4 3" xfId="31970" xr:uid="{00000000-0005-0000-0000-0000E47C0000}"/>
    <cellStyle name="Normal 97 4 4" xfId="31971" xr:uid="{00000000-0005-0000-0000-0000E57C0000}"/>
    <cellStyle name="Normal 97 4 5" xfId="31972" xr:uid="{00000000-0005-0000-0000-0000E67C0000}"/>
    <cellStyle name="Normal 97 5" xfId="31973" xr:uid="{00000000-0005-0000-0000-0000E77C0000}"/>
    <cellStyle name="Normal 97 5 2" xfId="31974" xr:uid="{00000000-0005-0000-0000-0000E87C0000}"/>
    <cellStyle name="Normal 97 5 2 2" xfId="31975" xr:uid="{00000000-0005-0000-0000-0000E97C0000}"/>
    <cellStyle name="Normal 97 5 3" xfId="31976" xr:uid="{00000000-0005-0000-0000-0000EA7C0000}"/>
    <cellStyle name="Normal 97 5 4" xfId="31977" xr:uid="{00000000-0005-0000-0000-0000EB7C0000}"/>
    <cellStyle name="Normal 97 5 5" xfId="31978" xr:uid="{00000000-0005-0000-0000-0000EC7C0000}"/>
    <cellStyle name="Normal 97 6" xfId="31979" xr:uid="{00000000-0005-0000-0000-0000ED7C0000}"/>
    <cellStyle name="Normal 97 6 2" xfId="31980" xr:uid="{00000000-0005-0000-0000-0000EE7C0000}"/>
    <cellStyle name="Normal 97 6 2 2" xfId="31981" xr:uid="{00000000-0005-0000-0000-0000EF7C0000}"/>
    <cellStyle name="Normal 97 6 3" xfId="31982" xr:uid="{00000000-0005-0000-0000-0000F07C0000}"/>
    <cellStyle name="Normal 97 6 4" xfId="31983" xr:uid="{00000000-0005-0000-0000-0000F17C0000}"/>
    <cellStyle name="Normal 97 6 5" xfId="31984" xr:uid="{00000000-0005-0000-0000-0000F27C0000}"/>
    <cellStyle name="Normal 97 7" xfId="31985" xr:uid="{00000000-0005-0000-0000-0000F37C0000}"/>
    <cellStyle name="Normal 97 7 2" xfId="31986" xr:uid="{00000000-0005-0000-0000-0000F47C0000}"/>
    <cellStyle name="Normal 97 7 2 2" xfId="31987" xr:uid="{00000000-0005-0000-0000-0000F57C0000}"/>
    <cellStyle name="Normal 97 7 3" xfId="31988" xr:uid="{00000000-0005-0000-0000-0000F67C0000}"/>
    <cellStyle name="Normal 97 7 4" xfId="31989" xr:uid="{00000000-0005-0000-0000-0000F77C0000}"/>
    <cellStyle name="Normal 97 8" xfId="31990" xr:uid="{00000000-0005-0000-0000-0000F87C0000}"/>
    <cellStyle name="Normal 97 8 2" xfId="31991" xr:uid="{00000000-0005-0000-0000-0000F97C0000}"/>
    <cellStyle name="Normal 97 8 2 2" xfId="31992" xr:uid="{00000000-0005-0000-0000-0000FA7C0000}"/>
    <cellStyle name="Normal 97 8 3" xfId="31993" xr:uid="{00000000-0005-0000-0000-0000FB7C0000}"/>
    <cellStyle name="Normal 97 9" xfId="31994" xr:uid="{00000000-0005-0000-0000-0000FC7C0000}"/>
    <cellStyle name="Normal 97 9 2" xfId="31995" xr:uid="{00000000-0005-0000-0000-0000FD7C0000}"/>
    <cellStyle name="Normal 97 9 3" xfId="31996" xr:uid="{00000000-0005-0000-0000-0000FE7C0000}"/>
    <cellStyle name="Normal 98" xfId="31997" xr:uid="{00000000-0005-0000-0000-0000FF7C0000}"/>
    <cellStyle name="Normal 98 10" xfId="31998" xr:uid="{00000000-0005-0000-0000-0000007D0000}"/>
    <cellStyle name="Normal 98 10 2" xfId="31999" xr:uid="{00000000-0005-0000-0000-0000017D0000}"/>
    <cellStyle name="Normal 98 11" xfId="32000" xr:uid="{00000000-0005-0000-0000-0000027D0000}"/>
    <cellStyle name="Normal 98 11 2" xfId="32001" xr:uid="{00000000-0005-0000-0000-0000037D0000}"/>
    <cellStyle name="Normal 98 12" xfId="32002" xr:uid="{00000000-0005-0000-0000-0000047D0000}"/>
    <cellStyle name="Normal 98 12 2" xfId="32003" xr:uid="{00000000-0005-0000-0000-0000057D0000}"/>
    <cellStyle name="Normal 98 13" xfId="32004" xr:uid="{00000000-0005-0000-0000-0000067D0000}"/>
    <cellStyle name="Normal 98 13 2" xfId="32005" xr:uid="{00000000-0005-0000-0000-0000077D0000}"/>
    <cellStyle name="Normal 98 14" xfId="32006" xr:uid="{00000000-0005-0000-0000-0000087D0000}"/>
    <cellStyle name="Normal 98 15" xfId="32007" xr:uid="{00000000-0005-0000-0000-0000097D0000}"/>
    <cellStyle name="Normal 98 16" xfId="32008" xr:uid="{00000000-0005-0000-0000-00000A7D0000}"/>
    <cellStyle name="Normal 98 17" xfId="32009" xr:uid="{00000000-0005-0000-0000-00000B7D0000}"/>
    <cellStyle name="Normal 98 2" xfId="32010" xr:uid="{00000000-0005-0000-0000-00000C7D0000}"/>
    <cellStyle name="Normal 98 2 10" xfId="32011" xr:uid="{00000000-0005-0000-0000-00000D7D0000}"/>
    <cellStyle name="Normal 98 2 11" xfId="32012" xr:uid="{00000000-0005-0000-0000-00000E7D0000}"/>
    <cellStyle name="Normal 98 2 12" xfId="32013" xr:uid="{00000000-0005-0000-0000-00000F7D0000}"/>
    <cellStyle name="Normal 98 2 13" xfId="32014" xr:uid="{00000000-0005-0000-0000-0000107D0000}"/>
    <cellStyle name="Normal 98 2 14" xfId="32015" xr:uid="{00000000-0005-0000-0000-0000117D0000}"/>
    <cellStyle name="Normal 98 2 15" xfId="32016" xr:uid="{00000000-0005-0000-0000-0000127D0000}"/>
    <cellStyle name="Normal 98 2 2" xfId="32017" xr:uid="{00000000-0005-0000-0000-0000137D0000}"/>
    <cellStyle name="Normal 98 2 2 2" xfId="32018" xr:uid="{00000000-0005-0000-0000-0000147D0000}"/>
    <cellStyle name="Normal 98 2 2 2 2" xfId="32019" xr:uid="{00000000-0005-0000-0000-0000157D0000}"/>
    <cellStyle name="Normal 98 2 2 3" xfId="32020" xr:uid="{00000000-0005-0000-0000-0000167D0000}"/>
    <cellStyle name="Normal 98 2 2 4" xfId="32021" xr:uid="{00000000-0005-0000-0000-0000177D0000}"/>
    <cellStyle name="Normal 98 2 2 5" xfId="32022" xr:uid="{00000000-0005-0000-0000-0000187D0000}"/>
    <cellStyle name="Normal 98 2 3" xfId="32023" xr:uid="{00000000-0005-0000-0000-0000197D0000}"/>
    <cellStyle name="Normal 98 2 3 2" xfId="32024" xr:uid="{00000000-0005-0000-0000-00001A7D0000}"/>
    <cellStyle name="Normal 98 2 3 2 2" xfId="32025" xr:uid="{00000000-0005-0000-0000-00001B7D0000}"/>
    <cellStyle name="Normal 98 2 3 3" xfId="32026" xr:uid="{00000000-0005-0000-0000-00001C7D0000}"/>
    <cellStyle name="Normal 98 2 3 4" xfId="32027" xr:uid="{00000000-0005-0000-0000-00001D7D0000}"/>
    <cellStyle name="Normal 98 2 4" xfId="32028" xr:uid="{00000000-0005-0000-0000-00001E7D0000}"/>
    <cellStyle name="Normal 98 2 4 2" xfId="32029" xr:uid="{00000000-0005-0000-0000-00001F7D0000}"/>
    <cellStyle name="Normal 98 2 4 2 2" xfId="32030" xr:uid="{00000000-0005-0000-0000-0000207D0000}"/>
    <cellStyle name="Normal 98 2 4 3" xfId="32031" xr:uid="{00000000-0005-0000-0000-0000217D0000}"/>
    <cellStyle name="Normal 98 2 4 4" xfId="32032" xr:uid="{00000000-0005-0000-0000-0000227D0000}"/>
    <cellStyle name="Normal 98 2 5" xfId="32033" xr:uid="{00000000-0005-0000-0000-0000237D0000}"/>
    <cellStyle name="Normal 98 2 5 2" xfId="32034" xr:uid="{00000000-0005-0000-0000-0000247D0000}"/>
    <cellStyle name="Normal 98 2 5 2 2" xfId="32035" xr:uid="{00000000-0005-0000-0000-0000257D0000}"/>
    <cellStyle name="Normal 98 2 5 3" xfId="32036" xr:uid="{00000000-0005-0000-0000-0000267D0000}"/>
    <cellStyle name="Normal 98 2 5 4" xfId="32037" xr:uid="{00000000-0005-0000-0000-0000277D0000}"/>
    <cellStyle name="Normal 98 2 6" xfId="32038" xr:uid="{00000000-0005-0000-0000-0000287D0000}"/>
    <cellStyle name="Normal 98 2 6 2" xfId="32039" xr:uid="{00000000-0005-0000-0000-0000297D0000}"/>
    <cellStyle name="Normal 98 2 6 2 2" xfId="32040" xr:uid="{00000000-0005-0000-0000-00002A7D0000}"/>
    <cellStyle name="Normal 98 2 6 3" xfId="32041" xr:uid="{00000000-0005-0000-0000-00002B7D0000}"/>
    <cellStyle name="Normal 98 2 7" xfId="32042" xr:uid="{00000000-0005-0000-0000-00002C7D0000}"/>
    <cellStyle name="Normal 98 2 7 2" xfId="32043" xr:uid="{00000000-0005-0000-0000-00002D7D0000}"/>
    <cellStyle name="Normal 98 2 7 3" xfId="32044" xr:uid="{00000000-0005-0000-0000-00002E7D0000}"/>
    <cellStyle name="Normal 98 2 8" xfId="32045" xr:uid="{00000000-0005-0000-0000-00002F7D0000}"/>
    <cellStyle name="Normal 98 2 8 2" xfId="32046" xr:uid="{00000000-0005-0000-0000-0000307D0000}"/>
    <cellStyle name="Normal 98 2 9" xfId="32047" xr:uid="{00000000-0005-0000-0000-0000317D0000}"/>
    <cellStyle name="Normal 98 2 9 2" xfId="32048" xr:uid="{00000000-0005-0000-0000-0000327D0000}"/>
    <cellStyle name="Normal 98 3" xfId="32049" xr:uid="{00000000-0005-0000-0000-0000337D0000}"/>
    <cellStyle name="Normal 98 3 10" xfId="32050" xr:uid="{00000000-0005-0000-0000-0000347D0000}"/>
    <cellStyle name="Normal 98 3 11" xfId="32051" xr:uid="{00000000-0005-0000-0000-0000357D0000}"/>
    <cellStyle name="Normal 98 3 12" xfId="32052" xr:uid="{00000000-0005-0000-0000-0000367D0000}"/>
    <cellStyle name="Normal 98 3 13" xfId="32053" xr:uid="{00000000-0005-0000-0000-0000377D0000}"/>
    <cellStyle name="Normal 98 3 14" xfId="32054" xr:uid="{00000000-0005-0000-0000-0000387D0000}"/>
    <cellStyle name="Normal 98 3 15" xfId="32055" xr:uid="{00000000-0005-0000-0000-0000397D0000}"/>
    <cellStyle name="Normal 98 3 2" xfId="32056" xr:uid="{00000000-0005-0000-0000-00003A7D0000}"/>
    <cellStyle name="Normal 98 3 2 2" xfId="32057" xr:uid="{00000000-0005-0000-0000-00003B7D0000}"/>
    <cellStyle name="Normal 98 3 2 2 2" xfId="32058" xr:uid="{00000000-0005-0000-0000-00003C7D0000}"/>
    <cellStyle name="Normal 98 3 2 3" xfId="32059" xr:uid="{00000000-0005-0000-0000-00003D7D0000}"/>
    <cellStyle name="Normal 98 3 2 4" xfId="32060" xr:uid="{00000000-0005-0000-0000-00003E7D0000}"/>
    <cellStyle name="Normal 98 3 2 5" xfId="32061" xr:uid="{00000000-0005-0000-0000-00003F7D0000}"/>
    <cellStyle name="Normal 98 3 3" xfId="32062" xr:uid="{00000000-0005-0000-0000-0000407D0000}"/>
    <cellStyle name="Normal 98 3 3 2" xfId="32063" xr:uid="{00000000-0005-0000-0000-0000417D0000}"/>
    <cellStyle name="Normal 98 3 3 2 2" xfId="32064" xr:uid="{00000000-0005-0000-0000-0000427D0000}"/>
    <cellStyle name="Normal 98 3 3 3" xfId="32065" xr:uid="{00000000-0005-0000-0000-0000437D0000}"/>
    <cellStyle name="Normal 98 3 3 4" xfId="32066" xr:uid="{00000000-0005-0000-0000-0000447D0000}"/>
    <cellStyle name="Normal 98 3 4" xfId="32067" xr:uid="{00000000-0005-0000-0000-0000457D0000}"/>
    <cellStyle name="Normal 98 3 4 2" xfId="32068" xr:uid="{00000000-0005-0000-0000-0000467D0000}"/>
    <cellStyle name="Normal 98 3 4 2 2" xfId="32069" xr:uid="{00000000-0005-0000-0000-0000477D0000}"/>
    <cellStyle name="Normal 98 3 4 3" xfId="32070" xr:uid="{00000000-0005-0000-0000-0000487D0000}"/>
    <cellStyle name="Normal 98 3 4 4" xfId="32071" xr:uid="{00000000-0005-0000-0000-0000497D0000}"/>
    <cellStyle name="Normal 98 3 5" xfId="32072" xr:uid="{00000000-0005-0000-0000-00004A7D0000}"/>
    <cellStyle name="Normal 98 3 5 2" xfId="32073" xr:uid="{00000000-0005-0000-0000-00004B7D0000}"/>
    <cellStyle name="Normal 98 3 5 2 2" xfId="32074" xr:uid="{00000000-0005-0000-0000-00004C7D0000}"/>
    <cellStyle name="Normal 98 3 5 3" xfId="32075" xr:uid="{00000000-0005-0000-0000-00004D7D0000}"/>
    <cellStyle name="Normal 98 3 5 4" xfId="32076" xr:uid="{00000000-0005-0000-0000-00004E7D0000}"/>
    <cellStyle name="Normal 98 3 6" xfId="32077" xr:uid="{00000000-0005-0000-0000-00004F7D0000}"/>
    <cellStyle name="Normal 98 3 6 2" xfId="32078" xr:uid="{00000000-0005-0000-0000-0000507D0000}"/>
    <cellStyle name="Normal 98 3 6 2 2" xfId="32079" xr:uid="{00000000-0005-0000-0000-0000517D0000}"/>
    <cellStyle name="Normal 98 3 6 3" xfId="32080" xr:uid="{00000000-0005-0000-0000-0000527D0000}"/>
    <cellStyle name="Normal 98 3 7" xfId="32081" xr:uid="{00000000-0005-0000-0000-0000537D0000}"/>
    <cellStyle name="Normal 98 3 7 2" xfId="32082" xr:uid="{00000000-0005-0000-0000-0000547D0000}"/>
    <cellStyle name="Normal 98 3 7 3" xfId="32083" xr:uid="{00000000-0005-0000-0000-0000557D0000}"/>
    <cellStyle name="Normal 98 3 8" xfId="32084" xr:uid="{00000000-0005-0000-0000-0000567D0000}"/>
    <cellStyle name="Normal 98 3 8 2" xfId="32085" xr:uid="{00000000-0005-0000-0000-0000577D0000}"/>
    <cellStyle name="Normal 98 3 9" xfId="32086" xr:uid="{00000000-0005-0000-0000-0000587D0000}"/>
    <cellStyle name="Normal 98 3 9 2" xfId="32087" xr:uid="{00000000-0005-0000-0000-0000597D0000}"/>
    <cellStyle name="Normal 98 4" xfId="32088" xr:uid="{00000000-0005-0000-0000-00005A7D0000}"/>
    <cellStyle name="Normal 98 4 2" xfId="32089" xr:uid="{00000000-0005-0000-0000-00005B7D0000}"/>
    <cellStyle name="Normal 98 4 2 2" xfId="32090" xr:uid="{00000000-0005-0000-0000-00005C7D0000}"/>
    <cellStyle name="Normal 98 4 3" xfId="32091" xr:uid="{00000000-0005-0000-0000-00005D7D0000}"/>
    <cellStyle name="Normal 98 4 4" xfId="32092" xr:uid="{00000000-0005-0000-0000-00005E7D0000}"/>
    <cellStyle name="Normal 98 4 5" xfId="32093" xr:uid="{00000000-0005-0000-0000-00005F7D0000}"/>
    <cellStyle name="Normal 98 5" xfId="32094" xr:uid="{00000000-0005-0000-0000-0000607D0000}"/>
    <cellStyle name="Normal 98 5 2" xfId="32095" xr:uid="{00000000-0005-0000-0000-0000617D0000}"/>
    <cellStyle name="Normal 98 5 2 2" xfId="32096" xr:uid="{00000000-0005-0000-0000-0000627D0000}"/>
    <cellStyle name="Normal 98 5 3" xfId="32097" xr:uid="{00000000-0005-0000-0000-0000637D0000}"/>
    <cellStyle name="Normal 98 5 4" xfId="32098" xr:uid="{00000000-0005-0000-0000-0000647D0000}"/>
    <cellStyle name="Normal 98 5 5" xfId="32099" xr:uid="{00000000-0005-0000-0000-0000657D0000}"/>
    <cellStyle name="Normal 98 6" xfId="32100" xr:uid="{00000000-0005-0000-0000-0000667D0000}"/>
    <cellStyle name="Normal 98 6 2" xfId="32101" xr:uid="{00000000-0005-0000-0000-0000677D0000}"/>
    <cellStyle name="Normal 98 6 2 2" xfId="32102" xr:uid="{00000000-0005-0000-0000-0000687D0000}"/>
    <cellStyle name="Normal 98 6 3" xfId="32103" xr:uid="{00000000-0005-0000-0000-0000697D0000}"/>
    <cellStyle name="Normal 98 6 4" xfId="32104" xr:uid="{00000000-0005-0000-0000-00006A7D0000}"/>
    <cellStyle name="Normal 98 6 5" xfId="32105" xr:uid="{00000000-0005-0000-0000-00006B7D0000}"/>
    <cellStyle name="Normal 98 7" xfId="32106" xr:uid="{00000000-0005-0000-0000-00006C7D0000}"/>
    <cellStyle name="Normal 98 7 2" xfId="32107" xr:uid="{00000000-0005-0000-0000-00006D7D0000}"/>
    <cellStyle name="Normal 98 7 2 2" xfId="32108" xr:uid="{00000000-0005-0000-0000-00006E7D0000}"/>
    <cellStyle name="Normal 98 7 3" xfId="32109" xr:uid="{00000000-0005-0000-0000-00006F7D0000}"/>
    <cellStyle name="Normal 98 7 4" xfId="32110" xr:uid="{00000000-0005-0000-0000-0000707D0000}"/>
    <cellStyle name="Normal 98 8" xfId="32111" xr:uid="{00000000-0005-0000-0000-0000717D0000}"/>
    <cellStyle name="Normal 98 8 2" xfId="32112" xr:uid="{00000000-0005-0000-0000-0000727D0000}"/>
    <cellStyle name="Normal 98 8 2 2" xfId="32113" xr:uid="{00000000-0005-0000-0000-0000737D0000}"/>
    <cellStyle name="Normal 98 8 3" xfId="32114" xr:uid="{00000000-0005-0000-0000-0000747D0000}"/>
    <cellStyle name="Normal 98 9" xfId="32115" xr:uid="{00000000-0005-0000-0000-0000757D0000}"/>
    <cellStyle name="Normal 98 9 2" xfId="32116" xr:uid="{00000000-0005-0000-0000-0000767D0000}"/>
    <cellStyle name="Normal 98 9 3" xfId="32117" xr:uid="{00000000-0005-0000-0000-0000777D0000}"/>
    <cellStyle name="Normal 99" xfId="32118" xr:uid="{00000000-0005-0000-0000-0000787D0000}"/>
    <cellStyle name="Normal 99 10" xfId="32119" xr:uid="{00000000-0005-0000-0000-0000797D0000}"/>
    <cellStyle name="Normal 99 10 2" xfId="32120" xr:uid="{00000000-0005-0000-0000-00007A7D0000}"/>
    <cellStyle name="Normal 99 11" xfId="32121" xr:uid="{00000000-0005-0000-0000-00007B7D0000}"/>
    <cellStyle name="Normal 99 11 2" xfId="32122" xr:uid="{00000000-0005-0000-0000-00007C7D0000}"/>
    <cellStyle name="Normal 99 12" xfId="32123" xr:uid="{00000000-0005-0000-0000-00007D7D0000}"/>
    <cellStyle name="Normal 99 12 2" xfId="32124" xr:uid="{00000000-0005-0000-0000-00007E7D0000}"/>
    <cellStyle name="Normal 99 13" xfId="32125" xr:uid="{00000000-0005-0000-0000-00007F7D0000}"/>
    <cellStyle name="Normal 99 13 2" xfId="32126" xr:uid="{00000000-0005-0000-0000-0000807D0000}"/>
    <cellStyle name="Normal 99 14" xfId="32127" xr:uid="{00000000-0005-0000-0000-0000817D0000}"/>
    <cellStyle name="Normal 99 15" xfId="32128" xr:uid="{00000000-0005-0000-0000-0000827D0000}"/>
    <cellStyle name="Normal 99 16" xfId="32129" xr:uid="{00000000-0005-0000-0000-0000837D0000}"/>
    <cellStyle name="Normal 99 17" xfId="32130" xr:uid="{00000000-0005-0000-0000-0000847D0000}"/>
    <cellStyle name="Normal 99 2" xfId="32131" xr:uid="{00000000-0005-0000-0000-0000857D0000}"/>
    <cellStyle name="Normal 99 2 10" xfId="32132" xr:uid="{00000000-0005-0000-0000-0000867D0000}"/>
    <cellStyle name="Normal 99 2 11" xfId="32133" xr:uid="{00000000-0005-0000-0000-0000877D0000}"/>
    <cellStyle name="Normal 99 2 12" xfId="32134" xr:uid="{00000000-0005-0000-0000-0000887D0000}"/>
    <cellStyle name="Normal 99 2 13" xfId="32135" xr:uid="{00000000-0005-0000-0000-0000897D0000}"/>
    <cellStyle name="Normal 99 2 14" xfId="32136" xr:uid="{00000000-0005-0000-0000-00008A7D0000}"/>
    <cellStyle name="Normal 99 2 15" xfId="32137" xr:uid="{00000000-0005-0000-0000-00008B7D0000}"/>
    <cellStyle name="Normal 99 2 2" xfId="32138" xr:uid="{00000000-0005-0000-0000-00008C7D0000}"/>
    <cellStyle name="Normal 99 2 2 2" xfId="32139" xr:uid="{00000000-0005-0000-0000-00008D7D0000}"/>
    <cellStyle name="Normal 99 2 2 2 2" xfId="32140" xr:uid="{00000000-0005-0000-0000-00008E7D0000}"/>
    <cellStyle name="Normal 99 2 2 3" xfId="32141" xr:uid="{00000000-0005-0000-0000-00008F7D0000}"/>
    <cellStyle name="Normal 99 2 2 4" xfId="32142" xr:uid="{00000000-0005-0000-0000-0000907D0000}"/>
    <cellStyle name="Normal 99 2 2 5" xfId="32143" xr:uid="{00000000-0005-0000-0000-0000917D0000}"/>
    <cellStyle name="Normal 99 2 3" xfId="32144" xr:uid="{00000000-0005-0000-0000-0000927D0000}"/>
    <cellStyle name="Normal 99 2 3 2" xfId="32145" xr:uid="{00000000-0005-0000-0000-0000937D0000}"/>
    <cellStyle name="Normal 99 2 3 2 2" xfId="32146" xr:uid="{00000000-0005-0000-0000-0000947D0000}"/>
    <cellStyle name="Normal 99 2 3 3" xfId="32147" xr:uid="{00000000-0005-0000-0000-0000957D0000}"/>
    <cellStyle name="Normal 99 2 3 4" xfId="32148" xr:uid="{00000000-0005-0000-0000-0000967D0000}"/>
    <cellStyle name="Normal 99 2 4" xfId="32149" xr:uid="{00000000-0005-0000-0000-0000977D0000}"/>
    <cellStyle name="Normal 99 2 4 2" xfId="32150" xr:uid="{00000000-0005-0000-0000-0000987D0000}"/>
    <cellStyle name="Normal 99 2 4 2 2" xfId="32151" xr:uid="{00000000-0005-0000-0000-0000997D0000}"/>
    <cellStyle name="Normal 99 2 4 3" xfId="32152" xr:uid="{00000000-0005-0000-0000-00009A7D0000}"/>
    <cellStyle name="Normal 99 2 4 4" xfId="32153" xr:uid="{00000000-0005-0000-0000-00009B7D0000}"/>
    <cellStyle name="Normal 99 2 5" xfId="32154" xr:uid="{00000000-0005-0000-0000-00009C7D0000}"/>
    <cellStyle name="Normal 99 2 5 2" xfId="32155" xr:uid="{00000000-0005-0000-0000-00009D7D0000}"/>
    <cellStyle name="Normal 99 2 5 2 2" xfId="32156" xr:uid="{00000000-0005-0000-0000-00009E7D0000}"/>
    <cellStyle name="Normal 99 2 5 3" xfId="32157" xr:uid="{00000000-0005-0000-0000-00009F7D0000}"/>
    <cellStyle name="Normal 99 2 5 4" xfId="32158" xr:uid="{00000000-0005-0000-0000-0000A07D0000}"/>
    <cellStyle name="Normal 99 2 6" xfId="32159" xr:uid="{00000000-0005-0000-0000-0000A17D0000}"/>
    <cellStyle name="Normal 99 2 6 2" xfId="32160" xr:uid="{00000000-0005-0000-0000-0000A27D0000}"/>
    <cellStyle name="Normal 99 2 6 2 2" xfId="32161" xr:uid="{00000000-0005-0000-0000-0000A37D0000}"/>
    <cellStyle name="Normal 99 2 6 3" xfId="32162" xr:uid="{00000000-0005-0000-0000-0000A47D0000}"/>
    <cellStyle name="Normal 99 2 7" xfId="32163" xr:uid="{00000000-0005-0000-0000-0000A57D0000}"/>
    <cellStyle name="Normal 99 2 7 2" xfId="32164" xr:uid="{00000000-0005-0000-0000-0000A67D0000}"/>
    <cellStyle name="Normal 99 2 7 3" xfId="32165" xr:uid="{00000000-0005-0000-0000-0000A77D0000}"/>
    <cellStyle name="Normal 99 2 8" xfId="32166" xr:uid="{00000000-0005-0000-0000-0000A87D0000}"/>
    <cellStyle name="Normal 99 2 8 2" xfId="32167" xr:uid="{00000000-0005-0000-0000-0000A97D0000}"/>
    <cellStyle name="Normal 99 2 9" xfId="32168" xr:uid="{00000000-0005-0000-0000-0000AA7D0000}"/>
    <cellStyle name="Normal 99 2 9 2" xfId="32169" xr:uid="{00000000-0005-0000-0000-0000AB7D0000}"/>
    <cellStyle name="Normal 99 3" xfId="32170" xr:uid="{00000000-0005-0000-0000-0000AC7D0000}"/>
    <cellStyle name="Normal 99 3 10" xfId="32171" xr:uid="{00000000-0005-0000-0000-0000AD7D0000}"/>
    <cellStyle name="Normal 99 3 11" xfId="32172" xr:uid="{00000000-0005-0000-0000-0000AE7D0000}"/>
    <cellStyle name="Normal 99 3 12" xfId="32173" xr:uid="{00000000-0005-0000-0000-0000AF7D0000}"/>
    <cellStyle name="Normal 99 3 13" xfId="32174" xr:uid="{00000000-0005-0000-0000-0000B07D0000}"/>
    <cellStyle name="Normal 99 3 14" xfId="32175" xr:uid="{00000000-0005-0000-0000-0000B17D0000}"/>
    <cellStyle name="Normal 99 3 15" xfId="32176" xr:uid="{00000000-0005-0000-0000-0000B27D0000}"/>
    <cellStyle name="Normal 99 3 2" xfId="32177" xr:uid="{00000000-0005-0000-0000-0000B37D0000}"/>
    <cellStyle name="Normal 99 3 2 2" xfId="32178" xr:uid="{00000000-0005-0000-0000-0000B47D0000}"/>
    <cellStyle name="Normal 99 3 2 2 2" xfId="32179" xr:uid="{00000000-0005-0000-0000-0000B57D0000}"/>
    <cellStyle name="Normal 99 3 2 3" xfId="32180" xr:uid="{00000000-0005-0000-0000-0000B67D0000}"/>
    <cellStyle name="Normal 99 3 2 4" xfId="32181" xr:uid="{00000000-0005-0000-0000-0000B77D0000}"/>
    <cellStyle name="Normal 99 3 2 5" xfId="32182" xr:uid="{00000000-0005-0000-0000-0000B87D0000}"/>
    <cellStyle name="Normal 99 3 3" xfId="32183" xr:uid="{00000000-0005-0000-0000-0000B97D0000}"/>
    <cellStyle name="Normal 99 3 3 2" xfId="32184" xr:uid="{00000000-0005-0000-0000-0000BA7D0000}"/>
    <cellStyle name="Normal 99 3 3 2 2" xfId="32185" xr:uid="{00000000-0005-0000-0000-0000BB7D0000}"/>
    <cellStyle name="Normal 99 3 3 3" xfId="32186" xr:uid="{00000000-0005-0000-0000-0000BC7D0000}"/>
    <cellStyle name="Normal 99 3 3 4" xfId="32187" xr:uid="{00000000-0005-0000-0000-0000BD7D0000}"/>
    <cellStyle name="Normal 99 3 4" xfId="32188" xr:uid="{00000000-0005-0000-0000-0000BE7D0000}"/>
    <cellStyle name="Normal 99 3 4 2" xfId="32189" xr:uid="{00000000-0005-0000-0000-0000BF7D0000}"/>
    <cellStyle name="Normal 99 3 4 2 2" xfId="32190" xr:uid="{00000000-0005-0000-0000-0000C07D0000}"/>
    <cellStyle name="Normal 99 3 4 3" xfId="32191" xr:uid="{00000000-0005-0000-0000-0000C17D0000}"/>
    <cellStyle name="Normal 99 3 4 4" xfId="32192" xr:uid="{00000000-0005-0000-0000-0000C27D0000}"/>
    <cellStyle name="Normal 99 3 5" xfId="32193" xr:uid="{00000000-0005-0000-0000-0000C37D0000}"/>
    <cellStyle name="Normal 99 3 5 2" xfId="32194" xr:uid="{00000000-0005-0000-0000-0000C47D0000}"/>
    <cellStyle name="Normal 99 3 5 2 2" xfId="32195" xr:uid="{00000000-0005-0000-0000-0000C57D0000}"/>
    <cellStyle name="Normal 99 3 5 3" xfId="32196" xr:uid="{00000000-0005-0000-0000-0000C67D0000}"/>
    <cellStyle name="Normal 99 3 5 4" xfId="32197" xr:uid="{00000000-0005-0000-0000-0000C77D0000}"/>
    <cellStyle name="Normal 99 3 6" xfId="32198" xr:uid="{00000000-0005-0000-0000-0000C87D0000}"/>
    <cellStyle name="Normal 99 3 6 2" xfId="32199" xr:uid="{00000000-0005-0000-0000-0000C97D0000}"/>
    <cellStyle name="Normal 99 3 6 2 2" xfId="32200" xr:uid="{00000000-0005-0000-0000-0000CA7D0000}"/>
    <cellStyle name="Normal 99 3 6 3" xfId="32201" xr:uid="{00000000-0005-0000-0000-0000CB7D0000}"/>
    <cellStyle name="Normal 99 3 7" xfId="32202" xr:uid="{00000000-0005-0000-0000-0000CC7D0000}"/>
    <cellStyle name="Normal 99 3 7 2" xfId="32203" xr:uid="{00000000-0005-0000-0000-0000CD7D0000}"/>
    <cellStyle name="Normal 99 3 7 3" xfId="32204" xr:uid="{00000000-0005-0000-0000-0000CE7D0000}"/>
    <cellStyle name="Normal 99 3 8" xfId="32205" xr:uid="{00000000-0005-0000-0000-0000CF7D0000}"/>
    <cellStyle name="Normal 99 3 8 2" xfId="32206" xr:uid="{00000000-0005-0000-0000-0000D07D0000}"/>
    <cellStyle name="Normal 99 3 9" xfId="32207" xr:uid="{00000000-0005-0000-0000-0000D17D0000}"/>
    <cellStyle name="Normal 99 3 9 2" xfId="32208" xr:uid="{00000000-0005-0000-0000-0000D27D0000}"/>
    <cellStyle name="Normal 99 4" xfId="32209" xr:uid="{00000000-0005-0000-0000-0000D37D0000}"/>
    <cellStyle name="Normal 99 4 2" xfId="32210" xr:uid="{00000000-0005-0000-0000-0000D47D0000}"/>
    <cellStyle name="Normal 99 4 2 2" xfId="32211" xr:uid="{00000000-0005-0000-0000-0000D57D0000}"/>
    <cellStyle name="Normal 99 4 3" xfId="32212" xr:uid="{00000000-0005-0000-0000-0000D67D0000}"/>
    <cellStyle name="Normal 99 4 4" xfId="32213" xr:uid="{00000000-0005-0000-0000-0000D77D0000}"/>
    <cellStyle name="Normal 99 4 5" xfId="32214" xr:uid="{00000000-0005-0000-0000-0000D87D0000}"/>
    <cellStyle name="Normal 99 5" xfId="32215" xr:uid="{00000000-0005-0000-0000-0000D97D0000}"/>
    <cellStyle name="Normal 99 5 2" xfId="32216" xr:uid="{00000000-0005-0000-0000-0000DA7D0000}"/>
    <cellStyle name="Normal 99 5 2 2" xfId="32217" xr:uid="{00000000-0005-0000-0000-0000DB7D0000}"/>
    <cellStyle name="Normal 99 5 3" xfId="32218" xr:uid="{00000000-0005-0000-0000-0000DC7D0000}"/>
    <cellStyle name="Normal 99 5 4" xfId="32219" xr:uid="{00000000-0005-0000-0000-0000DD7D0000}"/>
    <cellStyle name="Normal 99 5 5" xfId="32220" xr:uid="{00000000-0005-0000-0000-0000DE7D0000}"/>
    <cellStyle name="Normal 99 6" xfId="32221" xr:uid="{00000000-0005-0000-0000-0000DF7D0000}"/>
    <cellStyle name="Normal 99 6 2" xfId="32222" xr:uid="{00000000-0005-0000-0000-0000E07D0000}"/>
    <cellStyle name="Normal 99 6 2 2" xfId="32223" xr:uid="{00000000-0005-0000-0000-0000E17D0000}"/>
    <cellStyle name="Normal 99 6 3" xfId="32224" xr:uid="{00000000-0005-0000-0000-0000E27D0000}"/>
    <cellStyle name="Normal 99 6 4" xfId="32225" xr:uid="{00000000-0005-0000-0000-0000E37D0000}"/>
    <cellStyle name="Normal 99 6 5" xfId="32226" xr:uid="{00000000-0005-0000-0000-0000E47D0000}"/>
    <cellStyle name="Normal 99 7" xfId="32227" xr:uid="{00000000-0005-0000-0000-0000E57D0000}"/>
    <cellStyle name="Normal 99 7 2" xfId="32228" xr:uid="{00000000-0005-0000-0000-0000E67D0000}"/>
    <cellStyle name="Normal 99 7 2 2" xfId="32229" xr:uid="{00000000-0005-0000-0000-0000E77D0000}"/>
    <cellStyle name="Normal 99 7 3" xfId="32230" xr:uid="{00000000-0005-0000-0000-0000E87D0000}"/>
    <cellStyle name="Normal 99 7 4" xfId="32231" xr:uid="{00000000-0005-0000-0000-0000E97D0000}"/>
    <cellStyle name="Normal 99 8" xfId="32232" xr:uid="{00000000-0005-0000-0000-0000EA7D0000}"/>
    <cellStyle name="Normal 99 8 2" xfId="32233" xr:uid="{00000000-0005-0000-0000-0000EB7D0000}"/>
    <cellStyle name="Normal 99 8 2 2" xfId="32234" xr:uid="{00000000-0005-0000-0000-0000EC7D0000}"/>
    <cellStyle name="Normal 99 8 3" xfId="32235" xr:uid="{00000000-0005-0000-0000-0000ED7D0000}"/>
    <cellStyle name="Normal 99 9" xfId="32236" xr:uid="{00000000-0005-0000-0000-0000EE7D0000}"/>
    <cellStyle name="Normal 99 9 2" xfId="32237" xr:uid="{00000000-0005-0000-0000-0000EF7D0000}"/>
    <cellStyle name="Normal 99 9 3" xfId="32238" xr:uid="{00000000-0005-0000-0000-0000F07D0000}"/>
    <cellStyle name="Note 10" xfId="32239" xr:uid="{00000000-0005-0000-0000-0000F17D0000}"/>
    <cellStyle name="Note 10 2" xfId="32240" xr:uid="{00000000-0005-0000-0000-0000F27D0000}"/>
    <cellStyle name="Note 11" xfId="32241" xr:uid="{00000000-0005-0000-0000-0000F37D0000}"/>
    <cellStyle name="Note 11 2" xfId="32242" xr:uid="{00000000-0005-0000-0000-0000F47D0000}"/>
    <cellStyle name="Note 12" xfId="32243" xr:uid="{00000000-0005-0000-0000-0000F57D0000}"/>
    <cellStyle name="Note 12 2" xfId="32244" xr:uid="{00000000-0005-0000-0000-0000F67D0000}"/>
    <cellStyle name="Note 13" xfId="32245" xr:uid="{00000000-0005-0000-0000-0000F77D0000}"/>
    <cellStyle name="Note 13 2" xfId="32246" xr:uid="{00000000-0005-0000-0000-0000F87D0000}"/>
    <cellStyle name="Note 14" xfId="32247" xr:uid="{00000000-0005-0000-0000-0000F97D0000}"/>
    <cellStyle name="Note 14 2" xfId="32248" xr:uid="{00000000-0005-0000-0000-0000FA7D0000}"/>
    <cellStyle name="Note 15" xfId="32249" xr:uid="{00000000-0005-0000-0000-0000FB7D0000}"/>
    <cellStyle name="Note 15 2" xfId="32250" xr:uid="{00000000-0005-0000-0000-0000FC7D0000}"/>
    <cellStyle name="Note 16" xfId="32251" xr:uid="{00000000-0005-0000-0000-0000FD7D0000}"/>
    <cellStyle name="Note 16 2" xfId="32252" xr:uid="{00000000-0005-0000-0000-0000FE7D0000}"/>
    <cellStyle name="Note 17" xfId="32253" xr:uid="{00000000-0005-0000-0000-0000FF7D0000}"/>
    <cellStyle name="Note 18" xfId="32254" xr:uid="{00000000-0005-0000-0000-0000007E0000}"/>
    <cellStyle name="Note 19" xfId="32255" xr:uid="{00000000-0005-0000-0000-0000017E0000}"/>
    <cellStyle name="Note 2" xfId="32256" xr:uid="{00000000-0005-0000-0000-0000027E0000}"/>
    <cellStyle name="Note 2 10" xfId="32257" xr:uid="{00000000-0005-0000-0000-0000037E0000}"/>
    <cellStyle name="Note 2 11" xfId="32258" xr:uid="{00000000-0005-0000-0000-0000047E0000}"/>
    <cellStyle name="Note 2 12" xfId="32259" xr:uid="{00000000-0005-0000-0000-0000057E0000}"/>
    <cellStyle name="Note 2 2" xfId="32260" xr:uid="{00000000-0005-0000-0000-0000067E0000}"/>
    <cellStyle name="Note 2 2 2" xfId="32261" xr:uid="{00000000-0005-0000-0000-0000077E0000}"/>
    <cellStyle name="Note 2 2 2 2" xfId="32262" xr:uid="{00000000-0005-0000-0000-0000087E0000}"/>
    <cellStyle name="Note 2 2 2 2 2" xfId="32263" xr:uid="{00000000-0005-0000-0000-0000097E0000}"/>
    <cellStyle name="Note 2 2 2 3" xfId="32264" xr:uid="{00000000-0005-0000-0000-00000A7E0000}"/>
    <cellStyle name="Note 2 2 2 4" xfId="32265" xr:uid="{00000000-0005-0000-0000-00000B7E0000}"/>
    <cellStyle name="Note 2 2 2 5" xfId="32266" xr:uid="{00000000-0005-0000-0000-00000C7E0000}"/>
    <cellStyle name="Note 2 2 3" xfId="32267" xr:uid="{00000000-0005-0000-0000-00000D7E0000}"/>
    <cellStyle name="Note 2 2 3 2" xfId="32268" xr:uid="{00000000-0005-0000-0000-00000E7E0000}"/>
    <cellStyle name="Note 2 2 4" xfId="32269" xr:uid="{00000000-0005-0000-0000-00000F7E0000}"/>
    <cellStyle name="Note 2 2 5" xfId="32270" xr:uid="{00000000-0005-0000-0000-0000107E0000}"/>
    <cellStyle name="Note 2 2 6" xfId="32271" xr:uid="{00000000-0005-0000-0000-0000117E0000}"/>
    <cellStyle name="Note 2 3" xfId="32272" xr:uid="{00000000-0005-0000-0000-0000127E0000}"/>
    <cellStyle name="Note 2 3 2" xfId="32273" xr:uid="{00000000-0005-0000-0000-0000137E0000}"/>
    <cellStyle name="Note 2 3 2 2" xfId="32274" xr:uid="{00000000-0005-0000-0000-0000147E0000}"/>
    <cellStyle name="Note 2 3 3" xfId="32275" xr:uid="{00000000-0005-0000-0000-0000157E0000}"/>
    <cellStyle name="Note 2 3 4" xfId="32276" xr:uid="{00000000-0005-0000-0000-0000167E0000}"/>
    <cellStyle name="Note 2 3 5" xfId="32277" xr:uid="{00000000-0005-0000-0000-0000177E0000}"/>
    <cellStyle name="Note 2 4" xfId="32278" xr:uid="{00000000-0005-0000-0000-0000187E0000}"/>
    <cellStyle name="Note 2 4 2" xfId="32279" xr:uid="{00000000-0005-0000-0000-0000197E0000}"/>
    <cellStyle name="Note 2 4 3" xfId="32280" xr:uid="{00000000-0005-0000-0000-00001A7E0000}"/>
    <cellStyle name="Note 2 5" xfId="32281" xr:uid="{00000000-0005-0000-0000-00001B7E0000}"/>
    <cellStyle name="Note 2 5 2" xfId="32282" xr:uid="{00000000-0005-0000-0000-00001C7E0000}"/>
    <cellStyle name="Note 2 6" xfId="32283" xr:uid="{00000000-0005-0000-0000-00001D7E0000}"/>
    <cellStyle name="Note 2 6 2" xfId="32284" xr:uid="{00000000-0005-0000-0000-00001E7E0000}"/>
    <cellStyle name="Note 2 7" xfId="32285" xr:uid="{00000000-0005-0000-0000-00001F7E0000}"/>
    <cellStyle name="Note 2 8" xfId="32286" xr:uid="{00000000-0005-0000-0000-0000207E0000}"/>
    <cellStyle name="Note 2 9" xfId="32287" xr:uid="{00000000-0005-0000-0000-0000217E0000}"/>
    <cellStyle name="Note 20" xfId="32288" xr:uid="{00000000-0005-0000-0000-0000227E0000}"/>
    <cellStyle name="Note 21" xfId="32289" xr:uid="{00000000-0005-0000-0000-0000237E0000}"/>
    <cellStyle name="Note 22" xfId="32290" xr:uid="{00000000-0005-0000-0000-0000247E0000}"/>
    <cellStyle name="Note 23" xfId="32291" xr:uid="{00000000-0005-0000-0000-0000257E0000}"/>
    <cellStyle name="Note 24" xfId="32292" xr:uid="{00000000-0005-0000-0000-0000267E0000}"/>
    <cellStyle name="Note 25" xfId="32293" xr:uid="{00000000-0005-0000-0000-0000277E0000}"/>
    <cellStyle name="Note 26" xfId="32294" xr:uid="{00000000-0005-0000-0000-0000287E0000}"/>
    <cellStyle name="Note 27" xfId="32295" xr:uid="{00000000-0005-0000-0000-0000297E0000}"/>
    <cellStyle name="Note 28" xfId="32296" xr:uid="{00000000-0005-0000-0000-00002A7E0000}"/>
    <cellStyle name="Note 29" xfId="32297" xr:uid="{00000000-0005-0000-0000-00002B7E0000}"/>
    <cellStyle name="Note 3" xfId="32298" xr:uid="{00000000-0005-0000-0000-00002C7E0000}"/>
    <cellStyle name="Note 3 2" xfId="32299" xr:uid="{00000000-0005-0000-0000-00002D7E0000}"/>
    <cellStyle name="Note 3 2 2" xfId="32300" xr:uid="{00000000-0005-0000-0000-00002E7E0000}"/>
    <cellStyle name="Note 3 2 2 2" xfId="32301" xr:uid="{00000000-0005-0000-0000-00002F7E0000}"/>
    <cellStyle name="Note 3 2 2 2 2" xfId="32302" xr:uid="{00000000-0005-0000-0000-0000307E0000}"/>
    <cellStyle name="Note 3 2 2 3" xfId="32303" xr:uid="{00000000-0005-0000-0000-0000317E0000}"/>
    <cellStyle name="Note 3 2 2 4" xfId="32304" xr:uid="{00000000-0005-0000-0000-0000327E0000}"/>
    <cellStyle name="Note 3 2 3" xfId="32305" xr:uid="{00000000-0005-0000-0000-0000337E0000}"/>
    <cellStyle name="Note 3 2 3 2" xfId="32306" xr:uid="{00000000-0005-0000-0000-0000347E0000}"/>
    <cellStyle name="Note 3 2 4" xfId="32307" xr:uid="{00000000-0005-0000-0000-0000357E0000}"/>
    <cellStyle name="Note 3 2 5" xfId="32308" xr:uid="{00000000-0005-0000-0000-0000367E0000}"/>
    <cellStyle name="Note 3 3" xfId="32309" xr:uid="{00000000-0005-0000-0000-0000377E0000}"/>
    <cellStyle name="Note 3 3 2" xfId="32310" xr:uid="{00000000-0005-0000-0000-0000387E0000}"/>
    <cellStyle name="Note 3 3 2 2" xfId="32311" xr:uid="{00000000-0005-0000-0000-0000397E0000}"/>
    <cellStyle name="Note 3 3 3" xfId="32312" xr:uid="{00000000-0005-0000-0000-00003A7E0000}"/>
    <cellStyle name="Note 3 3 4" xfId="32313" xr:uid="{00000000-0005-0000-0000-00003B7E0000}"/>
    <cellStyle name="Note 3 3 5" xfId="32314" xr:uid="{00000000-0005-0000-0000-00003C7E0000}"/>
    <cellStyle name="Note 3 4" xfId="32315" xr:uid="{00000000-0005-0000-0000-00003D7E0000}"/>
    <cellStyle name="Note 3 4 2" xfId="32316" xr:uid="{00000000-0005-0000-0000-00003E7E0000}"/>
    <cellStyle name="Note 3 5" xfId="32317" xr:uid="{00000000-0005-0000-0000-00003F7E0000}"/>
    <cellStyle name="Note 3 6" xfId="32318" xr:uid="{00000000-0005-0000-0000-0000407E0000}"/>
    <cellStyle name="Note 3 7" xfId="32319" xr:uid="{00000000-0005-0000-0000-0000417E0000}"/>
    <cellStyle name="Note 30" xfId="32320" xr:uid="{00000000-0005-0000-0000-0000427E0000}"/>
    <cellStyle name="Note 31" xfId="32321" xr:uid="{00000000-0005-0000-0000-0000437E0000}"/>
    <cellStyle name="Note 32" xfId="32322" xr:uid="{00000000-0005-0000-0000-0000447E0000}"/>
    <cellStyle name="Note 33" xfId="32323" xr:uid="{00000000-0005-0000-0000-0000457E0000}"/>
    <cellStyle name="Note 34" xfId="32324" xr:uid="{00000000-0005-0000-0000-0000467E0000}"/>
    <cellStyle name="Note 35" xfId="32325" xr:uid="{00000000-0005-0000-0000-0000477E0000}"/>
    <cellStyle name="Note 36" xfId="32326" xr:uid="{00000000-0005-0000-0000-0000487E0000}"/>
    <cellStyle name="Note 37" xfId="32327" xr:uid="{00000000-0005-0000-0000-0000497E0000}"/>
    <cellStyle name="Note 38" xfId="32328" xr:uid="{00000000-0005-0000-0000-00004A7E0000}"/>
    <cellStyle name="Note 39" xfId="32329" xr:uid="{00000000-0005-0000-0000-00004B7E0000}"/>
    <cellStyle name="Note 4" xfId="32330" xr:uid="{00000000-0005-0000-0000-00004C7E0000}"/>
    <cellStyle name="Note 4 2" xfId="32331" xr:uid="{00000000-0005-0000-0000-00004D7E0000}"/>
    <cellStyle name="Note 4 2 2" xfId="32332" xr:uid="{00000000-0005-0000-0000-00004E7E0000}"/>
    <cellStyle name="Note 4 2 2 2" xfId="32333" xr:uid="{00000000-0005-0000-0000-00004F7E0000}"/>
    <cellStyle name="Note 4 2 2 2 2" xfId="32334" xr:uid="{00000000-0005-0000-0000-0000507E0000}"/>
    <cellStyle name="Note 4 2 2 3" xfId="32335" xr:uid="{00000000-0005-0000-0000-0000517E0000}"/>
    <cellStyle name="Note 4 2 2 4" xfId="32336" xr:uid="{00000000-0005-0000-0000-0000527E0000}"/>
    <cellStyle name="Note 4 2 3" xfId="32337" xr:uid="{00000000-0005-0000-0000-0000537E0000}"/>
    <cellStyle name="Note 4 2 3 2" xfId="32338" xr:uid="{00000000-0005-0000-0000-0000547E0000}"/>
    <cellStyle name="Note 4 2 4" xfId="32339" xr:uid="{00000000-0005-0000-0000-0000557E0000}"/>
    <cellStyle name="Note 4 2 5" xfId="32340" xr:uid="{00000000-0005-0000-0000-0000567E0000}"/>
    <cellStyle name="Note 4 3" xfId="32341" xr:uid="{00000000-0005-0000-0000-0000577E0000}"/>
    <cellStyle name="Note 4 3 2" xfId="32342" xr:uid="{00000000-0005-0000-0000-0000587E0000}"/>
    <cellStyle name="Note 4 3 2 2" xfId="32343" xr:uid="{00000000-0005-0000-0000-0000597E0000}"/>
    <cellStyle name="Note 4 3 3" xfId="32344" xr:uid="{00000000-0005-0000-0000-00005A7E0000}"/>
    <cellStyle name="Note 4 3 4" xfId="32345" xr:uid="{00000000-0005-0000-0000-00005B7E0000}"/>
    <cellStyle name="Note 4 3 5" xfId="32346" xr:uid="{00000000-0005-0000-0000-00005C7E0000}"/>
    <cellStyle name="Note 4 4" xfId="32347" xr:uid="{00000000-0005-0000-0000-00005D7E0000}"/>
    <cellStyle name="Note 4 4 2" xfId="32348" xr:uid="{00000000-0005-0000-0000-00005E7E0000}"/>
    <cellStyle name="Note 4 5" xfId="32349" xr:uid="{00000000-0005-0000-0000-00005F7E0000}"/>
    <cellStyle name="Note 4 6" xfId="32350" xr:uid="{00000000-0005-0000-0000-0000607E0000}"/>
    <cellStyle name="Note 4 7" xfId="32351" xr:uid="{00000000-0005-0000-0000-0000617E0000}"/>
    <cellStyle name="Note 40" xfId="32352" xr:uid="{00000000-0005-0000-0000-0000627E0000}"/>
    <cellStyle name="Note 41" xfId="32353" xr:uid="{00000000-0005-0000-0000-0000637E0000}"/>
    <cellStyle name="Note 42" xfId="32354" xr:uid="{00000000-0005-0000-0000-0000647E0000}"/>
    <cellStyle name="Note 43" xfId="32355" xr:uid="{00000000-0005-0000-0000-0000657E0000}"/>
    <cellStyle name="Note 44" xfId="32356" xr:uid="{00000000-0005-0000-0000-0000667E0000}"/>
    <cellStyle name="Note 45" xfId="32357" xr:uid="{00000000-0005-0000-0000-0000677E0000}"/>
    <cellStyle name="Note 46" xfId="32358" xr:uid="{00000000-0005-0000-0000-0000687E0000}"/>
    <cellStyle name="Note 47" xfId="32359" xr:uid="{00000000-0005-0000-0000-0000697E0000}"/>
    <cellStyle name="Note 48" xfId="32360" xr:uid="{00000000-0005-0000-0000-00006A7E0000}"/>
    <cellStyle name="Note 49" xfId="32361" xr:uid="{00000000-0005-0000-0000-00006B7E0000}"/>
    <cellStyle name="Note 5" xfId="32362" xr:uid="{00000000-0005-0000-0000-00006C7E0000}"/>
    <cellStyle name="Note 5 2" xfId="32363" xr:uid="{00000000-0005-0000-0000-00006D7E0000}"/>
    <cellStyle name="Note 5 2 2" xfId="32364" xr:uid="{00000000-0005-0000-0000-00006E7E0000}"/>
    <cellStyle name="Note 5 2 2 2" xfId="32365" xr:uid="{00000000-0005-0000-0000-00006F7E0000}"/>
    <cellStyle name="Note 5 2 2 2 2" xfId="32366" xr:uid="{00000000-0005-0000-0000-0000707E0000}"/>
    <cellStyle name="Note 5 2 2 3" xfId="32367" xr:uid="{00000000-0005-0000-0000-0000717E0000}"/>
    <cellStyle name="Note 5 2 2 4" xfId="32368" xr:uid="{00000000-0005-0000-0000-0000727E0000}"/>
    <cellStyle name="Note 5 2 3" xfId="32369" xr:uid="{00000000-0005-0000-0000-0000737E0000}"/>
    <cellStyle name="Note 5 2 3 2" xfId="32370" xr:uid="{00000000-0005-0000-0000-0000747E0000}"/>
    <cellStyle name="Note 5 2 4" xfId="32371" xr:uid="{00000000-0005-0000-0000-0000757E0000}"/>
    <cellStyle name="Note 5 2 5" xfId="32372" xr:uid="{00000000-0005-0000-0000-0000767E0000}"/>
    <cellStyle name="Note 5 3" xfId="32373" xr:uid="{00000000-0005-0000-0000-0000777E0000}"/>
    <cellStyle name="Note 5 3 2" xfId="32374" xr:uid="{00000000-0005-0000-0000-0000787E0000}"/>
    <cellStyle name="Note 5 3 2 2" xfId="32375" xr:uid="{00000000-0005-0000-0000-0000797E0000}"/>
    <cellStyle name="Note 5 3 3" xfId="32376" xr:uid="{00000000-0005-0000-0000-00007A7E0000}"/>
    <cellStyle name="Note 5 3 4" xfId="32377" xr:uid="{00000000-0005-0000-0000-00007B7E0000}"/>
    <cellStyle name="Note 5 3 5" xfId="32378" xr:uid="{00000000-0005-0000-0000-00007C7E0000}"/>
    <cellStyle name="Note 5 4" xfId="32379" xr:uid="{00000000-0005-0000-0000-00007D7E0000}"/>
    <cellStyle name="Note 5 4 2" xfId="32380" xr:uid="{00000000-0005-0000-0000-00007E7E0000}"/>
    <cellStyle name="Note 5 5" xfId="32381" xr:uid="{00000000-0005-0000-0000-00007F7E0000}"/>
    <cellStyle name="Note 5 6" xfId="32382" xr:uid="{00000000-0005-0000-0000-0000807E0000}"/>
    <cellStyle name="Note 5 7" xfId="32383" xr:uid="{00000000-0005-0000-0000-0000817E0000}"/>
    <cellStyle name="Note 50" xfId="32384" xr:uid="{00000000-0005-0000-0000-0000827E0000}"/>
    <cellStyle name="Note 51" xfId="32385" xr:uid="{00000000-0005-0000-0000-0000837E0000}"/>
    <cellStyle name="Note 52" xfId="32386" xr:uid="{00000000-0005-0000-0000-0000847E0000}"/>
    <cellStyle name="Note 6" xfId="32387" xr:uid="{00000000-0005-0000-0000-0000857E0000}"/>
    <cellStyle name="Note 6 2" xfId="32388" xr:uid="{00000000-0005-0000-0000-0000867E0000}"/>
    <cellStyle name="Note 6 2 2" xfId="32389" xr:uid="{00000000-0005-0000-0000-0000877E0000}"/>
    <cellStyle name="Note 6 2 2 2" xfId="32390" xr:uid="{00000000-0005-0000-0000-0000887E0000}"/>
    <cellStyle name="Note 6 2 2 2 2" xfId="32391" xr:uid="{00000000-0005-0000-0000-0000897E0000}"/>
    <cellStyle name="Note 6 2 2 3" xfId="32392" xr:uid="{00000000-0005-0000-0000-00008A7E0000}"/>
    <cellStyle name="Note 6 2 2 4" xfId="32393" xr:uid="{00000000-0005-0000-0000-00008B7E0000}"/>
    <cellStyle name="Note 6 2 3" xfId="32394" xr:uid="{00000000-0005-0000-0000-00008C7E0000}"/>
    <cellStyle name="Note 6 2 3 2" xfId="32395" xr:uid="{00000000-0005-0000-0000-00008D7E0000}"/>
    <cellStyle name="Note 6 2 4" xfId="32396" xr:uid="{00000000-0005-0000-0000-00008E7E0000}"/>
    <cellStyle name="Note 6 2 5" xfId="32397" xr:uid="{00000000-0005-0000-0000-00008F7E0000}"/>
    <cellStyle name="Note 6 3" xfId="32398" xr:uid="{00000000-0005-0000-0000-0000907E0000}"/>
    <cellStyle name="Note 6 3 2" xfId="32399" xr:uid="{00000000-0005-0000-0000-0000917E0000}"/>
    <cellStyle name="Note 6 3 2 2" xfId="32400" xr:uid="{00000000-0005-0000-0000-0000927E0000}"/>
    <cellStyle name="Note 6 3 3" xfId="32401" xr:uid="{00000000-0005-0000-0000-0000937E0000}"/>
    <cellStyle name="Note 6 3 4" xfId="32402" xr:uid="{00000000-0005-0000-0000-0000947E0000}"/>
    <cellStyle name="Note 6 3 5" xfId="32403" xr:uid="{00000000-0005-0000-0000-0000957E0000}"/>
    <cellStyle name="Note 6 4" xfId="32404" xr:uid="{00000000-0005-0000-0000-0000967E0000}"/>
    <cellStyle name="Note 6 4 2" xfId="32405" xr:uid="{00000000-0005-0000-0000-0000977E0000}"/>
    <cellStyle name="Note 6 5" xfId="32406" xr:uid="{00000000-0005-0000-0000-0000987E0000}"/>
    <cellStyle name="Note 6 6" xfId="32407" xr:uid="{00000000-0005-0000-0000-0000997E0000}"/>
    <cellStyle name="Note 6 7" xfId="32408" xr:uid="{00000000-0005-0000-0000-00009A7E0000}"/>
    <cellStyle name="Note 7" xfId="32409" xr:uid="{00000000-0005-0000-0000-00009B7E0000}"/>
    <cellStyle name="Note 7 2" xfId="32410" xr:uid="{00000000-0005-0000-0000-00009C7E0000}"/>
    <cellStyle name="Note 7 3" xfId="32411" xr:uid="{00000000-0005-0000-0000-00009D7E0000}"/>
    <cellStyle name="Note 8" xfId="32412" xr:uid="{00000000-0005-0000-0000-00009E7E0000}"/>
    <cellStyle name="Note 8 2" xfId="32413" xr:uid="{00000000-0005-0000-0000-00009F7E0000}"/>
    <cellStyle name="Note 9" xfId="32414" xr:uid="{00000000-0005-0000-0000-0000A07E0000}"/>
    <cellStyle name="Note 9 2" xfId="32415" xr:uid="{00000000-0005-0000-0000-0000A17E0000}"/>
    <cellStyle name="Output" xfId="12" builtinId="21" customBuiltin="1"/>
    <cellStyle name="Output 2" xfId="32416" xr:uid="{00000000-0005-0000-0000-0000A37E0000}"/>
    <cellStyle name="Percent" xfId="2" builtinId="5" customBuiltin="1"/>
    <cellStyle name="Percent 10" xfId="32417" xr:uid="{00000000-0005-0000-0000-0000A57E0000}"/>
    <cellStyle name="Percent 11" xfId="32418" xr:uid="{00000000-0005-0000-0000-0000A67E0000}"/>
    <cellStyle name="Percent 12" xfId="32419" xr:uid="{00000000-0005-0000-0000-0000A77E0000}"/>
    <cellStyle name="Percent 13" xfId="32420" xr:uid="{00000000-0005-0000-0000-0000A87E0000}"/>
    <cellStyle name="Percent 14" xfId="32421" xr:uid="{00000000-0005-0000-0000-0000A97E0000}"/>
    <cellStyle name="Percent 15" xfId="32422" xr:uid="{00000000-0005-0000-0000-0000AA7E0000}"/>
    <cellStyle name="Percent 16" xfId="32603" xr:uid="{00000000-0005-0000-0000-0000AB7E0000}"/>
    <cellStyle name="Percent 2" xfId="32423" xr:uid="{00000000-0005-0000-0000-0000AC7E0000}"/>
    <cellStyle name="Percent 2 2" xfId="32424" xr:uid="{00000000-0005-0000-0000-0000AD7E0000}"/>
    <cellStyle name="Percent 2 3" xfId="32425" xr:uid="{00000000-0005-0000-0000-0000AE7E0000}"/>
    <cellStyle name="Percent 2 4" xfId="32426" xr:uid="{00000000-0005-0000-0000-0000AF7E0000}"/>
    <cellStyle name="Percent 2 5" xfId="32605" xr:uid="{00000000-0005-0000-0000-0000B07E0000}"/>
    <cellStyle name="Percent 3" xfId="32427" xr:uid="{00000000-0005-0000-0000-0000B17E0000}"/>
    <cellStyle name="Percent 3 10" xfId="32428" xr:uid="{00000000-0005-0000-0000-0000B27E0000}"/>
    <cellStyle name="Percent 3 10 2" xfId="32429" xr:uid="{00000000-0005-0000-0000-0000B37E0000}"/>
    <cellStyle name="Percent 3 11" xfId="32430" xr:uid="{00000000-0005-0000-0000-0000B47E0000}"/>
    <cellStyle name="Percent 3 11 2" xfId="32431" xr:uid="{00000000-0005-0000-0000-0000B57E0000}"/>
    <cellStyle name="Percent 3 12" xfId="32432" xr:uid="{00000000-0005-0000-0000-0000B67E0000}"/>
    <cellStyle name="Percent 3 12 2" xfId="32433" xr:uid="{00000000-0005-0000-0000-0000B77E0000}"/>
    <cellStyle name="Percent 3 13" xfId="32434" xr:uid="{00000000-0005-0000-0000-0000B87E0000}"/>
    <cellStyle name="Percent 3 13 2" xfId="32435" xr:uid="{00000000-0005-0000-0000-0000B97E0000}"/>
    <cellStyle name="Percent 3 14" xfId="32436" xr:uid="{00000000-0005-0000-0000-0000BA7E0000}"/>
    <cellStyle name="Percent 3 15" xfId="32437" xr:uid="{00000000-0005-0000-0000-0000BB7E0000}"/>
    <cellStyle name="Percent 3 16" xfId="32438" xr:uid="{00000000-0005-0000-0000-0000BC7E0000}"/>
    <cellStyle name="Percent 3 17" xfId="32439" xr:uid="{00000000-0005-0000-0000-0000BD7E0000}"/>
    <cellStyle name="Percent 3 2" xfId="32440" xr:uid="{00000000-0005-0000-0000-0000BE7E0000}"/>
    <cellStyle name="Percent 3 2 10" xfId="32441" xr:uid="{00000000-0005-0000-0000-0000BF7E0000}"/>
    <cellStyle name="Percent 3 2 11" xfId="32442" xr:uid="{00000000-0005-0000-0000-0000C07E0000}"/>
    <cellStyle name="Percent 3 2 12" xfId="32443" xr:uid="{00000000-0005-0000-0000-0000C17E0000}"/>
    <cellStyle name="Percent 3 2 13" xfId="32444" xr:uid="{00000000-0005-0000-0000-0000C27E0000}"/>
    <cellStyle name="Percent 3 2 14" xfId="32445" xr:uid="{00000000-0005-0000-0000-0000C37E0000}"/>
    <cellStyle name="Percent 3 2 15" xfId="32446" xr:uid="{00000000-0005-0000-0000-0000C47E0000}"/>
    <cellStyle name="Percent 3 2 2" xfId="32447" xr:uid="{00000000-0005-0000-0000-0000C57E0000}"/>
    <cellStyle name="Percent 3 2 2 2" xfId="32448" xr:uid="{00000000-0005-0000-0000-0000C67E0000}"/>
    <cellStyle name="Percent 3 2 2 2 2" xfId="32449" xr:uid="{00000000-0005-0000-0000-0000C77E0000}"/>
    <cellStyle name="Percent 3 2 2 2 3" xfId="32450" xr:uid="{00000000-0005-0000-0000-0000C87E0000}"/>
    <cellStyle name="Percent 3 2 2 3" xfId="32451" xr:uid="{00000000-0005-0000-0000-0000C97E0000}"/>
    <cellStyle name="Percent 3 2 2 4" xfId="32452" xr:uid="{00000000-0005-0000-0000-0000CA7E0000}"/>
    <cellStyle name="Percent 3 2 3" xfId="32453" xr:uid="{00000000-0005-0000-0000-0000CB7E0000}"/>
    <cellStyle name="Percent 3 2 3 2" xfId="32454" xr:uid="{00000000-0005-0000-0000-0000CC7E0000}"/>
    <cellStyle name="Percent 3 2 3 2 2" xfId="32455" xr:uid="{00000000-0005-0000-0000-0000CD7E0000}"/>
    <cellStyle name="Percent 3 2 3 2 3" xfId="32456" xr:uid="{00000000-0005-0000-0000-0000CE7E0000}"/>
    <cellStyle name="Percent 3 2 3 3" xfId="32457" xr:uid="{00000000-0005-0000-0000-0000CF7E0000}"/>
    <cellStyle name="Percent 3 2 4" xfId="32458" xr:uid="{00000000-0005-0000-0000-0000D07E0000}"/>
    <cellStyle name="Percent 3 2 4 2" xfId="32459" xr:uid="{00000000-0005-0000-0000-0000D17E0000}"/>
    <cellStyle name="Percent 3 2 4 2 2" xfId="32460" xr:uid="{00000000-0005-0000-0000-0000D27E0000}"/>
    <cellStyle name="Percent 3 2 4 2 3" xfId="32461" xr:uid="{00000000-0005-0000-0000-0000D37E0000}"/>
    <cellStyle name="Percent 3 2 4 3" xfId="32462" xr:uid="{00000000-0005-0000-0000-0000D47E0000}"/>
    <cellStyle name="Percent 3 2 5" xfId="32463" xr:uid="{00000000-0005-0000-0000-0000D57E0000}"/>
    <cellStyle name="Percent 3 2 5 2" xfId="32464" xr:uid="{00000000-0005-0000-0000-0000D67E0000}"/>
    <cellStyle name="Percent 3 2 5 2 2" xfId="32465" xr:uid="{00000000-0005-0000-0000-0000D77E0000}"/>
    <cellStyle name="Percent 3 2 5 2 3" xfId="32466" xr:uid="{00000000-0005-0000-0000-0000D87E0000}"/>
    <cellStyle name="Percent 3 2 5 3" xfId="32467" xr:uid="{00000000-0005-0000-0000-0000D97E0000}"/>
    <cellStyle name="Percent 3 2 6" xfId="32468" xr:uid="{00000000-0005-0000-0000-0000DA7E0000}"/>
    <cellStyle name="Percent 3 2 6 2" xfId="32469" xr:uid="{00000000-0005-0000-0000-0000DB7E0000}"/>
    <cellStyle name="Percent 3 2 6 2 2" xfId="32470" xr:uid="{00000000-0005-0000-0000-0000DC7E0000}"/>
    <cellStyle name="Percent 3 2 6 3" xfId="32471" xr:uid="{00000000-0005-0000-0000-0000DD7E0000}"/>
    <cellStyle name="Percent 3 2 7" xfId="32472" xr:uid="{00000000-0005-0000-0000-0000DE7E0000}"/>
    <cellStyle name="Percent 3 2 7 2" xfId="32473" xr:uid="{00000000-0005-0000-0000-0000DF7E0000}"/>
    <cellStyle name="Percent 3 2 7 2 2" xfId="32474" xr:uid="{00000000-0005-0000-0000-0000E07E0000}"/>
    <cellStyle name="Percent 3 2 7 3" xfId="32475" xr:uid="{00000000-0005-0000-0000-0000E17E0000}"/>
    <cellStyle name="Percent 3 2 8" xfId="32476" xr:uid="{00000000-0005-0000-0000-0000E27E0000}"/>
    <cellStyle name="Percent 3 2 8 2" xfId="32477" xr:uid="{00000000-0005-0000-0000-0000E37E0000}"/>
    <cellStyle name="Percent 3 2 9" xfId="32478" xr:uid="{00000000-0005-0000-0000-0000E47E0000}"/>
    <cellStyle name="Percent 3 3" xfId="32479" xr:uid="{00000000-0005-0000-0000-0000E57E0000}"/>
    <cellStyle name="Percent 3 3 10" xfId="32480" xr:uid="{00000000-0005-0000-0000-0000E67E0000}"/>
    <cellStyle name="Percent 3 3 11" xfId="32481" xr:uid="{00000000-0005-0000-0000-0000E77E0000}"/>
    <cellStyle name="Percent 3 3 12" xfId="32482" xr:uid="{00000000-0005-0000-0000-0000E87E0000}"/>
    <cellStyle name="Percent 3 3 13" xfId="32483" xr:uid="{00000000-0005-0000-0000-0000E97E0000}"/>
    <cellStyle name="Percent 3 3 14" xfId="32484" xr:uid="{00000000-0005-0000-0000-0000EA7E0000}"/>
    <cellStyle name="Percent 3 3 15" xfId="32485" xr:uid="{00000000-0005-0000-0000-0000EB7E0000}"/>
    <cellStyle name="Percent 3 3 2" xfId="32486" xr:uid="{00000000-0005-0000-0000-0000EC7E0000}"/>
    <cellStyle name="Percent 3 3 2 2" xfId="32487" xr:uid="{00000000-0005-0000-0000-0000ED7E0000}"/>
    <cellStyle name="Percent 3 3 2 2 2" xfId="32488" xr:uid="{00000000-0005-0000-0000-0000EE7E0000}"/>
    <cellStyle name="Percent 3 3 2 2 3" xfId="32489" xr:uid="{00000000-0005-0000-0000-0000EF7E0000}"/>
    <cellStyle name="Percent 3 3 2 3" xfId="32490" xr:uid="{00000000-0005-0000-0000-0000F07E0000}"/>
    <cellStyle name="Percent 3 3 2 4" xfId="32491" xr:uid="{00000000-0005-0000-0000-0000F17E0000}"/>
    <cellStyle name="Percent 3 3 3" xfId="32492" xr:uid="{00000000-0005-0000-0000-0000F27E0000}"/>
    <cellStyle name="Percent 3 3 3 2" xfId="32493" xr:uid="{00000000-0005-0000-0000-0000F37E0000}"/>
    <cellStyle name="Percent 3 3 3 2 2" xfId="32494" xr:uid="{00000000-0005-0000-0000-0000F47E0000}"/>
    <cellStyle name="Percent 3 3 3 2 3" xfId="32495" xr:uid="{00000000-0005-0000-0000-0000F57E0000}"/>
    <cellStyle name="Percent 3 3 3 3" xfId="32496" xr:uid="{00000000-0005-0000-0000-0000F67E0000}"/>
    <cellStyle name="Percent 3 3 4" xfId="32497" xr:uid="{00000000-0005-0000-0000-0000F77E0000}"/>
    <cellStyle name="Percent 3 3 4 2" xfId="32498" xr:uid="{00000000-0005-0000-0000-0000F87E0000}"/>
    <cellStyle name="Percent 3 3 4 2 2" xfId="32499" xr:uid="{00000000-0005-0000-0000-0000F97E0000}"/>
    <cellStyle name="Percent 3 3 4 2 3" xfId="32500" xr:uid="{00000000-0005-0000-0000-0000FA7E0000}"/>
    <cellStyle name="Percent 3 3 4 3" xfId="32501" xr:uid="{00000000-0005-0000-0000-0000FB7E0000}"/>
    <cellStyle name="Percent 3 3 5" xfId="32502" xr:uid="{00000000-0005-0000-0000-0000FC7E0000}"/>
    <cellStyle name="Percent 3 3 5 2" xfId="32503" xr:uid="{00000000-0005-0000-0000-0000FD7E0000}"/>
    <cellStyle name="Percent 3 3 5 2 2" xfId="32504" xr:uid="{00000000-0005-0000-0000-0000FE7E0000}"/>
    <cellStyle name="Percent 3 3 5 2 3" xfId="32505" xr:uid="{00000000-0005-0000-0000-0000FF7E0000}"/>
    <cellStyle name="Percent 3 3 5 3" xfId="32506" xr:uid="{00000000-0005-0000-0000-0000007F0000}"/>
    <cellStyle name="Percent 3 3 6" xfId="32507" xr:uid="{00000000-0005-0000-0000-0000017F0000}"/>
    <cellStyle name="Percent 3 3 6 2" xfId="32508" xr:uid="{00000000-0005-0000-0000-0000027F0000}"/>
    <cellStyle name="Percent 3 3 6 2 2" xfId="32509" xr:uid="{00000000-0005-0000-0000-0000037F0000}"/>
    <cellStyle name="Percent 3 3 6 3" xfId="32510" xr:uid="{00000000-0005-0000-0000-0000047F0000}"/>
    <cellStyle name="Percent 3 3 7" xfId="32511" xr:uid="{00000000-0005-0000-0000-0000057F0000}"/>
    <cellStyle name="Percent 3 3 7 2" xfId="32512" xr:uid="{00000000-0005-0000-0000-0000067F0000}"/>
    <cellStyle name="Percent 3 3 7 2 2" xfId="32513" xr:uid="{00000000-0005-0000-0000-0000077F0000}"/>
    <cellStyle name="Percent 3 3 7 3" xfId="32514" xr:uid="{00000000-0005-0000-0000-0000087F0000}"/>
    <cellStyle name="Percent 3 3 8" xfId="32515" xr:uid="{00000000-0005-0000-0000-0000097F0000}"/>
    <cellStyle name="Percent 3 3 8 2" xfId="32516" xr:uid="{00000000-0005-0000-0000-00000A7F0000}"/>
    <cellStyle name="Percent 3 3 9" xfId="32517" xr:uid="{00000000-0005-0000-0000-00000B7F0000}"/>
    <cellStyle name="Percent 3 4" xfId="32518" xr:uid="{00000000-0005-0000-0000-00000C7F0000}"/>
    <cellStyle name="Percent 3 4 2" xfId="32519" xr:uid="{00000000-0005-0000-0000-00000D7F0000}"/>
    <cellStyle name="Percent 3 4 2 2" xfId="32520" xr:uid="{00000000-0005-0000-0000-00000E7F0000}"/>
    <cellStyle name="Percent 3 4 2 3" xfId="32521" xr:uid="{00000000-0005-0000-0000-00000F7F0000}"/>
    <cellStyle name="Percent 3 4 3" xfId="32522" xr:uid="{00000000-0005-0000-0000-0000107F0000}"/>
    <cellStyle name="Percent 3 4 4" xfId="32523" xr:uid="{00000000-0005-0000-0000-0000117F0000}"/>
    <cellStyle name="Percent 3 5" xfId="32524" xr:uid="{00000000-0005-0000-0000-0000127F0000}"/>
    <cellStyle name="Percent 3 5 2" xfId="32525" xr:uid="{00000000-0005-0000-0000-0000137F0000}"/>
    <cellStyle name="Percent 3 5 2 2" xfId="32526" xr:uid="{00000000-0005-0000-0000-0000147F0000}"/>
    <cellStyle name="Percent 3 5 2 3" xfId="32527" xr:uid="{00000000-0005-0000-0000-0000157F0000}"/>
    <cellStyle name="Percent 3 5 3" xfId="32528" xr:uid="{00000000-0005-0000-0000-0000167F0000}"/>
    <cellStyle name="Percent 3 5 4" xfId="32529" xr:uid="{00000000-0005-0000-0000-0000177F0000}"/>
    <cellStyle name="Percent 3 6" xfId="32530" xr:uid="{00000000-0005-0000-0000-0000187F0000}"/>
    <cellStyle name="Percent 3 6 2" xfId="32531" xr:uid="{00000000-0005-0000-0000-0000197F0000}"/>
    <cellStyle name="Percent 3 6 2 2" xfId="32532" xr:uid="{00000000-0005-0000-0000-00001A7F0000}"/>
    <cellStyle name="Percent 3 6 2 3" xfId="32533" xr:uid="{00000000-0005-0000-0000-00001B7F0000}"/>
    <cellStyle name="Percent 3 6 3" xfId="32534" xr:uid="{00000000-0005-0000-0000-00001C7F0000}"/>
    <cellStyle name="Percent 3 6 4" xfId="32535" xr:uid="{00000000-0005-0000-0000-00001D7F0000}"/>
    <cellStyle name="Percent 3 7" xfId="32536" xr:uid="{00000000-0005-0000-0000-00001E7F0000}"/>
    <cellStyle name="Percent 3 7 2" xfId="32537" xr:uid="{00000000-0005-0000-0000-00001F7F0000}"/>
    <cellStyle name="Percent 3 7 2 2" xfId="32538" xr:uid="{00000000-0005-0000-0000-0000207F0000}"/>
    <cellStyle name="Percent 3 7 2 3" xfId="32539" xr:uid="{00000000-0005-0000-0000-0000217F0000}"/>
    <cellStyle name="Percent 3 7 3" xfId="32540" xr:uid="{00000000-0005-0000-0000-0000227F0000}"/>
    <cellStyle name="Percent 3 7 4" xfId="32541" xr:uid="{00000000-0005-0000-0000-0000237F0000}"/>
    <cellStyle name="Percent 3 8" xfId="32542" xr:uid="{00000000-0005-0000-0000-0000247F0000}"/>
    <cellStyle name="Percent 3 8 2" xfId="32543" xr:uid="{00000000-0005-0000-0000-0000257F0000}"/>
    <cellStyle name="Percent 3 8 2 2" xfId="32544" xr:uid="{00000000-0005-0000-0000-0000267F0000}"/>
    <cellStyle name="Percent 3 8 3" xfId="32545" xr:uid="{00000000-0005-0000-0000-0000277F0000}"/>
    <cellStyle name="Percent 3 8 4" xfId="32546" xr:uid="{00000000-0005-0000-0000-0000287F0000}"/>
    <cellStyle name="Percent 3 9" xfId="32547" xr:uid="{00000000-0005-0000-0000-0000297F0000}"/>
    <cellStyle name="Percent 3 9 2" xfId="32548" xr:uid="{00000000-0005-0000-0000-00002A7F0000}"/>
    <cellStyle name="Percent 3 9 2 2" xfId="32549" xr:uid="{00000000-0005-0000-0000-00002B7F0000}"/>
    <cellStyle name="Percent 3 9 3" xfId="32550" xr:uid="{00000000-0005-0000-0000-00002C7F0000}"/>
    <cellStyle name="Percent 4" xfId="32551" xr:uid="{00000000-0005-0000-0000-00002D7F0000}"/>
    <cellStyle name="Percent 4 2" xfId="32552" xr:uid="{00000000-0005-0000-0000-00002E7F0000}"/>
    <cellStyle name="Percent 5" xfId="32553" xr:uid="{00000000-0005-0000-0000-00002F7F0000}"/>
    <cellStyle name="Percent 5 2" xfId="32554" xr:uid="{00000000-0005-0000-0000-0000307F0000}"/>
    <cellStyle name="Percent 5 3" xfId="32555" xr:uid="{00000000-0005-0000-0000-0000317F0000}"/>
    <cellStyle name="Percent 5 4" xfId="32556" xr:uid="{00000000-0005-0000-0000-0000327F0000}"/>
    <cellStyle name="Percent 6" xfId="32557" xr:uid="{00000000-0005-0000-0000-0000337F0000}"/>
    <cellStyle name="Percent 6 2" xfId="32558" xr:uid="{00000000-0005-0000-0000-0000347F0000}"/>
    <cellStyle name="Percent 6 2 2" xfId="32559" xr:uid="{00000000-0005-0000-0000-0000357F0000}"/>
    <cellStyle name="Percent 6 3" xfId="32560" xr:uid="{00000000-0005-0000-0000-0000367F0000}"/>
    <cellStyle name="Percent 6 4" xfId="32561" xr:uid="{00000000-0005-0000-0000-0000377F0000}"/>
    <cellStyle name="Percent 6 5" xfId="32562" xr:uid="{00000000-0005-0000-0000-0000387F0000}"/>
    <cellStyle name="Percent 6 6" xfId="32563" xr:uid="{00000000-0005-0000-0000-0000397F0000}"/>
    <cellStyle name="Percent 6 7" xfId="32564" xr:uid="{00000000-0005-0000-0000-00003A7F0000}"/>
    <cellStyle name="Percent 7" xfId="32565" xr:uid="{00000000-0005-0000-0000-00003B7F0000}"/>
    <cellStyle name="Percent 7 2" xfId="32566" xr:uid="{00000000-0005-0000-0000-00003C7F0000}"/>
    <cellStyle name="Percent 7 3" xfId="32567" xr:uid="{00000000-0005-0000-0000-00003D7F0000}"/>
    <cellStyle name="Percent 7 4" xfId="32568" xr:uid="{00000000-0005-0000-0000-00003E7F0000}"/>
    <cellStyle name="Percent 7 5" xfId="32569" xr:uid="{00000000-0005-0000-0000-00003F7F0000}"/>
    <cellStyle name="Percent 7 6" xfId="32570" xr:uid="{00000000-0005-0000-0000-0000407F0000}"/>
    <cellStyle name="Percent 7 7" xfId="32571" xr:uid="{00000000-0005-0000-0000-0000417F0000}"/>
    <cellStyle name="Percent 7 8" xfId="32572" xr:uid="{00000000-0005-0000-0000-0000427F0000}"/>
    <cellStyle name="Percent 8" xfId="32573" xr:uid="{00000000-0005-0000-0000-0000437F0000}"/>
    <cellStyle name="Percent 8 2" xfId="32574" xr:uid="{00000000-0005-0000-0000-0000447F0000}"/>
    <cellStyle name="Percent 8 3" xfId="32575" xr:uid="{00000000-0005-0000-0000-0000457F0000}"/>
    <cellStyle name="Percent 8 4" xfId="32576" xr:uid="{00000000-0005-0000-0000-0000467F0000}"/>
    <cellStyle name="Percent 8 5" xfId="32577" xr:uid="{00000000-0005-0000-0000-0000477F0000}"/>
    <cellStyle name="Percent 9" xfId="32578" xr:uid="{00000000-0005-0000-0000-0000487F0000}"/>
    <cellStyle name="Title" xfId="3" builtinId="15" customBuiltin="1"/>
    <cellStyle name="Title 2" xfId="32579" xr:uid="{00000000-0005-0000-0000-00004A7F0000}"/>
    <cellStyle name="Title 2 2" xfId="32580" xr:uid="{00000000-0005-0000-0000-00004B7F0000}"/>
    <cellStyle name="Title 2 3" xfId="32581" xr:uid="{00000000-0005-0000-0000-00004C7F0000}"/>
    <cellStyle name="Title 2 4" xfId="32582" xr:uid="{00000000-0005-0000-0000-00004D7F0000}"/>
    <cellStyle name="Title 2 5" xfId="32583" xr:uid="{00000000-0005-0000-0000-00004E7F0000}"/>
    <cellStyle name="Title 3" xfId="32584" xr:uid="{00000000-0005-0000-0000-00004F7F0000}"/>
    <cellStyle name="Title 4" xfId="32585" xr:uid="{00000000-0005-0000-0000-0000507F0000}"/>
    <cellStyle name="Title 5" xfId="32586" xr:uid="{00000000-0005-0000-0000-0000517F0000}"/>
    <cellStyle name="Title 6" xfId="32587" xr:uid="{00000000-0005-0000-0000-0000527F0000}"/>
    <cellStyle name="Total" xfId="18" builtinId="25" customBuiltin="1"/>
    <cellStyle name="Total 2" xfId="32588" xr:uid="{00000000-0005-0000-0000-0000547F0000}"/>
    <cellStyle name="Total 2 2" xfId="32589" xr:uid="{00000000-0005-0000-0000-0000557F0000}"/>
    <cellStyle name="Total 2 3" xfId="32590" xr:uid="{00000000-0005-0000-0000-0000567F0000}"/>
    <cellStyle name="Total 3" xfId="32591" xr:uid="{00000000-0005-0000-0000-0000577F0000}"/>
    <cellStyle name="Warning Text" xfId="16" builtinId="11" customBuiltin="1"/>
    <cellStyle name="Warning Text 2" xfId="32592" xr:uid="{00000000-0005-0000-0000-0000597F0000}"/>
    <cellStyle name="Warning Text 2 2" xfId="32593" xr:uid="{00000000-0005-0000-0000-00005A7F0000}"/>
    <cellStyle name="Warning Text 2 3" xfId="32594" xr:uid="{00000000-0005-0000-0000-00005B7F0000}"/>
    <cellStyle name="Warning Text 2 4" xfId="32595" xr:uid="{00000000-0005-0000-0000-00005C7F0000}"/>
    <cellStyle name="Warning Text 3" xfId="32596" xr:uid="{00000000-0005-0000-0000-00005D7F0000}"/>
  </cellStyles>
  <dxfs count="1710">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4" formatCode="0.0"/>
    </dxf>
    <dxf>
      <alignment horizontal="left" vertical="bottom" textRotation="0" wrapText="1" indent="0" justifyLastLine="0" shrinkToFit="0" readingOrder="0"/>
    </dxf>
    <dxf>
      <numFmt numFmtId="3" formatCode="#,##0"/>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s>
  <tableStyles count="0" defaultTableStyle="TableStyleMedium2" defaultPivotStyle="PivotStyleLight16"/>
  <colors>
    <mruColors>
      <color rgb="FFBF8F00"/>
      <color rgb="FFFF33CC"/>
      <color rgb="FFBF8FFF"/>
      <color rgb="FFFFFF00"/>
      <color rgb="FFFF9933"/>
      <color rgb="FFFF7C8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0767"/>
    <xdr:pic>
      <xdr:nvPicPr>
        <xdr:cNvPr id="2" name="Picture 4" descr="C:\Users\Laura.Coughlan\AppData\Local\Microsoft\Windows\INetCache\Content.Word\UKHSA master logo white.png">
          <a:extLst>
            <a:ext uri="{FF2B5EF4-FFF2-40B4-BE49-F238E27FC236}">
              <a16:creationId xmlns:a16="http://schemas.microsoft.com/office/drawing/2014/main" id="{33CB0011-860A-BE6F-7A19-732A083BD0CA}"/>
            </a:ext>
          </a:extLst>
        </xdr:cNvPr>
        <xdr:cNvPicPr>
          <a:picLocks noChangeAspect="1"/>
        </xdr:cNvPicPr>
      </xdr:nvPicPr>
      <xdr:blipFill>
        <a:blip xmlns:r="http://schemas.openxmlformats.org/officeDocument/2006/relationships" r:embed="rId1"/>
        <a:srcRect/>
        <a:stretch>
          <a:fillRect/>
        </a:stretch>
      </xdr:blipFill>
      <xdr:spPr>
        <a:xfrm>
          <a:off x="0" y="0"/>
          <a:ext cx="1295403" cy="1240767"/>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C492833E-A33C-899C-6A24-CA6986BB6836}"/>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F8AFEE61-F53D-BFC7-64A2-815CD877CDE2}"/>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7F244B04-A55B-0787-24AF-30A451D07A0E}"/>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1E9FC061-9403-82F6-6114-21818D5E8D93}"/>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60472"/>
    <xdr:pic>
      <xdr:nvPicPr>
        <xdr:cNvPr id="2" name="Picture 3" descr="C:\Users\Laura.Coughlan\AppData\Local\Microsoft\Windows\INetCache\Content.Word\UKHSA master logo white.png">
          <a:extLst>
            <a:ext uri="{FF2B5EF4-FFF2-40B4-BE49-F238E27FC236}">
              <a16:creationId xmlns:a16="http://schemas.microsoft.com/office/drawing/2014/main" id="{42324CBC-7D57-719A-DA18-589E7529B450}"/>
            </a:ext>
          </a:extLst>
        </xdr:cNvPr>
        <xdr:cNvPicPr>
          <a:picLocks noChangeAspect="1"/>
        </xdr:cNvPicPr>
      </xdr:nvPicPr>
      <xdr:blipFill>
        <a:blip xmlns:r="http://schemas.openxmlformats.org/officeDocument/2006/relationships" r:embed="rId1"/>
        <a:srcRect/>
        <a:stretch>
          <a:fillRect/>
        </a:stretch>
      </xdr:blipFill>
      <xdr:spPr>
        <a:xfrm>
          <a:off x="0" y="0"/>
          <a:ext cx="1289047" cy="1260472"/>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E2B0606D-B621-BF0C-5B01-DD1CC0BC8ED5}"/>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75F1421A-C89A-CDD0-0CB4-DF2D13052FC0}"/>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08945" cy="1239588"/>
    <xdr:pic>
      <xdr:nvPicPr>
        <xdr:cNvPr id="2" name="Picture 4" descr="C:\Users\Laura.Coughlan\AppData\Local\Microsoft\Windows\INetCache\Content.Word\UKHSA master logo white.png">
          <a:extLst>
            <a:ext uri="{FF2B5EF4-FFF2-40B4-BE49-F238E27FC236}">
              <a16:creationId xmlns:a16="http://schemas.microsoft.com/office/drawing/2014/main" id="{AA779FF5-2C91-8A6B-036D-C55C7BCA780A}"/>
            </a:ext>
          </a:extLst>
        </xdr:cNvPr>
        <xdr:cNvPicPr>
          <a:picLocks noChangeAspect="1"/>
        </xdr:cNvPicPr>
      </xdr:nvPicPr>
      <xdr:blipFill>
        <a:blip xmlns:r="http://schemas.openxmlformats.org/officeDocument/2006/relationships" r:embed="rId1"/>
        <a:srcRect/>
        <a:stretch>
          <a:fillRect/>
        </a:stretch>
      </xdr:blipFill>
      <xdr:spPr>
        <a:xfrm>
          <a:off x="0" y="0"/>
          <a:ext cx="1308945" cy="1239588"/>
        </a:xfrm>
        <a:prstGeom prst="rect">
          <a:avLst/>
        </a:prstGeom>
        <a:noFill/>
        <a:ln cap="flat">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14486" cy="1220019"/>
    <xdr:pic>
      <xdr:nvPicPr>
        <xdr:cNvPr id="2" name="Picture 3" descr="C:\Users\Laura.Coughlan\AppData\Local\Microsoft\Windows\INetCache\Content.Word\UKHSA master logo white.png">
          <a:extLst>
            <a:ext uri="{FF2B5EF4-FFF2-40B4-BE49-F238E27FC236}">
              <a16:creationId xmlns:a16="http://schemas.microsoft.com/office/drawing/2014/main" id="{6CF2CFC6-A1D4-E100-CE9A-1E74AE4DB725}"/>
            </a:ext>
          </a:extLst>
        </xdr:cNvPr>
        <xdr:cNvPicPr>
          <a:picLocks noChangeAspect="1"/>
        </xdr:cNvPicPr>
      </xdr:nvPicPr>
      <xdr:blipFill>
        <a:blip xmlns:r="http://schemas.openxmlformats.org/officeDocument/2006/relationships" r:embed="rId1"/>
        <a:srcRect/>
        <a:stretch>
          <a:fillRect/>
        </a:stretch>
      </xdr:blipFill>
      <xdr:spPr>
        <a:xfrm>
          <a:off x="0" y="0"/>
          <a:ext cx="1314486" cy="1220019"/>
        </a:xfrm>
        <a:prstGeom prst="rect">
          <a:avLst/>
        </a:prstGeom>
        <a:noFill/>
        <a:ln cap="flat">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90575" cy="1280123"/>
    <xdr:pic>
      <xdr:nvPicPr>
        <xdr:cNvPr id="2" name="Picture 1" descr="C:\Users\Laura.Coughlan\AppData\Local\Microsoft\Windows\INetCache\Content.Word\UKHSA master logo white.png">
          <a:extLst>
            <a:ext uri="{FF2B5EF4-FFF2-40B4-BE49-F238E27FC236}">
              <a16:creationId xmlns:a16="http://schemas.microsoft.com/office/drawing/2014/main" id="{71563249-CE06-E9D9-FAEF-A60117265E23}"/>
            </a:ext>
          </a:extLst>
        </xdr:cNvPr>
        <xdr:cNvPicPr>
          <a:picLocks noChangeAspect="1"/>
        </xdr:cNvPicPr>
      </xdr:nvPicPr>
      <xdr:blipFill>
        <a:blip xmlns:r="http://schemas.openxmlformats.org/officeDocument/2006/relationships" r:embed="rId1"/>
        <a:srcRect/>
        <a:stretch>
          <a:fillRect/>
        </a:stretch>
      </xdr:blipFill>
      <xdr:spPr>
        <a:xfrm>
          <a:off x="0" y="0"/>
          <a:ext cx="1290575" cy="128012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973B2E90-5AE3-D14B-1AE0-E90F1E67094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63645"/>
    <xdr:pic>
      <xdr:nvPicPr>
        <xdr:cNvPr id="2" name="Picture 1" descr="C:\Users\Laura.Coughlan\AppData\Local\Microsoft\Windows\INetCache\Content.Word\UKHSA master logo white.png">
          <a:extLst>
            <a:ext uri="{FF2B5EF4-FFF2-40B4-BE49-F238E27FC236}">
              <a16:creationId xmlns:a16="http://schemas.microsoft.com/office/drawing/2014/main" id="{07E9567D-6E27-89B0-1F3B-72F75BE0905D}"/>
            </a:ext>
          </a:extLst>
        </xdr:cNvPr>
        <xdr:cNvPicPr>
          <a:picLocks noChangeAspect="1"/>
        </xdr:cNvPicPr>
      </xdr:nvPicPr>
      <xdr:blipFill>
        <a:blip xmlns:r="http://schemas.openxmlformats.org/officeDocument/2006/relationships" r:embed="rId1"/>
        <a:srcRect/>
        <a:stretch>
          <a:fillRect/>
        </a:stretch>
      </xdr:blipFill>
      <xdr:spPr>
        <a:xfrm>
          <a:off x="0" y="0"/>
          <a:ext cx="1292220" cy="1263645"/>
        </a:xfrm>
        <a:prstGeom prst="rect">
          <a:avLst/>
        </a:prstGeom>
        <a:noFill/>
        <a:ln cap="flat">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09978" cy="1248128"/>
    <xdr:pic>
      <xdr:nvPicPr>
        <xdr:cNvPr id="2" name="Picture 3" descr="C:\Users\Laura.Coughlan\AppData\Local\Microsoft\Windows\INetCache\Content.Word\UKHSA master logo white.png">
          <a:extLst>
            <a:ext uri="{FF2B5EF4-FFF2-40B4-BE49-F238E27FC236}">
              <a16:creationId xmlns:a16="http://schemas.microsoft.com/office/drawing/2014/main" id="{78E5ACFE-6AE6-0DF0-6034-7B447DE06738}"/>
            </a:ext>
          </a:extLst>
        </xdr:cNvPr>
        <xdr:cNvPicPr>
          <a:picLocks noChangeAspect="1"/>
        </xdr:cNvPicPr>
      </xdr:nvPicPr>
      <xdr:blipFill>
        <a:blip xmlns:r="http://schemas.openxmlformats.org/officeDocument/2006/relationships" r:embed="rId1"/>
        <a:srcRect/>
        <a:stretch>
          <a:fillRect/>
        </a:stretch>
      </xdr:blipFill>
      <xdr:spPr>
        <a:xfrm>
          <a:off x="0" y="0"/>
          <a:ext cx="1309978" cy="1248128"/>
        </a:xfrm>
        <a:prstGeom prst="rect">
          <a:avLst/>
        </a:prstGeom>
        <a:noFill/>
        <a:ln cap="flat">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3" descr="C:\Users\Laura.Coughlan\AppData\Local\Microsoft\Windows\INetCache\Content.Word\UKHSA master logo white.png">
          <a:extLst>
            <a:ext uri="{FF2B5EF4-FFF2-40B4-BE49-F238E27FC236}">
              <a16:creationId xmlns:a16="http://schemas.microsoft.com/office/drawing/2014/main" id="{C9C41B4C-04B7-4331-9F5C-79F32C90E299}"/>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4BD7609E-8F10-6411-0854-AEB275A0D4EB}"/>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1" descr="C:\Users\Laura.Coughlan\AppData\Local\Microsoft\Windows\INetCache\Content.Word\UKHSA master logo white.png">
          <a:extLst>
            <a:ext uri="{FF2B5EF4-FFF2-40B4-BE49-F238E27FC236}">
              <a16:creationId xmlns:a16="http://schemas.microsoft.com/office/drawing/2014/main" id="{CD0B78A1-0701-F80B-7EAE-E731027D997C}"/>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8D7333ED-5E39-41AE-4D0C-060023F6CF88}"/>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8891"/>
    <xdr:pic>
      <xdr:nvPicPr>
        <xdr:cNvPr id="2" name="Picture 1" descr="C:\Users\Laura.Coughlan\AppData\Local\Microsoft\Windows\INetCache\Content.Word\UKHSA master logo white.png">
          <a:extLst>
            <a:ext uri="{FF2B5EF4-FFF2-40B4-BE49-F238E27FC236}">
              <a16:creationId xmlns:a16="http://schemas.microsoft.com/office/drawing/2014/main" id="{0E5E5F56-D36A-7427-92A2-99B2C1F142F5}"/>
            </a:ext>
          </a:extLst>
        </xdr:cNvPr>
        <xdr:cNvPicPr>
          <a:picLocks noChangeAspect="1"/>
        </xdr:cNvPicPr>
      </xdr:nvPicPr>
      <xdr:blipFill>
        <a:blip xmlns:r="http://schemas.openxmlformats.org/officeDocument/2006/relationships" r:embed="rId1"/>
        <a:srcRect/>
        <a:stretch>
          <a:fillRect/>
        </a:stretch>
      </xdr:blipFill>
      <xdr:spPr>
        <a:xfrm>
          <a:off x="0" y="0"/>
          <a:ext cx="1293016" cy="1258891"/>
        </a:xfrm>
        <a:prstGeom prst="rect">
          <a:avLst/>
        </a:prstGeom>
        <a:noFill/>
        <a:ln cap="flat">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68181"/>
    <xdr:pic>
      <xdr:nvPicPr>
        <xdr:cNvPr id="2" name="Picture 1">
          <a:extLst>
            <a:ext uri="{FF2B5EF4-FFF2-40B4-BE49-F238E27FC236}">
              <a16:creationId xmlns:a16="http://schemas.microsoft.com/office/drawing/2014/main" id="{10ABFEB2-FC9D-60F1-1366-4B3E4B79F243}"/>
            </a:ext>
          </a:extLst>
        </xdr:cNvPr>
        <xdr:cNvPicPr>
          <a:picLocks noChangeAspect="1"/>
        </xdr:cNvPicPr>
      </xdr:nvPicPr>
      <xdr:blipFill>
        <a:blip xmlns:r="http://schemas.openxmlformats.org/officeDocument/2006/relationships" r:embed="rId1"/>
        <a:stretch>
          <a:fillRect/>
        </a:stretch>
      </xdr:blipFill>
      <xdr:spPr>
        <a:xfrm>
          <a:off x="0" y="0"/>
          <a:ext cx="1298557" cy="1268181"/>
        </a:xfrm>
        <a:prstGeom prst="rect">
          <a:avLst/>
        </a:prstGeom>
        <a:noFill/>
        <a:ln cap="flat">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1" descr="C:\Users\Laura.Coughlan\AppData\Local\Microsoft\Windows\INetCache\Content.Word\UKHSA master logo white.png">
          <a:extLst>
            <a:ext uri="{FF2B5EF4-FFF2-40B4-BE49-F238E27FC236}">
              <a16:creationId xmlns:a16="http://schemas.microsoft.com/office/drawing/2014/main" id="{B3CA7905-72EB-8C70-051F-344D318C9EF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0DEF20A3-70F8-3457-5267-CE25684015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5315"/>
    <xdr:pic>
      <xdr:nvPicPr>
        <xdr:cNvPr id="2" name="Picture 3" descr="C:\Users\Laura.Coughlan\AppData\Local\Microsoft\Windows\INetCache\Content.Word\UKHSA master logo white.png">
          <a:extLst>
            <a:ext uri="{FF2B5EF4-FFF2-40B4-BE49-F238E27FC236}">
              <a16:creationId xmlns:a16="http://schemas.microsoft.com/office/drawing/2014/main" id="{EBE0A51C-1831-112F-75E4-E47B5992BC98}"/>
            </a:ext>
          </a:extLst>
        </xdr:cNvPr>
        <xdr:cNvPicPr>
          <a:picLocks noChangeAspect="1"/>
        </xdr:cNvPicPr>
      </xdr:nvPicPr>
      <xdr:blipFill>
        <a:blip xmlns:r="http://schemas.openxmlformats.org/officeDocument/2006/relationships" r:embed="rId1"/>
        <a:srcRect/>
        <a:stretch>
          <a:fillRect/>
        </a:stretch>
      </xdr:blipFill>
      <xdr:spPr>
        <a:xfrm>
          <a:off x="0" y="0"/>
          <a:ext cx="1295403" cy="1255315"/>
        </a:xfrm>
        <a:prstGeom prst="rect">
          <a:avLst/>
        </a:prstGeom>
        <a:noFill/>
        <a:ln cap="flat">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83D8FDF3-9A84-2918-A078-74FF41B986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4598"/>
    <xdr:pic>
      <xdr:nvPicPr>
        <xdr:cNvPr id="2" name="Picture 1" descr="C:\Users\Laura.Coughlan\AppData\Local\Microsoft\Windows\INetCache\Content.Word\UKHSA master logo white.png">
          <a:extLst>
            <a:ext uri="{FF2B5EF4-FFF2-40B4-BE49-F238E27FC236}">
              <a16:creationId xmlns:a16="http://schemas.microsoft.com/office/drawing/2014/main" id="{90786786-8A2C-4ABE-66B4-6C9D29C5A6B8}"/>
            </a:ext>
          </a:extLst>
        </xdr:cNvPr>
        <xdr:cNvPicPr>
          <a:picLocks noChangeAspect="1"/>
        </xdr:cNvPicPr>
      </xdr:nvPicPr>
      <xdr:blipFill>
        <a:blip xmlns:r="http://schemas.openxmlformats.org/officeDocument/2006/relationships" r:embed="rId1"/>
        <a:srcRect/>
        <a:stretch>
          <a:fillRect/>
        </a:stretch>
      </xdr:blipFill>
      <xdr:spPr>
        <a:xfrm>
          <a:off x="0" y="0"/>
          <a:ext cx="1295403" cy="1244598"/>
        </a:xfrm>
        <a:prstGeom prst="rect">
          <a:avLst/>
        </a:prstGeom>
        <a:noFill/>
        <a:ln cap="flat">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04473" cy="1267733"/>
    <xdr:pic>
      <xdr:nvPicPr>
        <xdr:cNvPr id="2" name="Picture 1" descr="C:\Users\Laura.Coughlan\AppData\Local\Microsoft\Windows\INetCache\Content.Word\UKHSA master logo white.png">
          <a:extLst>
            <a:ext uri="{FF2B5EF4-FFF2-40B4-BE49-F238E27FC236}">
              <a16:creationId xmlns:a16="http://schemas.microsoft.com/office/drawing/2014/main" id="{8C24BC0D-D9A2-45BE-D966-CB0801D5BA5B}"/>
            </a:ext>
          </a:extLst>
        </xdr:cNvPr>
        <xdr:cNvPicPr>
          <a:picLocks noChangeAspect="1"/>
        </xdr:cNvPicPr>
      </xdr:nvPicPr>
      <xdr:blipFill>
        <a:blip xmlns:r="http://schemas.openxmlformats.org/officeDocument/2006/relationships" r:embed="rId1"/>
        <a:srcRect/>
        <a:stretch>
          <a:fillRect/>
        </a:stretch>
      </xdr:blipFill>
      <xdr:spPr>
        <a:xfrm>
          <a:off x="0" y="0"/>
          <a:ext cx="1304473" cy="1267733"/>
        </a:xfrm>
        <a:prstGeom prst="rect">
          <a:avLst/>
        </a:prstGeom>
        <a:noFill/>
        <a:ln cap="flat">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D26B55F5-5082-8789-55C8-71EC93D401B2}"/>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95E78362-A20B-F247-5FD1-4D54053970EC}"/>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05982" cy="1264706"/>
    <xdr:pic>
      <xdr:nvPicPr>
        <xdr:cNvPr id="2" name="Picture 1" descr="C:\Users\Laura.Coughlan\AppData\Local\Microsoft\Windows\INetCache\Content.Word\UKHSA master logo white.png">
          <a:extLst>
            <a:ext uri="{FF2B5EF4-FFF2-40B4-BE49-F238E27FC236}">
              <a16:creationId xmlns:a16="http://schemas.microsoft.com/office/drawing/2014/main" id="{DF275A08-C946-FDA7-3EF0-74ADA1311170}"/>
            </a:ext>
          </a:extLst>
        </xdr:cNvPr>
        <xdr:cNvPicPr>
          <a:picLocks noChangeAspect="1"/>
        </xdr:cNvPicPr>
      </xdr:nvPicPr>
      <xdr:blipFill>
        <a:blip xmlns:r="http://schemas.openxmlformats.org/officeDocument/2006/relationships" r:embed="rId1"/>
        <a:srcRect/>
        <a:stretch>
          <a:fillRect/>
        </a:stretch>
      </xdr:blipFill>
      <xdr:spPr>
        <a:xfrm>
          <a:off x="0" y="0"/>
          <a:ext cx="1305982" cy="1264706"/>
        </a:xfrm>
        <a:prstGeom prst="rect">
          <a:avLst/>
        </a:prstGeom>
        <a:noFill/>
        <a:ln cap="flat">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BF8007E0-9F41-D4EF-78F5-0A7F192B50A1}"/>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293811" cy="1255708"/>
    <xdr:pic>
      <xdr:nvPicPr>
        <xdr:cNvPr id="2" name="Picture 1" descr="C:\Users\Laura.Coughlan\AppData\Local\Microsoft\Windows\INetCache\Content.Word\UKHSA master logo white.png">
          <a:extLst>
            <a:ext uri="{FF2B5EF4-FFF2-40B4-BE49-F238E27FC236}">
              <a16:creationId xmlns:a16="http://schemas.microsoft.com/office/drawing/2014/main" id="{1A735283-602D-5203-19F9-9C61CDFD9EF1}"/>
            </a:ext>
          </a:extLst>
        </xdr:cNvPr>
        <xdr:cNvPicPr>
          <a:picLocks noChangeAspect="1"/>
        </xdr:cNvPicPr>
      </xdr:nvPicPr>
      <xdr:blipFill>
        <a:blip xmlns:r="http://schemas.openxmlformats.org/officeDocument/2006/relationships" r:embed="rId1"/>
        <a:srcRect/>
        <a:stretch>
          <a:fillRect/>
        </a:stretch>
      </xdr:blipFill>
      <xdr:spPr>
        <a:xfrm>
          <a:off x="0" y="0"/>
          <a:ext cx="1293811" cy="1255708"/>
        </a:xfrm>
        <a:prstGeom prst="rect">
          <a:avLst/>
        </a:prstGeom>
        <a:noFill/>
        <a:ln cap="flat">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296536" cy="1237119"/>
    <xdr:pic>
      <xdr:nvPicPr>
        <xdr:cNvPr id="2" name="Picture 1" descr="C:\Users\Laura.Coughlan\AppData\Local\Microsoft\Windows\INetCache\Content.Word\UKHSA master logo white.png">
          <a:extLst>
            <a:ext uri="{FF2B5EF4-FFF2-40B4-BE49-F238E27FC236}">
              <a16:creationId xmlns:a16="http://schemas.microsoft.com/office/drawing/2014/main" id="{6B58DCF6-0C23-F296-5B09-8BEA43877740}"/>
            </a:ext>
          </a:extLst>
        </xdr:cNvPr>
        <xdr:cNvPicPr>
          <a:picLocks noChangeAspect="1"/>
        </xdr:cNvPicPr>
      </xdr:nvPicPr>
      <xdr:blipFill>
        <a:blip xmlns:r="http://schemas.openxmlformats.org/officeDocument/2006/relationships" r:embed="rId1"/>
        <a:srcRect/>
        <a:stretch>
          <a:fillRect/>
        </a:stretch>
      </xdr:blipFill>
      <xdr:spPr>
        <a:xfrm>
          <a:off x="0" y="0"/>
          <a:ext cx="1296536" cy="1237119"/>
        </a:xfrm>
        <a:prstGeom prst="rect">
          <a:avLst/>
        </a:prstGeom>
        <a:noFill/>
        <a:ln cap="flat">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18509" cy="1264276"/>
    <xdr:pic>
      <xdr:nvPicPr>
        <xdr:cNvPr id="2" name="Picture 1" descr="C:\Users\Laura.Coughlan\AppData\Local\Microsoft\Windows\INetCache\Content.Word\UKHSA master logo white.png">
          <a:extLst>
            <a:ext uri="{FF2B5EF4-FFF2-40B4-BE49-F238E27FC236}">
              <a16:creationId xmlns:a16="http://schemas.microsoft.com/office/drawing/2014/main" id="{52E13D04-CC82-B883-43E9-E5487DF18F93}"/>
            </a:ext>
          </a:extLst>
        </xdr:cNvPr>
        <xdr:cNvPicPr>
          <a:picLocks noChangeAspect="1"/>
        </xdr:cNvPicPr>
      </xdr:nvPicPr>
      <xdr:blipFill>
        <a:blip xmlns:r="http://schemas.openxmlformats.org/officeDocument/2006/relationships" r:embed="rId1"/>
        <a:srcRect/>
        <a:stretch>
          <a:fillRect/>
        </a:stretch>
      </xdr:blipFill>
      <xdr:spPr>
        <a:xfrm>
          <a:off x="0" y="0"/>
          <a:ext cx="1318509" cy="1264276"/>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7300"/>
    <xdr:pic>
      <xdr:nvPicPr>
        <xdr:cNvPr id="2" name="Picture 3" descr="C:\Users\Laura.Coughlan\AppData\Local\Microsoft\Windows\INetCache\Content.Word\UKHSA master logo white.png">
          <a:extLst>
            <a:ext uri="{FF2B5EF4-FFF2-40B4-BE49-F238E27FC236}">
              <a16:creationId xmlns:a16="http://schemas.microsoft.com/office/drawing/2014/main" id="{CBD32B4C-449C-B687-8015-FFCA60A35FE8}"/>
            </a:ext>
          </a:extLst>
        </xdr:cNvPr>
        <xdr:cNvPicPr>
          <a:picLocks noChangeAspect="1"/>
        </xdr:cNvPicPr>
      </xdr:nvPicPr>
      <xdr:blipFill>
        <a:blip xmlns:r="http://schemas.openxmlformats.org/officeDocument/2006/relationships" r:embed="rId1"/>
        <a:srcRect/>
        <a:stretch>
          <a:fillRect/>
        </a:stretch>
      </xdr:blipFill>
      <xdr:spPr>
        <a:xfrm>
          <a:off x="0" y="0"/>
          <a:ext cx="1295403" cy="1257300"/>
        </a:xfrm>
        <a:prstGeom prst="rect">
          <a:avLst/>
        </a:prstGeom>
        <a:noFill/>
        <a:ln cap="flat">
          <a:noFill/>
        </a:ln>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281641" cy="1252005"/>
    <xdr:pic>
      <xdr:nvPicPr>
        <xdr:cNvPr id="2" name="Picture 1" descr="C:\Users\Laura.Coughlan\AppData\Local\Microsoft\Windows\INetCache\Content.Word\UKHSA master logo white.png">
          <a:extLst>
            <a:ext uri="{FF2B5EF4-FFF2-40B4-BE49-F238E27FC236}">
              <a16:creationId xmlns:a16="http://schemas.microsoft.com/office/drawing/2014/main" id="{BF61161E-8223-7AD9-11E2-0613FC8AEB5D}"/>
            </a:ext>
          </a:extLst>
        </xdr:cNvPr>
        <xdr:cNvPicPr>
          <a:picLocks noChangeAspect="1"/>
        </xdr:cNvPicPr>
      </xdr:nvPicPr>
      <xdr:blipFill>
        <a:blip xmlns:r="http://schemas.openxmlformats.org/officeDocument/2006/relationships" r:embed="rId1"/>
        <a:srcRect/>
        <a:stretch>
          <a:fillRect/>
        </a:stretch>
      </xdr:blipFill>
      <xdr:spPr>
        <a:xfrm>
          <a:off x="0" y="0"/>
          <a:ext cx="1281641" cy="1252005"/>
        </a:xfrm>
        <a:prstGeom prst="rect">
          <a:avLst/>
        </a:prstGeom>
        <a:noFill/>
        <a:ln cap="flat">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291434" cy="1248567"/>
    <xdr:pic>
      <xdr:nvPicPr>
        <xdr:cNvPr id="2" name="Picture 1" descr="C:\Users\Laura.Coughlan\AppData\Local\Microsoft\Windows\INetCache\Content.Word\UKHSA master logo white.png">
          <a:extLst>
            <a:ext uri="{FF2B5EF4-FFF2-40B4-BE49-F238E27FC236}">
              <a16:creationId xmlns:a16="http://schemas.microsoft.com/office/drawing/2014/main" id="{EEF9A6A2-D71E-C517-FDCB-A4EC82FEFF97}"/>
            </a:ext>
          </a:extLst>
        </xdr:cNvPr>
        <xdr:cNvPicPr>
          <a:picLocks noChangeAspect="1"/>
        </xdr:cNvPicPr>
      </xdr:nvPicPr>
      <xdr:blipFill>
        <a:blip xmlns:r="http://schemas.openxmlformats.org/officeDocument/2006/relationships" r:embed="rId1"/>
        <a:srcRect/>
        <a:stretch>
          <a:fillRect/>
        </a:stretch>
      </xdr:blipFill>
      <xdr:spPr>
        <a:xfrm>
          <a:off x="0" y="0"/>
          <a:ext cx="1291434" cy="1248567"/>
        </a:xfrm>
        <a:prstGeom prst="rect">
          <a:avLst/>
        </a:prstGeom>
        <a:noFill/>
        <a:ln cap="flat">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59DAF01F-0EF4-BE03-0270-0A67749AB184}"/>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301748" cy="1228725"/>
    <xdr:pic>
      <xdr:nvPicPr>
        <xdr:cNvPr id="2" name="Picture 1" descr="C:\Users\Laura.Coughlan\AppData\Local\Microsoft\Windows\INetCache\Content.Word\UKHSA master logo white.png">
          <a:extLst>
            <a:ext uri="{FF2B5EF4-FFF2-40B4-BE49-F238E27FC236}">
              <a16:creationId xmlns:a16="http://schemas.microsoft.com/office/drawing/2014/main" id="{B4949638-E2D5-08B7-2654-B5AE58A52EEB}"/>
            </a:ext>
          </a:extLst>
        </xdr:cNvPr>
        <xdr:cNvPicPr>
          <a:picLocks noChangeAspect="1"/>
        </xdr:cNvPicPr>
      </xdr:nvPicPr>
      <xdr:blipFill>
        <a:blip xmlns:r="http://schemas.openxmlformats.org/officeDocument/2006/relationships" r:embed="rId1"/>
        <a:srcRect/>
        <a:stretch>
          <a:fillRect/>
        </a:stretch>
      </xdr:blipFill>
      <xdr:spPr>
        <a:xfrm>
          <a:off x="0" y="0"/>
          <a:ext cx="1301748" cy="1228725"/>
        </a:xfrm>
        <a:prstGeom prst="rect">
          <a:avLst/>
        </a:prstGeom>
        <a:noFill/>
        <a:ln cap="flat">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58672C15-2E83-13EC-F7F1-417CC3C321F6}"/>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44598"/>
    <xdr:pic>
      <xdr:nvPicPr>
        <xdr:cNvPr id="2" name="Picture 1" descr="C:\Users\Laura.Coughlan\AppData\Local\Microsoft\Windows\INetCache\Content.Word\UKHSA master logo white.png">
          <a:extLst>
            <a:ext uri="{FF2B5EF4-FFF2-40B4-BE49-F238E27FC236}">
              <a16:creationId xmlns:a16="http://schemas.microsoft.com/office/drawing/2014/main" id="{D39D295A-69FF-37C6-ECC0-1267A93FC2C0}"/>
            </a:ext>
          </a:extLst>
        </xdr:cNvPr>
        <xdr:cNvPicPr>
          <a:picLocks noChangeAspect="1"/>
        </xdr:cNvPicPr>
      </xdr:nvPicPr>
      <xdr:blipFill>
        <a:blip xmlns:r="http://schemas.openxmlformats.org/officeDocument/2006/relationships" r:embed="rId1"/>
        <a:srcRect/>
        <a:stretch>
          <a:fillRect/>
        </a:stretch>
      </xdr:blipFill>
      <xdr:spPr>
        <a:xfrm>
          <a:off x="0" y="0"/>
          <a:ext cx="1289047" cy="1244598"/>
        </a:xfrm>
        <a:prstGeom prst="rect">
          <a:avLst/>
        </a:prstGeom>
        <a:noFill/>
        <a:ln cap="flat">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A44DB2AC-1738-44A6-CF48-43F57BB6D38D}"/>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06495"/>
    <xdr:pic>
      <xdr:nvPicPr>
        <xdr:cNvPr id="2" name="Picture 1" descr="C:\Users\Laura.Coughlan\AppData\Local\Microsoft\Windows\INetCache\Content.Word\UKHSA master logo white.png">
          <a:extLst>
            <a:ext uri="{FF2B5EF4-FFF2-40B4-BE49-F238E27FC236}">
              <a16:creationId xmlns:a16="http://schemas.microsoft.com/office/drawing/2014/main" id="{4568D879-B317-F6FB-7F0B-EDA8E91BAE14}"/>
            </a:ext>
          </a:extLst>
        </xdr:cNvPr>
        <xdr:cNvPicPr>
          <a:picLocks noChangeAspect="1"/>
        </xdr:cNvPicPr>
      </xdr:nvPicPr>
      <xdr:blipFill>
        <a:blip xmlns:r="http://schemas.openxmlformats.org/officeDocument/2006/relationships" r:embed="rId1"/>
        <a:srcRect/>
        <a:stretch>
          <a:fillRect/>
        </a:stretch>
      </xdr:blipFill>
      <xdr:spPr>
        <a:xfrm>
          <a:off x="0" y="0"/>
          <a:ext cx="1295403" cy="1206495"/>
        </a:xfrm>
        <a:prstGeom prst="rect">
          <a:avLst/>
        </a:prstGeom>
        <a:noFill/>
        <a:ln cap="flat">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85C4F4E-31DC-1839-5018-4B0B0D8FDB7F}"/>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5070"/>
    <xdr:pic>
      <xdr:nvPicPr>
        <xdr:cNvPr id="2" name="Picture 3" descr="C:\Users\Laura.Coughlan\AppData\Local\Microsoft\Windows\INetCache\Content.Word\UKHSA master logo white.png">
          <a:extLst>
            <a:ext uri="{FF2B5EF4-FFF2-40B4-BE49-F238E27FC236}">
              <a16:creationId xmlns:a16="http://schemas.microsoft.com/office/drawing/2014/main" id="{0507EE17-D1F1-FBC9-E697-0B462B4DB6A0}"/>
            </a:ext>
          </a:extLst>
        </xdr:cNvPr>
        <xdr:cNvPicPr>
          <a:picLocks noChangeAspect="1"/>
        </xdr:cNvPicPr>
      </xdr:nvPicPr>
      <xdr:blipFill>
        <a:blip xmlns:r="http://schemas.openxmlformats.org/officeDocument/2006/relationships" r:embed="rId1"/>
        <a:srcRect/>
        <a:stretch>
          <a:fillRect/>
        </a:stretch>
      </xdr:blipFill>
      <xdr:spPr>
        <a:xfrm>
          <a:off x="0" y="0"/>
          <a:ext cx="1295403" cy="1235070"/>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74079"/>
    <xdr:pic>
      <xdr:nvPicPr>
        <xdr:cNvPr id="2" name="Picture 3">
          <a:extLst>
            <a:ext uri="{FF2B5EF4-FFF2-40B4-BE49-F238E27FC236}">
              <a16:creationId xmlns:a16="http://schemas.microsoft.com/office/drawing/2014/main" id="{1DF23A03-348D-0737-4F95-F5FA046BDEC9}"/>
            </a:ext>
          </a:extLst>
        </xdr:cNvPr>
        <xdr:cNvPicPr>
          <a:picLocks noChangeAspect="1"/>
        </xdr:cNvPicPr>
      </xdr:nvPicPr>
      <xdr:blipFill>
        <a:blip xmlns:r="http://schemas.openxmlformats.org/officeDocument/2006/relationships" r:embed="rId1"/>
        <a:stretch>
          <a:fillRect/>
        </a:stretch>
      </xdr:blipFill>
      <xdr:spPr>
        <a:xfrm>
          <a:off x="0" y="0"/>
          <a:ext cx="1298557" cy="1274079"/>
        </a:xfrm>
        <a:prstGeom prst="rect">
          <a:avLst/>
        </a:prstGeom>
        <a:noFill/>
        <a:ln cap="flat">
          <a:noFill/>
        </a:ln>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834BC28E-6639-0C57-5EEF-93005EAD51BE}"/>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7A9DF36-6353-FACD-B34F-CEDCDADDFBA1}"/>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1282" cy="1254127"/>
    <xdr:pic>
      <xdr:nvPicPr>
        <xdr:cNvPr id="2" name="Picture 3">
          <a:extLst>
            <a:ext uri="{FF2B5EF4-FFF2-40B4-BE49-F238E27FC236}">
              <a16:creationId xmlns:a16="http://schemas.microsoft.com/office/drawing/2014/main" id="{4E9AA908-2DDA-809E-3FE5-9F7DA4B2E3DE}"/>
            </a:ext>
          </a:extLst>
        </xdr:cNvPr>
        <xdr:cNvPicPr>
          <a:picLocks noChangeAspect="1"/>
        </xdr:cNvPicPr>
      </xdr:nvPicPr>
      <xdr:blipFill>
        <a:blip xmlns:r="http://schemas.openxmlformats.org/officeDocument/2006/relationships" r:embed="rId1"/>
        <a:stretch>
          <a:fillRect/>
        </a:stretch>
      </xdr:blipFill>
      <xdr:spPr>
        <a:xfrm>
          <a:off x="0" y="0"/>
          <a:ext cx="1301282" cy="1254127"/>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550AE480-C45E-3C12-A03A-A5C7D60C2012}"/>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51859"/>
    <xdr:pic>
      <xdr:nvPicPr>
        <xdr:cNvPr id="2" name="Picture 3" descr="C:\Users\Laura.Coughlan\AppData\Local\Microsoft\Windows\INetCache\Content.Word\UKHSA master logo white.png">
          <a:extLst>
            <a:ext uri="{FF2B5EF4-FFF2-40B4-BE49-F238E27FC236}">
              <a16:creationId xmlns:a16="http://schemas.microsoft.com/office/drawing/2014/main" id="{1EAC4462-895E-31E8-61DF-C4E689AEC224}"/>
            </a:ext>
          </a:extLst>
        </xdr:cNvPr>
        <xdr:cNvPicPr>
          <a:picLocks noChangeAspect="1"/>
        </xdr:cNvPicPr>
      </xdr:nvPicPr>
      <xdr:blipFill>
        <a:blip xmlns:r="http://schemas.openxmlformats.org/officeDocument/2006/relationships" r:embed="rId1"/>
        <a:srcRect/>
        <a:stretch>
          <a:fillRect/>
        </a:stretch>
      </xdr:blipFill>
      <xdr:spPr>
        <a:xfrm>
          <a:off x="0" y="0"/>
          <a:ext cx="1298118" cy="1251859"/>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27362"/>
    <xdr:pic>
      <xdr:nvPicPr>
        <xdr:cNvPr id="2" name="Picture 3" descr="C:\Users\Laura.Coughlan\AppData\Local\Microsoft\Windows\INetCache\Content.Word\UKHSA master logo white.png">
          <a:extLst>
            <a:ext uri="{FF2B5EF4-FFF2-40B4-BE49-F238E27FC236}">
              <a16:creationId xmlns:a16="http://schemas.microsoft.com/office/drawing/2014/main" id="{74DB0BFB-538A-6D13-84D2-3E0A22DBAB52}"/>
            </a:ext>
          </a:extLst>
        </xdr:cNvPr>
        <xdr:cNvPicPr>
          <a:picLocks noChangeAspect="1"/>
        </xdr:cNvPicPr>
      </xdr:nvPicPr>
      <xdr:blipFill>
        <a:blip xmlns:r="http://schemas.openxmlformats.org/officeDocument/2006/relationships" r:embed="rId1"/>
        <a:srcRect/>
        <a:stretch>
          <a:fillRect/>
        </a:stretch>
      </xdr:blipFill>
      <xdr:spPr>
        <a:xfrm>
          <a:off x="0" y="0"/>
          <a:ext cx="1298118" cy="1227362"/>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13" displayName="table_13" ref="A4:J463" totalsRowShown="0">
  <sortState xmlns:xlrd2="http://schemas.microsoft.com/office/spreadsheetml/2017/richdata2" ref="A5:J463">
    <sortCondition ref="A5:A463"/>
  </sortState>
  <tableColumns count="10">
    <tableColumn id="1" xr3:uid="{00000000-0010-0000-0000-000001000000}" name="Cause of Death"/>
    <tableColumn id="2" xr3:uid="{00000000-0010-0000-0000-000002000000}" name="Year"/>
    <tableColumn id="3" xr3:uid="{00000000-0010-0000-0000-000003000000}" name="Month"/>
    <tableColumn id="4" xr3:uid="{00000000-0010-0000-0000-000004000000}" name="Vaccination status"/>
    <tableColumn id="5" xr3:uid="{00000000-0010-0000-0000-000005000000}" name="Count of deaths"/>
    <tableColumn id="6" xr3:uid="{00000000-0010-0000-0000-000006000000}" name="Column1"/>
    <tableColumn id="7" xr3:uid="{00000000-0010-0000-0000-000007000000}" name="Column2"/>
    <tableColumn id="8" xr3:uid="{00000000-0010-0000-0000-000008000000}" name="Unvaccinated_x000a_All Cause Deaths"/>
    <tableColumn id="9" xr3:uid="{00000000-0010-0000-0000-000009000000}" name="Ever vaccinated_x000a_All Cause Deaths"/>
    <tableColumn id="10" xr3:uid="{00000000-0010-0000-0000-00000A000000}" name="Three Doses or More_x000a_All Cause Deaths" dataDxfId="20">
      <calculatedColumnFormula>SUM(L5:M5)</calculatedColumnFormula>
    </tableColumn>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1" displayName="table_1" ref="A4:O862" totalsRowShown="0" headerRowDxfId="19" totalsRowDxfId="18">
  <sortState xmlns:xlrd2="http://schemas.microsoft.com/office/spreadsheetml/2017/richdata2" ref="A5:J862">
    <sortCondition ref="A5:A862"/>
  </sortState>
  <tableColumns count="15">
    <tableColumn id="1" xr3:uid="{00000000-0010-0000-0100-000001000000}" name="Cause of Death"/>
    <tableColumn id="2" xr3:uid="{00000000-0010-0000-0100-000002000000}" name="Year" totalsRowDxfId="17"/>
    <tableColumn id="3" xr3:uid="{00000000-0010-0000-0100-000003000000}" name="Month" totalsRowDxfId="16"/>
    <tableColumn id="4" xr3:uid="{00000000-0010-0000-0100-000004000000}" name="Vaccination status" totalsRowDxfId="15"/>
    <tableColumn id="5" xr3:uid="{00000000-0010-0000-0100-000005000000}" name="Ever Vaccinated deaths" dataDxfId="14"/>
    <tableColumn id="6" xr3:uid="{00000000-0010-0000-0100-000006000000}" name="Column1" dataDxfId="13" totalsRowDxfId="12"/>
    <tableColumn id="7" xr3:uid="{00000000-0010-0000-0100-000007000000}" name="Column2" dataDxfId="11" totalsRowDxfId="10"/>
    <tableColumn id="8" xr3:uid="{00000000-0010-0000-0100-000008000000}" name="Unvaccinated_x000a_All Cause Deaths" totalsRowDxfId="9"/>
    <tableColumn id="9" xr3:uid="{00000000-0010-0000-0100-000009000000}" name="Ever vaccinated_x000a_All Cause Deaths" dataDxfId="8" totalsRowDxfId="7"/>
    <tableColumn id="10" xr3:uid="{00000000-0010-0000-0100-00000A000000}" name="Three Doses or More_x000a_All Cause Deaths" dataDxfId="6" totalsRowDxfId="5">
      <calculatedColumnFormula>SUM(table_1[[#This Row],[Third dose or booster, less than 21 days ago]:[Fourth dose or extra booster, at least 21 days ago]])</calculatedColumnFormula>
    </tableColumn>
    <tableColumn id="11" xr3:uid="{00000000-0010-0000-0100-00000B000000}" name="Column4" totalsRowDxfId="4"/>
    <tableColumn id="12" xr3:uid="{00000000-0010-0000-0100-00000C000000}" name="Third dose or booster, less than 21 days ago" totalsRowDxfId="3"/>
    <tableColumn id="13" xr3:uid="{00000000-0010-0000-0100-00000D000000}" name="Third dose or booster, at least 21 days ago" totalsRowDxfId="2"/>
    <tableColumn id="14" xr3:uid="{00000000-0010-0000-0100-00000E000000}" name="Fourth dose or extra booster, less than 21 days ago" totalsRowDxfId="1"/>
    <tableColumn id="15" xr3:uid="{00000000-0010-0000-0100-00000F000000}" name="Fourth dose or extra booster, at least 21 days ago" totalsRowDxfId="0"/>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ons.gov.uk/file?uri=/peoplepopulationandcommunity/birthsdeathsandmarriages/deaths/datasets/deathsbyvaccinationstatusengland/deathsoccurringbetween1january2021and31may2022/referencetable06072022accessible.xlsx"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bin"/><Relationship Id="rId1" Type="http://schemas.openxmlformats.org/officeDocument/2006/relationships/hyperlink" Target="https://www.ons.gov.uk/file?uri=/peoplepopulationandcommunity/birthsdeathsandmarriages/deaths/datasets/deathsbyvaccinationstatusengland/deathsoccurringbetween1april2021and31may2023/referencetableaug2023.xlsx"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2"/>
  <sheetViews>
    <sheetView workbookViewId="0">
      <selection activeCell="C2" sqref="C2"/>
    </sheetView>
  </sheetViews>
  <sheetFormatPr defaultColWidth="9.33203125" defaultRowHeight="13.8" x14ac:dyDescent="0.25"/>
  <cols>
    <col min="1" max="1" width="53.77734375" style="5" customWidth="1"/>
    <col min="2" max="2" width="7.6640625" style="5" customWidth="1"/>
    <col min="3" max="5" width="9.33203125" style="5" customWidth="1"/>
    <col min="6" max="6" width="10.44140625" style="5" customWidth="1"/>
    <col min="7" max="7" width="10.6640625" style="5" customWidth="1"/>
    <col min="8" max="8" width="10.44140625" style="5" customWidth="1"/>
    <col min="9" max="9" width="9.5546875" style="5" customWidth="1"/>
    <col min="10" max="10" width="9.33203125" style="5" customWidth="1"/>
    <col min="11" max="16384" width="9.33203125" style="5"/>
  </cols>
  <sheetData>
    <row r="1" spans="1:14" s="1" customFormat="1" x14ac:dyDescent="0.25"/>
    <row r="2" spans="1:14" s="1" customFormat="1" ht="33" x14ac:dyDescent="0.6">
      <c r="C2" s="2" t="s">
        <v>0</v>
      </c>
      <c r="F2" s="3"/>
      <c r="G2" s="3"/>
      <c r="H2" s="3"/>
      <c r="I2" s="3"/>
      <c r="J2" s="3"/>
      <c r="K2" s="3"/>
      <c r="L2" s="3"/>
      <c r="M2" s="3"/>
      <c r="N2" s="3"/>
    </row>
    <row r="3" spans="1:14" s="1" customFormat="1" ht="22.8" x14ac:dyDescent="0.4">
      <c r="C3" s="4" t="s">
        <v>1</v>
      </c>
      <c r="G3" s="3"/>
      <c r="H3" s="3"/>
      <c r="I3" s="3"/>
      <c r="J3" s="3"/>
      <c r="K3" s="3"/>
      <c r="L3" s="3"/>
      <c r="M3" s="3"/>
      <c r="N3" s="3"/>
    </row>
    <row r="4" spans="1:14" s="1" customFormat="1" x14ac:dyDescent="0.25"/>
    <row r="5" spans="1:14" s="1" customFormat="1" x14ac:dyDescent="0.25"/>
    <row r="7" spans="1:14" ht="17.399999999999999" x14ac:dyDescent="0.3">
      <c r="A7" s="6" t="s">
        <v>2</v>
      </c>
      <c r="B7" s="7"/>
    </row>
    <row r="8" spans="1:14" x14ac:dyDescent="0.25">
      <c r="A8" s="8"/>
      <c r="B8" s="8"/>
    </row>
    <row r="9" spans="1:14" ht="17.399999999999999" x14ac:dyDescent="0.3">
      <c r="A9" s="9" t="s">
        <v>3</v>
      </c>
      <c r="B9" s="9"/>
    </row>
    <row r="10" spans="1:14" ht="15" x14ac:dyDescent="0.25">
      <c r="A10" s="10" t="s">
        <v>4</v>
      </c>
      <c r="B10" s="10"/>
    </row>
    <row r="11" spans="1:14" ht="15" x14ac:dyDescent="0.25">
      <c r="A11" s="10" t="s">
        <v>5</v>
      </c>
      <c r="B11" s="10"/>
    </row>
    <row r="13" spans="1:14" ht="17.399999999999999" x14ac:dyDescent="0.3">
      <c r="A13" s="9" t="s">
        <v>6</v>
      </c>
      <c r="B13" s="9"/>
    </row>
    <row r="14" spans="1:14" ht="15.6" x14ac:dyDescent="0.3">
      <c r="A14" s="11" t="s">
        <v>7</v>
      </c>
      <c r="B14" s="12"/>
      <c r="C14" s="10" t="s">
        <v>8</v>
      </c>
    </row>
    <row r="15" spans="1:14" ht="15.6" x14ac:dyDescent="0.3">
      <c r="A15" s="11"/>
      <c r="B15" s="12"/>
      <c r="C15" s="10" t="s">
        <v>9</v>
      </c>
    </row>
    <row r="16" spans="1:14" ht="15.6" x14ac:dyDescent="0.3">
      <c r="A16" s="13"/>
      <c r="B16" s="13"/>
      <c r="C16" s="10"/>
      <c r="D16" s="10"/>
      <c r="E16" s="10"/>
      <c r="F16" s="10"/>
      <c r="G16" s="10"/>
      <c r="H16" s="10"/>
      <c r="I16" s="10"/>
    </row>
    <row r="17" spans="1:11" ht="15.6" x14ac:dyDescent="0.3">
      <c r="A17" s="13" t="s">
        <v>10</v>
      </c>
      <c r="B17" s="13"/>
      <c r="C17" s="10" t="s">
        <v>11</v>
      </c>
      <c r="D17" s="10"/>
      <c r="E17" s="10"/>
      <c r="F17" s="10"/>
      <c r="G17" s="10"/>
      <c r="H17" s="14"/>
      <c r="I17" s="14"/>
      <c r="J17" s="15"/>
    </row>
    <row r="18" spans="1:11" ht="15.6" x14ac:dyDescent="0.3">
      <c r="A18" s="13"/>
      <c r="B18" s="13"/>
      <c r="C18" s="14" t="s">
        <v>12</v>
      </c>
      <c r="D18" s="14"/>
      <c r="E18" s="14"/>
      <c r="F18" s="14"/>
      <c r="G18" s="14"/>
      <c r="H18" s="14"/>
      <c r="I18" s="10"/>
    </row>
    <row r="19" spans="1:11" ht="15.6" x14ac:dyDescent="0.3">
      <c r="A19" s="13"/>
      <c r="B19" s="13"/>
      <c r="C19" s="10" t="s">
        <v>13</v>
      </c>
      <c r="D19" s="10"/>
      <c r="E19" s="10"/>
      <c r="F19" s="10"/>
      <c r="G19" s="10"/>
      <c r="H19" s="10"/>
      <c r="I19" s="10"/>
    </row>
    <row r="20" spans="1:11" ht="15.6" x14ac:dyDescent="0.3">
      <c r="A20" s="13"/>
      <c r="B20" s="13"/>
      <c r="C20" s="10"/>
      <c r="D20" s="10"/>
      <c r="E20" s="10"/>
      <c r="F20" s="10"/>
      <c r="G20" s="10"/>
      <c r="H20" s="10"/>
      <c r="I20" s="10"/>
    </row>
    <row r="21" spans="1:11" ht="15.6" x14ac:dyDescent="0.3">
      <c r="A21" s="13" t="s">
        <v>14</v>
      </c>
      <c r="B21" s="13"/>
      <c r="C21" s="10" t="s">
        <v>15</v>
      </c>
      <c r="D21" s="10"/>
      <c r="E21" s="10"/>
      <c r="F21" s="10"/>
      <c r="G21" s="10"/>
      <c r="H21" s="14"/>
      <c r="I21" s="14"/>
      <c r="J21" s="15"/>
    </row>
    <row r="22" spans="1:11" ht="15.6" x14ac:dyDescent="0.3">
      <c r="A22" s="13"/>
      <c r="B22" s="13"/>
      <c r="C22" s="14" t="s">
        <v>16</v>
      </c>
      <c r="D22" s="14"/>
      <c r="E22" s="14"/>
      <c r="F22" s="14"/>
      <c r="G22" s="14"/>
      <c r="H22" s="14"/>
      <c r="I22" s="10"/>
    </row>
    <row r="23" spans="1:11" ht="15.6" x14ac:dyDescent="0.3">
      <c r="A23" s="13"/>
      <c r="B23" s="13"/>
      <c r="C23" s="10" t="s">
        <v>17</v>
      </c>
      <c r="D23" s="10"/>
      <c r="E23" s="10"/>
      <c r="F23" s="10"/>
      <c r="G23" s="10"/>
      <c r="H23" s="10"/>
      <c r="I23" s="10"/>
    </row>
    <row r="24" spans="1:11" ht="15.6" x14ac:dyDescent="0.3">
      <c r="A24" s="13"/>
      <c r="B24" s="13"/>
      <c r="C24" s="10"/>
      <c r="D24" s="10"/>
      <c r="E24" s="10"/>
      <c r="F24" s="10"/>
      <c r="G24" s="10"/>
      <c r="H24" s="10"/>
      <c r="I24" s="10"/>
    </row>
    <row r="25" spans="1:11" ht="15.6" x14ac:dyDescent="0.3">
      <c r="A25" s="16" t="s">
        <v>18</v>
      </c>
      <c r="B25" s="13"/>
      <c r="C25" s="10" t="s">
        <v>19</v>
      </c>
      <c r="D25" s="10"/>
      <c r="E25" s="10"/>
      <c r="F25" s="10"/>
      <c r="G25" s="14"/>
      <c r="H25" s="14"/>
      <c r="I25" s="14"/>
      <c r="J25" s="15"/>
      <c r="K25" s="15"/>
    </row>
    <row r="26" spans="1:11" ht="15.6" x14ac:dyDescent="0.3">
      <c r="A26" s="10"/>
      <c r="B26" s="10"/>
      <c r="C26" s="10" t="s">
        <v>20</v>
      </c>
      <c r="D26" s="10"/>
      <c r="E26" s="10"/>
      <c r="F26" s="10"/>
      <c r="G26" s="10"/>
      <c r="H26" s="10"/>
      <c r="I26" s="10"/>
    </row>
    <row r="27" spans="1:11" ht="15" x14ac:dyDescent="0.25">
      <c r="A27" s="17"/>
      <c r="B27" s="17"/>
      <c r="C27" s="10"/>
      <c r="E27" s="10"/>
      <c r="F27" s="10"/>
      <c r="G27" s="10"/>
      <c r="H27" s="10"/>
      <c r="I27" s="10"/>
    </row>
    <row r="28" spans="1:11" ht="15" x14ac:dyDescent="0.25">
      <c r="A28" s="17"/>
      <c r="B28" s="17"/>
      <c r="C28" s="10"/>
      <c r="E28" s="10"/>
      <c r="F28" s="10"/>
      <c r="G28" s="10"/>
      <c r="H28" s="10"/>
    </row>
    <row r="29" spans="1:11" ht="15.6" x14ac:dyDescent="0.3">
      <c r="A29" s="18" t="s">
        <v>21</v>
      </c>
      <c r="B29" s="17"/>
      <c r="C29" s="10" t="s">
        <v>22</v>
      </c>
    </row>
    <row r="30" spans="1:11" ht="15.6" x14ac:dyDescent="0.3">
      <c r="A30" s="11"/>
      <c r="B30" s="17"/>
      <c r="C30" s="10" t="s">
        <v>23</v>
      </c>
    </row>
    <row r="31" spans="1:11" ht="15.6" x14ac:dyDescent="0.3">
      <c r="A31" s="11"/>
      <c r="B31" s="17"/>
      <c r="C31" s="10"/>
    </row>
    <row r="32" spans="1:11" ht="15.6" x14ac:dyDescent="0.3">
      <c r="A32" s="11" t="s">
        <v>24</v>
      </c>
      <c r="B32" s="17"/>
      <c r="C32" s="10" t="s">
        <v>25</v>
      </c>
    </row>
    <row r="33" spans="1:3" ht="15.6" x14ac:dyDescent="0.3">
      <c r="A33" s="11"/>
      <c r="B33" s="17"/>
      <c r="C33" s="10" t="s">
        <v>26</v>
      </c>
    </row>
    <row r="34" spans="1:3" ht="15.6" x14ac:dyDescent="0.3">
      <c r="A34" s="11"/>
      <c r="B34" s="17"/>
      <c r="C34" s="10" t="s">
        <v>27</v>
      </c>
    </row>
    <row r="35" spans="1:3" ht="15.6" x14ac:dyDescent="0.3">
      <c r="A35" s="11"/>
      <c r="B35" s="17"/>
      <c r="C35" s="10"/>
    </row>
    <row r="36" spans="1:3" ht="15.6" x14ac:dyDescent="0.3">
      <c r="A36" s="11" t="s">
        <v>28</v>
      </c>
      <c r="B36" s="17"/>
      <c r="C36" s="10" t="s">
        <v>29</v>
      </c>
    </row>
    <row r="37" spans="1:3" ht="15.6" x14ac:dyDescent="0.3">
      <c r="A37" s="17"/>
      <c r="B37" s="17"/>
      <c r="C37" s="10" t="s">
        <v>30</v>
      </c>
    </row>
    <row r="38" spans="1:3" ht="15" x14ac:dyDescent="0.25">
      <c r="A38" s="17"/>
      <c r="B38" s="17"/>
      <c r="C38" s="10"/>
    </row>
    <row r="39" spans="1:3" ht="15.6" x14ac:dyDescent="0.3">
      <c r="A39" s="11" t="s">
        <v>31</v>
      </c>
      <c r="B39" s="17"/>
      <c r="C39" s="10" t="s">
        <v>32</v>
      </c>
    </row>
    <row r="40" spans="1:3" ht="15" x14ac:dyDescent="0.25">
      <c r="A40" s="17"/>
      <c r="B40" s="17"/>
      <c r="C40" s="10" t="s">
        <v>33</v>
      </c>
    </row>
    <row r="41" spans="1:3" ht="15.6" x14ac:dyDescent="0.3">
      <c r="A41" s="17"/>
      <c r="B41" s="17"/>
      <c r="C41" s="10" t="s">
        <v>34</v>
      </c>
    </row>
    <row r="42" spans="1:3" ht="15" x14ac:dyDescent="0.25">
      <c r="A42" s="17"/>
      <c r="B42" s="17"/>
      <c r="C42" s="10"/>
    </row>
    <row r="43" spans="1:3" ht="15.6" x14ac:dyDescent="0.3">
      <c r="A43" s="13" t="s">
        <v>35</v>
      </c>
      <c r="B43" s="17"/>
      <c r="C43" s="10" t="s">
        <v>36</v>
      </c>
    </row>
    <row r="44" spans="1:3" ht="15.6" x14ac:dyDescent="0.3">
      <c r="A44" s="13"/>
      <c r="B44" s="17"/>
      <c r="C44" s="10" t="s">
        <v>33</v>
      </c>
    </row>
    <row r="45" spans="1:3" ht="15.6" x14ac:dyDescent="0.3">
      <c r="A45" s="17"/>
      <c r="B45" s="17"/>
      <c r="C45" s="10" t="s">
        <v>37</v>
      </c>
    </row>
    <row r="46" spans="1:3" ht="15" x14ac:dyDescent="0.25">
      <c r="A46" s="17"/>
      <c r="B46" s="17"/>
      <c r="C46" s="10"/>
    </row>
    <row r="47" spans="1:3" ht="15.6" x14ac:dyDescent="0.3">
      <c r="A47" s="13" t="s">
        <v>38</v>
      </c>
      <c r="B47" s="17"/>
      <c r="C47" s="10" t="s">
        <v>39</v>
      </c>
    </row>
    <row r="48" spans="1:3" ht="15.6" x14ac:dyDescent="0.3">
      <c r="A48" s="13"/>
      <c r="B48" s="17"/>
      <c r="C48" s="10" t="s">
        <v>40</v>
      </c>
    </row>
    <row r="49" spans="1:3" ht="15.6" x14ac:dyDescent="0.3">
      <c r="A49" s="13"/>
      <c r="B49" s="17"/>
      <c r="C49" s="10" t="s">
        <v>41</v>
      </c>
    </row>
    <row r="50" spans="1:3" ht="15.6" x14ac:dyDescent="0.3">
      <c r="A50" s="13"/>
      <c r="B50" s="17"/>
      <c r="C50" s="10"/>
    </row>
    <row r="51" spans="1:3" ht="15.6" x14ac:dyDescent="0.3">
      <c r="A51" s="11" t="s">
        <v>42</v>
      </c>
      <c r="B51" s="17"/>
      <c r="C51" s="10" t="s">
        <v>43</v>
      </c>
    </row>
    <row r="52" spans="1:3" ht="15" x14ac:dyDescent="0.25">
      <c r="A52" s="17"/>
      <c r="B52" s="17"/>
      <c r="C52" s="10" t="s">
        <v>40</v>
      </c>
    </row>
    <row r="53" spans="1:3" ht="15.6" x14ac:dyDescent="0.3">
      <c r="A53" s="17"/>
      <c r="B53" s="17"/>
      <c r="C53" s="10" t="s">
        <v>44</v>
      </c>
    </row>
    <row r="54" spans="1:3" ht="15" x14ac:dyDescent="0.25">
      <c r="A54" s="17"/>
      <c r="B54" s="17"/>
      <c r="C54" s="10"/>
    </row>
    <row r="55" spans="1:3" ht="15.6" x14ac:dyDescent="0.3">
      <c r="A55" s="11" t="s">
        <v>45</v>
      </c>
      <c r="B55" s="17"/>
      <c r="C55" s="10" t="s">
        <v>46</v>
      </c>
    </row>
    <row r="56" spans="1:3" ht="15" x14ac:dyDescent="0.25">
      <c r="C56" s="10" t="s">
        <v>40</v>
      </c>
    </row>
    <row r="57" spans="1:3" ht="15.6" x14ac:dyDescent="0.3">
      <c r="C57" s="10" t="s">
        <v>47</v>
      </c>
    </row>
    <row r="58" spans="1:3" ht="15" x14ac:dyDescent="0.25">
      <c r="C58" s="10"/>
    </row>
    <row r="59" spans="1:3" ht="15.6" x14ac:dyDescent="0.3">
      <c r="A59" s="11" t="s">
        <v>48</v>
      </c>
      <c r="C59" s="14" t="s">
        <v>49</v>
      </c>
    </row>
    <row r="60" spans="1:3" ht="15.6" x14ac:dyDescent="0.3">
      <c r="C60" s="10" t="s">
        <v>50</v>
      </c>
    </row>
    <row r="62" spans="1:3" ht="15.6" x14ac:dyDescent="0.3">
      <c r="A62" s="13" t="s">
        <v>51</v>
      </c>
      <c r="B62" s="13"/>
      <c r="C62" s="10" t="s">
        <v>52</v>
      </c>
    </row>
    <row r="63" spans="1:3" ht="15.6" x14ac:dyDescent="0.3">
      <c r="A63" s="17"/>
      <c r="B63" s="17"/>
      <c r="C63" s="10" t="s">
        <v>53</v>
      </c>
    </row>
    <row r="64" spans="1:3" ht="15.6" x14ac:dyDescent="0.3">
      <c r="A64" s="13"/>
      <c r="B64" s="17"/>
      <c r="C64" s="10"/>
    </row>
    <row r="65" spans="1:14" ht="15.6" x14ac:dyDescent="0.3">
      <c r="A65" s="13" t="s">
        <v>54</v>
      </c>
      <c r="B65" s="13"/>
      <c r="C65" s="10" t="s">
        <v>55</v>
      </c>
      <c r="D65" s="10"/>
    </row>
    <row r="66" spans="1:14" ht="15.6" x14ac:dyDescent="0.3">
      <c r="A66" s="13"/>
      <c r="B66" s="17"/>
      <c r="C66" s="10" t="s">
        <v>56</v>
      </c>
      <c r="D66" s="10"/>
      <c r="J66" s="19"/>
    </row>
    <row r="67" spans="1:14" ht="15" x14ac:dyDescent="0.25">
      <c r="A67" s="10"/>
      <c r="C67" s="10"/>
      <c r="D67" s="10"/>
      <c r="J67" s="19"/>
    </row>
    <row r="68" spans="1:14" ht="15.6" x14ac:dyDescent="0.3">
      <c r="A68" s="13" t="s">
        <v>57</v>
      </c>
      <c r="C68" s="10" t="s">
        <v>58</v>
      </c>
      <c r="D68" s="10"/>
      <c r="J68" s="19"/>
    </row>
    <row r="69" spans="1:14" ht="15.6" x14ac:dyDescent="0.3">
      <c r="A69" s="10"/>
      <c r="C69" s="10" t="s">
        <v>59</v>
      </c>
      <c r="D69" s="10"/>
      <c r="E69" s="10"/>
      <c r="J69" s="19"/>
    </row>
    <row r="70" spans="1:14" ht="15" x14ac:dyDescent="0.25">
      <c r="A70" s="10"/>
      <c r="C70" s="10"/>
      <c r="D70" s="10"/>
      <c r="E70" s="10"/>
      <c r="J70" s="19"/>
    </row>
    <row r="71" spans="1:14" ht="15.6" x14ac:dyDescent="0.3">
      <c r="A71" s="13" t="s">
        <v>60</v>
      </c>
      <c r="C71" s="10" t="s">
        <v>61</v>
      </c>
      <c r="D71" s="10"/>
      <c r="E71" s="10"/>
      <c r="J71" s="19"/>
    </row>
    <row r="72" spans="1:14" ht="15.6" x14ac:dyDescent="0.3">
      <c r="A72" s="10"/>
      <c r="C72" s="10" t="s">
        <v>62</v>
      </c>
      <c r="D72" s="10"/>
      <c r="E72" s="10"/>
    </row>
    <row r="73" spans="1:14" ht="15" x14ac:dyDescent="0.25">
      <c r="A73" s="10"/>
      <c r="C73" s="10"/>
      <c r="D73" s="10"/>
      <c r="E73" s="10"/>
    </row>
    <row r="74" spans="1:14" ht="15.6" x14ac:dyDescent="0.3">
      <c r="A74" s="13" t="s">
        <v>63</v>
      </c>
      <c r="B74" s="10"/>
      <c r="C74" s="10" t="s">
        <v>64</v>
      </c>
      <c r="D74" s="10"/>
      <c r="E74" s="10"/>
      <c r="F74" s="10"/>
      <c r="G74" s="10"/>
      <c r="H74" s="10"/>
      <c r="I74" s="10"/>
      <c r="K74" s="10"/>
      <c r="L74" s="10"/>
      <c r="M74" s="10"/>
      <c r="N74" s="10"/>
    </row>
    <row r="75" spans="1:14" ht="15.6" x14ac:dyDescent="0.3">
      <c r="A75" s="13"/>
      <c r="B75" s="10"/>
      <c r="C75" s="10" t="s">
        <v>65</v>
      </c>
      <c r="D75" s="10"/>
      <c r="E75" s="10"/>
      <c r="F75" s="10"/>
      <c r="G75" s="10"/>
      <c r="H75" s="10"/>
      <c r="I75" s="10"/>
      <c r="K75" s="10"/>
      <c r="L75" s="10"/>
      <c r="M75" s="10"/>
      <c r="N75" s="10"/>
    </row>
    <row r="76" spans="1:14" ht="15.6" x14ac:dyDescent="0.3">
      <c r="A76" s="13"/>
      <c r="B76" s="10"/>
      <c r="C76" s="10" t="s">
        <v>66</v>
      </c>
      <c r="D76" s="10"/>
      <c r="E76" s="10"/>
      <c r="F76" s="10"/>
      <c r="G76" s="10"/>
      <c r="H76" s="10"/>
      <c r="I76" s="10"/>
      <c r="J76" s="10"/>
      <c r="K76" s="10"/>
      <c r="L76" s="10"/>
      <c r="M76" s="10"/>
      <c r="N76" s="10"/>
    </row>
    <row r="77" spans="1:14" ht="15.6" x14ac:dyDescent="0.3">
      <c r="A77" s="13"/>
      <c r="B77" s="10"/>
      <c r="C77" s="10"/>
      <c r="D77" s="10"/>
      <c r="E77" s="10"/>
      <c r="F77" s="10"/>
      <c r="G77" s="10"/>
      <c r="H77" s="10"/>
      <c r="I77" s="10"/>
      <c r="J77" s="10"/>
      <c r="K77" s="10"/>
      <c r="L77" s="10"/>
      <c r="M77" s="10"/>
      <c r="N77" s="10"/>
    </row>
    <row r="78" spans="1:14" ht="15.6" x14ac:dyDescent="0.3">
      <c r="A78" s="13" t="s">
        <v>67</v>
      </c>
      <c r="B78" s="10"/>
      <c r="C78" s="10" t="s">
        <v>68</v>
      </c>
      <c r="D78" s="10"/>
      <c r="E78" s="10"/>
      <c r="F78" s="10"/>
      <c r="G78" s="14"/>
      <c r="H78" s="14"/>
      <c r="I78" s="14"/>
      <c r="J78" s="15"/>
      <c r="K78" s="15"/>
      <c r="L78" s="10"/>
      <c r="M78" s="10"/>
      <c r="N78" s="10"/>
    </row>
    <row r="79" spans="1:14" ht="15.6" x14ac:dyDescent="0.3">
      <c r="A79" s="13"/>
      <c r="B79" s="10"/>
      <c r="C79" s="10" t="s">
        <v>16</v>
      </c>
      <c r="D79" s="10"/>
      <c r="E79" s="10"/>
      <c r="F79" s="10"/>
      <c r="G79" s="10"/>
      <c r="H79" s="10"/>
      <c r="I79" s="10"/>
      <c r="L79" s="10"/>
      <c r="M79" s="10"/>
      <c r="N79" s="10"/>
    </row>
    <row r="80" spans="1:14" ht="15.6" x14ac:dyDescent="0.3">
      <c r="A80" s="13"/>
      <c r="B80" s="10"/>
      <c r="C80" s="10" t="s">
        <v>66</v>
      </c>
      <c r="D80" s="10"/>
      <c r="E80" s="10"/>
      <c r="F80" s="10"/>
      <c r="G80" s="10"/>
      <c r="H80" s="10"/>
      <c r="I80" s="10"/>
      <c r="L80" s="10"/>
      <c r="M80" s="10"/>
      <c r="N80" s="10"/>
    </row>
    <row r="81" spans="1:14" ht="15.6" x14ac:dyDescent="0.3">
      <c r="A81" s="13"/>
      <c r="B81" s="10"/>
      <c r="C81" s="10"/>
      <c r="D81" s="10"/>
      <c r="E81" s="10"/>
      <c r="F81" s="10"/>
      <c r="G81" s="10"/>
      <c r="H81" s="10"/>
      <c r="I81" s="10"/>
      <c r="J81" s="10"/>
      <c r="K81" s="10"/>
      <c r="L81" s="10"/>
      <c r="M81" s="10"/>
      <c r="N81" s="10"/>
    </row>
    <row r="82" spans="1:14" ht="15.6" x14ac:dyDescent="0.3">
      <c r="A82" s="13" t="s">
        <v>69</v>
      </c>
      <c r="B82" s="10"/>
      <c r="C82" s="10" t="s">
        <v>70</v>
      </c>
      <c r="K82" s="10"/>
    </row>
    <row r="83" spans="1:14" ht="15.6" x14ac:dyDescent="0.3">
      <c r="A83" s="13"/>
      <c r="B83" s="10"/>
      <c r="C83" s="10" t="s">
        <v>66</v>
      </c>
      <c r="D83" s="10"/>
      <c r="E83" s="10"/>
      <c r="F83" s="10"/>
      <c r="G83" s="10"/>
      <c r="H83" s="10"/>
      <c r="I83" s="10"/>
      <c r="J83" s="10"/>
      <c r="K83" s="10"/>
    </row>
    <row r="84" spans="1:14" ht="15.6" x14ac:dyDescent="0.3">
      <c r="A84" s="13"/>
      <c r="B84" s="10"/>
      <c r="C84" s="10"/>
      <c r="D84" s="10"/>
      <c r="E84" s="10"/>
      <c r="F84" s="10"/>
      <c r="G84" s="10"/>
      <c r="H84" s="10"/>
      <c r="I84" s="10"/>
    </row>
    <row r="85" spans="1:14" ht="15.6" x14ac:dyDescent="0.3">
      <c r="A85" s="13"/>
      <c r="B85" s="10"/>
      <c r="C85" s="10"/>
      <c r="D85" s="10"/>
      <c r="E85" s="10"/>
      <c r="F85" s="10"/>
      <c r="G85" s="10"/>
      <c r="H85" s="10"/>
      <c r="I85" s="10"/>
    </row>
    <row r="86" spans="1:14" ht="15.6" x14ac:dyDescent="0.3">
      <c r="A86" s="13" t="s">
        <v>71</v>
      </c>
      <c r="B86" s="10"/>
      <c r="C86" s="10" t="s">
        <v>72</v>
      </c>
      <c r="K86" s="10"/>
      <c r="L86" s="10"/>
      <c r="M86" s="10"/>
      <c r="N86" s="10"/>
    </row>
    <row r="87" spans="1:14" ht="15.6" x14ac:dyDescent="0.3">
      <c r="A87" s="13"/>
      <c r="B87" s="10"/>
      <c r="C87" s="10" t="s">
        <v>66</v>
      </c>
      <c r="D87" s="10"/>
      <c r="E87" s="10"/>
      <c r="F87" s="10"/>
      <c r="G87" s="10"/>
      <c r="H87" s="10"/>
      <c r="I87" s="10"/>
      <c r="J87" s="10"/>
      <c r="K87" s="10"/>
      <c r="L87" s="10"/>
      <c r="M87" s="10"/>
      <c r="N87" s="10"/>
    </row>
    <row r="88" spans="1:14" ht="15.6" x14ac:dyDescent="0.3">
      <c r="A88" s="13"/>
      <c r="B88" s="10"/>
      <c r="C88" s="10"/>
      <c r="D88" s="10"/>
      <c r="E88" s="10"/>
      <c r="F88" s="10"/>
      <c r="G88" s="10"/>
      <c r="H88" s="10"/>
      <c r="I88" s="10"/>
      <c r="J88" s="10"/>
      <c r="K88" s="10"/>
      <c r="L88" s="10"/>
      <c r="M88" s="10"/>
      <c r="N88" s="10"/>
    </row>
    <row r="89" spans="1:14" ht="15.6" x14ac:dyDescent="0.3">
      <c r="A89" s="13" t="s">
        <v>73</v>
      </c>
      <c r="B89" s="10"/>
      <c r="C89" s="10" t="s">
        <v>74</v>
      </c>
      <c r="D89" s="10"/>
      <c r="E89" s="10"/>
      <c r="F89" s="10"/>
      <c r="G89" s="10"/>
      <c r="H89" s="10"/>
      <c r="I89" s="10"/>
      <c r="J89" s="10"/>
      <c r="K89" s="10"/>
      <c r="L89" s="10"/>
      <c r="M89" s="10"/>
      <c r="N89" s="10"/>
    </row>
    <row r="90" spans="1:14" ht="15" x14ac:dyDescent="0.25">
      <c r="A90" s="10"/>
      <c r="B90" s="10"/>
      <c r="C90" s="10" t="s">
        <v>66</v>
      </c>
      <c r="D90" s="10"/>
      <c r="E90" s="10"/>
      <c r="F90" s="10"/>
      <c r="G90" s="10"/>
      <c r="H90" s="10"/>
      <c r="I90" s="10"/>
      <c r="J90" s="10"/>
      <c r="K90" s="10"/>
      <c r="L90" s="10"/>
      <c r="M90" s="10"/>
      <c r="N90" s="10"/>
    </row>
    <row r="91" spans="1:14" ht="15" x14ac:dyDescent="0.25">
      <c r="A91" s="10"/>
      <c r="B91" s="10"/>
      <c r="C91" s="10"/>
      <c r="D91" s="10"/>
      <c r="E91" s="10"/>
      <c r="F91" s="10"/>
      <c r="G91" s="10"/>
      <c r="H91" s="10"/>
      <c r="I91" s="10"/>
      <c r="J91" s="10"/>
      <c r="K91" s="10"/>
      <c r="L91" s="10"/>
      <c r="M91" s="10"/>
      <c r="N91" s="10"/>
    </row>
    <row r="92" spans="1:14" ht="15.6" x14ac:dyDescent="0.3">
      <c r="A92" s="13" t="s">
        <v>75</v>
      </c>
      <c r="B92" s="10"/>
      <c r="C92" s="10" t="s">
        <v>76</v>
      </c>
      <c r="D92" s="10"/>
      <c r="E92" s="10"/>
      <c r="F92" s="10"/>
      <c r="G92" s="10"/>
      <c r="H92" s="10"/>
      <c r="I92" s="10"/>
      <c r="J92" s="10"/>
      <c r="K92" s="10"/>
      <c r="L92" s="10"/>
      <c r="M92" s="10"/>
      <c r="N92" s="10"/>
    </row>
    <row r="93" spans="1:14" ht="15.6" x14ac:dyDescent="0.3">
      <c r="A93" s="13"/>
      <c r="B93" s="10"/>
      <c r="C93" s="10" t="s">
        <v>77</v>
      </c>
      <c r="D93" s="10"/>
      <c r="E93" s="10"/>
      <c r="F93" s="10"/>
      <c r="G93" s="10"/>
      <c r="H93" s="10"/>
      <c r="I93" s="10"/>
      <c r="J93" s="10"/>
      <c r="K93" s="10"/>
      <c r="L93" s="10"/>
      <c r="M93" s="10"/>
      <c r="N93" s="10"/>
    </row>
    <row r="94" spans="1:14" ht="15.6" x14ac:dyDescent="0.3">
      <c r="A94" s="13"/>
      <c r="B94" s="10"/>
      <c r="C94" s="10"/>
      <c r="D94" s="10"/>
      <c r="E94" s="10"/>
      <c r="F94" s="10"/>
      <c r="G94" s="10"/>
      <c r="H94" s="10"/>
      <c r="I94" s="10"/>
      <c r="J94" s="10"/>
      <c r="K94" s="10"/>
      <c r="L94" s="10"/>
      <c r="M94" s="10"/>
      <c r="N94" s="10"/>
    </row>
    <row r="95" spans="1:14" ht="15.6" x14ac:dyDescent="0.3">
      <c r="A95" s="13" t="s">
        <v>78</v>
      </c>
      <c r="B95" s="10"/>
      <c r="C95" s="10" t="s">
        <v>79</v>
      </c>
      <c r="D95" s="10"/>
      <c r="E95" s="10"/>
      <c r="F95" s="10"/>
      <c r="G95" s="10"/>
      <c r="H95" s="10"/>
      <c r="I95" s="10"/>
      <c r="J95" s="10"/>
      <c r="K95" s="10"/>
      <c r="L95" s="10"/>
      <c r="M95" s="10"/>
      <c r="N95" s="10"/>
    </row>
    <row r="96" spans="1:14" ht="15.6" x14ac:dyDescent="0.3">
      <c r="A96" s="13"/>
      <c r="B96" s="10"/>
      <c r="C96" s="10" t="s">
        <v>77</v>
      </c>
      <c r="D96" s="10"/>
      <c r="E96" s="10"/>
      <c r="F96" s="10"/>
      <c r="G96" s="10"/>
      <c r="H96" s="10"/>
      <c r="I96" s="10"/>
      <c r="J96" s="10"/>
      <c r="K96" s="10"/>
      <c r="L96" s="10"/>
      <c r="M96" s="10"/>
      <c r="N96" s="10"/>
    </row>
    <row r="97" spans="1:14" ht="15.6" x14ac:dyDescent="0.3">
      <c r="A97" s="13"/>
      <c r="B97" s="10"/>
      <c r="C97" s="10"/>
      <c r="D97" s="10"/>
      <c r="E97" s="10"/>
      <c r="F97" s="10"/>
      <c r="G97" s="10"/>
      <c r="H97" s="10"/>
      <c r="I97" s="10"/>
      <c r="J97" s="10"/>
      <c r="K97" s="10"/>
      <c r="L97" s="10"/>
      <c r="M97" s="10"/>
      <c r="N97" s="10"/>
    </row>
    <row r="98" spans="1:14" ht="15.6" x14ac:dyDescent="0.3">
      <c r="A98" s="13" t="s">
        <v>80</v>
      </c>
      <c r="B98" s="10"/>
      <c r="C98" s="10" t="s">
        <v>81</v>
      </c>
      <c r="D98" s="10"/>
      <c r="E98" s="10"/>
      <c r="F98" s="10"/>
      <c r="G98" s="10"/>
      <c r="H98" s="10"/>
      <c r="I98" s="10"/>
      <c r="J98" s="10"/>
      <c r="K98" s="10"/>
      <c r="L98" s="10"/>
      <c r="M98" s="10"/>
      <c r="N98" s="10"/>
    </row>
    <row r="99" spans="1:14" ht="15.6" x14ac:dyDescent="0.3">
      <c r="A99" s="13"/>
      <c r="B99" s="10"/>
      <c r="C99" s="10" t="s">
        <v>77</v>
      </c>
      <c r="D99" s="10"/>
      <c r="E99" s="10"/>
      <c r="F99" s="10"/>
      <c r="G99" s="10"/>
      <c r="H99" s="10"/>
      <c r="I99" s="10"/>
      <c r="J99" s="10"/>
      <c r="K99" s="10"/>
      <c r="L99" s="10"/>
      <c r="M99" s="10"/>
      <c r="N99" s="10"/>
    </row>
    <row r="100" spans="1:14" ht="15.6" x14ac:dyDescent="0.3">
      <c r="A100" s="13"/>
      <c r="B100" s="10"/>
      <c r="C100" s="10"/>
      <c r="D100" s="10"/>
      <c r="E100" s="10"/>
      <c r="F100" s="10"/>
      <c r="G100" s="10"/>
      <c r="H100" s="10"/>
      <c r="I100" s="10"/>
      <c r="J100" s="10"/>
      <c r="K100" s="10"/>
      <c r="L100" s="10"/>
      <c r="M100" s="10"/>
      <c r="N100" s="10"/>
    </row>
    <row r="101" spans="1:14" ht="15.6" x14ac:dyDescent="0.3">
      <c r="A101" s="13" t="s">
        <v>82</v>
      </c>
      <c r="B101" s="10"/>
      <c r="C101" s="10" t="s">
        <v>83</v>
      </c>
      <c r="D101" s="10"/>
      <c r="E101" s="10"/>
      <c r="F101" s="10"/>
      <c r="G101" s="10"/>
      <c r="H101" s="10"/>
      <c r="I101" s="10"/>
      <c r="J101" s="10"/>
      <c r="K101" s="10"/>
      <c r="L101" s="10"/>
      <c r="M101" s="10"/>
      <c r="N101" s="10"/>
    </row>
    <row r="102" spans="1:14" ht="15.6" x14ac:dyDescent="0.3">
      <c r="A102" s="13"/>
      <c r="B102" s="10"/>
      <c r="C102" s="10" t="s">
        <v>77</v>
      </c>
      <c r="D102" s="10"/>
      <c r="E102" s="10"/>
      <c r="F102" s="10"/>
      <c r="G102" s="10"/>
      <c r="H102" s="10"/>
      <c r="I102" s="10"/>
      <c r="J102" s="10"/>
      <c r="K102" s="10"/>
      <c r="L102" s="10"/>
      <c r="M102" s="10"/>
      <c r="N102" s="10"/>
    </row>
    <row r="103" spans="1:14" ht="15.6" x14ac:dyDescent="0.3">
      <c r="A103" s="13"/>
      <c r="B103" s="10"/>
      <c r="C103" s="10"/>
      <c r="D103" s="10"/>
      <c r="E103" s="10"/>
      <c r="F103" s="10"/>
      <c r="G103" s="10"/>
      <c r="H103" s="10"/>
      <c r="I103" s="10"/>
      <c r="J103" s="10"/>
      <c r="K103" s="10"/>
      <c r="L103" s="10"/>
      <c r="M103" s="10"/>
      <c r="N103" s="10"/>
    </row>
    <row r="104" spans="1:14" ht="15.6" x14ac:dyDescent="0.3">
      <c r="A104" s="13" t="s">
        <v>84</v>
      </c>
      <c r="B104" s="10"/>
      <c r="C104" s="10" t="s">
        <v>85</v>
      </c>
      <c r="D104" s="10"/>
      <c r="E104" s="10"/>
      <c r="F104" s="10"/>
      <c r="G104" s="10"/>
      <c r="H104" s="10"/>
      <c r="I104" s="10"/>
      <c r="J104" s="10"/>
      <c r="K104" s="10"/>
      <c r="L104" s="10"/>
      <c r="M104" s="10"/>
      <c r="N104" s="10"/>
    </row>
    <row r="105" spans="1:14" ht="15.6" x14ac:dyDescent="0.3">
      <c r="A105" s="13"/>
      <c r="B105" s="10"/>
      <c r="C105" s="10" t="s">
        <v>77</v>
      </c>
      <c r="D105" s="10"/>
      <c r="E105" s="10"/>
      <c r="F105" s="10"/>
      <c r="G105" s="10"/>
      <c r="H105" s="10"/>
      <c r="I105" s="10"/>
      <c r="J105" s="10"/>
      <c r="K105" s="10"/>
      <c r="L105" s="10"/>
      <c r="M105" s="10"/>
      <c r="N105" s="10"/>
    </row>
    <row r="106" spans="1:14" ht="15.6" x14ac:dyDescent="0.3">
      <c r="A106" s="13"/>
      <c r="B106" s="10"/>
      <c r="C106" s="10"/>
      <c r="D106" s="10"/>
      <c r="E106" s="10"/>
      <c r="F106" s="10"/>
      <c r="G106" s="10"/>
      <c r="H106" s="10"/>
      <c r="I106" s="10"/>
      <c r="J106" s="10"/>
      <c r="K106" s="10"/>
      <c r="L106" s="10"/>
      <c r="M106" s="10"/>
      <c r="N106" s="10"/>
    </row>
    <row r="107" spans="1:14" ht="15.6" x14ac:dyDescent="0.3">
      <c r="A107" s="13" t="s">
        <v>86</v>
      </c>
      <c r="B107" s="10"/>
      <c r="C107" s="10" t="s">
        <v>87</v>
      </c>
      <c r="D107" s="10"/>
      <c r="E107" s="10"/>
      <c r="F107" s="10"/>
      <c r="G107" s="10"/>
      <c r="H107" s="10"/>
      <c r="I107" s="10"/>
      <c r="J107" s="10"/>
      <c r="K107" s="10"/>
      <c r="L107" s="10"/>
      <c r="M107" s="10"/>
      <c r="N107" s="10"/>
    </row>
    <row r="108" spans="1:14" ht="15.6" x14ac:dyDescent="0.3">
      <c r="A108" s="13"/>
      <c r="B108" s="10"/>
      <c r="C108" s="10" t="s">
        <v>77</v>
      </c>
      <c r="D108" s="10"/>
      <c r="E108" s="10"/>
      <c r="F108" s="10"/>
      <c r="G108" s="10"/>
      <c r="H108" s="10"/>
      <c r="I108" s="10"/>
      <c r="J108" s="10"/>
      <c r="K108" s="10"/>
      <c r="L108" s="10"/>
      <c r="M108" s="10"/>
      <c r="N108" s="10"/>
    </row>
    <row r="109" spans="1:14" ht="15.6" x14ac:dyDescent="0.3">
      <c r="A109" s="13"/>
      <c r="B109" s="10"/>
      <c r="C109" s="10"/>
      <c r="D109" s="10"/>
      <c r="E109" s="10"/>
      <c r="F109" s="10"/>
      <c r="G109" s="10"/>
      <c r="H109" s="10"/>
      <c r="I109" s="10"/>
      <c r="J109" s="10"/>
      <c r="K109" s="10"/>
      <c r="L109" s="10"/>
      <c r="M109" s="10"/>
      <c r="N109" s="10"/>
    </row>
    <row r="110" spans="1:14" ht="15.6" x14ac:dyDescent="0.3">
      <c r="A110" s="13" t="s">
        <v>88</v>
      </c>
      <c r="B110" s="10"/>
      <c r="C110" s="10" t="s">
        <v>89</v>
      </c>
      <c r="D110" s="10"/>
      <c r="E110" s="10"/>
      <c r="F110" s="10"/>
      <c r="G110" s="10"/>
      <c r="H110" s="10"/>
      <c r="I110" s="10"/>
      <c r="J110" s="10"/>
      <c r="K110" s="10"/>
      <c r="L110" s="10"/>
      <c r="M110" s="10"/>
      <c r="N110" s="10"/>
    </row>
    <row r="111" spans="1:14" ht="15.6" x14ac:dyDescent="0.3">
      <c r="A111" s="13"/>
      <c r="B111" s="10"/>
      <c r="C111" s="10" t="s">
        <v>77</v>
      </c>
      <c r="D111" s="10"/>
      <c r="E111" s="10"/>
      <c r="F111" s="10"/>
      <c r="G111" s="10"/>
      <c r="H111" s="10"/>
      <c r="I111" s="10"/>
      <c r="J111" s="10"/>
      <c r="K111" s="10"/>
      <c r="L111" s="10"/>
      <c r="M111" s="10"/>
      <c r="N111" s="10"/>
    </row>
    <row r="112" spans="1:14" ht="15.6" x14ac:dyDescent="0.3">
      <c r="A112" s="13"/>
      <c r="B112" s="10"/>
      <c r="C112" s="10"/>
      <c r="D112" s="10"/>
      <c r="E112" s="10"/>
      <c r="F112" s="10"/>
      <c r="G112" s="10"/>
      <c r="H112" s="10"/>
      <c r="I112" s="10"/>
      <c r="J112" s="10"/>
      <c r="K112" s="10"/>
      <c r="L112" s="10"/>
      <c r="M112" s="10"/>
      <c r="N112" s="10"/>
    </row>
    <row r="113" spans="1:14" ht="15.6" x14ac:dyDescent="0.3">
      <c r="A113" s="13" t="s">
        <v>90</v>
      </c>
      <c r="B113" s="10"/>
      <c r="C113" s="10" t="s">
        <v>91</v>
      </c>
      <c r="D113" s="10"/>
      <c r="E113" s="10"/>
      <c r="F113" s="10"/>
      <c r="G113" s="10"/>
      <c r="H113" s="10"/>
      <c r="I113" s="10"/>
      <c r="J113" s="10"/>
      <c r="K113" s="10"/>
      <c r="L113" s="10"/>
      <c r="M113" s="10"/>
      <c r="N113" s="10"/>
    </row>
    <row r="114" spans="1:14" ht="15.6" x14ac:dyDescent="0.3">
      <c r="A114" s="13"/>
      <c r="B114" s="10"/>
      <c r="C114" s="10" t="s">
        <v>77</v>
      </c>
      <c r="D114" s="10"/>
      <c r="E114" s="10"/>
      <c r="F114" s="10"/>
      <c r="G114" s="10"/>
      <c r="H114" s="10"/>
      <c r="I114" s="10"/>
      <c r="J114" s="10"/>
      <c r="K114" s="10"/>
      <c r="L114" s="10"/>
      <c r="M114" s="10"/>
      <c r="N114" s="10"/>
    </row>
    <row r="115" spans="1:14" ht="15.6" x14ac:dyDescent="0.3">
      <c r="A115" s="13"/>
      <c r="B115" s="10"/>
      <c r="C115" s="10"/>
      <c r="D115" s="10"/>
      <c r="E115" s="10"/>
      <c r="F115" s="10"/>
      <c r="G115" s="10"/>
      <c r="H115" s="10"/>
      <c r="I115" s="10"/>
      <c r="J115" s="10"/>
      <c r="K115" s="10"/>
      <c r="L115" s="10"/>
      <c r="M115" s="10"/>
      <c r="N115" s="10"/>
    </row>
    <row r="116" spans="1:14" ht="15.6" x14ac:dyDescent="0.3">
      <c r="A116" s="13" t="s">
        <v>92</v>
      </c>
      <c r="B116" s="10"/>
      <c r="C116" s="10" t="s">
        <v>93</v>
      </c>
      <c r="D116" s="10"/>
      <c r="E116" s="10"/>
      <c r="F116" s="10"/>
      <c r="G116" s="10"/>
      <c r="H116" s="10"/>
      <c r="I116" s="10"/>
      <c r="J116" s="10"/>
      <c r="K116" s="10"/>
      <c r="L116" s="10"/>
      <c r="M116" s="10"/>
      <c r="N116" s="10"/>
    </row>
    <row r="117" spans="1:14" ht="15.6" x14ac:dyDescent="0.3">
      <c r="A117" s="13"/>
      <c r="B117" s="10"/>
      <c r="C117" s="10" t="s">
        <v>77</v>
      </c>
      <c r="D117" s="10"/>
      <c r="E117" s="10"/>
      <c r="F117" s="10"/>
      <c r="G117" s="10"/>
      <c r="H117" s="10"/>
      <c r="I117" s="10"/>
      <c r="J117" s="10"/>
      <c r="K117" s="10"/>
      <c r="L117" s="10"/>
      <c r="M117" s="10"/>
      <c r="N117" s="10"/>
    </row>
    <row r="118" spans="1:14" ht="15.6" x14ac:dyDescent="0.3">
      <c r="A118" s="13"/>
      <c r="B118" s="10"/>
      <c r="C118" s="10"/>
      <c r="D118" s="10"/>
      <c r="E118" s="10"/>
      <c r="F118" s="10"/>
      <c r="G118" s="10"/>
      <c r="H118" s="10"/>
      <c r="I118" s="10"/>
      <c r="J118" s="10"/>
      <c r="K118" s="10"/>
      <c r="L118" s="10"/>
      <c r="M118" s="10"/>
      <c r="N118" s="10"/>
    </row>
    <row r="119" spans="1:14" ht="15.6" x14ac:dyDescent="0.3">
      <c r="A119" s="13" t="s">
        <v>94</v>
      </c>
      <c r="B119" s="10"/>
      <c r="C119" s="10" t="s">
        <v>95</v>
      </c>
      <c r="D119" s="10"/>
      <c r="E119" s="10"/>
      <c r="F119" s="10"/>
      <c r="G119" s="10"/>
      <c r="H119" s="10"/>
      <c r="I119" s="10"/>
      <c r="J119" s="10"/>
      <c r="K119" s="10"/>
      <c r="L119" s="10"/>
      <c r="M119" s="10"/>
      <c r="N119" s="10"/>
    </row>
    <row r="120" spans="1:14" ht="15.6" x14ac:dyDescent="0.3">
      <c r="A120" s="13"/>
      <c r="B120" s="10"/>
      <c r="C120" s="10" t="s">
        <v>77</v>
      </c>
      <c r="D120" s="10"/>
      <c r="E120" s="10"/>
      <c r="F120" s="10"/>
      <c r="G120" s="10"/>
      <c r="H120" s="10"/>
      <c r="I120" s="10"/>
      <c r="J120" s="10"/>
      <c r="K120" s="10"/>
      <c r="L120" s="10"/>
      <c r="M120" s="10"/>
      <c r="N120" s="10"/>
    </row>
    <row r="121" spans="1:14" ht="15.6" x14ac:dyDescent="0.3">
      <c r="A121" s="13"/>
      <c r="B121" s="10"/>
      <c r="C121" s="10"/>
      <c r="D121" s="10"/>
      <c r="E121" s="10"/>
      <c r="F121" s="10"/>
      <c r="G121" s="10"/>
      <c r="H121" s="10"/>
      <c r="I121" s="10"/>
      <c r="J121" s="10"/>
      <c r="K121" s="10"/>
      <c r="L121" s="10"/>
      <c r="M121" s="10"/>
      <c r="N121" s="10"/>
    </row>
    <row r="122" spans="1:14" ht="15.6" x14ac:dyDescent="0.3">
      <c r="A122" s="13" t="s">
        <v>96</v>
      </c>
      <c r="B122" s="10"/>
      <c r="C122" s="10" t="s">
        <v>97</v>
      </c>
      <c r="D122" s="10"/>
      <c r="E122" s="10"/>
      <c r="F122" s="10"/>
      <c r="G122" s="10"/>
      <c r="H122" s="10"/>
      <c r="I122" s="10"/>
      <c r="J122" s="10"/>
      <c r="K122" s="10"/>
      <c r="L122" s="10"/>
      <c r="M122" s="10"/>
      <c r="N122" s="10"/>
    </row>
    <row r="123" spans="1:14" ht="15.6" x14ac:dyDescent="0.3">
      <c r="A123" s="13"/>
      <c r="B123" s="10"/>
      <c r="C123" s="10" t="s">
        <v>77</v>
      </c>
      <c r="D123" s="10"/>
      <c r="E123" s="10"/>
      <c r="F123" s="10"/>
      <c r="G123" s="10"/>
      <c r="H123" s="10"/>
      <c r="I123" s="10"/>
      <c r="J123" s="10"/>
      <c r="K123" s="10"/>
      <c r="L123" s="10"/>
      <c r="M123" s="10"/>
      <c r="N123" s="10"/>
    </row>
    <row r="124" spans="1:14" ht="15.6" x14ac:dyDescent="0.3">
      <c r="A124" s="13"/>
      <c r="B124" s="10"/>
      <c r="C124" s="10"/>
      <c r="D124" s="10"/>
      <c r="E124" s="10"/>
      <c r="F124" s="10"/>
      <c r="G124" s="10"/>
      <c r="H124" s="10"/>
      <c r="I124" s="10"/>
      <c r="J124" s="10"/>
      <c r="K124" s="10"/>
      <c r="L124" s="10"/>
      <c r="M124" s="10"/>
      <c r="N124" s="10"/>
    </row>
    <row r="125" spans="1:14" ht="15.6" x14ac:dyDescent="0.3">
      <c r="A125" s="13" t="s">
        <v>98</v>
      </c>
      <c r="B125" s="10"/>
      <c r="C125" s="10" t="s">
        <v>99</v>
      </c>
      <c r="D125" s="10"/>
      <c r="E125" s="10"/>
      <c r="F125" s="10"/>
      <c r="G125" s="10"/>
      <c r="H125" s="10"/>
      <c r="I125" s="10"/>
      <c r="J125" s="10"/>
      <c r="K125" s="10"/>
      <c r="L125" s="10"/>
      <c r="M125" s="10"/>
      <c r="N125" s="10"/>
    </row>
    <row r="126" spans="1:14" ht="15.6" x14ac:dyDescent="0.3">
      <c r="A126" s="13"/>
      <c r="B126" s="10"/>
      <c r="C126" s="10" t="s">
        <v>77</v>
      </c>
      <c r="D126" s="10"/>
      <c r="E126" s="10"/>
      <c r="F126" s="10"/>
      <c r="G126" s="10"/>
      <c r="H126" s="10"/>
      <c r="I126" s="10"/>
      <c r="J126" s="10"/>
      <c r="K126" s="10"/>
      <c r="L126" s="10"/>
      <c r="M126" s="10"/>
      <c r="N126" s="10"/>
    </row>
    <row r="127" spans="1:14" ht="15.6" x14ac:dyDescent="0.3">
      <c r="A127" s="13"/>
      <c r="B127" s="10"/>
      <c r="C127" s="10"/>
      <c r="D127" s="10"/>
      <c r="E127" s="10"/>
      <c r="F127" s="10"/>
      <c r="G127" s="10"/>
      <c r="H127" s="10"/>
      <c r="I127" s="10"/>
      <c r="J127" s="10"/>
      <c r="K127" s="10"/>
    </row>
    <row r="128" spans="1:14" ht="15.6" x14ac:dyDescent="0.3">
      <c r="A128" s="13" t="s">
        <v>100</v>
      </c>
      <c r="B128" s="10"/>
      <c r="C128" s="10" t="s">
        <v>101</v>
      </c>
      <c r="D128" s="10"/>
      <c r="E128" s="10"/>
      <c r="F128" s="10"/>
      <c r="G128" s="10"/>
      <c r="H128" s="10"/>
      <c r="I128" s="10"/>
      <c r="J128" s="10"/>
      <c r="K128" s="10"/>
    </row>
    <row r="129" spans="1:14" ht="15" x14ac:dyDescent="0.25">
      <c r="A129" s="10"/>
      <c r="B129" s="10"/>
      <c r="C129" s="10" t="s">
        <v>66</v>
      </c>
      <c r="D129" s="10"/>
      <c r="E129" s="10"/>
      <c r="F129" s="10"/>
      <c r="G129" s="10"/>
      <c r="H129" s="10"/>
      <c r="I129" s="10"/>
      <c r="J129" s="10"/>
    </row>
    <row r="130" spans="1:14" ht="15" x14ac:dyDescent="0.25">
      <c r="A130" s="10"/>
      <c r="B130" s="10"/>
      <c r="C130" s="10"/>
      <c r="D130" s="10"/>
      <c r="E130" s="10"/>
      <c r="F130" s="10"/>
      <c r="G130" s="10"/>
      <c r="H130" s="10"/>
      <c r="I130" s="10"/>
      <c r="J130" s="10"/>
    </row>
    <row r="131" spans="1:14" ht="15.6" x14ac:dyDescent="0.3">
      <c r="A131" s="13" t="s">
        <v>102</v>
      </c>
      <c r="B131" s="10"/>
      <c r="C131" s="10" t="s">
        <v>103</v>
      </c>
      <c r="D131" s="10"/>
      <c r="E131" s="10"/>
      <c r="F131" s="10"/>
      <c r="G131" s="10"/>
      <c r="H131" s="10"/>
      <c r="I131" s="10"/>
      <c r="J131" s="10"/>
    </row>
    <row r="132" spans="1:14" ht="15" x14ac:dyDescent="0.25">
      <c r="A132" s="10"/>
      <c r="B132" s="10"/>
      <c r="C132" s="10" t="s">
        <v>66</v>
      </c>
      <c r="D132" s="10"/>
      <c r="E132" s="10"/>
      <c r="F132" s="10"/>
      <c r="G132" s="10"/>
      <c r="H132" s="10"/>
      <c r="I132" s="10"/>
      <c r="J132" s="10"/>
    </row>
    <row r="133" spans="1:14" ht="15" x14ac:dyDescent="0.25">
      <c r="A133" s="10"/>
      <c r="B133" s="10"/>
      <c r="C133" s="10"/>
      <c r="D133" s="10"/>
      <c r="E133" s="10"/>
      <c r="F133" s="10"/>
      <c r="G133" s="10"/>
      <c r="H133" s="10"/>
      <c r="I133" s="10"/>
      <c r="J133" s="10"/>
    </row>
    <row r="134" spans="1:14" ht="15.6" x14ac:dyDescent="0.3">
      <c r="A134" s="13" t="s">
        <v>104</v>
      </c>
      <c r="B134" s="10"/>
      <c r="C134" s="10" t="s">
        <v>105</v>
      </c>
      <c r="D134" s="10"/>
      <c r="E134" s="10"/>
      <c r="F134" s="10"/>
      <c r="G134" s="10"/>
      <c r="H134" s="10"/>
      <c r="I134" s="10"/>
      <c r="J134" s="10"/>
      <c r="K134" s="10"/>
      <c r="L134" s="10"/>
      <c r="M134" s="10"/>
      <c r="N134" s="10"/>
    </row>
    <row r="135" spans="1:14" ht="15.6" x14ac:dyDescent="0.3">
      <c r="A135" s="13"/>
      <c r="B135" s="10"/>
      <c r="C135" s="10" t="s">
        <v>77</v>
      </c>
      <c r="D135" s="10"/>
      <c r="E135" s="10"/>
      <c r="F135" s="10"/>
      <c r="G135" s="10"/>
      <c r="H135" s="10"/>
      <c r="I135" s="10"/>
      <c r="J135" s="10"/>
      <c r="K135" s="10"/>
      <c r="L135" s="10"/>
      <c r="M135" s="10"/>
      <c r="N135" s="10"/>
    </row>
    <row r="136" spans="1:14" ht="15" x14ac:dyDescent="0.25">
      <c r="E136" s="10"/>
      <c r="F136" s="10"/>
      <c r="G136" s="10"/>
      <c r="H136" s="10"/>
      <c r="I136" s="10"/>
      <c r="J136" s="10"/>
    </row>
    <row r="137" spans="1:14" ht="15.6" x14ac:dyDescent="0.3">
      <c r="A137" s="13" t="s">
        <v>106</v>
      </c>
      <c r="B137" s="10"/>
      <c r="C137" s="10" t="s">
        <v>107</v>
      </c>
      <c r="D137" s="10"/>
      <c r="E137" s="10"/>
      <c r="F137" s="10"/>
      <c r="G137" s="10"/>
      <c r="H137" s="10"/>
      <c r="I137" s="10"/>
      <c r="J137" s="10"/>
    </row>
    <row r="138" spans="1:14" ht="15.6" x14ac:dyDescent="0.3">
      <c r="A138" s="13"/>
      <c r="B138" s="10"/>
      <c r="C138" s="10" t="s">
        <v>66</v>
      </c>
      <c r="D138" s="10"/>
      <c r="E138" s="10"/>
      <c r="F138" s="10"/>
      <c r="G138" s="10"/>
      <c r="H138" s="10"/>
      <c r="I138" s="10"/>
      <c r="J138" s="10"/>
    </row>
    <row r="140" spans="1:14" ht="15.6" x14ac:dyDescent="0.3">
      <c r="A140" s="13" t="s">
        <v>108</v>
      </c>
      <c r="B140" s="10"/>
      <c r="C140" s="10" t="s">
        <v>109</v>
      </c>
      <c r="D140" s="10"/>
      <c r="E140" s="10"/>
      <c r="F140" s="10"/>
      <c r="G140" s="10"/>
      <c r="H140" s="10"/>
      <c r="I140" s="10"/>
      <c r="J140" s="10"/>
    </row>
    <row r="141" spans="1:14" ht="15.6" x14ac:dyDescent="0.3">
      <c r="A141" s="13"/>
      <c r="B141" s="10"/>
      <c r="C141" s="10" t="s">
        <v>77</v>
      </c>
      <c r="D141" s="10"/>
      <c r="E141" s="10"/>
      <c r="F141" s="10"/>
      <c r="G141" s="10"/>
      <c r="H141" s="10"/>
      <c r="I141" s="10"/>
      <c r="J141" s="10"/>
    </row>
    <row r="142" spans="1:14" ht="15" x14ac:dyDescent="0.25">
      <c r="C142" s="10"/>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N60"/>
  <sheetViews>
    <sheetView workbookViewId="0"/>
  </sheetViews>
  <sheetFormatPr defaultColWidth="8.77734375" defaultRowHeight="14.4" x14ac:dyDescent="0.3"/>
  <cols>
    <col min="1" max="1" width="15.21875" style="69" customWidth="1"/>
    <col min="2" max="2" width="17.77734375" style="69" customWidth="1"/>
    <col min="3" max="3" width="17.88671875" style="69" customWidth="1"/>
    <col min="4" max="4" width="19.88671875" style="69" customWidth="1"/>
    <col min="5" max="5" width="24" style="69" customWidth="1"/>
    <col min="6" max="6" width="19.33203125" style="69" customWidth="1"/>
    <col min="7" max="7" width="19.88671875" style="69" customWidth="1"/>
    <col min="8" max="8" width="21" style="69" customWidth="1"/>
    <col min="9" max="9" width="25" style="69" customWidth="1"/>
    <col min="10" max="10" width="19.109375" style="69" customWidth="1"/>
    <col min="11" max="11" width="8.77734375" style="69" customWidth="1"/>
    <col min="12" max="16384" width="8.77734375" style="69"/>
  </cols>
  <sheetData>
    <row r="1" spans="2:10" s="67" customFormat="1" x14ac:dyDescent="0.3"/>
    <row r="2" spans="2:10" s="67" customFormat="1" ht="23.25" customHeight="1" x14ac:dyDescent="0.4">
      <c r="C2" s="68" t="s">
        <v>544</v>
      </c>
      <c r="D2" s="68"/>
      <c r="E2" s="68"/>
      <c r="F2" s="68"/>
      <c r="G2" s="68"/>
      <c r="H2" s="68"/>
      <c r="I2" s="68"/>
    </row>
    <row r="3" spans="2:10" s="67" customFormat="1" ht="22.8" x14ac:dyDescent="0.4">
      <c r="C3" s="68" t="s">
        <v>1</v>
      </c>
      <c r="E3" s="68"/>
      <c r="F3" s="68"/>
      <c r="G3" s="68"/>
      <c r="H3" s="68"/>
    </row>
    <row r="4" spans="2:10" s="67" customFormat="1" x14ac:dyDescent="0.3"/>
    <row r="5" spans="2:10" s="67" customFormat="1" x14ac:dyDescent="0.3"/>
    <row r="6" spans="2:10" s="67" customFormat="1" x14ac:dyDescent="0.3"/>
    <row r="7" spans="2:10" ht="15" thickBot="1" x14ac:dyDescent="0.35"/>
    <row r="8" spans="2:10" ht="34.799999999999997" x14ac:dyDescent="0.3">
      <c r="B8" s="60" t="s">
        <v>475</v>
      </c>
      <c r="C8" s="64" t="s">
        <v>545</v>
      </c>
      <c r="D8" s="64" t="s">
        <v>546</v>
      </c>
      <c r="E8" s="64" t="s">
        <v>547</v>
      </c>
      <c r="F8" s="64" t="s">
        <v>548</v>
      </c>
      <c r="G8" s="64" t="s">
        <v>549</v>
      </c>
      <c r="H8" s="64" t="s">
        <v>550</v>
      </c>
      <c r="I8" s="64" t="s">
        <v>551</v>
      </c>
      <c r="J8" s="64" t="s">
        <v>552</v>
      </c>
    </row>
    <row r="9" spans="2:10" ht="15.6" x14ac:dyDescent="0.3">
      <c r="B9" s="39">
        <v>27</v>
      </c>
      <c r="C9" s="39">
        <v>1</v>
      </c>
      <c r="D9" s="66">
        <v>0</v>
      </c>
      <c r="E9" s="39">
        <v>0</v>
      </c>
      <c r="F9" s="39">
        <v>358</v>
      </c>
      <c r="G9" s="39">
        <v>0</v>
      </c>
      <c r="H9" s="66">
        <v>0</v>
      </c>
      <c r="I9" s="39">
        <v>1</v>
      </c>
      <c r="J9" s="39">
        <v>177</v>
      </c>
    </row>
    <row r="10" spans="2:10" ht="15.6" x14ac:dyDescent="0.3">
      <c r="B10" s="36">
        <v>28</v>
      </c>
      <c r="C10" s="36">
        <v>0</v>
      </c>
      <c r="D10" s="28">
        <v>0</v>
      </c>
      <c r="E10" s="36">
        <v>0</v>
      </c>
      <c r="F10" s="36">
        <v>350</v>
      </c>
      <c r="G10" s="36">
        <v>0</v>
      </c>
      <c r="H10" s="28">
        <v>0</v>
      </c>
      <c r="I10" s="36">
        <v>1</v>
      </c>
      <c r="J10" s="36">
        <v>177</v>
      </c>
    </row>
    <row r="11" spans="2:10" ht="15.6" x14ac:dyDescent="0.3">
      <c r="B11" s="36">
        <v>29</v>
      </c>
      <c r="C11" s="36">
        <v>0</v>
      </c>
      <c r="D11" s="28">
        <v>0</v>
      </c>
      <c r="E11" s="36">
        <v>0</v>
      </c>
      <c r="F11" s="36">
        <v>250</v>
      </c>
      <c r="G11" s="36">
        <v>0</v>
      </c>
      <c r="H11" s="28">
        <v>0</v>
      </c>
      <c r="I11" s="36">
        <v>0</v>
      </c>
      <c r="J11" s="36">
        <v>166</v>
      </c>
    </row>
    <row r="12" spans="2:10" ht="15.6" x14ac:dyDescent="0.3">
      <c r="B12" s="36">
        <v>30</v>
      </c>
      <c r="C12" s="36">
        <v>0</v>
      </c>
      <c r="D12" s="28">
        <v>0</v>
      </c>
      <c r="E12" s="36">
        <v>0</v>
      </c>
      <c r="F12" s="36">
        <v>136</v>
      </c>
      <c r="G12" s="36">
        <v>0</v>
      </c>
      <c r="H12" s="28">
        <v>0</v>
      </c>
      <c r="I12" s="36">
        <v>1</v>
      </c>
      <c r="J12" s="36">
        <v>134</v>
      </c>
    </row>
    <row r="13" spans="2:10" ht="15.6" x14ac:dyDescent="0.3">
      <c r="B13" s="36">
        <v>31</v>
      </c>
      <c r="C13" s="36">
        <v>0</v>
      </c>
      <c r="D13" s="28">
        <v>0</v>
      </c>
      <c r="E13" s="36">
        <v>0</v>
      </c>
      <c r="F13" s="36">
        <v>125</v>
      </c>
      <c r="G13" s="36">
        <v>0</v>
      </c>
      <c r="H13" s="28">
        <v>0</v>
      </c>
      <c r="I13" s="36">
        <v>0</v>
      </c>
      <c r="J13" s="36">
        <v>114</v>
      </c>
    </row>
    <row r="14" spans="2:10" ht="15.6" x14ac:dyDescent="0.3">
      <c r="B14" s="36">
        <v>32</v>
      </c>
      <c r="C14" s="36">
        <v>1</v>
      </c>
      <c r="D14" s="28">
        <v>0</v>
      </c>
      <c r="E14" s="36">
        <v>0</v>
      </c>
      <c r="F14" s="36">
        <v>105</v>
      </c>
      <c r="G14" s="36">
        <v>0</v>
      </c>
      <c r="H14" s="28">
        <v>0</v>
      </c>
      <c r="I14" s="36">
        <v>0</v>
      </c>
      <c r="J14" s="36">
        <v>66</v>
      </c>
    </row>
    <row r="15" spans="2:10" ht="15.6" x14ac:dyDescent="0.3">
      <c r="B15" s="36">
        <v>33</v>
      </c>
      <c r="C15" s="36">
        <v>0</v>
      </c>
      <c r="D15" s="28">
        <v>0</v>
      </c>
      <c r="E15" s="36">
        <v>0</v>
      </c>
      <c r="F15" s="36">
        <v>75</v>
      </c>
      <c r="G15" s="36">
        <v>0</v>
      </c>
      <c r="H15" s="28">
        <v>0</v>
      </c>
      <c r="I15" s="36">
        <v>0</v>
      </c>
      <c r="J15" s="36">
        <v>49</v>
      </c>
    </row>
    <row r="16" spans="2:10" ht="15.6" x14ac:dyDescent="0.3">
      <c r="B16" s="36">
        <v>34</v>
      </c>
      <c r="C16" s="36">
        <v>0</v>
      </c>
      <c r="D16" s="28">
        <v>0</v>
      </c>
      <c r="E16" s="36">
        <v>0</v>
      </c>
      <c r="F16" s="36">
        <v>66</v>
      </c>
      <c r="G16" s="36">
        <v>0</v>
      </c>
      <c r="H16" s="28">
        <v>1</v>
      </c>
      <c r="I16" s="36">
        <v>0</v>
      </c>
      <c r="J16" s="36">
        <v>44</v>
      </c>
    </row>
    <row r="17" spans="2:14" ht="15.6" x14ac:dyDescent="0.3">
      <c r="B17" s="36">
        <v>35</v>
      </c>
      <c r="C17" s="36">
        <v>0</v>
      </c>
      <c r="D17" s="28">
        <v>0</v>
      </c>
      <c r="E17" s="36">
        <v>0</v>
      </c>
      <c r="F17" s="36">
        <v>77</v>
      </c>
      <c r="G17" s="36">
        <v>0</v>
      </c>
      <c r="H17" s="28">
        <v>0</v>
      </c>
      <c r="I17" s="36">
        <v>0</v>
      </c>
      <c r="J17" s="36">
        <v>39</v>
      </c>
    </row>
    <row r="18" spans="2:14" ht="15.6" x14ac:dyDescent="0.3">
      <c r="B18" s="36">
        <v>36</v>
      </c>
      <c r="C18" s="36">
        <v>1</v>
      </c>
      <c r="D18" s="28">
        <v>0</v>
      </c>
      <c r="E18" s="36">
        <v>0</v>
      </c>
      <c r="F18" s="36">
        <v>75</v>
      </c>
      <c r="G18" s="36">
        <v>0</v>
      </c>
      <c r="H18" s="28">
        <v>1</v>
      </c>
      <c r="I18" s="36">
        <v>0</v>
      </c>
      <c r="J18" s="36">
        <v>54</v>
      </c>
    </row>
    <row r="19" spans="2:14" ht="15.6" x14ac:dyDescent="0.3">
      <c r="B19" s="36">
        <v>37</v>
      </c>
      <c r="C19" s="36">
        <v>1</v>
      </c>
      <c r="D19" s="28">
        <v>0</v>
      </c>
      <c r="E19" s="36">
        <v>0</v>
      </c>
      <c r="F19" s="36">
        <v>84</v>
      </c>
      <c r="G19" s="36">
        <v>0</v>
      </c>
      <c r="H19" s="28">
        <v>0</v>
      </c>
      <c r="I19" s="36">
        <v>0</v>
      </c>
      <c r="J19" s="36">
        <v>48</v>
      </c>
    </row>
    <row r="20" spans="2:14" ht="15.6" x14ac:dyDescent="0.3">
      <c r="B20" s="36">
        <v>38</v>
      </c>
      <c r="C20" s="36">
        <v>0</v>
      </c>
      <c r="D20" s="28">
        <v>0</v>
      </c>
      <c r="E20" s="36">
        <v>0</v>
      </c>
      <c r="F20" s="36">
        <v>115</v>
      </c>
      <c r="G20" s="36">
        <v>0</v>
      </c>
      <c r="H20" s="28">
        <v>1</v>
      </c>
      <c r="I20" s="36">
        <v>0</v>
      </c>
      <c r="J20" s="36">
        <v>54</v>
      </c>
    </row>
    <row r="21" spans="2:14" ht="15.6" x14ac:dyDescent="0.3">
      <c r="B21" s="36">
        <v>39</v>
      </c>
      <c r="C21" s="36">
        <v>2</v>
      </c>
      <c r="D21" s="28">
        <v>0</v>
      </c>
      <c r="E21" s="36">
        <v>0</v>
      </c>
      <c r="F21" s="36">
        <v>164</v>
      </c>
      <c r="G21" s="36">
        <v>2</v>
      </c>
      <c r="H21" s="28">
        <v>0</v>
      </c>
      <c r="I21" s="36">
        <v>0</v>
      </c>
      <c r="J21" s="36">
        <v>105</v>
      </c>
    </row>
    <row r="22" spans="2:14" ht="15.6" x14ac:dyDescent="0.3">
      <c r="B22" s="36">
        <v>40</v>
      </c>
      <c r="C22" s="36">
        <v>5</v>
      </c>
      <c r="D22" s="28">
        <v>0</v>
      </c>
      <c r="E22" s="36">
        <v>0</v>
      </c>
      <c r="F22" s="36">
        <v>223</v>
      </c>
      <c r="G22" s="36">
        <v>0</v>
      </c>
      <c r="H22" s="28">
        <v>0</v>
      </c>
      <c r="I22" s="36">
        <v>0</v>
      </c>
      <c r="J22" s="36">
        <v>142</v>
      </c>
      <c r="N22" s="70"/>
    </row>
    <row r="23" spans="2:14" ht="15.6" x14ac:dyDescent="0.3">
      <c r="B23" s="36">
        <v>41</v>
      </c>
      <c r="C23" s="36">
        <v>5</v>
      </c>
      <c r="D23" s="28">
        <v>0</v>
      </c>
      <c r="E23" s="36">
        <v>0</v>
      </c>
      <c r="F23" s="36">
        <v>182</v>
      </c>
      <c r="G23" s="36">
        <v>0</v>
      </c>
      <c r="H23" s="28">
        <v>0</v>
      </c>
      <c r="I23" s="36">
        <v>0</v>
      </c>
      <c r="J23" s="36">
        <v>160</v>
      </c>
    </row>
    <row r="24" spans="2:14" ht="15.6" x14ac:dyDescent="0.3">
      <c r="B24" s="36">
        <v>42</v>
      </c>
      <c r="C24" s="36">
        <v>8</v>
      </c>
      <c r="D24" s="28">
        <v>0</v>
      </c>
      <c r="E24" s="36">
        <v>0</v>
      </c>
      <c r="F24" s="36">
        <v>153</v>
      </c>
      <c r="G24" s="36">
        <v>1</v>
      </c>
      <c r="H24" s="28">
        <v>0</v>
      </c>
      <c r="I24" s="36">
        <v>1</v>
      </c>
      <c r="J24" s="36">
        <v>117</v>
      </c>
    </row>
    <row r="25" spans="2:14" ht="15.6" x14ac:dyDescent="0.3">
      <c r="B25" s="36">
        <v>43</v>
      </c>
      <c r="C25" s="36">
        <v>4</v>
      </c>
      <c r="D25" s="28">
        <v>0</v>
      </c>
      <c r="E25" s="36">
        <v>2</v>
      </c>
      <c r="F25" s="36">
        <v>103</v>
      </c>
      <c r="G25" s="36">
        <v>2</v>
      </c>
      <c r="H25" s="28">
        <v>1</v>
      </c>
      <c r="I25" s="36">
        <v>0</v>
      </c>
      <c r="J25" s="36">
        <v>70</v>
      </c>
    </row>
    <row r="26" spans="2:14" ht="15.6" x14ac:dyDescent="0.3">
      <c r="B26" s="36">
        <v>44</v>
      </c>
      <c r="C26" s="36">
        <v>5</v>
      </c>
      <c r="D26" s="28">
        <v>0</v>
      </c>
      <c r="E26" s="36">
        <v>0</v>
      </c>
      <c r="F26" s="36">
        <v>81</v>
      </c>
      <c r="G26" s="36">
        <v>1</v>
      </c>
      <c r="H26" s="28">
        <v>0</v>
      </c>
      <c r="I26" s="36">
        <v>0</v>
      </c>
      <c r="J26" s="36">
        <v>53</v>
      </c>
    </row>
    <row r="27" spans="2:14" ht="15.6" x14ac:dyDescent="0.3">
      <c r="B27" s="36">
        <v>45</v>
      </c>
      <c r="C27" s="36">
        <v>5</v>
      </c>
      <c r="D27" s="28">
        <v>0</v>
      </c>
      <c r="E27" s="36">
        <v>0</v>
      </c>
      <c r="F27" s="36">
        <v>62</v>
      </c>
      <c r="G27" s="36">
        <v>0</v>
      </c>
      <c r="H27" s="28">
        <v>0</v>
      </c>
      <c r="I27" s="36">
        <v>0</v>
      </c>
      <c r="J27" s="36">
        <v>56</v>
      </c>
    </row>
    <row r="28" spans="2:14" ht="15.6" x14ac:dyDescent="0.3">
      <c r="B28" s="36">
        <v>46</v>
      </c>
      <c r="C28" s="36">
        <v>12</v>
      </c>
      <c r="D28" s="28">
        <v>0</v>
      </c>
      <c r="E28" s="36">
        <v>0</v>
      </c>
      <c r="F28" s="36">
        <v>44</v>
      </c>
      <c r="G28" s="36">
        <v>1</v>
      </c>
      <c r="H28" s="28">
        <v>2</v>
      </c>
      <c r="I28" s="36">
        <v>0</v>
      </c>
      <c r="J28" s="36">
        <v>63</v>
      </c>
    </row>
    <row r="29" spans="2:14" ht="15.6" x14ac:dyDescent="0.3">
      <c r="B29" s="36">
        <v>47</v>
      </c>
      <c r="C29" s="36">
        <v>9</v>
      </c>
      <c r="D29" s="28">
        <v>0</v>
      </c>
      <c r="E29" s="36">
        <v>0</v>
      </c>
      <c r="F29" s="36">
        <v>79</v>
      </c>
      <c r="G29" s="36">
        <v>0</v>
      </c>
      <c r="H29" s="28">
        <v>1</v>
      </c>
      <c r="I29" s="36">
        <v>1</v>
      </c>
      <c r="J29" s="36">
        <v>88</v>
      </c>
    </row>
    <row r="30" spans="2:14" ht="15.6" x14ac:dyDescent="0.3">
      <c r="B30" s="36">
        <v>48</v>
      </c>
      <c r="C30" s="36">
        <v>16</v>
      </c>
      <c r="D30" s="28">
        <v>0</v>
      </c>
      <c r="E30" s="36">
        <v>0</v>
      </c>
      <c r="F30" s="36">
        <v>95</v>
      </c>
      <c r="G30" s="36">
        <v>1</v>
      </c>
      <c r="H30" s="28">
        <v>2</v>
      </c>
      <c r="I30" s="36">
        <v>0</v>
      </c>
      <c r="J30" s="36">
        <v>103</v>
      </c>
    </row>
    <row r="31" spans="2:14" ht="15.6" x14ac:dyDescent="0.3">
      <c r="B31" s="36">
        <v>49</v>
      </c>
      <c r="C31" s="36">
        <v>23</v>
      </c>
      <c r="D31" s="28">
        <v>2</v>
      </c>
      <c r="E31" s="36">
        <v>0</v>
      </c>
      <c r="F31" s="36">
        <v>135</v>
      </c>
      <c r="G31" s="36">
        <v>0</v>
      </c>
      <c r="H31" s="28">
        <v>1</v>
      </c>
      <c r="I31" s="36">
        <v>0</v>
      </c>
      <c r="J31" s="36">
        <v>105</v>
      </c>
    </row>
    <row r="32" spans="2:14" ht="15.6" x14ac:dyDescent="0.3">
      <c r="B32" s="36">
        <v>50</v>
      </c>
      <c r="C32" s="36">
        <v>62</v>
      </c>
      <c r="D32" s="28">
        <v>0</v>
      </c>
      <c r="E32" s="36">
        <v>0</v>
      </c>
      <c r="F32" s="36">
        <v>219</v>
      </c>
      <c r="G32" s="36">
        <v>1</v>
      </c>
      <c r="H32" s="28">
        <v>1</v>
      </c>
      <c r="I32" s="36">
        <v>0</v>
      </c>
      <c r="J32" s="36">
        <v>156</v>
      </c>
    </row>
    <row r="33" spans="2:10" ht="15.6" x14ac:dyDescent="0.3">
      <c r="B33" s="36">
        <v>51</v>
      </c>
      <c r="C33" s="36">
        <v>107</v>
      </c>
      <c r="D33" s="28">
        <v>0</v>
      </c>
      <c r="E33" s="36">
        <v>2</v>
      </c>
      <c r="F33" s="36">
        <v>132</v>
      </c>
      <c r="G33" s="36">
        <v>0</v>
      </c>
      <c r="H33" s="28">
        <v>7</v>
      </c>
      <c r="I33" s="36">
        <v>2</v>
      </c>
      <c r="J33" s="36">
        <v>204</v>
      </c>
    </row>
    <row r="34" spans="2:10" ht="15.6" x14ac:dyDescent="0.3">
      <c r="B34" s="36">
        <v>52</v>
      </c>
      <c r="C34" s="36">
        <v>95</v>
      </c>
      <c r="D34" s="28">
        <v>0</v>
      </c>
      <c r="E34" s="36">
        <v>0</v>
      </c>
      <c r="F34" s="36">
        <v>60</v>
      </c>
      <c r="G34" s="36">
        <v>0</v>
      </c>
      <c r="H34" s="28">
        <v>3</v>
      </c>
      <c r="I34" s="36">
        <v>1</v>
      </c>
      <c r="J34" s="36">
        <v>148</v>
      </c>
    </row>
    <row r="35" spans="2:10" ht="15.6" x14ac:dyDescent="0.3">
      <c r="B35" s="36">
        <v>1</v>
      </c>
      <c r="C35" s="36">
        <v>49</v>
      </c>
      <c r="D35" s="28">
        <v>1</v>
      </c>
      <c r="E35" s="36">
        <v>1</v>
      </c>
      <c r="F35" s="36">
        <v>144</v>
      </c>
      <c r="G35" s="36">
        <v>0</v>
      </c>
      <c r="H35" s="28">
        <v>2</v>
      </c>
      <c r="I35" s="36">
        <v>1</v>
      </c>
      <c r="J35" s="36">
        <v>127</v>
      </c>
    </row>
    <row r="36" spans="2:10" ht="15.6" x14ac:dyDescent="0.3">
      <c r="B36" s="36">
        <v>2</v>
      </c>
      <c r="C36" s="36">
        <v>24</v>
      </c>
      <c r="D36" s="28">
        <v>0</v>
      </c>
      <c r="E36" s="36">
        <v>0</v>
      </c>
      <c r="F36" s="36">
        <v>73</v>
      </c>
      <c r="G36" s="36">
        <v>0</v>
      </c>
      <c r="H36" s="28">
        <v>4</v>
      </c>
      <c r="I36" s="36">
        <v>0</v>
      </c>
      <c r="J36" s="36">
        <v>59</v>
      </c>
    </row>
    <row r="37" spans="2:10" ht="15.6" x14ac:dyDescent="0.3">
      <c r="B37" s="36">
        <v>3</v>
      </c>
      <c r="C37" s="36">
        <v>4</v>
      </c>
      <c r="D37" s="28">
        <v>0</v>
      </c>
      <c r="E37" s="36">
        <v>0</v>
      </c>
      <c r="F37" s="36">
        <v>49</v>
      </c>
      <c r="G37" s="36">
        <v>0</v>
      </c>
      <c r="H37" s="28">
        <v>2</v>
      </c>
      <c r="I37" s="36">
        <v>0</v>
      </c>
      <c r="J37" s="36">
        <v>46</v>
      </c>
    </row>
    <row r="38" spans="2:10" ht="15.6" x14ac:dyDescent="0.3">
      <c r="B38" s="36">
        <v>4</v>
      </c>
      <c r="C38" s="36">
        <v>4</v>
      </c>
      <c r="D38" s="28">
        <v>0</v>
      </c>
      <c r="E38" s="36">
        <v>0</v>
      </c>
      <c r="F38" s="36">
        <v>51</v>
      </c>
      <c r="G38" s="36">
        <v>0</v>
      </c>
      <c r="H38" s="28">
        <v>2</v>
      </c>
      <c r="I38" s="36">
        <v>0</v>
      </c>
      <c r="J38" s="36">
        <v>45</v>
      </c>
    </row>
    <row r="39" spans="2:10" ht="15.6" x14ac:dyDescent="0.3">
      <c r="B39" s="36">
        <v>5</v>
      </c>
      <c r="C39" s="36">
        <v>4</v>
      </c>
      <c r="D39" s="28">
        <v>1</v>
      </c>
      <c r="E39" s="36">
        <v>0</v>
      </c>
      <c r="F39" s="36">
        <v>89</v>
      </c>
      <c r="G39" s="36">
        <v>0</v>
      </c>
      <c r="H39" s="28">
        <v>3</v>
      </c>
      <c r="I39" s="36">
        <v>1</v>
      </c>
      <c r="J39" s="36">
        <v>63</v>
      </c>
    </row>
    <row r="40" spans="2:10" ht="15.6" x14ac:dyDescent="0.3">
      <c r="B40" s="36">
        <v>6</v>
      </c>
      <c r="C40" s="36">
        <v>0</v>
      </c>
      <c r="D40" s="28">
        <v>1</v>
      </c>
      <c r="E40" s="36">
        <v>0</v>
      </c>
      <c r="F40" s="36">
        <v>91</v>
      </c>
      <c r="G40" s="36">
        <v>0</v>
      </c>
      <c r="H40" s="28">
        <v>0</v>
      </c>
      <c r="I40" s="36">
        <v>2</v>
      </c>
      <c r="J40" s="36">
        <v>78</v>
      </c>
    </row>
    <row r="41" spans="2:10" ht="15.6" x14ac:dyDescent="0.3">
      <c r="B41" s="36">
        <v>7</v>
      </c>
      <c r="C41" s="36">
        <v>2</v>
      </c>
      <c r="D41" s="28">
        <v>0</v>
      </c>
      <c r="E41" s="36">
        <v>0</v>
      </c>
      <c r="F41" s="36">
        <v>120</v>
      </c>
      <c r="G41" s="36">
        <v>0</v>
      </c>
      <c r="H41" s="28">
        <v>0</v>
      </c>
      <c r="I41" s="36">
        <v>0</v>
      </c>
      <c r="J41" s="36">
        <v>86</v>
      </c>
    </row>
    <row r="42" spans="2:10" ht="15.6" x14ac:dyDescent="0.3">
      <c r="B42" s="36">
        <v>8</v>
      </c>
      <c r="C42" s="36">
        <v>0</v>
      </c>
      <c r="D42" s="28">
        <v>0</v>
      </c>
      <c r="E42" s="36">
        <v>0</v>
      </c>
      <c r="F42" s="36">
        <v>107</v>
      </c>
      <c r="G42" s="36">
        <v>0</v>
      </c>
      <c r="H42" s="28">
        <v>0</v>
      </c>
      <c r="I42" s="36">
        <v>1</v>
      </c>
      <c r="J42" s="36">
        <v>115</v>
      </c>
    </row>
    <row r="43" spans="2:10" ht="15.6" x14ac:dyDescent="0.3">
      <c r="B43" s="36">
        <v>9</v>
      </c>
      <c r="C43" s="36">
        <v>0</v>
      </c>
      <c r="D43" s="28">
        <v>0</v>
      </c>
      <c r="E43" s="36">
        <v>0</v>
      </c>
      <c r="F43" s="36">
        <v>104</v>
      </c>
      <c r="G43" s="36">
        <v>0</v>
      </c>
      <c r="H43" s="28">
        <v>0</v>
      </c>
      <c r="I43" s="36">
        <v>0</v>
      </c>
      <c r="J43" s="36">
        <v>133</v>
      </c>
    </row>
    <row r="44" spans="2:10" ht="15.6" x14ac:dyDescent="0.3">
      <c r="B44" s="36">
        <v>10</v>
      </c>
      <c r="C44" s="36">
        <v>1</v>
      </c>
      <c r="D44" s="28">
        <v>1</v>
      </c>
      <c r="E44" s="36">
        <v>0</v>
      </c>
      <c r="F44" s="36">
        <v>103</v>
      </c>
      <c r="G44" s="36">
        <v>1</v>
      </c>
      <c r="H44" s="28">
        <v>0</v>
      </c>
      <c r="I44" s="36">
        <v>0</v>
      </c>
      <c r="J44" s="36">
        <v>121</v>
      </c>
    </row>
    <row r="45" spans="2:10" ht="15.6" x14ac:dyDescent="0.3">
      <c r="B45" s="36">
        <v>11</v>
      </c>
      <c r="C45" s="36">
        <v>0</v>
      </c>
      <c r="D45" s="28">
        <v>0</v>
      </c>
      <c r="E45" s="36">
        <v>0</v>
      </c>
      <c r="F45" s="36">
        <v>100</v>
      </c>
      <c r="G45" s="36">
        <v>1</v>
      </c>
      <c r="H45" s="28">
        <v>2</v>
      </c>
      <c r="I45" s="36">
        <v>2</v>
      </c>
      <c r="J45" s="36">
        <v>113</v>
      </c>
    </row>
    <row r="46" spans="2:10" ht="15.6" x14ac:dyDescent="0.3">
      <c r="B46" s="36">
        <v>12</v>
      </c>
      <c r="C46" s="36">
        <v>0</v>
      </c>
      <c r="D46" s="28">
        <v>0</v>
      </c>
      <c r="E46" s="36">
        <v>0</v>
      </c>
      <c r="F46" s="36">
        <v>96</v>
      </c>
      <c r="G46" s="36">
        <v>0</v>
      </c>
      <c r="H46" s="28">
        <v>0</v>
      </c>
      <c r="I46" s="36">
        <v>0</v>
      </c>
      <c r="J46" s="36">
        <v>106</v>
      </c>
    </row>
    <row r="47" spans="2:10" ht="15.6" x14ac:dyDescent="0.3">
      <c r="B47" s="36">
        <v>13</v>
      </c>
      <c r="C47" s="36">
        <v>0</v>
      </c>
      <c r="D47" s="28">
        <v>0</v>
      </c>
      <c r="E47" s="36">
        <v>0</v>
      </c>
      <c r="F47" s="36">
        <v>77</v>
      </c>
      <c r="G47" s="36">
        <v>0</v>
      </c>
      <c r="H47" s="28">
        <v>0</v>
      </c>
      <c r="I47" s="36">
        <v>0</v>
      </c>
      <c r="J47" s="36">
        <v>79</v>
      </c>
    </row>
    <row r="48" spans="2:10" ht="15.6" x14ac:dyDescent="0.3">
      <c r="B48" s="36">
        <v>14</v>
      </c>
      <c r="C48" s="36">
        <v>0</v>
      </c>
      <c r="D48" s="28">
        <v>1</v>
      </c>
      <c r="E48" s="36">
        <v>0</v>
      </c>
      <c r="F48" s="36">
        <v>27</v>
      </c>
      <c r="G48" s="36">
        <v>0</v>
      </c>
      <c r="H48" s="28">
        <v>0</v>
      </c>
      <c r="I48" s="36">
        <v>0</v>
      </c>
      <c r="J48" s="36">
        <v>37</v>
      </c>
    </row>
    <row r="49" spans="2:10" ht="15.6" x14ac:dyDescent="0.3">
      <c r="B49" s="36">
        <v>15</v>
      </c>
      <c r="C49" s="36">
        <v>0</v>
      </c>
      <c r="D49" s="28">
        <v>0</v>
      </c>
      <c r="E49" s="36">
        <v>0</v>
      </c>
      <c r="F49" s="36">
        <v>29</v>
      </c>
      <c r="G49" s="36">
        <v>0</v>
      </c>
      <c r="H49" s="28">
        <v>0</v>
      </c>
      <c r="I49" s="36">
        <v>0</v>
      </c>
      <c r="J49" s="36">
        <v>38</v>
      </c>
    </row>
    <row r="50" spans="2:10" ht="15.6" x14ac:dyDescent="0.3">
      <c r="B50" s="36">
        <v>16</v>
      </c>
      <c r="C50" s="36">
        <v>0</v>
      </c>
      <c r="D50" s="28">
        <v>0</v>
      </c>
      <c r="E50" s="36">
        <v>0</v>
      </c>
      <c r="F50" s="36">
        <v>19</v>
      </c>
      <c r="G50" s="36">
        <v>0</v>
      </c>
      <c r="H50" s="28">
        <v>0</v>
      </c>
      <c r="I50" s="36">
        <v>0</v>
      </c>
      <c r="J50" s="36">
        <v>32</v>
      </c>
    </row>
    <row r="51" spans="2:10" ht="15.6" x14ac:dyDescent="0.3">
      <c r="B51" s="36">
        <v>17</v>
      </c>
      <c r="C51" s="36">
        <v>1</v>
      </c>
      <c r="D51" s="28">
        <v>0</v>
      </c>
      <c r="E51" s="36">
        <v>0</v>
      </c>
      <c r="F51" s="36">
        <v>35</v>
      </c>
      <c r="G51" s="36">
        <v>0</v>
      </c>
      <c r="H51" s="28">
        <v>0</v>
      </c>
      <c r="I51" s="36">
        <v>2</v>
      </c>
      <c r="J51" s="36">
        <v>39</v>
      </c>
    </row>
    <row r="52" spans="2:10" ht="15.6" x14ac:dyDescent="0.3">
      <c r="B52" s="36">
        <v>18</v>
      </c>
      <c r="C52" s="36">
        <v>0</v>
      </c>
      <c r="D52" s="28">
        <v>0</v>
      </c>
      <c r="E52" s="36">
        <v>0</v>
      </c>
      <c r="F52" s="36">
        <v>13</v>
      </c>
      <c r="G52" s="36">
        <v>1</v>
      </c>
      <c r="H52" s="28">
        <v>0</v>
      </c>
      <c r="I52" s="36">
        <v>0</v>
      </c>
      <c r="J52" s="36">
        <v>42</v>
      </c>
    </row>
    <row r="53" spans="2:10" ht="15.6" x14ac:dyDescent="0.3">
      <c r="B53" s="36">
        <v>19</v>
      </c>
      <c r="C53" s="36">
        <v>1</v>
      </c>
      <c r="D53" s="28">
        <v>0</v>
      </c>
      <c r="E53" s="36">
        <v>0</v>
      </c>
      <c r="F53" s="36">
        <v>24</v>
      </c>
      <c r="G53" s="36">
        <v>0</v>
      </c>
      <c r="H53" s="28">
        <v>0</v>
      </c>
      <c r="I53" s="36">
        <v>0</v>
      </c>
      <c r="J53" s="36">
        <v>15</v>
      </c>
    </row>
    <row r="54" spans="2:10" ht="15.6" x14ac:dyDescent="0.3">
      <c r="B54" s="36">
        <v>20</v>
      </c>
      <c r="C54" s="36">
        <v>0</v>
      </c>
      <c r="D54" s="28">
        <v>0</v>
      </c>
      <c r="E54" s="36">
        <v>0</v>
      </c>
      <c r="F54" s="36">
        <v>11</v>
      </c>
      <c r="G54" s="36">
        <v>0</v>
      </c>
      <c r="H54" s="28">
        <v>0</v>
      </c>
      <c r="I54" s="36">
        <v>0</v>
      </c>
      <c r="J54" s="36">
        <v>18</v>
      </c>
    </row>
    <row r="55" spans="2:10" ht="15.6" x14ac:dyDescent="0.3">
      <c r="B55" s="36">
        <v>21</v>
      </c>
      <c r="C55" s="36">
        <v>0</v>
      </c>
      <c r="D55" s="28">
        <v>0</v>
      </c>
      <c r="E55" s="36">
        <v>0</v>
      </c>
      <c r="F55" s="36">
        <v>16</v>
      </c>
      <c r="G55" s="36">
        <v>1</v>
      </c>
      <c r="H55" s="28">
        <v>0</v>
      </c>
      <c r="I55" s="36">
        <v>0</v>
      </c>
      <c r="J55" s="36">
        <v>35</v>
      </c>
    </row>
    <row r="56" spans="2:10" ht="15.6" x14ac:dyDescent="0.3">
      <c r="B56" s="36">
        <v>22</v>
      </c>
      <c r="C56" s="36">
        <v>0</v>
      </c>
      <c r="D56" s="28">
        <v>0</v>
      </c>
      <c r="E56" s="36">
        <v>0</v>
      </c>
      <c r="F56" s="36">
        <v>5</v>
      </c>
      <c r="G56" s="36">
        <v>0</v>
      </c>
      <c r="H56" s="28">
        <v>0</v>
      </c>
      <c r="I56" s="36">
        <v>0</v>
      </c>
      <c r="J56" s="36">
        <v>29</v>
      </c>
    </row>
    <row r="57" spans="2:10" ht="15.6" x14ac:dyDescent="0.3">
      <c r="B57" s="36">
        <v>23</v>
      </c>
      <c r="C57" s="36">
        <v>0</v>
      </c>
      <c r="D57" s="28">
        <v>0</v>
      </c>
      <c r="E57" s="36">
        <v>0</v>
      </c>
      <c r="F57" s="36">
        <v>6</v>
      </c>
      <c r="G57" s="36">
        <v>0</v>
      </c>
      <c r="H57" s="28">
        <v>0</v>
      </c>
      <c r="I57" s="36">
        <v>1</v>
      </c>
      <c r="J57" s="36">
        <v>12</v>
      </c>
    </row>
    <row r="58" spans="2:10" ht="15.6" x14ac:dyDescent="0.3">
      <c r="B58" s="36">
        <v>24</v>
      </c>
      <c r="C58" s="36">
        <v>0</v>
      </c>
      <c r="D58" s="28">
        <v>0</v>
      </c>
      <c r="E58" s="36">
        <v>0</v>
      </c>
      <c r="F58" s="36">
        <v>5</v>
      </c>
      <c r="G58" s="36">
        <v>1</v>
      </c>
      <c r="H58" s="28">
        <v>0</v>
      </c>
      <c r="I58" s="36">
        <v>0</v>
      </c>
      <c r="J58" s="36">
        <v>9</v>
      </c>
    </row>
    <row r="59" spans="2:10" ht="15.6" x14ac:dyDescent="0.3">
      <c r="B59" s="36">
        <v>25</v>
      </c>
      <c r="C59" s="36">
        <v>0</v>
      </c>
      <c r="D59" s="28">
        <v>0</v>
      </c>
      <c r="E59" s="36">
        <v>0</v>
      </c>
      <c r="F59" s="36">
        <v>6</v>
      </c>
      <c r="G59" s="36">
        <v>0</v>
      </c>
      <c r="H59" s="28">
        <v>0</v>
      </c>
      <c r="I59" s="36">
        <v>0</v>
      </c>
      <c r="J59" s="36">
        <v>12</v>
      </c>
    </row>
    <row r="60" spans="2:10" ht="15.6" x14ac:dyDescent="0.3">
      <c r="B60" s="42">
        <v>26</v>
      </c>
      <c r="C60" s="42">
        <v>0</v>
      </c>
      <c r="D60" s="32">
        <v>0</v>
      </c>
      <c r="E60" s="42">
        <v>0</v>
      </c>
      <c r="F60" s="42">
        <v>2</v>
      </c>
      <c r="G60" s="42">
        <v>1</v>
      </c>
      <c r="H60" s="32">
        <v>0</v>
      </c>
      <c r="I60" s="42">
        <v>0</v>
      </c>
      <c r="J60" s="42">
        <v>0</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N61"/>
  <sheetViews>
    <sheetView workbookViewId="0"/>
  </sheetViews>
  <sheetFormatPr defaultColWidth="9.33203125" defaultRowHeight="14.4" x14ac:dyDescent="0.3"/>
  <cols>
    <col min="1" max="1" width="15.77734375" style="23" customWidth="1"/>
    <col min="2" max="2" width="21" style="23" customWidth="1"/>
    <col min="3" max="9" width="15.77734375" style="23" customWidth="1"/>
    <col min="10" max="10" width="9.33203125" style="23" customWidth="1"/>
    <col min="11" max="16384" width="9.33203125" style="23"/>
  </cols>
  <sheetData>
    <row r="1" spans="2:9" s="20" customFormat="1" x14ac:dyDescent="0.3"/>
    <row r="2" spans="2:9" s="20" customFormat="1" ht="23.25" customHeight="1" x14ac:dyDescent="0.4">
      <c r="C2" s="313" t="s">
        <v>553</v>
      </c>
      <c r="D2" s="313"/>
      <c r="E2" s="313"/>
      <c r="F2" s="313"/>
      <c r="G2" s="313"/>
      <c r="H2" s="313"/>
    </row>
    <row r="3" spans="2:9" s="20" customFormat="1" ht="22.8" x14ac:dyDescent="0.4">
      <c r="C3" s="22" t="s">
        <v>1</v>
      </c>
    </row>
    <row r="4" spans="2:9" s="20" customFormat="1" ht="22.8" x14ac:dyDescent="0.4">
      <c r="D4" s="22"/>
    </row>
    <row r="5" spans="2:9" s="20" customFormat="1" x14ac:dyDescent="0.3"/>
    <row r="6" spans="2:9" s="20" customFormat="1" x14ac:dyDescent="0.3"/>
    <row r="7" spans="2:9" ht="15" thickBot="1" x14ac:dyDescent="0.35"/>
    <row r="8" spans="2:9" ht="17.399999999999999" x14ac:dyDescent="0.3">
      <c r="B8" s="24" t="s">
        <v>475</v>
      </c>
      <c r="C8" s="24" t="s">
        <v>554</v>
      </c>
      <c r="D8" s="24" t="s">
        <v>555</v>
      </c>
      <c r="E8" s="24" t="s">
        <v>556</v>
      </c>
      <c r="F8" s="24" t="s">
        <v>557</v>
      </c>
      <c r="G8" s="24" t="s">
        <v>558</v>
      </c>
      <c r="H8" s="24" t="s">
        <v>559</v>
      </c>
      <c r="I8" s="24" t="s">
        <v>560</v>
      </c>
    </row>
    <row r="9" spans="2:9" ht="15.6" x14ac:dyDescent="0.3">
      <c r="B9" s="71">
        <v>27</v>
      </c>
      <c r="C9" s="29">
        <v>1.38541386256656</v>
      </c>
      <c r="D9" s="29">
        <v>0.72726681579914432</v>
      </c>
      <c r="E9" s="29">
        <v>0.69531590704794455</v>
      </c>
      <c r="F9" s="29">
        <v>1.3</v>
      </c>
      <c r="G9" s="29">
        <v>1.25</v>
      </c>
      <c r="H9" s="29">
        <v>1.71129783271908</v>
      </c>
      <c r="I9" s="29"/>
    </row>
    <row r="10" spans="2:9" ht="15.6" x14ac:dyDescent="0.3">
      <c r="B10" s="71">
        <v>28</v>
      </c>
      <c r="C10" s="29">
        <v>0.85281548309768163</v>
      </c>
      <c r="D10" s="29">
        <v>0.67858510190487598</v>
      </c>
      <c r="E10" s="29">
        <v>0.35209941987557891</v>
      </c>
      <c r="F10" s="29">
        <v>1.5</v>
      </c>
      <c r="G10" s="29">
        <v>1.32</v>
      </c>
      <c r="H10" s="29">
        <v>3.00081322038272</v>
      </c>
      <c r="I10" s="29"/>
    </row>
    <row r="11" spans="2:9" ht="15.6" x14ac:dyDescent="0.3">
      <c r="B11" s="71">
        <v>29</v>
      </c>
      <c r="C11" s="29">
        <v>0.50138053201102573</v>
      </c>
      <c r="D11" s="29">
        <v>0.66774470339336733</v>
      </c>
      <c r="E11" s="29">
        <v>0.35051059957534292</v>
      </c>
      <c r="F11" s="29">
        <v>1.1000000000000001</v>
      </c>
      <c r="G11" s="29">
        <v>1.2</v>
      </c>
      <c r="H11" s="29">
        <v>1.9842814382682401</v>
      </c>
      <c r="I11" s="29"/>
    </row>
    <row r="12" spans="2:9" ht="15.6" x14ac:dyDescent="0.3">
      <c r="B12" s="71">
        <v>30</v>
      </c>
      <c r="C12" s="29">
        <v>0.9385637500229308</v>
      </c>
      <c r="D12" s="29">
        <v>0.70405767640485117</v>
      </c>
      <c r="E12" s="29">
        <v>0.39445003540846502</v>
      </c>
      <c r="F12" s="29">
        <v>0.8</v>
      </c>
      <c r="G12" s="29">
        <v>0.8</v>
      </c>
      <c r="H12" s="29">
        <v>2.0451600556867899</v>
      </c>
      <c r="I12" s="29"/>
    </row>
    <row r="13" spans="2:9" ht="15.6" x14ac:dyDescent="0.3">
      <c r="B13" s="71">
        <v>31</v>
      </c>
      <c r="C13" s="29">
        <v>0.8</v>
      </c>
      <c r="D13" s="29">
        <v>0.63865579135200456</v>
      </c>
      <c r="E13" s="29">
        <v>0.51853194273436931</v>
      </c>
      <c r="F13" s="29">
        <v>1</v>
      </c>
      <c r="G13" s="29">
        <v>0.92142869000000005</v>
      </c>
      <c r="H13" s="29">
        <v>1.44885773665884</v>
      </c>
      <c r="I13" s="29"/>
    </row>
    <row r="14" spans="2:9" ht="15.6" x14ac:dyDescent="0.3">
      <c r="B14" s="71">
        <v>32</v>
      </c>
      <c r="C14" s="29">
        <v>0.63390979425209015</v>
      </c>
      <c r="D14" s="29">
        <v>0.6267321309268491</v>
      </c>
      <c r="E14" s="29">
        <v>0.43136774277693746</v>
      </c>
      <c r="F14" s="29">
        <v>1.2</v>
      </c>
      <c r="G14" s="29">
        <v>1.2854732200000001</v>
      </c>
      <c r="H14" s="29">
        <v>2.37127672502971</v>
      </c>
      <c r="I14" s="29"/>
    </row>
    <row r="15" spans="2:9" ht="15.6" x14ac:dyDescent="0.3">
      <c r="B15" s="71">
        <v>33</v>
      </c>
      <c r="C15" s="29">
        <v>0.74800225858323</v>
      </c>
      <c r="D15" s="29">
        <v>1.0076051569643201</v>
      </c>
      <c r="E15" s="29">
        <v>0.20381443816384592</v>
      </c>
      <c r="F15" s="29">
        <v>1.2</v>
      </c>
      <c r="G15" s="29">
        <v>1.00411476</v>
      </c>
      <c r="H15" s="29">
        <v>2.58428724639887</v>
      </c>
      <c r="I15" s="29"/>
    </row>
    <row r="16" spans="2:9" ht="15.6" x14ac:dyDescent="0.3">
      <c r="B16" s="71">
        <v>34</v>
      </c>
      <c r="C16" s="29">
        <v>0.70850632696149973</v>
      </c>
      <c r="D16" s="29">
        <v>0.95768510023111442</v>
      </c>
      <c r="E16" s="29">
        <v>0.45926931782431879</v>
      </c>
      <c r="F16" s="29">
        <v>0.99</v>
      </c>
      <c r="G16" s="29">
        <v>1.6802557300000001</v>
      </c>
      <c r="H16" s="29">
        <v>2.42983103562436</v>
      </c>
      <c r="I16" s="29"/>
    </row>
    <row r="17" spans="2:14" ht="15.6" x14ac:dyDescent="0.3">
      <c r="B17" s="71">
        <v>35</v>
      </c>
      <c r="C17" s="29">
        <v>0.64395463907762973</v>
      </c>
      <c r="D17" s="29">
        <v>0.79726982919689804</v>
      </c>
      <c r="E17" s="29">
        <v>0.43832383932491942</v>
      </c>
      <c r="F17" s="29">
        <v>0.9</v>
      </c>
      <c r="G17" s="29">
        <v>1.4</v>
      </c>
      <c r="H17" s="29">
        <v>2.76110217385934</v>
      </c>
      <c r="I17" s="29"/>
    </row>
    <row r="18" spans="2:14" ht="15.6" x14ac:dyDescent="0.3">
      <c r="B18" s="71">
        <v>36</v>
      </c>
      <c r="C18" s="29">
        <v>0.84824264366386837</v>
      </c>
      <c r="D18" s="29">
        <v>1.0912966050270199</v>
      </c>
      <c r="E18" s="29">
        <v>0.63872084143550723</v>
      </c>
      <c r="F18" s="29">
        <v>1.7</v>
      </c>
      <c r="G18" s="29">
        <v>1.5</v>
      </c>
      <c r="H18" s="29">
        <v>2.3993846284129501</v>
      </c>
      <c r="I18" s="29"/>
    </row>
    <row r="19" spans="2:14" ht="15.6" x14ac:dyDescent="0.3">
      <c r="B19" s="71">
        <v>37</v>
      </c>
      <c r="C19" s="29">
        <v>1.1549722517916508</v>
      </c>
      <c r="D19" s="29">
        <v>1.2</v>
      </c>
      <c r="E19" s="29">
        <v>1.1553684193605587</v>
      </c>
      <c r="F19" s="29">
        <v>1.7</v>
      </c>
      <c r="G19" s="29">
        <v>1.9640658600000001</v>
      </c>
      <c r="H19" s="29">
        <v>3.9954599736299601</v>
      </c>
      <c r="I19" s="29"/>
    </row>
    <row r="20" spans="2:14" ht="15.6" x14ac:dyDescent="0.3">
      <c r="B20" s="71">
        <v>38</v>
      </c>
      <c r="C20" s="29">
        <v>1.2880388169439234</v>
      </c>
      <c r="D20" s="29">
        <v>1.7099644780632159</v>
      </c>
      <c r="E20" s="29">
        <v>1.7683699390061811</v>
      </c>
      <c r="F20" s="29">
        <v>2.2000000000000002</v>
      </c>
      <c r="G20" s="29">
        <v>2.8258038299999999</v>
      </c>
      <c r="H20" s="29">
        <v>3.44598843870879</v>
      </c>
      <c r="I20" s="29"/>
    </row>
    <row r="21" spans="2:14" ht="15.6" x14ac:dyDescent="0.3">
      <c r="B21" s="71">
        <v>39</v>
      </c>
      <c r="C21" s="29">
        <v>2.3876719720737887</v>
      </c>
      <c r="D21" s="29">
        <v>2.4417761479700335</v>
      </c>
      <c r="E21" s="29">
        <v>2.0530153663192814</v>
      </c>
      <c r="F21" s="29">
        <v>2.6</v>
      </c>
      <c r="G21" s="29">
        <v>3.4828175200000002</v>
      </c>
      <c r="H21" s="29">
        <v>4.5999999999999996</v>
      </c>
      <c r="I21" s="29"/>
    </row>
    <row r="22" spans="2:14" ht="15.6" x14ac:dyDescent="0.3">
      <c r="B22" s="71">
        <v>40</v>
      </c>
      <c r="C22" s="29">
        <v>2.9795695008928971</v>
      </c>
      <c r="D22" s="29">
        <v>3.3</v>
      </c>
      <c r="E22" s="29">
        <v>2.1462467144743123</v>
      </c>
      <c r="F22" s="29">
        <v>4.3</v>
      </c>
      <c r="G22" s="29">
        <v>4.24</v>
      </c>
      <c r="H22" s="29">
        <v>6.8</v>
      </c>
      <c r="I22" s="29">
        <v>6.4177895421406301</v>
      </c>
      <c r="N22" s="30"/>
    </row>
    <row r="23" spans="2:14" ht="15.6" x14ac:dyDescent="0.3">
      <c r="B23" s="71">
        <v>41</v>
      </c>
      <c r="C23" s="29">
        <v>3.6800803991596314</v>
      </c>
      <c r="D23" s="29">
        <v>3.5271740081113534</v>
      </c>
      <c r="E23" s="29">
        <v>1.7296049246757055</v>
      </c>
      <c r="F23" s="29">
        <v>5</v>
      </c>
      <c r="G23" s="29">
        <v>3.89</v>
      </c>
      <c r="H23" s="29">
        <v>5.4</v>
      </c>
      <c r="I23" s="29">
        <v>8.3579147290954907</v>
      </c>
    </row>
    <row r="24" spans="2:14" ht="15.6" x14ac:dyDescent="0.3">
      <c r="B24" s="71">
        <v>42</v>
      </c>
      <c r="C24" s="29">
        <v>3.3222680682413102</v>
      </c>
      <c r="D24" s="29">
        <v>3.260970448082424</v>
      </c>
      <c r="E24" s="29">
        <v>1.7967987937326673</v>
      </c>
      <c r="F24" s="29">
        <v>5.5</v>
      </c>
      <c r="G24" s="29">
        <v>4.51</v>
      </c>
      <c r="H24" s="29">
        <v>5.9</v>
      </c>
      <c r="I24" s="29">
        <v>9.6241899640113608</v>
      </c>
    </row>
    <row r="25" spans="2:14" ht="15.6" x14ac:dyDescent="0.3">
      <c r="B25" s="71">
        <v>43</v>
      </c>
      <c r="C25" s="29">
        <v>3.6176292592219399</v>
      </c>
      <c r="D25" s="29">
        <v>3.3241101472120858</v>
      </c>
      <c r="E25" s="29">
        <v>1.605340597705351</v>
      </c>
      <c r="F25" s="29">
        <v>6.2</v>
      </c>
      <c r="G25" s="29">
        <v>3.59</v>
      </c>
      <c r="H25" s="29">
        <v>6.1</v>
      </c>
      <c r="I25" s="29">
        <v>8.7967550969636097</v>
      </c>
    </row>
    <row r="26" spans="2:14" ht="15.6" x14ac:dyDescent="0.3">
      <c r="B26" s="71">
        <v>44</v>
      </c>
      <c r="C26" s="29">
        <v>3.5099066128218102</v>
      </c>
      <c r="D26" s="29">
        <v>3.1461670389971492</v>
      </c>
      <c r="E26" s="29">
        <v>1.4292617690465763</v>
      </c>
      <c r="F26" s="29">
        <v>4.5</v>
      </c>
      <c r="G26" s="29">
        <v>3.61</v>
      </c>
      <c r="H26" s="29">
        <v>5</v>
      </c>
      <c r="I26" s="29">
        <v>8.0470502704780102</v>
      </c>
    </row>
    <row r="27" spans="2:14" ht="15.6" x14ac:dyDescent="0.3">
      <c r="B27" s="71">
        <v>45</v>
      </c>
      <c r="C27" s="29">
        <v>4.4999902468022501</v>
      </c>
      <c r="D27" s="29">
        <v>2.9</v>
      </c>
      <c r="E27" s="29">
        <v>1.4862599114957848</v>
      </c>
      <c r="F27" s="29">
        <v>4.5999999999999996</v>
      </c>
      <c r="G27" s="29">
        <v>5.26</v>
      </c>
      <c r="H27" s="29">
        <v>6.4</v>
      </c>
      <c r="I27" s="29">
        <v>7.5815437146194604</v>
      </c>
    </row>
    <row r="28" spans="2:14" ht="15.6" x14ac:dyDescent="0.3">
      <c r="B28" s="71">
        <v>46</v>
      </c>
      <c r="C28" s="29">
        <v>5.3398970700858577</v>
      </c>
      <c r="D28" s="29">
        <v>2.7</v>
      </c>
      <c r="E28" s="29">
        <v>1.3</v>
      </c>
      <c r="F28" s="29">
        <v>5.3</v>
      </c>
      <c r="G28" s="29">
        <v>5.24</v>
      </c>
      <c r="H28" s="29">
        <v>5.8</v>
      </c>
      <c r="I28" s="29">
        <v>8.2712522115085392</v>
      </c>
    </row>
    <row r="29" spans="2:14" ht="15.6" x14ac:dyDescent="0.3">
      <c r="B29" s="71">
        <v>47</v>
      </c>
      <c r="C29" s="29">
        <v>6.6119883973977496</v>
      </c>
      <c r="D29" s="29">
        <v>2.8300933256965735</v>
      </c>
      <c r="E29" s="29">
        <v>1.2093703993020204</v>
      </c>
      <c r="F29" s="29">
        <v>6.5124599836796184</v>
      </c>
      <c r="G29" s="29">
        <v>6.39</v>
      </c>
      <c r="H29" s="29">
        <v>7.3</v>
      </c>
      <c r="I29" s="29">
        <v>11.8312858635853</v>
      </c>
    </row>
    <row r="30" spans="2:14" ht="15.6" x14ac:dyDescent="0.3">
      <c r="B30" s="71">
        <v>48</v>
      </c>
      <c r="C30" s="29">
        <v>9.41882595958349</v>
      </c>
      <c r="D30" s="29">
        <v>3.4</v>
      </c>
      <c r="E30" s="29">
        <v>1.1713623342709216</v>
      </c>
      <c r="F30" s="29">
        <v>10.6</v>
      </c>
      <c r="G30" s="29">
        <v>6.21</v>
      </c>
      <c r="H30" s="29">
        <v>7.6</v>
      </c>
      <c r="I30" s="29">
        <v>13.3466891955111</v>
      </c>
    </row>
    <row r="31" spans="2:14" ht="15.6" x14ac:dyDescent="0.3">
      <c r="B31" s="71">
        <v>49</v>
      </c>
      <c r="C31" s="29">
        <v>15.477209909964072</v>
      </c>
      <c r="D31" s="29">
        <v>3.018446853239563</v>
      </c>
      <c r="E31" s="29">
        <v>1.1632668254913638</v>
      </c>
      <c r="F31" s="29">
        <v>13.1</v>
      </c>
      <c r="G31" s="29">
        <v>7.59</v>
      </c>
      <c r="H31" s="29">
        <v>8.4839385000000007</v>
      </c>
      <c r="I31" s="29">
        <v>34.617633159383303</v>
      </c>
    </row>
    <row r="32" spans="2:14" ht="15.6" x14ac:dyDescent="0.3">
      <c r="B32" s="71">
        <v>50</v>
      </c>
      <c r="C32" s="29">
        <v>23.868772828234512</v>
      </c>
      <c r="D32" s="29">
        <v>2.4</v>
      </c>
      <c r="E32" s="29">
        <v>1.2627219233780336</v>
      </c>
      <c r="F32" s="29">
        <v>16</v>
      </c>
      <c r="G32" s="29">
        <v>8.1300000000000008</v>
      </c>
      <c r="H32" s="29">
        <v>11.4</v>
      </c>
      <c r="I32" s="29">
        <v>87.074181313403997</v>
      </c>
    </row>
    <row r="33" spans="2:9" ht="15.6" x14ac:dyDescent="0.3">
      <c r="B33" s="71">
        <v>51</v>
      </c>
      <c r="C33" s="29">
        <v>31.2724065550481</v>
      </c>
      <c r="D33" s="29">
        <v>1.7939989324698487</v>
      </c>
      <c r="E33" s="29">
        <v>1.2219327768956951</v>
      </c>
      <c r="F33" s="29">
        <v>19.399999999999999</v>
      </c>
      <c r="G33" s="29">
        <v>9.43</v>
      </c>
      <c r="H33" s="29">
        <v>18.899999999999999</v>
      </c>
      <c r="I33" s="29">
        <v>124.36092303440699</v>
      </c>
    </row>
    <row r="34" spans="2:9" ht="15.6" x14ac:dyDescent="0.3">
      <c r="B34" s="71">
        <v>52</v>
      </c>
      <c r="C34" s="29">
        <v>20.8910380229879</v>
      </c>
      <c r="D34" s="29">
        <v>0.94968358719232981</v>
      </c>
      <c r="E34" s="29">
        <v>0.8</v>
      </c>
      <c r="F34" s="29">
        <v>12.9</v>
      </c>
      <c r="G34" s="29">
        <v>8.44</v>
      </c>
      <c r="H34" s="29">
        <v>21</v>
      </c>
      <c r="I34" s="29">
        <v>98.447579542477797</v>
      </c>
    </row>
    <row r="35" spans="2:9" ht="15.6" x14ac:dyDescent="0.3">
      <c r="B35" s="71">
        <v>1</v>
      </c>
      <c r="C35" s="29">
        <v>21.110895553139301</v>
      </c>
      <c r="D35" s="29">
        <v>1.2716777028727004</v>
      </c>
      <c r="E35" s="29">
        <v>1.3073584284628847</v>
      </c>
      <c r="F35" s="29">
        <v>16.600000000000001</v>
      </c>
      <c r="G35" s="29">
        <v>14.81</v>
      </c>
      <c r="H35" s="29">
        <v>37.329064000000002</v>
      </c>
      <c r="I35" s="29">
        <v>108.374596649586</v>
      </c>
    </row>
    <row r="36" spans="2:9" ht="15.6" x14ac:dyDescent="0.3">
      <c r="B36" s="71">
        <v>2</v>
      </c>
      <c r="C36" s="29">
        <v>12.870752237467036</v>
      </c>
      <c r="D36" s="29">
        <v>1.4134663929452498</v>
      </c>
      <c r="E36" s="29">
        <v>1.0590634651346222</v>
      </c>
      <c r="F36" s="29">
        <v>14.7</v>
      </c>
      <c r="G36" s="29">
        <v>19.170000000000002</v>
      </c>
      <c r="H36" s="29">
        <v>53.1</v>
      </c>
      <c r="I36" s="29">
        <v>66.477648095133205</v>
      </c>
    </row>
    <row r="37" spans="2:9" ht="15.6" x14ac:dyDescent="0.3">
      <c r="B37" s="71">
        <v>3</v>
      </c>
      <c r="C37" s="29">
        <v>7.0001709908434</v>
      </c>
      <c r="D37" s="29">
        <v>1.066785271306061</v>
      </c>
      <c r="E37" s="29">
        <v>0.86680142879468458</v>
      </c>
      <c r="F37" s="29">
        <v>10.3</v>
      </c>
      <c r="G37" s="29">
        <v>19.600000000000001</v>
      </c>
      <c r="H37" s="29">
        <v>54.1</v>
      </c>
      <c r="I37" s="29">
        <v>40.731481221382602</v>
      </c>
    </row>
    <row r="38" spans="2:9" ht="15.6" x14ac:dyDescent="0.3">
      <c r="B38" s="71">
        <v>4</v>
      </c>
      <c r="C38" s="29">
        <v>5.4737854920061899</v>
      </c>
      <c r="D38" s="29">
        <v>1.049974207155346</v>
      </c>
      <c r="E38" s="29">
        <v>0.99627826205132675</v>
      </c>
      <c r="F38" s="29">
        <v>9</v>
      </c>
      <c r="G38" s="29">
        <v>17.55</v>
      </c>
      <c r="H38" s="29">
        <v>52.1</v>
      </c>
      <c r="I38" s="29">
        <v>24.090826797175701</v>
      </c>
    </row>
    <row r="39" spans="2:9" ht="15.6" x14ac:dyDescent="0.3">
      <c r="B39" s="71">
        <v>5</v>
      </c>
      <c r="C39" s="29">
        <v>5.4918649138052702</v>
      </c>
      <c r="D39" s="29">
        <v>0.86570117899843568</v>
      </c>
      <c r="E39" s="29">
        <v>1.0199232236518025</v>
      </c>
      <c r="F39" s="29">
        <v>10.3</v>
      </c>
      <c r="G39" s="29">
        <v>19.739999999999998</v>
      </c>
      <c r="H39" s="29">
        <v>43.009826500000003</v>
      </c>
      <c r="I39" s="29">
        <v>23.6467814491699</v>
      </c>
    </row>
    <row r="40" spans="2:9" ht="15.6" x14ac:dyDescent="0.3">
      <c r="B40" s="71">
        <v>6</v>
      </c>
      <c r="C40" s="29">
        <v>5.3240901213171599</v>
      </c>
      <c r="D40" s="29">
        <v>1.6057999113836343</v>
      </c>
      <c r="E40" s="29">
        <v>0.5688676667214384</v>
      </c>
      <c r="F40" s="29">
        <v>9.8000000000000007</v>
      </c>
      <c r="G40" s="29">
        <v>23.11</v>
      </c>
      <c r="H40" s="29">
        <v>34</v>
      </c>
      <c r="I40" s="29">
        <v>18.396610314170001</v>
      </c>
    </row>
    <row r="41" spans="2:9" ht="15.6" x14ac:dyDescent="0.3">
      <c r="B41" s="71">
        <v>7</v>
      </c>
      <c r="C41" s="29">
        <v>4.4856144682664008</v>
      </c>
      <c r="D41" s="29">
        <v>1.2039304315488633</v>
      </c>
      <c r="E41" s="29">
        <v>0.87129096277651386</v>
      </c>
      <c r="F41" s="29">
        <v>8.4135945975866271</v>
      </c>
      <c r="G41" s="29">
        <v>21.08</v>
      </c>
      <c r="H41" s="29">
        <v>29.1089603</v>
      </c>
      <c r="I41" s="29">
        <v>12.0826166683251</v>
      </c>
    </row>
    <row r="42" spans="2:9" ht="15.6" x14ac:dyDescent="0.3">
      <c r="B42" s="71">
        <v>8</v>
      </c>
      <c r="C42" s="29">
        <v>4.5638949899290671</v>
      </c>
      <c r="D42" s="29">
        <v>1</v>
      </c>
      <c r="E42" s="29">
        <v>0.40251977378388715</v>
      </c>
      <c r="F42" s="29">
        <v>6.691551591098019</v>
      </c>
      <c r="G42" s="29">
        <v>15.7</v>
      </c>
      <c r="H42" s="29">
        <v>29.1</v>
      </c>
      <c r="I42" s="29">
        <v>9.0722777961206393</v>
      </c>
    </row>
    <row r="43" spans="2:9" ht="15.6" x14ac:dyDescent="0.3">
      <c r="B43" s="71">
        <v>9</v>
      </c>
      <c r="C43" s="29">
        <v>3.8380242518633887</v>
      </c>
      <c r="D43" s="29">
        <v>1.3370047013307418</v>
      </c>
      <c r="E43" s="29">
        <v>0.40761388410121352</v>
      </c>
      <c r="F43" s="29">
        <v>8.4</v>
      </c>
      <c r="G43" s="29">
        <v>12.05</v>
      </c>
      <c r="H43" s="29">
        <v>18.3</v>
      </c>
      <c r="I43" s="29">
        <v>7.60416995463323</v>
      </c>
    </row>
    <row r="44" spans="2:9" ht="15.6" x14ac:dyDescent="0.3">
      <c r="B44" s="71">
        <v>10</v>
      </c>
      <c r="C44" s="29">
        <v>3.8</v>
      </c>
      <c r="D44" s="29">
        <v>1.9890147883249512</v>
      </c>
      <c r="E44" s="29">
        <v>0.73234499307933987</v>
      </c>
      <c r="F44" s="29">
        <v>11.5</v>
      </c>
      <c r="G44" s="29">
        <v>9.09</v>
      </c>
      <c r="H44" s="29">
        <v>20.3</v>
      </c>
      <c r="I44" s="29">
        <v>7.7853537009113003</v>
      </c>
    </row>
    <row r="45" spans="2:9" ht="15.6" x14ac:dyDescent="0.3">
      <c r="B45" s="71">
        <v>11</v>
      </c>
      <c r="C45" s="29">
        <v>4.111365134742651</v>
      </c>
      <c r="D45" s="29">
        <v>1.2492201559467655</v>
      </c>
      <c r="E45" s="29">
        <v>0.58551912125290284</v>
      </c>
      <c r="F45" s="29">
        <v>14.6</v>
      </c>
      <c r="G45" s="29">
        <v>6.2</v>
      </c>
      <c r="H45" s="29">
        <v>18.600000000000001</v>
      </c>
      <c r="I45" s="29">
        <v>7.3675579137804696</v>
      </c>
    </row>
    <row r="46" spans="2:9" ht="15.6" x14ac:dyDescent="0.3">
      <c r="B46" s="71">
        <v>12</v>
      </c>
      <c r="C46" s="29">
        <v>3.6801257145888777</v>
      </c>
      <c r="D46" s="29">
        <v>2</v>
      </c>
      <c r="E46" s="29">
        <v>0.60082446982439974</v>
      </c>
      <c r="F46" s="29">
        <v>9.8000000000000007</v>
      </c>
      <c r="G46" s="29">
        <v>7.2</v>
      </c>
      <c r="H46" s="29">
        <v>13.5</v>
      </c>
      <c r="I46" s="29">
        <v>5.4917818375212999</v>
      </c>
    </row>
    <row r="47" spans="2:9" ht="15.6" x14ac:dyDescent="0.3">
      <c r="B47" s="71">
        <v>13</v>
      </c>
      <c r="C47" s="29">
        <v>3.0861247643556706</v>
      </c>
      <c r="D47" s="29">
        <v>2.4</v>
      </c>
      <c r="E47" s="29">
        <v>0.34779954833881155</v>
      </c>
      <c r="F47" s="29">
        <v>7.6</v>
      </c>
      <c r="G47" s="29">
        <v>6</v>
      </c>
      <c r="H47" s="29">
        <v>9.92849</v>
      </c>
      <c r="I47" s="29">
        <v>7.6534623567932796</v>
      </c>
    </row>
    <row r="48" spans="2:9" ht="15.6" x14ac:dyDescent="0.3">
      <c r="B48" s="71">
        <v>14</v>
      </c>
      <c r="C48" s="29">
        <v>1.7058473512409398</v>
      </c>
      <c r="D48" s="29">
        <v>1.839807924052729</v>
      </c>
      <c r="E48" s="29">
        <v>0.49093415377679911</v>
      </c>
      <c r="F48" s="29">
        <v>6.2</v>
      </c>
      <c r="G48" s="29">
        <v>4.7</v>
      </c>
      <c r="H48" s="29">
        <v>8</v>
      </c>
      <c r="I48" s="29">
        <v>4.1767379945729397</v>
      </c>
    </row>
    <row r="49" spans="2:9" ht="15.6" x14ac:dyDescent="0.3">
      <c r="B49" s="71">
        <v>15</v>
      </c>
      <c r="C49" s="29">
        <v>1.6419867965602617</v>
      </c>
      <c r="D49" s="29">
        <v>1.3695196142003703</v>
      </c>
      <c r="E49" s="29">
        <v>0.6429272219243326</v>
      </c>
      <c r="F49" s="29">
        <v>3.7</v>
      </c>
      <c r="G49" s="29">
        <v>4.21</v>
      </c>
      <c r="H49" s="29">
        <v>7.6</v>
      </c>
      <c r="I49" s="29">
        <v>5.20396007296796</v>
      </c>
    </row>
    <row r="50" spans="2:9" ht="15.6" x14ac:dyDescent="0.3">
      <c r="B50" s="71">
        <v>16</v>
      </c>
      <c r="C50" s="29">
        <v>1.8245547788857761</v>
      </c>
      <c r="D50" s="29">
        <v>1.4921692528315875</v>
      </c>
      <c r="E50" s="29">
        <v>0.5</v>
      </c>
      <c r="F50" s="29">
        <v>3.8</v>
      </c>
      <c r="G50" s="29">
        <v>3.41</v>
      </c>
      <c r="H50" s="29">
        <v>4</v>
      </c>
      <c r="I50" s="29">
        <v>2.9867898551549099</v>
      </c>
    </row>
    <row r="51" spans="2:9" ht="15.6" x14ac:dyDescent="0.3">
      <c r="B51" s="71">
        <v>17</v>
      </c>
      <c r="C51" s="29">
        <v>1.7</v>
      </c>
      <c r="D51" s="29">
        <v>1.0492390393866848</v>
      </c>
      <c r="E51" s="29">
        <v>0.5</v>
      </c>
      <c r="F51" s="29">
        <v>3.9</v>
      </c>
      <c r="G51" s="29">
        <v>2.37</v>
      </c>
      <c r="H51" s="29">
        <v>3.4</v>
      </c>
      <c r="I51" s="29">
        <v>2.6432238624030902</v>
      </c>
    </row>
    <row r="52" spans="2:9" ht="15.6" x14ac:dyDescent="0.3">
      <c r="B52" s="71">
        <v>18</v>
      </c>
      <c r="C52" s="29">
        <v>1.5</v>
      </c>
      <c r="D52" s="29">
        <v>1.2481144208895349</v>
      </c>
      <c r="E52" s="29">
        <v>0.4</v>
      </c>
      <c r="F52" s="29">
        <v>3.1317052894502342</v>
      </c>
      <c r="G52" s="29">
        <v>2.7</v>
      </c>
      <c r="H52" s="29">
        <v>3.0646842900000002</v>
      </c>
      <c r="I52" s="29">
        <v>3.15074300248622</v>
      </c>
    </row>
    <row r="53" spans="2:9" ht="15.6" x14ac:dyDescent="0.3">
      <c r="B53" s="71">
        <v>19</v>
      </c>
      <c r="C53" s="29">
        <v>1.4613070431836952</v>
      </c>
      <c r="D53" s="29">
        <v>1.4195775378394564</v>
      </c>
      <c r="E53" s="29">
        <v>0.6</v>
      </c>
      <c r="F53" s="29">
        <v>2.0985114254823154</v>
      </c>
      <c r="G53" s="29">
        <v>2.5</v>
      </c>
      <c r="H53" s="29">
        <v>1</v>
      </c>
      <c r="I53" s="29">
        <v>1.91888149873501</v>
      </c>
    </row>
    <row r="54" spans="2:9" ht="15.6" x14ac:dyDescent="0.3">
      <c r="B54" s="71">
        <v>20</v>
      </c>
      <c r="C54" s="29">
        <v>1.4</v>
      </c>
      <c r="D54" s="29">
        <v>1.3672465971907244</v>
      </c>
      <c r="E54" s="29">
        <v>0.9</v>
      </c>
      <c r="F54" s="29">
        <v>1.6715425149100047</v>
      </c>
      <c r="G54" s="29">
        <v>2.21</v>
      </c>
      <c r="H54" s="29">
        <v>2.2629015899999998</v>
      </c>
      <c r="I54" s="29">
        <v>1.70019594758296</v>
      </c>
    </row>
    <row r="55" spans="2:9" ht="15.6" x14ac:dyDescent="0.3">
      <c r="B55" s="71">
        <v>21</v>
      </c>
      <c r="C55" s="29">
        <v>1.3653912395387999</v>
      </c>
      <c r="D55" s="29">
        <v>1.2155911723769062</v>
      </c>
      <c r="E55" s="29">
        <v>0.74540447181296843</v>
      </c>
      <c r="F55" s="29">
        <v>1.6185885907488669</v>
      </c>
      <c r="G55" s="29">
        <v>1.69</v>
      </c>
      <c r="H55" s="29">
        <v>1.8</v>
      </c>
      <c r="I55" s="29">
        <v>4.7624944040690798</v>
      </c>
    </row>
    <row r="56" spans="2:9" ht="15.6" x14ac:dyDescent="0.3">
      <c r="B56" s="71">
        <v>22</v>
      </c>
      <c r="C56" s="29">
        <v>1.0804881157344499</v>
      </c>
      <c r="D56" s="29">
        <v>0.55559248861945421</v>
      </c>
      <c r="E56" s="29">
        <v>0.5</v>
      </c>
      <c r="F56" s="29">
        <v>0.66776140826816366</v>
      </c>
      <c r="G56" s="29">
        <v>1.6</v>
      </c>
      <c r="H56" s="29">
        <v>1.3</v>
      </c>
      <c r="I56" s="29">
        <v>2.9678654369810902</v>
      </c>
    </row>
    <row r="57" spans="2:9" ht="15.6" x14ac:dyDescent="0.3">
      <c r="B57" s="71">
        <v>23</v>
      </c>
      <c r="C57" s="29">
        <v>1.40581798793014</v>
      </c>
      <c r="D57" s="29">
        <v>1.3405166895299234</v>
      </c>
      <c r="E57" s="29">
        <v>0.7</v>
      </c>
      <c r="F57" s="29">
        <v>0.66851428513296896</v>
      </c>
      <c r="G57" s="29">
        <v>1.6</v>
      </c>
      <c r="H57" s="29">
        <v>1.3</v>
      </c>
      <c r="I57" s="29">
        <v>3.50379552458674</v>
      </c>
    </row>
    <row r="58" spans="2:9" ht="15.6" x14ac:dyDescent="0.3">
      <c r="B58" s="71">
        <v>24</v>
      </c>
      <c r="C58" s="29">
        <v>0.89095407474419297</v>
      </c>
      <c r="D58" s="29">
        <v>1.2266742618248043</v>
      </c>
      <c r="E58" s="29">
        <v>0.3</v>
      </c>
      <c r="F58" s="29">
        <v>1.0154440333669108</v>
      </c>
      <c r="G58" s="29">
        <v>1.78</v>
      </c>
      <c r="H58" s="29">
        <v>1.5</v>
      </c>
      <c r="I58" s="29">
        <v>1.5324003058671001</v>
      </c>
    </row>
    <row r="59" spans="2:9" ht="15.6" x14ac:dyDescent="0.3">
      <c r="B59" s="71">
        <v>25</v>
      </c>
      <c r="C59" s="29">
        <v>0.71585106324910996</v>
      </c>
      <c r="D59" s="29">
        <v>0.90463562239508255</v>
      </c>
      <c r="E59" s="29">
        <v>0.96234055219975745</v>
      </c>
      <c r="F59" s="29">
        <v>0.91315753970615177</v>
      </c>
      <c r="G59" s="29">
        <v>1.9</v>
      </c>
      <c r="H59" s="29">
        <v>1.9</v>
      </c>
      <c r="I59" s="29">
        <v>3.2286326887319299</v>
      </c>
    </row>
    <row r="60" spans="2:9" ht="15.6" x14ac:dyDescent="0.3">
      <c r="B60" s="72">
        <v>26</v>
      </c>
      <c r="C60" s="33">
        <v>0.86048722764961105</v>
      </c>
      <c r="D60" s="33">
        <v>1.3032929421129023</v>
      </c>
      <c r="E60" s="33">
        <v>0.94202683143623089</v>
      </c>
      <c r="F60" s="33">
        <v>0.30866423308302537</v>
      </c>
      <c r="G60" s="33">
        <v>1.6</v>
      </c>
      <c r="H60" s="33">
        <v>1.59</v>
      </c>
      <c r="I60" s="33">
        <v>1.93933462920668</v>
      </c>
    </row>
    <row r="61" spans="2:9" ht="15.6" x14ac:dyDescent="0.3">
      <c r="F61" s="73"/>
    </row>
  </sheetData>
  <mergeCells count="1">
    <mergeCell ref="C2:H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N171"/>
  <sheetViews>
    <sheetView workbookViewId="0"/>
  </sheetViews>
  <sheetFormatPr defaultColWidth="9.33203125" defaultRowHeight="14.4" x14ac:dyDescent="0.3"/>
  <cols>
    <col min="1" max="1" width="15.77734375" style="23" customWidth="1"/>
    <col min="2" max="2" width="21" style="23" customWidth="1"/>
    <col min="3" max="3" width="35.109375" style="23" customWidth="1"/>
    <col min="4" max="4" width="34.88671875" style="23" customWidth="1"/>
    <col min="5" max="5" width="36.5546875" style="23" customWidth="1"/>
    <col min="6" max="6" width="22.33203125" style="23" customWidth="1"/>
    <col min="7" max="7" width="9.33203125" style="23" customWidth="1"/>
    <col min="8" max="16384" width="9.33203125" style="23"/>
  </cols>
  <sheetData>
    <row r="1" spans="2:8" s="20" customFormat="1" x14ac:dyDescent="0.3"/>
    <row r="2" spans="2:8" s="20" customFormat="1" ht="23.25" customHeight="1" x14ac:dyDescent="0.4">
      <c r="C2" s="313" t="s">
        <v>561</v>
      </c>
      <c r="D2" s="313"/>
      <c r="E2" s="313"/>
      <c r="F2" s="313"/>
      <c r="G2" s="313"/>
      <c r="H2" s="313"/>
    </row>
    <row r="3" spans="2:8" s="20" customFormat="1" ht="22.8" x14ac:dyDescent="0.4">
      <c r="C3" s="22" t="s">
        <v>1</v>
      </c>
    </row>
    <row r="4" spans="2:8" s="20" customFormat="1" ht="22.8" x14ac:dyDescent="0.4">
      <c r="D4" s="22"/>
    </row>
    <row r="5" spans="2:8" s="20" customFormat="1" x14ac:dyDescent="0.3"/>
    <row r="6" spans="2:8" s="20" customFormat="1" x14ac:dyDescent="0.3"/>
    <row r="7" spans="2:8" ht="15" thickBot="1" x14ac:dyDescent="0.35"/>
    <row r="8" spans="2:8" ht="24.6" customHeight="1" x14ac:dyDescent="0.3">
      <c r="B8" s="318" t="s">
        <v>562</v>
      </c>
      <c r="C8" s="318"/>
      <c r="D8" s="318"/>
      <c r="E8" s="318"/>
    </row>
    <row r="9" spans="2:8" ht="18" thickBot="1" x14ac:dyDescent="0.35">
      <c r="B9" s="74" t="s">
        <v>475</v>
      </c>
      <c r="C9" s="74" t="s">
        <v>563</v>
      </c>
      <c r="D9" s="74" t="s">
        <v>564</v>
      </c>
      <c r="E9" s="74" t="s">
        <v>565</v>
      </c>
    </row>
    <row r="10" spans="2:8" ht="15.6" x14ac:dyDescent="0.3">
      <c r="B10" s="71">
        <v>27</v>
      </c>
      <c r="C10" s="71">
        <v>20</v>
      </c>
      <c r="D10" s="71">
        <v>79</v>
      </c>
      <c r="E10" s="29">
        <v>25.316455696202532</v>
      </c>
    </row>
    <row r="11" spans="2:8" ht="15.6" x14ac:dyDescent="0.3">
      <c r="B11" s="71">
        <v>28</v>
      </c>
      <c r="C11" s="71">
        <v>29</v>
      </c>
      <c r="D11" s="71">
        <v>77</v>
      </c>
      <c r="E11" s="29">
        <v>37.662337662337663</v>
      </c>
    </row>
    <row r="12" spans="2:8" ht="15.6" x14ac:dyDescent="0.3">
      <c r="B12" s="71">
        <v>29</v>
      </c>
      <c r="C12" s="71">
        <v>15</v>
      </c>
      <c r="D12" s="71">
        <v>50</v>
      </c>
      <c r="E12" s="29">
        <v>30</v>
      </c>
    </row>
    <row r="13" spans="2:8" ht="15.6" x14ac:dyDescent="0.3">
      <c r="B13" s="71">
        <v>30</v>
      </c>
      <c r="C13" s="71">
        <v>8</v>
      </c>
      <c r="D13" s="71">
        <v>66</v>
      </c>
      <c r="E13" s="29">
        <v>12.121212121212121</v>
      </c>
    </row>
    <row r="14" spans="2:8" ht="15.6" x14ac:dyDescent="0.3">
      <c r="B14" s="71">
        <v>31</v>
      </c>
      <c r="C14" s="71">
        <v>9</v>
      </c>
      <c r="D14" s="71">
        <v>53</v>
      </c>
      <c r="E14" s="29">
        <v>16.981132075471699</v>
      </c>
    </row>
    <row r="15" spans="2:8" ht="15.6" x14ac:dyDescent="0.3">
      <c r="B15" s="71">
        <v>32</v>
      </c>
      <c r="C15" s="71">
        <v>12</v>
      </c>
      <c r="D15" s="71">
        <v>61</v>
      </c>
      <c r="E15" s="29">
        <v>19.672131147540984</v>
      </c>
    </row>
    <row r="16" spans="2:8" ht="15.6" x14ac:dyDescent="0.3">
      <c r="B16" s="71">
        <v>33</v>
      </c>
      <c r="C16" s="71">
        <v>8</v>
      </c>
      <c r="D16" s="71">
        <v>49</v>
      </c>
      <c r="E16" s="29">
        <v>16.326530612244898</v>
      </c>
    </row>
    <row r="17" spans="2:14" ht="15.6" x14ac:dyDescent="0.3">
      <c r="B17" s="71">
        <v>34</v>
      </c>
      <c r="C17" s="71">
        <v>2</v>
      </c>
      <c r="D17" s="71">
        <v>30</v>
      </c>
      <c r="E17" s="29">
        <v>6.666666666666667</v>
      </c>
    </row>
    <row r="18" spans="2:14" ht="15.6" x14ac:dyDescent="0.3">
      <c r="B18" s="71">
        <v>35</v>
      </c>
      <c r="C18" s="71">
        <v>3</v>
      </c>
      <c r="D18" s="71">
        <v>39</v>
      </c>
      <c r="E18" s="29">
        <v>7.6923076923076925</v>
      </c>
    </row>
    <row r="19" spans="2:14" ht="15.6" x14ac:dyDescent="0.3">
      <c r="B19" s="71">
        <v>36</v>
      </c>
      <c r="C19" s="71">
        <v>9</v>
      </c>
      <c r="D19" s="71">
        <v>54</v>
      </c>
      <c r="E19" s="29">
        <v>16.666666666666664</v>
      </c>
    </row>
    <row r="20" spans="2:14" ht="15.6" x14ac:dyDescent="0.3">
      <c r="B20" s="71">
        <v>37</v>
      </c>
      <c r="C20" s="71">
        <v>14</v>
      </c>
      <c r="D20" s="71">
        <v>98</v>
      </c>
      <c r="E20" s="29">
        <v>14.285714285714285</v>
      </c>
    </row>
    <row r="21" spans="2:14" ht="15.6" x14ac:dyDescent="0.3">
      <c r="B21" s="71">
        <v>38</v>
      </c>
      <c r="C21" s="71">
        <v>15</v>
      </c>
      <c r="D21" s="71">
        <v>86</v>
      </c>
      <c r="E21" s="29">
        <v>17.441860465116278</v>
      </c>
    </row>
    <row r="22" spans="2:14" ht="15.6" x14ac:dyDescent="0.3">
      <c r="B22" s="71">
        <v>39</v>
      </c>
      <c r="C22" s="71">
        <v>20</v>
      </c>
      <c r="D22" s="71">
        <v>145</v>
      </c>
      <c r="E22" s="29">
        <v>13.793103448275861</v>
      </c>
    </row>
    <row r="23" spans="2:14" ht="15.6" x14ac:dyDescent="0.3">
      <c r="B23" s="71">
        <v>40</v>
      </c>
      <c r="C23" s="71">
        <v>33</v>
      </c>
      <c r="D23" s="71">
        <v>236</v>
      </c>
      <c r="E23" s="29">
        <v>13.983050847457626</v>
      </c>
      <c r="N23" s="30"/>
    </row>
    <row r="24" spans="2:14" ht="15.6" x14ac:dyDescent="0.3">
      <c r="B24" s="71">
        <v>41</v>
      </c>
      <c r="C24" s="71">
        <v>27</v>
      </c>
      <c r="D24" s="71">
        <v>217</v>
      </c>
      <c r="E24" s="29">
        <v>12.442396313364055</v>
      </c>
    </row>
    <row r="25" spans="2:14" ht="15.6" x14ac:dyDescent="0.3">
      <c r="B25" s="71">
        <v>42</v>
      </c>
      <c r="C25" s="71">
        <v>21</v>
      </c>
      <c r="D25" s="71">
        <v>226</v>
      </c>
      <c r="E25" s="29">
        <v>9.2920353982300892</v>
      </c>
    </row>
    <row r="26" spans="2:14" ht="15.6" x14ac:dyDescent="0.3">
      <c r="B26" s="71">
        <v>43</v>
      </c>
      <c r="C26" s="71">
        <v>16</v>
      </c>
      <c r="D26" s="71">
        <v>231</v>
      </c>
      <c r="E26" s="29">
        <v>6.9264069264069263</v>
      </c>
    </row>
    <row r="27" spans="2:14" ht="15.6" x14ac:dyDescent="0.3">
      <c r="B27" s="71">
        <v>44</v>
      </c>
      <c r="C27" s="71">
        <v>13</v>
      </c>
      <c r="D27" s="71">
        <v>240</v>
      </c>
      <c r="E27" s="29">
        <v>5.416666666666667</v>
      </c>
    </row>
    <row r="28" spans="2:14" ht="15.6" x14ac:dyDescent="0.3">
      <c r="B28" s="71">
        <v>45</v>
      </c>
      <c r="C28" s="71">
        <v>20</v>
      </c>
      <c r="D28" s="71">
        <v>266</v>
      </c>
      <c r="E28" s="29">
        <v>7.518796992481203</v>
      </c>
    </row>
    <row r="29" spans="2:14" ht="15.6" x14ac:dyDescent="0.3">
      <c r="B29" s="71">
        <v>46</v>
      </c>
      <c r="C29" s="71">
        <v>16</v>
      </c>
      <c r="D29" s="71">
        <v>296</v>
      </c>
      <c r="E29" s="29">
        <v>5.4054054054054053</v>
      </c>
    </row>
    <row r="30" spans="2:14" ht="15.6" x14ac:dyDescent="0.3">
      <c r="B30" s="71">
        <v>47</v>
      </c>
      <c r="C30" s="71">
        <v>23</v>
      </c>
      <c r="D30" s="71">
        <v>333</v>
      </c>
      <c r="E30" s="29">
        <v>6.9069069069069062</v>
      </c>
    </row>
    <row r="31" spans="2:14" ht="15.6" x14ac:dyDescent="0.3">
      <c r="B31" s="71">
        <v>48</v>
      </c>
      <c r="C31" s="71">
        <v>15</v>
      </c>
      <c r="D31" s="71">
        <v>358</v>
      </c>
      <c r="E31" s="29">
        <v>4.1899441340782122</v>
      </c>
    </row>
    <row r="32" spans="2:14" ht="15.6" x14ac:dyDescent="0.3">
      <c r="B32" s="71">
        <v>49</v>
      </c>
      <c r="C32" s="71">
        <v>33</v>
      </c>
      <c r="D32" s="71">
        <v>623</v>
      </c>
      <c r="E32" s="29">
        <v>5.2969502407704656</v>
      </c>
    </row>
    <row r="33" spans="2:5" ht="15.6" x14ac:dyDescent="0.3">
      <c r="B33" s="71">
        <v>50</v>
      </c>
      <c r="C33" s="71">
        <v>36</v>
      </c>
      <c r="D33" s="71">
        <v>574</v>
      </c>
      <c r="E33" s="29">
        <v>6.2717770034843205</v>
      </c>
    </row>
    <row r="34" spans="2:5" ht="15.6" x14ac:dyDescent="0.3">
      <c r="B34" s="71">
        <v>51</v>
      </c>
      <c r="C34" s="71">
        <v>35</v>
      </c>
      <c r="D34" s="71">
        <v>645</v>
      </c>
      <c r="E34" s="29">
        <v>5.4263565891472867</v>
      </c>
    </row>
    <row r="35" spans="2:5" ht="15.6" x14ac:dyDescent="0.3">
      <c r="B35" s="71">
        <v>52</v>
      </c>
      <c r="C35" s="71">
        <v>22</v>
      </c>
      <c r="D35" s="71">
        <v>279</v>
      </c>
      <c r="E35" s="29">
        <v>7.8853046594982077</v>
      </c>
    </row>
    <row r="36" spans="2:5" ht="15.6" x14ac:dyDescent="0.3">
      <c r="B36" s="71">
        <v>1</v>
      </c>
      <c r="C36" s="71">
        <v>20</v>
      </c>
      <c r="D36" s="71">
        <v>403</v>
      </c>
      <c r="E36" s="29">
        <v>4.9627791563275441</v>
      </c>
    </row>
    <row r="37" spans="2:5" ht="15.6" x14ac:dyDescent="0.3">
      <c r="B37" s="71">
        <v>2</v>
      </c>
      <c r="C37" s="71">
        <v>17</v>
      </c>
      <c r="D37" s="71">
        <v>385</v>
      </c>
      <c r="E37" s="29">
        <v>4.4155844155844157</v>
      </c>
    </row>
    <row r="38" spans="2:5" ht="15.6" x14ac:dyDescent="0.3">
      <c r="B38" s="71">
        <v>3</v>
      </c>
      <c r="C38" s="71">
        <v>8</v>
      </c>
      <c r="D38" s="71">
        <v>272</v>
      </c>
      <c r="E38" s="29">
        <v>2.9411764705882351</v>
      </c>
    </row>
    <row r="39" spans="2:5" ht="15.6" x14ac:dyDescent="0.3">
      <c r="B39" s="71">
        <v>4</v>
      </c>
      <c r="C39" s="71">
        <v>18</v>
      </c>
      <c r="D39" s="71">
        <v>298</v>
      </c>
      <c r="E39" s="29">
        <v>6.0402684563758395</v>
      </c>
    </row>
    <row r="40" spans="2:5" ht="15.6" x14ac:dyDescent="0.3">
      <c r="B40" s="71">
        <v>5</v>
      </c>
      <c r="C40" s="71">
        <v>14</v>
      </c>
      <c r="D40" s="71">
        <v>292</v>
      </c>
      <c r="E40" s="29">
        <v>4.7945205479452051</v>
      </c>
    </row>
    <row r="41" spans="2:5" ht="15.6" x14ac:dyDescent="0.3">
      <c r="B41" s="71">
        <v>6</v>
      </c>
      <c r="C41" s="71">
        <v>11</v>
      </c>
      <c r="D41" s="71">
        <v>313</v>
      </c>
      <c r="E41" s="29">
        <v>3.5143769968051117</v>
      </c>
    </row>
    <row r="42" spans="2:5" ht="15.6" x14ac:dyDescent="0.3">
      <c r="B42" s="71">
        <v>7</v>
      </c>
      <c r="C42" s="71">
        <v>17</v>
      </c>
      <c r="D42" s="71">
        <v>267</v>
      </c>
      <c r="E42" s="29">
        <v>6.3670411985018731</v>
      </c>
    </row>
    <row r="43" spans="2:5" ht="15.6" x14ac:dyDescent="0.3">
      <c r="B43" s="71">
        <v>8</v>
      </c>
      <c r="C43" s="71">
        <v>15</v>
      </c>
      <c r="D43" s="71">
        <v>278</v>
      </c>
      <c r="E43" s="29">
        <v>5.3956834532374103</v>
      </c>
    </row>
    <row r="44" spans="2:5" ht="15.6" x14ac:dyDescent="0.3">
      <c r="B44" s="71">
        <v>9</v>
      </c>
      <c r="C44" s="71">
        <v>10</v>
      </c>
      <c r="D44" s="71">
        <v>227</v>
      </c>
      <c r="E44" s="29">
        <v>4.4052863436123353</v>
      </c>
    </row>
    <row r="45" spans="2:5" ht="15.6" x14ac:dyDescent="0.3">
      <c r="B45" s="71">
        <v>10</v>
      </c>
      <c r="C45" s="71">
        <v>24</v>
      </c>
      <c r="D45" s="71">
        <v>254</v>
      </c>
      <c r="E45" s="29">
        <v>9.4488188976377945</v>
      </c>
    </row>
    <row r="46" spans="2:5" ht="15.6" x14ac:dyDescent="0.3">
      <c r="B46" s="71">
        <v>11</v>
      </c>
      <c r="C46" s="71">
        <v>20</v>
      </c>
      <c r="D46" s="71">
        <v>294</v>
      </c>
      <c r="E46" s="29">
        <v>6.8027210884353746</v>
      </c>
    </row>
    <row r="47" spans="2:5" ht="15.6" x14ac:dyDescent="0.3">
      <c r="B47" s="71">
        <v>12</v>
      </c>
      <c r="C47" s="71">
        <v>22</v>
      </c>
      <c r="D47" s="71">
        <v>308</v>
      </c>
      <c r="E47" s="29">
        <v>7.1428571428571423</v>
      </c>
    </row>
    <row r="48" spans="2:5" ht="15.6" x14ac:dyDescent="0.3">
      <c r="B48" s="71">
        <v>13</v>
      </c>
      <c r="C48" s="71">
        <v>6</v>
      </c>
      <c r="D48" s="71">
        <v>235</v>
      </c>
      <c r="E48" s="29">
        <v>2.5531914893617018</v>
      </c>
    </row>
    <row r="49" spans="2:6" ht="15.6" x14ac:dyDescent="0.3">
      <c r="B49" s="71">
        <v>14</v>
      </c>
      <c r="C49" s="71">
        <v>8</v>
      </c>
      <c r="D49" s="71">
        <v>163</v>
      </c>
      <c r="E49" s="29">
        <v>4.9079754601226995</v>
      </c>
    </row>
    <row r="50" spans="2:6" ht="15.6" x14ac:dyDescent="0.3">
      <c r="B50" s="71">
        <v>15</v>
      </c>
      <c r="C50" s="71">
        <v>9</v>
      </c>
      <c r="D50" s="71">
        <v>150</v>
      </c>
      <c r="E50" s="29">
        <v>6</v>
      </c>
    </row>
    <row r="51" spans="2:6" ht="15.6" x14ac:dyDescent="0.3">
      <c r="B51" s="71">
        <v>16</v>
      </c>
      <c r="C51" s="71">
        <v>9</v>
      </c>
      <c r="D51" s="71">
        <v>188</v>
      </c>
      <c r="E51" s="29">
        <v>4.7872340425531918</v>
      </c>
    </row>
    <row r="52" spans="2:6" ht="15.6" x14ac:dyDescent="0.3">
      <c r="B52" s="71">
        <v>17</v>
      </c>
      <c r="C52" s="71">
        <v>9</v>
      </c>
      <c r="D52" s="71">
        <v>183</v>
      </c>
      <c r="E52" s="29">
        <v>4.918032786885246</v>
      </c>
    </row>
    <row r="53" spans="2:6" ht="15.6" x14ac:dyDescent="0.3">
      <c r="B53" s="71">
        <v>18</v>
      </c>
      <c r="C53" s="71">
        <v>7</v>
      </c>
      <c r="D53" s="71">
        <v>134</v>
      </c>
      <c r="E53" s="29">
        <v>5.2238805970149249</v>
      </c>
    </row>
    <row r="54" spans="2:6" ht="15.6" x14ac:dyDescent="0.3">
      <c r="B54" s="71">
        <v>19</v>
      </c>
      <c r="C54" s="71">
        <v>8</v>
      </c>
      <c r="D54" s="71">
        <v>119</v>
      </c>
      <c r="E54" s="29">
        <v>6.7226890756302522</v>
      </c>
    </row>
    <row r="55" spans="2:6" ht="15.6" x14ac:dyDescent="0.3">
      <c r="B55" s="71">
        <v>20</v>
      </c>
      <c r="C55" s="71">
        <v>0</v>
      </c>
      <c r="D55" s="71">
        <v>122</v>
      </c>
      <c r="E55" s="29">
        <v>0</v>
      </c>
      <c r="F55" s="73"/>
    </row>
    <row r="56" spans="2:6" ht="15.6" x14ac:dyDescent="0.3">
      <c r="B56" s="71">
        <v>21</v>
      </c>
      <c r="C56" s="71">
        <v>7</v>
      </c>
      <c r="D56" s="71">
        <v>165</v>
      </c>
      <c r="E56" s="29">
        <v>4.2424242424242431</v>
      </c>
      <c r="F56" s="73"/>
    </row>
    <row r="57" spans="2:6" ht="15.6" x14ac:dyDescent="0.3">
      <c r="B57" s="71">
        <v>22</v>
      </c>
      <c r="C57" s="71">
        <v>4</v>
      </c>
      <c r="D57" s="71">
        <v>89</v>
      </c>
      <c r="E57" s="29">
        <v>4.4943820224719104</v>
      </c>
      <c r="F57" s="73"/>
    </row>
    <row r="58" spans="2:6" ht="15.6" x14ac:dyDescent="0.3">
      <c r="B58" s="71">
        <v>23</v>
      </c>
      <c r="C58" s="71">
        <v>2</v>
      </c>
      <c r="D58" s="71">
        <v>129</v>
      </c>
      <c r="E58" s="29">
        <v>1.5503875968992249</v>
      </c>
      <c r="F58" s="73"/>
    </row>
    <row r="59" spans="2:6" ht="15.6" x14ac:dyDescent="0.3">
      <c r="B59" s="71">
        <v>24</v>
      </c>
      <c r="C59" s="71">
        <v>4</v>
      </c>
      <c r="D59" s="71">
        <v>88</v>
      </c>
      <c r="E59" s="29">
        <v>4.5454545454545459</v>
      </c>
      <c r="F59" s="73"/>
    </row>
    <row r="60" spans="2:6" ht="15.6" x14ac:dyDescent="0.3">
      <c r="B60" s="71">
        <v>25</v>
      </c>
      <c r="C60" s="71">
        <v>1</v>
      </c>
      <c r="D60" s="71">
        <v>89</v>
      </c>
      <c r="E60" s="29">
        <v>1.1235955056179776</v>
      </c>
      <c r="F60" s="73"/>
    </row>
    <row r="61" spans="2:6" ht="16.2" thickBot="1" x14ac:dyDescent="0.35">
      <c r="B61" s="72">
        <v>26</v>
      </c>
      <c r="C61" s="72">
        <v>1</v>
      </c>
      <c r="D61" s="72">
        <v>33</v>
      </c>
      <c r="E61" s="33">
        <v>3.0303030303030303</v>
      </c>
      <c r="F61" s="73"/>
    </row>
    <row r="62" spans="2:6" ht="15" thickBot="1" x14ac:dyDescent="0.35"/>
    <row r="63" spans="2:6" ht="24.6" customHeight="1" thickBot="1" x14ac:dyDescent="0.35">
      <c r="B63" s="319" t="s">
        <v>566</v>
      </c>
      <c r="C63" s="319"/>
      <c r="D63" s="319"/>
      <c r="E63" s="319"/>
    </row>
    <row r="64" spans="2:6" ht="18" thickBot="1" x14ac:dyDescent="0.35">
      <c r="B64" s="24" t="s">
        <v>475</v>
      </c>
      <c r="C64" s="24" t="s">
        <v>567</v>
      </c>
      <c r="D64" s="24" t="s">
        <v>568</v>
      </c>
      <c r="E64" s="24" t="s">
        <v>569</v>
      </c>
    </row>
    <row r="65" spans="2:5" ht="15.6" x14ac:dyDescent="0.3">
      <c r="B65" s="71">
        <v>27</v>
      </c>
      <c r="C65" s="71">
        <v>3</v>
      </c>
      <c r="D65" s="71">
        <v>79</v>
      </c>
      <c r="E65" s="75">
        <v>3.79746835443038</v>
      </c>
    </row>
    <row r="66" spans="2:5" ht="15.6" x14ac:dyDescent="0.3">
      <c r="B66" s="71">
        <v>28</v>
      </c>
      <c r="C66" s="71">
        <v>0</v>
      </c>
      <c r="D66" s="71">
        <v>76</v>
      </c>
      <c r="E66" s="29">
        <v>0</v>
      </c>
    </row>
    <row r="67" spans="2:5" ht="15.6" x14ac:dyDescent="0.3">
      <c r="B67" s="71">
        <v>29</v>
      </c>
      <c r="C67" s="71">
        <v>0</v>
      </c>
      <c r="D67" s="71">
        <v>52</v>
      </c>
      <c r="E67" s="29">
        <v>0</v>
      </c>
    </row>
    <row r="68" spans="2:5" ht="15.6" x14ac:dyDescent="0.3">
      <c r="B68" s="71">
        <v>30</v>
      </c>
      <c r="C68" s="71">
        <v>0</v>
      </c>
      <c r="D68" s="71">
        <v>67</v>
      </c>
      <c r="E68" s="29">
        <v>0</v>
      </c>
    </row>
    <row r="69" spans="2:5" ht="15.6" x14ac:dyDescent="0.3">
      <c r="B69" s="71">
        <v>31</v>
      </c>
      <c r="C69" s="71">
        <v>1</v>
      </c>
      <c r="D69" s="71">
        <v>52</v>
      </c>
      <c r="E69" s="29">
        <v>1.9230769230769231</v>
      </c>
    </row>
    <row r="70" spans="2:5" ht="15.6" x14ac:dyDescent="0.3">
      <c r="B70" s="71">
        <v>32</v>
      </c>
      <c r="C70" s="71">
        <v>2</v>
      </c>
      <c r="D70" s="71">
        <v>58</v>
      </c>
      <c r="E70" s="29">
        <v>3.4482758620689653</v>
      </c>
    </row>
    <row r="71" spans="2:5" ht="15.6" x14ac:dyDescent="0.3">
      <c r="B71" s="71">
        <v>33</v>
      </c>
      <c r="C71" s="71">
        <v>2</v>
      </c>
      <c r="D71" s="71">
        <v>49</v>
      </c>
      <c r="E71" s="29">
        <v>4.0816326530612246</v>
      </c>
    </row>
    <row r="72" spans="2:5" ht="15.6" x14ac:dyDescent="0.3">
      <c r="B72" s="71">
        <v>34</v>
      </c>
      <c r="C72" s="71">
        <v>2</v>
      </c>
      <c r="D72" s="71">
        <v>30</v>
      </c>
      <c r="E72" s="29">
        <v>6.666666666666667</v>
      </c>
    </row>
    <row r="73" spans="2:5" ht="15.6" x14ac:dyDescent="0.3">
      <c r="B73" s="71">
        <v>35</v>
      </c>
      <c r="C73" s="71">
        <v>3</v>
      </c>
      <c r="D73" s="71">
        <v>40</v>
      </c>
      <c r="E73" s="29">
        <v>7.5</v>
      </c>
    </row>
    <row r="74" spans="2:5" ht="15.6" x14ac:dyDescent="0.3">
      <c r="B74" s="71">
        <v>36</v>
      </c>
      <c r="C74" s="71">
        <v>5</v>
      </c>
      <c r="D74" s="71">
        <v>54</v>
      </c>
      <c r="E74" s="29">
        <v>9.2592592592592595</v>
      </c>
    </row>
    <row r="75" spans="2:5" ht="15.6" x14ac:dyDescent="0.3">
      <c r="B75" s="71">
        <v>37</v>
      </c>
      <c r="C75" s="71">
        <v>5</v>
      </c>
      <c r="D75" s="71">
        <v>97</v>
      </c>
      <c r="E75" s="29">
        <v>5.1546391752577314</v>
      </c>
    </row>
    <row r="76" spans="2:5" ht="15.6" x14ac:dyDescent="0.3">
      <c r="B76" s="71">
        <v>38</v>
      </c>
      <c r="C76" s="71">
        <v>2</v>
      </c>
      <c r="D76" s="71">
        <v>86</v>
      </c>
      <c r="E76" s="29">
        <v>2.3255813953488373</v>
      </c>
    </row>
    <row r="77" spans="2:5" ht="15.6" x14ac:dyDescent="0.3">
      <c r="B77" s="71">
        <v>39</v>
      </c>
      <c r="C77" s="71">
        <v>5</v>
      </c>
      <c r="D77" s="71">
        <v>146</v>
      </c>
      <c r="E77" s="29">
        <v>3.4246575342465753</v>
      </c>
    </row>
    <row r="78" spans="2:5" ht="15.6" x14ac:dyDescent="0.3">
      <c r="B78" s="71">
        <v>40</v>
      </c>
      <c r="C78" s="71">
        <v>21</v>
      </c>
      <c r="D78" s="71">
        <v>237</v>
      </c>
      <c r="E78" s="29">
        <v>8.8607594936708853</v>
      </c>
    </row>
    <row r="79" spans="2:5" ht="15.6" x14ac:dyDescent="0.3">
      <c r="B79" s="71">
        <v>41</v>
      </c>
      <c r="C79" s="71">
        <v>23</v>
      </c>
      <c r="D79" s="71">
        <v>217</v>
      </c>
      <c r="E79" s="29">
        <v>10.599078341013826</v>
      </c>
    </row>
    <row r="80" spans="2:5" ht="15.6" x14ac:dyDescent="0.3">
      <c r="B80" s="71">
        <v>42</v>
      </c>
      <c r="C80" s="71">
        <v>20</v>
      </c>
      <c r="D80" s="71">
        <v>225</v>
      </c>
      <c r="E80" s="29">
        <v>8.8888888888888893</v>
      </c>
    </row>
    <row r="81" spans="2:5" ht="15.6" x14ac:dyDescent="0.3">
      <c r="B81" s="71">
        <v>43</v>
      </c>
      <c r="C81" s="71">
        <v>27</v>
      </c>
      <c r="D81" s="71">
        <v>224</v>
      </c>
      <c r="E81" s="29">
        <v>12.053571428571429</v>
      </c>
    </row>
    <row r="82" spans="2:5" ht="15.6" x14ac:dyDescent="0.3">
      <c r="B82" s="71">
        <v>44</v>
      </c>
      <c r="C82" s="71">
        <v>27</v>
      </c>
      <c r="D82" s="71">
        <v>236</v>
      </c>
      <c r="E82" s="29">
        <v>11.440677966101696</v>
      </c>
    </row>
    <row r="83" spans="2:5" ht="15.6" x14ac:dyDescent="0.3">
      <c r="B83" s="71">
        <v>45</v>
      </c>
      <c r="C83" s="71">
        <v>17</v>
      </c>
      <c r="D83" s="71">
        <v>266</v>
      </c>
      <c r="E83" s="29">
        <v>6.3909774436090219</v>
      </c>
    </row>
    <row r="84" spans="2:5" ht="15.6" x14ac:dyDescent="0.3">
      <c r="B84" s="71">
        <v>46</v>
      </c>
      <c r="C84" s="71">
        <v>53</v>
      </c>
      <c r="D84" s="71">
        <v>297</v>
      </c>
      <c r="E84" s="29">
        <v>17.845117845117844</v>
      </c>
    </row>
    <row r="85" spans="2:5" ht="15.6" x14ac:dyDescent="0.3">
      <c r="B85" s="71">
        <v>47</v>
      </c>
      <c r="C85" s="71">
        <v>58</v>
      </c>
      <c r="D85" s="71">
        <v>339</v>
      </c>
      <c r="E85" s="29">
        <v>17.10914454277286</v>
      </c>
    </row>
    <row r="86" spans="2:5" ht="15.6" x14ac:dyDescent="0.3">
      <c r="B86" s="71">
        <v>48</v>
      </c>
      <c r="C86" s="71">
        <v>96</v>
      </c>
      <c r="D86" s="71">
        <v>362</v>
      </c>
      <c r="E86" s="29">
        <v>26.519337016574585</v>
      </c>
    </row>
    <row r="87" spans="2:5" ht="15.6" x14ac:dyDescent="0.3">
      <c r="B87" s="71">
        <v>49</v>
      </c>
      <c r="C87" s="71">
        <v>189</v>
      </c>
      <c r="D87" s="71">
        <v>633</v>
      </c>
      <c r="E87" s="29">
        <v>29.857819905213269</v>
      </c>
    </row>
    <row r="88" spans="2:5" ht="15.6" x14ac:dyDescent="0.3">
      <c r="B88" s="71">
        <v>50</v>
      </c>
      <c r="C88" s="71">
        <v>239</v>
      </c>
      <c r="D88" s="71">
        <v>588</v>
      </c>
      <c r="E88" s="29">
        <v>40.646258503401363</v>
      </c>
    </row>
    <row r="89" spans="2:5" ht="15.6" x14ac:dyDescent="0.3">
      <c r="B89" s="71">
        <v>51</v>
      </c>
      <c r="C89" s="71">
        <v>300</v>
      </c>
      <c r="D89" s="71">
        <v>669</v>
      </c>
      <c r="E89" s="29">
        <v>44.843049327354265</v>
      </c>
    </row>
    <row r="90" spans="2:5" ht="15.6" x14ac:dyDescent="0.3">
      <c r="B90" s="71">
        <v>52</v>
      </c>
      <c r="C90" s="71">
        <v>86</v>
      </c>
      <c r="D90" s="71">
        <v>285</v>
      </c>
      <c r="E90" s="29">
        <v>30.175438596491226</v>
      </c>
    </row>
    <row r="91" spans="2:5" ht="15.6" x14ac:dyDescent="0.3">
      <c r="B91" s="71">
        <v>1</v>
      </c>
      <c r="C91" s="71">
        <v>45</v>
      </c>
      <c r="D91" s="71">
        <v>406</v>
      </c>
      <c r="E91" s="29">
        <v>11.083743842364532</v>
      </c>
    </row>
    <row r="92" spans="2:5" ht="15.6" x14ac:dyDescent="0.3">
      <c r="B92" s="71">
        <v>2</v>
      </c>
      <c r="C92" s="71">
        <v>32</v>
      </c>
      <c r="D92" s="71">
        <v>390</v>
      </c>
      <c r="E92" s="29">
        <v>8.2051282051282044</v>
      </c>
    </row>
    <row r="93" spans="2:5" ht="15.6" x14ac:dyDescent="0.3">
      <c r="B93" s="71">
        <v>3</v>
      </c>
      <c r="C93" s="71">
        <v>17</v>
      </c>
      <c r="D93" s="71">
        <v>273</v>
      </c>
      <c r="E93" s="29">
        <v>6.2271062271062272</v>
      </c>
    </row>
    <row r="94" spans="2:5" ht="15.6" x14ac:dyDescent="0.3">
      <c r="B94" s="71">
        <v>4</v>
      </c>
      <c r="C94" s="71">
        <v>13</v>
      </c>
      <c r="D94" s="71">
        <v>303</v>
      </c>
      <c r="E94" s="29">
        <v>4.2904290429042904</v>
      </c>
    </row>
    <row r="95" spans="2:5" ht="15.6" x14ac:dyDescent="0.3">
      <c r="B95" s="71">
        <v>5</v>
      </c>
      <c r="C95" s="71">
        <v>12</v>
      </c>
      <c r="D95" s="71">
        <v>293</v>
      </c>
      <c r="E95" s="29">
        <v>4.0955631399317403</v>
      </c>
    </row>
    <row r="96" spans="2:5" ht="15.6" x14ac:dyDescent="0.3">
      <c r="B96" s="71">
        <v>6</v>
      </c>
      <c r="C96" s="71">
        <v>16</v>
      </c>
      <c r="D96" s="71">
        <v>314</v>
      </c>
      <c r="E96" s="29">
        <v>5.095541401273886</v>
      </c>
    </row>
    <row r="97" spans="2:5" ht="15.6" x14ac:dyDescent="0.3">
      <c r="B97" s="71">
        <v>7</v>
      </c>
      <c r="C97" s="71">
        <v>6</v>
      </c>
      <c r="D97" s="71">
        <v>269</v>
      </c>
      <c r="E97" s="29">
        <v>2.2304832713754648</v>
      </c>
    </row>
    <row r="98" spans="2:5" ht="15.6" x14ac:dyDescent="0.3">
      <c r="B98" s="71">
        <v>8</v>
      </c>
      <c r="C98" s="71">
        <v>15</v>
      </c>
      <c r="D98" s="71">
        <v>278</v>
      </c>
      <c r="E98" s="29">
        <v>5.3956834532374103</v>
      </c>
    </row>
    <row r="99" spans="2:5" ht="15.6" x14ac:dyDescent="0.3">
      <c r="B99" s="71">
        <v>9</v>
      </c>
      <c r="C99" s="71">
        <v>15</v>
      </c>
      <c r="D99" s="71">
        <v>231</v>
      </c>
      <c r="E99" s="29">
        <v>6.4935064935064926</v>
      </c>
    </row>
    <row r="100" spans="2:5" ht="15.6" x14ac:dyDescent="0.3">
      <c r="B100" s="71">
        <v>10</v>
      </c>
      <c r="C100" s="71">
        <v>11</v>
      </c>
      <c r="D100" s="71">
        <v>255</v>
      </c>
      <c r="E100" s="29">
        <v>4.3137254901960782</v>
      </c>
    </row>
    <row r="101" spans="2:5" ht="15.6" x14ac:dyDescent="0.3">
      <c r="B101" s="71">
        <v>11</v>
      </c>
      <c r="C101" s="71">
        <v>13</v>
      </c>
      <c r="D101" s="71">
        <v>294</v>
      </c>
      <c r="E101" s="29">
        <v>4.4217687074829932</v>
      </c>
    </row>
    <row r="102" spans="2:5" ht="15.6" x14ac:dyDescent="0.3">
      <c r="B102" s="71">
        <v>12</v>
      </c>
      <c r="C102" s="71">
        <v>11</v>
      </c>
      <c r="D102" s="71">
        <v>310</v>
      </c>
      <c r="E102" s="29">
        <v>3.5483870967741935</v>
      </c>
    </row>
    <row r="103" spans="2:5" ht="15.6" x14ac:dyDescent="0.3">
      <c r="B103" s="71">
        <v>13</v>
      </c>
      <c r="C103" s="71">
        <v>15</v>
      </c>
      <c r="D103" s="71">
        <v>237</v>
      </c>
      <c r="E103" s="29">
        <v>6.3291139240506329</v>
      </c>
    </row>
    <row r="104" spans="2:5" ht="15.6" x14ac:dyDescent="0.3">
      <c r="B104" s="71">
        <v>14</v>
      </c>
      <c r="C104" s="71">
        <v>4</v>
      </c>
      <c r="D104" s="71">
        <v>165</v>
      </c>
      <c r="E104" s="29">
        <v>2.4242424242424243</v>
      </c>
    </row>
    <row r="105" spans="2:5" ht="15.6" x14ac:dyDescent="0.3">
      <c r="B105" s="71">
        <v>15</v>
      </c>
      <c r="C105" s="71">
        <v>4</v>
      </c>
      <c r="D105" s="71">
        <v>149</v>
      </c>
      <c r="E105" s="29">
        <v>2.6845637583892619</v>
      </c>
    </row>
    <row r="106" spans="2:5" ht="15.6" x14ac:dyDescent="0.3">
      <c r="B106" s="71">
        <v>16</v>
      </c>
      <c r="C106" s="71">
        <v>7</v>
      </c>
      <c r="D106" s="71">
        <v>188</v>
      </c>
      <c r="E106" s="29">
        <v>3.7234042553191489</v>
      </c>
    </row>
    <row r="107" spans="2:5" ht="15.6" x14ac:dyDescent="0.3">
      <c r="B107" s="71">
        <v>17</v>
      </c>
      <c r="C107" s="71">
        <v>4</v>
      </c>
      <c r="D107" s="71">
        <v>181</v>
      </c>
      <c r="E107" s="29">
        <v>2.2099447513812152</v>
      </c>
    </row>
    <row r="108" spans="2:5" ht="15.6" x14ac:dyDescent="0.3">
      <c r="B108" s="71">
        <v>18</v>
      </c>
      <c r="C108" s="71">
        <v>4</v>
      </c>
      <c r="D108" s="71">
        <v>134</v>
      </c>
      <c r="E108" s="29">
        <v>2.9850746268656714</v>
      </c>
    </row>
    <row r="109" spans="2:5" ht="15.6" x14ac:dyDescent="0.3">
      <c r="B109" s="71">
        <v>19</v>
      </c>
      <c r="C109" s="71">
        <v>1</v>
      </c>
      <c r="D109" s="71">
        <v>119</v>
      </c>
      <c r="E109" s="29">
        <v>0.84033613445378152</v>
      </c>
    </row>
    <row r="110" spans="2:5" ht="15.6" x14ac:dyDescent="0.3">
      <c r="B110" s="71">
        <v>20</v>
      </c>
      <c r="C110" s="71">
        <v>2</v>
      </c>
      <c r="D110" s="71">
        <v>124</v>
      </c>
      <c r="E110" s="29">
        <v>1.6129032258064515</v>
      </c>
    </row>
    <row r="111" spans="2:5" ht="15.6" x14ac:dyDescent="0.3">
      <c r="B111" s="71">
        <v>21</v>
      </c>
      <c r="C111" s="71">
        <v>1</v>
      </c>
      <c r="D111" s="71">
        <v>167</v>
      </c>
      <c r="E111" s="29">
        <v>0.5988023952095809</v>
      </c>
    </row>
    <row r="112" spans="2:5" ht="15.6" x14ac:dyDescent="0.3">
      <c r="B112" s="71">
        <v>22</v>
      </c>
      <c r="C112" s="71">
        <v>0</v>
      </c>
      <c r="D112" s="71">
        <v>90</v>
      </c>
      <c r="E112" s="29">
        <v>0</v>
      </c>
    </row>
    <row r="113" spans="2:5" ht="15.6" x14ac:dyDescent="0.3">
      <c r="B113" s="71">
        <v>23</v>
      </c>
      <c r="C113" s="71">
        <v>0</v>
      </c>
      <c r="D113" s="71">
        <v>129</v>
      </c>
      <c r="E113" s="29">
        <v>0</v>
      </c>
    </row>
    <row r="114" spans="2:5" ht="15.6" x14ac:dyDescent="0.3">
      <c r="B114" s="71">
        <v>24</v>
      </c>
      <c r="C114" s="71">
        <v>1</v>
      </c>
      <c r="D114" s="71">
        <v>88</v>
      </c>
      <c r="E114" s="29">
        <v>1.1363636363636365</v>
      </c>
    </row>
    <row r="115" spans="2:5" ht="15.6" x14ac:dyDescent="0.3">
      <c r="B115" s="71">
        <v>25</v>
      </c>
      <c r="C115" s="71">
        <v>2</v>
      </c>
      <c r="D115" s="71">
        <v>89</v>
      </c>
      <c r="E115" s="29">
        <v>2.2471910112359552</v>
      </c>
    </row>
    <row r="116" spans="2:5" ht="16.2" thickBot="1" x14ac:dyDescent="0.35">
      <c r="B116" s="72">
        <v>26</v>
      </c>
      <c r="C116" s="72">
        <v>0</v>
      </c>
      <c r="D116" s="72">
        <v>32</v>
      </c>
      <c r="E116" s="33">
        <v>0</v>
      </c>
    </row>
    <row r="117" spans="2:5" ht="15.6" x14ac:dyDescent="0.3">
      <c r="B117" s="76"/>
    </row>
    <row r="118" spans="2:5" ht="24.6" customHeight="1" thickBot="1" x14ac:dyDescent="0.35">
      <c r="B118" s="320" t="s">
        <v>570</v>
      </c>
      <c r="C118" s="320"/>
      <c r="D118" s="320"/>
      <c r="E118" s="320"/>
    </row>
    <row r="119" spans="2:5" ht="18" thickBot="1" x14ac:dyDescent="0.35">
      <c r="B119" s="24" t="s">
        <v>475</v>
      </c>
      <c r="C119" s="24" t="s">
        <v>571</v>
      </c>
      <c r="D119" s="24" t="s">
        <v>572</v>
      </c>
      <c r="E119" s="24" t="s">
        <v>573</v>
      </c>
    </row>
    <row r="120" spans="2:5" ht="15.6" x14ac:dyDescent="0.3">
      <c r="B120" s="71">
        <v>27</v>
      </c>
      <c r="C120" s="71">
        <v>5</v>
      </c>
      <c r="D120" s="71">
        <v>77</v>
      </c>
      <c r="E120" s="75">
        <v>6.4935064935064926</v>
      </c>
    </row>
    <row r="121" spans="2:5" ht="15.6" x14ac:dyDescent="0.3">
      <c r="B121" s="71">
        <v>28</v>
      </c>
      <c r="C121" s="71">
        <v>6</v>
      </c>
      <c r="D121" s="71">
        <v>76</v>
      </c>
      <c r="E121" s="29">
        <v>7.8947368421052628</v>
      </c>
    </row>
    <row r="122" spans="2:5" ht="15.6" x14ac:dyDescent="0.3">
      <c r="B122" s="71">
        <v>29</v>
      </c>
      <c r="C122" s="71">
        <v>6</v>
      </c>
      <c r="D122" s="71">
        <v>52</v>
      </c>
      <c r="E122" s="29">
        <v>11.538461538461538</v>
      </c>
    </row>
    <row r="123" spans="2:5" ht="15.6" x14ac:dyDescent="0.3">
      <c r="B123" s="71">
        <v>30</v>
      </c>
      <c r="C123" s="71">
        <v>9</v>
      </c>
      <c r="D123" s="71">
        <v>67</v>
      </c>
      <c r="E123" s="29">
        <v>13.432835820895523</v>
      </c>
    </row>
    <row r="124" spans="2:5" ht="15.6" x14ac:dyDescent="0.3">
      <c r="B124" s="71">
        <v>31</v>
      </c>
      <c r="C124" s="71">
        <v>4</v>
      </c>
      <c r="D124" s="71">
        <v>52</v>
      </c>
      <c r="E124" s="29">
        <v>7.6923076923076925</v>
      </c>
    </row>
    <row r="125" spans="2:5" ht="15.6" x14ac:dyDescent="0.3">
      <c r="B125" s="71">
        <v>32</v>
      </c>
      <c r="C125" s="71">
        <v>5</v>
      </c>
      <c r="D125" s="71">
        <v>58</v>
      </c>
      <c r="E125" s="29">
        <v>8.6206896551724146</v>
      </c>
    </row>
    <row r="126" spans="2:5" ht="15.6" x14ac:dyDescent="0.3">
      <c r="B126" s="71">
        <v>33</v>
      </c>
      <c r="C126" s="71">
        <v>2</v>
      </c>
      <c r="D126" s="71">
        <v>49</v>
      </c>
      <c r="E126" s="29">
        <v>4.0816326530612246</v>
      </c>
    </row>
    <row r="127" spans="2:5" ht="15.6" x14ac:dyDescent="0.3">
      <c r="B127" s="71">
        <v>34</v>
      </c>
      <c r="C127" s="71">
        <v>1</v>
      </c>
      <c r="D127" s="71">
        <v>30</v>
      </c>
      <c r="E127" s="29">
        <v>3.3333333333333335</v>
      </c>
    </row>
    <row r="128" spans="2:5" ht="15.6" x14ac:dyDescent="0.3">
      <c r="B128" s="71">
        <v>35</v>
      </c>
      <c r="C128" s="71">
        <v>1</v>
      </c>
      <c r="D128" s="71">
        <v>39</v>
      </c>
      <c r="E128" s="29">
        <v>2.5641025641025639</v>
      </c>
    </row>
    <row r="129" spans="2:5" ht="15.6" x14ac:dyDescent="0.3">
      <c r="B129" s="71">
        <v>36</v>
      </c>
      <c r="C129" s="71">
        <v>6</v>
      </c>
      <c r="D129" s="71">
        <v>53</v>
      </c>
      <c r="E129" s="29">
        <v>11.320754716981133</v>
      </c>
    </row>
    <row r="130" spans="2:5" ht="15.6" x14ac:dyDescent="0.3">
      <c r="B130" s="71">
        <v>37</v>
      </c>
      <c r="C130" s="71">
        <v>4</v>
      </c>
      <c r="D130" s="71">
        <v>96</v>
      </c>
      <c r="E130" s="29">
        <v>4.1666666666666661</v>
      </c>
    </row>
    <row r="131" spans="2:5" ht="15.6" x14ac:dyDescent="0.3">
      <c r="B131" s="71">
        <v>38</v>
      </c>
      <c r="C131" s="71">
        <v>6</v>
      </c>
      <c r="D131" s="71">
        <v>86</v>
      </c>
      <c r="E131" s="29">
        <v>6.9767441860465116</v>
      </c>
    </row>
    <row r="132" spans="2:5" ht="15.6" x14ac:dyDescent="0.3">
      <c r="B132" s="71">
        <v>39</v>
      </c>
      <c r="C132" s="71">
        <v>7</v>
      </c>
      <c r="D132" s="71">
        <v>145</v>
      </c>
      <c r="E132" s="29">
        <v>4.8275862068965516</v>
      </c>
    </row>
    <row r="133" spans="2:5" ht="15.6" x14ac:dyDescent="0.3">
      <c r="B133" s="71">
        <v>40</v>
      </c>
      <c r="C133" s="71">
        <v>6</v>
      </c>
      <c r="D133" s="71">
        <v>233</v>
      </c>
      <c r="E133" s="29">
        <v>2.5751072961373391</v>
      </c>
    </row>
    <row r="134" spans="2:5" ht="15.6" x14ac:dyDescent="0.3">
      <c r="B134" s="71">
        <v>41</v>
      </c>
      <c r="C134" s="71">
        <v>8</v>
      </c>
      <c r="D134" s="71">
        <v>217</v>
      </c>
      <c r="E134" s="29">
        <v>3.6866359447004609</v>
      </c>
    </row>
    <row r="135" spans="2:5" ht="15.6" x14ac:dyDescent="0.3">
      <c r="B135" s="71">
        <v>42</v>
      </c>
      <c r="C135" s="71">
        <v>28</v>
      </c>
      <c r="D135" s="71">
        <v>226</v>
      </c>
      <c r="E135" s="29">
        <v>12.389380530973451</v>
      </c>
    </row>
    <row r="136" spans="2:5" ht="15.6" x14ac:dyDescent="0.3">
      <c r="B136" s="71">
        <v>43</v>
      </c>
      <c r="C136" s="71">
        <v>25</v>
      </c>
      <c r="D136" s="71">
        <v>235</v>
      </c>
      <c r="E136" s="29">
        <v>10.638297872340425</v>
      </c>
    </row>
    <row r="137" spans="2:5" ht="15.6" x14ac:dyDescent="0.3">
      <c r="B137" s="71">
        <v>44</v>
      </c>
      <c r="C137" s="71">
        <v>25</v>
      </c>
      <c r="D137" s="71">
        <v>240</v>
      </c>
      <c r="E137" s="29">
        <v>10.416666666666668</v>
      </c>
    </row>
    <row r="138" spans="2:5" ht="15.6" x14ac:dyDescent="0.3">
      <c r="B138" s="71">
        <v>45</v>
      </c>
      <c r="C138" s="71">
        <v>43</v>
      </c>
      <c r="D138" s="71">
        <v>268</v>
      </c>
      <c r="E138" s="29">
        <v>16.044776119402986</v>
      </c>
    </row>
    <row r="139" spans="2:5" ht="15.6" x14ac:dyDescent="0.3">
      <c r="B139" s="71">
        <v>46</v>
      </c>
      <c r="C139" s="71">
        <v>43</v>
      </c>
      <c r="D139" s="71">
        <v>300</v>
      </c>
      <c r="E139" s="29">
        <v>14.333333333333334</v>
      </c>
    </row>
    <row r="140" spans="2:5" ht="15.6" x14ac:dyDescent="0.3">
      <c r="B140" s="71">
        <v>47</v>
      </c>
      <c r="C140" s="71">
        <v>63</v>
      </c>
      <c r="D140" s="71">
        <v>338</v>
      </c>
      <c r="E140" s="29">
        <v>18.639053254437872</v>
      </c>
    </row>
    <row r="141" spans="2:5" ht="15.6" x14ac:dyDescent="0.3">
      <c r="B141" s="71">
        <v>48</v>
      </c>
      <c r="C141" s="71">
        <v>57</v>
      </c>
      <c r="D141" s="71">
        <v>365</v>
      </c>
      <c r="E141" s="29">
        <v>15.616438356164384</v>
      </c>
    </row>
    <row r="142" spans="2:5" ht="15.6" x14ac:dyDescent="0.3">
      <c r="B142" s="71">
        <v>49</v>
      </c>
      <c r="C142" s="71">
        <v>85</v>
      </c>
      <c r="D142" s="71">
        <v>630</v>
      </c>
      <c r="E142" s="29">
        <v>13.492063492063492</v>
      </c>
    </row>
    <row r="143" spans="2:5" ht="15.6" x14ac:dyDescent="0.3">
      <c r="B143" s="71">
        <v>50</v>
      </c>
      <c r="C143" s="71">
        <v>50</v>
      </c>
      <c r="D143" s="71">
        <v>574</v>
      </c>
      <c r="E143" s="29">
        <v>8.7108013937282234</v>
      </c>
    </row>
    <row r="144" spans="2:5" ht="15.6" x14ac:dyDescent="0.3">
      <c r="B144" s="71">
        <v>51</v>
      </c>
      <c r="C144" s="71">
        <v>39</v>
      </c>
      <c r="D144" s="71">
        <v>646</v>
      </c>
      <c r="E144" s="29">
        <v>6.0371517027863781</v>
      </c>
    </row>
    <row r="145" spans="2:5" ht="15.6" x14ac:dyDescent="0.3">
      <c r="B145" s="71">
        <v>52</v>
      </c>
      <c r="C145" s="71">
        <v>22</v>
      </c>
      <c r="D145" s="71">
        <v>282</v>
      </c>
      <c r="E145" s="29">
        <v>7.8014184397163122</v>
      </c>
    </row>
    <row r="146" spans="2:5" ht="15.6" x14ac:dyDescent="0.3">
      <c r="B146" s="71">
        <v>1</v>
      </c>
      <c r="C146" s="71">
        <v>27</v>
      </c>
      <c r="D146" s="71">
        <v>404</v>
      </c>
      <c r="E146" s="29">
        <v>6.6831683168316838</v>
      </c>
    </row>
    <row r="147" spans="2:5" ht="15.6" x14ac:dyDescent="0.3">
      <c r="B147" s="71">
        <v>2</v>
      </c>
      <c r="C147" s="71">
        <v>19</v>
      </c>
      <c r="D147" s="71">
        <v>390</v>
      </c>
      <c r="E147" s="29">
        <v>4.8717948717948723</v>
      </c>
    </row>
    <row r="148" spans="2:5" ht="15.6" x14ac:dyDescent="0.3">
      <c r="B148" s="71">
        <v>3</v>
      </c>
      <c r="C148" s="71">
        <v>8</v>
      </c>
      <c r="D148" s="71">
        <v>269</v>
      </c>
      <c r="E148" s="29">
        <v>2.9739776951672861</v>
      </c>
    </row>
    <row r="149" spans="2:5" ht="15.6" x14ac:dyDescent="0.3">
      <c r="B149" s="71">
        <v>4</v>
      </c>
      <c r="C149" s="71">
        <v>11</v>
      </c>
      <c r="D149" s="71">
        <v>302</v>
      </c>
      <c r="E149" s="29">
        <v>3.6423841059602649</v>
      </c>
    </row>
    <row r="150" spans="2:5" ht="15.6" x14ac:dyDescent="0.3">
      <c r="B150" s="71">
        <v>5</v>
      </c>
      <c r="C150" s="71">
        <v>10</v>
      </c>
      <c r="D150" s="71">
        <v>293</v>
      </c>
      <c r="E150" s="29">
        <v>3.4129692832764507</v>
      </c>
    </row>
    <row r="151" spans="2:5" ht="15.6" x14ac:dyDescent="0.3">
      <c r="B151" s="71">
        <v>6</v>
      </c>
      <c r="C151" s="71">
        <v>8</v>
      </c>
      <c r="D151" s="71">
        <v>309</v>
      </c>
      <c r="E151" s="29">
        <v>2.5889967637540456</v>
      </c>
    </row>
    <row r="152" spans="2:5" ht="15.6" x14ac:dyDescent="0.3">
      <c r="B152" s="71">
        <v>7</v>
      </c>
      <c r="C152" s="71">
        <v>6</v>
      </c>
      <c r="D152" s="71">
        <v>264</v>
      </c>
      <c r="E152" s="29">
        <v>2.2727272727272729</v>
      </c>
    </row>
    <row r="153" spans="2:5" ht="15.6" x14ac:dyDescent="0.3">
      <c r="B153" s="71">
        <v>8</v>
      </c>
      <c r="C153" s="71">
        <v>9</v>
      </c>
      <c r="D153" s="71">
        <v>278</v>
      </c>
      <c r="E153" s="29">
        <v>3.2374100719424459</v>
      </c>
    </row>
    <row r="154" spans="2:5" ht="15.6" x14ac:dyDescent="0.3">
      <c r="B154" s="71">
        <v>9</v>
      </c>
      <c r="C154" s="71">
        <v>3</v>
      </c>
      <c r="D154" s="71">
        <v>227</v>
      </c>
      <c r="E154" s="29">
        <v>1.3215859030837005</v>
      </c>
    </row>
    <row r="155" spans="2:5" ht="15.6" x14ac:dyDescent="0.3">
      <c r="B155" s="71">
        <v>10</v>
      </c>
      <c r="C155" s="71">
        <v>2</v>
      </c>
      <c r="D155" s="71">
        <v>252</v>
      </c>
      <c r="E155" s="29">
        <v>0.79365079365079361</v>
      </c>
    </row>
    <row r="156" spans="2:5" ht="15.6" x14ac:dyDescent="0.3">
      <c r="B156" s="71">
        <v>11</v>
      </c>
      <c r="C156" s="71">
        <v>7</v>
      </c>
      <c r="D156" s="71">
        <v>288</v>
      </c>
      <c r="E156" s="29">
        <v>2.4305555555555558</v>
      </c>
    </row>
    <row r="157" spans="2:5" ht="15.6" x14ac:dyDescent="0.3">
      <c r="B157" s="71">
        <v>12</v>
      </c>
      <c r="C157" s="71">
        <v>5</v>
      </c>
      <c r="D157" s="71">
        <v>308</v>
      </c>
      <c r="E157" s="29">
        <v>1.6233766233766231</v>
      </c>
    </row>
    <row r="158" spans="2:5" ht="15.6" x14ac:dyDescent="0.3">
      <c r="B158" s="71">
        <v>13</v>
      </c>
      <c r="C158" s="71">
        <v>2</v>
      </c>
      <c r="D158" s="71">
        <v>232</v>
      </c>
      <c r="E158" s="29">
        <v>0.86206896551724133</v>
      </c>
    </row>
    <row r="159" spans="2:5" ht="15.6" x14ac:dyDescent="0.3">
      <c r="B159" s="71">
        <v>14</v>
      </c>
      <c r="C159" s="71">
        <v>2</v>
      </c>
      <c r="D159" s="71">
        <v>164</v>
      </c>
      <c r="E159" s="29">
        <v>1.2195121951219512</v>
      </c>
    </row>
    <row r="160" spans="2:5" ht="15.6" x14ac:dyDescent="0.3">
      <c r="B160" s="71">
        <v>15</v>
      </c>
      <c r="C160" s="71">
        <v>0</v>
      </c>
      <c r="D160" s="71">
        <v>150</v>
      </c>
      <c r="E160" s="29">
        <v>0</v>
      </c>
    </row>
    <row r="161" spans="2:5" ht="15.6" x14ac:dyDescent="0.3">
      <c r="B161" s="71">
        <v>16</v>
      </c>
      <c r="C161" s="71">
        <v>1</v>
      </c>
      <c r="D161" s="71">
        <v>187</v>
      </c>
      <c r="E161" s="29">
        <v>0.53475935828876997</v>
      </c>
    </row>
    <row r="162" spans="2:5" ht="15.6" x14ac:dyDescent="0.3">
      <c r="B162" s="71">
        <v>17</v>
      </c>
      <c r="C162" s="71">
        <v>2</v>
      </c>
      <c r="D162" s="71">
        <v>180</v>
      </c>
      <c r="E162" s="29">
        <v>1.1111111111111112</v>
      </c>
    </row>
    <row r="163" spans="2:5" ht="15.6" x14ac:dyDescent="0.3">
      <c r="B163" s="71">
        <v>18</v>
      </c>
      <c r="C163" s="71">
        <v>1</v>
      </c>
      <c r="D163" s="71">
        <v>132</v>
      </c>
      <c r="E163" s="29">
        <v>0.75757575757575757</v>
      </c>
    </row>
    <row r="164" spans="2:5" ht="15.6" x14ac:dyDescent="0.3">
      <c r="B164" s="71">
        <v>19</v>
      </c>
      <c r="C164" s="71">
        <v>1</v>
      </c>
      <c r="D164" s="71">
        <v>119</v>
      </c>
      <c r="E164" s="29">
        <v>0.84033613445378152</v>
      </c>
    </row>
    <row r="165" spans="2:5" ht="15.6" x14ac:dyDescent="0.3">
      <c r="B165" s="71">
        <v>20</v>
      </c>
      <c r="C165" s="71">
        <v>0</v>
      </c>
      <c r="D165" s="71">
        <v>124</v>
      </c>
      <c r="E165" s="29">
        <v>0</v>
      </c>
    </row>
    <row r="166" spans="2:5" ht="15.6" x14ac:dyDescent="0.3">
      <c r="B166" s="71">
        <v>21</v>
      </c>
      <c r="C166" s="71">
        <v>1</v>
      </c>
      <c r="D166" s="71">
        <v>166</v>
      </c>
      <c r="E166" s="29">
        <v>0.60240963855421692</v>
      </c>
    </row>
    <row r="167" spans="2:5" ht="15.6" x14ac:dyDescent="0.3">
      <c r="B167" s="71">
        <v>22</v>
      </c>
      <c r="C167" s="71">
        <v>0</v>
      </c>
      <c r="D167" s="71">
        <v>88</v>
      </c>
      <c r="E167" s="29">
        <v>0</v>
      </c>
    </row>
    <row r="168" spans="2:5" ht="15.6" x14ac:dyDescent="0.3">
      <c r="B168" s="71">
        <v>23</v>
      </c>
      <c r="C168" s="71">
        <v>0</v>
      </c>
      <c r="D168" s="71">
        <v>128</v>
      </c>
      <c r="E168" s="29">
        <v>0</v>
      </c>
    </row>
    <row r="169" spans="2:5" ht="15.6" x14ac:dyDescent="0.3">
      <c r="B169" s="71">
        <v>24</v>
      </c>
      <c r="C169" s="71">
        <v>0</v>
      </c>
      <c r="D169" s="71">
        <v>87</v>
      </c>
      <c r="E169" s="29">
        <v>0</v>
      </c>
    </row>
    <row r="170" spans="2:5" ht="15.6" x14ac:dyDescent="0.3">
      <c r="B170" s="71">
        <v>25</v>
      </c>
      <c r="C170" s="71">
        <v>0</v>
      </c>
      <c r="D170" s="71">
        <v>89</v>
      </c>
      <c r="E170" s="29">
        <v>0</v>
      </c>
    </row>
    <row r="171" spans="2:5" ht="16.2" thickBot="1" x14ac:dyDescent="0.35">
      <c r="B171" s="72">
        <v>26</v>
      </c>
      <c r="C171" s="72">
        <v>0</v>
      </c>
      <c r="D171" s="72">
        <v>33</v>
      </c>
      <c r="E171" s="33">
        <v>0</v>
      </c>
    </row>
  </sheetData>
  <mergeCells count="4">
    <mergeCell ref="C2:H2"/>
    <mergeCell ref="B8:E8"/>
    <mergeCell ref="B63:E63"/>
    <mergeCell ref="B118:E11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9" s="67" customFormat="1" x14ac:dyDescent="0.3"/>
    <row r="2" spans="2:19" s="67" customFormat="1" ht="23.25" customHeight="1" x14ac:dyDescent="0.3">
      <c r="C2" s="321" t="s">
        <v>574</v>
      </c>
      <c r="D2" s="321"/>
      <c r="E2" s="321"/>
      <c r="F2" s="321"/>
      <c r="G2" s="321"/>
      <c r="H2" s="321"/>
      <c r="I2" s="321"/>
      <c r="J2" s="321"/>
      <c r="K2" s="321"/>
      <c r="L2" s="321"/>
      <c r="M2" s="321"/>
      <c r="N2" s="321"/>
      <c r="O2" s="321"/>
      <c r="P2" s="321"/>
      <c r="Q2" s="321"/>
      <c r="R2" s="321"/>
      <c r="S2" s="321"/>
    </row>
    <row r="3" spans="2:19" s="67" customFormat="1" ht="22.8" x14ac:dyDescent="0.4">
      <c r="C3" s="68" t="s">
        <v>1</v>
      </c>
      <c r="D3" s="77"/>
      <c r="E3" s="77"/>
      <c r="F3" s="78"/>
      <c r="G3" s="78"/>
    </row>
    <row r="4" spans="2:19" s="67" customFormat="1" ht="22.8" x14ac:dyDescent="0.4">
      <c r="C4" s="68"/>
    </row>
    <row r="5" spans="2:19" s="67" customFormat="1" x14ac:dyDescent="0.3"/>
    <row r="6" spans="2:19" s="67" customFormat="1" x14ac:dyDescent="0.3"/>
    <row r="7" spans="2:19" ht="15" thickBot="1" x14ac:dyDescent="0.35"/>
    <row r="8" spans="2:19" ht="17.399999999999999" x14ac:dyDescent="0.3">
      <c r="B8" s="80" t="s">
        <v>575</v>
      </c>
      <c r="C8" s="80" t="s">
        <v>554</v>
      </c>
      <c r="D8" s="80" t="s">
        <v>555</v>
      </c>
      <c r="E8" s="80" t="s">
        <v>556</v>
      </c>
    </row>
    <row r="9" spans="2:19" ht="15.6" customHeight="1" x14ac:dyDescent="0.3">
      <c r="B9" s="81">
        <v>27</v>
      </c>
      <c r="C9" s="75">
        <v>18.32505989074707</v>
      </c>
      <c r="D9" s="75">
        <v>4.6822910308837891</v>
      </c>
      <c r="E9" s="75">
        <v>1.2896862030029297</v>
      </c>
    </row>
    <row r="10" spans="2:19" ht="15.6" customHeight="1" x14ac:dyDescent="0.3">
      <c r="B10" s="71">
        <v>28</v>
      </c>
      <c r="C10" s="29">
        <v>18.403696060180664</v>
      </c>
      <c r="D10" s="29">
        <v>6.1309108734130859</v>
      </c>
      <c r="E10" s="29">
        <v>1.1687242984771729</v>
      </c>
    </row>
    <row r="11" spans="2:19" ht="15.6" customHeight="1" x14ac:dyDescent="0.3">
      <c r="B11" s="71">
        <v>29</v>
      </c>
      <c r="C11" s="29">
        <v>15.784403800964355</v>
      </c>
      <c r="D11" s="29">
        <v>7.5383529663085938</v>
      </c>
      <c r="E11" s="29">
        <v>0.87790632247924805</v>
      </c>
    </row>
    <row r="12" spans="2:19" ht="15.6" customHeight="1" x14ac:dyDescent="0.3">
      <c r="B12" s="71">
        <v>30</v>
      </c>
      <c r="C12" s="29">
        <v>12.095796585083008</v>
      </c>
      <c r="D12" s="29">
        <v>7.002840518951416</v>
      </c>
      <c r="E12" s="29">
        <v>0.76571786403656006</v>
      </c>
    </row>
    <row r="13" spans="2:19" ht="15.6" customHeight="1" x14ac:dyDescent="0.3">
      <c r="B13" s="71">
        <v>31</v>
      </c>
      <c r="C13" s="29">
        <v>10.377565383911133</v>
      </c>
      <c r="D13" s="29">
        <v>6.7371258735656738</v>
      </c>
      <c r="E13" s="29">
        <v>0.70176082849502563</v>
      </c>
    </row>
    <row r="14" spans="2:19" ht="15.6" customHeight="1" x14ac:dyDescent="0.3">
      <c r="B14" s="71">
        <v>32</v>
      </c>
      <c r="C14" s="29">
        <v>9.198394775390625</v>
      </c>
      <c r="D14" s="29">
        <v>7.2837247848510742</v>
      </c>
      <c r="E14" s="29">
        <v>0.67709606885910034</v>
      </c>
    </row>
    <row r="15" spans="2:19" ht="15.6" customHeight="1" x14ac:dyDescent="0.3">
      <c r="B15" s="71">
        <v>33</v>
      </c>
      <c r="C15" s="29">
        <v>7.5639801025390625</v>
      </c>
      <c r="D15" s="29">
        <v>7.7865591049194336</v>
      </c>
      <c r="E15" s="29">
        <v>0.62012010812759399</v>
      </c>
    </row>
    <row r="16" spans="2:19" ht="15.6" customHeight="1" x14ac:dyDescent="0.3">
      <c r="B16" s="71">
        <v>34</v>
      </c>
      <c r="C16" s="29">
        <v>6.2894697189331055</v>
      </c>
      <c r="D16" s="29">
        <v>7.4362015724182129</v>
      </c>
      <c r="E16" s="29">
        <v>0.49779567122459412</v>
      </c>
    </row>
    <row r="17" spans="2:11" ht="15.6" customHeight="1" x14ac:dyDescent="0.3">
      <c r="B17" s="71">
        <v>35</v>
      </c>
      <c r="C17" s="29">
        <v>5.6072311401367188</v>
      </c>
      <c r="D17" s="29">
        <v>7.590054988861084</v>
      </c>
      <c r="E17" s="29">
        <v>0.54218822717666626</v>
      </c>
    </row>
    <row r="18" spans="2:11" ht="15.6" customHeight="1" x14ac:dyDescent="0.3">
      <c r="B18" s="71">
        <v>36</v>
      </c>
      <c r="C18" s="29">
        <v>4.999244213104248</v>
      </c>
      <c r="D18" s="29">
        <v>7.3585820198059082</v>
      </c>
      <c r="E18" s="29">
        <v>0.78093063831329346</v>
      </c>
    </row>
    <row r="19" spans="2:11" ht="15.6" customHeight="1" x14ac:dyDescent="0.3">
      <c r="B19" s="71">
        <v>37</v>
      </c>
      <c r="C19" s="29">
        <v>5.1364827156066895</v>
      </c>
      <c r="D19" s="29">
        <v>6.2333598136901855</v>
      </c>
      <c r="E19" s="29">
        <v>1.4148803949356079</v>
      </c>
    </row>
    <row r="20" spans="2:11" ht="15.6" customHeight="1" x14ac:dyDescent="0.3">
      <c r="B20" s="71">
        <v>38</v>
      </c>
      <c r="C20" s="29">
        <v>7.7101774215698242</v>
      </c>
      <c r="D20" s="29">
        <v>5.3991336822509766</v>
      </c>
      <c r="E20" s="29">
        <v>2.1369242668151855</v>
      </c>
    </row>
    <row r="21" spans="2:11" ht="15.6" customHeight="1" x14ac:dyDescent="0.3">
      <c r="B21" s="71">
        <v>39</v>
      </c>
      <c r="C21" s="29">
        <v>10.662077903747559</v>
      </c>
      <c r="D21" s="29">
        <v>5.8227481842041016</v>
      </c>
      <c r="E21" s="29">
        <v>2.8994755744934082</v>
      </c>
    </row>
    <row r="22" spans="2:11" ht="15.6" customHeight="1" x14ac:dyDescent="0.3">
      <c r="B22" s="71">
        <v>40</v>
      </c>
      <c r="C22" s="29">
        <v>12.552026748657227</v>
      </c>
      <c r="D22" s="29">
        <v>6.2277297973632813</v>
      </c>
      <c r="E22" s="29">
        <v>3.4732656478881836</v>
      </c>
      <c r="K22" s="82"/>
    </row>
    <row r="23" spans="2:11" ht="15.6" customHeight="1" x14ac:dyDescent="0.3">
      <c r="B23" s="71">
        <v>41</v>
      </c>
      <c r="C23" s="29">
        <v>11.747352600097656</v>
      </c>
      <c r="D23" s="29">
        <v>7.7648496627807617</v>
      </c>
      <c r="E23" s="29">
        <v>5.5446314811706543</v>
      </c>
    </row>
    <row r="24" spans="2:11" ht="15.6" customHeight="1" x14ac:dyDescent="0.3">
      <c r="B24" s="71">
        <v>42</v>
      </c>
      <c r="C24" s="29">
        <v>9.9759273529052734</v>
      </c>
      <c r="D24" s="29">
        <v>8.5913562774658203</v>
      </c>
      <c r="E24" s="29">
        <v>7.5857534408569336</v>
      </c>
    </row>
    <row r="25" spans="2:11" ht="15.6" customHeight="1" x14ac:dyDescent="0.3">
      <c r="B25" s="71">
        <v>43</v>
      </c>
      <c r="C25" s="29">
        <v>7.9575958251953125</v>
      </c>
      <c r="D25" s="29">
        <v>8.6040430068969727</v>
      </c>
      <c r="E25" s="29">
        <v>10.322985649108887</v>
      </c>
    </row>
    <row r="26" spans="2:11" ht="15.6" customHeight="1" x14ac:dyDescent="0.3">
      <c r="B26" s="71">
        <v>44</v>
      </c>
      <c r="C26" s="29">
        <v>5.4219441413879395</v>
      </c>
      <c r="D26" s="29">
        <v>7.5348672866821289</v>
      </c>
      <c r="E26" s="29">
        <v>13.042570114135742</v>
      </c>
    </row>
    <row r="27" spans="2:11" ht="15.6" customHeight="1" x14ac:dyDescent="0.3">
      <c r="B27" s="71">
        <v>45</v>
      </c>
      <c r="C27" s="29">
        <v>5.1140580177307129</v>
      </c>
      <c r="D27" s="29">
        <v>7.6119561195373535</v>
      </c>
      <c r="E27" s="29">
        <v>14.26164436340332</v>
      </c>
    </row>
    <row r="28" spans="2:11" ht="15.6" customHeight="1" x14ac:dyDescent="0.3">
      <c r="B28" s="71">
        <v>46</v>
      </c>
      <c r="C28" s="29">
        <v>4.5651931762695313</v>
      </c>
      <c r="D28" s="29">
        <v>6.8769869804382324</v>
      </c>
      <c r="E28" s="29">
        <v>17.074348449707031</v>
      </c>
    </row>
    <row r="29" spans="2:11" ht="15.6" customHeight="1" x14ac:dyDescent="0.3">
      <c r="B29" s="71">
        <v>47</v>
      </c>
      <c r="C29" s="29">
        <v>4.9069199562072754</v>
      </c>
      <c r="D29" s="29">
        <v>6.3966593742370605</v>
      </c>
      <c r="E29" s="29">
        <v>15.372097015380859</v>
      </c>
    </row>
    <row r="30" spans="2:11" ht="15.6" customHeight="1" x14ac:dyDescent="0.3">
      <c r="B30" s="71">
        <v>48</v>
      </c>
      <c r="C30" s="29">
        <v>5.4689807891845703</v>
      </c>
      <c r="D30" s="29">
        <v>6.6794590950012207</v>
      </c>
      <c r="E30" s="29">
        <v>13.547829627990723</v>
      </c>
    </row>
    <row r="31" spans="2:11" ht="15.6" customHeight="1" x14ac:dyDescent="0.3">
      <c r="B31" s="71">
        <v>49</v>
      </c>
      <c r="C31" s="29">
        <v>6.7229480743408203</v>
      </c>
      <c r="D31" s="29">
        <v>7.3325915336608887</v>
      </c>
      <c r="E31" s="29">
        <v>13.205182075500488</v>
      </c>
    </row>
    <row r="32" spans="2:11" ht="15.6" customHeight="1" x14ac:dyDescent="0.3">
      <c r="B32" s="71">
        <v>50</v>
      </c>
      <c r="C32" s="29">
        <v>9.5537033081054688</v>
      </c>
      <c r="D32" s="29">
        <v>7.8959465026855469</v>
      </c>
      <c r="E32" s="29">
        <v>15.486613273620605</v>
      </c>
    </row>
    <row r="33" spans="2:5" ht="15.6" customHeight="1" x14ac:dyDescent="0.3">
      <c r="B33" s="71">
        <v>51</v>
      </c>
      <c r="C33" s="29">
        <v>11.813567161560059</v>
      </c>
      <c r="D33" s="29">
        <v>10.822620391845703</v>
      </c>
      <c r="E33" s="29">
        <v>19.155258178710938</v>
      </c>
    </row>
    <row r="34" spans="2:5" ht="15.6" customHeight="1" x14ac:dyDescent="0.3">
      <c r="B34" s="71">
        <v>52</v>
      </c>
      <c r="C34" s="29">
        <v>10.849429130554199</v>
      </c>
      <c r="D34" s="29">
        <v>18.95234489440918</v>
      </c>
      <c r="E34" s="29">
        <v>21.472101211547852</v>
      </c>
    </row>
    <row r="35" spans="2:5" ht="15.6" customHeight="1" x14ac:dyDescent="0.3">
      <c r="B35" s="71">
        <v>1</v>
      </c>
      <c r="C35" s="29">
        <v>9.0378351211547852</v>
      </c>
      <c r="D35" s="29">
        <v>19.883180618286133</v>
      </c>
      <c r="E35" s="29">
        <v>36.676456451416016</v>
      </c>
    </row>
    <row r="36" spans="2:5" ht="15.6" customHeight="1" x14ac:dyDescent="0.3">
      <c r="B36" s="71">
        <v>2</v>
      </c>
      <c r="C36" s="29">
        <v>6.5953941345214844</v>
      </c>
      <c r="D36" s="29">
        <v>18.606485366821289</v>
      </c>
      <c r="E36" s="29">
        <v>35.775917053222656</v>
      </c>
    </row>
    <row r="37" spans="2:5" ht="15.6" customHeight="1" x14ac:dyDescent="0.3">
      <c r="B37" s="71">
        <v>3</v>
      </c>
      <c r="C37" s="29">
        <v>5.9164795875549316</v>
      </c>
      <c r="D37" s="29">
        <v>16.719505310058594</v>
      </c>
      <c r="E37" s="29">
        <v>32.670242309570313</v>
      </c>
    </row>
    <row r="38" spans="2:5" ht="15.6" customHeight="1" x14ac:dyDescent="0.3">
      <c r="B38" s="71">
        <v>4</v>
      </c>
      <c r="C38" s="29">
        <v>6.6170711517333984</v>
      </c>
      <c r="D38" s="29">
        <v>16.364490509033203</v>
      </c>
      <c r="E38" s="29">
        <v>24.713747024536133</v>
      </c>
    </row>
    <row r="39" spans="2:5" ht="15.6" customHeight="1" x14ac:dyDescent="0.3">
      <c r="B39" s="71">
        <v>5</v>
      </c>
      <c r="C39" s="29">
        <v>7.2964320182800293</v>
      </c>
      <c r="D39" s="29">
        <v>13.604870796203613</v>
      </c>
      <c r="E39" s="29">
        <v>18.872259140014648</v>
      </c>
    </row>
    <row r="40" spans="2:5" ht="15.6" customHeight="1" x14ac:dyDescent="0.3">
      <c r="B40" s="71">
        <v>6</v>
      </c>
      <c r="C40" s="29">
        <v>7.8299646377563477</v>
      </c>
      <c r="D40" s="29">
        <v>11.648306846618652</v>
      </c>
      <c r="E40" s="29">
        <v>14.500340461730957</v>
      </c>
    </row>
    <row r="41" spans="2:5" ht="15.6" customHeight="1" x14ac:dyDescent="0.3">
      <c r="B41" s="71">
        <v>7</v>
      </c>
      <c r="C41" s="29">
        <v>9.2779636383056641</v>
      </c>
      <c r="D41" s="29">
        <v>10.607708930969238</v>
      </c>
      <c r="E41" s="29">
        <v>11.388310432434082</v>
      </c>
    </row>
    <row r="42" spans="2:5" ht="15.6" x14ac:dyDescent="0.3">
      <c r="B42" s="71">
        <v>8</v>
      </c>
      <c r="C42" s="29">
        <v>8.8708019256591797</v>
      </c>
      <c r="D42" s="29">
        <v>9.8403425216674805</v>
      </c>
      <c r="E42" s="29">
        <v>7.9378161430358887</v>
      </c>
    </row>
    <row r="43" spans="2:5" ht="15.6" x14ac:dyDescent="0.3">
      <c r="B43" s="71">
        <v>9</v>
      </c>
      <c r="C43" s="29">
        <v>9.3644790649414063</v>
      </c>
      <c r="D43" s="29">
        <v>11.665973663330078</v>
      </c>
      <c r="E43" s="29">
        <v>5.9892764091491699</v>
      </c>
    </row>
    <row r="44" spans="2:5" ht="15.6" x14ac:dyDescent="0.3">
      <c r="B44" s="71">
        <v>10</v>
      </c>
      <c r="C44" s="29">
        <v>10.232102394104004</v>
      </c>
      <c r="D44" s="29">
        <v>14.129436492919922</v>
      </c>
      <c r="E44" s="29">
        <v>4.4257421493530273</v>
      </c>
    </row>
    <row r="45" spans="2:5" ht="15.6" x14ac:dyDescent="0.3">
      <c r="B45" s="71">
        <v>11</v>
      </c>
      <c r="C45" s="29">
        <v>10.474464416503906</v>
      </c>
      <c r="D45" s="29">
        <v>18.568300247192383</v>
      </c>
      <c r="E45" s="29">
        <v>3.4474060535430908</v>
      </c>
    </row>
    <row r="46" spans="2:5" ht="15.6" x14ac:dyDescent="0.3">
      <c r="B46" s="71">
        <v>12</v>
      </c>
      <c r="C46" s="29">
        <v>9.3446817398071289</v>
      </c>
      <c r="D46" s="29">
        <v>20.146999359130859</v>
      </c>
      <c r="E46" s="29">
        <v>2.6196613311767578</v>
      </c>
    </row>
    <row r="47" spans="2:5" ht="15.6" x14ac:dyDescent="0.3">
      <c r="B47" s="71">
        <v>13</v>
      </c>
      <c r="C47" s="29">
        <v>8.3394479751586914</v>
      </c>
      <c r="D47" s="29">
        <v>21.357425689697266</v>
      </c>
      <c r="E47" s="29">
        <v>2.0916807651519775</v>
      </c>
    </row>
    <row r="48" spans="2:5" ht="15.6" x14ac:dyDescent="0.3">
      <c r="B48" s="71">
        <v>14</v>
      </c>
      <c r="C48" s="29">
        <v>6.6042237281799316</v>
      </c>
      <c r="D48" s="29">
        <v>20.235696792602539</v>
      </c>
      <c r="E48" s="29">
        <v>1.8459776639938354</v>
      </c>
    </row>
    <row r="49" spans="1:5" ht="15.6" x14ac:dyDescent="0.3">
      <c r="B49" s="71">
        <v>15</v>
      </c>
      <c r="C49" s="29">
        <v>6.2027297019958496</v>
      </c>
      <c r="D49" s="29">
        <v>16.773921966552734</v>
      </c>
      <c r="E49" s="29">
        <v>1.4247031211853027</v>
      </c>
    </row>
    <row r="50" spans="1:5" ht="15.6" x14ac:dyDescent="0.3">
      <c r="B50" s="71">
        <v>16</v>
      </c>
      <c r="C50" s="29">
        <v>5.2942509651184082</v>
      </c>
      <c r="D50" s="29">
        <v>13.046868324279785</v>
      </c>
      <c r="E50" s="29">
        <v>1.192193865776062</v>
      </c>
    </row>
    <row r="51" spans="1:5" ht="15.6" x14ac:dyDescent="0.3">
      <c r="A51" s="79" t="s">
        <v>576</v>
      </c>
      <c r="B51" s="71">
        <v>17</v>
      </c>
      <c r="C51" s="29">
        <v>4.5518450736999512</v>
      </c>
      <c r="D51" s="29">
        <v>10.275721549987793</v>
      </c>
      <c r="E51" s="29">
        <v>1.0279885530471802</v>
      </c>
    </row>
    <row r="52" spans="1:5" ht="15.6" x14ac:dyDescent="0.3">
      <c r="B52" s="71">
        <v>18</v>
      </c>
      <c r="C52" s="29">
        <v>4.3867692947387695</v>
      </c>
      <c r="D52" s="29">
        <v>8.5701684951782227</v>
      </c>
      <c r="E52" s="29">
        <v>0.84901654720306396</v>
      </c>
    </row>
    <row r="53" spans="1:5" ht="15.6" x14ac:dyDescent="0.3">
      <c r="B53" s="71">
        <v>19</v>
      </c>
      <c r="C53" s="29">
        <v>4.0386190414428711</v>
      </c>
      <c r="D53" s="29">
        <v>6.8832011222839355</v>
      </c>
      <c r="E53" s="29">
        <v>0.70714569091796875</v>
      </c>
    </row>
    <row r="54" spans="1:5" ht="15.6" x14ac:dyDescent="0.3">
      <c r="B54" s="71">
        <v>20</v>
      </c>
      <c r="C54" s="29">
        <v>3.3750581741333008</v>
      </c>
      <c r="D54" s="29">
        <v>5.6193890571594238</v>
      </c>
      <c r="E54" s="29">
        <v>0.79830276966094971</v>
      </c>
    </row>
    <row r="55" spans="1:5" ht="15.6" x14ac:dyDescent="0.3">
      <c r="B55" s="71">
        <v>21</v>
      </c>
      <c r="C55" s="29">
        <v>3.2196400165557861</v>
      </c>
      <c r="D55" s="29">
        <v>4.5467519760131836</v>
      </c>
      <c r="E55" s="29">
        <v>0.89235949516296387</v>
      </c>
    </row>
    <row r="56" spans="1:5" ht="15.6" x14ac:dyDescent="0.3">
      <c r="B56" s="71">
        <v>22</v>
      </c>
      <c r="C56" s="29">
        <v>2.5349593162536621</v>
      </c>
      <c r="D56" s="29">
        <v>4.7181391716003418</v>
      </c>
      <c r="E56" s="29">
        <v>1.1398824453353882</v>
      </c>
    </row>
    <row r="57" spans="1:5" ht="15.6" x14ac:dyDescent="0.3">
      <c r="B57" s="71">
        <v>23</v>
      </c>
      <c r="C57" s="29">
        <v>2.4058008193969727</v>
      </c>
      <c r="D57" s="29">
        <v>6.2810139656066895</v>
      </c>
      <c r="E57" s="29">
        <v>1.5865103006362915</v>
      </c>
    </row>
    <row r="58" spans="1:5" ht="15.6" x14ac:dyDescent="0.3">
      <c r="B58" s="71">
        <v>24</v>
      </c>
      <c r="C58" s="29">
        <v>2.0056803226470947</v>
      </c>
      <c r="D58" s="29">
        <v>8.0974617004394531</v>
      </c>
      <c r="E58" s="29">
        <v>1.979379415512085</v>
      </c>
    </row>
    <row r="59" spans="1:5" ht="15.6" x14ac:dyDescent="0.3">
      <c r="B59" s="71">
        <v>25</v>
      </c>
      <c r="C59" s="29">
        <v>1.2923567295074463</v>
      </c>
      <c r="D59" s="29">
        <v>11.45269775390625</v>
      </c>
      <c r="E59" s="29">
        <v>2.0088787078857422</v>
      </c>
    </row>
    <row r="60" spans="1:5" ht="15.6" x14ac:dyDescent="0.3">
      <c r="B60" s="72">
        <v>26</v>
      </c>
      <c r="C60" s="33">
        <v>0.89259481430053711</v>
      </c>
      <c r="D60" s="33">
        <v>16.087274551391602</v>
      </c>
      <c r="E60" s="33">
        <v>2.9453747272491455</v>
      </c>
    </row>
    <row r="61" spans="1:5" x14ac:dyDescent="0.3">
      <c r="B61" s="83"/>
    </row>
  </sheetData>
  <mergeCells count="1">
    <mergeCell ref="C2:S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577</v>
      </c>
      <c r="D2" s="22"/>
      <c r="E2" s="22"/>
      <c r="F2" s="22"/>
      <c r="G2" s="22"/>
      <c r="H2" s="22"/>
      <c r="I2" s="22"/>
      <c r="J2" s="22"/>
      <c r="K2" s="22"/>
      <c r="L2" s="22"/>
    </row>
    <row r="3" spans="2:12" s="20" customFormat="1" ht="19.5" customHeight="1" x14ac:dyDescent="0.4">
      <c r="C3" s="22" t="s">
        <v>1</v>
      </c>
      <c r="D3" s="22"/>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315" t="s">
        <v>475</v>
      </c>
      <c r="C8" s="315" t="s">
        <v>578</v>
      </c>
      <c r="D8" s="315"/>
      <c r="E8" s="315"/>
      <c r="F8" s="315"/>
      <c r="G8" s="315"/>
      <c r="H8" s="315"/>
      <c r="I8" s="315"/>
      <c r="J8" s="315"/>
      <c r="K8" s="315"/>
    </row>
    <row r="9" spans="2:12" ht="61.5" customHeight="1" thickBot="1" x14ac:dyDescent="0.35">
      <c r="B9" s="315"/>
      <c r="C9" s="26" t="s">
        <v>579</v>
      </c>
      <c r="D9" s="25" t="s">
        <v>580</v>
      </c>
      <c r="E9" s="24" t="s">
        <v>581</v>
      </c>
      <c r="F9" s="26" t="s">
        <v>582</v>
      </c>
      <c r="G9" s="57" t="s">
        <v>583</v>
      </c>
      <c r="H9" s="24" t="s">
        <v>584</v>
      </c>
      <c r="I9" s="24" t="s">
        <v>585</v>
      </c>
      <c r="J9" s="24" t="s">
        <v>586</v>
      </c>
      <c r="K9" s="24" t="s">
        <v>587</v>
      </c>
    </row>
    <row r="10" spans="2:12" ht="15.6" x14ac:dyDescent="0.3">
      <c r="B10" s="28">
        <v>27</v>
      </c>
      <c r="C10" s="84">
        <v>12.283873558044434</v>
      </c>
      <c r="D10" s="84">
        <v>1.9194061756134033</v>
      </c>
      <c r="E10" s="84">
        <v>4.3861575126647949</v>
      </c>
      <c r="F10" s="84">
        <v>7.2649369239807129</v>
      </c>
      <c r="G10" s="84">
        <v>7.9835290908813477</v>
      </c>
      <c r="H10" s="84">
        <v>17.259122848510742</v>
      </c>
      <c r="I10" s="85">
        <v>31.678472518920898</v>
      </c>
      <c r="J10" s="85">
        <v>75.203857421875</v>
      </c>
      <c r="K10" s="85">
        <v>167.56834411621094</v>
      </c>
    </row>
    <row r="11" spans="2:12" ht="15.6" x14ac:dyDescent="0.3">
      <c r="B11" s="28">
        <v>28</v>
      </c>
      <c r="C11" s="84">
        <v>11.649101257324219</v>
      </c>
      <c r="D11" s="84">
        <v>1.7808740139007568</v>
      </c>
      <c r="E11" s="84">
        <v>4.7413778305053711</v>
      </c>
      <c r="F11" s="84">
        <v>7.7729501724243164</v>
      </c>
      <c r="G11" s="84">
        <v>8.140838623046875</v>
      </c>
      <c r="H11" s="84">
        <v>17.44805908203125</v>
      </c>
      <c r="I11" s="85">
        <v>32.338058471679688</v>
      </c>
      <c r="J11" s="85">
        <v>74.225601196289063</v>
      </c>
      <c r="K11" s="85">
        <v>165.15292358398438</v>
      </c>
    </row>
    <row r="12" spans="2:12" ht="15.6" x14ac:dyDescent="0.3">
      <c r="B12" s="28">
        <v>29</v>
      </c>
      <c r="C12" s="84">
        <v>9.8025970458984375</v>
      </c>
      <c r="D12" s="84">
        <v>1.5042226314544678</v>
      </c>
      <c r="E12" s="84">
        <v>3.6037917137145996</v>
      </c>
      <c r="F12" s="84">
        <v>6.5286011695861816</v>
      </c>
      <c r="G12" s="84">
        <v>7.1576657295227051</v>
      </c>
      <c r="H12" s="84">
        <v>14.040755271911621</v>
      </c>
      <c r="I12" s="85">
        <v>28.118576049804688</v>
      </c>
      <c r="J12" s="85">
        <v>63.981529235839844</v>
      </c>
      <c r="K12" s="85">
        <v>145.05990600585938</v>
      </c>
    </row>
    <row r="13" spans="2:12" ht="15.6" x14ac:dyDescent="0.3">
      <c r="B13" s="28">
        <v>30</v>
      </c>
      <c r="C13" s="84">
        <v>7.4157595634460449</v>
      </c>
      <c r="D13" s="84">
        <v>1.0520532131195068</v>
      </c>
      <c r="E13" s="84">
        <v>2.9934208393096924</v>
      </c>
      <c r="F13" s="84">
        <v>4.8048830032348633</v>
      </c>
      <c r="G13" s="84">
        <v>5.3986392021179199</v>
      </c>
      <c r="H13" s="84">
        <v>11.816597938537598</v>
      </c>
      <c r="I13" s="85">
        <v>21.579429626464844</v>
      </c>
      <c r="J13" s="85">
        <v>49.756969451904297</v>
      </c>
      <c r="K13" s="85">
        <v>105.14417266845703</v>
      </c>
    </row>
    <row r="14" spans="2:12" ht="15.6" x14ac:dyDescent="0.3">
      <c r="B14" s="28">
        <v>31</v>
      </c>
      <c r="C14" s="84">
        <v>4.5461330413818359</v>
      </c>
      <c r="D14" s="84">
        <v>0.56763374805450439</v>
      </c>
      <c r="E14" s="84">
        <v>2.5711376667022705</v>
      </c>
      <c r="F14" s="84">
        <v>3.8062188625335693</v>
      </c>
      <c r="G14" s="84">
        <v>5.0436239242553711</v>
      </c>
      <c r="H14" s="84">
        <v>9.2052507400512695</v>
      </c>
      <c r="I14" s="85">
        <v>19.780490875244141</v>
      </c>
      <c r="J14" s="85">
        <v>43.040237426757813</v>
      </c>
      <c r="K14" s="85">
        <v>91.769142150878906</v>
      </c>
    </row>
    <row r="15" spans="2:12" ht="15.6" x14ac:dyDescent="0.3">
      <c r="B15" s="28">
        <v>32</v>
      </c>
      <c r="C15" s="84">
        <v>5.0109448432922363</v>
      </c>
      <c r="D15" s="84">
        <v>0.62115198373794556</v>
      </c>
      <c r="E15" s="84">
        <v>1.9763647317886353</v>
      </c>
      <c r="F15" s="84">
        <v>2.9575653076171875</v>
      </c>
      <c r="G15" s="84">
        <v>3.5160894393920898</v>
      </c>
      <c r="H15" s="84">
        <v>7.670654296875</v>
      </c>
      <c r="I15" s="85">
        <v>15.712600708007813</v>
      </c>
      <c r="J15" s="85">
        <v>42.636119842529297</v>
      </c>
      <c r="K15" s="85">
        <v>89.841224670410156</v>
      </c>
    </row>
    <row r="16" spans="2:12" ht="15.6" x14ac:dyDescent="0.3">
      <c r="B16" s="28">
        <v>33</v>
      </c>
      <c r="C16" s="84">
        <v>4.1319890022277832</v>
      </c>
      <c r="D16" s="84">
        <v>0.58745616674423218</v>
      </c>
      <c r="E16" s="84">
        <v>1.2092087268829346</v>
      </c>
      <c r="F16" s="84">
        <v>2.8283770084381104</v>
      </c>
      <c r="G16" s="84">
        <v>3.6530234813690186</v>
      </c>
      <c r="H16" s="84">
        <v>6.5199341773986816</v>
      </c>
      <c r="I16" s="85">
        <v>13.146493911743164</v>
      </c>
      <c r="J16" s="85">
        <v>30.752313613891602</v>
      </c>
      <c r="K16" s="85">
        <v>75.122970581054688</v>
      </c>
    </row>
    <row r="17" spans="2:14" ht="15.6" x14ac:dyDescent="0.3">
      <c r="B17" s="28">
        <v>34</v>
      </c>
      <c r="C17" s="84">
        <v>3.565354585647583</v>
      </c>
      <c r="D17" s="84">
        <v>0.40298661589622498</v>
      </c>
      <c r="E17" s="84">
        <v>1.3621518611907959</v>
      </c>
      <c r="F17" s="84">
        <v>2.3575098514556885</v>
      </c>
      <c r="G17" s="84">
        <v>2.7439725399017334</v>
      </c>
      <c r="H17" s="84">
        <v>4.973484992980957</v>
      </c>
      <c r="I17" s="85">
        <v>11.192776679992676</v>
      </c>
      <c r="J17" s="85">
        <v>26.228483200073242</v>
      </c>
      <c r="K17" s="85">
        <v>62.350151062011719</v>
      </c>
    </row>
    <row r="18" spans="2:14" ht="15.6" x14ac:dyDescent="0.3">
      <c r="B18" s="28">
        <v>35</v>
      </c>
      <c r="C18" s="84">
        <v>2.7492759227752686</v>
      </c>
      <c r="D18" s="84">
        <v>0.38692241907119751</v>
      </c>
      <c r="E18" s="84">
        <v>1.2965172529220581</v>
      </c>
      <c r="F18" s="84">
        <v>1.8470237255096436</v>
      </c>
      <c r="G18" s="84">
        <v>2.0964591503143311</v>
      </c>
      <c r="H18" s="84">
        <v>4.5423593521118164</v>
      </c>
      <c r="I18" s="85">
        <v>9.7361249923706055</v>
      </c>
      <c r="J18" s="85">
        <v>24.922834396362305</v>
      </c>
      <c r="K18" s="85">
        <v>57.015647888183594</v>
      </c>
    </row>
    <row r="19" spans="2:14" ht="15.6" x14ac:dyDescent="0.3">
      <c r="B19" s="28">
        <v>36</v>
      </c>
      <c r="C19" s="84">
        <v>2.9212741851806641</v>
      </c>
      <c r="D19" s="84">
        <v>0.57899707555770874</v>
      </c>
      <c r="E19" s="84">
        <v>1.0554978847503662</v>
      </c>
      <c r="F19" s="84">
        <v>1.6491388082504272</v>
      </c>
      <c r="G19" s="84">
        <v>2.2562150955200195</v>
      </c>
      <c r="H19" s="84">
        <v>4.1134562492370605</v>
      </c>
      <c r="I19" s="85">
        <v>9.1212863922119141</v>
      </c>
      <c r="J19" s="85">
        <v>22.444915771484375</v>
      </c>
      <c r="K19" s="85">
        <v>45.807029724121094</v>
      </c>
    </row>
    <row r="20" spans="2:14" ht="15.6" x14ac:dyDescent="0.3">
      <c r="B20" s="28">
        <v>37</v>
      </c>
      <c r="C20" s="84">
        <v>3.2949769496917725</v>
      </c>
      <c r="D20" s="84">
        <v>0.58851164579391479</v>
      </c>
      <c r="E20" s="84">
        <v>0.93633753061294556</v>
      </c>
      <c r="F20" s="84">
        <v>1.4338338375091553</v>
      </c>
      <c r="G20" s="84">
        <v>2.1955103874206543</v>
      </c>
      <c r="H20" s="84">
        <v>4.1914510726928711</v>
      </c>
      <c r="I20" s="85">
        <v>8.8914918899536133</v>
      </c>
      <c r="J20" s="85">
        <v>23.322072982788086</v>
      </c>
      <c r="K20" s="85">
        <v>51.478954315185547</v>
      </c>
    </row>
    <row r="21" spans="2:14" ht="15.6" x14ac:dyDescent="0.3">
      <c r="B21" s="28">
        <v>38</v>
      </c>
      <c r="C21" s="84">
        <v>3.3718597888946533</v>
      </c>
      <c r="D21" s="84">
        <v>0.62360602617263794</v>
      </c>
      <c r="E21" s="84">
        <v>1.2699172496795654</v>
      </c>
      <c r="F21" s="84">
        <v>1.8295928239822388</v>
      </c>
      <c r="G21" s="84">
        <v>2.6817803382873535</v>
      </c>
      <c r="H21" s="84">
        <v>6.7296552658081055</v>
      </c>
      <c r="I21" s="85">
        <v>13.887939453125</v>
      </c>
      <c r="J21" s="85">
        <v>36.005596160888672</v>
      </c>
      <c r="K21" s="85">
        <v>84.114959716796875</v>
      </c>
    </row>
    <row r="22" spans="2:14" ht="15.6" x14ac:dyDescent="0.3">
      <c r="B22" s="28">
        <v>39</v>
      </c>
      <c r="C22" s="84">
        <v>2.9590153694152832</v>
      </c>
      <c r="D22" s="84">
        <v>0.56345176696777344</v>
      </c>
      <c r="E22" s="84">
        <v>1.079875111579895</v>
      </c>
      <c r="F22" s="84">
        <v>2.0813782215118408</v>
      </c>
      <c r="G22" s="84">
        <v>3.8125088214874268</v>
      </c>
      <c r="H22" s="84">
        <v>8.2707967758178711</v>
      </c>
      <c r="I22" s="85">
        <v>18.164430618286133</v>
      </c>
      <c r="J22" s="85">
        <v>52.34735107421875</v>
      </c>
      <c r="K22" s="85">
        <v>130.09326171875</v>
      </c>
      <c r="N22" s="30"/>
    </row>
    <row r="23" spans="2:14" ht="15.6" x14ac:dyDescent="0.3">
      <c r="B23" s="28">
        <v>40</v>
      </c>
      <c r="C23" s="84">
        <v>4.3108725547790527</v>
      </c>
      <c r="D23" s="84">
        <v>0.33629223704338074</v>
      </c>
      <c r="E23" s="84">
        <v>1.4615838527679443</v>
      </c>
      <c r="F23" s="84">
        <v>2.6825530529022217</v>
      </c>
      <c r="G23" s="84">
        <v>4.3327312469482422</v>
      </c>
      <c r="H23" s="84">
        <v>10.804195404052734</v>
      </c>
      <c r="I23" s="85">
        <v>21.006126403808594</v>
      </c>
      <c r="J23" s="85">
        <v>62.385101318359375</v>
      </c>
      <c r="K23" s="85">
        <v>148.52713012695313</v>
      </c>
    </row>
    <row r="24" spans="2:14" ht="15.6" x14ac:dyDescent="0.3">
      <c r="B24" s="28">
        <v>41</v>
      </c>
      <c r="C24" s="84">
        <v>2.9709198474884033</v>
      </c>
      <c r="D24" s="84">
        <v>0.35615777969360352</v>
      </c>
      <c r="E24" s="84">
        <v>1.3026783466339111</v>
      </c>
      <c r="F24" s="84">
        <v>2.6599912643432617</v>
      </c>
      <c r="G24" s="84">
        <v>4.5047488212585449</v>
      </c>
      <c r="H24" s="84">
        <v>8.616826057434082</v>
      </c>
      <c r="I24" s="85">
        <v>19.500646591186523</v>
      </c>
      <c r="J24" s="85">
        <v>59.241989135742188</v>
      </c>
      <c r="K24" s="85">
        <v>140.04286193847656</v>
      </c>
    </row>
    <row r="25" spans="2:14" ht="15.6" x14ac:dyDescent="0.3">
      <c r="B25" s="28">
        <v>42</v>
      </c>
      <c r="C25" s="84">
        <v>2.4990320205688477</v>
      </c>
      <c r="D25" s="84">
        <v>0.36669477820396423</v>
      </c>
      <c r="E25" s="84">
        <v>1.1399723291397095</v>
      </c>
      <c r="F25" s="84">
        <v>2.1165626049041748</v>
      </c>
      <c r="G25" s="84">
        <v>3.3395938873291016</v>
      </c>
      <c r="H25" s="84">
        <v>7.8750133514404297</v>
      </c>
      <c r="I25" s="85">
        <v>16.839138031005859</v>
      </c>
      <c r="J25" s="85">
        <v>50.827079772949219</v>
      </c>
      <c r="K25" s="85">
        <v>120.42041015625</v>
      </c>
    </row>
    <row r="26" spans="2:14" ht="15.6" x14ac:dyDescent="0.3">
      <c r="B26" s="28">
        <v>43</v>
      </c>
      <c r="C26" s="84">
        <v>3.9423863887786865</v>
      </c>
      <c r="D26" s="84">
        <v>0.41339111328125</v>
      </c>
      <c r="E26" s="84">
        <v>0.6589963436126709</v>
      </c>
      <c r="F26" s="84">
        <v>1.9271363019943237</v>
      </c>
      <c r="G26" s="84">
        <v>2.5902631282806396</v>
      </c>
      <c r="H26" s="84">
        <v>7.1023168563842773</v>
      </c>
      <c r="I26" s="85">
        <v>13.454672813415527</v>
      </c>
      <c r="J26" s="85">
        <v>38.189167022705078</v>
      </c>
      <c r="K26" s="85">
        <v>88.256118774414063</v>
      </c>
    </row>
    <row r="27" spans="2:14" ht="15.6" x14ac:dyDescent="0.3">
      <c r="B27" s="28">
        <v>44</v>
      </c>
      <c r="C27" s="84">
        <v>2.9872524738311768</v>
      </c>
      <c r="D27" s="84">
        <v>0.22599181532859802</v>
      </c>
      <c r="E27" s="84">
        <v>0.77499681711196899</v>
      </c>
      <c r="F27" s="84">
        <v>1.3407033681869507</v>
      </c>
      <c r="G27" s="84">
        <v>2.0857834815979004</v>
      </c>
      <c r="H27" s="84">
        <v>4.9616827964782715</v>
      </c>
      <c r="I27" s="85">
        <v>9.4716501235961914</v>
      </c>
      <c r="J27" s="85">
        <v>26.588092803955078</v>
      </c>
      <c r="K27" s="85">
        <v>53.15484619140625</v>
      </c>
    </row>
    <row r="28" spans="2:14" ht="15.6" x14ac:dyDescent="0.3">
      <c r="B28" s="28">
        <v>45</v>
      </c>
      <c r="C28" s="84">
        <v>2.7747905254364014</v>
      </c>
      <c r="D28" s="84">
        <v>0.52515584230422974</v>
      </c>
      <c r="E28" s="84">
        <v>0.75143289566040039</v>
      </c>
      <c r="F28" s="84">
        <v>1.5046883821487427</v>
      </c>
      <c r="G28" s="84">
        <v>2.3031036853790283</v>
      </c>
      <c r="H28" s="84">
        <v>4.2719244956970215</v>
      </c>
      <c r="I28" s="85">
        <v>8.0720634460449219</v>
      </c>
      <c r="J28" s="85">
        <v>24.559745788574219</v>
      </c>
      <c r="K28" s="85">
        <v>52.665687561035156</v>
      </c>
    </row>
    <row r="29" spans="2:14" ht="15.6" x14ac:dyDescent="0.3">
      <c r="B29" s="28">
        <v>46</v>
      </c>
      <c r="C29" s="84">
        <v>3.2093825340270996</v>
      </c>
      <c r="D29" s="84">
        <v>0.31172040104866028</v>
      </c>
      <c r="E29" s="84">
        <v>0.72946864366531372</v>
      </c>
      <c r="F29" s="84">
        <v>1.531309962272644</v>
      </c>
      <c r="G29" s="84">
        <v>1.8331035375595093</v>
      </c>
      <c r="H29" s="84">
        <v>3.3393721580505371</v>
      </c>
      <c r="I29" s="85">
        <v>7.2491765022277832</v>
      </c>
      <c r="J29" s="85">
        <v>20.798175811767578</v>
      </c>
      <c r="K29" s="85">
        <v>49.75390625</v>
      </c>
    </row>
    <row r="30" spans="2:14" ht="15.6" x14ac:dyDescent="0.3">
      <c r="B30" s="28">
        <v>47</v>
      </c>
      <c r="C30" s="84">
        <v>2.2380340099334717</v>
      </c>
      <c r="D30" s="84">
        <v>0.24222190678119659</v>
      </c>
      <c r="E30" s="84">
        <v>0.83421462774276733</v>
      </c>
      <c r="F30" s="84">
        <v>1.3108667135238647</v>
      </c>
      <c r="G30" s="84">
        <v>1.9874132871627808</v>
      </c>
      <c r="H30" s="84">
        <v>4.047914981842041</v>
      </c>
      <c r="I30" s="85">
        <v>8.1020870208740234</v>
      </c>
      <c r="J30" s="85">
        <v>23.461748123168945</v>
      </c>
      <c r="K30" s="85">
        <v>52.868480682373047</v>
      </c>
    </row>
    <row r="31" spans="2:14" ht="15.6" x14ac:dyDescent="0.3">
      <c r="B31" s="28">
        <v>48</v>
      </c>
      <c r="C31" s="84">
        <v>3.0709612369537354</v>
      </c>
      <c r="D31" s="84">
        <v>0.36847320199012756</v>
      </c>
      <c r="E31" s="84">
        <v>0.66600179672241211</v>
      </c>
      <c r="F31" s="84">
        <v>1.5547604560852051</v>
      </c>
      <c r="G31" s="84">
        <v>2.0815157890319824</v>
      </c>
      <c r="H31" s="84">
        <v>4.3207697868347168</v>
      </c>
      <c r="I31" s="85">
        <v>9.0662555694580078</v>
      </c>
      <c r="J31" s="85">
        <v>25.568971633911133</v>
      </c>
      <c r="K31" s="85">
        <v>60.399906158447266</v>
      </c>
    </row>
    <row r="32" spans="2:14" ht="15.6" x14ac:dyDescent="0.3">
      <c r="B32" s="28">
        <v>49</v>
      </c>
      <c r="C32" s="84">
        <v>3.1138942241668701</v>
      </c>
      <c r="D32" s="84">
        <v>0.43613886833190918</v>
      </c>
      <c r="E32" s="84">
        <v>0.82182949781417847</v>
      </c>
      <c r="F32" s="84">
        <v>1.9384156465530396</v>
      </c>
      <c r="G32" s="84">
        <v>2.1138756275177002</v>
      </c>
      <c r="H32" s="84">
        <v>5.3750767707824707</v>
      </c>
      <c r="I32" s="85">
        <v>9.9727659225463867</v>
      </c>
      <c r="J32" s="85">
        <v>31.761764526367188</v>
      </c>
      <c r="K32" s="85">
        <v>81.077659606933594</v>
      </c>
    </row>
    <row r="33" spans="2:11" ht="15.6" x14ac:dyDescent="0.3">
      <c r="B33" s="28">
        <v>50</v>
      </c>
      <c r="C33" s="84">
        <v>3.9680063724517822</v>
      </c>
      <c r="D33" s="84">
        <v>0.51061880588531494</v>
      </c>
      <c r="E33" s="84">
        <v>1.0145533084869385</v>
      </c>
      <c r="F33" s="84">
        <v>2.0319709777832031</v>
      </c>
      <c r="G33" s="84">
        <v>3.5538475513458252</v>
      </c>
      <c r="H33" s="84">
        <v>7.0082387924194336</v>
      </c>
      <c r="I33" s="85">
        <v>14.268741607666016</v>
      </c>
      <c r="J33" s="85">
        <v>48.330615997314453</v>
      </c>
      <c r="K33" s="85">
        <v>117.35965728759766</v>
      </c>
    </row>
    <row r="34" spans="2:11" ht="15.6" x14ac:dyDescent="0.3">
      <c r="B34" s="28">
        <v>51</v>
      </c>
      <c r="C34" s="84">
        <v>4.4713878631591797</v>
      </c>
      <c r="D34" s="84">
        <v>0.70137554407119751</v>
      </c>
      <c r="E34" s="84">
        <v>1.5517973899841309</v>
      </c>
      <c r="F34" s="84">
        <v>2.4390318393707275</v>
      </c>
      <c r="G34" s="84">
        <v>4.0795001983642578</v>
      </c>
      <c r="H34" s="84">
        <v>8.3485651016235352</v>
      </c>
      <c r="I34" s="85">
        <v>17.792009353637695</v>
      </c>
      <c r="J34" s="85">
        <v>57.935367584228516</v>
      </c>
      <c r="K34" s="85">
        <v>155.12808227539063</v>
      </c>
    </row>
    <row r="35" spans="2:11" ht="15.6" x14ac:dyDescent="0.3">
      <c r="B35" s="28">
        <v>52</v>
      </c>
      <c r="C35" s="84">
        <v>5.6992287635803223</v>
      </c>
      <c r="D35" s="84">
        <v>0.64840710163116455</v>
      </c>
      <c r="E35" s="84">
        <v>1.2206019163131714</v>
      </c>
      <c r="F35" s="84">
        <v>2.1381967067718506</v>
      </c>
      <c r="G35" s="84">
        <v>3.5673198699951172</v>
      </c>
      <c r="H35" s="84">
        <v>7.8612737655639648</v>
      </c>
      <c r="I35" s="85">
        <v>17.681257247924805</v>
      </c>
      <c r="J35" s="85">
        <v>52.426120758056641</v>
      </c>
      <c r="K35" s="85">
        <v>132.30906677246094</v>
      </c>
    </row>
    <row r="36" spans="2:11" ht="15.6" x14ac:dyDescent="0.3">
      <c r="B36" s="28">
        <v>1</v>
      </c>
      <c r="C36" s="84">
        <v>4.1813755035400391</v>
      </c>
      <c r="D36" s="84">
        <v>0.25392669439315796</v>
      </c>
      <c r="E36" s="84">
        <v>0.82813310623168945</v>
      </c>
      <c r="F36" s="84">
        <v>1.5251845121383667</v>
      </c>
      <c r="G36" s="84">
        <v>2.4020018577575684</v>
      </c>
      <c r="H36" s="84">
        <v>6.9485883712768555</v>
      </c>
      <c r="I36" s="85">
        <v>14.188451766967773</v>
      </c>
      <c r="J36" s="85">
        <v>45.85736083984375</v>
      </c>
      <c r="K36" s="85">
        <v>115.13214874267578</v>
      </c>
    </row>
    <row r="37" spans="2:11" ht="15.6" x14ac:dyDescent="0.3">
      <c r="B37" s="28">
        <v>2</v>
      </c>
      <c r="C37" s="84">
        <v>4.0100069046020508</v>
      </c>
      <c r="D37" s="84">
        <v>0.40667566657066345</v>
      </c>
      <c r="E37" s="84">
        <v>0.57234209775924683</v>
      </c>
      <c r="F37" s="84">
        <v>1.1706306934356689</v>
      </c>
      <c r="G37" s="84">
        <v>1.8110115528106689</v>
      </c>
      <c r="H37" s="84">
        <v>4.9269294738769531</v>
      </c>
      <c r="I37" s="85">
        <v>10.253148078918457</v>
      </c>
      <c r="J37" s="85">
        <v>33.269344329833984</v>
      </c>
      <c r="K37" s="85">
        <v>84.457588195800781</v>
      </c>
    </row>
    <row r="38" spans="2:11" ht="15.6" x14ac:dyDescent="0.3">
      <c r="B38" s="28">
        <v>3</v>
      </c>
      <c r="C38" s="84">
        <v>2.9098961353302002</v>
      </c>
      <c r="D38" s="84">
        <v>0.34626632928848267</v>
      </c>
      <c r="E38" s="84">
        <v>0.52671629190444946</v>
      </c>
      <c r="F38" s="84">
        <v>1.0801606178283691</v>
      </c>
      <c r="G38" s="84">
        <v>1.7112306356430054</v>
      </c>
      <c r="H38" s="84">
        <v>4.8268594741821289</v>
      </c>
      <c r="I38" s="85">
        <v>10.038792610168457</v>
      </c>
      <c r="J38" s="85">
        <v>29.866973876953125</v>
      </c>
      <c r="K38" s="85">
        <v>70.882591247558594</v>
      </c>
    </row>
    <row r="39" spans="2:11" ht="15.6" x14ac:dyDescent="0.3">
      <c r="B39" s="28">
        <v>4</v>
      </c>
      <c r="C39" s="84">
        <v>3.2393794059753418</v>
      </c>
      <c r="D39" s="84">
        <v>0.5892987847328186</v>
      </c>
      <c r="E39" s="84">
        <v>0.72726905345916748</v>
      </c>
      <c r="F39" s="84">
        <v>1.3119460344314575</v>
      </c>
      <c r="G39" s="84">
        <v>1.9006468057632446</v>
      </c>
      <c r="H39" s="84">
        <v>5.735407829284668</v>
      </c>
      <c r="I39" s="85">
        <v>9.9630060195922852</v>
      </c>
      <c r="J39" s="85">
        <v>30.73193359375</v>
      </c>
      <c r="K39" s="85">
        <v>85.083503723144531</v>
      </c>
    </row>
    <row r="40" spans="2:11" ht="15.6" x14ac:dyDescent="0.3">
      <c r="B40" s="28">
        <v>5</v>
      </c>
      <c r="C40" s="84">
        <v>2.8012692928314209</v>
      </c>
      <c r="D40" s="84">
        <v>0.4464360773563385</v>
      </c>
      <c r="E40" s="84">
        <v>0.77251839637756348</v>
      </c>
      <c r="F40" s="84">
        <v>1.6201561689376831</v>
      </c>
      <c r="G40" s="84">
        <v>2.3977344036102295</v>
      </c>
      <c r="H40" s="84">
        <v>5.738853931427002</v>
      </c>
      <c r="I40" s="85">
        <v>11.331896781921387</v>
      </c>
      <c r="J40" s="85">
        <v>36.215061187744141</v>
      </c>
      <c r="K40" s="85">
        <v>89.454254150390625</v>
      </c>
    </row>
    <row r="41" spans="2:11" ht="15.6" x14ac:dyDescent="0.3">
      <c r="B41" s="28">
        <v>6</v>
      </c>
      <c r="C41" s="84">
        <v>2.8202517032623291</v>
      </c>
      <c r="D41" s="84">
        <v>0.19562110304832458</v>
      </c>
      <c r="E41" s="84">
        <v>0.91138935089111328</v>
      </c>
      <c r="F41" s="84">
        <v>1.6834878921508789</v>
      </c>
      <c r="G41" s="84">
        <v>2.8705337047576904</v>
      </c>
      <c r="H41" s="84">
        <v>6.4133362770080566</v>
      </c>
      <c r="I41" s="85">
        <v>12.273408889770508</v>
      </c>
      <c r="J41" s="85">
        <v>37.534130096435547</v>
      </c>
      <c r="K41" s="85">
        <v>99.136543273925781</v>
      </c>
    </row>
    <row r="42" spans="2:11" ht="15.6" x14ac:dyDescent="0.3">
      <c r="B42" s="28">
        <v>7</v>
      </c>
      <c r="C42" s="84">
        <v>3.4876706600189209</v>
      </c>
      <c r="D42" s="84">
        <v>0.42670333385467529</v>
      </c>
      <c r="E42" s="84">
        <v>0.86074990034103394</v>
      </c>
      <c r="F42" s="84">
        <v>1.9569287300109863</v>
      </c>
      <c r="G42" s="84">
        <v>2.8737566471099854</v>
      </c>
      <c r="H42" s="84">
        <v>6.6134881973266602</v>
      </c>
      <c r="I42" s="85">
        <v>15.371407508850098</v>
      </c>
      <c r="J42" s="85">
        <v>48.49053955078125</v>
      </c>
      <c r="K42" s="85">
        <v>113.64712524414063</v>
      </c>
    </row>
    <row r="43" spans="2:11" ht="15.6" x14ac:dyDescent="0.3">
      <c r="B43" s="28">
        <v>8</v>
      </c>
      <c r="C43" s="84">
        <v>3.0739278793334961</v>
      </c>
      <c r="D43" s="84">
        <v>0.26181447505950928</v>
      </c>
      <c r="E43" s="84">
        <v>0.78882330656051636</v>
      </c>
      <c r="F43" s="84">
        <v>1.9860724210739136</v>
      </c>
      <c r="G43" s="84">
        <v>2.6102993488311768</v>
      </c>
      <c r="H43" s="84">
        <v>7.2628917694091797</v>
      </c>
      <c r="I43" s="85">
        <v>13.905141830444336</v>
      </c>
      <c r="J43" s="85">
        <v>46.24920654296875</v>
      </c>
      <c r="K43" s="85">
        <v>106.42499542236328</v>
      </c>
    </row>
    <row r="44" spans="2:11" ht="15.6" x14ac:dyDescent="0.3">
      <c r="B44" s="28">
        <v>9</v>
      </c>
      <c r="C44" s="84">
        <v>3.3779563903808594</v>
      </c>
      <c r="D44" s="84">
        <v>0.54024583101272583</v>
      </c>
      <c r="E44" s="84">
        <v>1.2370620965957642</v>
      </c>
      <c r="F44" s="84">
        <v>1.7946071624755859</v>
      </c>
      <c r="G44" s="84">
        <v>3.2377462387084961</v>
      </c>
      <c r="H44" s="84">
        <v>6.6835794448852539</v>
      </c>
      <c r="I44" s="85">
        <v>15.721138000488281</v>
      </c>
      <c r="J44" s="85">
        <v>48.971576690673828</v>
      </c>
      <c r="K44" s="85">
        <v>109.39577484130859</v>
      </c>
    </row>
    <row r="45" spans="2:11" ht="15.6" x14ac:dyDescent="0.3">
      <c r="B45" s="28">
        <v>10</v>
      </c>
      <c r="C45" s="84">
        <v>3.5801186561584473</v>
      </c>
      <c r="D45" s="84">
        <v>0.56922996044158936</v>
      </c>
      <c r="E45" s="84">
        <v>1.1598399877548218</v>
      </c>
      <c r="F45" s="84">
        <v>1.8001991510391235</v>
      </c>
      <c r="G45" s="84">
        <v>3.2053701877593994</v>
      </c>
      <c r="H45" s="84">
        <v>7.1675724983215332</v>
      </c>
      <c r="I45" s="85">
        <v>16.358558654785156</v>
      </c>
      <c r="J45" s="85">
        <v>54.225978851318359</v>
      </c>
      <c r="K45" s="85">
        <v>124.17726135253906</v>
      </c>
    </row>
    <row r="46" spans="2:11" ht="15.6" x14ac:dyDescent="0.3">
      <c r="B46" s="28">
        <v>11</v>
      </c>
      <c r="C46" s="84">
        <v>3.861431360244751</v>
      </c>
      <c r="D46" s="84">
        <v>0.63568580150604248</v>
      </c>
      <c r="E46" s="84">
        <v>1.2209559679031372</v>
      </c>
      <c r="F46" s="84">
        <v>2.3049778938293457</v>
      </c>
      <c r="G46" s="84">
        <v>3.3862755298614502</v>
      </c>
      <c r="H46" s="84">
        <v>8.6922416687011719</v>
      </c>
      <c r="I46" s="85">
        <v>16.452674865722656</v>
      </c>
      <c r="J46" s="85">
        <v>51.420673370361328</v>
      </c>
      <c r="K46" s="85">
        <v>129.50592041015625</v>
      </c>
    </row>
    <row r="47" spans="2:11" ht="15.6" x14ac:dyDescent="0.3">
      <c r="B47" s="28">
        <v>12</v>
      </c>
      <c r="C47" s="84">
        <v>4.0852231979370117</v>
      </c>
      <c r="D47" s="84">
        <v>0.52501910924911499</v>
      </c>
      <c r="E47" s="84">
        <v>0.93742948770523071</v>
      </c>
      <c r="F47" s="84">
        <v>2.0351662635803223</v>
      </c>
      <c r="G47" s="84">
        <v>2.6199836730957031</v>
      </c>
      <c r="H47" s="84">
        <v>7.418555736541748</v>
      </c>
      <c r="I47" s="85">
        <v>14.915023803710938</v>
      </c>
      <c r="J47" s="85">
        <v>47.815876007080078</v>
      </c>
      <c r="K47" s="85">
        <v>114.55516052246094</v>
      </c>
    </row>
    <row r="48" spans="2:11" ht="15.6" x14ac:dyDescent="0.3">
      <c r="B48" s="28">
        <v>13</v>
      </c>
      <c r="C48" s="84">
        <v>3.8183348178863525</v>
      </c>
      <c r="D48" s="84">
        <v>0.33033165335655212</v>
      </c>
      <c r="E48" s="84">
        <v>0.57603698968887329</v>
      </c>
      <c r="F48" s="84">
        <v>1.5968649387359619</v>
      </c>
      <c r="G48" s="84">
        <v>2.8929660320281982</v>
      </c>
      <c r="H48" s="84">
        <v>6.2400155067443848</v>
      </c>
      <c r="I48" s="85">
        <v>13.03816032409668</v>
      </c>
      <c r="J48" s="85">
        <v>44.424827575683594</v>
      </c>
      <c r="K48" s="85">
        <v>100.91295623779297</v>
      </c>
    </row>
    <row r="49" spans="2:11" ht="15.6" x14ac:dyDescent="0.3">
      <c r="B49" s="28">
        <v>14</v>
      </c>
      <c r="C49" s="84">
        <v>2.4120151996612549</v>
      </c>
      <c r="D49" s="84">
        <v>0.3199978768825531</v>
      </c>
      <c r="E49" s="84">
        <v>0.56024140119552612</v>
      </c>
      <c r="F49" s="84">
        <v>1.3896976709365845</v>
      </c>
      <c r="G49" s="84">
        <v>2.0238969326019287</v>
      </c>
      <c r="H49" s="84">
        <v>4.8201823234558105</v>
      </c>
      <c r="I49" s="85">
        <v>10.679874420166016</v>
      </c>
      <c r="J49" s="85">
        <v>35.537490844726563</v>
      </c>
      <c r="K49" s="85">
        <v>75.063713073730469</v>
      </c>
    </row>
    <row r="50" spans="2:11" ht="15.6" x14ac:dyDescent="0.3">
      <c r="B50" s="28">
        <v>15</v>
      </c>
      <c r="C50" s="84">
        <v>2.1421904563903809</v>
      </c>
      <c r="D50" s="84">
        <v>0.26151758432388306</v>
      </c>
      <c r="E50" s="84">
        <v>0.67712444067001343</v>
      </c>
      <c r="F50" s="84">
        <v>1.167454719543457</v>
      </c>
      <c r="G50" s="84">
        <v>2.0511946678161621</v>
      </c>
      <c r="H50" s="84">
        <v>4.5447626113891602</v>
      </c>
      <c r="I50" s="85">
        <v>10.383193969726563</v>
      </c>
      <c r="J50" s="85">
        <v>33.078449249267578</v>
      </c>
      <c r="K50" s="85">
        <v>73.610343933105469</v>
      </c>
    </row>
    <row r="51" spans="2:11" ht="15.6" x14ac:dyDescent="0.3">
      <c r="B51" s="28">
        <v>16</v>
      </c>
      <c r="C51" s="84">
        <v>2.4794108867645264</v>
      </c>
      <c r="D51" s="84">
        <v>0.3537832498550415</v>
      </c>
      <c r="E51" s="84">
        <v>0.48524802923202515</v>
      </c>
      <c r="F51" s="84">
        <v>0.82263660430908203</v>
      </c>
      <c r="G51" s="84">
        <v>1.5165263414382935</v>
      </c>
      <c r="H51" s="84">
        <v>3.9977712631225586</v>
      </c>
      <c r="I51" s="85">
        <v>8.4738330841064453</v>
      </c>
      <c r="J51" s="85">
        <v>29.47404670715332</v>
      </c>
      <c r="K51" s="85">
        <v>62.913551330566406</v>
      </c>
    </row>
    <row r="52" spans="2:11" ht="15.6" x14ac:dyDescent="0.3">
      <c r="B52" s="28">
        <v>17</v>
      </c>
      <c r="C52" s="84">
        <v>1.9375787973403931</v>
      </c>
      <c r="D52" s="84">
        <v>0.29328423738479614</v>
      </c>
      <c r="E52" s="84">
        <v>0.4743511974811554</v>
      </c>
      <c r="F52" s="84">
        <v>0.87647145986557007</v>
      </c>
      <c r="G52" s="84">
        <v>1.1463615894317627</v>
      </c>
      <c r="H52" s="84">
        <v>3.300717830657959</v>
      </c>
      <c r="I52" s="85">
        <v>7.549006462097168</v>
      </c>
      <c r="J52" s="85">
        <v>23.980030059814453</v>
      </c>
      <c r="K52" s="85">
        <v>53.787067413330078</v>
      </c>
    </row>
    <row r="53" spans="2:11" ht="15.6" x14ac:dyDescent="0.3">
      <c r="B53" s="28">
        <v>18</v>
      </c>
      <c r="C53" s="84">
        <v>1.8036128282546997</v>
      </c>
      <c r="D53" s="84">
        <v>0.34909877181053162</v>
      </c>
      <c r="E53" s="84">
        <v>0.37901878356933594</v>
      </c>
      <c r="F53" s="84">
        <v>0.94909805059432983</v>
      </c>
      <c r="G53" s="84">
        <v>1.243494987487793</v>
      </c>
      <c r="H53" s="84">
        <v>3.5382792949676514</v>
      </c>
      <c r="I53" s="85">
        <v>6.8137030601501465</v>
      </c>
      <c r="J53" s="85">
        <v>22.61598014831543</v>
      </c>
      <c r="K53" s="85">
        <v>52.100440979003906</v>
      </c>
    </row>
    <row r="54" spans="2:11" ht="15.6" x14ac:dyDescent="0.3">
      <c r="B54" s="28">
        <v>19</v>
      </c>
      <c r="C54" s="84">
        <v>2.3056690692901611</v>
      </c>
      <c r="D54" s="84">
        <v>0.20495843887329102</v>
      </c>
      <c r="E54" s="84">
        <v>0.2767481803894043</v>
      </c>
      <c r="F54" s="84">
        <v>0.70689046382904053</v>
      </c>
      <c r="G54" s="84">
        <v>1.1262305974960327</v>
      </c>
      <c r="H54" s="84">
        <v>2.8147974014282227</v>
      </c>
      <c r="I54" s="85">
        <v>6.8356499671936035</v>
      </c>
      <c r="J54" s="85">
        <v>20.981101989746094</v>
      </c>
      <c r="K54" s="85">
        <v>48.648792266845703</v>
      </c>
    </row>
    <row r="55" spans="2:11" ht="15.6" x14ac:dyDescent="0.3">
      <c r="B55" s="28">
        <v>20</v>
      </c>
      <c r="C55" s="84">
        <v>1.2861018180847168</v>
      </c>
      <c r="D55" s="84">
        <v>0.27700147032737732</v>
      </c>
      <c r="E55" s="84">
        <v>0.41845196485519409</v>
      </c>
      <c r="F55" s="84">
        <v>0.64607721567153931</v>
      </c>
      <c r="G55" s="84">
        <v>1.3910934925079346</v>
      </c>
      <c r="H55" s="84">
        <v>2.9534282684326172</v>
      </c>
      <c r="I55" s="85">
        <v>6.0273699760437012</v>
      </c>
      <c r="J55" s="85">
        <v>16.422161102294922</v>
      </c>
      <c r="K55" s="85">
        <v>37.240360260009766</v>
      </c>
    </row>
    <row r="56" spans="2:11" ht="15.6" x14ac:dyDescent="0.3">
      <c r="B56" s="28">
        <v>21</v>
      </c>
      <c r="C56" s="84">
        <v>1.4028067588806152</v>
      </c>
      <c r="D56" s="84">
        <v>0.21313232183456421</v>
      </c>
      <c r="E56" s="84">
        <v>0.27030733227729797</v>
      </c>
      <c r="F56" s="84">
        <v>0.72230470180511475</v>
      </c>
      <c r="G56" s="84">
        <v>1.2346705198287964</v>
      </c>
      <c r="H56" s="84">
        <v>3.0111856460571289</v>
      </c>
      <c r="I56" s="85">
        <v>5.4998741149902344</v>
      </c>
      <c r="J56" s="85">
        <v>16.023765563964844</v>
      </c>
      <c r="K56" s="85">
        <v>34.071548461914063</v>
      </c>
    </row>
    <row r="57" spans="2:11" ht="15.6" x14ac:dyDescent="0.3">
      <c r="B57" s="28">
        <v>22</v>
      </c>
      <c r="C57" s="84">
        <v>1.2319772243499756</v>
      </c>
      <c r="D57" s="84">
        <v>0.12057441473007202</v>
      </c>
      <c r="E57" s="84">
        <v>0.23612223565578461</v>
      </c>
      <c r="F57" s="84">
        <v>0.33314651250839233</v>
      </c>
      <c r="G57" s="84">
        <v>0.91635274887084961</v>
      </c>
      <c r="H57" s="84">
        <v>2.3772642612457275</v>
      </c>
      <c r="I57" s="85">
        <v>4.7737207412719727</v>
      </c>
      <c r="J57" s="85">
        <v>12.991057395935059</v>
      </c>
      <c r="K57" s="85">
        <v>26.911981582641602</v>
      </c>
    </row>
    <row r="58" spans="2:11" ht="15.6" x14ac:dyDescent="0.3">
      <c r="B58" s="28">
        <v>23</v>
      </c>
      <c r="C58" s="84">
        <v>0.89984816312789917</v>
      </c>
      <c r="D58" s="84">
        <v>0.15009064972400665</v>
      </c>
      <c r="E58" s="84">
        <v>0.26165807247161865</v>
      </c>
      <c r="F58" s="84">
        <v>0.59296506643295288</v>
      </c>
      <c r="G58" s="84">
        <v>0.82937967777252197</v>
      </c>
      <c r="H58" s="84">
        <v>2.1078190803527832</v>
      </c>
      <c r="I58" s="85">
        <v>4.5675864219665527</v>
      </c>
      <c r="J58" s="85">
        <v>10.401192665100098</v>
      </c>
      <c r="K58" s="85">
        <v>27.363483428955078</v>
      </c>
    </row>
    <row r="59" spans="2:11" ht="15.6" x14ac:dyDescent="0.3">
      <c r="B59" s="28">
        <v>24</v>
      </c>
      <c r="C59" s="84">
        <v>0.96883606910705566</v>
      </c>
      <c r="D59" s="84">
        <v>6.7221514880657196E-2</v>
      </c>
      <c r="E59" s="84">
        <v>0.17862126231193542</v>
      </c>
      <c r="F59" s="84">
        <v>0.32305657863616943</v>
      </c>
      <c r="G59" s="84">
        <v>0.73567956686019897</v>
      </c>
      <c r="H59" s="84">
        <v>1.7900213003158569</v>
      </c>
      <c r="I59" s="85">
        <v>3.6809639930725098</v>
      </c>
      <c r="J59" s="85">
        <v>9.8147459030151367</v>
      </c>
      <c r="K59" s="85">
        <v>21.878458023071289</v>
      </c>
    </row>
    <row r="60" spans="2:11" ht="15.6" x14ac:dyDescent="0.3">
      <c r="B60" s="28">
        <v>25</v>
      </c>
      <c r="C60" s="84">
        <v>0.96869456768035889</v>
      </c>
      <c r="D60" s="84">
        <v>0.16112712025642395</v>
      </c>
      <c r="E60" s="84">
        <v>0.13896094262599945</v>
      </c>
      <c r="F60" s="84">
        <v>0.16829380393028259</v>
      </c>
      <c r="G60" s="84">
        <v>0.58722686767578125</v>
      </c>
      <c r="H60" s="84">
        <v>1.0861679315567017</v>
      </c>
      <c r="I60" s="85">
        <v>2.0545101165771484</v>
      </c>
      <c r="J60" s="85">
        <v>6.5485043525695801</v>
      </c>
      <c r="K60" s="85">
        <v>13.480112075805664</v>
      </c>
    </row>
    <row r="61" spans="2:11" ht="16.2" thickBot="1" x14ac:dyDescent="0.35">
      <c r="B61" s="32">
        <v>26</v>
      </c>
      <c r="C61" s="86">
        <v>0.46675950288772583</v>
      </c>
      <c r="D61" s="86">
        <v>2.3720650002360344E-2</v>
      </c>
      <c r="E61" s="86">
        <v>0.11728692054748535</v>
      </c>
      <c r="F61" s="86">
        <v>0.19426509737968445</v>
      </c>
      <c r="G61" s="86">
        <v>0.37898841500282288</v>
      </c>
      <c r="H61" s="86">
        <v>0.92018586397171021</v>
      </c>
      <c r="I61" s="87">
        <v>1.2375142574310303</v>
      </c>
      <c r="J61" s="87">
        <v>4.7435193061828613</v>
      </c>
      <c r="K61" s="87">
        <v>8.6074838638305664</v>
      </c>
    </row>
  </sheetData>
  <mergeCells count="2">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8" s="67" customFormat="1" x14ac:dyDescent="0.3"/>
    <row r="2" spans="2:18" s="67" customFormat="1" ht="23.25" customHeight="1" x14ac:dyDescent="0.3">
      <c r="C2" s="321" t="s">
        <v>588</v>
      </c>
      <c r="D2" s="321"/>
      <c r="E2" s="321"/>
      <c r="F2" s="321"/>
      <c r="G2" s="321"/>
      <c r="H2" s="321"/>
      <c r="I2" s="321"/>
      <c r="J2" s="321"/>
      <c r="K2" s="321"/>
      <c r="L2" s="321"/>
      <c r="M2" s="321"/>
      <c r="N2" s="321"/>
      <c r="O2" s="321"/>
      <c r="P2" s="321"/>
      <c r="Q2" s="321"/>
      <c r="R2" s="321"/>
    </row>
    <row r="3" spans="2:18" s="67" customFormat="1" ht="22.8" x14ac:dyDescent="0.4">
      <c r="C3" s="68" t="s">
        <v>1</v>
      </c>
      <c r="D3" s="77"/>
      <c r="E3" s="77"/>
      <c r="F3" s="78"/>
      <c r="G3" s="78"/>
    </row>
    <row r="4" spans="2:18" s="67" customFormat="1" ht="22.8" x14ac:dyDescent="0.4">
      <c r="C4" s="68"/>
    </row>
    <row r="5" spans="2:18" s="67" customFormat="1" x14ac:dyDescent="0.3"/>
    <row r="6" spans="2:18" s="67" customFormat="1" x14ac:dyDescent="0.3"/>
    <row r="7" spans="2:18" ht="15" thickBot="1" x14ac:dyDescent="0.35"/>
    <row r="8" spans="2:18" ht="17.399999999999999" x14ac:dyDescent="0.3">
      <c r="B8" s="80" t="s">
        <v>575</v>
      </c>
      <c r="C8" s="80" t="s">
        <v>554</v>
      </c>
      <c r="D8" s="80" t="s">
        <v>555</v>
      </c>
      <c r="E8" s="80" t="s">
        <v>556</v>
      </c>
    </row>
    <row r="9" spans="2:18" ht="15.6" customHeight="1" x14ac:dyDescent="0.3">
      <c r="B9" s="88">
        <v>27</v>
      </c>
      <c r="C9" s="89">
        <v>0.44782605767250061</v>
      </c>
      <c r="D9" s="89">
        <v>0.40650096535682678</v>
      </c>
      <c r="E9" s="89">
        <v>9.5438577234745026E-2</v>
      </c>
    </row>
    <row r="10" spans="2:18" ht="15.6" customHeight="1" x14ac:dyDescent="0.3">
      <c r="B10" s="90">
        <v>28</v>
      </c>
      <c r="C10" s="91">
        <v>0.68450778722763062</v>
      </c>
      <c r="D10" s="91">
        <v>0.52809828519821167</v>
      </c>
      <c r="E10" s="91">
        <v>9.2145271599292755E-2</v>
      </c>
    </row>
    <row r="11" spans="2:18" ht="15.6" customHeight="1" x14ac:dyDescent="0.3">
      <c r="B11" s="90">
        <v>29</v>
      </c>
      <c r="C11" s="91">
        <v>0.4860500693321228</v>
      </c>
      <c r="D11" s="91">
        <v>0.65789419412612915</v>
      </c>
      <c r="E11" s="91">
        <v>7.7005110681056976E-2</v>
      </c>
    </row>
    <row r="12" spans="2:18" ht="15.6" customHeight="1" x14ac:dyDescent="0.3">
      <c r="B12" s="90">
        <v>30</v>
      </c>
      <c r="C12" s="91">
        <v>0.35420089960098267</v>
      </c>
      <c r="D12" s="91">
        <v>0.64015281200408936</v>
      </c>
      <c r="E12" s="91">
        <v>7.3661722242832184E-2</v>
      </c>
    </row>
    <row r="13" spans="2:18" ht="15.6" customHeight="1" x14ac:dyDescent="0.3">
      <c r="B13" s="90">
        <v>31</v>
      </c>
      <c r="C13" s="91">
        <v>0.34664437174797058</v>
      </c>
      <c r="D13" s="91">
        <v>0.55733764171600342</v>
      </c>
      <c r="E13" s="91">
        <v>6.5656580030918121E-2</v>
      </c>
    </row>
    <row r="14" spans="2:18" ht="15.6" customHeight="1" x14ac:dyDescent="0.3">
      <c r="B14" s="90">
        <v>32</v>
      </c>
      <c r="C14" s="91">
        <v>0.26380002498626709</v>
      </c>
      <c r="D14" s="91">
        <v>0.56004250049591064</v>
      </c>
      <c r="E14" s="91">
        <v>6.7528240382671356E-2</v>
      </c>
    </row>
    <row r="15" spans="2:18" ht="15.6" customHeight="1" x14ac:dyDescent="0.3">
      <c r="B15" s="90">
        <v>33</v>
      </c>
      <c r="C15" s="91">
        <v>0.23448988795280457</v>
      </c>
      <c r="D15" s="91">
        <v>0.61940306425094604</v>
      </c>
      <c r="E15" s="91">
        <v>5.3913403302431107E-2</v>
      </c>
    </row>
    <row r="16" spans="2:18" ht="15.6" customHeight="1" x14ac:dyDescent="0.3">
      <c r="B16" s="90">
        <v>34</v>
      </c>
      <c r="C16" s="91">
        <v>0.23667892813682556</v>
      </c>
      <c r="D16" s="91">
        <v>0.48557391762733459</v>
      </c>
      <c r="E16" s="91">
        <v>7.7034406363964081E-2</v>
      </c>
    </row>
    <row r="17" spans="2:11" ht="15.6" customHeight="1" x14ac:dyDescent="0.3">
      <c r="B17" s="90">
        <v>35</v>
      </c>
      <c r="C17" s="91">
        <v>0.25417780876159668</v>
      </c>
      <c r="D17" s="91">
        <v>0.61634641885757446</v>
      </c>
      <c r="E17" s="91">
        <v>6.2099169939756393E-2</v>
      </c>
    </row>
    <row r="18" spans="2:11" ht="15.6" customHeight="1" x14ac:dyDescent="0.3">
      <c r="B18" s="90">
        <v>36</v>
      </c>
      <c r="C18" s="91">
        <v>0.21510788798332214</v>
      </c>
      <c r="D18" s="91">
        <v>0.59698313474655151</v>
      </c>
      <c r="E18" s="91">
        <v>7.328217476606369E-2</v>
      </c>
    </row>
    <row r="19" spans="2:11" ht="15.6" customHeight="1" x14ac:dyDescent="0.3">
      <c r="B19" s="90">
        <v>37</v>
      </c>
      <c r="C19" s="91">
        <v>0.18417856097221375</v>
      </c>
      <c r="D19" s="91">
        <v>0.50536203384399414</v>
      </c>
      <c r="E19" s="91">
        <v>0.12983077764511108</v>
      </c>
    </row>
    <row r="20" spans="2:11" ht="15.6" customHeight="1" x14ac:dyDescent="0.3">
      <c r="B20" s="90">
        <v>38</v>
      </c>
      <c r="C20" s="91">
        <v>0.22796089947223663</v>
      </c>
      <c r="D20" s="91">
        <v>0.38870355486869812</v>
      </c>
      <c r="E20" s="91">
        <v>0.2688579261302948</v>
      </c>
    </row>
    <row r="21" spans="2:11" ht="15.6" customHeight="1" x14ac:dyDescent="0.3">
      <c r="B21" s="90">
        <v>39</v>
      </c>
      <c r="C21" s="91">
        <v>0.28238800168037415</v>
      </c>
      <c r="D21" s="91">
        <v>0.36752894520759583</v>
      </c>
      <c r="E21" s="91">
        <v>0.34833091497421265</v>
      </c>
    </row>
    <row r="22" spans="2:11" ht="15.6" customHeight="1" x14ac:dyDescent="0.3">
      <c r="B22" s="90">
        <v>40</v>
      </c>
      <c r="C22" s="91">
        <v>0.35142612457275391</v>
      </c>
      <c r="D22" s="91">
        <v>0.49888011813163757</v>
      </c>
      <c r="E22" s="91">
        <v>0.40552321076393127</v>
      </c>
      <c r="K22" s="82"/>
    </row>
    <row r="23" spans="2:11" ht="15.6" customHeight="1" x14ac:dyDescent="0.3">
      <c r="B23" s="90">
        <v>41</v>
      </c>
      <c r="C23" s="91">
        <v>0.33993613719940186</v>
      </c>
      <c r="D23" s="91">
        <v>0.57596307992935181</v>
      </c>
      <c r="E23" s="91">
        <v>0.49489271640777588</v>
      </c>
    </row>
    <row r="24" spans="2:11" ht="15.6" customHeight="1" x14ac:dyDescent="0.3">
      <c r="B24" s="90">
        <v>42</v>
      </c>
      <c r="C24" s="91">
        <v>0.3447052538394928</v>
      </c>
      <c r="D24" s="91">
        <v>0.55148154497146606</v>
      </c>
      <c r="E24" s="91">
        <v>0.54042953252792358</v>
      </c>
    </row>
    <row r="25" spans="2:11" ht="15.6" customHeight="1" x14ac:dyDescent="0.3">
      <c r="B25" s="90">
        <v>43</v>
      </c>
      <c r="C25" s="91">
        <v>0.35781267285346985</v>
      </c>
      <c r="D25" s="91">
        <v>0.66194808483123779</v>
      </c>
      <c r="E25" s="91">
        <v>0.73779916763305664</v>
      </c>
    </row>
    <row r="26" spans="2:11" ht="15.6" customHeight="1" x14ac:dyDescent="0.3">
      <c r="B26" s="90">
        <v>44</v>
      </c>
      <c r="C26" s="91">
        <v>0.19363208115100861</v>
      </c>
      <c r="D26" s="91">
        <v>0.55566966533660889</v>
      </c>
      <c r="E26" s="91">
        <v>0.87495279312133789</v>
      </c>
    </row>
    <row r="27" spans="2:11" ht="15.6" customHeight="1" x14ac:dyDescent="0.3">
      <c r="B27" s="90">
        <v>45</v>
      </c>
      <c r="C27" s="91">
        <v>0.18168585002422333</v>
      </c>
      <c r="D27" s="91">
        <v>0.62374788522720337</v>
      </c>
      <c r="E27" s="91">
        <v>0.98125368356704712</v>
      </c>
    </row>
    <row r="28" spans="2:11" ht="15.6" customHeight="1" x14ac:dyDescent="0.3">
      <c r="B28" s="90">
        <v>46</v>
      </c>
      <c r="C28" s="91">
        <v>0.16659878194332123</v>
      </c>
      <c r="D28" s="91">
        <v>0.48060154914855957</v>
      </c>
      <c r="E28" s="91">
        <v>1.0225511789321899</v>
      </c>
    </row>
    <row r="29" spans="2:11" ht="15.6" customHeight="1" x14ac:dyDescent="0.3">
      <c r="B29" s="90">
        <v>47</v>
      </c>
      <c r="C29" s="91">
        <v>0.13650430738925934</v>
      </c>
      <c r="D29" s="91">
        <v>0.58561980724334717</v>
      </c>
      <c r="E29" s="91">
        <v>1.0194251537322998</v>
      </c>
    </row>
    <row r="30" spans="2:11" ht="15.6" customHeight="1" x14ac:dyDescent="0.3">
      <c r="B30" s="90">
        <v>48</v>
      </c>
      <c r="C30" s="91">
        <v>0.17678393423557281</v>
      </c>
      <c r="D30" s="91">
        <v>0.51330828666687012</v>
      </c>
      <c r="E30" s="91">
        <v>0.82083368301391602</v>
      </c>
    </row>
    <row r="31" spans="2:11" ht="15.6" customHeight="1" x14ac:dyDescent="0.3">
      <c r="B31" s="90">
        <v>49</v>
      </c>
      <c r="C31" s="91">
        <v>0.15649221837520599</v>
      </c>
      <c r="D31" s="91">
        <v>0.67933797836303711</v>
      </c>
      <c r="E31" s="91">
        <v>0.7336885929107666</v>
      </c>
    </row>
    <row r="32" spans="2:11" ht="15.6" customHeight="1" x14ac:dyDescent="0.3">
      <c r="B32" s="90">
        <v>50</v>
      </c>
      <c r="C32" s="91">
        <v>0.27314841747283936</v>
      </c>
      <c r="D32" s="91">
        <v>0.5477144718170166</v>
      </c>
      <c r="E32" s="91">
        <v>0.83331137895584106</v>
      </c>
    </row>
    <row r="33" spans="2:5" ht="15.6" customHeight="1" x14ac:dyDescent="0.3">
      <c r="B33" s="90">
        <v>51</v>
      </c>
      <c r="C33" s="91">
        <v>0.32196667790412903</v>
      </c>
      <c r="D33" s="91">
        <v>0.58547776937484741</v>
      </c>
      <c r="E33" s="91">
        <v>0.98711878061294556</v>
      </c>
    </row>
    <row r="34" spans="2:5" ht="15.6" customHeight="1" x14ac:dyDescent="0.3">
      <c r="B34" s="90">
        <v>52</v>
      </c>
      <c r="C34" s="91">
        <v>0.3108212947845459</v>
      </c>
      <c r="D34" s="91">
        <v>0.72637343406677246</v>
      </c>
      <c r="E34" s="91">
        <v>1.4013389348983765</v>
      </c>
    </row>
    <row r="35" spans="2:5" ht="15.6" customHeight="1" x14ac:dyDescent="0.3">
      <c r="B35" s="90">
        <v>1</v>
      </c>
      <c r="C35" s="91">
        <v>0.28819423913955688</v>
      </c>
      <c r="D35" s="91">
        <v>0.70394724607467651</v>
      </c>
      <c r="E35" s="91">
        <v>2.4250729084014893</v>
      </c>
    </row>
    <row r="36" spans="2:5" ht="15.6" customHeight="1" x14ac:dyDescent="0.3">
      <c r="B36" s="90">
        <v>2</v>
      </c>
      <c r="C36" s="91">
        <v>0.24615573883056641</v>
      </c>
      <c r="D36" s="91">
        <v>0.57572388648986816</v>
      </c>
      <c r="E36" s="91">
        <v>2.6058337688446045</v>
      </c>
    </row>
    <row r="37" spans="2:5" ht="15.6" customHeight="1" x14ac:dyDescent="0.3">
      <c r="B37" s="90">
        <v>3</v>
      </c>
      <c r="C37" s="91">
        <v>0.18715627491474152</v>
      </c>
      <c r="D37" s="91">
        <v>0.5307273268699646</v>
      </c>
      <c r="E37" s="91">
        <v>2.331871509552002</v>
      </c>
    </row>
    <row r="38" spans="2:5" ht="15.6" customHeight="1" x14ac:dyDescent="0.3">
      <c r="B38" s="90">
        <v>4</v>
      </c>
      <c r="C38" s="91">
        <v>0.23841328918933868</v>
      </c>
      <c r="D38" s="91">
        <v>0.49787583947181702</v>
      </c>
      <c r="E38" s="91">
        <v>1.9648890495300293</v>
      </c>
    </row>
    <row r="39" spans="2:5" ht="15.6" customHeight="1" x14ac:dyDescent="0.3">
      <c r="B39" s="90">
        <v>5</v>
      </c>
      <c r="C39" s="91">
        <v>0.21893246471881866</v>
      </c>
      <c r="D39" s="91">
        <v>0.48670092225074768</v>
      </c>
      <c r="E39" s="91">
        <v>1.4554543495178223</v>
      </c>
    </row>
    <row r="40" spans="2:5" ht="15.6" customHeight="1" x14ac:dyDescent="0.3">
      <c r="B40" s="90">
        <v>6</v>
      </c>
      <c r="C40" s="91">
        <v>0.2645840048789978</v>
      </c>
      <c r="D40" s="91">
        <v>0.33121302723884583</v>
      </c>
      <c r="E40" s="91">
        <v>1.2982137203216553</v>
      </c>
    </row>
    <row r="41" spans="2:5" ht="15.6" customHeight="1" x14ac:dyDescent="0.3">
      <c r="B41" s="90">
        <v>7</v>
      </c>
      <c r="C41" s="91">
        <v>0.24715167284011841</v>
      </c>
      <c r="D41" s="91">
        <v>0.42294466495513916</v>
      </c>
      <c r="E41" s="91">
        <v>0.95478475093841553</v>
      </c>
    </row>
    <row r="42" spans="2:5" ht="15.6" x14ac:dyDescent="0.3">
      <c r="B42" s="90">
        <v>8</v>
      </c>
      <c r="C42" s="91">
        <v>0.24542340636253357</v>
      </c>
      <c r="D42" s="91">
        <v>0.31631872057914734</v>
      </c>
      <c r="E42" s="91">
        <v>0.63270270824432373</v>
      </c>
    </row>
    <row r="43" spans="2:5" ht="15.6" x14ac:dyDescent="0.3">
      <c r="B43" s="90">
        <v>9</v>
      </c>
      <c r="C43" s="91">
        <v>0.28417545557022095</v>
      </c>
      <c r="D43" s="91">
        <v>0.28865829110145569</v>
      </c>
      <c r="E43" s="91">
        <v>0.45057898759841919</v>
      </c>
    </row>
    <row r="44" spans="2:5" ht="15.6" x14ac:dyDescent="0.3">
      <c r="B44" s="90">
        <v>10</v>
      </c>
      <c r="C44" s="91">
        <v>0.34260284900665283</v>
      </c>
      <c r="D44" s="91">
        <v>0.3948289155960083</v>
      </c>
      <c r="E44" s="91">
        <v>0.35214352607727051</v>
      </c>
    </row>
    <row r="45" spans="2:5" ht="15.6" x14ac:dyDescent="0.3">
      <c r="B45" s="90">
        <v>11</v>
      </c>
      <c r="C45" s="91">
        <v>0.29574427008628845</v>
      </c>
      <c r="D45" s="91">
        <v>0.49947145581245422</v>
      </c>
      <c r="E45" s="91">
        <v>0.25373119115829468</v>
      </c>
    </row>
    <row r="46" spans="2:5" ht="15.6" x14ac:dyDescent="0.3">
      <c r="B46" s="90">
        <v>12</v>
      </c>
      <c r="C46" s="91">
        <v>0.28397029638290405</v>
      </c>
      <c r="D46" s="91">
        <v>0.5117458701133728</v>
      </c>
      <c r="E46" s="91">
        <v>0.21779148280620575</v>
      </c>
    </row>
    <row r="47" spans="2:5" ht="15.6" x14ac:dyDescent="0.3">
      <c r="B47" s="90">
        <v>13</v>
      </c>
      <c r="C47" s="91">
        <v>0.26674553751945496</v>
      </c>
      <c r="D47" s="91">
        <v>0.61702919006347656</v>
      </c>
      <c r="E47" s="91">
        <v>0.17667564749717712</v>
      </c>
    </row>
    <row r="48" spans="2:5" ht="15.6" x14ac:dyDescent="0.3">
      <c r="B48" s="90">
        <v>14</v>
      </c>
      <c r="C48" s="91">
        <v>0.2230411022901535</v>
      </c>
      <c r="D48" s="91">
        <v>0.52642232179641724</v>
      </c>
      <c r="E48" s="91">
        <v>0.18449406325817108</v>
      </c>
    </row>
    <row r="49" spans="1:5" ht="15.6" x14ac:dyDescent="0.3">
      <c r="B49" s="90">
        <v>15</v>
      </c>
      <c r="C49" s="91">
        <v>0.20848403871059418</v>
      </c>
      <c r="D49" s="91">
        <v>0.42484679818153381</v>
      </c>
      <c r="E49" s="91">
        <v>0.12418001145124435</v>
      </c>
    </row>
    <row r="50" spans="1:5" ht="15.6" x14ac:dyDescent="0.3">
      <c r="B50" s="90">
        <v>16</v>
      </c>
      <c r="C50" s="91">
        <v>0.16561459004878998</v>
      </c>
      <c r="D50" s="91">
        <v>0.40158087015151978</v>
      </c>
      <c r="E50" s="91">
        <v>9.8649501800537109E-2</v>
      </c>
    </row>
    <row r="51" spans="1:5" ht="15.6" x14ac:dyDescent="0.3">
      <c r="A51" s="79" t="s">
        <v>576</v>
      </c>
      <c r="B51" s="90">
        <v>17</v>
      </c>
      <c r="C51" s="91">
        <v>0.16197356581687927</v>
      </c>
      <c r="D51" s="91">
        <v>0.3209228515625</v>
      </c>
      <c r="E51" s="91">
        <v>7.8772410750389099E-2</v>
      </c>
    </row>
    <row r="52" spans="1:5" ht="15.6" x14ac:dyDescent="0.3">
      <c r="B52" s="90">
        <v>18</v>
      </c>
      <c r="C52" s="91">
        <v>0.13558307290077209</v>
      </c>
      <c r="D52" s="91">
        <v>0.31676420569419861</v>
      </c>
      <c r="E52" s="91">
        <v>6.700541079044342E-2</v>
      </c>
    </row>
    <row r="53" spans="1:5" ht="15.6" x14ac:dyDescent="0.3">
      <c r="B53" s="90">
        <v>19</v>
      </c>
      <c r="C53" s="91">
        <v>0.12228848785161972</v>
      </c>
      <c r="D53" s="91">
        <v>0.28436151146888733</v>
      </c>
      <c r="E53" s="91">
        <v>7.5221583247184753E-2</v>
      </c>
    </row>
    <row r="54" spans="1:5" ht="15.6" x14ac:dyDescent="0.3">
      <c r="B54" s="90">
        <v>20</v>
      </c>
      <c r="C54" s="91">
        <v>0.12698443233966827</v>
      </c>
      <c r="D54" s="91">
        <v>0.21241438388824463</v>
      </c>
      <c r="E54" s="91">
        <v>7.7996566891670227E-2</v>
      </c>
    </row>
    <row r="55" spans="1:5" ht="15.6" x14ac:dyDescent="0.3">
      <c r="B55" s="90">
        <v>21</v>
      </c>
      <c r="C55" s="91">
        <v>0.15177877247333527</v>
      </c>
      <c r="D55" s="91">
        <v>0.18118953704833984</v>
      </c>
      <c r="E55" s="91">
        <v>8.9097306132316589E-2</v>
      </c>
    </row>
    <row r="56" spans="1:5" ht="15.6" x14ac:dyDescent="0.3">
      <c r="B56" s="90">
        <v>22</v>
      </c>
      <c r="C56" s="91">
        <v>9.6969082951545715E-2</v>
      </c>
      <c r="D56" s="91">
        <v>0.18452849984169006</v>
      </c>
      <c r="E56" s="91">
        <v>0.10746456682682037</v>
      </c>
    </row>
    <row r="57" spans="1:5" ht="15.6" x14ac:dyDescent="0.3">
      <c r="B57" s="90">
        <v>23</v>
      </c>
      <c r="C57" s="91">
        <v>8.6933717131614685E-2</v>
      </c>
      <c r="D57" s="91">
        <v>0.19935446977615356</v>
      </c>
      <c r="E57" s="91">
        <v>0.14980591833591461</v>
      </c>
    </row>
    <row r="58" spans="1:5" ht="15.6" x14ac:dyDescent="0.3">
      <c r="B58" s="90">
        <v>24</v>
      </c>
      <c r="C58" s="91">
        <v>7.2443284094333649E-2</v>
      </c>
      <c r="D58" s="91">
        <v>0.20547585189342499</v>
      </c>
      <c r="E58" s="91">
        <v>0.1994723379611969</v>
      </c>
    </row>
    <row r="59" spans="1:5" ht="15.6" x14ac:dyDescent="0.3">
      <c r="B59" s="90">
        <v>25</v>
      </c>
      <c r="C59" s="91">
        <v>5.5501088500022888E-2</v>
      </c>
      <c r="D59" s="91">
        <v>0.28845855593681335</v>
      </c>
      <c r="E59" s="91">
        <v>0.18356595933437347</v>
      </c>
    </row>
    <row r="60" spans="1:5" ht="15.6" x14ac:dyDescent="0.3">
      <c r="B60" s="92">
        <v>26</v>
      </c>
      <c r="C60" s="93">
        <v>4.2155254632234573E-2</v>
      </c>
      <c r="D60" s="93">
        <v>0.39252617955207825</v>
      </c>
      <c r="E60" s="93">
        <v>0.29136323928833008</v>
      </c>
    </row>
    <row r="61" spans="1:5" x14ac:dyDescent="0.3">
      <c r="B61" s="83"/>
    </row>
  </sheetData>
  <mergeCells count="1">
    <mergeCell ref="C2:R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6" width="20.109375" style="79" customWidth="1"/>
    <col min="7" max="7" width="19.33203125" style="79" customWidth="1"/>
    <col min="8" max="10" width="18.77734375" style="79" customWidth="1"/>
    <col min="11" max="11" width="9.33203125" style="79" customWidth="1"/>
    <col min="12" max="16384" width="9.33203125" style="79"/>
  </cols>
  <sheetData>
    <row r="1" spans="1:17" s="67" customFormat="1" x14ac:dyDescent="0.3"/>
    <row r="2" spans="1:17" s="67" customFormat="1" ht="23.25" customHeight="1" x14ac:dyDescent="0.3">
      <c r="C2" s="321" t="s">
        <v>589</v>
      </c>
      <c r="D2" s="321"/>
      <c r="E2" s="321"/>
      <c r="F2" s="321"/>
      <c r="G2" s="321"/>
      <c r="H2" s="321"/>
      <c r="I2" s="321"/>
      <c r="J2" s="321"/>
      <c r="K2" s="321"/>
      <c r="L2" s="321"/>
      <c r="M2" s="321"/>
      <c r="N2" s="321"/>
      <c r="O2" s="321"/>
      <c r="P2" s="321"/>
      <c r="Q2" s="321"/>
    </row>
    <row r="3" spans="1:17" s="67" customFormat="1" ht="22.8" x14ac:dyDescent="0.4">
      <c r="C3" s="68" t="s">
        <v>1</v>
      </c>
      <c r="D3" s="77"/>
      <c r="E3" s="77"/>
      <c r="F3" s="77"/>
      <c r="G3" s="77"/>
      <c r="H3" s="78"/>
      <c r="I3" s="78"/>
      <c r="J3" s="78"/>
    </row>
    <row r="4" spans="1:17" s="67" customFormat="1" ht="22.8" x14ac:dyDescent="0.4">
      <c r="C4" s="68"/>
    </row>
    <row r="5" spans="1:17" s="67" customFormat="1" x14ac:dyDescent="0.3"/>
    <row r="6" spans="1:17" s="67" customFormat="1" x14ac:dyDescent="0.3"/>
    <row r="7" spans="1:17" ht="15" thickBot="1" x14ac:dyDescent="0.35"/>
    <row r="8" spans="1:17" ht="17.399999999999999" x14ac:dyDescent="0.3">
      <c r="A8" s="94"/>
      <c r="B8" s="80" t="s">
        <v>575</v>
      </c>
      <c r="C8" s="80" t="s">
        <v>554</v>
      </c>
      <c r="D8" s="80" t="s">
        <v>555</v>
      </c>
      <c r="E8" s="80" t="s">
        <v>556</v>
      </c>
      <c r="F8" s="80" t="s">
        <v>557</v>
      </c>
      <c r="G8" s="80" t="s">
        <v>558</v>
      </c>
      <c r="H8" s="80" t="s">
        <v>559</v>
      </c>
    </row>
    <row r="9" spans="1:17" ht="15.6" customHeight="1" x14ac:dyDescent="0.3">
      <c r="A9" s="95"/>
      <c r="B9" s="88">
        <v>27</v>
      </c>
      <c r="C9" s="89">
        <v>1.1560119688510895E-2</v>
      </c>
      <c r="D9" s="89">
        <v>0</v>
      </c>
      <c r="E9" s="89"/>
      <c r="F9" s="89"/>
      <c r="G9" s="89"/>
      <c r="H9" s="89"/>
    </row>
    <row r="10" spans="1:17" ht="15.6" customHeight="1" x14ac:dyDescent="0.3">
      <c r="A10" s="95"/>
      <c r="B10" s="90">
        <v>28</v>
      </c>
      <c r="C10" s="91">
        <v>6.922493688762188E-3</v>
      </c>
      <c r="D10" s="91">
        <v>0</v>
      </c>
      <c r="E10" s="91"/>
      <c r="F10" s="91"/>
      <c r="G10" s="91"/>
      <c r="H10" s="91"/>
    </row>
    <row r="11" spans="1:17" ht="15.6" customHeight="1" x14ac:dyDescent="0.3">
      <c r="A11" s="95"/>
      <c r="B11" s="90">
        <v>29</v>
      </c>
      <c r="C11" s="91">
        <v>4.6946466900408268E-3</v>
      </c>
      <c r="D11" s="91">
        <v>0</v>
      </c>
      <c r="E11" s="91"/>
      <c r="F11" s="91"/>
      <c r="G11" s="91"/>
      <c r="H11" s="91"/>
    </row>
    <row r="12" spans="1:17" ht="15.6" customHeight="1" x14ac:dyDescent="0.3">
      <c r="A12" s="95"/>
      <c r="B12" s="90">
        <v>30</v>
      </c>
      <c r="C12" s="91">
        <v>4.7845989465713501E-3</v>
      </c>
      <c r="D12" s="91">
        <v>0</v>
      </c>
      <c r="E12" s="91"/>
      <c r="F12" s="91"/>
      <c r="G12" s="91"/>
      <c r="H12" s="91"/>
    </row>
    <row r="13" spans="1:17" ht="15.6" customHeight="1" x14ac:dyDescent="0.3">
      <c r="A13" s="95"/>
      <c r="B13" s="90">
        <v>31</v>
      </c>
      <c r="C13" s="91">
        <v>7.2927339933812618E-3</v>
      </c>
      <c r="D13" s="91">
        <v>0</v>
      </c>
      <c r="E13" s="91"/>
      <c r="F13" s="91"/>
      <c r="G13" s="91"/>
      <c r="H13" s="91"/>
    </row>
    <row r="14" spans="1:17" ht="15.6" customHeight="1" x14ac:dyDescent="0.3">
      <c r="A14" s="95"/>
      <c r="B14" s="90">
        <v>32</v>
      </c>
      <c r="C14" s="91">
        <v>1.2292027473449707E-2</v>
      </c>
      <c r="D14" s="91">
        <v>0</v>
      </c>
      <c r="E14" s="91"/>
      <c r="F14" s="91"/>
      <c r="G14" s="91"/>
      <c r="H14" s="91"/>
    </row>
    <row r="15" spans="1:17" ht="15.6" customHeight="1" x14ac:dyDescent="0.3">
      <c r="A15" s="95"/>
      <c r="B15" s="90">
        <v>33</v>
      </c>
      <c r="C15" s="91">
        <v>4.8856311477720737E-3</v>
      </c>
      <c r="D15" s="91">
        <v>2.269163029268384E-3</v>
      </c>
      <c r="E15" s="91"/>
      <c r="F15" s="91"/>
      <c r="G15" s="91"/>
      <c r="H15" s="91"/>
    </row>
    <row r="16" spans="1:17" ht="15.6" customHeight="1" x14ac:dyDescent="0.3">
      <c r="A16" s="95"/>
      <c r="B16" s="90">
        <v>34</v>
      </c>
      <c r="C16" s="91">
        <v>1.148681528866291E-2</v>
      </c>
      <c r="D16" s="91">
        <v>2.3601686116307974E-3</v>
      </c>
      <c r="E16" s="91"/>
      <c r="F16" s="91"/>
      <c r="G16" s="91"/>
      <c r="H16" s="91"/>
    </row>
    <row r="17" spans="1:14" ht="15.6" customHeight="1" x14ac:dyDescent="0.3">
      <c r="A17" s="95"/>
      <c r="B17" s="90">
        <v>35</v>
      </c>
      <c r="C17" s="91">
        <v>0</v>
      </c>
      <c r="D17" s="91">
        <v>2.3758981842547655E-3</v>
      </c>
      <c r="E17" s="91"/>
      <c r="F17" s="91"/>
      <c r="G17" s="91"/>
      <c r="H17" s="91"/>
    </row>
    <row r="18" spans="1:14" ht="15.6" customHeight="1" x14ac:dyDescent="0.3">
      <c r="A18" s="95"/>
      <c r="B18" s="90">
        <v>36</v>
      </c>
      <c r="C18" s="91">
        <v>9.4560738652944565E-3</v>
      </c>
      <c r="D18" s="91">
        <v>2.3745228536427021E-3</v>
      </c>
      <c r="E18" s="91"/>
      <c r="F18" s="91"/>
      <c r="G18" s="91"/>
      <c r="H18" s="91"/>
    </row>
    <row r="19" spans="1:14" ht="15.6" customHeight="1" x14ac:dyDescent="0.3">
      <c r="A19" s="95"/>
      <c r="B19" s="90">
        <v>37</v>
      </c>
      <c r="C19" s="91">
        <v>6.9222422316670418E-3</v>
      </c>
      <c r="D19" s="91">
        <v>0</v>
      </c>
      <c r="E19" s="91"/>
      <c r="F19" s="91"/>
      <c r="G19" s="91"/>
      <c r="H19" s="91"/>
    </row>
    <row r="20" spans="1:14" ht="15.6" customHeight="1" x14ac:dyDescent="0.3">
      <c r="A20" s="95"/>
      <c r="B20" s="90">
        <v>38</v>
      </c>
      <c r="C20" s="91">
        <v>1.661413349211216E-2</v>
      </c>
      <c r="D20" s="91">
        <v>0</v>
      </c>
      <c r="E20" s="91"/>
      <c r="F20" s="91"/>
      <c r="G20" s="91"/>
      <c r="H20" s="91"/>
    </row>
    <row r="21" spans="1:14" ht="15.6" customHeight="1" x14ac:dyDescent="0.3">
      <c r="A21" s="95"/>
      <c r="B21" s="90">
        <v>39</v>
      </c>
      <c r="C21" s="91">
        <v>2.4323945865035057E-2</v>
      </c>
      <c r="D21" s="91">
        <v>0</v>
      </c>
      <c r="E21" s="91"/>
      <c r="F21" s="91"/>
      <c r="G21" s="91"/>
      <c r="H21" s="91"/>
    </row>
    <row r="22" spans="1:14" ht="15.6" customHeight="1" x14ac:dyDescent="0.3">
      <c r="A22" s="95"/>
      <c r="B22" s="90">
        <v>40</v>
      </c>
      <c r="C22" s="91">
        <v>3.6798574030399323E-2</v>
      </c>
      <c r="D22" s="91">
        <v>2.2442436311393976E-3</v>
      </c>
      <c r="E22" s="91">
        <v>0</v>
      </c>
      <c r="F22" s="91">
        <v>3.73449781909585E-3</v>
      </c>
      <c r="G22" s="91">
        <v>3.7314125802367926E-3</v>
      </c>
      <c r="H22" s="91">
        <v>3.6701082801221157E-3</v>
      </c>
      <c r="N22" s="82"/>
    </row>
    <row r="23" spans="1:14" ht="15.6" customHeight="1" x14ac:dyDescent="0.3">
      <c r="A23" s="95"/>
      <c r="B23" s="90">
        <v>41</v>
      </c>
      <c r="C23" s="91">
        <v>4.0842298418283463E-2</v>
      </c>
      <c r="D23" s="91">
        <v>4.3856767006218433E-3</v>
      </c>
      <c r="E23" s="91">
        <v>4.1925194673240185E-3</v>
      </c>
      <c r="F23" s="91">
        <v>1.4579652808606625E-2</v>
      </c>
      <c r="G23" s="91">
        <v>3.7806418258696795E-3</v>
      </c>
      <c r="H23" s="91">
        <v>9.1752707003052887E-3</v>
      </c>
    </row>
    <row r="24" spans="1:14" ht="15.6" customHeight="1" x14ac:dyDescent="0.3">
      <c r="A24" s="95"/>
      <c r="B24" s="90">
        <v>42</v>
      </c>
      <c r="C24" s="91">
        <v>8.2076534628868103E-2</v>
      </c>
      <c r="D24" s="91">
        <v>2.1791209001094103E-3</v>
      </c>
      <c r="E24" s="91">
        <v>3.9085159078240395E-3</v>
      </c>
      <c r="F24" s="91">
        <v>1.6805568709969521E-2</v>
      </c>
      <c r="G24" s="91">
        <v>3.7246088031679392E-3</v>
      </c>
      <c r="H24" s="91">
        <v>1.8350541400610578E-3</v>
      </c>
    </row>
    <row r="25" spans="1:14" ht="15.6" customHeight="1" x14ac:dyDescent="0.3">
      <c r="A25" s="95"/>
      <c r="B25" s="90">
        <v>43</v>
      </c>
      <c r="C25" s="91">
        <v>7.2172105312347412E-2</v>
      </c>
      <c r="D25" s="91">
        <v>0</v>
      </c>
      <c r="E25" s="91">
        <v>2.0159189589321613E-3</v>
      </c>
      <c r="F25" s="91">
        <v>2.0196994766592979E-2</v>
      </c>
      <c r="G25" s="91">
        <v>5.5051622912287712E-3</v>
      </c>
      <c r="H25" s="91">
        <v>1.2845378980427404E-2</v>
      </c>
    </row>
    <row r="26" spans="1:14" ht="15.6" customHeight="1" x14ac:dyDescent="0.3">
      <c r="A26" s="95"/>
      <c r="B26" s="90">
        <v>44</v>
      </c>
      <c r="C26" s="91">
        <v>6.5721862018108368E-2</v>
      </c>
      <c r="D26" s="91">
        <v>2.2430941462516785E-3</v>
      </c>
      <c r="E26" s="91">
        <v>0</v>
      </c>
      <c r="F26" s="91">
        <v>1.64021085947752E-2</v>
      </c>
      <c r="G26" s="91">
        <v>1.3287375681102276E-2</v>
      </c>
      <c r="H26" s="91">
        <v>7.3402165602442313E-3</v>
      </c>
    </row>
    <row r="27" spans="1:14" ht="15.6" customHeight="1" x14ac:dyDescent="0.3">
      <c r="A27" s="95"/>
      <c r="B27" s="90">
        <v>45</v>
      </c>
      <c r="C27" s="91">
        <v>5.9042938053607941E-2</v>
      </c>
      <c r="D27" s="91">
        <v>0</v>
      </c>
      <c r="E27" s="91">
        <v>0</v>
      </c>
      <c r="F27" s="91">
        <v>2.186947874724865E-2</v>
      </c>
      <c r="G27" s="91">
        <v>2.2450810298323631E-2</v>
      </c>
      <c r="H27" s="91">
        <v>1.4680433120488463E-2</v>
      </c>
    </row>
    <row r="28" spans="1:14" ht="15.6" customHeight="1" x14ac:dyDescent="0.3">
      <c r="A28" s="95"/>
      <c r="B28" s="90">
        <v>46</v>
      </c>
      <c r="C28" s="91">
        <v>0.12360690534114838</v>
      </c>
      <c r="D28" s="91">
        <v>2.2175577469170094E-3</v>
      </c>
      <c r="E28" s="91">
        <v>3.8046184927225113E-3</v>
      </c>
      <c r="F28" s="91">
        <v>5.1028784364461899E-2</v>
      </c>
      <c r="G28" s="91">
        <v>1.7060881480574608E-2</v>
      </c>
      <c r="H28" s="91">
        <v>7.3402165602442313E-3</v>
      </c>
    </row>
    <row r="29" spans="1:14" ht="15.6" customHeight="1" x14ac:dyDescent="0.3">
      <c r="A29" s="95"/>
      <c r="B29" s="90">
        <v>47</v>
      </c>
      <c r="C29" s="91">
        <v>0.16183461248874664</v>
      </c>
      <c r="D29" s="91">
        <v>2.1862685680389404E-3</v>
      </c>
      <c r="E29" s="91">
        <v>0</v>
      </c>
      <c r="F29" s="91">
        <v>7.8365631401538849E-2</v>
      </c>
      <c r="G29" s="91">
        <v>3.3972397446632385E-2</v>
      </c>
      <c r="H29" s="91">
        <v>2.3855703820793751E-2</v>
      </c>
    </row>
    <row r="30" spans="1:14" ht="15.6" customHeight="1" x14ac:dyDescent="0.3">
      <c r="A30" s="95"/>
      <c r="B30" s="90">
        <v>48</v>
      </c>
      <c r="C30" s="91">
        <v>0.13170775771141052</v>
      </c>
      <c r="D30" s="91">
        <v>6.5111699514091015E-3</v>
      </c>
      <c r="E30" s="91">
        <v>1.9138859352096915E-3</v>
      </c>
      <c r="F30" s="91">
        <v>0.1421516090631485</v>
      </c>
      <c r="G30" s="91">
        <v>4.9967415630817413E-2</v>
      </c>
      <c r="H30" s="91">
        <v>4.7743812870108662E-2</v>
      </c>
    </row>
    <row r="31" spans="1:14" ht="15.6" customHeight="1" x14ac:dyDescent="0.3">
      <c r="A31" s="95"/>
      <c r="B31" s="90">
        <v>49</v>
      </c>
      <c r="C31" s="91">
        <v>0.2741045355796814</v>
      </c>
      <c r="D31" s="91">
        <v>1.8471620976924896E-2</v>
      </c>
      <c r="E31" s="91">
        <v>0</v>
      </c>
      <c r="F31" s="91">
        <v>0.2175334244966507</v>
      </c>
      <c r="G31" s="91">
        <v>6.8610452115535736E-2</v>
      </c>
      <c r="H31" s="91">
        <v>4.5245155380373978E-2</v>
      </c>
    </row>
    <row r="32" spans="1:14" ht="15.6" customHeight="1" x14ac:dyDescent="0.3">
      <c r="A32" s="95"/>
      <c r="B32" s="90">
        <v>50</v>
      </c>
      <c r="C32" s="91">
        <v>0.3869050145149231</v>
      </c>
      <c r="D32" s="91">
        <v>9.2563247308135033E-3</v>
      </c>
      <c r="E32" s="91">
        <v>0</v>
      </c>
      <c r="F32" s="91">
        <v>0.34212720394134521</v>
      </c>
      <c r="G32" s="91">
        <v>0.10278252512216568</v>
      </c>
      <c r="H32" s="91">
        <v>6.4290436661402162E-2</v>
      </c>
    </row>
    <row r="33" spans="1:8" ht="15.6" customHeight="1" x14ac:dyDescent="0.3">
      <c r="A33" s="95"/>
      <c r="B33" s="90">
        <v>51</v>
      </c>
      <c r="C33" s="91">
        <v>0.64616435766220093</v>
      </c>
      <c r="D33" s="91">
        <v>2.4861907586455345E-2</v>
      </c>
      <c r="E33" s="91">
        <v>0</v>
      </c>
      <c r="F33" s="91">
        <v>0.4281623363494873</v>
      </c>
      <c r="G33" s="91">
        <v>0.18217572569847107</v>
      </c>
      <c r="H33" s="91">
        <v>0.15597960190518992</v>
      </c>
    </row>
    <row r="34" spans="1:8" ht="15.6" customHeight="1" x14ac:dyDescent="0.3">
      <c r="A34" s="95"/>
      <c r="B34" s="90">
        <v>52</v>
      </c>
      <c r="C34" s="91">
        <v>0.64045578241348267</v>
      </c>
      <c r="D34" s="91">
        <v>1.3605773448944092E-2</v>
      </c>
      <c r="E34" s="91">
        <v>0</v>
      </c>
      <c r="F34" s="91">
        <v>0.41903859376907349</v>
      </c>
      <c r="G34" s="91">
        <v>0.30328315496444702</v>
      </c>
      <c r="H34" s="91">
        <v>0.31929942037062403</v>
      </c>
    </row>
    <row r="35" spans="1:8" ht="15.6" customHeight="1" x14ac:dyDescent="0.3">
      <c r="A35" s="95"/>
      <c r="B35" s="90">
        <v>1</v>
      </c>
      <c r="C35" s="91">
        <v>0.33579415082931519</v>
      </c>
      <c r="D35" s="91">
        <v>8.8978195562958717E-3</v>
      </c>
      <c r="E35" s="91">
        <v>0</v>
      </c>
      <c r="F35" s="91">
        <v>0.36995869874954224</v>
      </c>
      <c r="G35" s="91">
        <v>0.39650288224220276</v>
      </c>
      <c r="H35" s="91">
        <v>0.5138151592170962</v>
      </c>
    </row>
    <row r="36" spans="1:8" ht="15.6" customHeight="1" x14ac:dyDescent="0.3">
      <c r="A36" s="95"/>
      <c r="B36" s="90">
        <v>2</v>
      </c>
      <c r="C36" s="91">
        <v>0.14334757626056671</v>
      </c>
      <c r="D36" s="91">
        <v>1.3429121114313602E-2</v>
      </c>
      <c r="E36" s="91">
        <v>0</v>
      </c>
      <c r="F36" s="91">
        <v>0.20125268399715424</v>
      </c>
      <c r="G36" s="91">
        <v>0.50808817148208618</v>
      </c>
      <c r="H36" s="91">
        <v>0.54868118787825626</v>
      </c>
    </row>
    <row r="37" spans="1:8" ht="15.6" customHeight="1" x14ac:dyDescent="0.3">
      <c r="A37" s="95"/>
      <c r="B37" s="90">
        <v>3</v>
      </c>
      <c r="C37" s="91">
        <v>8.7323121726512909E-2</v>
      </c>
      <c r="D37" s="91">
        <v>4.5387237332761288E-3</v>
      </c>
      <c r="E37" s="91">
        <v>1.9716857932507992E-3</v>
      </c>
      <c r="F37" s="91">
        <v>0.1202821359038353</v>
      </c>
      <c r="G37" s="91">
        <v>0.53799015283584595</v>
      </c>
      <c r="H37" s="91">
        <v>0.52115537577734039</v>
      </c>
    </row>
    <row r="38" spans="1:8" ht="15.6" customHeight="1" x14ac:dyDescent="0.3">
      <c r="A38" s="95"/>
      <c r="B38" s="90">
        <v>4</v>
      </c>
      <c r="C38" s="91">
        <v>6.3220314681529999E-2</v>
      </c>
      <c r="D38" s="91">
        <v>4.5117055997252464E-3</v>
      </c>
      <c r="E38" s="91">
        <v>0</v>
      </c>
      <c r="F38" s="91">
        <v>0.10098496824502945</v>
      </c>
      <c r="G38" s="91">
        <v>0.53687191009521484</v>
      </c>
      <c r="H38" s="91">
        <v>0.42573256049416541</v>
      </c>
    </row>
    <row r="39" spans="1:8" ht="15.6" customHeight="1" x14ac:dyDescent="0.3">
      <c r="A39" s="95"/>
      <c r="B39" s="90">
        <v>5</v>
      </c>
      <c r="C39" s="91">
        <v>6.4392633736133575E-2</v>
      </c>
      <c r="D39" s="91">
        <v>1.1845145374536514E-2</v>
      </c>
      <c r="E39" s="91">
        <v>0</v>
      </c>
      <c r="F39" s="91">
        <v>7.2898261249065399E-2</v>
      </c>
      <c r="G39" s="91">
        <v>0.53917253017425537</v>
      </c>
      <c r="H39" s="91">
        <v>0.41288718151373799</v>
      </c>
    </row>
    <row r="40" spans="1:8" ht="15.6" customHeight="1" x14ac:dyDescent="0.3">
      <c r="A40" s="95"/>
      <c r="B40" s="90">
        <v>6</v>
      </c>
      <c r="C40" s="91">
        <v>4.0278386324644089E-2</v>
      </c>
      <c r="D40" s="91">
        <v>4.6021277084946632E-3</v>
      </c>
      <c r="E40" s="91">
        <v>0</v>
      </c>
      <c r="F40" s="91">
        <v>5.8318611234426498E-2</v>
      </c>
      <c r="G40" s="91">
        <v>0.51550555229187012</v>
      </c>
      <c r="H40" s="91">
        <v>0.39820674839324954</v>
      </c>
    </row>
    <row r="41" spans="1:8" ht="15.6" customHeight="1" x14ac:dyDescent="0.3">
      <c r="A41" s="95"/>
      <c r="B41" s="90">
        <v>7</v>
      </c>
      <c r="C41" s="91">
        <v>4.8647411167621613E-2</v>
      </c>
      <c r="D41" s="91">
        <v>1.5877632424235344E-2</v>
      </c>
      <c r="E41" s="91">
        <v>0</v>
      </c>
      <c r="F41" s="91">
        <v>7.1075804531574249E-2</v>
      </c>
      <c r="G41" s="91">
        <v>0.51130694150924683</v>
      </c>
      <c r="H41" s="91">
        <v>0.3688458821522726</v>
      </c>
    </row>
    <row r="42" spans="1:8" ht="15.6" x14ac:dyDescent="0.3">
      <c r="A42" s="95"/>
      <c r="B42" s="90">
        <v>8</v>
      </c>
      <c r="C42" s="91">
        <v>4.7337252646684647E-2</v>
      </c>
      <c r="D42" s="91">
        <v>1.5626659616827965E-2</v>
      </c>
      <c r="E42" s="91">
        <v>0</v>
      </c>
      <c r="F42" s="91">
        <v>9.2945285141468048E-2</v>
      </c>
      <c r="G42" s="91">
        <v>0.37243080139160156</v>
      </c>
      <c r="H42" s="91">
        <v>0.35233039489172308</v>
      </c>
    </row>
    <row r="43" spans="1:8" ht="15.6" x14ac:dyDescent="0.3">
      <c r="A43" s="95"/>
      <c r="B43" s="90">
        <v>9</v>
      </c>
      <c r="C43" s="91">
        <v>3.0368804931640625E-2</v>
      </c>
      <c r="D43" s="91">
        <v>6.8041756749153137E-3</v>
      </c>
      <c r="E43" s="91">
        <v>0</v>
      </c>
      <c r="F43" s="91">
        <v>5.6992068886756897E-2</v>
      </c>
      <c r="G43" s="91">
        <v>0.22543799877166748</v>
      </c>
      <c r="H43" s="91">
        <v>0.32113447451068511</v>
      </c>
    </row>
    <row r="44" spans="1:8" ht="15.6" x14ac:dyDescent="0.3">
      <c r="A44" s="95"/>
      <c r="B44" s="90">
        <v>10</v>
      </c>
      <c r="C44" s="91">
        <v>3.4748278558254242E-2</v>
      </c>
      <c r="D44" s="91">
        <v>2.559712715446949E-2</v>
      </c>
      <c r="E44" s="91">
        <v>0</v>
      </c>
      <c r="F44" s="91">
        <v>4.9206327646970749E-2</v>
      </c>
      <c r="G44" s="91">
        <v>0.1847422868013382</v>
      </c>
      <c r="H44" s="91">
        <v>0.29177360826970816</v>
      </c>
    </row>
    <row r="45" spans="1:8" ht="15.6" x14ac:dyDescent="0.3">
      <c r="A45" s="95"/>
      <c r="B45" s="90">
        <v>11</v>
      </c>
      <c r="C45" s="91">
        <v>6.8051405251026154E-2</v>
      </c>
      <c r="D45" s="91">
        <v>2.7760636061429977E-2</v>
      </c>
      <c r="E45" s="91">
        <v>0</v>
      </c>
      <c r="F45" s="91">
        <v>3.8271587342023849E-2</v>
      </c>
      <c r="G45" s="91">
        <v>8.7153814733028412E-2</v>
      </c>
      <c r="H45" s="91">
        <v>0.27525812100915864</v>
      </c>
    </row>
    <row r="46" spans="1:8" ht="15.6" x14ac:dyDescent="0.3">
      <c r="A46" s="95"/>
      <c r="B46" s="90">
        <v>12</v>
      </c>
      <c r="C46" s="91">
        <v>5.3680054843425751E-2</v>
      </c>
      <c r="D46" s="91">
        <v>1.6340330243110657E-2</v>
      </c>
      <c r="E46" s="91">
        <v>0</v>
      </c>
      <c r="F46" s="91">
        <v>3.0981762334704399E-2</v>
      </c>
      <c r="G46" s="91">
        <v>7.7882133424282074E-2</v>
      </c>
      <c r="H46" s="91">
        <v>0.21837144266726588</v>
      </c>
    </row>
    <row r="47" spans="1:8" ht="15.6" x14ac:dyDescent="0.3">
      <c r="A47" s="95"/>
      <c r="B47" s="90">
        <v>13</v>
      </c>
      <c r="C47" s="91">
        <v>4.2574942111968994E-2</v>
      </c>
      <c r="D47" s="91">
        <v>4.7073666006326675E-2</v>
      </c>
      <c r="E47" s="91">
        <v>0</v>
      </c>
      <c r="F47" s="91">
        <v>9.2107485979795456E-3</v>
      </c>
      <c r="G47" s="91">
        <v>5.93387670814991E-2</v>
      </c>
      <c r="H47" s="91">
        <v>0.1814144925003619</v>
      </c>
    </row>
    <row r="48" spans="1:8" ht="15.6" x14ac:dyDescent="0.3">
      <c r="A48" s="95"/>
      <c r="B48" s="90">
        <v>14</v>
      </c>
      <c r="C48" s="91">
        <v>4.266798123717308E-2</v>
      </c>
      <c r="D48" s="91">
        <v>5.3535185754299164E-2</v>
      </c>
      <c r="E48" s="91">
        <v>0</v>
      </c>
      <c r="F48" s="91">
        <v>3.7252444308251143E-3</v>
      </c>
      <c r="G48" s="91">
        <v>5.838543176651001E-2</v>
      </c>
      <c r="H48" s="91">
        <v>0.17138452560549081</v>
      </c>
    </row>
    <row r="49" spans="1:8" ht="15.6" x14ac:dyDescent="0.3">
      <c r="A49" s="95"/>
      <c r="B49" s="90">
        <v>15</v>
      </c>
      <c r="C49" s="91">
        <v>4.3483138084411621E-2</v>
      </c>
      <c r="D49" s="91">
        <v>8.0793574452400208E-2</v>
      </c>
      <c r="E49" s="91">
        <v>0</v>
      </c>
      <c r="F49" s="91">
        <v>5.5457795970141888E-3</v>
      </c>
      <c r="G49" s="91">
        <v>7.1395978331565857E-2</v>
      </c>
      <c r="H49" s="91">
        <v>0.14074250734126414</v>
      </c>
    </row>
    <row r="50" spans="1:8" ht="15.6" x14ac:dyDescent="0.3">
      <c r="A50" s="95"/>
      <c r="B50" s="90">
        <v>16</v>
      </c>
      <c r="C50" s="91">
        <v>1.3835189864039421E-2</v>
      </c>
      <c r="D50" s="91">
        <v>4.7936283051967621E-2</v>
      </c>
      <c r="E50" s="91">
        <v>0</v>
      </c>
      <c r="F50" s="91">
        <v>5.6202393025159836E-3</v>
      </c>
      <c r="G50" s="91">
        <v>6.3874103128910065E-2</v>
      </c>
      <c r="H50" s="91">
        <v>5.3740674509506065E-2</v>
      </c>
    </row>
    <row r="51" spans="1:8" ht="15.6" x14ac:dyDescent="0.3">
      <c r="A51" s="95" t="s">
        <v>576</v>
      </c>
      <c r="B51" s="90">
        <v>17</v>
      </c>
      <c r="C51" s="91">
        <v>1.6503533348441124E-2</v>
      </c>
      <c r="D51" s="91">
        <v>2.6574328541755676E-2</v>
      </c>
      <c r="E51" s="91">
        <v>0</v>
      </c>
      <c r="F51" s="91">
        <v>1.8592216074466705E-3</v>
      </c>
      <c r="G51" s="91">
        <v>4.8212748020887375E-2</v>
      </c>
      <c r="H51" s="91">
        <v>1.6515487260549518E-2</v>
      </c>
    </row>
    <row r="52" spans="1:8" ht="15.6" x14ac:dyDescent="0.3">
      <c r="A52" s="95"/>
      <c r="B52" s="90">
        <v>18</v>
      </c>
      <c r="C52" s="91">
        <v>1.3924366794526577E-2</v>
      </c>
      <c r="D52" s="91">
        <v>2.4003230035305023E-2</v>
      </c>
      <c r="E52" s="91">
        <v>0</v>
      </c>
      <c r="F52" s="91">
        <v>1.8957871943712234E-3</v>
      </c>
      <c r="G52" s="91">
        <v>2.7901323512196541E-2</v>
      </c>
      <c r="H52" s="91">
        <v>2.0185595540671633E-2</v>
      </c>
    </row>
    <row r="53" spans="1:8" ht="15.6" x14ac:dyDescent="0.3">
      <c r="A53" s="95"/>
      <c r="B53" s="90">
        <v>19</v>
      </c>
      <c r="C53" s="91">
        <v>4.7718100249767303E-3</v>
      </c>
      <c r="D53" s="91">
        <v>2.8508136048913002E-2</v>
      </c>
      <c r="E53" s="91">
        <v>0</v>
      </c>
      <c r="F53" s="91">
        <v>3.7778464611619711E-3</v>
      </c>
      <c r="G53" s="91">
        <v>2.107749879360199E-2</v>
      </c>
      <c r="H53" s="91">
        <v>2.5690757960854807E-2</v>
      </c>
    </row>
    <row r="54" spans="1:8" ht="15.6" x14ac:dyDescent="0.3">
      <c r="A54" s="95"/>
      <c r="B54" s="90">
        <v>20</v>
      </c>
      <c r="C54" s="91">
        <v>2.5403448380529881E-3</v>
      </c>
      <c r="D54" s="91">
        <v>2.8255574405193329E-2</v>
      </c>
      <c r="E54" s="91">
        <v>0</v>
      </c>
      <c r="F54" s="91">
        <v>1.8836641684174538E-3</v>
      </c>
      <c r="G54" s="91">
        <v>1.4079817570745945E-2</v>
      </c>
      <c r="H54" s="91">
        <v>1.6515487260549518E-2</v>
      </c>
    </row>
    <row r="55" spans="1:8" ht="15.6" x14ac:dyDescent="0.3">
      <c r="A55" s="95"/>
      <c r="B55" s="90">
        <v>21</v>
      </c>
      <c r="C55" s="91">
        <v>9.5229679718613625E-3</v>
      </c>
      <c r="D55" s="91">
        <v>7.1541257202625275E-3</v>
      </c>
      <c r="E55" s="91">
        <v>0</v>
      </c>
      <c r="F55" s="91"/>
      <c r="G55" s="91"/>
      <c r="H55" s="91"/>
    </row>
    <row r="56" spans="1:8" ht="15.6" x14ac:dyDescent="0.3">
      <c r="A56" s="95"/>
      <c r="B56" s="90">
        <v>22</v>
      </c>
      <c r="C56" s="91">
        <v>7.4548260308802128E-3</v>
      </c>
      <c r="D56" s="91">
        <v>1.2336879037320614E-2</v>
      </c>
      <c r="E56" s="91">
        <v>0</v>
      </c>
      <c r="F56" s="91"/>
      <c r="G56" s="91"/>
      <c r="H56" s="91"/>
    </row>
    <row r="57" spans="1:8" ht="15.6" x14ac:dyDescent="0.3">
      <c r="A57" s="95"/>
      <c r="B57" s="90">
        <v>23</v>
      </c>
      <c r="C57" s="91">
        <v>9.9007906392216682E-3</v>
      </c>
      <c r="D57" s="91">
        <v>4.4580930843949318E-3</v>
      </c>
      <c r="E57" s="91">
        <v>0</v>
      </c>
      <c r="F57" s="91"/>
      <c r="G57" s="91"/>
      <c r="H57" s="91"/>
    </row>
    <row r="58" spans="1:8" ht="15.6" x14ac:dyDescent="0.3">
      <c r="A58" s="95"/>
      <c r="B58" s="90">
        <v>24</v>
      </c>
      <c r="C58" s="91">
        <v>7.313690148293972E-3</v>
      </c>
      <c r="D58" s="91">
        <v>4.6401140280067921E-3</v>
      </c>
      <c r="E58" s="91">
        <v>2.3116508964449167E-3</v>
      </c>
      <c r="F58" s="91"/>
      <c r="G58" s="91"/>
      <c r="H58" s="91"/>
    </row>
    <row r="59" spans="1:8" ht="15.6" x14ac:dyDescent="0.3">
      <c r="A59" s="95"/>
      <c r="B59" s="90">
        <v>25</v>
      </c>
      <c r="C59" s="91">
        <v>4.9699037335813046E-3</v>
      </c>
      <c r="D59" s="91">
        <v>2.2983162198215723E-3</v>
      </c>
      <c r="E59" s="91">
        <v>0</v>
      </c>
      <c r="F59" s="91"/>
      <c r="G59" s="91"/>
      <c r="H59" s="91"/>
    </row>
    <row r="60" spans="1:8" ht="15.6" x14ac:dyDescent="0.3">
      <c r="A60" s="96"/>
      <c r="B60" s="92">
        <v>26</v>
      </c>
      <c r="C60" s="93">
        <v>0</v>
      </c>
      <c r="D60" s="93">
        <v>7.0322356186807156E-3</v>
      </c>
      <c r="E60" s="93">
        <v>2.3935171775519848E-3</v>
      </c>
      <c r="F60" s="93"/>
      <c r="G60" s="93"/>
      <c r="H60" s="93"/>
    </row>
    <row r="61" spans="1:8" x14ac:dyDescent="0.3">
      <c r="B61" s="83"/>
    </row>
  </sheetData>
  <mergeCells count="1">
    <mergeCell ref="C2:Q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N63"/>
  <sheetViews>
    <sheetView workbookViewId="0"/>
  </sheetViews>
  <sheetFormatPr defaultColWidth="9.33203125" defaultRowHeight="14.4" x14ac:dyDescent="0.3"/>
  <cols>
    <col min="1" max="1" width="15.77734375" style="23" customWidth="1"/>
    <col min="2" max="6" width="21.3320312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313" t="s">
        <v>590</v>
      </c>
      <c r="D2" s="313"/>
      <c r="E2" s="313"/>
      <c r="F2" s="313"/>
      <c r="G2" s="22"/>
    </row>
    <row r="3" spans="2:7" s="20" customFormat="1" ht="19.5" customHeight="1" x14ac:dyDescent="0.4">
      <c r="C3" s="313"/>
      <c r="D3" s="313"/>
      <c r="E3" s="313"/>
      <c r="F3" s="313"/>
      <c r="G3" s="22"/>
    </row>
    <row r="4" spans="2:7" s="20" customFormat="1" ht="22.8" x14ac:dyDescent="0.4">
      <c r="C4" s="22" t="s">
        <v>591</v>
      </c>
    </row>
    <row r="5" spans="2:7" s="20" customFormat="1" x14ac:dyDescent="0.3"/>
    <row r="6" spans="2:7" s="20" customFormat="1" x14ac:dyDescent="0.3"/>
    <row r="7" spans="2:7" ht="15" thickBot="1" x14ac:dyDescent="0.35"/>
    <row r="8" spans="2:7" ht="15" thickBot="1" x14ac:dyDescent="0.35">
      <c r="B8" s="315" t="s">
        <v>475</v>
      </c>
      <c r="C8" s="322" t="s">
        <v>592</v>
      </c>
      <c r="D8" s="322" t="s">
        <v>593</v>
      </c>
      <c r="E8" s="322" t="s">
        <v>594</v>
      </c>
      <c r="F8" s="322" t="s">
        <v>546</v>
      </c>
    </row>
    <row r="9" spans="2:7" ht="54.75" customHeight="1" thickBot="1" x14ac:dyDescent="0.35">
      <c r="B9" s="315"/>
      <c r="C9" s="322"/>
      <c r="D9" s="322"/>
      <c r="E9" s="322"/>
      <c r="F9" s="322"/>
    </row>
    <row r="10" spans="2:7" ht="15" x14ac:dyDescent="0.3">
      <c r="B10" s="40">
        <v>27</v>
      </c>
      <c r="C10" s="97">
        <v>1</v>
      </c>
      <c r="D10" s="97">
        <v>0</v>
      </c>
      <c r="E10" s="97">
        <v>1</v>
      </c>
      <c r="F10" s="40">
        <v>3</v>
      </c>
    </row>
    <row r="11" spans="2:7" ht="15" x14ac:dyDescent="0.3">
      <c r="B11" s="41">
        <v>28</v>
      </c>
      <c r="C11" s="98">
        <v>0</v>
      </c>
      <c r="D11" s="98">
        <v>0</v>
      </c>
      <c r="E11" s="98">
        <v>3</v>
      </c>
      <c r="F11" s="41">
        <v>0</v>
      </c>
    </row>
    <row r="12" spans="2:7" ht="15" x14ac:dyDescent="0.3">
      <c r="B12" s="41">
        <v>29</v>
      </c>
      <c r="C12" s="98">
        <v>1</v>
      </c>
      <c r="D12" s="98">
        <v>0</v>
      </c>
      <c r="E12" s="98">
        <v>1</v>
      </c>
      <c r="F12" s="41">
        <v>0</v>
      </c>
    </row>
    <row r="13" spans="2:7" ht="15" x14ac:dyDescent="0.3">
      <c r="B13" s="41">
        <v>30</v>
      </c>
      <c r="C13" s="98">
        <v>0</v>
      </c>
      <c r="D13" s="98">
        <v>0</v>
      </c>
      <c r="E13" s="98">
        <v>2</v>
      </c>
      <c r="F13" s="41">
        <v>0</v>
      </c>
    </row>
    <row r="14" spans="2:7" ht="15" x14ac:dyDescent="0.3">
      <c r="B14" s="41">
        <v>31</v>
      </c>
      <c r="C14" s="98">
        <v>0</v>
      </c>
      <c r="D14" s="98">
        <v>0</v>
      </c>
      <c r="E14" s="98">
        <v>2</v>
      </c>
      <c r="F14" s="41">
        <v>1</v>
      </c>
    </row>
    <row r="15" spans="2:7" ht="15" x14ac:dyDescent="0.3">
      <c r="B15" s="41">
        <v>32</v>
      </c>
      <c r="C15" s="98">
        <v>1</v>
      </c>
      <c r="D15" s="98">
        <v>0</v>
      </c>
      <c r="E15" s="98">
        <v>4</v>
      </c>
      <c r="F15" s="41">
        <v>0</v>
      </c>
    </row>
    <row r="16" spans="2:7" ht="15" x14ac:dyDescent="0.3">
      <c r="B16" s="41">
        <v>33</v>
      </c>
      <c r="C16" s="98">
        <v>0</v>
      </c>
      <c r="D16" s="98">
        <v>0</v>
      </c>
      <c r="E16" s="98">
        <v>2</v>
      </c>
      <c r="F16" s="41">
        <v>0</v>
      </c>
    </row>
    <row r="17" spans="2:14" ht="15" x14ac:dyDescent="0.3">
      <c r="B17" s="41">
        <v>34</v>
      </c>
      <c r="C17" s="98">
        <v>0</v>
      </c>
      <c r="D17" s="98">
        <v>0</v>
      </c>
      <c r="E17" s="98">
        <v>5</v>
      </c>
      <c r="F17" s="41">
        <v>0</v>
      </c>
    </row>
    <row r="18" spans="2:14" ht="15" x14ac:dyDescent="0.3">
      <c r="B18" s="41">
        <v>35</v>
      </c>
      <c r="C18" s="98">
        <v>0</v>
      </c>
      <c r="D18" s="98">
        <v>0</v>
      </c>
      <c r="E18" s="98">
        <v>0</v>
      </c>
      <c r="F18" s="41">
        <v>0</v>
      </c>
    </row>
    <row r="19" spans="2:14" ht="15" x14ac:dyDescent="0.3">
      <c r="B19" s="41">
        <v>36</v>
      </c>
      <c r="C19" s="98">
        <v>1</v>
      </c>
      <c r="D19" s="98">
        <v>0</v>
      </c>
      <c r="E19" s="98">
        <v>3</v>
      </c>
      <c r="F19" s="41">
        <v>0</v>
      </c>
    </row>
    <row r="20" spans="2:14" ht="15" x14ac:dyDescent="0.3">
      <c r="B20" s="41">
        <v>37</v>
      </c>
      <c r="C20" s="98">
        <v>0</v>
      </c>
      <c r="D20" s="98">
        <v>1</v>
      </c>
      <c r="E20" s="98">
        <v>2</v>
      </c>
      <c r="F20" s="41">
        <v>0</v>
      </c>
    </row>
    <row r="21" spans="2:14" ht="15" x14ac:dyDescent="0.3">
      <c r="B21" s="41">
        <v>38</v>
      </c>
      <c r="C21" s="98">
        <v>4</v>
      </c>
      <c r="D21" s="98">
        <v>0</v>
      </c>
      <c r="E21" s="98">
        <v>3</v>
      </c>
      <c r="F21" s="41">
        <v>0</v>
      </c>
    </row>
    <row r="22" spans="2:14" ht="15" x14ac:dyDescent="0.3">
      <c r="B22" s="41">
        <v>39</v>
      </c>
      <c r="C22" s="98">
        <v>0</v>
      </c>
      <c r="D22" s="98">
        <v>2</v>
      </c>
      <c r="E22" s="98">
        <v>8</v>
      </c>
      <c r="F22" s="41">
        <v>1</v>
      </c>
      <c r="N22" s="30"/>
    </row>
    <row r="23" spans="2:14" ht="15" x14ac:dyDescent="0.3">
      <c r="B23" s="41">
        <v>40</v>
      </c>
      <c r="C23" s="98">
        <v>1</v>
      </c>
      <c r="D23" s="98">
        <v>3</v>
      </c>
      <c r="E23" s="98">
        <v>10</v>
      </c>
      <c r="F23" s="41">
        <v>2</v>
      </c>
    </row>
    <row r="24" spans="2:14" ht="15" x14ac:dyDescent="0.3">
      <c r="B24" s="41">
        <v>41</v>
      </c>
      <c r="C24" s="98">
        <v>2</v>
      </c>
      <c r="D24" s="98">
        <v>1</v>
      </c>
      <c r="E24" s="98">
        <v>14</v>
      </c>
      <c r="F24" s="41">
        <v>1</v>
      </c>
    </row>
    <row r="25" spans="2:14" ht="15" x14ac:dyDescent="0.3">
      <c r="B25" s="41">
        <v>42</v>
      </c>
      <c r="C25" s="98">
        <v>1</v>
      </c>
      <c r="D25" s="98">
        <v>3</v>
      </c>
      <c r="E25" s="98">
        <v>28</v>
      </c>
      <c r="F25" s="41">
        <v>3</v>
      </c>
    </row>
    <row r="26" spans="2:14" ht="15" x14ac:dyDescent="0.3">
      <c r="B26" s="41">
        <v>43</v>
      </c>
      <c r="C26" s="98">
        <v>3</v>
      </c>
      <c r="D26" s="98">
        <v>4</v>
      </c>
      <c r="E26" s="98">
        <v>25</v>
      </c>
      <c r="F26" s="41">
        <v>0</v>
      </c>
    </row>
    <row r="27" spans="2:14" ht="15" x14ac:dyDescent="0.3">
      <c r="B27" s="41">
        <v>44</v>
      </c>
      <c r="C27" s="98">
        <v>2</v>
      </c>
      <c r="D27" s="98">
        <v>2</v>
      </c>
      <c r="E27" s="98">
        <v>24</v>
      </c>
      <c r="F27" s="41">
        <v>1</v>
      </c>
    </row>
    <row r="28" spans="2:14" ht="15" x14ac:dyDescent="0.3">
      <c r="B28" s="41">
        <v>45</v>
      </c>
      <c r="C28" s="98">
        <v>1</v>
      </c>
      <c r="D28" s="98">
        <v>3</v>
      </c>
      <c r="E28" s="98">
        <v>21</v>
      </c>
      <c r="F28" s="41">
        <v>1</v>
      </c>
    </row>
    <row r="29" spans="2:14" ht="15" x14ac:dyDescent="0.3">
      <c r="B29" s="41">
        <v>46</v>
      </c>
      <c r="C29" s="98">
        <v>6</v>
      </c>
      <c r="D29" s="98">
        <v>8</v>
      </c>
      <c r="E29" s="98">
        <v>38</v>
      </c>
      <c r="F29" s="41">
        <v>3</v>
      </c>
    </row>
    <row r="30" spans="2:14" ht="15" x14ac:dyDescent="0.3">
      <c r="B30" s="41">
        <v>47</v>
      </c>
      <c r="C30" s="98">
        <v>3</v>
      </c>
      <c r="D30" s="98">
        <v>4</v>
      </c>
      <c r="E30" s="98">
        <v>61</v>
      </c>
      <c r="F30" s="41">
        <v>2</v>
      </c>
    </row>
    <row r="31" spans="2:14" ht="15" x14ac:dyDescent="0.3">
      <c r="B31" s="41">
        <v>48</v>
      </c>
      <c r="C31" s="98">
        <v>9</v>
      </c>
      <c r="D31" s="98">
        <v>2</v>
      </c>
      <c r="E31" s="98">
        <v>41</v>
      </c>
      <c r="F31" s="41">
        <v>4</v>
      </c>
    </row>
    <row r="32" spans="2:14" ht="15" x14ac:dyDescent="0.3">
      <c r="B32" s="41">
        <v>49</v>
      </c>
      <c r="C32" s="98">
        <v>17</v>
      </c>
      <c r="D32" s="98">
        <v>15</v>
      </c>
      <c r="E32" s="98">
        <v>87</v>
      </c>
      <c r="F32" s="41">
        <v>6</v>
      </c>
    </row>
    <row r="33" spans="2:6" ht="15" x14ac:dyDescent="0.3">
      <c r="B33" s="41">
        <v>50</v>
      </c>
      <c r="C33" s="98">
        <v>15</v>
      </c>
      <c r="D33" s="98">
        <v>22</v>
      </c>
      <c r="E33" s="98">
        <v>127</v>
      </c>
      <c r="F33" s="41">
        <v>7</v>
      </c>
    </row>
    <row r="34" spans="2:6" ht="15" x14ac:dyDescent="0.3">
      <c r="B34" s="41">
        <v>51</v>
      </c>
      <c r="C34" s="98">
        <v>16</v>
      </c>
      <c r="D34" s="98">
        <v>24</v>
      </c>
      <c r="E34" s="98">
        <v>213</v>
      </c>
      <c r="F34" s="41">
        <v>12</v>
      </c>
    </row>
    <row r="35" spans="2:6" ht="15" x14ac:dyDescent="0.3">
      <c r="B35" s="41">
        <v>52</v>
      </c>
      <c r="C35" s="98">
        <v>21</v>
      </c>
      <c r="D35" s="98">
        <v>12</v>
      </c>
      <c r="E35" s="98">
        <v>245</v>
      </c>
      <c r="F35" s="41">
        <v>9</v>
      </c>
    </row>
    <row r="36" spans="2:6" ht="15" x14ac:dyDescent="0.3">
      <c r="B36" s="41">
        <v>1</v>
      </c>
      <c r="C36" s="98">
        <v>17</v>
      </c>
      <c r="D36" s="98">
        <v>7</v>
      </c>
      <c r="E36" s="98">
        <v>111</v>
      </c>
      <c r="F36" s="41">
        <v>12</v>
      </c>
    </row>
    <row r="37" spans="2:6" ht="15" x14ac:dyDescent="0.3">
      <c r="B37" s="41">
        <v>2</v>
      </c>
      <c r="C37" s="98">
        <v>5</v>
      </c>
      <c r="D37" s="98">
        <v>2</v>
      </c>
      <c r="E37" s="98">
        <v>51</v>
      </c>
      <c r="F37" s="41">
        <v>5</v>
      </c>
    </row>
    <row r="38" spans="2:6" ht="15" x14ac:dyDescent="0.3">
      <c r="B38" s="41">
        <v>3</v>
      </c>
      <c r="C38" s="98">
        <v>7</v>
      </c>
      <c r="D38" s="98">
        <v>7</v>
      </c>
      <c r="E38" s="98">
        <v>19</v>
      </c>
      <c r="F38" s="41">
        <v>5</v>
      </c>
    </row>
    <row r="39" spans="2:6" ht="15" x14ac:dyDescent="0.3">
      <c r="B39" s="41">
        <v>4</v>
      </c>
      <c r="C39" s="98">
        <v>2</v>
      </c>
      <c r="D39" s="98">
        <v>0</v>
      </c>
      <c r="E39" s="98">
        <v>19</v>
      </c>
      <c r="F39" s="41">
        <v>6</v>
      </c>
    </row>
    <row r="40" spans="2:6" ht="15" x14ac:dyDescent="0.3">
      <c r="B40" s="41">
        <v>5</v>
      </c>
      <c r="C40" s="98">
        <v>1</v>
      </c>
      <c r="D40" s="98">
        <v>1</v>
      </c>
      <c r="E40" s="98">
        <v>20</v>
      </c>
      <c r="F40" s="41">
        <v>6</v>
      </c>
    </row>
    <row r="41" spans="2:6" ht="15" x14ac:dyDescent="0.3">
      <c r="B41" s="41">
        <v>6</v>
      </c>
      <c r="C41" s="98">
        <v>1</v>
      </c>
      <c r="D41" s="98">
        <v>0</v>
      </c>
      <c r="E41" s="98">
        <v>8</v>
      </c>
      <c r="F41" s="41">
        <v>8</v>
      </c>
    </row>
    <row r="42" spans="2:6" ht="15" x14ac:dyDescent="0.3">
      <c r="B42" s="41">
        <v>7</v>
      </c>
      <c r="C42" s="98">
        <v>3</v>
      </c>
      <c r="D42" s="98">
        <v>1</v>
      </c>
      <c r="E42" s="98">
        <v>7</v>
      </c>
      <c r="F42" s="41">
        <v>10</v>
      </c>
    </row>
    <row r="43" spans="2:6" ht="15" x14ac:dyDescent="0.3">
      <c r="B43" s="41">
        <v>8</v>
      </c>
      <c r="C43" s="98">
        <v>0</v>
      </c>
      <c r="D43" s="98">
        <v>0</v>
      </c>
      <c r="E43" s="98">
        <v>9</v>
      </c>
      <c r="F43" s="41">
        <v>11</v>
      </c>
    </row>
    <row r="44" spans="2:6" ht="15" x14ac:dyDescent="0.3">
      <c r="B44" s="41">
        <v>9</v>
      </c>
      <c r="C44" s="98">
        <v>3</v>
      </c>
      <c r="D44" s="98">
        <v>0</v>
      </c>
      <c r="E44" s="98">
        <v>1</v>
      </c>
      <c r="F44" s="41">
        <v>9</v>
      </c>
    </row>
    <row r="45" spans="2:6" ht="15" x14ac:dyDescent="0.3">
      <c r="B45" s="41">
        <v>10</v>
      </c>
      <c r="C45" s="98">
        <v>1</v>
      </c>
      <c r="D45" s="98">
        <v>0</v>
      </c>
      <c r="E45" s="98">
        <v>2</v>
      </c>
      <c r="F45" s="41">
        <v>12</v>
      </c>
    </row>
    <row r="46" spans="2:6" ht="15" x14ac:dyDescent="0.3">
      <c r="B46" s="41">
        <v>11</v>
      </c>
      <c r="C46" s="98">
        <v>0</v>
      </c>
      <c r="D46" s="98">
        <v>0</v>
      </c>
      <c r="E46" s="98">
        <v>6</v>
      </c>
      <c r="F46" s="41">
        <v>23</v>
      </c>
    </row>
    <row r="47" spans="2:6" ht="15" x14ac:dyDescent="0.3">
      <c r="B47" s="41">
        <v>12</v>
      </c>
      <c r="C47" s="98">
        <v>2</v>
      </c>
      <c r="D47" s="98">
        <v>0</v>
      </c>
      <c r="E47" s="98">
        <v>6</v>
      </c>
      <c r="F47" s="41">
        <v>15</v>
      </c>
    </row>
    <row r="48" spans="2:6" ht="15" x14ac:dyDescent="0.3">
      <c r="B48" s="41">
        <v>13</v>
      </c>
      <c r="C48" s="98">
        <v>1</v>
      </c>
      <c r="D48" s="98">
        <v>0</v>
      </c>
      <c r="E48" s="98">
        <v>4</v>
      </c>
      <c r="F48" s="41">
        <v>13</v>
      </c>
    </row>
    <row r="49" spans="2:6" ht="15" x14ac:dyDescent="0.3">
      <c r="B49" s="41">
        <v>14</v>
      </c>
      <c r="C49" s="98">
        <v>0</v>
      </c>
      <c r="D49" s="98">
        <v>0</v>
      </c>
      <c r="E49" s="98">
        <v>3</v>
      </c>
      <c r="F49" s="41">
        <v>15</v>
      </c>
    </row>
    <row r="50" spans="2:6" ht="15" x14ac:dyDescent="0.3">
      <c r="B50" s="41">
        <v>15</v>
      </c>
      <c r="C50" s="98">
        <v>3</v>
      </c>
      <c r="D50" s="98">
        <v>0</v>
      </c>
      <c r="E50" s="98">
        <v>8</v>
      </c>
      <c r="F50" s="41">
        <v>8</v>
      </c>
    </row>
    <row r="51" spans="2:6" ht="15" x14ac:dyDescent="0.3">
      <c r="B51" s="41">
        <v>16</v>
      </c>
      <c r="C51" s="98">
        <v>0</v>
      </c>
      <c r="D51" s="98">
        <v>0</v>
      </c>
      <c r="E51" s="98">
        <v>1</v>
      </c>
      <c r="F51" s="41">
        <v>5</v>
      </c>
    </row>
    <row r="52" spans="2:6" ht="15" x14ac:dyDescent="0.3">
      <c r="B52" s="41">
        <v>17</v>
      </c>
      <c r="C52" s="98">
        <v>3</v>
      </c>
      <c r="D52" s="98">
        <v>0</v>
      </c>
      <c r="E52" s="98">
        <v>1</v>
      </c>
      <c r="F52" s="41">
        <v>3</v>
      </c>
    </row>
    <row r="53" spans="2:6" ht="15" x14ac:dyDescent="0.3">
      <c r="B53" s="41">
        <v>18</v>
      </c>
      <c r="C53" s="98">
        <v>1</v>
      </c>
      <c r="D53" s="98">
        <v>0</v>
      </c>
      <c r="E53" s="98">
        <v>1</v>
      </c>
      <c r="F53" s="41">
        <v>4</v>
      </c>
    </row>
    <row r="54" spans="2:6" ht="15" x14ac:dyDescent="0.3">
      <c r="B54" s="41">
        <v>19</v>
      </c>
      <c r="C54" s="98">
        <v>1</v>
      </c>
      <c r="D54" s="98">
        <v>0</v>
      </c>
      <c r="E54" s="98">
        <v>0</v>
      </c>
      <c r="F54" s="41">
        <v>1</v>
      </c>
    </row>
    <row r="55" spans="2:6" ht="15" x14ac:dyDescent="0.3">
      <c r="B55" s="41">
        <v>20</v>
      </c>
      <c r="C55" s="98">
        <v>0</v>
      </c>
      <c r="D55" s="98">
        <v>0</v>
      </c>
      <c r="E55" s="98">
        <v>0</v>
      </c>
      <c r="F55" s="41">
        <v>1</v>
      </c>
    </row>
    <row r="56" spans="2:6" ht="15" x14ac:dyDescent="0.3">
      <c r="B56" s="41">
        <v>21</v>
      </c>
      <c r="C56" s="98">
        <v>2</v>
      </c>
      <c r="D56" s="98">
        <v>0</v>
      </c>
      <c r="E56" s="98">
        <v>2</v>
      </c>
      <c r="F56" s="41">
        <v>0</v>
      </c>
    </row>
    <row r="57" spans="2:6" ht="15" x14ac:dyDescent="0.3">
      <c r="B57" s="41">
        <v>22</v>
      </c>
      <c r="C57" s="98">
        <v>1</v>
      </c>
      <c r="D57" s="98">
        <v>1</v>
      </c>
      <c r="E57" s="98">
        <v>1</v>
      </c>
      <c r="F57" s="41">
        <v>0</v>
      </c>
    </row>
    <row r="58" spans="2:6" ht="15" x14ac:dyDescent="0.3">
      <c r="B58" s="41">
        <v>23</v>
      </c>
      <c r="C58" s="98">
        <v>2</v>
      </c>
      <c r="D58" s="98">
        <v>0</v>
      </c>
      <c r="E58" s="98">
        <v>1</v>
      </c>
      <c r="F58" s="41">
        <v>1</v>
      </c>
    </row>
    <row r="59" spans="2:6" ht="15" x14ac:dyDescent="0.3">
      <c r="B59" s="41">
        <v>24</v>
      </c>
      <c r="C59" s="98">
        <v>3</v>
      </c>
      <c r="D59" s="98">
        <v>0</v>
      </c>
      <c r="E59" s="98">
        <v>0</v>
      </c>
      <c r="F59" s="41">
        <v>0</v>
      </c>
    </row>
    <row r="60" spans="2:6" ht="15" x14ac:dyDescent="0.3">
      <c r="B60" s="41">
        <v>25</v>
      </c>
      <c r="C60" s="98">
        <v>2</v>
      </c>
      <c r="D60" s="98">
        <v>0</v>
      </c>
      <c r="E60" s="98">
        <v>0</v>
      </c>
      <c r="F60" s="41">
        <v>0</v>
      </c>
    </row>
    <row r="61" spans="2:6" ht="15.6" thickBot="1" x14ac:dyDescent="0.35">
      <c r="B61" s="43">
        <v>26</v>
      </c>
      <c r="C61" s="99">
        <v>0</v>
      </c>
      <c r="D61" s="99">
        <v>0</v>
      </c>
      <c r="E61" s="99">
        <v>0</v>
      </c>
      <c r="F61" s="43">
        <v>0</v>
      </c>
    </row>
    <row r="62" spans="2:6" ht="15.6" x14ac:dyDescent="0.3">
      <c r="B62" s="100"/>
      <c r="C62" s="101"/>
      <c r="D62" s="101"/>
      <c r="E62" s="101"/>
      <c r="F62" s="101"/>
    </row>
    <row r="63" spans="2:6" x14ac:dyDescent="0.3">
      <c r="B63" s="5"/>
    </row>
  </sheetData>
  <mergeCells count="6">
    <mergeCell ref="C2:F3"/>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8.77734375" style="23" customWidth="1"/>
    <col min="12" max="12" width="9.33203125" style="23" customWidth="1"/>
    <col min="13" max="16384" width="9.33203125" style="23"/>
  </cols>
  <sheetData>
    <row r="1" spans="2:11" s="20" customFormat="1" x14ac:dyDescent="0.3"/>
    <row r="2" spans="2:11" s="20" customFormat="1" ht="23.25" customHeight="1" x14ac:dyDescent="0.4">
      <c r="C2" s="313" t="s">
        <v>595</v>
      </c>
      <c r="D2" s="313"/>
      <c r="E2" s="313"/>
      <c r="F2" s="313"/>
      <c r="G2" s="313"/>
      <c r="H2" s="313"/>
      <c r="I2" s="313"/>
      <c r="J2" s="22"/>
      <c r="K2" s="22"/>
    </row>
    <row r="3" spans="2:11" s="20" customFormat="1" ht="19.5" customHeight="1" x14ac:dyDescent="0.4">
      <c r="C3" s="313"/>
      <c r="D3" s="313"/>
      <c r="E3" s="313"/>
      <c r="F3" s="313"/>
      <c r="G3" s="313"/>
      <c r="H3" s="313"/>
      <c r="I3" s="313"/>
      <c r="J3" s="22"/>
      <c r="K3" s="22"/>
    </row>
    <row r="4" spans="2:11" s="20" customFormat="1" ht="23.25" customHeight="1" x14ac:dyDescent="0.3">
      <c r="C4" s="313"/>
      <c r="D4" s="313"/>
      <c r="E4" s="313"/>
      <c r="F4" s="313"/>
      <c r="G4" s="313"/>
      <c r="H4" s="313"/>
      <c r="I4" s="313"/>
    </row>
    <row r="5" spans="2:11" s="20" customFormat="1" ht="22.8" x14ac:dyDescent="0.4">
      <c r="C5" s="22" t="s">
        <v>591</v>
      </c>
    </row>
    <row r="6" spans="2:11" s="20" customFormat="1" x14ac:dyDescent="0.3"/>
    <row r="7" spans="2:11" ht="15" thickBot="1" x14ac:dyDescent="0.35"/>
    <row r="8" spans="2:11" ht="18" thickBot="1" x14ac:dyDescent="0.35">
      <c r="B8" s="315" t="s">
        <v>475</v>
      </c>
      <c r="C8" s="315" t="s">
        <v>596</v>
      </c>
      <c r="D8" s="315"/>
      <c r="E8" s="315"/>
      <c r="F8" s="315"/>
      <c r="G8" s="315"/>
      <c r="H8" s="315"/>
      <c r="I8" s="315"/>
      <c r="J8" s="315"/>
    </row>
    <row r="9" spans="2:11" ht="61.5" customHeight="1" thickBot="1" x14ac:dyDescent="0.35">
      <c r="B9" s="315"/>
      <c r="C9" s="26" t="s">
        <v>597</v>
      </c>
      <c r="D9" s="26" t="s">
        <v>598</v>
      </c>
      <c r="E9" s="26" t="s">
        <v>599</v>
      </c>
      <c r="F9" s="26" t="s">
        <v>600</v>
      </c>
      <c r="G9" s="26" t="s">
        <v>601</v>
      </c>
      <c r="H9" s="26" t="s">
        <v>602</v>
      </c>
      <c r="I9" s="26" t="s">
        <v>603</v>
      </c>
      <c r="J9" s="26" t="s">
        <v>604</v>
      </c>
    </row>
    <row r="10" spans="2:11" ht="15" x14ac:dyDescent="0.3">
      <c r="B10" s="102">
        <v>27</v>
      </c>
      <c r="C10" s="103">
        <v>10.052117347717285</v>
      </c>
      <c r="D10" s="103">
        <v>0</v>
      </c>
      <c r="E10" s="103">
        <v>5.875459685921669E-2</v>
      </c>
      <c r="F10" s="103">
        <v>0</v>
      </c>
      <c r="G10" s="103">
        <v>9.7018145024776459E-2</v>
      </c>
      <c r="H10" s="103">
        <v>0.35402616858482361</v>
      </c>
      <c r="I10" s="103">
        <v>0.20401002466678619</v>
      </c>
      <c r="J10" s="104">
        <v>0.50674736499786377</v>
      </c>
    </row>
    <row r="11" spans="2:11" ht="15" x14ac:dyDescent="0.3">
      <c r="B11" s="102">
        <v>28</v>
      </c>
      <c r="C11" s="103">
        <v>5.7769274711608887</v>
      </c>
      <c r="D11" s="103">
        <v>0.49679023027420044</v>
      </c>
      <c r="E11" s="103">
        <v>0.20693771541118622</v>
      </c>
      <c r="F11" s="103">
        <v>0.1215532049536705</v>
      </c>
      <c r="G11" s="103">
        <v>0.28363522887229919</v>
      </c>
      <c r="H11" s="103">
        <v>0.17308464646339417</v>
      </c>
      <c r="I11" s="103">
        <v>0.30131736397743225</v>
      </c>
      <c r="J11" s="104">
        <v>0.77291101217269897</v>
      </c>
    </row>
    <row r="12" spans="2:11" ht="15" x14ac:dyDescent="0.3">
      <c r="B12" s="102">
        <v>29</v>
      </c>
      <c r="C12" s="103">
        <v>5.6402726173400879</v>
      </c>
      <c r="D12" s="103">
        <v>0</v>
      </c>
      <c r="E12" s="103">
        <v>0.15686613321304321</v>
      </c>
      <c r="F12" s="103">
        <v>0.22510354220867157</v>
      </c>
      <c r="G12" s="103">
        <v>0.12877421081066132</v>
      </c>
      <c r="H12" s="103">
        <v>0.30674281716346741</v>
      </c>
      <c r="I12" s="103">
        <v>0</v>
      </c>
      <c r="J12" s="104">
        <v>0</v>
      </c>
    </row>
    <row r="13" spans="2:11" ht="15" x14ac:dyDescent="0.3">
      <c r="B13" s="102">
        <v>30</v>
      </c>
      <c r="C13" s="103">
        <v>6.9610671997070313</v>
      </c>
      <c r="D13" s="103">
        <v>0.19498765468597412</v>
      </c>
      <c r="E13" s="103">
        <v>4.033023864030838E-2</v>
      </c>
      <c r="F13" s="103">
        <v>0</v>
      </c>
      <c r="G13" s="103">
        <v>0.1379801332950592</v>
      </c>
      <c r="H13" s="103">
        <v>0.16858914494514465</v>
      </c>
      <c r="I13" s="103">
        <v>0.29322934150695801</v>
      </c>
      <c r="J13" s="104">
        <v>0</v>
      </c>
    </row>
    <row r="14" spans="2:11" ht="15" x14ac:dyDescent="0.3">
      <c r="B14" s="102">
        <v>31</v>
      </c>
      <c r="C14" s="103">
        <v>7.970822811126709</v>
      </c>
      <c r="D14" s="103">
        <v>0.26234897971153259</v>
      </c>
      <c r="E14" s="103">
        <v>0.10485415160655975</v>
      </c>
      <c r="F14" s="103">
        <v>0.19862945377826691</v>
      </c>
      <c r="G14" s="103">
        <v>0.23150826990604401</v>
      </c>
      <c r="H14" s="103">
        <v>0.279969722032547</v>
      </c>
      <c r="I14" s="103">
        <v>0.72791153192520142</v>
      </c>
      <c r="J14" s="104">
        <v>1.8476547002792358</v>
      </c>
    </row>
    <row r="15" spans="2:11" ht="15" x14ac:dyDescent="0.3">
      <c r="B15" s="102">
        <v>32</v>
      </c>
      <c r="C15" s="103">
        <v>4.6712031364440918</v>
      </c>
      <c r="D15" s="103">
        <v>0.16773064434528351</v>
      </c>
      <c r="E15" s="103">
        <v>6.6892631351947784E-2</v>
      </c>
      <c r="F15" s="103">
        <v>9.4576418399810791E-2</v>
      </c>
      <c r="G15" s="103">
        <v>0</v>
      </c>
      <c r="H15" s="103">
        <v>0.13054011762142181</v>
      </c>
      <c r="I15" s="103">
        <v>0.45217156410217285</v>
      </c>
      <c r="J15" s="104">
        <v>0</v>
      </c>
    </row>
    <row r="16" spans="2:11" ht="15" x14ac:dyDescent="0.3">
      <c r="B16" s="102">
        <v>33</v>
      </c>
      <c r="C16" s="103">
        <v>4.3026313781738281</v>
      </c>
      <c r="D16" s="103">
        <v>0</v>
      </c>
      <c r="E16" s="103">
        <v>6.9787323474884033E-2</v>
      </c>
      <c r="F16" s="103">
        <v>0.29843056201934814</v>
      </c>
      <c r="G16" s="103">
        <v>0.11675941199064255</v>
      </c>
      <c r="H16" s="103">
        <v>0</v>
      </c>
      <c r="I16" s="103">
        <v>0.24311557412147522</v>
      </c>
      <c r="J16" s="104">
        <v>0</v>
      </c>
    </row>
    <row r="17" spans="2:14" ht="15" x14ac:dyDescent="0.3">
      <c r="B17" s="102">
        <v>34</v>
      </c>
      <c r="C17" s="103">
        <v>3.817359447479248</v>
      </c>
      <c r="D17" s="103">
        <v>0</v>
      </c>
      <c r="E17" s="103">
        <v>0</v>
      </c>
      <c r="F17" s="103">
        <v>0.11796514689922333</v>
      </c>
      <c r="G17" s="103">
        <v>0</v>
      </c>
      <c r="H17" s="103">
        <v>0.16858914494514465</v>
      </c>
      <c r="I17" s="103">
        <v>0</v>
      </c>
      <c r="J17" s="104">
        <v>0</v>
      </c>
    </row>
    <row r="18" spans="2:14" ht="15" x14ac:dyDescent="0.3">
      <c r="B18" s="102">
        <v>35</v>
      </c>
      <c r="C18" s="103">
        <v>2.9746618270874023</v>
      </c>
      <c r="D18" s="103">
        <v>0.26742926239967346</v>
      </c>
      <c r="E18" s="103">
        <v>3.5363130271434784E-2</v>
      </c>
      <c r="F18" s="103">
        <v>0</v>
      </c>
      <c r="G18" s="103">
        <v>0</v>
      </c>
      <c r="H18" s="103">
        <v>0</v>
      </c>
      <c r="I18" s="103">
        <v>0.22862839698791504</v>
      </c>
      <c r="J18" s="104">
        <v>0.57349646091461182</v>
      </c>
    </row>
    <row r="19" spans="2:14" ht="15" x14ac:dyDescent="0.3">
      <c r="B19" s="102">
        <v>36</v>
      </c>
      <c r="C19" s="103">
        <v>2.362313985824585</v>
      </c>
      <c r="D19" s="103">
        <v>0</v>
      </c>
      <c r="E19" s="103">
        <v>0</v>
      </c>
      <c r="F19" s="103">
        <v>0</v>
      </c>
      <c r="G19" s="103">
        <v>0</v>
      </c>
      <c r="H19" s="103">
        <v>0.20900695025920868</v>
      </c>
      <c r="I19" s="103">
        <v>0</v>
      </c>
      <c r="J19" s="104">
        <v>0</v>
      </c>
    </row>
    <row r="20" spans="2:14" ht="15" x14ac:dyDescent="0.3">
      <c r="B20" s="102">
        <v>37</v>
      </c>
      <c r="C20" s="103">
        <v>3.1525309085845947</v>
      </c>
      <c r="D20" s="103">
        <v>0</v>
      </c>
      <c r="E20" s="103">
        <v>0</v>
      </c>
      <c r="F20" s="103">
        <v>0</v>
      </c>
      <c r="G20" s="103">
        <v>0</v>
      </c>
      <c r="H20" s="103">
        <v>0</v>
      </c>
      <c r="I20" s="103">
        <v>0</v>
      </c>
      <c r="J20" s="104">
        <v>0</v>
      </c>
    </row>
    <row r="21" spans="2:14" ht="15" x14ac:dyDescent="0.3">
      <c r="B21" s="102">
        <v>38</v>
      </c>
      <c r="C21" s="103">
        <v>4.0357465744018555</v>
      </c>
      <c r="D21" s="103">
        <v>0</v>
      </c>
      <c r="E21" s="103">
        <v>0</v>
      </c>
      <c r="F21" s="103">
        <v>0</v>
      </c>
      <c r="G21" s="103">
        <v>0</v>
      </c>
      <c r="H21" s="103">
        <v>0.33799540996551514</v>
      </c>
      <c r="I21" s="103">
        <v>0.29117423295974731</v>
      </c>
      <c r="J21" s="104">
        <v>0</v>
      </c>
    </row>
    <row r="22" spans="2:14" ht="15" x14ac:dyDescent="0.3">
      <c r="B22" s="102">
        <v>39</v>
      </c>
      <c r="C22" s="103">
        <v>6.3625092506408691</v>
      </c>
      <c r="D22" s="103">
        <v>0</v>
      </c>
      <c r="E22" s="103">
        <v>3.8473185151815414E-2</v>
      </c>
      <c r="F22" s="103">
        <v>0</v>
      </c>
      <c r="G22" s="103">
        <v>0</v>
      </c>
      <c r="H22" s="103">
        <v>0</v>
      </c>
      <c r="I22" s="103">
        <v>0</v>
      </c>
      <c r="J22" s="104">
        <v>0</v>
      </c>
      <c r="N22" s="30"/>
    </row>
    <row r="23" spans="2:14" ht="15" x14ac:dyDescent="0.3">
      <c r="B23" s="102">
        <v>40</v>
      </c>
      <c r="C23" s="103">
        <v>6.6816768646240234</v>
      </c>
      <c r="D23" s="103">
        <v>0.27618104219436646</v>
      </c>
      <c r="E23" s="103">
        <v>6.8942762911319733E-2</v>
      </c>
      <c r="F23" s="103">
        <v>9.6243701875209808E-2</v>
      </c>
      <c r="G23" s="103">
        <v>0</v>
      </c>
      <c r="H23" s="103">
        <v>0.25950232148170471</v>
      </c>
      <c r="I23" s="103">
        <v>0.22707042098045349</v>
      </c>
      <c r="J23" s="104">
        <v>0</v>
      </c>
    </row>
    <row r="24" spans="2:14" ht="15" x14ac:dyDescent="0.3">
      <c r="B24" s="102">
        <v>41</v>
      </c>
      <c r="C24" s="103">
        <v>7.2543187141418457</v>
      </c>
      <c r="D24" s="103">
        <v>8.9536018669605255E-2</v>
      </c>
      <c r="E24" s="103">
        <v>0</v>
      </c>
      <c r="F24" s="103">
        <v>0</v>
      </c>
      <c r="G24" s="103">
        <v>0</v>
      </c>
      <c r="H24" s="103">
        <v>0.11708367615938187</v>
      </c>
      <c r="I24" s="103">
        <v>0.2014906257390976</v>
      </c>
      <c r="J24" s="104">
        <v>0</v>
      </c>
    </row>
    <row r="25" spans="2:14" ht="15" x14ac:dyDescent="0.3">
      <c r="B25" s="102">
        <v>42</v>
      </c>
      <c r="C25" s="103">
        <v>17.501075744628906</v>
      </c>
      <c r="D25" s="103">
        <v>0.77869623899459839</v>
      </c>
      <c r="E25" s="103">
        <v>0.15190739929676056</v>
      </c>
      <c r="F25" s="103">
        <v>8.3794549107551575E-2</v>
      </c>
      <c r="G25" s="103">
        <v>9.500826895236969E-2</v>
      </c>
      <c r="H25" s="103">
        <v>0.3366527259349823</v>
      </c>
      <c r="I25" s="103">
        <v>0.19446021318435669</v>
      </c>
      <c r="J25" s="104">
        <v>0.48190680146217346</v>
      </c>
    </row>
    <row r="26" spans="2:14" ht="15" x14ac:dyDescent="0.3">
      <c r="B26" s="102">
        <v>43</v>
      </c>
      <c r="C26" s="103">
        <v>17.930366516113281</v>
      </c>
      <c r="D26" s="103">
        <v>0.1948561817407608</v>
      </c>
      <c r="E26" s="103">
        <v>0.18155193328857422</v>
      </c>
      <c r="F26" s="103">
        <v>0.4038853645324707</v>
      </c>
      <c r="G26" s="103">
        <v>0.6737288236618042</v>
      </c>
      <c r="H26" s="103">
        <v>0.65207159519195557</v>
      </c>
      <c r="I26" s="103">
        <v>0.45549163222312927</v>
      </c>
      <c r="J26" s="104">
        <v>0</v>
      </c>
    </row>
    <row r="27" spans="2:14" ht="15" x14ac:dyDescent="0.3">
      <c r="B27" s="102">
        <v>44</v>
      </c>
      <c r="C27" s="103">
        <v>20.896499633789063</v>
      </c>
      <c r="D27" s="103">
        <v>0.82948696613311768</v>
      </c>
      <c r="E27" s="103">
        <v>0.13446173071861267</v>
      </c>
      <c r="F27" s="103">
        <v>0.18965040147304535</v>
      </c>
      <c r="G27" s="103">
        <v>0.43312495946884155</v>
      </c>
      <c r="H27" s="103">
        <v>1.2974779605865479</v>
      </c>
      <c r="I27" s="103">
        <v>0.44688242673873901</v>
      </c>
      <c r="J27" s="104">
        <v>0.55500978231430054</v>
      </c>
    </row>
    <row r="28" spans="2:14" ht="15" x14ac:dyDescent="0.3">
      <c r="B28" s="102">
        <v>45</v>
      </c>
      <c r="C28" s="103">
        <v>18.691551208496094</v>
      </c>
      <c r="D28" s="103">
        <v>0.27691599726676941</v>
      </c>
      <c r="E28" s="103">
        <v>9.6350193023681641E-2</v>
      </c>
      <c r="F28" s="103">
        <v>0.18131034076213837</v>
      </c>
      <c r="G28" s="103">
        <v>0.31559279561042786</v>
      </c>
      <c r="H28" s="103">
        <v>0.64304131269454956</v>
      </c>
      <c r="I28" s="103">
        <v>0.66421347856521606</v>
      </c>
      <c r="J28" s="104">
        <v>2.2329277992248535</v>
      </c>
    </row>
    <row r="29" spans="2:14" ht="15" x14ac:dyDescent="0.3">
      <c r="B29" s="102">
        <v>46</v>
      </c>
      <c r="C29" s="103">
        <v>26.572580337524414</v>
      </c>
      <c r="D29" s="103">
        <v>0.97027468681335449</v>
      </c>
      <c r="E29" s="103">
        <v>0.13668923079967499</v>
      </c>
      <c r="F29" s="103">
        <v>0.47708877921104431</v>
      </c>
      <c r="G29" s="103">
        <v>0.88067221641540527</v>
      </c>
      <c r="H29" s="103">
        <v>1.2054437398910522</v>
      </c>
      <c r="I29" s="103">
        <v>0.92862582206726074</v>
      </c>
      <c r="J29" s="104">
        <v>2.3411939144134521</v>
      </c>
    </row>
    <row r="30" spans="2:14" ht="15" x14ac:dyDescent="0.3">
      <c r="B30" s="102">
        <v>47</v>
      </c>
      <c r="C30" s="103">
        <v>35.925327301025391</v>
      </c>
      <c r="D30" s="103">
        <v>1.0988122224807739</v>
      </c>
      <c r="E30" s="103">
        <v>0.42351317405700684</v>
      </c>
      <c r="F30" s="103">
        <v>0.59404999017715454</v>
      </c>
      <c r="G30" s="103">
        <v>0.91597217321395874</v>
      </c>
      <c r="H30" s="103">
        <v>1.8066520690917969</v>
      </c>
      <c r="I30" s="103">
        <v>2.4077472686767578</v>
      </c>
      <c r="J30" s="104">
        <v>4.8641681671142578</v>
      </c>
    </row>
    <row r="31" spans="2:14" ht="15" x14ac:dyDescent="0.3">
      <c r="B31" s="102">
        <v>48</v>
      </c>
      <c r="C31" s="103">
        <v>20.859237670898438</v>
      </c>
      <c r="D31" s="103">
        <v>0.9348905086517334</v>
      </c>
      <c r="E31" s="103">
        <v>0.42681235074996948</v>
      </c>
      <c r="F31" s="103">
        <v>0.6417996883392334</v>
      </c>
      <c r="G31" s="103">
        <v>1.8124672174453735</v>
      </c>
      <c r="H31" s="103">
        <v>0.90667819976806641</v>
      </c>
      <c r="I31" s="103">
        <v>3.799663782119751</v>
      </c>
      <c r="J31" s="104">
        <v>4.4896655082702637</v>
      </c>
    </row>
    <row r="32" spans="2:14" ht="15" x14ac:dyDescent="0.3">
      <c r="B32" s="102">
        <v>49</v>
      </c>
      <c r="C32" s="103">
        <v>19.813362121582031</v>
      </c>
      <c r="D32" s="103">
        <v>0.89902812242507935</v>
      </c>
      <c r="E32" s="103">
        <v>0.31763488054275513</v>
      </c>
      <c r="F32" s="103">
        <v>0.49504166841506958</v>
      </c>
      <c r="G32" s="103">
        <v>1.3739582300186157</v>
      </c>
      <c r="H32" s="103">
        <v>1.9456253051757813</v>
      </c>
      <c r="I32" s="103">
        <v>3.6116206645965576</v>
      </c>
      <c r="J32" s="104">
        <v>7.2962522506713867</v>
      </c>
    </row>
    <row r="33" spans="2:10" ht="15" x14ac:dyDescent="0.3">
      <c r="B33" s="102">
        <v>50</v>
      </c>
      <c r="C33" s="103">
        <v>16.54742431640625</v>
      </c>
      <c r="D33" s="103">
        <v>1.3984882831573486</v>
      </c>
      <c r="E33" s="103">
        <v>0.56468421220779419</v>
      </c>
      <c r="F33" s="103">
        <v>1.1880999803543091</v>
      </c>
      <c r="G33" s="103">
        <v>1.0304687023162842</v>
      </c>
      <c r="H33" s="103">
        <v>1.8066520690917969</v>
      </c>
      <c r="I33" s="103">
        <v>4.3339447975158691</v>
      </c>
      <c r="J33" s="104">
        <v>9.1203155517578125</v>
      </c>
    </row>
    <row r="34" spans="2:10" ht="15" x14ac:dyDescent="0.3">
      <c r="B34" s="102">
        <v>51</v>
      </c>
      <c r="C34" s="103">
        <v>15.340829849243164</v>
      </c>
      <c r="D34" s="103">
        <v>1.1953667402267456</v>
      </c>
      <c r="E34" s="103">
        <v>0.46798843145370483</v>
      </c>
      <c r="F34" s="103">
        <v>0.69708341360092163</v>
      </c>
      <c r="G34" s="103">
        <v>1.3012300729751587</v>
      </c>
      <c r="H34" s="103">
        <v>1.7430384159088135</v>
      </c>
      <c r="I34" s="103">
        <v>5.1349329948425293</v>
      </c>
      <c r="J34" s="104">
        <v>16.556949615478516</v>
      </c>
    </row>
    <row r="35" spans="2:10" ht="15" x14ac:dyDescent="0.3">
      <c r="B35" s="102">
        <v>52</v>
      </c>
      <c r="C35" s="103">
        <v>12.850286483764648</v>
      </c>
      <c r="D35" s="103">
        <v>0.26646700501441956</v>
      </c>
      <c r="E35" s="103">
        <v>0.18524247407913208</v>
      </c>
      <c r="F35" s="103">
        <v>0.43570402264595032</v>
      </c>
      <c r="G35" s="103">
        <v>1.0199377536773682</v>
      </c>
      <c r="H35" s="103">
        <v>3.8038489818572998</v>
      </c>
      <c r="I35" s="103">
        <v>5.0425782203674316</v>
      </c>
      <c r="J35" s="104">
        <v>6.3127989768981934</v>
      </c>
    </row>
    <row r="36" spans="2:10" ht="15" x14ac:dyDescent="0.3">
      <c r="B36" s="102">
        <v>1</v>
      </c>
      <c r="C36" s="103">
        <v>10.85368824005127</v>
      </c>
      <c r="D36" s="103">
        <v>0.20894493162631989</v>
      </c>
      <c r="E36" s="103">
        <v>0.1858210414648056</v>
      </c>
      <c r="F36" s="103">
        <v>0.83742803335189819</v>
      </c>
      <c r="G36" s="103">
        <v>1.9341026544570923</v>
      </c>
      <c r="H36" s="103">
        <v>2.7632665634155273</v>
      </c>
      <c r="I36" s="103">
        <v>3.5413632392883301</v>
      </c>
      <c r="J36" s="104">
        <v>11.690665245056152</v>
      </c>
    </row>
    <row r="37" spans="2:10" ht="15" x14ac:dyDescent="0.3">
      <c r="B37" s="102">
        <v>2</v>
      </c>
      <c r="C37" s="103">
        <v>8.6323022842407227</v>
      </c>
      <c r="D37" s="103">
        <v>0.21101520955562592</v>
      </c>
      <c r="E37" s="103">
        <v>0.22304923832416534</v>
      </c>
      <c r="F37" s="103">
        <v>0.40594384074211121</v>
      </c>
      <c r="G37" s="103">
        <v>0.81674659252166748</v>
      </c>
      <c r="H37" s="103">
        <v>1.9174063205718994</v>
      </c>
      <c r="I37" s="103">
        <v>3.5319631099700928</v>
      </c>
      <c r="J37" s="104">
        <v>10.484745025634766</v>
      </c>
    </row>
    <row r="38" spans="2:10" ht="15" x14ac:dyDescent="0.3">
      <c r="B38" s="102">
        <v>3</v>
      </c>
      <c r="C38" s="103">
        <v>6.9412941932678223</v>
      </c>
      <c r="D38" s="103">
        <v>0.34776559472084045</v>
      </c>
      <c r="E38" s="103">
        <v>0.12116791307926178</v>
      </c>
      <c r="F38" s="103">
        <v>0.22180277109146118</v>
      </c>
      <c r="G38" s="103">
        <v>0.64330112934112549</v>
      </c>
      <c r="H38" s="103">
        <v>0.76223117113113403</v>
      </c>
      <c r="I38" s="103">
        <v>2.6506567001342773</v>
      </c>
      <c r="J38" s="104">
        <v>7.4271130561828613</v>
      </c>
    </row>
    <row r="39" spans="2:10" ht="15" x14ac:dyDescent="0.3">
      <c r="B39" s="102">
        <v>4</v>
      </c>
      <c r="C39" s="103">
        <v>7.6303372383117676</v>
      </c>
      <c r="D39" s="103">
        <v>0.45623090863227844</v>
      </c>
      <c r="E39" s="103">
        <v>0.28300735354423523</v>
      </c>
      <c r="F39" s="103">
        <v>0.22328880429267883</v>
      </c>
      <c r="G39" s="103">
        <v>0.77343505620956421</v>
      </c>
      <c r="H39" s="103">
        <v>0.60719400644302368</v>
      </c>
      <c r="I39" s="103">
        <v>3.9592251777648926</v>
      </c>
      <c r="J39" s="104">
        <v>5.3941798210144043</v>
      </c>
    </row>
    <row r="40" spans="2:10" ht="15" x14ac:dyDescent="0.3">
      <c r="B40" s="102">
        <v>5</v>
      </c>
      <c r="C40" s="103">
        <v>5.2463741302490234</v>
      </c>
      <c r="D40" s="103">
        <v>0</v>
      </c>
      <c r="E40" s="103">
        <v>7.5149886310100555E-2</v>
      </c>
      <c r="F40" s="103">
        <v>0.10332168638706207</v>
      </c>
      <c r="G40" s="103">
        <v>0.83785778284072876</v>
      </c>
      <c r="H40" s="103">
        <v>0.14032113552093506</v>
      </c>
      <c r="I40" s="103">
        <v>1.9497785568237305</v>
      </c>
      <c r="J40" s="104">
        <v>4.9285664558410645</v>
      </c>
    </row>
    <row r="41" spans="2:10" ht="15" x14ac:dyDescent="0.3">
      <c r="B41" s="102">
        <v>6</v>
      </c>
      <c r="C41" s="103">
        <v>3.8860418796539307</v>
      </c>
      <c r="D41" s="103">
        <v>0.33259275555610657</v>
      </c>
      <c r="E41" s="103">
        <v>4.0008336305618286E-2</v>
      </c>
      <c r="F41" s="103">
        <v>0.22217680513858795</v>
      </c>
      <c r="G41" s="103">
        <v>0.12785254418849945</v>
      </c>
      <c r="H41" s="103">
        <v>0.73855459690093994</v>
      </c>
      <c r="I41" s="103">
        <v>1.7994812726974487</v>
      </c>
      <c r="J41" s="104">
        <v>3.941197395324707</v>
      </c>
    </row>
    <row r="42" spans="2:10" ht="15" x14ac:dyDescent="0.3">
      <c r="B42" s="102">
        <v>7</v>
      </c>
      <c r="C42" s="103">
        <v>3.6815886497497559</v>
      </c>
      <c r="D42" s="103">
        <v>0.54907888174057007</v>
      </c>
      <c r="E42" s="103">
        <v>0</v>
      </c>
      <c r="F42" s="103">
        <v>0.21735161542892456</v>
      </c>
      <c r="G42" s="103">
        <v>0.25132983922958374</v>
      </c>
      <c r="H42" s="103">
        <v>0.14789026975631714</v>
      </c>
      <c r="I42" s="103">
        <v>1.7973742485046387</v>
      </c>
      <c r="J42" s="104">
        <v>1.9791660308837891</v>
      </c>
    </row>
    <row r="43" spans="2:10" ht="15" x14ac:dyDescent="0.3">
      <c r="B43" s="102">
        <v>8</v>
      </c>
      <c r="C43" s="103">
        <v>2.5275387763977051</v>
      </c>
      <c r="D43" s="103">
        <v>0</v>
      </c>
      <c r="E43" s="103">
        <v>7.7721700072288513E-2</v>
      </c>
      <c r="F43" s="103">
        <v>0.21865832805633545</v>
      </c>
      <c r="G43" s="103">
        <v>0.1272013783454895</v>
      </c>
      <c r="H43" s="103">
        <v>0</v>
      </c>
      <c r="I43" s="103">
        <v>1.569460391998291</v>
      </c>
      <c r="J43" s="104">
        <v>2.000333309173584</v>
      </c>
    </row>
    <row r="44" spans="2:10" ht="15" x14ac:dyDescent="0.3">
      <c r="B44" s="102">
        <v>9</v>
      </c>
      <c r="C44" s="103">
        <v>2.1275181770324707</v>
      </c>
      <c r="D44" s="103">
        <v>0.1214217022061348</v>
      </c>
      <c r="E44" s="103">
        <v>0.13170452415943146</v>
      </c>
      <c r="F44" s="103">
        <v>0.36958056688308716</v>
      </c>
      <c r="G44" s="103">
        <v>0.42775321006774902</v>
      </c>
      <c r="H44" s="103">
        <v>0</v>
      </c>
      <c r="I44" s="103">
        <v>2.3295700550079346</v>
      </c>
      <c r="J44" s="104">
        <v>0.75877141952514648</v>
      </c>
    </row>
    <row r="45" spans="2:10" ht="15" x14ac:dyDescent="0.3">
      <c r="B45" s="102">
        <v>10</v>
      </c>
      <c r="C45" s="103">
        <v>2.6636064052581787</v>
      </c>
      <c r="D45" s="103">
        <v>0</v>
      </c>
      <c r="E45" s="103">
        <v>7.3606051504611969E-2</v>
      </c>
      <c r="F45" s="103">
        <v>0.30437386035919189</v>
      </c>
      <c r="G45" s="103">
        <v>0.11763308197259903</v>
      </c>
      <c r="H45" s="103">
        <v>0.8282579779624939</v>
      </c>
      <c r="I45" s="103">
        <v>0</v>
      </c>
      <c r="J45" s="104">
        <v>0</v>
      </c>
    </row>
    <row r="46" spans="2:10" ht="15" x14ac:dyDescent="0.3">
      <c r="B46" s="102">
        <v>11</v>
      </c>
      <c r="C46" s="103">
        <v>0.98326480388641357</v>
      </c>
      <c r="D46" s="103">
        <v>0</v>
      </c>
      <c r="E46" s="103">
        <v>4.0884878486394882E-2</v>
      </c>
      <c r="F46" s="103">
        <v>0</v>
      </c>
      <c r="G46" s="103">
        <v>0.26129651069641113</v>
      </c>
      <c r="H46" s="103">
        <v>0.15376122295856476</v>
      </c>
      <c r="I46" s="103">
        <v>0.26714539527893066</v>
      </c>
      <c r="J46" s="104">
        <v>0</v>
      </c>
    </row>
    <row r="47" spans="2:10" ht="15" x14ac:dyDescent="0.3">
      <c r="B47" s="102">
        <v>12</v>
      </c>
      <c r="C47" s="103">
        <v>1.9520151615142822</v>
      </c>
      <c r="D47" s="103">
        <v>0</v>
      </c>
      <c r="E47" s="103">
        <v>0</v>
      </c>
      <c r="F47" s="103">
        <v>0</v>
      </c>
      <c r="G47" s="103">
        <v>0.11172198504209518</v>
      </c>
      <c r="H47" s="103">
        <v>0.38807222247123718</v>
      </c>
      <c r="I47" s="103">
        <v>0</v>
      </c>
      <c r="J47" s="104">
        <v>0</v>
      </c>
    </row>
    <row r="48" spans="2:10" ht="15" x14ac:dyDescent="0.3">
      <c r="B48" s="102">
        <v>13</v>
      </c>
      <c r="C48" s="103">
        <v>0.25452935695648193</v>
      </c>
      <c r="D48" s="103">
        <v>0</v>
      </c>
      <c r="E48" s="103">
        <v>4.2122770100831985E-2</v>
      </c>
      <c r="F48" s="103">
        <v>0</v>
      </c>
      <c r="G48" s="103">
        <v>0.13378731906414032</v>
      </c>
      <c r="H48" s="103">
        <v>0.15639343857765198</v>
      </c>
      <c r="I48" s="103">
        <v>0.54451251029968262</v>
      </c>
      <c r="J48" s="104">
        <v>0.70244944095611572</v>
      </c>
    </row>
    <row r="49" spans="2:10" ht="15" x14ac:dyDescent="0.3">
      <c r="B49" s="102">
        <v>14</v>
      </c>
      <c r="C49" s="103">
        <v>0.8775971531867981</v>
      </c>
      <c r="D49" s="103">
        <v>0</v>
      </c>
      <c r="E49" s="103">
        <v>3.6630131304264069E-2</v>
      </c>
      <c r="F49" s="103">
        <v>0</v>
      </c>
      <c r="G49" s="103">
        <v>0</v>
      </c>
      <c r="H49" s="103">
        <v>0.13415759801864624</v>
      </c>
      <c r="I49" s="103">
        <v>0.46548542380332947</v>
      </c>
      <c r="J49" s="104">
        <v>0.58833909034729004</v>
      </c>
    </row>
    <row r="50" spans="2:10" ht="15" x14ac:dyDescent="0.3">
      <c r="B50" s="102">
        <v>15</v>
      </c>
      <c r="C50" s="103">
        <v>0.76210606098175049</v>
      </c>
      <c r="D50" s="103">
        <v>0.11549878120422363</v>
      </c>
      <c r="E50" s="103">
        <v>4.0951099246740341E-2</v>
      </c>
      <c r="F50" s="103">
        <v>0.1109466627240181</v>
      </c>
      <c r="G50" s="103">
        <v>0</v>
      </c>
      <c r="H50" s="103">
        <v>0</v>
      </c>
      <c r="I50" s="103">
        <v>0</v>
      </c>
      <c r="J50" s="104">
        <v>0.65422332286834717</v>
      </c>
    </row>
    <row r="51" spans="2:10" ht="15" x14ac:dyDescent="0.3">
      <c r="B51" s="102">
        <v>16</v>
      </c>
      <c r="C51" s="103">
        <v>1.2726467847824097</v>
      </c>
      <c r="D51" s="103">
        <v>0</v>
      </c>
      <c r="E51" s="103">
        <v>0</v>
      </c>
      <c r="F51" s="103">
        <v>0</v>
      </c>
      <c r="G51" s="103">
        <v>0</v>
      </c>
      <c r="H51" s="103">
        <v>0.31278687715530396</v>
      </c>
      <c r="I51" s="103">
        <v>0</v>
      </c>
      <c r="J51" s="104">
        <v>0.70244944095611572</v>
      </c>
    </row>
    <row r="52" spans="2:10" ht="15" x14ac:dyDescent="0.3">
      <c r="B52" s="102">
        <v>17</v>
      </c>
      <c r="C52" s="103">
        <v>0.44479137659072876</v>
      </c>
      <c r="D52" s="103">
        <v>0</v>
      </c>
      <c r="E52" s="103">
        <v>0</v>
      </c>
      <c r="F52" s="103">
        <v>0</v>
      </c>
      <c r="G52" s="103">
        <v>0</v>
      </c>
      <c r="H52" s="103">
        <v>0</v>
      </c>
      <c r="I52" s="103">
        <v>0</v>
      </c>
      <c r="J52" s="104">
        <v>0</v>
      </c>
    </row>
    <row r="53" spans="2:10" ht="15" x14ac:dyDescent="0.3">
      <c r="B53" s="102">
        <v>18</v>
      </c>
      <c r="C53" s="103">
        <v>0.40845835208892822</v>
      </c>
      <c r="D53" s="103">
        <v>0</v>
      </c>
      <c r="E53" s="103">
        <v>0</v>
      </c>
      <c r="F53" s="103">
        <v>0</v>
      </c>
      <c r="G53" s="103">
        <v>0</v>
      </c>
      <c r="H53" s="103">
        <v>0.12378168106079102</v>
      </c>
      <c r="I53" s="103">
        <v>0</v>
      </c>
      <c r="J53" s="104">
        <v>0.53764599561691284</v>
      </c>
    </row>
    <row r="54" spans="2:10" ht="15" x14ac:dyDescent="0.3">
      <c r="B54" s="102">
        <v>19</v>
      </c>
      <c r="C54" s="103">
        <v>1.0504753589630127</v>
      </c>
      <c r="D54" s="103">
        <v>0.12137631326913834</v>
      </c>
      <c r="E54" s="103">
        <v>0</v>
      </c>
      <c r="F54" s="103">
        <v>0</v>
      </c>
      <c r="G54" s="103">
        <v>0</v>
      </c>
      <c r="H54" s="103">
        <v>0</v>
      </c>
      <c r="I54" s="103">
        <v>0</v>
      </c>
      <c r="J54" s="104">
        <v>0</v>
      </c>
    </row>
    <row r="55" spans="2:10" ht="15" x14ac:dyDescent="0.3">
      <c r="B55" s="102">
        <v>20</v>
      </c>
      <c r="C55" s="103">
        <v>0.6201665997505188</v>
      </c>
      <c r="D55" s="103">
        <v>0</v>
      </c>
      <c r="E55" s="103">
        <v>0</v>
      </c>
      <c r="F55" s="103">
        <v>0</v>
      </c>
      <c r="G55" s="103">
        <v>0</v>
      </c>
      <c r="H55" s="103">
        <v>0</v>
      </c>
      <c r="I55" s="103">
        <v>0</v>
      </c>
      <c r="J55" s="104">
        <v>0.77767753601074219</v>
      </c>
    </row>
    <row r="56" spans="2:10" ht="15" x14ac:dyDescent="0.3">
      <c r="B56" s="102">
        <v>21</v>
      </c>
      <c r="C56" s="103">
        <v>0.37188130617141724</v>
      </c>
      <c r="D56" s="103">
        <v>0</v>
      </c>
      <c r="E56" s="103">
        <v>0</v>
      </c>
      <c r="F56" s="103">
        <v>0</v>
      </c>
      <c r="G56" s="103">
        <v>0</v>
      </c>
      <c r="H56" s="103">
        <v>0</v>
      </c>
      <c r="I56" s="103">
        <v>0</v>
      </c>
      <c r="J56" s="104">
        <v>0</v>
      </c>
    </row>
    <row r="57" spans="2:10" ht="15" x14ac:dyDescent="0.3">
      <c r="B57" s="102">
        <v>22</v>
      </c>
      <c r="C57" s="103">
        <v>0</v>
      </c>
      <c r="D57" s="103">
        <v>0</v>
      </c>
      <c r="E57" s="103">
        <v>0</v>
      </c>
      <c r="F57" s="103">
        <v>0</v>
      </c>
      <c r="G57" s="103">
        <v>0</v>
      </c>
      <c r="H57" s="103">
        <v>0</v>
      </c>
      <c r="I57" s="103">
        <v>0</v>
      </c>
      <c r="J57" s="104">
        <v>0</v>
      </c>
    </row>
    <row r="58" spans="2:10" ht="15" x14ac:dyDescent="0.3">
      <c r="B58" s="102">
        <v>23</v>
      </c>
      <c r="C58" s="103">
        <v>0.84467309713363647</v>
      </c>
      <c r="D58" s="103">
        <v>0</v>
      </c>
      <c r="E58" s="103">
        <v>0</v>
      </c>
      <c r="F58" s="103">
        <v>0</v>
      </c>
      <c r="G58" s="103">
        <v>0</v>
      </c>
      <c r="H58" s="103">
        <v>0</v>
      </c>
      <c r="I58" s="103">
        <v>0</v>
      </c>
      <c r="J58" s="104">
        <v>0</v>
      </c>
    </row>
    <row r="59" spans="2:10" ht="15" x14ac:dyDescent="0.3">
      <c r="B59" s="102">
        <v>24</v>
      </c>
      <c r="C59" s="103">
        <v>0.78853470087051392</v>
      </c>
      <c r="D59" s="103">
        <v>0</v>
      </c>
      <c r="E59" s="103">
        <v>0</v>
      </c>
      <c r="F59" s="103">
        <v>0</v>
      </c>
      <c r="G59" s="103">
        <v>0</v>
      </c>
      <c r="H59" s="103">
        <v>0</v>
      </c>
      <c r="I59" s="103">
        <v>0</v>
      </c>
      <c r="J59" s="104">
        <v>0</v>
      </c>
    </row>
    <row r="60" spans="2:10" ht="15" x14ac:dyDescent="0.3">
      <c r="B60" s="102">
        <v>25</v>
      </c>
      <c r="C60" s="103">
        <v>0</v>
      </c>
      <c r="D60" s="103">
        <v>0.15309247374534607</v>
      </c>
      <c r="E60" s="103">
        <v>0</v>
      </c>
      <c r="F60" s="103">
        <v>0</v>
      </c>
      <c r="G60" s="103">
        <v>0</v>
      </c>
      <c r="H60" s="103">
        <v>0</v>
      </c>
      <c r="I60" s="103">
        <v>0</v>
      </c>
      <c r="J60" s="104">
        <v>0</v>
      </c>
    </row>
    <row r="61" spans="2:10" ht="15" x14ac:dyDescent="0.3">
      <c r="B61" s="105">
        <v>26</v>
      </c>
      <c r="C61" s="106">
        <v>0</v>
      </c>
      <c r="D61" s="106">
        <v>0</v>
      </c>
      <c r="E61" s="106">
        <v>0</v>
      </c>
      <c r="F61" s="106">
        <v>0</v>
      </c>
      <c r="G61" s="106">
        <v>0</v>
      </c>
      <c r="H61" s="106">
        <v>0</v>
      </c>
      <c r="I61" s="106">
        <v>0</v>
      </c>
      <c r="J61" s="107">
        <v>0</v>
      </c>
    </row>
  </sheetData>
  <mergeCells count="3">
    <mergeCell ref="C2:I4"/>
    <mergeCell ref="B8:B9"/>
    <mergeCell ref="C8:J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O163"/>
  <sheetViews>
    <sheetView workbookViewId="0"/>
  </sheetViews>
  <sheetFormatPr defaultColWidth="9.33203125" defaultRowHeight="14.4" x14ac:dyDescent="0.3"/>
  <cols>
    <col min="1" max="1" width="15.77734375" style="23" customWidth="1"/>
    <col min="2" max="2" width="32.109375" style="23" customWidth="1"/>
    <col min="3" max="3" width="36.109375" style="23" customWidth="1"/>
    <col min="4" max="4" width="33.77734375" style="23" customWidth="1"/>
    <col min="5" max="5" width="33.44140625" style="23" customWidth="1"/>
    <col min="6" max="6" width="30.6640625" style="23" customWidth="1"/>
    <col min="7" max="7" width="29.5546875" style="23" customWidth="1"/>
    <col min="8" max="8" width="30.21875" style="23" customWidth="1"/>
    <col min="9" max="9" width="29.88671875" style="23" customWidth="1"/>
    <col min="10" max="10" width="29.33203125" style="23" customWidth="1"/>
    <col min="11" max="11" width="36.6640625" style="23" customWidth="1"/>
    <col min="12" max="12" width="30.6640625" style="23" customWidth="1"/>
    <col min="13" max="13" width="31.109375" style="23" customWidth="1"/>
    <col min="14" max="15" width="31.77734375" style="23" customWidth="1"/>
    <col min="16" max="55" width="24" style="23" customWidth="1"/>
    <col min="56" max="56" width="9.33203125" style="23" customWidth="1"/>
    <col min="57" max="16384" width="9.33203125" style="23"/>
  </cols>
  <sheetData>
    <row r="1" spans="2:15" s="20" customFormat="1" x14ac:dyDescent="0.3"/>
    <row r="2" spans="2:15" s="20" customFormat="1" ht="23.25" customHeight="1" x14ac:dyDescent="0.4">
      <c r="C2" s="313" t="s">
        <v>605</v>
      </c>
      <c r="D2" s="313"/>
      <c r="E2" s="313"/>
      <c r="F2" s="313"/>
      <c r="G2" s="313"/>
      <c r="H2" s="313"/>
    </row>
    <row r="3" spans="2:15" s="20" customFormat="1" ht="23.1" customHeight="1" x14ac:dyDescent="0.4">
      <c r="C3" s="313" t="s">
        <v>1</v>
      </c>
      <c r="D3" s="313"/>
      <c r="E3" s="313"/>
      <c r="F3" s="313"/>
    </row>
    <row r="4" spans="2:15" s="20" customFormat="1" x14ac:dyDescent="0.3">
      <c r="C4" s="314"/>
      <c r="D4" s="314"/>
      <c r="E4" s="314"/>
      <c r="F4" s="314"/>
    </row>
    <row r="5" spans="2:15" s="20" customFormat="1" x14ac:dyDescent="0.3">
      <c r="C5" s="314"/>
      <c r="D5" s="314"/>
      <c r="E5" s="314"/>
      <c r="F5" s="314"/>
    </row>
    <row r="6" spans="2:15" s="20" customFormat="1" x14ac:dyDescent="0.3"/>
    <row r="7" spans="2:15" ht="15" thickBot="1" x14ac:dyDescent="0.35"/>
    <row r="8" spans="2:15" ht="17.399999999999999" x14ac:dyDescent="0.3">
      <c r="B8" s="59" t="s">
        <v>606</v>
      </c>
      <c r="C8" s="59" t="s">
        <v>607</v>
      </c>
      <c r="D8" s="59" t="s">
        <v>608</v>
      </c>
      <c r="E8" s="108" t="s">
        <v>609</v>
      </c>
      <c r="F8" s="108" t="s">
        <v>610</v>
      </c>
      <c r="G8" s="108" t="s">
        <v>611</v>
      </c>
      <c r="H8" s="108" t="s">
        <v>612</v>
      </c>
      <c r="I8" s="108" t="s">
        <v>613</v>
      </c>
      <c r="J8" s="108" t="s">
        <v>614</v>
      </c>
      <c r="K8" s="108" t="s">
        <v>615</v>
      </c>
      <c r="L8" s="108" t="s">
        <v>616</v>
      </c>
      <c r="M8" s="108" t="s">
        <v>617</v>
      </c>
      <c r="N8" s="108" t="s">
        <v>618</v>
      </c>
      <c r="O8" s="108" t="s">
        <v>542</v>
      </c>
    </row>
    <row r="9" spans="2:15" ht="15.6" x14ac:dyDescent="0.3">
      <c r="B9" s="109">
        <v>44689</v>
      </c>
      <c r="C9" s="81">
        <v>2.34466588511137E-4</v>
      </c>
      <c r="D9" s="110">
        <v>6.09613130128957E-3</v>
      </c>
      <c r="E9" s="111">
        <v>0.95943728018757302</v>
      </c>
      <c r="F9" s="111">
        <v>7.5029308323563901E-3</v>
      </c>
      <c r="G9" s="111">
        <v>1.17233294255569E-2</v>
      </c>
      <c r="H9" s="111">
        <v>1.1488862837045701E-2</v>
      </c>
      <c r="I9" s="111">
        <v>0</v>
      </c>
      <c r="J9" s="111">
        <v>0</v>
      </c>
      <c r="K9" s="111">
        <v>0</v>
      </c>
      <c r="L9" s="111">
        <v>0</v>
      </c>
      <c r="M9" s="111">
        <v>0</v>
      </c>
      <c r="N9" s="111">
        <v>0</v>
      </c>
      <c r="O9" s="111">
        <v>3.5169988276670598E-3</v>
      </c>
    </row>
    <row r="10" spans="2:15" ht="15.6" x14ac:dyDescent="0.3">
      <c r="B10" s="112">
        <v>44696</v>
      </c>
      <c r="C10" s="71">
        <v>0</v>
      </c>
      <c r="D10" s="113">
        <v>5.3245436105476699E-3</v>
      </c>
      <c r="E10" s="114">
        <v>0.92773833671399597</v>
      </c>
      <c r="F10" s="114">
        <v>7.3529411764705899E-3</v>
      </c>
      <c r="G10" s="114">
        <v>3.3722109533468603E-2</v>
      </c>
      <c r="H10" s="114">
        <v>2.3580121703853998E-2</v>
      </c>
      <c r="I10" s="114">
        <v>5.0709939148073E-4</v>
      </c>
      <c r="J10" s="114">
        <v>0</v>
      </c>
      <c r="K10" s="114">
        <v>0</v>
      </c>
      <c r="L10" s="114">
        <v>0</v>
      </c>
      <c r="M10" s="114">
        <v>0</v>
      </c>
      <c r="N10" s="114">
        <v>0</v>
      </c>
      <c r="O10" s="114">
        <v>1.7748478701825601E-3</v>
      </c>
    </row>
    <row r="11" spans="2:15" ht="15.6" x14ac:dyDescent="0.3">
      <c r="B11" s="112">
        <v>44703</v>
      </c>
      <c r="C11" s="71">
        <v>0</v>
      </c>
      <c r="D11" s="113">
        <v>4.6633634508889497E-3</v>
      </c>
      <c r="E11" s="114">
        <v>0.86913436315942905</v>
      </c>
      <c r="F11" s="114">
        <v>6.9950451763334297E-3</v>
      </c>
      <c r="G11" s="114">
        <v>5.3045759253861798E-2</v>
      </c>
      <c r="H11" s="114">
        <v>6.12066452929175E-2</v>
      </c>
      <c r="I11" s="114">
        <v>5.8292043136111903E-4</v>
      </c>
      <c r="J11" s="114">
        <v>2.9146021568056E-4</v>
      </c>
      <c r="K11" s="114">
        <v>0</v>
      </c>
      <c r="L11" s="114">
        <v>0</v>
      </c>
      <c r="M11" s="114">
        <v>0</v>
      </c>
      <c r="N11" s="114">
        <v>0</v>
      </c>
      <c r="O11" s="114">
        <v>4.0804430195278303E-3</v>
      </c>
    </row>
    <row r="12" spans="2:15" ht="15.6" x14ac:dyDescent="0.3">
      <c r="B12" s="112">
        <v>44710</v>
      </c>
      <c r="C12" s="71">
        <v>0</v>
      </c>
      <c r="D12" s="113">
        <v>2.3894862604540001E-3</v>
      </c>
      <c r="E12" s="114">
        <v>0.76463560334528102</v>
      </c>
      <c r="F12" s="114">
        <v>3.9824771007566703E-3</v>
      </c>
      <c r="G12" s="114">
        <v>8.0844285145360406E-2</v>
      </c>
      <c r="H12" s="114">
        <v>0.14376742333731601</v>
      </c>
      <c r="I12" s="114">
        <v>1.194743130227E-3</v>
      </c>
      <c r="J12" s="114">
        <v>0</v>
      </c>
      <c r="K12" s="114">
        <v>0</v>
      </c>
      <c r="L12" s="114">
        <v>0</v>
      </c>
      <c r="M12" s="114">
        <v>0</v>
      </c>
      <c r="N12" s="114">
        <v>0</v>
      </c>
      <c r="O12" s="114">
        <v>3.1859816806053399E-3</v>
      </c>
    </row>
    <row r="13" spans="2:15" ht="15.6" x14ac:dyDescent="0.3">
      <c r="B13" s="112">
        <v>44717</v>
      </c>
      <c r="C13" s="71">
        <v>0</v>
      </c>
      <c r="D13" s="113">
        <v>7.4934432371674795E-4</v>
      </c>
      <c r="E13" s="114">
        <v>0.57849381790932897</v>
      </c>
      <c r="F13" s="114">
        <v>2.9973772948669901E-3</v>
      </c>
      <c r="G13" s="114">
        <v>0.14012738853503201</v>
      </c>
      <c r="H13" s="114">
        <v>0.26976395653802898</v>
      </c>
      <c r="I13" s="114">
        <v>2.9973772948669901E-3</v>
      </c>
      <c r="J13" s="114">
        <v>0</v>
      </c>
      <c r="K13" s="114">
        <v>0</v>
      </c>
      <c r="L13" s="114">
        <v>0</v>
      </c>
      <c r="M13" s="114">
        <v>0</v>
      </c>
      <c r="N13" s="114">
        <v>0</v>
      </c>
      <c r="O13" s="114">
        <v>4.8707381041588598E-3</v>
      </c>
    </row>
    <row r="14" spans="2:15" ht="15.6" x14ac:dyDescent="0.3">
      <c r="B14" s="112">
        <v>44724</v>
      </c>
      <c r="C14" s="71">
        <v>2.03128173877717E-4</v>
      </c>
      <c r="D14" s="113">
        <v>1.01564086938858E-3</v>
      </c>
      <c r="E14" s="114">
        <v>0.39041235019297199</v>
      </c>
      <c r="F14" s="114">
        <v>8.1251269551086704E-4</v>
      </c>
      <c r="G14" s="114">
        <v>0.19033109892342101</v>
      </c>
      <c r="H14" s="114">
        <v>0.40605321958155599</v>
      </c>
      <c r="I14" s="114">
        <v>5.0782043469429199E-3</v>
      </c>
      <c r="J14" s="114">
        <v>0</v>
      </c>
      <c r="K14" s="114">
        <v>0</v>
      </c>
      <c r="L14" s="114">
        <v>0</v>
      </c>
      <c r="M14" s="114">
        <v>0</v>
      </c>
      <c r="N14" s="114">
        <v>0</v>
      </c>
      <c r="O14" s="114">
        <v>6.0938452163315096E-3</v>
      </c>
    </row>
    <row r="15" spans="2:15" ht="15.6" x14ac:dyDescent="0.3">
      <c r="B15" s="112">
        <v>44731</v>
      </c>
      <c r="C15" s="71">
        <v>1.6199578810950901E-4</v>
      </c>
      <c r="D15" s="113">
        <v>6.47983152438037E-4</v>
      </c>
      <c r="E15" s="114">
        <v>0.24477563583346801</v>
      </c>
      <c r="F15" s="114">
        <v>4.8598736432852699E-4</v>
      </c>
      <c r="G15" s="114">
        <v>0.20897456666126701</v>
      </c>
      <c r="H15" s="114">
        <v>0.53118418921108002</v>
      </c>
      <c r="I15" s="114">
        <v>6.9658188887088898E-3</v>
      </c>
      <c r="J15" s="114">
        <v>1.6199578810950901E-4</v>
      </c>
      <c r="K15" s="114">
        <v>0</v>
      </c>
      <c r="L15" s="114">
        <v>0</v>
      </c>
      <c r="M15" s="114">
        <v>0</v>
      </c>
      <c r="N15" s="114">
        <v>0</v>
      </c>
      <c r="O15" s="114">
        <v>6.6418273124898798E-3</v>
      </c>
    </row>
    <row r="16" spans="2:15" ht="15.6" x14ac:dyDescent="0.3">
      <c r="B16" s="112">
        <v>44738</v>
      </c>
      <c r="C16" s="71">
        <v>0</v>
      </c>
      <c r="D16" s="113">
        <v>5.6179775280898903E-4</v>
      </c>
      <c r="E16" s="114">
        <v>0.145280898876404</v>
      </c>
      <c r="F16" s="114">
        <v>1.12359550561798E-4</v>
      </c>
      <c r="G16" s="114">
        <v>0.182808988764045</v>
      </c>
      <c r="H16" s="114">
        <v>0.64561797752809003</v>
      </c>
      <c r="I16" s="114">
        <v>1.2471910112359499E-2</v>
      </c>
      <c r="J16" s="114">
        <v>0</v>
      </c>
      <c r="K16" s="114">
        <v>1.12359550561798E-3</v>
      </c>
      <c r="L16" s="114">
        <v>2.24719101123596E-4</v>
      </c>
      <c r="M16" s="114">
        <v>0</v>
      </c>
      <c r="N16" s="114">
        <v>0</v>
      </c>
      <c r="O16" s="114">
        <v>1.1797752808988799E-2</v>
      </c>
    </row>
    <row r="17" spans="2:15" ht="15.6" x14ac:dyDescent="0.3">
      <c r="B17" s="112">
        <v>44745</v>
      </c>
      <c r="C17" s="71">
        <v>9.1709464416727798E-5</v>
      </c>
      <c r="D17" s="113">
        <v>3.6683785766691097E-4</v>
      </c>
      <c r="E17" s="114">
        <v>8.2355099046221597E-2</v>
      </c>
      <c r="F17" s="114">
        <v>9.1709464416727798E-5</v>
      </c>
      <c r="G17" s="114">
        <v>0.181309611151871</v>
      </c>
      <c r="H17" s="114">
        <v>0.70652971386647101</v>
      </c>
      <c r="I17" s="114">
        <v>2.03595011005136E-2</v>
      </c>
      <c r="J17" s="114">
        <v>0</v>
      </c>
      <c r="K17" s="114">
        <v>4.5854732208363901E-4</v>
      </c>
      <c r="L17" s="114">
        <v>0</v>
      </c>
      <c r="M17" s="114">
        <v>0</v>
      </c>
      <c r="N17" s="114">
        <v>0</v>
      </c>
      <c r="O17" s="114">
        <v>8.4372707263389597E-3</v>
      </c>
    </row>
    <row r="18" spans="2:15" ht="15.6" x14ac:dyDescent="0.3">
      <c r="B18" s="112">
        <v>44752</v>
      </c>
      <c r="C18" s="71">
        <v>0</v>
      </c>
      <c r="D18" s="113">
        <v>2.92597288598459E-4</v>
      </c>
      <c r="E18" s="114">
        <v>4.95464742026724E-2</v>
      </c>
      <c r="F18" s="114">
        <v>0</v>
      </c>
      <c r="G18" s="114">
        <v>0.146006047010631</v>
      </c>
      <c r="H18" s="114">
        <v>0.77489515263825204</v>
      </c>
      <c r="I18" s="114">
        <v>1.9116356188432701E-2</v>
      </c>
      <c r="J18" s="114">
        <v>0</v>
      </c>
      <c r="K18" s="114">
        <v>2.92597288598459E-4</v>
      </c>
      <c r="L18" s="114">
        <v>0</v>
      </c>
      <c r="M18" s="114">
        <v>0</v>
      </c>
      <c r="N18" s="114">
        <v>0</v>
      </c>
      <c r="O18" s="114">
        <v>9.8507753828147894E-3</v>
      </c>
    </row>
    <row r="19" spans="2:15" ht="15.6" x14ac:dyDescent="0.3">
      <c r="B19" s="112">
        <v>44759</v>
      </c>
      <c r="C19" s="71">
        <v>2.35988200589971E-4</v>
      </c>
      <c r="D19" s="113">
        <v>2.35988200589971E-4</v>
      </c>
      <c r="E19" s="114">
        <v>2.7020648967551599E-2</v>
      </c>
      <c r="F19" s="114">
        <v>0</v>
      </c>
      <c r="G19" s="114">
        <v>0.13215339233038301</v>
      </c>
      <c r="H19" s="114">
        <v>0.80637168141592896</v>
      </c>
      <c r="I19" s="114">
        <v>2.19469026548673E-2</v>
      </c>
      <c r="J19" s="114">
        <v>0</v>
      </c>
      <c r="K19" s="114">
        <v>3.5398230088495597E-4</v>
      </c>
      <c r="L19" s="114">
        <v>0</v>
      </c>
      <c r="M19" s="114">
        <v>0</v>
      </c>
      <c r="N19" s="114">
        <v>0</v>
      </c>
      <c r="O19" s="114">
        <v>1.1681415929203499E-2</v>
      </c>
    </row>
    <row r="20" spans="2:15" ht="15.6" x14ac:dyDescent="0.3">
      <c r="B20" s="112">
        <v>44766</v>
      </c>
      <c r="C20" s="71">
        <v>0</v>
      </c>
      <c r="D20" s="113">
        <v>2.5396825396825401E-4</v>
      </c>
      <c r="E20" s="114">
        <v>1.8539682539682498E-2</v>
      </c>
      <c r="F20" s="114">
        <v>1.2698412698412701E-4</v>
      </c>
      <c r="G20" s="114">
        <v>0.11161904761904801</v>
      </c>
      <c r="H20" s="114">
        <v>0.83365079365079398</v>
      </c>
      <c r="I20" s="114">
        <v>2.75555555555556E-2</v>
      </c>
      <c r="J20" s="114">
        <v>0</v>
      </c>
      <c r="K20" s="114">
        <v>3.8095238095238102E-4</v>
      </c>
      <c r="L20" s="114">
        <v>0</v>
      </c>
      <c r="M20" s="114">
        <v>0</v>
      </c>
      <c r="N20" s="114">
        <v>0</v>
      </c>
      <c r="O20" s="114">
        <v>7.8730158730158702E-3</v>
      </c>
    </row>
    <row r="21" spans="2:15" ht="15.6" x14ac:dyDescent="0.3">
      <c r="B21" s="112">
        <v>44773</v>
      </c>
      <c r="C21" s="71">
        <v>0</v>
      </c>
      <c r="D21" s="113">
        <v>5.9889204970804005E-4</v>
      </c>
      <c r="E21" s="114">
        <v>1.28761790687229E-2</v>
      </c>
      <c r="F21" s="114">
        <v>1.4972301242701001E-4</v>
      </c>
      <c r="G21" s="114">
        <v>8.3844886959125606E-2</v>
      </c>
      <c r="H21" s="114">
        <v>0.85072615661027096</v>
      </c>
      <c r="I21" s="114">
        <v>4.04252133552927E-2</v>
      </c>
      <c r="J21" s="114">
        <v>0</v>
      </c>
      <c r="K21" s="114">
        <v>7.4861506213505004E-4</v>
      </c>
      <c r="L21" s="114">
        <v>0</v>
      </c>
      <c r="M21" s="114">
        <v>0</v>
      </c>
      <c r="N21" s="114">
        <v>0</v>
      </c>
      <c r="O21" s="114">
        <v>1.06303338823177E-2</v>
      </c>
    </row>
    <row r="22" spans="2:15" ht="15.6" x14ac:dyDescent="0.3">
      <c r="B22" s="112">
        <v>44780</v>
      </c>
      <c r="C22" s="71">
        <v>0</v>
      </c>
      <c r="D22" s="113">
        <v>3.9277297721916702E-4</v>
      </c>
      <c r="E22" s="114">
        <v>9.6229379418695995E-3</v>
      </c>
      <c r="F22" s="114">
        <v>0</v>
      </c>
      <c r="G22" s="114">
        <v>7.0109976433621393E-2</v>
      </c>
      <c r="H22" s="114">
        <v>0.84976433621366898</v>
      </c>
      <c r="I22" s="114">
        <v>5.6362922230950498E-2</v>
      </c>
      <c r="J22" s="114">
        <v>0</v>
      </c>
      <c r="K22" s="114">
        <v>2.94579732914375E-3</v>
      </c>
      <c r="L22" s="114">
        <v>0</v>
      </c>
      <c r="M22" s="114">
        <v>0</v>
      </c>
      <c r="N22" s="114">
        <v>0</v>
      </c>
      <c r="O22" s="114">
        <v>1.08012568735271E-2</v>
      </c>
    </row>
    <row r="23" spans="2:15" ht="15.6" x14ac:dyDescent="0.3">
      <c r="B23" s="112">
        <v>44787</v>
      </c>
      <c r="C23" s="71">
        <v>0</v>
      </c>
      <c r="D23" s="113">
        <v>2.3679848448969899E-4</v>
      </c>
      <c r="E23" s="114">
        <v>3.5519772673454899E-3</v>
      </c>
      <c r="F23" s="114">
        <v>0</v>
      </c>
      <c r="G23" s="114">
        <v>6.298839687426E-2</v>
      </c>
      <c r="H23" s="114">
        <v>0.87307601231352105</v>
      </c>
      <c r="I23" s="114">
        <v>4.49917120530429E-2</v>
      </c>
      <c r="J23" s="114">
        <v>0</v>
      </c>
      <c r="K23" s="114">
        <v>3.7887757518351899E-3</v>
      </c>
      <c r="L23" s="114">
        <v>4.7359696897939901E-4</v>
      </c>
      <c r="M23" s="114">
        <v>0</v>
      </c>
      <c r="N23" s="114">
        <v>0</v>
      </c>
      <c r="O23" s="114">
        <v>1.08927302865262E-2</v>
      </c>
    </row>
    <row r="24" spans="2:15" ht="15.6" x14ac:dyDescent="0.3">
      <c r="B24" s="112">
        <v>44794</v>
      </c>
      <c r="C24" s="71">
        <v>3.4770514603616099E-4</v>
      </c>
      <c r="D24" s="113">
        <v>3.4770514603616099E-4</v>
      </c>
      <c r="E24" s="114">
        <v>8.6926286509040294E-3</v>
      </c>
      <c r="F24" s="114">
        <v>0</v>
      </c>
      <c r="G24" s="114">
        <v>3.8595271210013903E-2</v>
      </c>
      <c r="H24" s="114">
        <v>0.87795549374130699</v>
      </c>
      <c r="I24" s="114">
        <v>4.7287899860917901E-2</v>
      </c>
      <c r="J24" s="114">
        <v>0</v>
      </c>
      <c r="K24" s="114">
        <v>7.9972183588317095E-3</v>
      </c>
      <c r="L24" s="114">
        <v>0</v>
      </c>
      <c r="M24" s="114">
        <v>0</v>
      </c>
      <c r="N24" s="114">
        <v>0</v>
      </c>
      <c r="O24" s="114">
        <v>1.8776077885952699E-2</v>
      </c>
    </row>
    <row r="25" spans="2:15" ht="15.6" x14ac:dyDescent="0.3">
      <c r="B25" s="112">
        <v>44801</v>
      </c>
      <c r="C25" s="71">
        <v>0</v>
      </c>
      <c r="D25" s="113">
        <v>4.1893590280687098E-4</v>
      </c>
      <c r="E25" s="114">
        <v>5.4461667364893197E-3</v>
      </c>
      <c r="F25" s="114">
        <v>0</v>
      </c>
      <c r="G25" s="114">
        <v>3.9798910766652699E-2</v>
      </c>
      <c r="H25" s="114">
        <v>0.86133221617092603</v>
      </c>
      <c r="I25" s="114">
        <v>5.5718475073313803E-2</v>
      </c>
      <c r="J25" s="114">
        <v>0</v>
      </c>
      <c r="K25" s="114">
        <v>1.2568077084206101E-2</v>
      </c>
      <c r="L25" s="114">
        <v>2.9325513196480899E-3</v>
      </c>
      <c r="M25" s="114">
        <v>0</v>
      </c>
      <c r="N25" s="114">
        <v>0</v>
      </c>
      <c r="O25" s="114">
        <v>2.17846669459573E-2</v>
      </c>
    </row>
    <row r="26" spans="2:15" ht="15.6" x14ac:dyDescent="0.3">
      <c r="B26" s="112">
        <v>44808</v>
      </c>
      <c r="C26" s="71">
        <v>0</v>
      </c>
      <c r="D26" s="113">
        <v>0</v>
      </c>
      <c r="E26" s="114">
        <v>3.80710659898477E-3</v>
      </c>
      <c r="F26" s="114">
        <v>0</v>
      </c>
      <c r="G26" s="114">
        <v>2.6649746192893401E-2</v>
      </c>
      <c r="H26" s="114">
        <v>0.87478849407783399</v>
      </c>
      <c r="I26" s="114">
        <v>6.6835871404399297E-2</v>
      </c>
      <c r="J26" s="114">
        <v>0</v>
      </c>
      <c r="K26" s="114">
        <v>1.3959390862944201E-2</v>
      </c>
      <c r="L26" s="114">
        <v>6.3451776649746201E-3</v>
      </c>
      <c r="M26" s="114">
        <v>0</v>
      </c>
      <c r="N26" s="114">
        <v>0</v>
      </c>
      <c r="O26" s="114">
        <v>7.61421319796954E-3</v>
      </c>
    </row>
    <row r="27" spans="2:15" ht="15.6" x14ac:dyDescent="0.3">
      <c r="B27" s="112">
        <v>44815</v>
      </c>
      <c r="C27" s="71">
        <v>0</v>
      </c>
      <c r="D27" s="113">
        <v>4.3383947939262498E-4</v>
      </c>
      <c r="E27" s="114">
        <v>6.9414316702819997E-3</v>
      </c>
      <c r="F27" s="114">
        <v>0</v>
      </c>
      <c r="G27" s="114">
        <v>2.64642082429501E-2</v>
      </c>
      <c r="H27" s="114">
        <v>0.83774403470715797</v>
      </c>
      <c r="I27" s="114">
        <v>7.3318872017353598E-2</v>
      </c>
      <c r="J27" s="114">
        <v>0</v>
      </c>
      <c r="K27" s="114">
        <v>2.64642082429501E-2</v>
      </c>
      <c r="L27" s="114">
        <v>1.9088937093275499E-2</v>
      </c>
      <c r="M27" s="114">
        <v>4.3383947939262498E-4</v>
      </c>
      <c r="N27" s="114">
        <v>0</v>
      </c>
      <c r="O27" s="114">
        <v>9.1106290672451195E-3</v>
      </c>
    </row>
    <row r="28" spans="2:15" ht="15.6" x14ac:dyDescent="0.3">
      <c r="B28" s="112">
        <v>44822</v>
      </c>
      <c r="C28" s="71">
        <v>0</v>
      </c>
      <c r="D28" s="113">
        <v>3.7792894935752101E-4</v>
      </c>
      <c r="E28" s="114">
        <v>5.2910052910052898E-3</v>
      </c>
      <c r="F28" s="114">
        <v>0</v>
      </c>
      <c r="G28" s="114">
        <v>2.0030234315948602E-2</v>
      </c>
      <c r="H28" s="114">
        <v>0.84126984126984095</v>
      </c>
      <c r="I28" s="114">
        <v>5.5933484504913103E-2</v>
      </c>
      <c r="J28" s="114">
        <v>0</v>
      </c>
      <c r="K28" s="114">
        <v>4.0438397581254698E-2</v>
      </c>
      <c r="L28" s="114">
        <v>2.87226001511716E-2</v>
      </c>
      <c r="M28" s="114">
        <v>7.5585789871504203E-4</v>
      </c>
      <c r="N28" s="114">
        <v>0</v>
      </c>
      <c r="O28" s="114">
        <v>7.1806500377928897E-3</v>
      </c>
    </row>
    <row r="29" spans="2:15" ht="15.6" x14ac:dyDescent="0.3">
      <c r="B29" s="112">
        <v>44829</v>
      </c>
      <c r="C29" s="71">
        <v>0</v>
      </c>
      <c r="D29" s="115">
        <v>7.8885090717854302E-4</v>
      </c>
      <c r="E29" s="116">
        <v>1.8406521167499299E-3</v>
      </c>
      <c r="F29" s="116">
        <v>0</v>
      </c>
      <c r="G29" s="116">
        <v>1.9458322377070701E-2</v>
      </c>
      <c r="H29" s="116">
        <v>0.815671838022614</v>
      </c>
      <c r="I29" s="116">
        <v>5.0486458059426802E-2</v>
      </c>
      <c r="J29" s="114">
        <v>0</v>
      </c>
      <c r="K29" s="114">
        <v>5.0223507757033901E-2</v>
      </c>
      <c r="L29" s="114">
        <v>5.0223507757033901E-2</v>
      </c>
      <c r="M29" s="114">
        <v>5.2590060478569596E-4</v>
      </c>
      <c r="N29" s="114">
        <v>0</v>
      </c>
      <c r="O29" s="114">
        <v>1.0780962398106801E-2</v>
      </c>
    </row>
    <row r="30" spans="2:15" ht="15.6" x14ac:dyDescent="0.3">
      <c r="B30" s="112">
        <v>44836</v>
      </c>
      <c r="C30" s="71">
        <v>0</v>
      </c>
      <c r="D30" s="115">
        <v>4.13052457662123E-4</v>
      </c>
      <c r="E30" s="116">
        <v>3.3044196612969801E-3</v>
      </c>
      <c r="F30" s="116">
        <v>0</v>
      </c>
      <c r="G30" s="116">
        <v>9.7067327550598905E-3</v>
      </c>
      <c r="H30" s="116">
        <v>0.78810408921933095</v>
      </c>
      <c r="I30" s="116">
        <v>4.7087980173482001E-2</v>
      </c>
      <c r="J30" s="114">
        <v>0</v>
      </c>
      <c r="K30" s="114">
        <v>4.6881453944651E-2</v>
      </c>
      <c r="L30" s="114">
        <v>9.1284593143329207E-2</v>
      </c>
      <c r="M30" s="114">
        <v>1.6522098306484901E-3</v>
      </c>
      <c r="N30" s="114">
        <v>0</v>
      </c>
      <c r="O30" s="114">
        <v>1.15654688145394E-2</v>
      </c>
    </row>
    <row r="31" spans="2:15" ht="15.6" x14ac:dyDescent="0.3">
      <c r="B31" s="112">
        <v>44843</v>
      </c>
      <c r="C31" s="71">
        <v>0</v>
      </c>
      <c r="D31" s="115">
        <v>3.02023557837511E-4</v>
      </c>
      <c r="E31" s="116">
        <v>3.6242826940501402E-3</v>
      </c>
      <c r="F31" s="116">
        <v>0</v>
      </c>
      <c r="G31" s="116">
        <v>5.2854122621564499E-3</v>
      </c>
      <c r="H31" s="116">
        <v>0.73210510419812702</v>
      </c>
      <c r="I31" s="116">
        <v>4.72666868015705E-2</v>
      </c>
      <c r="J31" s="114">
        <v>6.0404711567502297E-4</v>
      </c>
      <c r="K31" s="114">
        <v>5.7233464210208397E-2</v>
      </c>
      <c r="L31" s="114">
        <v>0.13606161280579901</v>
      </c>
      <c r="M31" s="114">
        <v>2.5672002416188499E-3</v>
      </c>
      <c r="N31" s="114">
        <v>0</v>
      </c>
      <c r="O31" s="114">
        <v>1.4950166112956799E-2</v>
      </c>
    </row>
    <row r="32" spans="2:15" ht="15.6" x14ac:dyDescent="0.3">
      <c r="B32" s="112">
        <v>44850</v>
      </c>
      <c r="C32" s="71">
        <v>0</v>
      </c>
      <c r="D32" s="115">
        <v>1.7310022503029299E-4</v>
      </c>
      <c r="E32" s="116">
        <v>2.07720270036351E-3</v>
      </c>
      <c r="F32" s="116">
        <v>0</v>
      </c>
      <c r="G32" s="116">
        <v>4.3275056257573103E-3</v>
      </c>
      <c r="H32" s="116">
        <v>0.67976458369395898</v>
      </c>
      <c r="I32" s="116">
        <v>4.6910160983209298E-2</v>
      </c>
      <c r="J32" s="114">
        <v>1.7310022503029299E-4</v>
      </c>
      <c r="K32" s="114">
        <v>5.5045871559633003E-2</v>
      </c>
      <c r="L32" s="114">
        <v>0.19248745023368499</v>
      </c>
      <c r="M32" s="114">
        <v>5.8854076510299501E-3</v>
      </c>
      <c r="N32" s="114">
        <v>0</v>
      </c>
      <c r="O32" s="114">
        <v>1.3155617102302199E-2</v>
      </c>
    </row>
    <row r="33" spans="2:15" ht="15.6" x14ac:dyDescent="0.3">
      <c r="B33" s="112">
        <v>44857</v>
      </c>
      <c r="C33" s="71">
        <v>0</v>
      </c>
      <c r="D33" s="115">
        <v>3.9032006245120999E-4</v>
      </c>
      <c r="E33" s="116">
        <v>5.6596409055425503E-3</v>
      </c>
      <c r="F33" s="116">
        <v>0</v>
      </c>
      <c r="G33" s="116">
        <v>5.8548009367681503E-3</v>
      </c>
      <c r="H33" s="116">
        <v>0.59797033567525404</v>
      </c>
      <c r="I33" s="116">
        <v>3.8056206088993003E-2</v>
      </c>
      <c r="J33" s="114">
        <v>4.4886807181889104E-3</v>
      </c>
      <c r="K33" s="114">
        <v>7.0257611241217793E-2</v>
      </c>
      <c r="L33" s="114">
        <v>0.257220921155347</v>
      </c>
      <c r="M33" s="114">
        <v>1.2099921935987501E-2</v>
      </c>
      <c r="N33" s="114">
        <v>0</v>
      </c>
      <c r="O33" s="114">
        <v>8.0015612802498103E-3</v>
      </c>
    </row>
    <row r="34" spans="2:15" ht="15.6" x14ac:dyDescent="0.3">
      <c r="B34" s="112">
        <v>44864</v>
      </c>
      <c r="C34" s="71">
        <v>0</v>
      </c>
      <c r="D34" s="115">
        <v>2.61028452101279E-4</v>
      </c>
      <c r="E34" s="116">
        <v>6.0036543983294204E-3</v>
      </c>
      <c r="F34" s="116">
        <v>0</v>
      </c>
      <c r="G34" s="116">
        <v>5.2205690420255796E-3</v>
      </c>
      <c r="H34" s="116">
        <v>0.52571130253197595</v>
      </c>
      <c r="I34" s="116">
        <v>2.84521012790394E-2</v>
      </c>
      <c r="J34" s="114">
        <v>4.4374836857217397E-3</v>
      </c>
      <c r="K34" s="114">
        <v>8.2484990864004196E-2</v>
      </c>
      <c r="L34" s="114">
        <v>0.32785173583920602</v>
      </c>
      <c r="M34" s="114">
        <v>1.0702166536152399E-2</v>
      </c>
      <c r="N34" s="114">
        <v>2.61028452101279E-4</v>
      </c>
      <c r="O34" s="114">
        <v>8.6139389193422098E-3</v>
      </c>
    </row>
    <row r="35" spans="2:15" ht="15.6" x14ac:dyDescent="0.3">
      <c r="B35" s="112">
        <v>44871</v>
      </c>
      <c r="C35" s="71">
        <v>3.6982248520710102E-4</v>
      </c>
      <c r="D35" s="115">
        <v>7.3964497041420095E-4</v>
      </c>
      <c r="E35" s="116">
        <v>5.9171597633136102E-3</v>
      </c>
      <c r="F35" s="116">
        <v>0</v>
      </c>
      <c r="G35" s="116">
        <v>1.1094674556213001E-3</v>
      </c>
      <c r="H35" s="116">
        <v>0.45451183431952702</v>
      </c>
      <c r="I35" s="116">
        <v>2.4038461538461502E-2</v>
      </c>
      <c r="J35" s="114">
        <v>7.3964497041420097E-3</v>
      </c>
      <c r="K35" s="114">
        <v>8.0251479289940794E-2</v>
      </c>
      <c r="L35" s="114">
        <v>0.39571005917159802</v>
      </c>
      <c r="M35" s="114">
        <v>1.9970414201183399E-2</v>
      </c>
      <c r="N35" s="114">
        <v>0</v>
      </c>
      <c r="O35" s="114">
        <v>9.9852071005917201E-3</v>
      </c>
    </row>
    <row r="36" spans="2:15" ht="15.6" x14ac:dyDescent="0.3">
      <c r="B36" s="112">
        <v>44878</v>
      </c>
      <c r="C36" s="71">
        <v>0</v>
      </c>
      <c r="D36" s="115">
        <v>4.0453074433656998E-4</v>
      </c>
      <c r="E36" s="116">
        <v>4.0453074433656998E-3</v>
      </c>
      <c r="F36" s="116">
        <v>0</v>
      </c>
      <c r="G36" s="116">
        <v>2.4271844660194199E-3</v>
      </c>
      <c r="H36" s="116">
        <v>0.35194174757281599</v>
      </c>
      <c r="I36" s="116">
        <v>2.2653721682847901E-2</v>
      </c>
      <c r="J36" s="114">
        <v>1.6181229773462799E-2</v>
      </c>
      <c r="K36" s="114">
        <v>0.107200647249191</v>
      </c>
      <c r="L36" s="114">
        <v>0.457119741100324</v>
      </c>
      <c r="M36" s="114">
        <v>3.11488673139159E-2</v>
      </c>
      <c r="N36" s="114">
        <v>0</v>
      </c>
      <c r="O36" s="114">
        <v>6.8770226537216801E-3</v>
      </c>
    </row>
    <row r="37" spans="2:15" ht="15.6" x14ac:dyDescent="0.3">
      <c r="B37" s="112">
        <v>44885</v>
      </c>
      <c r="C37" s="71">
        <v>0</v>
      </c>
      <c r="D37" s="115">
        <v>0</v>
      </c>
      <c r="E37" s="116">
        <v>2.05338809034908E-3</v>
      </c>
      <c r="F37" s="116">
        <v>0</v>
      </c>
      <c r="G37" s="116">
        <v>1.23203285420945E-3</v>
      </c>
      <c r="H37" s="116">
        <v>0.27926078028747398</v>
      </c>
      <c r="I37" s="116">
        <v>1.23203285420945E-2</v>
      </c>
      <c r="J37" s="114">
        <v>2.5872689938398401E-2</v>
      </c>
      <c r="K37" s="114">
        <v>9.4866529774127295E-2</v>
      </c>
      <c r="L37" s="114">
        <v>0.537987679671458</v>
      </c>
      <c r="M37" s="114">
        <v>3.5318275154004097E-2</v>
      </c>
      <c r="N37" s="114">
        <v>0</v>
      </c>
      <c r="O37" s="114">
        <v>1.1088295687885E-2</v>
      </c>
    </row>
    <row r="38" spans="2:15" ht="15.6" x14ac:dyDescent="0.3">
      <c r="B38" s="112">
        <v>44892</v>
      </c>
      <c r="C38" s="71">
        <v>0</v>
      </c>
      <c r="D38" s="115">
        <v>3.6496350364963501E-4</v>
      </c>
      <c r="E38" s="116">
        <v>5.1094890510948896E-3</v>
      </c>
      <c r="F38" s="116">
        <v>0</v>
      </c>
      <c r="G38" s="116">
        <v>7.2992700729927003E-4</v>
      </c>
      <c r="H38" s="116">
        <v>0.21350364963503601</v>
      </c>
      <c r="I38" s="116">
        <v>1.60583941605839E-2</v>
      </c>
      <c r="J38" s="114">
        <v>6.4233576642335796E-2</v>
      </c>
      <c r="K38" s="114">
        <v>0.1</v>
      </c>
      <c r="L38" s="114">
        <v>0.54854014598540102</v>
      </c>
      <c r="M38" s="114">
        <v>4.3430656934306602E-2</v>
      </c>
      <c r="N38" s="114">
        <v>7.2992700729927003E-4</v>
      </c>
      <c r="O38" s="114">
        <v>7.2992700729926996E-3</v>
      </c>
    </row>
    <row r="39" spans="2:15" ht="15.6" x14ac:dyDescent="0.3">
      <c r="B39" s="112">
        <v>44899</v>
      </c>
      <c r="C39" s="71">
        <v>0</v>
      </c>
      <c r="D39" s="115">
        <v>0</v>
      </c>
      <c r="E39" s="116">
        <v>4.95185694635488E-3</v>
      </c>
      <c r="F39" s="116">
        <v>0</v>
      </c>
      <c r="G39" s="116">
        <v>5.5020632737276499E-4</v>
      </c>
      <c r="H39" s="116">
        <v>0.16533700137551599</v>
      </c>
      <c r="I39" s="116">
        <v>1.0178817056396099E-2</v>
      </c>
      <c r="J39" s="114">
        <v>7.34525447042641E-2</v>
      </c>
      <c r="K39" s="114">
        <v>9.3810178817056403E-2</v>
      </c>
      <c r="L39" s="114">
        <v>0.6</v>
      </c>
      <c r="M39" s="114">
        <v>4.3741403026134801E-2</v>
      </c>
      <c r="N39" s="114">
        <v>1.6506189821182901E-3</v>
      </c>
      <c r="O39" s="114">
        <v>6.3273727647868002E-3</v>
      </c>
    </row>
    <row r="40" spans="2:15" ht="15.6" x14ac:dyDescent="0.3">
      <c r="B40" s="112">
        <v>44906</v>
      </c>
      <c r="C40" s="71">
        <v>0</v>
      </c>
      <c r="D40" s="115">
        <v>2.1877050973528799E-4</v>
      </c>
      <c r="E40" s="116">
        <v>3.0627871362940299E-3</v>
      </c>
      <c r="F40" s="116">
        <v>0</v>
      </c>
      <c r="G40" s="116">
        <v>0</v>
      </c>
      <c r="H40" s="116">
        <v>0.14548238897396601</v>
      </c>
      <c r="I40" s="116">
        <v>6.3443447823233398E-3</v>
      </c>
      <c r="J40" s="114">
        <v>9.7571647341938295E-2</v>
      </c>
      <c r="K40" s="114">
        <v>9.4071319186173702E-2</v>
      </c>
      <c r="L40" s="114">
        <v>0.59702472106759996</v>
      </c>
      <c r="M40" s="114">
        <v>4.5504266024939802E-2</v>
      </c>
      <c r="N40" s="114">
        <v>2.4064756070881601E-3</v>
      </c>
      <c r="O40" s="114">
        <v>8.3132793699409301E-3</v>
      </c>
    </row>
    <row r="41" spans="2:15" ht="15.6" x14ac:dyDescent="0.3">
      <c r="B41" s="112">
        <v>44913</v>
      </c>
      <c r="C41" s="71">
        <v>0</v>
      </c>
      <c r="D41" s="115">
        <v>1.57828282828283E-4</v>
      </c>
      <c r="E41" s="116">
        <v>6.4709595959596003E-3</v>
      </c>
      <c r="F41" s="116">
        <v>0</v>
      </c>
      <c r="G41" s="116">
        <v>6.3131313131313104E-4</v>
      </c>
      <c r="H41" s="116">
        <v>0.104482323232323</v>
      </c>
      <c r="I41" s="116">
        <v>5.3661616161616204E-3</v>
      </c>
      <c r="J41" s="114">
        <v>0.13115530303030301</v>
      </c>
      <c r="K41" s="114">
        <v>7.7967171717171699E-2</v>
      </c>
      <c r="L41" s="114">
        <v>0.60795454545454497</v>
      </c>
      <c r="M41" s="114">
        <v>4.7190656565656602E-2</v>
      </c>
      <c r="N41" s="114">
        <v>9.3118686868686896E-3</v>
      </c>
      <c r="O41" s="114">
        <v>9.3118686868686896E-3</v>
      </c>
    </row>
    <row r="42" spans="2:15" ht="15.6" x14ac:dyDescent="0.3">
      <c r="B42" s="112">
        <v>44920</v>
      </c>
      <c r="C42" s="71">
        <v>0</v>
      </c>
      <c r="D42" s="115">
        <v>4.4776119402985102E-4</v>
      </c>
      <c r="E42" s="116">
        <v>6.1194029850746299E-3</v>
      </c>
      <c r="F42" s="116">
        <v>0</v>
      </c>
      <c r="G42" s="116">
        <v>4.4776119402985102E-4</v>
      </c>
      <c r="H42" s="116">
        <v>9.16417910447761E-2</v>
      </c>
      <c r="I42" s="116">
        <v>6.1194029850746299E-3</v>
      </c>
      <c r="J42" s="114">
        <v>0.16955223880597001</v>
      </c>
      <c r="K42" s="114">
        <v>6.64179104477612E-2</v>
      </c>
      <c r="L42" s="114">
        <v>0.58820895522388095</v>
      </c>
      <c r="M42" s="114">
        <v>4.2537313432835802E-2</v>
      </c>
      <c r="N42" s="114">
        <v>1.8358208955223901E-2</v>
      </c>
      <c r="O42" s="114">
        <v>1.0149253731343301E-2</v>
      </c>
    </row>
    <row r="43" spans="2:15" ht="15.6" x14ac:dyDescent="0.3">
      <c r="B43" s="112">
        <v>44927</v>
      </c>
      <c r="C43" s="71">
        <v>1.5581177937052E-4</v>
      </c>
      <c r="D43" s="115">
        <v>0</v>
      </c>
      <c r="E43" s="116">
        <v>1.1685883452789E-2</v>
      </c>
      <c r="F43" s="116">
        <v>0</v>
      </c>
      <c r="G43" s="116">
        <v>7.7905889685260196E-4</v>
      </c>
      <c r="H43" s="116">
        <v>7.4322218759738198E-2</v>
      </c>
      <c r="I43" s="116">
        <v>3.42785914615145E-3</v>
      </c>
      <c r="J43" s="114">
        <v>0.212838890620131</v>
      </c>
      <c r="K43" s="114">
        <v>7.4166406980367694E-2</v>
      </c>
      <c r="L43" s="114">
        <v>0.53209722655032698</v>
      </c>
      <c r="M43" s="114">
        <v>3.8173885945777503E-2</v>
      </c>
      <c r="N43" s="114">
        <v>4.14459333125584E-2</v>
      </c>
      <c r="O43" s="114">
        <v>1.09068245559364E-2</v>
      </c>
    </row>
    <row r="44" spans="2:15" ht="15.6" x14ac:dyDescent="0.3">
      <c r="B44" s="112">
        <v>44934</v>
      </c>
      <c r="C44" s="71">
        <v>0</v>
      </c>
      <c r="D44" s="115">
        <v>1.82748538011696E-4</v>
      </c>
      <c r="E44" s="116">
        <v>1.2609649122806999E-2</v>
      </c>
      <c r="F44" s="116">
        <v>0</v>
      </c>
      <c r="G44" s="116">
        <v>5.4824561403508801E-4</v>
      </c>
      <c r="H44" s="116">
        <v>5.9758771929824601E-2</v>
      </c>
      <c r="I44" s="116">
        <v>5.1169590643274903E-3</v>
      </c>
      <c r="J44" s="114">
        <v>0.234100877192982</v>
      </c>
      <c r="K44" s="114">
        <v>8.6074561403508804E-2</v>
      </c>
      <c r="L44" s="114">
        <v>0.50804093567251496</v>
      </c>
      <c r="M44" s="114">
        <v>2.8691520467836299E-2</v>
      </c>
      <c r="N44" s="114">
        <v>5.5190058479532199E-2</v>
      </c>
      <c r="O44" s="114">
        <v>9.6856725146198808E-3</v>
      </c>
    </row>
    <row r="45" spans="2:15" ht="15.6" x14ac:dyDescent="0.3">
      <c r="B45" s="112">
        <v>44941</v>
      </c>
      <c r="C45" s="71">
        <v>0</v>
      </c>
      <c r="D45" s="115">
        <v>3.4293552812071301E-4</v>
      </c>
      <c r="E45" s="116">
        <v>1.4060356652949199E-2</v>
      </c>
      <c r="F45" s="116">
        <v>0</v>
      </c>
      <c r="G45" s="116">
        <v>0</v>
      </c>
      <c r="H45" s="116">
        <v>4.6982167352537699E-2</v>
      </c>
      <c r="I45" s="116">
        <v>5.4869684499314099E-3</v>
      </c>
      <c r="J45" s="114">
        <v>0.25308641975308599</v>
      </c>
      <c r="K45" s="114">
        <v>6.7215363511659798E-2</v>
      </c>
      <c r="L45" s="114">
        <v>0.48731138545953401</v>
      </c>
      <c r="M45" s="114">
        <v>3.0178326474622801E-2</v>
      </c>
      <c r="N45" s="114">
        <v>7.9903978052126207E-2</v>
      </c>
      <c r="O45" s="114">
        <v>1.54320987654321E-2</v>
      </c>
    </row>
    <row r="46" spans="2:15" ht="15.6" x14ac:dyDescent="0.3">
      <c r="B46" s="112">
        <v>44948</v>
      </c>
      <c r="C46" s="71">
        <v>0</v>
      </c>
      <c r="D46" s="115">
        <v>4.41696113074205E-4</v>
      </c>
      <c r="E46" s="116">
        <v>1.81095406360424E-2</v>
      </c>
      <c r="F46" s="116">
        <v>0</v>
      </c>
      <c r="G46" s="116">
        <v>0</v>
      </c>
      <c r="H46" s="116">
        <v>5.1678445229681999E-2</v>
      </c>
      <c r="I46" s="116">
        <v>1.76678445229682E-3</v>
      </c>
      <c r="J46" s="114">
        <v>0.25265017667844503</v>
      </c>
      <c r="K46" s="114">
        <v>6.0070671378091897E-2</v>
      </c>
      <c r="L46" s="114">
        <v>0.43727915194346301</v>
      </c>
      <c r="M46" s="114">
        <v>4.54946996466431E-2</v>
      </c>
      <c r="N46" s="114">
        <v>0.121466431095406</v>
      </c>
      <c r="O46" s="114">
        <v>1.10424028268551E-2</v>
      </c>
    </row>
    <row r="47" spans="2:15" ht="15.6" x14ac:dyDescent="0.3">
      <c r="B47" s="112">
        <v>44955</v>
      </c>
      <c r="C47" s="71">
        <v>0</v>
      </c>
      <c r="D47" s="115">
        <v>0</v>
      </c>
      <c r="E47" s="116">
        <v>1.9347903977069199E-2</v>
      </c>
      <c r="F47" s="116">
        <v>0</v>
      </c>
      <c r="G47" s="116">
        <v>0</v>
      </c>
      <c r="H47" s="116">
        <v>3.8337513436044399E-2</v>
      </c>
      <c r="I47" s="116">
        <v>2.5080616266571101E-3</v>
      </c>
      <c r="J47" s="114">
        <v>0.29917592260838399</v>
      </c>
      <c r="K47" s="114">
        <v>4.8369759942672903E-2</v>
      </c>
      <c r="L47" s="114">
        <v>0.37262629881762799</v>
      </c>
      <c r="M47" s="114">
        <v>3.8695807954138302E-2</v>
      </c>
      <c r="N47" s="114">
        <v>0.167681834467933</v>
      </c>
      <c r="O47" s="114">
        <v>1.32568971694733E-2</v>
      </c>
    </row>
    <row r="48" spans="2:15" ht="15.6" x14ac:dyDescent="0.3">
      <c r="B48" s="112">
        <v>44962</v>
      </c>
      <c r="C48" s="71">
        <v>0</v>
      </c>
      <c r="D48" s="115">
        <v>0</v>
      </c>
      <c r="E48" s="116">
        <v>1.6567083107007101E-2</v>
      </c>
      <c r="F48" s="116">
        <v>0</v>
      </c>
      <c r="G48" s="116">
        <v>0</v>
      </c>
      <c r="H48" s="116">
        <v>3.3948940793047298E-2</v>
      </c>
      <c r="I48" s="116">
        <v>1.08636610537751E-3</v>
      </c>
      <c r="J48" s="114">
        <v>0.26724606192286798</v>
      </c>
      <c r="K48" s="114">
        <v>2.77023356871266E-2</v>
      </c>
      <c r="L48" s="114">
        <v>0.33840304182509501</v>
      </c>
      <c r="M48" s="114">
        <v>6.2737642585551298E-2</v>
      </c>
      <c r="N48" s="114">
        <v>0.24198804997284101</v>
      </c>
      <c r="O48" s="114">
        <v>1.0320478001086399E-2</v>
      </c>
    </row>
    <row r="49" spans="2:15" ht="15.6" x14ac:dyDescent="0.3">
      <c r="B49" s="112">
        <v>44969</v>
      </c>
      <c r="C49" s="71">
        <v>0</v>
      </c>
      <c r="D49" s="115">
        <v>0</v>
      </c>
      <c r="E49" s="116">
        <v>1.54574918972825E-2</v>
      </c>
      <c r="F49" s="116">
        <v>0</v>
      </c>
      <c r="G49" s="116">
        <v>7.4794315632011998E-4</v>
      </c>
      <c r="H49" s="116">
        <v>2.3435552231363701E-2</v>
      </c>
      <c r="I49" s="116">
        <v>0</v>
      </c>
      <c r="J49" s="114">
        <v>0.267015706806283</v>
      </c>
      <c r="K49" s="114">
        <v>3.04163550236849E-2</v>
      </c>
      <c r="L49" s="114">
        <v>0.232610321615557</v>
      </c>
      <c r="M49" s="114">
        <v>9.1249065071054597E-2</v>
      </c>
      <c r="N49" s="114">
        <v>0.32510595861381197</v>
      </c>
      <c r="O49" s="114">
        <v>1.3961605584642199E-2</v>
      </c>
    </row>
    <row r="50" spans="2:15" ht="15.6" x14ac:dyDescent="0.3">
      <c r="B50" s="112">
        <v>44976</v>
      </c>
      <c r="C50" s="71">
        <v>0</v>
      </c>
      <c r="D50" s="115">
        <v>0</v>
      </c>
      <c r="E50" s="116">
        <v>1.4059361749609501E-2</v>
      </c>
      <c r="F50" s="116">
        <v>0</v>
      </c>
      <c r="G50" s="116">
        <v>2.2316447221602299E-4</v>
      </c>
      <c r="H50" s="116">
        <v>1.53983485829056E-2</v>
      </c>
      <c r="I50" s="116">
        <v>0</v>
      </c>
      <c r="J50" s="114">
        <v>0.230975228743584</v>
      </c>
      <c r="K50" s="114">
        <v>2.58870787770587E-2</v>
      </c>
      <c r="L50" s="114">
        <v>0.220040169604999</v>
      </c>
      <c r="M50" s="114">
        <v>0.10466413746931499</v>
      </c>
      <c r="N50" s="114">
        <v>0.37692479357286302</v>
      </c>
      <c r="O50" s="114">
        <v>1.1827717027449201E-2</v>
      </c>
    </row>
    <row r="51" spans="2:15" ht="15.6" x14ac:dyDescent="0.3">
      <c r="B51" s="112">
        <v>44983</v>
      </c>
      <c r="C51" s="71">
        <v>0</v>
      </c>
      <c r="D51" s="115">
        <v>0</v>
      </c>
      <c r="E51" s="116">
        <v>1.5426497277677E-2</v>
      </c>
      <c r="F51" s="116">
        <v>0</v>
      </c>
      <c r="G51" s="116">
        <v>0</v>
      </c>
      <c r="H51" s="116">
        <v>1.17967332123412E-2</v>
      </c>
      <c r="I51" s="116">
        <v>4.5372050816696902E-4</v>
      </c>
      <c r="J51" s="114">
        <v>0.22708711433756801</v>
      </c>
      <c r="K51" s="114">
        <v>1.4972776769509999E-2</v>
      </c>
      <c r="L51" s="114">
        <v>0.159029038112523</v>
      </c>
      <c r="M51" s="114">
        <v>0.116152450090744</v>
      </c>
      <c r="N51" s="114">
        <v>0.43466424682395599</v>
      </c>
      <c r="O51" s="114">
        <v>2.04174228675136E-2</v>
      </c>
    </row>
    <row r="52" spans="2:15" ht="15.6" x14ac:dyDescent="0.3">
      <c r="B52" s="112">
        <v>44990</v>
      </c>
      <c r="C52" s="71">
        <v>0</v>
      </c>
      <c r="D52" s="115">
        <v>0</v>
      </c>
      <c r="E52" s="116">
        <v>1.31700554528651E-2</v>
      </c>
      <c r="F52" s="116">
        <v>0</v>
      </c>
      <c r="G52" s="116">
        <v>0</v>
      </c>
      <c r="H52" s="116">
        <v>1.0859519408502801E-2</v>
      </c>
      <c r="I52" s="116">
        <v>0</v>
      </c>
      <c r="J52" s="114">
        <v>0.21418669131238399</v>
      </c>
      <c r="K52" s="114">
        <v>1.17837338262477E-2</v>
      </c>
      <c r="L52" s="114">
        <v>0.113909426987061</v>
      </c>
      <c r="M52" s="114">
        <v>0.178835489833641</v>
      </c>
      <c r="N52" s="114">
        <v>0.43784658040665397</v>
      </c>
      <c r="O52" s="114">
        <v>1.9408502772643301E-2</v>
      </c>
    </row>
    <row r="53" spans="2:15" ht="15.6" x14ac:dyDescent="0.3">
      <c r="B53" s="112">
        <v>44997</v>
      </c>
      <c r="C53" s="71">
        <v>0</v>
      </c>
      <c r="D53" s="115">
        <v>0</v>
      </c>
      <c r="E53" s="116">
        <v>1.5821195379206399E-2</v>
      </c>
      <c r="F53" s="116">
        <v>0</v>
      </c>
      <c r="G53" s="116">
        <v>0</v>
      </c>
      <c r="H53" s="116">
        <v>7.0316423907584103E-3</v>
      </c>
      <c r="I53" s="116">
        <v>0</v>
      </c>
      <c r="J53" s="114">
        <v>0.14389753892516299</v>
      </c>
      <c r="K53" s="114">
        <v>1.13008538422903E-2</v>
      </c>
      <c r="L53" s="114">
        <v>9.0909090909090898E-2</v>
      </c>
      <c r="M53" s="114">
        <v>0.211702661978905</v>
      </c>
      <c r="N53" s="114">
        <v>0.48543445504771499</v>
      </c>
      <c r="O53" s="114">
        <v>3.3902561526870899E-2</v>
      </c>
    </row>
    <row r="54" spans="2:15" ht="15.6" x14ac:dyDescent="0.3">
      <c r="B54" s="112">
        <v>45004</v>
      </c>
      <c r="C54" s="71">
        <v>0</v>
      </c>
      <c r="D54" s="115">
        <v>0</v>
      </c>
      <c r="E54" s="116">
        <v>1.15702479338843E-2</v>
      </c>
      <c r="F54" s="116">
        <v>0</v>
      </c>
      <c r="G54" s="116">
        <v>0</v>
      </c>
      <c r="H54" s="116">
        <v>6.0606060606060597E-3</v>
      </c>
      <c r="I54" s="116">
        <v>0</v>
      </c>
      <c r="J54" s="114">
        <v>0.13471074380165299</v>
      </c>
      <c r="K54" s="114">
        <v>1.6253443526170801E-2</v>
      </c>
      <c r="L54" s="114">
        <v>7.6859504132231402E-2</v>
      </c>
      <c r="M54" s="114">
        <v>0.221212121212121</v>
      </c>
      <c r="N54" s="114">
        <v>0.50716253443526205</v>
      </c>
      <c r="O54" s="114">
        <v>2.6170798898071598E-2</v>
      </c>
    </row>
    <row r="55" spans="2:15" ht="15.6" x14ac:dyDescent="0.3">
      <c r="B55" s="112">
        <v>45011</v>
      </c>
      <c r="C55" s="71">
        <v>0</v>
      </c>
      <c r="D55" s="115">
        <v>0</v>
      </c>
      <c r="E55" s="116">
        <v>8.0094927321269598E-3</v>
      </c>
      <c r="F55" s="116">
        <v>0</v>
      </c>
      <c r="G55" s="116">
        <v>0</v>
      </c>
      <c r="H55" s="116">
        <v>5.0430139424503103E-3</v>
      </c>
      <c r="I55" s="116">
        <v>0</v>
      </c>
      <c r="J55" s="114">
        <v>0.105606644912489</v>
      </c>
      <c r="K55" s="114">
        <v>1.3645802432512601E-2</v>
      </c>
      <c r="L55" s="114">
        <v>6.34826460990804E-2</v>
      </c>
      <c r="M55" s="114">
        <v>0.25689706318599798</v>
      </c>
      <c r="N55" s="114">
        <v>0.521210323346188</v>
      </c>
      <c r="O55" s="114">
        <v>2.6105013349154601E-2</v>
      </c>
    </row>
    <row r="56" spans="2:15" ht="15.6" x14ac:dyDescent="0.3">
      <c r="B56" s="112">
        <v>45018</v>
      </c>
      <c r="C56" s="71">
        <v>0</v>
      </c>
      <c r="D56" s="115">
        <v>0</v>
      </c>
      <c r="E56" s="116">
        <v>9.0778786430960306E-3</v>
      </c>
      <c r="F56" s="116">
        <v>0</v>
      </c>
      <c r="G56" s="116">
        <v>0</v>
      </c>
      <c r="H56" s="116">
        <v>5.2556139512661302E-3</v>
      </c>
      <c r="I56" s="116">
        <v>0</v>
      </c>
      <c r="J56" s="114">
        <v>0.101767797419971</v>
      </c>
      <c r="K56" s="114">
        <v>1.2422360248447201E-2</v>
      </c>
      <c r="L56" s="114">
        <v>4.9211657907310101E-2</v>
      </c>
      <c r="M56" s="114">
        <v>0.25370281892021002</v>
      </c>
      <c r="N56" s="114">
        <v>0.54419493549928299</v>
      </c>
      <c r="O56" s="114">
        <v>2.43669374104157E-2</v>
      </c>
    </row>
    <row r="57" spans="2:15" ht="15.6" x14ac:dyDescent="0.3">
      <c r="B57" s="112">
        <v>45025</v>
      </c>
      <c r="C57" s="71">
        <v>0</v>
      </c>
      <c r="D57" s="115">
        <v>0</v>
      </c>
      <c r="E57" s="116">
        <v>6.0606060606060597E-3</v>
      </c>
      <c r="F57" s="116">
        <v>0</v>
      </c>
      <c r="G57" s="116">
        <v>0</v>
      </c>
      <c r="H57" s="116">
        <v>6.0606060606060597E-3</v>
      </c>
      <c r="I57" s="116">
        <v>0</v>
      </c>
      <c r="J57" s="114">
        <v>8.3116883116883103E-2</v>
      </c>
      <c r="K57" s="114">
        <v>1.03896103896104E-2</v>
      </c>
      <c r="L57" s="114">
        <v>4.0692640692640697E-2</v>
      </c>
      <c r="M57" s="114">
        <v>0.33246753246753202</v>
      </c>
      <c r="N57" s="114">
        <v>0.50562770562770598</v>
      </c>
      <c r="O57" s="114">
        <v>1.55844155844156E-2</v>
      </c>
    </row>
    <row r="58" spans="2:15" ht="15.6" x14ac:dyDescent="0.3">
      <c r="B58" s="112">
        <v>45032</v>
      </c>
      <c r="C58" s="71">
        <v>8.6805555555555605E-4</v>
      </c>
      <c r="D58" s="115">
        <v>0</v>
      </c>
      <c r="E58" s="116">
        <v>5.2083333333333296E-3</v>
      </c>
      <c r="F58" s="116">
        <v>0</v>
      </c>
      <c r="G58" s="116">
        <v>0</v>
      </c>
      <c r="H58" s="116">
        <v>3.4722222222222199E-3</v>
      </c>
      <c r="I58" s="116">
        <v>0</v>
      </c>
      <c r="J58" s="114">
        <v>7.4652777777777804E-2</v>
      </c>
      <c r="K58" s="114">
        <v>5.2083333333333296E-3</v>
      </c>
      <c r="L58" s="114">
        <v>1.8229166666666699E-2</v>
      </c>
      <c r="M58" s="114">
        <v>0.38368055555555602</v>
      </c>
      <c r="N58" s="114">
        <v>0.49131944444444398</v>
      </c>
      <c r="O58" s="114">
        <v>1.7361111111111101E-2</v>
      </c>
    </row>
    <row r="59" spans="2:15" ht="15.6" x14ac:dyDescent="0.3">
      <c r="B59" s="117">
        <v>45039</v>
      </c>
      <c r="C59" s="72">
        <v>0</v>
      </c>
      <c r="D59" s="118">
        <v>0</v>
      </c>
      <c r="E59" s="119">
        <v>4.3478260869565201E-3</v>
      </c>
      <c r="F59" s="119">
        <v>0</v>
      </c>
      <c r="G59" s="119">
        <v>0</v>
      </c>
      <c r="H59" s="119">
        <v>0</v>
      </c>
      <c r="I59" s="119">
        <v>0</v>
      </c>
      <c r="J59" s="120">
        <v>5.8695652173913003E-2</v>
      </c>
      <c r="K59" s="120">
        <v>6.5217391304347797E-3</v>
      </c>
      <c r="L59" s="120">
        <v>8.6956521739130401E-3</v>
      </c>
      <c r="M59" s="120">
        <v>0.41304347826087001</v>
      </c>
      <c r="N59" s="120">
        <v>0.49130434782608701</v>
      </c>
      <c r="O59" s="120">
        <v>1.7391304347826101E-2</v>
      </c>
    </row>
    <row r="162" spans="2:2" x14ac:dyDescent="0.3">
      <c r="B162" s="5" t="s">
        <v>619</v>
      </c>
    </row>
    <row r="163" spans="2:2" x14ac:dyDescent="0.3">
      <c r="B163" s="5"/>
    </row>
  </sheetData>
  <mergeCells count="4">
    <mergeCell ref="C2:H2"/>
    <mergeCell ref="C3:F3"/>
    <mergeCell ref="C4:F4"/>
    <mergeCell ref="C5:F5"/>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367"/>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6" width="24.88671875" style="23" customWidth="1"/>
    <col min="7" max="7" width="9.33203125" style="23" customWidth="1"/>
    <col min="8" max="16384" width="9.33203125" style="23"/>
  </cols>
  <sheetData>
    <row r="1" spans="2:6" s="20" customFormat="1" x14ac:dyDescent="0.3"/>
    <row r="2" spans="2:6" s="20" customFormat="1" ht="22.8" x14ac:dyDescent="0.4">
      <c r="C2" s="313" t="s">
        <v>110</v>
      </c>
      <c r="D2" s="313"/>
      <c r="E2" s="313"/>
      <c r="F2" s="313"/>
    </row>
    <row r="3" spans="2:6" s="20" customFormat="1" ht="22.8" x14ac:dyDescent="0.4">
      <c r="C3" s="22" t="s">
        <v>1</v>
      </c>
    </row>
    <row r="4" spans="2:6" s="20" customFormat="1" ht="22.8" x14ac:dyDescent="0.4">
      <c r="C4" s="22"/>
      <c r="D4" s="22"/>
    </row>
    <row r="5" spans="2:6" s="20" customFormat="1" x14ac:dyDescent="0.3"/>
    <row r="6" spans="2:6" s="20" customFormat="1" x14ac:dyDescent="0.3"/>
    <row r="7" spans="2:6" ht="15" thickBot="1" x14ac:dyDescent="0.35"/>
    <row r="8" spans="2:6" ht="34.799999999999997" x14ac:dyDescent="0.3">
      <c r="B8" s="24" t="s">
        <v>111</v>
      </c>
      <c r="C8" s="25" t="s">
        <v>112</v>
      </c>
      <c r="D8" s="26" t="s">
        <v>113</v>
      </c>
    </row>
    <row r="9" spans="2:6" ht="15.6" x14ac:dyDescent="0.3">
      <c r="B9" s="27" t="s">
        <v>114</v>
      </c>
      <c r="C9" s="28">
        <v>3718</v>
      </c>
      <c r="D9" s="29">
        <v>10.360515987779644</v>
      </c>
    </row>
    <row r="10" spans="2:6" ht="15.6" x14ac:dyDescent="0.3">
      <c r="B10" s="27" t="s">
        <v>115</v>
      </c>
      <c r="C10" s="28">
        <v>3727</v>
      </c>
      <c r="D10" s="29">
        <v>10.740499643334646</v>
      </c>
    </row>
    <row r="11" spans="2:6" ht="15.6" x14ac:dyDescent="0.3">
      <c r="B11" s="27" t="s">
        <v>116</v>
      </c>
      <c r="C11" s="28">
        <v>3649</v>
      </c>
      <c r="D11" s="29">
        <v>10.984517758583054</v>
      </c>
    </row>
    <row r="12" spans="2:6" ht="15.6" x14ac:dyDescent="0.3">
      <c r="B12" s="27" t="s">
        <v>117</v>
      </c>
      <c r="C12" s="28">
        <v>3642</v>
      </c>
      <c r="D12" s="29">
        <v>11.184182514215376</v>
      </c>
    </row>
    <row r="13" spans="2:6" ht="15.6" x14ac:dyDescent="0.3">
      <c r="B13" s="27" t="s">
        <v>118</v>
      </c>
      <c r="C13" s="28">
        <v>2819</v>
      </c>
      <c r="D13" s="29">
        <v>11.238272980716211</v>
      </c>
    </row>
    <row r="14" spans="2:6" ht="15.6" x14ac:dyDescent="0.3">
      <c r="B14" s="27" t="s">
        <v>119</v>
      </c>
      <c r="C14" s="28">
        <v>2935</v>
      </c>
      <c r="D14" s="29">
        <v>11.330072013332666</v>
      </c>
    </row>
    <row r="15" spans="2:6" ht="15.6" x14ac:dyDescent="0.3">
      <c r="B15" s="27" t="s">
        <v>120</v>
      </c>
      <c r="C15" s="28">
        <v>3981</v>
      </c>
      <c r="D15" s="29">
        <v>11.412392045978423</v>
      </c>
    </row>
    <row r="16" spans="2:6" ht="15.6" x14ac:dyDescent="0.3">
      <c r="B16" s="27" t="s">
        <v>121</v>
      </c>
      <c r="C16" s="28">
        <v>3816</v>
      </c>
      <c r="D16" s="29">
        <v>11.474405649364909</v>
      </c>
    </row>
    <row r="17" spans="2:14" ht="15.6" x14ac:dyDescent="0.3">
      <c r="B17" s="27" t="s">
        <v>122</v>
      </c>
      <c r="C17" s="28">
        <v>3554</v>
      </c>
      <c r="D17" s="29">
        <v>11.337916243800624</v>
      </c>
    </row>
    <row r="18" spans="2:14" ht="15.6" x14ac:dyDescent="0.3">
      <c r="B18" s="27" t="s">
        <v>123</v>
      </c>
      <c r="C18" s="28">
        <v>3175</v>
      </c>
      <c r="D18" s="29">
        <v>11.11630043641375</v>
      </c>
    </row>
    <row r="19" spans="2:14" ht="15.6" x14ac:dyDescent="0.3">
      <c r="B19" s="27" t="s">
        <v>124</v>
      </c>
      <c r="C19" s="28">
        <v>3023</v>
      </c>
      <c r="D19" s="29">
        <v>10.860004371148884</v>
      </c>
    </row>
    <row r="20" spans="2:14" ht="15.6" x14ac:dyDescent="0.3">
      <c r="B20" s="27" t="s">
        <v>125</v>
      </c>
      <c r="C20" s="28">
        <v>2425</v>
      </c>
      <c r="D20" s="29">
        <v>10.774199266998355</v>
      </c>
    </row>
    <row r="21" spans="2:14" ht="15.6" x14ac:dyDescent="0.3">
      <c r="B21" s="27" t="s">
        <v>126</v>
      </c>
      <c r="C21" s="28">
        <v>2406</v>
      </c>
      <c r="D21" s="29">
        <v>10.586900129701686</v>
      </c>
    </row>
    <row r="22" spans="2:14" ht="15.6" x14ac:dyDescent="0.3">
      <c r="B22" s="27" t="s">
        <v>127</v>
      </c>
      <c r="C22" s="28">
        <v>3133</v>
      </c>
      <c r="D22" s="29">
        <v>10.505985798554553</v>
      </c>
      <c r="N22" s="30"/>
    </row>
    <row r="23" spans="2:14" ht="15.6" x14ac:dyDescent="0.3">
      <c r="B23" s="27" t="s">
        <v>128</v>
      </c>
      <c r="C23" s="28">
        <v>3019</v>
      </c>
      <c r="D23" s="29">
        <v>10.341247484909456</v>
      </c>
    </row>
    <row r="24" spans="2:14" ht="15.6" x14ac:dyDescent="0.3">
      <c r="B24" s="27" t="s">
        <v>129</v>
      </c>
      <c r="C24" s="28">
        <v>3011</v>
      </c>
      <c r="D24" s="29">
        <v>10.300578840923356</v>
      </c>
    </row>
    <row r="25" spans="2:14" ht="15.6" x14ac:dyDescent="0.3">
      <c r="B25" s="27" t="s">
        <v>130</v>
      </c>
      <c r="C25" s="28">
        <v>2632</v>
      </c>
      <c r="D25" s="29">
        <v>10.201649900565881</v>
      </c>
    </row>
    <row r="26" spans="2:14" ht="15.6" x14ac:dyDescent="0.3">
      <c r="B26" s="27" t="s">
        <v>131</v>
      </c>
      <c r="C26" s="28">
        <v>2431</v>
      </c>
      <c r="D26" s="29">
        <v>10.098368088938523</v>
      </c>
    </row>
    <row r="27" spans="2:14" ht="15.6" x14ac:dyDescent="0.3">
      <c r="B27" s="27" t="s">
        <v>132</v>
      </c>
      <c r="C27" s="28">
        <v>1968</v>
      </c>
      <c r="D27" s="29">
        <v>9.909652477203009</v>
      </c>
    </row>
    <row r="28" spans="2:14" ht="15.6" x14ac:dyDescent="0.3">
      <c r="B28" s="27" t="s">
        <v>133</v>
      </c>
      <c r="C28" s="28">
        <v>1826</v>
      </c>
      <c r="D28" s="29">
        <v>9.8098183620115176</v>
      </c>
    </row>
    <row r="29" spans="2:14" ht="15.6" x14ac:dyDescent="0.3">
      <c r="B29" s="27" t="s">
        <v>134</v>
      </c>
      <c r="C29" s="28">
        <v>2580</v>
      </c>
      <c r="D29" s="29">
        <v>9.3787709966993926</v>
      </c>
    </row>
    <row r="30" spans="2:14" ht="15.6" x14ac:dyDescent="0.3">
      <c r="B30" s="27" t="s">
        <v>135</v>
      </c>
      <c r="C30" s="28">
        <v>2388</v>
      </c>
      <c r="D30" s="29">
        <v>8.9813560094649656</v>
      </c>
    </row>
    <row r="31" spans="2:14" ht="15.6" x14ac:dyDescent="0.3">
      <c r="B31" s="27" t="s">
        <v>136</v>
      </c>
      <c r="C31" s="28">
        <v>2175</v>
      </c>
      <c r="D31" s="29">
        <v>8.5536933581626329</v>
      </c>
    </row>
    <row r="32" spans="2:14" ht="15.6" x14ac:dyDescent="0.3">
      <c r="B32" s="27" t="s">
        <v>137</v>
      </c>
      <c r="C32" s="28">
        <v>1959</v>
      </c>
      <c r="D32" s="29">
        <v>8.1281062006662239</v>
      </c>
    </row>
    <row r="33" spans="2:4" ht="15.6" x14ac:dyDescent="0.3">
      <c r="B33" s="27" t="s">
        <v>138</v>
      </c>
      <c r="C33" s="28">
        <v>1874</v>
      </c>
      <c r="D33" s="29">
        <v>7.7819801234507251</v>
      </c>
    </row>
    <row r="34" spans="2:4" ht="15.6" x14ac:dyDescent="0.3">
      <c r="B34" s="27" t="s">
        <v>139</v>
      </c>
      <c r="C34" s="28">
        <v>1517</v>
      </c>
      <c r="D34" s="29">
        <v>7.5576070780250877</v>
      </c>
    </row>
    <row r="35" spans="2:4" ht="15.6" x14ac:dyDescent="0.3">
      <c r="B35" s="27" t="s">
        <v>140</v>
      </c>
      <c r="C35" s="28">
        <v>1487</v>
      </c>
      <c r="D35" s="29">
        <v>7.4723709436321704</v>
      </c>
    </row>
    <row r="36" spans="2:4" ht="15.6" x14ac:dyDescent="0.3">
      <c r="B36" s="27" t="s">
        <v>141</v>
      </c>
      <c r="C36" s="28">
        <v>1920</v>
      </c>
      <c r="D36" s="29">
        <v>7.3167724048781313</v>
      </c>
    </row>
    <row r="37" spans="2:4" ht="15.6" x14ac:dyDescent="0.3">
      <c r="B37" s="27" t="s">
        <v>142</v>
      </c>
      <c r="C37" s="28">
        <v>1819</v>
      </c>
      <c r="D37" s="29">
        <v>6.957314294394652</v>
      </c>
    </row>
    <row r="38" spans="2:4" ht="15.6" x14ac:dyDescent="0.3">
      <c r="B38" s="27" t="s">
        <v>143</v>
      </c>
      <c r="C38" s="28">
        <v>1772</v>
      </c>
      <c r="D38" s="29">
        <v>6.8466809421841539</v>
      </c>
    </row>
    <row r="39" spans="2:4" ht="15.6" x14ac:dyDescent="0.3">
      <c r="B39" s="27" t="s">
        <v>144</v>
      </c>
      <c r="C39" s="28">
        <v>1549</v>
      </c>
      <c r="D39" s="29">
        <v>6.6876478631736598</v>
      </c>
    </row>
    <row r="40" spans="2:4" ht="15.6" x14ac:dyDescent="0.3">
      <c r="B40" s="27" t="s">
        <v>145</v>
      </c>
      <c r="C40" s="28">
        <v>1475</v>
      </c>
      <c r="D40" s="29">
        <v>6.5559147192340985</v>
      </c>
    </row>
    <row r="41" spans="2:4" ht="15.6" x14ac:dyDescent="0.3">
      <c r="B41" s="27" t="s">
        <v>146</v>
      </c>
      <c r="C41" s="28">
        <v>1135</v>
      </c>
      <c r="D41" s="29">
        <v>6.4274696532761046</v>
      </c>
    </row>
    <row r="42" spans="2:4" ht="15.6" x14ac:dyDescent="0.3">
      <c r="B42" s="27" t="s">
        <v>147</v>
      </c>
      <c r="C42" s="28">
        <v>1208</v>
      </c>
      <c r="D42" s="29">
        <v>6.2306764950554072</v>
      </c>
    </row>
    <row r="43" spans="2:4" ht="15.6" x14ac:dyDescent="0.3">
      <c r="B43" s="27" t="s">
        <v>148</v>
      </c>
      <c r="C43" s="28">
        <v>1627</v>
      </c>
      <c r="D43" s="29">
        <v>6.1486999878608586</v>
      </c>
    </row>
    <row r="44" spans="2:4" ht="15.6" x14ac:dyDescent="0.3">
      <c r="B44" s="27" t="s">
        <v>149</v>
      </c>
      <c r="C44" s="28">
        <v>1521</v>
      </c>
      <c r="D44" s="29">
        <v>6.2020460358056262</v>
      </c>
    </row>
    <row r="45" spans="2:4" ht="15.6" x14ac:dyDescent="0.3">
      <c r="B45" s="27" t="s">
        <v>150</v>
      </c>
      <c r="C45" s="28">
        <v>1343</v>
      </c>
      <c r="D45" s="29">
        <v>6.0805266583040165</v>
      </c>
    </row>
    <row r="46" spans="2:4" ht="15.6" x14ac:dyDescent="0.3">
      <c r="B46" s="27" t="s">
        <v>151</v>
      </c>
      <c r="C46" s="28">
        <v>1416</v>
      </c>
      <c r="D46" s="29">
        <v>6.0012694082094713</v>
      </c>
    </row>
    <row r="47" spans="2:4" ht="15.6" x14ac:dyDescent="0.3">
      <c r="B47" s="27" t="s">
        <v>152</v>
      </c>
      <c r="C47" s="28">
        <v>1231</v>
      </c>
      <c r="D47" s="29">
        <v>5.8590541293325655</v>
      </c>
    </row>
    <row r="48" spans="2:4" ht="15.6" x14ac:dyDescent="0.3">
      <c r="B48" s="27" t="s">
        <v>153</v>
      </c>
      <c r="C48" s="28">
        <v>1025</v>
      </c>
      <c r="D48" s="29">
        <v>5.7951214900255277</v>
      </c>
    </row>
    <row r="49" spans="2:4" ht="15.6" x14ac:dyDescent="0.3">
      <c r="B49" s="27" t="s">
        <v>154</v>
      </c>
      <c r="C49" s="28">
        <v>996</v>
      </c>
      <c r="D49" s="29">
        <v>5.700242897274892</v>
      </c>
    </row>
    <row r="50" spans="2:4" ht="15.6" x14ac:dyDescent="0.3">
      <c r="B50" s="27" t="s">
        <v>155</v>
      </c>
      <c r="C50" s="28">
        <v>1336</v>
      </c>
      <c r="D50" s="29">
        <v>5.5948134580160032</v>
      </c>
    </row>
    <row r="51" spans="2:4" ht="15.6" x14ac:dyDescent="0.3">
      <c r="B51" s="27" t="s">
        <v>156</v>
      </c>
      <c r="C51" s="28">
        <v>1156</v>
      </c>
      <c r="D51" s="29">
        <v>5.4164171911736787</v>
      </c>
    </row>
    <row r="52" spans="2:4" ht="15.6" x14ac:dyDescent="0.3">
      <c r="B52" s="27" t="s">
        <v>157</v>
      </c>
      <c r="C52" s="28">
        <v>1127</v>
      </c>
      <c r="D52" s="29">
        <v>5.2698813579231762</v>
      </c>
    </row>
    <row r="53" spans="2:4" ht="15.6" x14ac:dyDescent="0.3">
      <c r="B53" s="27" t="s">
        <v>158</v>
      </c>
      <c r="C53" s="28">
        <v>1017</v>
      </c>
      <c r="D53" s="29">
        <v>5.1224358019172502</v>
      </c>
    </row>
    <row r="54" spans="2:4" ht="15.6" x14ac:dyDescent="0.3">
      <c r="B54" s="27" t="s">
        <v>159</v>
      </c>
      <c r="C54" s="28">
        <v>935</v>
      </c>
      <c r="D54" s="29">
        <v>5.007196842416735</v>
      </c>
    </row>
    <row r="55" spans="2:4" ht="15.6" x14ac:dyDescent="0.3">
      <c r="B55" s="27" t="s">
        <v>160</v>
      </c>
      <c r="C55" s="28">
        <v>817</v>
      </c>
      <c r="D55" s="29">
        <v>4.915589860680333</v>
      </c>
    </row>
    <row r="56" spans="2:4" ht="15.6" x14ac:dyDescent="0.3">
      <c r="B56" s="27" t="s">
        <v>161</v>
      </c>
      <c r="C56" s="28">
        <v>741</v>
      </c>
      <c r="D56" s="29">
        <v>4.8104533973033003</v>
      </c>
    </row>
    <row r="57" spans="2:4" ht="15.6" x14ac:dyDescent="0.3">
      <c r="B57" s="27" t="s">
        <v>162</v>
      </c>
      <c r="C57" s="28">
        <v>1139</v>
      </c>
      <c r="D57" s="29">
        <v>4.7025394224861765</v>
      </c>
    </row>
    <row r="58" spans="2:4" ht="15.6" x14ac:dyDescent="0.3">
      <c r="B58" s="27" t="s">
        <v>163</v>
      </c>
      <c r="C58" s="28">
        <v>1051</v>
      </c>
      <c r="D58" s="29">
        <v>4.5787713359154996</v>
      </c>
    </row>
    <row r="59" spans="2:4" ht="15.6" x14ac:dyDescent="0.3">
      <c r="B59" s="27" t="s">
        <v>164</v>
      </c>
      <c r="C59" s="28">
        <v>931</v>
      </c>
      <c r="D59" s="29">
        <v>4.4441729409428978</v>
      </c>
    </row>
    <row r="60" spans="2:4" ht="15.6" x14ac:dyDescent="0.3">
      <c r="B60" s="27" t="s">
        <v>165</v>
      </c>
      <c r="C60" s="28">
        <v>864</v>
      </c>
      <c r="D60" s="29">
        <v>4.3305923231335148</v>
      </c>
    </row>
    <row r="61" spans="2:4" ht="15.6" x14ac:dyDescent="0.3">
      <c r="B61" s="27" t="s">
        <v>166</v>
      </c>
      <c r="C61" s="28">
        <v>840</v>
      </c>
      <c r="D61" s="29">
        <v>4.2823204843283014</v>
      </c>
    </row>
    <row r="62" spans="2:4" ht="15.6" x14ac:dyDescent="0.3">
      <c r="B62" s="27" t="s">
        <v>167</v>
      </c>
      <c r="C62" s="28">
        <v>611</v>
      </c>
      <c r="D62" s="29">
        <v>4.1342343257799001</v>
      </c>
    </row>
    <row r="63" spans="2:4" ht="15.6" x14ac:dyDescent="0.3">
      <c r="B63" s="27" t="s">
        <v>168</v>
      </c>
      <c r="C63" s="28">
        <v>636</v>
      </c>
      <c r="D63" s="29">
        <v>4.0806929401351697</v>
      </c>
    </row>
    <row r="64" spans="2:4" ht="15.6" x14ac:dyDescent="0.3">
      <c r="B64" s="27" t="s">
        <v>169</v>
      </c>
      <c r="C64" s="28">
        <v>737</v>
      </c>
      <c r="D64" s="29">
        <v>3.9552871314573261</v>
      </c>
    </row>
    <row r="65" spans="2:4" ht="15.6" x14ac:dyDescent="0.3">
      <c r="B65" s="27" t="s">
        <v>170</v>
      </c>
      <c r="C65" s="28">
        <v>930</v>
      </c>
      <c r="D65" s="29">
        <v>3.9062457982176375</v>
      </c>
    </row>
    <row r="66" spans="2:4" ht="15.6" x14ac:dyDescent="0.3">
      <c r="B66" s="27" t="s">
        <v>171</v>
      </c>
      <c r="C66" s="28">
        <v>840</v>
      </c>
      <c r="D66" s="29">
        <v>3.9181795162551056</v>
      </c>
    </row>
    <row r="67" spans="2:4" ht="15.6" x14ac:dyDescent="0.3">
      <c r="B67" s="27" t="s">
        <v>172</v>
      </c>
      <c r="C67" s="28">
        <v>869</v>
      </c>
      <c r="D67" s="29">
        <v>3.993539450292463</v>
      </c>
    </row>
    <row r="68" spans="2:4" ht="15.6" x14ac:dyDescent="0.3">
      <c r="B68" s="27" t="s">
        <v>173</v>
      </c>
      <c r="C68" s="28">
        <v>815</v>
      </c>
      <c r="D68" s="29">
        <v>4.0416882842922064</v>
      </c>
    </row>
    <row r="69" spans="2:4" ht="15.6" x14ac:dyDescent="0.3">
      <c r="B69" s="27" t="s">
        <v>174</v>
      </c>
      <c r="C69" s="28">
        <v>610</v>
      </c>
      <c r="D69" s="29">
        <v>4.0696496094225019</v>
      </c>
    </row>
    <row r="70" spans="2:4" ht="15.6" x14ac:dyDescent="0.3">
      <c r="B70" s="27" t="s">
        <v>175</v>
      </c>
      <c r="C70" s="28">
        <v>619</v>
      </c>
      <c r="D70" s="29">
        <v>4.1215248935154909</v>
      </c>
    </row>
    <row r="71" spans="2:4" ht="15.6" x14ac:dyDescent="0.3">
      <c r="B71" s="27" t="s">
        <v>176</v>
      </c>
      <c r="C71" s="28">
        <v>967</v>
      </c>
      <c r="D71" s="29">
        <v>4.3033551482128578</v>
      </c>
    </row>
    <row r="72" spans="2:4" ht="15.6" x14ac:dyDescent="0.3">
      <c r="B72" s="27" t="s">
        <v>177</v>
      </c>
      <c r="C72" s="28">
        <v>837</v>
      </c>
      <c r="D72" s="29">
        <v>4.4532060334162278</v>
      </c>
    </row>
    <row r="73" spans="2:4" ht="15.6" x14ac:dyDescent="0.3">
      <c r="B73" s="27" t="s">
        <v>178</v>
      </c>
      <c r="C73" s="28">
        <v>755</v>
      </c>
      <c r="D73" s="29">
        <v>4.5883471589232432</v>
      </c>
    </row>
    <row r="74" spans="2:4" ht="15.6" x14ac:dyDescent="0.3">
      <c r="B74" s="27" t="s">
        <v>179</v>
      </c>
      <c r="C74" s="28">
        <v>680</v>
      </c>
      <c r="D74" s="29">
        <v>4.5661759210821318</v>
      </c>
    </row>
    <row r="75" spans="2:4" ht="15.6" x14ac:dyDescent="0.3">
      <c r="B75" s="27" t="s">
        <v>180</v>
      </c>
      <c r="C75" s="28">
        <v>720</v>
      </c>
      <c r="D75" s="29">
        <v>4.5444174807624496</v>
      </c>
    </row>
    <row r="76" spans="2:4" ht="15.6" x14ac:dyDescent="0.3">
      <c r="B76" s="27" t="s">
        <v>181</v>
      </c>
      <c r="C76" s="28">
        <v>564</v>
      </c>
      <c r="D76" s="29">
        <v>4.601200989049806</v>
      </c>
    </row>
    <row r="77" spans="2:4" ht="15.6" x14ac:dyDescent="0.3">
      <c r="B77" s="27" t="s">
        <v>182</v>
      </c>
      <c r="C77" s="28">
        <v>580</v>
      </c>
      <c r="D77" s="29">
        <v>4.6594021242990245</v>
      </c>
    </row>
    <row r="78" spans="2:4" ht="15.6" x14ac:dyDescent="0.3">
      <c r="B78" s="27" t="s">
        <v>183</v>
      </c>
      <c r="C78" s="28">
        <v>953</v>
      </c>
      <c r="D78" s="29">
        <v>4.7514516882596798</v>
      </c>
    </row>
    <row r="79" spans="2:4" ht="15.6" x14ac:dyDescent="0.3">
      <c r="B79" s="27" t="s">
        <v>184</v>
      </c>
      <c r="C79" s="28">
        <v>869</v>
      </c>
      <c r="D79" s="29">
        <v>4.7886964229376678</v>
      </c>
    </row>
    <row r="80" spans="2:4" ht="15.6" x14ac:dyDescent="0.3">
      <c r="B80" s="27" t="s">
        <v>185</v>
      </c>
      <c r="C80" s="28">
        <v>856</v>
      </c>
      <c r="D80" s="29">
        <v>4.8222856886523022</v>
      </c>
    </row>
    <row r="81" spans="2:4" ht="15.6" x14ac:dyDescent="0.3">
      <c r="B81" s="27" t="s">
        <v>186</v>
      </c>
      <c r="C81" s="28">
        <v>871</v>
      </c>
      <c r="D81" s="29">
        <v>4.9717395855139204</v>
      </c>
    </row>
    <row r="82" spans="2:4" ht="15.6" x14ac:dyDescent="0.3">
      <c r="B82" s="27" t="s">
        <v>187</v>
      </c>
      <c r="C82" s="28">
        <v>800</v>
      </c>
      <c r="D82" s="29">
        <v>5.0748008842857573</v>
      </c>
    </row>
    <row r="83" spans="2:4" ht="15.6" x14ac:dyDescent="0.3">
      <c r="B83" s="27" t="s">
        <v>188</v>
      </c>
      <c r="C83" s="28">
        <v>650</v>
      </c>
      <c r="D83" s="29">
        <v>5.2130337354575316</v>
      </c>
    </row>
    <row r="84" spans="2:4" ht="15.6" x14ac:dyDescent="0.3">
      <c r="B84" s="27" t="s">
        <v>189</v>
      </c>
      <c r="C84" s="28">
        <v>679</v>
      </c>
      <c r="D84" s="29">
        <v>5.3265630450792667</v>
      </c>
    </row>
    <row r="85" spans="2:4" ht="15.6" x14ac:dyDescent="0.3">
      <c r="B85" s="27" t="s">
        <v>190</v>
      </c>
      <c r="C85" s="28">
        <v>892</v>
      </c>
      <c r="D85" s="29">
        <v>5.4890308925882207</v>
      </c>
    </row>
    <row r="86" spans="2:4" ht="15.6" x14ac:dyDescent="0.3">
      <c r="B86" s="27" t="s">
        <v>191</v>
      </c>
      <c r="C86" s="28">
        <v>1370</v>
      </c>
      <c r="D86" s="29">
        <v>5.9477665145170411</v>
      </c>
    </row>
    <row r="87" spans="2:4" ht="15.6" x14ac:dyDescent="0.3">
      <c r="B87" s="27" t="s">
        <v>192</v>
      </c>
      <c r="C87" s="28">
        <v>1354</v>
      </c>
      <c r="D87" s="29">
        <v>6.4379349676822111</v>
      </c>
    </row>
    <row r="88" spans="2:4" ht="15.6" x14ac:dyDescent="0.3">
      <c r="B88" s="27" t="s">
        <v>193</v>
      </c>
      <c r="C88" s="28">
        <v>1310</v>
      </c>
      <c r="D88" s="29">
        <v>6.7185082647992829</v>
      </c>
    </row>
    <row r="89" spans="2:4" ht="15.6" x14ac:dyDescent="0.3">
      <c r="B89" s="27" t="s">
        <v>194</v>
      </c>
      <c r="C89" s="28">
        <v>1303</v>
      </c>
      <c r="D89" s="29">
        <v>7.1507445478313114</v>
      </c>
    </row>
    <row r="90" spans="2:4" ht="15.6" x14ac:dyDescent="0.3">
      <c r="B90" s="27" t="s">
        <v>195</v>
      </c>
      <c r="C90" s="28">
        <v>1043</v>
      </c>
      <c r="D90" s="29">
        <v>7.5542454761319906</v>
      </c>
    </row>
    <row r="91" spans="2:4" ht="15.6" x14ac:dyDescent="0.3">
      <c r="B91" s="27" t="s">
        <v>196</v>
      </c>
      <c r="C91" s="28">
        <v>1077</v>
      </c>
      <c r="D91" s="29">
        <v>8.0050103420712162</v>
      </c>
    </row>
    <row r="92" spans="2:4" ht="15.6" x14ac:dyDescent="0.3">
      <c r="B92" s="27" t="s">
        <v>197</v>
      </c>
      <c r="C92" s="28">
        <v>1579</v>
      </c>
      <c r="D92" s="29">
        <v>8.5676102935184737</v>
      </c>
    </row>
    <row r="93" spans="2:4" ht="15.6" x14ac:dyDescent="0.3">
      <c r="B93" s="27" t="s">
        <v>198</v>
      </c>
      <c r="C93" s="28">
        <v>1578</v>
      </c>
      <c r="D93" s="29">
        <v>9.0487006480058785</v>
      </c>
    </row>
    <row r="94" spans="2:4" ht="15.6" x14ac:dyDescent="0.3">
      <c r="B94" s="27" t="s">
        <v>199</v>
      </c>
      <c r="C94" s="28">
        <v>1621</v>
      </c>
      <c r="D94" s="29">
        <v>9.4260493117326742</v>
      </c>
    </row>
    <row r="95" spans="2:4" ht="15.6" x14ac:dyDescent="0.3">
      <c r="B95" s="27" t="s">
        <v>200</v>
      </c>
      <c r="C95" s="28">
        <v>1629</v>
      </c>
      <c r="D95" s="29">
        <v>9.952840392852508</v>
      </c>
    </row>
    <row r="96" spans="2:4" ht="15.6" x14ac:dyDescent="0.3">
      <c r="B96" s="27" t="s">
        <v>201</v>
      </c>
      <c r="C96" s="28">
        <v>1534</v>
      </c>
      <c r="D96" s="29">
        <v>10.37405026300409</v>
      </c>
    </row>
    <row r="97" spans="2:4" ht="15.6" x14ac:dyDescent="0.3">
      <c r="B97" s="27" t="s">
        <v>202</v>
      </c>
      <c r="C97" s="28">
        <v>1176</v>
      </c>
      <c r="D97" s="29">
        <v>10.634703563671465</v>
      </c>
    </row>
    <row r="98" spans="2:4" ht="15.6" x14ac:dyDescent="0.3">
      <c r="B98" s="27" t="s">
        <v>203</v>
      </c>
      <c r="C98" s="28">
        <v>1425</v>
      </c>
      <c r="D98" s="29">
        <v>11.047473475993526</v>
      </c>
    </row>
    <row r="99" spans="2:4" ht="15.6" x14ac:dyDescent="0.3">
      <c r="B99" s="27" t="s">
        <v>204</v>
      </c>
      <c r="C99" s="28">
        <v>2096</v>
      </c>
      <c r="D99" s="29">
        <v>11.599061347636608</v>
      </c>
    </row>
    <row r="100" spans="2:4" ht="15.6" x14ac:dyDescent="0.3">
      <c r="B100" s="27" t="s">
        <v>205</v>
      </c>
      <c r="C100" s="28">
        <v>2062</v>
      </c>
      <c r="D100" s="29">
        <v>12.028357054177087</v>
      </c>
    </row>
    <row r="101" spans="2:4" ht="15.6" x14ac:dyDescent="0.3">
      <c r="B101" s="27" t="s">
        <v>206</v>
      </c>
      <c r="C101" s="28">
        <v>1910</v>
      </c>
      <c r="D101" s="29">
        <v>12.430482081332574</v>
      </c>
    </row>
    <row r="102" spans="2:4" ht="15.6" x14ac:dyDescent="0.3">
      <c r="B102" s="27" t="s">
        <v>207</v>
      </c>
      <c r="C102" s="28">
        <v>1826</v>
      </c>
      <c r="D102" s="29">
        <v>12.678999502465061</v>
      </c>
    </row>
    <row r="103" spans="2:4" ht="15.6" x14ac:dyDescent="0.3">
      <c r="B103" s="27" t="s">
        <v>208</v>
      </c>
      <c r="C103" s="28">
        <v>1782</v>
      </c>
      <c r="D103" s="29">
        <v>12.974050096478098</v>
      </c>
    </row>
    <row r="104" spans="2:4" ht="15.6" x14ac:dyDescent="0.3">
      <c r="B104" s="27" t="s">
        <v>209</v>
      </c>
      <c r="C104" s="28">
        <v>1164</v>
      </c>
      <c r="D104" s="29">
        <v>13.050565086226303</v>
      </c>
    </row>
    <row r="105" spans="2:4" ht="15.6" x14ac:dyDescent="0.3">
      <c r="B105" s="27" t="s">
        <v>210</v>
      </c>
      <c r="C105" s="28">
        <v>1215</v>
      </c>
      <c r="D105" s="29">
        <v>12.848970148309489</v>
      </c>
    </row>
    <row r="106" spans="2:4" ht="15.6" x14ac:dyDescent="0.3">
      <c r="B106" s="27" t="s">
        <v>211</v>
      </c>
      <c r="C106" s="28">
        <v>2039</v>
      </c>
      <c r="D106" s="29">
        <v>12.939171116933984</v>
      </c>
    </row>
    <row r="107" spans="2:4" ht="15.6" x14ac:dyDescent="0.3">
      <c r="B107" s="27" t="s">
        <v>212</v>
      </c>
      <c r="C107" s="28">
        <v>1858</v>
      </c>
      <c r="D107" s="29">
        <v>12.853801381661256</v>
      </c>
    </row>
    <row r="108" spans="2:4" ht="15.6" x14ac:dyDescent="0.3">
      <c r="B108" s="27" t="s">
        <v>213</v>
      </c>
      <c r="C108" s="28">
        <v>1677</v>
      </c>
      <c r="D108" s="29">
        <v>12.43569511684097</v>
      </c>
    </row>
    <row r="109" spans="2:4" ht="15.6" x14ac:dyDescent="0.3">
      <c r="B109" s="27" t="s">
        <v>214</v>
      </c>
      <c r="C109" s="28">
        <v>1518</v>
      </c>
      <c r="D109" s="29">
        <v>12.035771953794558</v>
      </c>
    </row>
    <row r="110" spans="2:4" ht="15.6" x14ac:dyDescent="0.3">
      <c r="B110" s="27" t="s">
        <v>215</v>
      </c>
      <c r="C110" s="28">
        <v>1715</v>
      </c>
      <c r="D110" s="29">
        <v>11.612597475334971</v>
      </c>
    </row>
    <row r="111" spans="2:4" ht="15.6" x14ac:dyDescent="0.3">
      <c r="B111" s="27" t="s">
        <v>216</v>
      </c>
      <c r="C111" s="28">
        <v>1197</v>
      </c>
      <c r="D111" s="29">
        <v>11.365167025862069</v>
      </c>
    </row>
    <row r="112" spans="2:4" ht="15.6" x14ac:dyDescent="0.3">
      <c r="B112" s="27" t="s">
        <v>217</v>
      </c>
      <c r="C112" s="28">
        <v>1222</v>
      </c>
      <c r="D112" s="29">
        <v>11.263797965345999</v>
      </c>
    </row>
    <row r="113" spans="2:4" ht="15.6" x14ac:dyDescent="0.3">
      <c r="B113" s="27" t="s">
        <v>218</v>
      </c>
      <c r="C113" s="28">
        <v>2005</v>
      </c>
      <c r="D113" s="29">
        <v>11.132892937746075</v>
      </c>
    </row>
    <row r="114" spans="2:4" ht="15.6" x14ac:dyDescent="0.3">
      <c r="B114" s="27" t="s">
        <v>219</v>
      </c>
      <c r="C114" s="28">
        <v>1626</v>
      </c>
      <c r="D114" s="29">
        <v>10.752653193998292</v>
      </c>
    </row>
    <row r="115" spans="2:4" ht="15.6" x14ac:dyDescent="0.3">
      <c r="B115" s="27" t="s">
        <v>220</v>
      </c>
      <c r="C115" s="28">
        <v>1577</v>
      </c>
      <c r="D115" s="29">
        <v>10.489577740200833</v>
      </c>
    </row>
    <row r="116" spans="2:4" ht="15.6" x14ac:dyDescent="0.3">
      <c r="B116" s="27" t="s">
        <v>221</v>
      </c>
      <c r="C116" s="28">
        <v>1344</v>
      </c>
      <c r="D116" s="29">
        <v>10.254541421407465</v>
      </c>
    </row>
    <row r="117" spans="2:4" ht="15.6" x14ac:dyDescent="0.3">
      <c r="B117" s="27" t="s">
        <v>222</v>
      </c>
      <c r="C117" s="28">
        <v>1485</v>
      </c>
      <c r="D117" s="29">
        <v>10.187858382450555</v>
      </c>
    </row>
    <row r="118" spans="2:4" ht="15.6" x14ac:dyDescent="0.3">
      <c r="B118" s="27" t="s">
        <v>223</v>
      </c>
      <c r="C118" s="28">
        <v>963</v>
      </c>
      <c r="D118" s="29">
        <v>10.180035665138549</v>
      </c>
    </row>
    <row r="119" spans="2:4" ht="15.6" x14ac:dyDescent="0.3">
      <c r="B119" s="27" t="s">
        <v>224</v>
      </c>
      <c r="C119" s="28">
        <v>883</v>
      </c>
      <c r="D119" s="29">
        <v>10.088417769815202</v>
      </c>
    </row>
    <row r="120" spans="2:4" ht="15.6" x14ac:dyDescent="0.3">
      <c r="B120" s="27" t="s">
        <v>225</v>
      </c>
      <c r="C120" s="28">
        <v>1295</v>
      </c>
      <c r="D120" s="29">
        <v>9.8140905253364128</v>
      </c>
    </row>
    <row r="121" spans="2:4" ht="15.6" x14ac:dyDescent="0.3">
      <c r="B121" s="27" t="s">
        <v>226</v>
      </c>
      <c r="C121" s="28">
        <v>1210</v>
      </c>
      <c r="D121" s="29">
        <v>9.7408090035704422</v>
      </c>
    </row>
    <row r="122" spans="2:4" ht="15.6" x14ac:dyDescent="0.3">
      <c r="B122" s="27" t="s">
        <v>227</v>
      </c>
      <c r="C122" s="28">
        <v>1270</v>
      </c>
      <c r="D122" s="29">
        <v>9.813551782934244</v>
      </c>
    </row>
    <row r="123" spans="2:4" ht="15.6" x14ac:dyDescent="0.3">
      <c r="B123" s="27" t="s">
        <v>228</v>
      </c>
      <c r="C123" s="28">
        <v>1165</v>
      </c>
      <c r="D123" s="29">
        <v>10.006726888333652</v>
      </c>
    </row>
    <row r="124" spans="2:4" ht="15.6" x14ac:dyDescent="0.3">
      <c r="B124" s="27" t="s">
        <v>229</v>
      </c>
      <c r="C124" s="28">
        <v>944</v>
      </c>
      <c r="D124" s="29">
        <v>9.7288376781232095</v>
      </c>
    </row>
    <row r="125" spans="2:4" ht="15.6" x14ac:dyDescent="0.3">
      <c r="B125" s="27" t="s">
        <v>230</v>
      </c>
      <c r="C125" s="28">
        <v>732</v>
      </c>
      <c r="D125" s="29">
        <v>9.6038439501010231</v>
      </c>
    </row>
    <row r="126" spans="2:4" ht="15.6" x14ac:dyDescent="0.3">
      <c r="B126" s="27" t="s">
        <v>231</v>
      </c>
      <c r="C126" s="28">
        <v>666</v>
      </c>
      <c r="D126" s="29">
        <v>9.4535931194717318</v>
      </c>
    </row>
    <row r="127" spans="2:4" ht="15.6" x14ac:dyDescent="0.3">
      <c r="B127" s="27" t="s">
        <v>232</v>
      </c>
      <c r="C127" s="28">
        <v>1108</v>
      </c>
      <c r="D127" s="29">
        <v>9.3473771168938455</v>
      </c>
    </row>
    <row r="128" spans="2:4" ht="15.6" x14ac:dyDescent="0.3">
      <c r="B128" s="27" t="s">
        <v>233</v>
      </c>
      <c r="C128" s="28">
        <v>967</v>
      </c>
      <c r="D128" s="29">
        <v>9.0770586101466542</v>
      </c>
    </row>
    <row r="129" spans="2:4" ht="15.6" x14ac:dyDescent="0.3">
      <c r="B129" s="27" t="s">
        <v>234</v>
      </c>
      <c r="C129" s="28">
        <v>899</v>
      </c>
      <c r="D129" s="29">
        <v>8.6431226765799263</v>
      </c>
    </row>
    <row r="130" spans="2:4" ht="15.6" x14ac:dyDescent="0.3">
      <c r="B130" s="27" t="s">
        <v>235</v>
      </c>
      <c r="C130" s="28">
        <v>803</v>
      </c>
      <c r="D130" s="29">
        <v>8.2808624308338104</v>
      </c>
    </row>
    <row r="131" spans="2:4" ht="15.6" x14ac:dyDescent="0.3">
      <c r="B131" s="27" t="s">
        <v>236</v>
      </c>
      <c r="C131" s="28">
        <v>762</v>
      </c>
      <c r="D131" s="29">
        <v>8.0841721996144784</v>
      </c>
    </row>
    <row r="132" spans="2:4" ht="15.6" x14ac:dyDescent="0.3">
      <c r="B132" s="27" t="s">
        <v>237</v>
      </c>
      <c r="C132" s="28">
        <v>549</v>
      </c>
      <c r="D132" s="29">
        <v>7.9736515306948865</v>
      </c>
    </row>
    <row r="133" spans="2:4" ht="15.6" x14ac:dyDescent="0.3">
      <c r="B133" s="27" t="s">
        <v>238</v>
      </c>
      <c r="C133" s="28">
        <v>489</v>
      </c>
      <c r="D133" s="29">
        <v>7.7824639771014708</v>
      </c>
    </row>
    <row r="134" spans="2:4" ht="15.6" x14ac:dyDescent="0.3">
      <c r="B134" s="27" t="s">
        <v>239</v>
      </c>
      <c r="C134" s="28">
        <v>888</v>
      </c>
      <c r="D134" s="29">
        <v>7.5232570865710846</v>
      </c>
    </row>
    <row r="135" spans="2:4" ht="15.6" x14ac:dyDescent="0.3">
      <c r="B135" s="27" t="s">
        <v>240</v>
      </c>
      <c r="C135" s="28">
        <v>802</v>
      </c>
      <c r="D135" s="29">
        <v>7.3787563225230581</v>
      </c>
    </row>
    <row r="136" spans="2:4" ht="15.6" x14ac:dyDescent="0.3">
      <c r="B136" s="27" t="s">
        <v>241</v>
      </c>
      <c r="C136" s="28">
        <v>751</v>
      </c>
      <c r="D136" s="29">
        <v>7.1895064316130881</v>
      </c>
    </row>
    <row r="137" spans="2:4" ht="15.6" x14ac:dyDescent="0.3">
      <c r="B137" s="27" t="s">
        <v>242</v>
      </c>
      <c r="C137" s="28">
        <v>780</v>
      </c>
      <c r="D137" s="29">
        <v>7.0789997787121042</v>
      </c>
    </row>
    <row r="138" spans="2:4" ht="15.6" x14ac:dyDescent="0.3">
      <c r="B138" s="27" t="s">
        <v>243</v>
      </c>
      <c r="C138" s="28">
        <v>692</v>
      </c>
      <c r="D138" s="29">
        <v>7.0163789287295257</v>
      </c>
    </row>
    <row r="139" spans="2:4" ht="15.6" x14ac:dyDescent="0.3">
      <c r="B139" s="27" t="s">
        <v>244</v>
      </c>
      <c r="C139" s="28">
        <v>545</v>
      </c>
      <c r="D139" s="29">
        <v>6.979982978347131</v>
      </c>
    </row>
    <row r="140" spans="2:4" ht="15.6" x14ac:dyDescent="0.3">
      <c r="B140" s="27" t="s">
        <v>245</v>
      </c>
      <c r="C140" s="28">
        <v>452</v>
      </c>
      <c r="D140" s="29">
        <v>6.9240643604895649</v>
      </c>
    </row>
    <row r="141" spans="2:4" ht="15.6" x14ac:dyDescent="0.3">
      <c r="B141" s="27" t="s">
        <v>246</v>
      </c>
      <c r="C141" s="28">
        <v>816</v>
      </c>
      <c r="D141" s="29">
        <v>6.8970527421680279</v>
      </c>
    </row>
    <row r="142" spans="2:4" ht="15.6" x14ac:dyDescent="0.3">
      <c r="B142" s="27" t="s">
        <v>247</v>
      </c>
      <c r="C142" s="28">
        <v>687</v>
      </c>
      <c r="D142" s="29">
        <v>6.7619822369814013</v>
      </c>
    </row>
    <row r="143" spans="2:4" ht="15.6" x14ac:dyDescent="0.3">
      <c r="B143" s="27" t="s">
        <v>248</v>
      </c>
      <c r="C143" s="28">
        <v>727</v>
      </c>
      <c r="D143" s="29">
        <v>6.720478460293192</v>
      </c>
    </row>
    <row r="144" spans="2:4" ht="15.6" x14ac:dyDescent="0.3">
      <c r="B144" s="27" t="s">
        <v>249</v>
      </c>
      <c r="C144" s="28">
        <v>711</v>
      </c>
      <c r="D144" s="29">
        <v>6.7147695479310849</v>
      </c>
    </row>
    <row r="145" spans="2:4" ht="15.6" x14ac:dyDescent="0.3">
      <c r="B145" s="27" t="s">
        <v>250</v>
      </c>
      <c r="C145" s="28">
        <v>704</v>
      </c>
      <c r="D145" s="29">
        <v>6.7093411884665501</v>
      </c>
    </row>
    <row r="146" spans="2:4" ht="15.6" x14ac:dyDescent="0.3">
      <c r="B146" s="27" t="s">
        <v>251</v>
      </c>
      <c r="C146" s="28">
        <v>475</v>
      </c>
      <c r="D146" s="29">
        <v>6.6317646389347296</v>
      </c>
    </row>
    <row r="147" spans="2:4" ht="15.6" x14ac:dyDescent="0.3">
      <c r="B147" s="27" t="s">
        <v>252</v>
      </c>
      <c r="C147" s="28">
        <v>505</v>
      </c>
      <c r="D147" s="29">
        <v>6.6981261740046731</v>
      </c>
    </row>
    <row r="148" spans="2:4" ht="15.6" x14ac:dyDescent="0.3">
      <c r="B148" s="27" t="s">
        <v>253</v>
      </c>
      <c r="C148" s="28">
        <v>858</v>
      </c>
      <c r="D148" s="29">
        <v>6.8507133743185245</v>
      </c>
    </row>
    <row r="149" spans="2:4" ht="15.6" x14ac:dyDescent="0.3">
      <c r="B149" s="27" t="s">
        <v>254</v>
      </c>
      <c r="C149" s="28">
        <v>832</v>
      </c>
      <c r="D149" s="29">
        <v>6.9980264085334341</v>
      </c>
    </row>
    <row r="150" spans="2:4" ht="15.6" x14ac:dyDescent="0.3">
      <c r="B150" s="27" t="s">
        <v>255</v>
      </c>
      <c r="C150" s="28">
        <v>704</v>
      </c>
      <c r="D150" s="29">
        <v>6.9738655207043934</v>
      </c>
    </row>
    <row r="151" spans="2:4" ht="15.6" x14ac:dyDescent="0.3">
      <c r="B151" s="27" t="s">
        <v>256</v>
      </c>
      <c r="C151" s="28">
        <v>694</v>
      </c>
      <c r="D151" s="29">
        <v>6.8822359957899666</v>
      </c>
    </row>
    <row r="152" spans="2:4" ht="15.6" x14ac:dyDescent="0.3">
      <c r="B152" s="27" t="s">
        <v>257</v>
      </c>
      <c r="C152" s="28">
        <v>677</v>
      </c>
      <c r="D152" s="29">
        <v>6.8145911596390825</v>
      </c>
    </row>
    <row r="153" spans="2:4" ht="15.6" x14ac:dyDescent="0.3">
      <c r="B153" s="27" t="s">
        <v>258</v>
      </c>
      <c r="C153" s="28">
        <v>562</v>
      </c>
      <c r="D153" s="29">
        <v>6.8709507967081072</v>
      </c>
    </row>
    <row r="154" spans="2:4" ht="15.6" x14ac:dyDescent="0.3">
      <c r="B154" s="27" t="s">
        <v>259</v>
      </c>
      <c r="C154" s="28">
        <v>560</v>
      </c>
      <c r="D154" s="29">
        <v>6.9288825735516788</v>
      </c>
    </row>
    <row r="155" spans="2:4" ht="15.6" x14ac:dyDescent="0.3">
      <c r="B155" s="27" t="s">
        <v>260</v>
      </c>
      <c r="C155" s="28">
        <v>1079</v>
      </c>
      <c r="D155" s="29">
        <v>7.228326090249217</v>
      </c>
    </row>
    <row r="156" spans="2:4" ht="15.6" x14ac:dyDescent="0.3">
      <c r="B156" s="27" t="s">
        <v>261</v>
      </c>
      <c r="C156" s="28">
        <v>890</v>
      </c>
      <c r="D156" s="29">
        <v>7.2653544953872604</v>
      </c>
    </row>
    <row r="157" spans="2:4" ht="15.6" x14ac:dyDescent="0.3">
      <c r="B157" s="27" t="s">
        <v>262</v>
      </c>
      <c r="C157" s="28">
        <v>811</v>
      </c>
      <c r="D157" s="29">
        <v>7.3746037665485735</v>
      </c>
    </row>
    <row r="158" spans="2:4" ht="15.6" x14ac:dyDescent="0.3">
      <c r="B158" s="27" t="s">
        <v>263</v>
      </c>
      <c r="C158" s="28">
        <v>768</v>
      </c>
      <c r="D158" s="29">
        <v>7.4157094574975906</v>
      </c>
    </row>
    <row r="159" spans="2:4" ht="15.6" x14ac:dyDescent="0.3">
      <c r="B159" s="27" t="s">
        <v>264</v>
      </c>
      <c r="C159" s="28">
        <v>905</v>
      </c>
      <c r="D159" s="29">
        <v>7.6375717028198311</v>
      </c>
    </row>
    <row r="160" spans="2:4" ht="15.6" x14ac:dyDescent="0.3">
      <c r="B160" s="27" t="s">
        <v>265</v>
      </c>
      <c r="C160" s="28">
        <v>606</v>
      </c>
      <c r="D160" s="29">
        <v>7.6521085709080978</v>
      </c>
    </row>
    <row r="161" spans="2:4" ht="15.6" x14ac:dyDescent="0.3">
      <c r="B161" s="27" t="s">
        <v>266</v>
      </c>
      <c r="C161" s="28">
        <v>664</v>
      </c>
      <c r="D161" s="29">
        <v>7.6743240496035785</v>
      </c>
    </row>
    <row r="162" spans="2:4" ht="15.6" x14ac:dyDescent="0.3">
      <c r="B162" s="27" t="s">
        <v>267</v>
      </c>
      <c r="C162" s="28">
        <v>1132</v>
      </c>
      <c r="D162" s="29">
        <v>7.7317719540646452</v>
      </c>
    </row>
    <row r="163" spans="2:4" ht="15.6" x14ac:dyDescent="0.3">
      <c r="B163" s="27" t="s">
        <v>268</v>
      </c>
      <c r="C163" s="28">
        <v>1166</v>
      </c>
      <c r="D163" s="29">
        <v>8.0691869964505045</v>
      </c>
    </row>
    <row r="164" spans="2:4" ht="15.6" x14ac:dyDescent="0.3">
      <c r="B164" s="27" t="s">
        <v>269</v>
      </c>
      <c r="C164" s="28">
        <v>1134</v>
      </c>
      <c r="D164" s="29">
        <v>8.3645236439115411</v>
      </c>
    </row>
    <row r="165" spans="2:4" ht="15.6" x14ac:dyDescent="0.3">
      <c r="B165" s="27" t="s">
        <v>270</v>
      </c>
      <c r="C165" s="28">
        <v>1105</v>
      </c>
      <c r="D165" s="29">
        <v>8.6564983700925602</v>
      </c>
    </row>
    <row r="166" spans="2:4" ht="15.6" x14ac:dyDescent="0.3">
      <c r="B166" s="27" t="s">
        <v>271</v>
      </c>
      <c r="C166" s="28">
        <v>1029</v>
      </c>
      <c r="D166" s="29">
        <v>8.6548353909465021</v>
      </c>
    </row>
    <row r="167" spans="2:4" ht="15.6" x14ac:dyDescent="0.3">
      <c r="B167" s="27" t="s">
        <v>272</v>
      </c>
      <c r="C167" s="28">
        <v>826</v>
      </c>
      <c r="D167" s="29">
        <v>8.8155467441318045</v>
      </c>
    </row>
    <row r="168" spans="2:4" ht="15.6" x14ac:dyDescent="0.3">
      <c r="B168" s="27" t="s">
        <v>273</v>
      </c>
      <c r="C168" s="28">
        <v>852</v>
      </c>
      <c r="D168" s="29">
        <v>9.0103256552819708</v>
      </c>
    </row>
    <row r="169" spans="2:4" ht="15.6" x14ac:dyDescent="0.3">
      <c r="B169" s="27" t="s">
        <v>274</v>
      </c>
      <c r="C169" s="28">
        <v>1651</v>
      </c>
      <c r="D169" s="29">
        <v>9.509356553774019</v>
      </c>
    </row>
    <row r="170" spans="2:4" ht="15.6" x14ac:dyDescent="0.3">
      <c r="B170" s="27" t="s">
        <v>275</v>
      </c>
      <c r="C170" s="28">
        <v>1551</v>
      </c>
      <c r="D170" s="29">
        <v>9.7830798125941669</v>
      </c>
    </row>
    <row r="171" spans="2:4" ht="15.6" x14ac:dyDescent="0.3">
      <c r="B171" s="27" t="s">
        <v>276</v>
      </c>
      <c r="C171" s="28">
        <v>1411</v>
      </c>
      <c r="D171" s="29">
        <v>9.8891904577270768</v>
      </c>
    </row>
    <row r="172" spans="2:4" ht="15.6" x14ac:dyDescent="0.3">
      <c r="B172" s="27" t="s">
        <v>277</v>
      </c>
      <c r="C172" s="28">
        <v>1361</v>
      </c>
      <c r="D172" s="29">
        <v>10.017811679228766</v>
      </c>
    </row>
    <row r="173" spans="2:4" ht="15.6" x14ac:dyDescent="0.3">
      <c r="B173" s="27" t="s">
        <v>278</v>
      </c>
      <c r="C173" s="28">
        <v>1728</v>
      </c>
      <c r="D173" s="29">
        <v>10.632868827328382</v>
      </c>
    </row>
    <row r="174" spans="2:4" ht="15.6" x14ac:dyDescent="0.3">
      <c r="B174" s="27" t="s">
        <v>279</v>
      </c>
      <c r="C174" s="28">
        <v>1138</v>
      </c>
      <c r="D174" s="29">
        <v>10.839017335391953</v>
      </c>
    </row>
    <row r="175" spans="2:4" ht="15.6" x14ac:dyDescent="0.3">
      <c r="B175" s="27" t="s">
        <v>280</v>
      </c>
      <c r="C175" s="28">
        <v>1154</v>
      </c>
      <c r="D175" s="29">
        <v>11.022098378420218</v>
      </c>
    </row>
    <row r="176" spans="2:4" ht="15.6" x14ac:dyDescent="0.3">
      <c r="B176" s="27" t="s">
        <v>281</v>
      </c>
      <c r="C176" s="28">
        <v>2283</v>
      </c>
      <c r="D176" s="29">
        <v>11.500559061534672</v>
      </c>
    </row>
    <row r="177" spans="2:4" ht="15.6" x14ac:dyDescent="0.3">
      <c r="B177" s="27" t="s">
        <v>282</v>
      </c>
      <c r="C177" s="28">
        <v>2214</v>
      </c>
      <c r="D177" s="29">
        <v>12.016967757539675</v>
      </c>
    </row>
    <row r="178" spans="2:4" ht="15.6" x14ac:dyDescent="0.3">
      <c r="B178" s="27" t="s">
        <v>283</v>
      </c>
      <c r="C178" s="28">
        <v>2046</v>
      </c>
      <c r="D178" s="29">
        <v>12.464506468724606</v>
      </c>
    </row>
    <row r="179" spans="2:4" ht="15.6" x14ac:dyDescent="0.3">
      <c r="B179" s="27" t="s">
        <v>284</v>
      </c>
      <c r="C179" s="28">
        <v>1787</v>
      </c>
      <c r="D179" s="29">
        <v>12.869238517873185</v>
      </c>
    </row>
    <row r="180" spans="2:4" ht="15.6" x14ac:dyDescent="0.3">
      <c r="B180" s="27" t="s">
        <v>285</v>
      </c>
      <c r="C180" s="28">
        <v>1418</v>
      </c>
      <c r="D180" s="29">
        <v>12.650410064132389</v>
      </c>
    </row>
    <row r="181" spans="2:4" ht="15.6" x14ac:dyDescent="0.3">
      <c r="B181" s="27" t="s">
        <v>286</v>
      </c>
      <c r="C181" s="28">
        <v>975</v>
      </c>
      <c r="D181" s="29">
        <v>12.570497326594888</v>
      </c>
    </row>
    <row r="182" spans="2:4" ht="15.6" x14ac:dyDescent="0.3">
      <c r="B182" s="27" t="s">
        <v>287</v>
      </c>
      <c r="C182" s="28">
        <v>902</v>
      </c>
      <c r="D182" s="29">
        <v>12.558490706735521</v>
      </c>
    </row>
    <row r="183" spans="2:4" ht="15.6" x14ac:dyDescent="0.3">
      <c r="B183" s="27" t="s">
        <v>288</v>
      </c>
      <c r="C183" s="28">
        <v>1128</v>
      </c>
      <c r="D183" s="29">
        <v>12.250347538229205</v>
      </c>
    </row>
    <row r="184" spans="2:4" ht="15.6" x14ac:dyDescent="0.3">
      <c r="B184" s="27" t="s">
        <v>289</v>
      </c>
      <c r="C184" s="28">
        <v>1418</v>
      </c>
      <c r="D184" s="29">
        <v>12.065718759256908</v>
      </c>
    </row>
    <row r="185" spans="2:4" ht="15.6" x14ac:dyDescent="0.3">
      <c r="B185" s="27" t="s">
        <v>290</v>
      </c>
      <c r="C185" s="28">
        <v>2191</v>
      </c>
      <c r="D185" s="29">
        <v>12.38660413276755</v>
      </c>
    </row>
    <row r="186" spans="2:4" ht="15.6" x14ac:dyDescent="0.3">
      <c r="B186" s="27" t="s">
        <v>291</v>
      </c>
      <c r="C186" s="28">
        <v>2025</v>
      </c>
      <c r="D186" s="29">
        <v>12.745828367103694</v>
      </c>
    </row>
    <row r="187" spans="2:4" ht="15.6" x14ac:dyDescent="0.3">
      <c r="B187" s="27" t="s">
        <v>292</v>
      </c>
      <c r="C187" s="28">
        <v>1656</v>
      </c>
      <c r="D187" s="29">
        <v>13.048262012092207</v>
      </c>
    </row>
    <row r="188" spans="2:4" ht="15.6" x14ac:dyDescent="0.3">
      <c r="B188" s="27" t="s">
        <v>293</v>
      </c>
      <c r="C188" s="28">
        <v>1052</v>
      </c>
      <c r="D188" s="29">
        <v>13.110822104724543</v>
      </c>
    </row>
    <row r="189" spans="2:4" ht="15.6" x14ac:dyDescent="0.3">
      <c r="B189" s="27" t="s">
        <v>294</v>
      </c>
      <c r="C189" s="28">
        <v>893</v>
      </c>
      <c r="D189" s="29">
        <v>13.025618281273099</v>
      </c>
    </row>
    <row r="190" spans="2:4" ht="15.6" x14ac:dyDescent="0.3">
      <c r="B190" s="27" t="s">
        <v>295</v>
      </c>
      <c r="C190" s="28">
        <v>1182</v>
      </c>
      <c r="D190" s="29">
        <v>13.120671872697804</v>
      </c>
    </row>
    <row r="191" spans="2:4" ht="15.6" x14ac:dyDescent="0.3">
      <c r="B191" s="27" t="s">
        <v>296</v>
      </c>
      <c r="C191" s="28">
        <v>1788</v>
      </c>
      <c r="D191" s="29">
        <v>13.064128236347718</v>
      </c>
    </row>
    <row r="192" spans="2:4" ht="15.6" x14ac:dyDescent="0.3">
      <c r="B192" s="27" t="s">
        <v>297</v>
      </c>
      <c r="C192" s="28">
        <v>1540</v>
      </c>
      <c r="D192" s="29">
        <v>12.567886839925132</v>
      </c>
    </row>
    <row r="193" spans="2:4" ht="15.6" x14ac:dyDescent="0.3">
      <c r="B193" s="27" t="s">
        <v>298</v>
      </c>
      <c r="C193" s="28">
        <v>1297</v>
      </c>
      <c r="D193" s="29">
        <v>12.018176120338451</v>
      </c>
    </row>
    <row r="194" spans="2:4" ht="15.6" x14ac:dyDescent="0.3">
      <c r="B194" s="27" t="s">
        <v>299</v>
      </c>
      <c r="C194" s="28">
        <v>1238</v>
      </c>
      <c r="D194" s="29">
        <v>11.759459803796663</v>
      </c>
    </row>
    <row r="195" spans="2:4" ht="15.6" x14ac:dyDescent="0.3">
      <c r="B195" s="27" t="s">
        <v>300</v>
      </c>
      <c r="C195" s="28">
        <v>806</v>
      </c>
      <c r="D195" s="29">
        <v>11.583061054519829</v>
      </c>
    </row>
    <row r="196" spans="2:4" ht="15.6" x14ac:dyDescent="0.3">
      <c r="B196" s="27" t="s">
        <v>301</v>
      </c>
      <c r="C196" s="28">
        <v>759</v>
      </c>
      <c r="D196" s="29">
        <v>11.544500365638577</v>
      </c>
    </row>
    <row r="197" spans="2:4" ht="15.6" x14ac:dyDescent="0.3">
      <c r="B197" s="27" t="s">
        <v>302</v>
      </c>
      <c r="C197" s="28">
        <v>1120</v>
      </c>
      <c r="D197" s="29">
        <v>11.390448989161596</v>
      </c>
    </row>
    <row r="198" spans="2:4" ht="15.6" x14ac:dyDescent="0.3">
      <c r="B198" s="27" t="s">
        <v>303</v>
      </c>
      <c r="C198" s="28">
        <v>1005</v>
      </c>
      <c r="D198" s="29">
        <v>10.921857152455821</v>
      </c>
    </row>
    <row r="199" spans="2:4" ht="15.6" x14ac:dyDescent="0.3">
      <c r="B199" s="27" t="s">
        <v>304</v>
      </c>
      <c r="C199" s="28">
        <v>874</v>
      </c>
      <c r="D199" s="29">
        <v>10.426864632873215</v>
      </c>
    </row>
    <row r="200" spans="2:4" ht="15.6" x14ac:dyDescent="0.3">
      <c r="B200" s="27" t="s">
        <v>305</v>
      </c>
      <c r="C200" s="28">
        <v>859</v>
      </c>
      <c r="D200" s="29">
        <v>9.9627813552312876</v>
      </c>
    </row>
    <row r="201" spans="2:4" ht="15.6" x14ac:dyDescent="0.3">
      <c r="B201" s="27" t="s">
        <v>306</v>
      </c>
      <c r="C201" s="28">
        <v>711</v>
      </c>
      <c r="D201" s="29">
        <v>9.3603837458281998</v>
      </c>
    </row>
    <row r="202" spans="2:4" ht="15.6" x14ac:dyDescent="0.3">
      <c r="B202" s="27" t="s">
        <v>307</v>
      </c>
      <c r="C202" s="28">
        <v>520</v>
      </c>
      <c r="D202" s="29">
        <v>9.112983512614429</v>
      </c>
    </row>
    <row r="203" spans="2:4" ht="15.6" x14ac:dyDescent="0.3">
      <c r="B203" s="27" t="s">
        <v>308</v>
      </c>
      <c r="C203" s="28">
        <v>549</v>
      </c>
      <c r="D203" s="29">
        <v>8.917048708840845</v>
      </c>
    </row>
    <row r="204" spans="2:4" ht="15.6" x14ac:dyDescent="0.3">
      <c r="B204" s="27" t="s">
        <v>309</v>
      </c>
      <c r="C204" s="28">
        <v>809</v>
      </c>
      <c r="D204" s="29">
        <v>8.5621708180601246</v>
      </c>
    </row>
    <row r="205" spans="2:4" ht="15.6" x14ac:dyDescent="0.3">
      <c r="B205" s="27" t="s">
        <v>310</v>
      </c>
      <c r="C205" s="28">
        <v>748</v>
      </c>
      <c r="D205" s="29">
        <v>8.1978754164309517</v>
      </c>
    </row>
    <row r="206" spans="2:4" ht="15.6" x14ac:dyDescent="0.3">
      <c r="B206" s="27" t="s">
        <v>311</v>
      </c>
      <c r="C206" s="28">
        <v>747</v>
      </c>
      <c r="D206" s="29">
        <v>8.0350482355767401</v>
      </c>
    </row>
    <row r="207" spans="2:4" ht="15.6" x14ac:dyDescent="0.3">
      <c r="B207" s="27" t="s">
        <v>312</v>
      </c>
      <c r="C207" s="28">
        <v>745</v>
      </c>
      <c r="D207" s="29">
        <v>7.9491846990052313</v>
      </c>
    </row>
    <row r="208" spans="2:4" ht="15.6" x14ac:dyDescent="0.3">
      <c r="B208" s="27" t="s">
        <v>313</v>
      </c>
      <c r="C208" s="28">
        <v>684</v>
      </c>
      <c r="D208" s="29">
        <v>7.9537949521503215</v>
      </c>
    </row>
    <row r="209" spans="2:4" ht="15.6" x14ac:dyDescent="0.3">
      <c r="B209" s="27" t="s">
        <v>314</v>
      </c>
      <c r="C209" s="28">
        <v>527</v>
      </c>
      <c r="D209" s="29">
        <v>7.9919181385648175</v>
      </c>
    </row>
    <row r="210" spans="2:4" ht="15.6" x14ac:dyDescent="0.3">
      <c r="B210" s="27" t="s">
        <v>315</v>
      </c>
      <c r="C210" s="28">
        <v>559</v>
      </c>
      <c r="D210" s="29">
        <v>8.0529950891567523</v>
      </c>
    </row>
    <row r="211" spans="2:4" ht="15.6" x14ac:dyDescent="0.3">
      <c r="B211" s="27" t="s">
        <v>316</v>
      </c>
      <c r="C211" s="28">
        <v>812</v>
      </c>
      <c r="D211" s="29">
        <v>8.0873679606632116</v>
      </c>
    </row>
    <row r="212" spans="2:4" ht="15.6" x14ac:dyDescent="0.3">
      <c r="B212" s="27" t="s">
        <v>317</v>
      </c>
      <c r="C212" s="28">
        <v>840</v>
      </c>
      <c r="D212" s="29">
        <v>8.2350731753122179</v>
      </c>
    </row>
    <row r="213" spans="2:4" ht="15.6" x14ac:dyDescent="0.3">
      <c r="B213" s="27" t="s">
        <v>318</v>
      </c>
      <c r="C213" s="28">
        <v>879</v>
      </c>
      <c r="D213" s="29">
        <v>8.4474056127599439</v>
      </c>
    </row>
    <row r="214" spans="2:4" ht="15.6" x14ac:dyDescent="0.3">
      <c r="B214" s="27" t="s">
        <v>319</v>
      </c>
      <c r="C214" s="28">
        <v>819</v>
      </c>
      <c r="D214" s="29">
        <v>8.5054661688468656</v>
      </c>
    </row>
    <row r="215" spans="2:4" ht="15.6" x14ac:dyDescent="0.3">
      <c r="B215" s="27" t="s">
        <v>320</v>
      </c>
      <c r="C215" s="28">
        <v>813</v>
      </c>
      <c r="D215" s="29">
        <v>8.5902877264389659</v>
      </c>
    </row>
    <row r="216" spans="2:4" ht="15.6" x14ac:dyDescent="0.3">
      <c r="B216" s="27" t="s">
        <v>321</v>
      </c>
      <c r="C216" s="28">
        <v>618</v>
      </c>
      <c r="D216" s="29">
        <v>8.6615119586555025</v>
      </c>
    </row>
    <row r="217" spans="2:4" ht="15.6" x14ac:dyDescent="0.3">
      <c r="B217" s="27" t="s">
        <v>322</v>
      </c>
      <c r="C217" s="28">
        <v>666</v>
      </c>
      <c r="D217" s="29">
        <v>8.7788092189500642</v>
      </c>
    </row>
    <row r="218" spans="2:4" ht="15.6" x14ac:dyDescent="0.3">
      <c r="B218" s="27" t="s">
        <v>323</v>
      </c>
      <c r="C218" s="28">
        <v>1054</v>
      </c>
      <c r="D218" s="29">
        <v>9.1550338551832748</v>
      </c>
    </row>
    <row r="219" spans="2:4" ht="15.6" x14ac:dyDescent="0.3">
      <c r="B219" s="27" t="s">
        <v>324</v>
      </c>
      <c r="C219" s="28">
        <v>1033</v>
      </c>
      <c r="D219" s="29">
        <v>9.3837105400034684</v>
      </c>
    </row>
    <row r="220" spans="2:4" ht="15.6" x14ac:dyDescent="0.3">
      <c r="B220" s="27" t="s">
        <v>325</v>
      </c>
      <c r="C220" s="28">
        <v>1016</v>
      </c>
      <c r="D220" s="29">
        <v>9.576552441121196</v>
      </c>
    </row>
    <row r="221" spans="2:4" ht="15.6" x14ac:dyDescent="0.3">
      <c r="B221" s="27" t="s">
        <v>326</v>
      </c>
      <c r="C221" s="28">
        <v>951</v>
      </c>
      <c r="D221" s="29">
        <v>9.7513447139062759</v>
      </c>
    </row>
    <row r="222" spans="2:4" ht="15.6" x14ac:dyDescent="0.3">
      <c r="B222" s="27" t="s">
        <v>327</v>
      </c>
      <c r="C222" s="28">
        <v>933</v>
      </c>
      <c r="D222" s="29">
        <v>9.8833591505474576</v>
      </c>
    </row>
    <row r="223" spans="2:4" ht="15.6" x14ac:dyDescent="0.3">
      <c r="B223" s="27" t="s">
        <v>328</v>
      </c>
      <c r="C223" s="28">
        <v>677</v>
      </c>
      <c r="D223" s="29">
        <v>9.9509312509892887</v>
      </c>
    </row>
    <row r="224" spans="2:4" ht="15.6" x14ac:dyDescent="0.3">
      <c r="B224" s="27" t="s">
        <v>329</v>
      </c>
      <c r="C224" s="28">
        <v>694</v>
      </c>
      <c r="D224" s="29">
        <v>10.050797777099884</v>
      </c>
    </row>
    <row r="225" spans="2:4" ht="15.6" x14ac:dyDescent="0.3">
      <c r="B225" s="27" t="s">
        <v>330</v>
      </c>
      <c r="C225" s="28">
        <v>1081</v>
      </c>
      <c r="D225" s="29">
        <v>10.221876425294449</v>
      </c>
    </row>
    <row r="226" spans="2:4" ht="15.6" x14ac:dyDescent="0.3">
      <c r="B226" s="27" t="s">
        <v>331</v>
      </c>
      <c r="C226" s="28">
        <v>1062</v>
      </c>
      <c r="D226" s="29">
        <v>10.316290516693487</v>
      </c>
    </row>
    <row r="227" spans="2:4" ht="15.6" x14ac:dyDescent="0.3">
      <c r="B227" s="27" t="s">
        <v>332</v>
      </c>
      <c r="C227" s="28">
        <v>1046</v>
      </c>
      <c r="D227" s="29">
        <v>10.264437935019215</v>
      </c>
    </row>
    <row r="228" spans="2:4" ht="15.6" x14ac:dyDescent="0.3">
      <c r="B228" s="27" t="s">
        <v>333</v>
      </c>
      <c r="C228" s="28">
        <v>1126</v>
      </c>
      <c r="D228" s="29">
        <v>10.474115461216634</v>
      </c>
    </row>
    <row r="229" spans="2:4" ht="15.6" x14ac:dyDescent="0.3">
      <c r="B229" s="27" t="s">
        <v>334</v>
      </c>
      <c r="C229" s="28">
        <v>1102</v>
      </c>
      <c r="D229" s="29">
        <v>10.649995329534688</v>
      </c>
    </row>
    <row r="230" spans="2:4" ht="15.6" x14ac:dyDescent="0.3">
      <c r="B230" s="27" t="s">
        <v>335</v>
      </c>
      <c r="C230" s="28">
        <v>816</v>
      </c>
      <c r="D230" s="29">
        <v>10.832701591988188</v>
      </c>
    </row>
    <row r="231" spans="2:4" ht="15.6" x14ac:dyDescent="0.3">
      <c r="B231" s="27" t="s">
        <v>336</v>
      </c>
      <c r="C231" s="28">
        <v>852</v>
      </c>
      <c r="D231" s="29">
        <v>11.038676527211653</v>
      </c>
    </row>
    <row r="232" spans="2:4" ht="15.6" x14ac:dyDescent="0.3">
      <c r="B232" s="27" t="s">
        <v>337</v>
      </c>
      <c r="C232" s="28">
        <v>1397</v>
      </c>
      <c r="D232" s="29">
        <v>11.454627515531248</v>
      </c>
    </row>
    <row r="233" spans="2:4" ht="15.6" x14ac:dyDescent="0.3">
      <c r="B233" s="27" t="s">
        <v>338</v>
      </c>
      <c r="C233" s="28">
        <v>1308</v>
      </c>
      <c r="D233" s="29">
        <v>11.715988816795907</v>
      </c>
    </row>
    <row r="234" spans="2:4" ht="15.6" x14ac:dyDescent="0.3">
      <c r="B234" s="27" t="s">
        <v>339</v>
      </c>
      <c r="C234" s="28">
        <v>1261</v>
      </c>
      <c r="D234" s="29">
        <v>12.07666886979511</v>
      </c>
    </row>
    <row r="235" spans="2:4" ht="15.6" x14ac:dyDescent="0.3">
      <c r="B235" s="27" t="s">
        <v>340</v>
      </c>
      <c r="C235" s="28">
        <v>1267</v>
      </c>
      <c r="D235" s="29">
        <v>12.371886782433222</v>
      </c>
    </row>
    <row r="236" spans="2:4" ht="15.6" x14ac:dyDescent="0.3">
      <c r="B236" s="27" t="s">
        <v>341</v>
      </c>
      <c r="C236" s="28">
        <v>1237</v>
      </c>
      <c r="D236" s="29">
        <v>12.509748456769726</v>
      </c>
    </row>
    <row r="237" spans="2:4" ht="15.6" x14ac:dyDescent="0.3">
      <c r="B237" s="27" t="s">
        <v>342</v>
      </c>
      <c r="C237" s="28">
        <v>879</v>
      </c>
      <c r="D237" s="29">
        <v>12.661163157406548</v>
      </c>
    </row>
    <row r="238" spans="2:4" ht="15.6" x14ac:dyDescent="0.3">
      <c r="B238" s="27" t="s">
        <v>343</v>
      </c>
      <c r="C238" s="28">
        <v>972</v>
      </c>
      <c r="D238" s="29">
        <v>12.898766482347938</v>
      </c>
    </row>
    <row r="239" spans="2:4" ht="15.6" x14ac:dyDescent="0.3">
      <c r="B239" s="27" t="s">
        <v>344</v>
      </c>
      <c r="C239" s="28">
        <v>1456</v>
      </c>
      <c r="D239" s="29">
        <v>13.17628054115905</v>
      </c>
    </row>
    <row r="240" spans="2:4" ht="15.6" x14ac:dyDescent="0.3">
      <c r="B240" s="27" t="s">
        <v>345</v>
      </c>
      <c r="C240" s="28">
        <v>1285</v>
      </c>
      <c r="D240" s="29">
        <v>13.350074657255329</v>
      </c>
    </row>
    <row r="241" spans="2:4" ht="15.6" x14ac:dyDescent="0.3">
      <c r="B241" s="27" t="s">
        <v>346</v>
      </c>
      <c r="C241" s="28">
        <v>1272</v>
      </c>
      <c r="D241" s="29">
        <v>13.360004354452428</v>
      </c>
    </row>
    <row r="242" spans="2:4" ht="15.6" x14ac:dyDescent="0.3">
      <c r="B242" s="27" t="s">
        <v>347</v>
      </c>
      <c r="C242" s="28">
        <v>1201</v>
      </c>
      <c r="D242" s="29">
        <v>13.327602205119806</v>
      </c>
    </row>
    <row r="243" spans="2:4" ht="15.6" x14ac:dyDescent="0.3">
      <c r="B243" s="27" t="s">
        <v>348</v>
      </c>
      <c r="C243" s="28">
        <v>1093</v>
      </c>
      <c r="D243" s="29">
        <v>13.192124431787065</v>
      </c>
    </row>
    <row r="244" spans="2:4" ht="15.6" x14ac:dyDescent="0.3">
      <c r="B244" s="27" t="s">
        <v>349</v>
      </c>
      <c r="C244" s="28">
        <v>808</v>
      </c>
      <c r="D244" s="29">
        <v>13.147754542338019</v>
      </c>
    </row>
    <row r="245" spans="2:4" ht="15.6" x14ac:dyDescent="0.3">
      <c r="B245" s="27" t="s">
        <v>350</v>
      </c>
      <c r="C245" s="28">
        <v>857</v>
      </c>
      <c r="D245" s="29">
        <v>13.074010327022375</v>
      </c>
    </row>
    <row r="246" spans="2:4" ht="15.6" x14ac:dyDescent="0.3">
      <c r="B246" s="27" t="s">
        <v>351</v>
      </c>
      <c r="C246" s="28">
        <v>1380</v>
      </c>
      <c r="D246" s="29">
        <v>13.044748705960929</v>
      </c>
    </row>
    <row r="247" spans="2:4" ht="15.6" x14ac:dyDescent="0.3">
      <c r="B247" s="27" t="s">
        <v>352</v>
      </c>
      <c r="C247" s="28">
        <v>1331</v>
      </c>
      <c r="D247" s="29">
        <v>13.146134677228494</v>
      </c>
    </row>
    <row r="248" spans="2:4" ht="15.6" x14ac:dyDescent="0.3">
      <c r="B248" s="27" t="s">
        <v>353</v>
      </c>
      <c r="C248" s="28">
        <v>1195</v>
      </c>
      <c r="D248" s="29">
        <v>13.121436676145517</v>
      </c>
    </row>
    <row r="249" spans="2:4" ht="15.6" x14ac:dyDescent="0.3">
      <c r="B249" s="27" t="s">
        <v>354</v>
      </c>
      <c r="C249" s="28">
        <v>1102</v>
      </c>
      <c r="D249" s="29">
        <v>12.961151481274454</v>
      </c>
    </row>
    <row r="250" spans="2:4" ht="15.6" x14ac:dyDescent="0.3">
      <c r="B250" s="27" t="s">
        <v>355</v>
      </c>
      <c r="C250" s="28">
        <v>1078</v>
      </c>
      <c r="D250" s="29">
        <v>12.81604549382544</v>
      </c>
    </row>
    <row r="251" spans="2:4" ht="15.6" x14ac:dyDescent="0.3">
      <c r="B251" s="27" t="s">
        <v>356</v>
      </c>
      <c r="C251" s="28">
        <v>781</v>
      </c>
      <c r="D251" s="29">
        <v>12.727525550997706</v>
      </c>
    </row>
    <row r="252" spans="2:4" ht="15.6" x14ac:dyDescent="0.3">
      <c r="B252" s="27" t="s">
        <v>357</v>
      </c>
      <c r="C252" s="28">
        <v>891</v>
      </c>
      <c r="D252" s="29">
        <v>12.797747641016349</v>
      </c>
    </row>
    <row r="253" spans="2:4" ht="15.6" x14ac:dyDescent="0.3">
      <c r="B253" s="27" t="s">
        <v>358</v>
      </c>
      <c r="C253" s="28">
        <v>1245</v>
      </c>
      <c r="D253" s="29">
        <v>12.510417245402522</v>
      </c>
    </row>
    <row r="254" spans="2:4" ht="15.6" x14ac:dyDescent="0.3">
      <c r="B254" s="27" t="s">
        <v>359</v>
      </c>
      <c r="C254" s="28">
        <v>1309</v>
      </c>
      <c r="D254" s="29">
        <v>12.286680040671632</v>
      </c>
    </row>
    <row r="255" spans="2:4" ht="15.6" x14ac:dyDescent="0.3">
      <c r="B255" s="27" t="s">
        <v>360</v>
      </c>
      <c r="C255" s="28">
        <v>1265</v>
      </c>
      <c r="D255" s="29">
        <v>12.290479898364822</v>
      </c>
    </row>
    <row r="256" spans="2:4" ht="15.6" x14ac:dyDescent="0.3">
      <c r="B256" s="27" t="s">
        <v>361</v>
      </c>
      <c r="C256" s="28">
        <v>1129</v>
      </c>
      <c r="D256" s="29">
        <v>12.283748854638201</v>
      </c>
    </row>
    <row r="257" spans="2:4" ht="15.6" x14ac:dyDescent="0.3">
      <c r="B257" s="27" t="s">
        <v>362</v>
      </c>
      <c r="C257" s="28">
        <v>991</v>
      </c>
      <c r="D257" s="29">
        <v>12.388375860111589</v>
      </c>
    </row>
    <row r="258" spans="2:4" ht="15.6" x14ac:dyDescent="0.3">
      <c r="B258" s="27" t="s">
        <v>363</v>
      </c>
      <c r="C258" s="28">
        <v>871</v>
      </c>
      <c r="D258" s="29">
        <v>12.442339203833496</v>
      </c>
    </row>
    <row r="259" spans="2:4" ht="15.6" x14ac:dyDescent="0.3">
      <c r="B259" s="27" t="s">
        <v>364</v>
      </c>
      <c r="C259" s="28">
        <v>1039</v>
      </c>
      <c r="D259" s="29">
        <v>12.599849284099474</v>
      </c>
    </row>
    <row r="260" spans="2:4" ht="15.6" x14ac:dyDescent="0.3">
      <c r="B260" s="27" t="s">
        <v>365</v>
      </c>
      <c r="C260" s="28">
        <v>1342</v>
      </c>
      <c r="D260" s="29">
        <v>12.905279180792913</v>
      </c>
    </row>
    <row r="261" spans="2:4" ht="15.6" x14ac:dyDescent="0.3">
      <c r="B261" s="27" t="s">
        <v>366</v>
      </c>
      <c r="C261" s="28">
        <v>1287</v>
      </c>
      <c r="D261" s="29">
        <v>13.177541131395088</v>
      </c>
    </row>
    <row r="262" spans="2:4" ht="15.6" x14ac:dyDescent="0.3">
      <c r="B262" s="27" t="s">
        <v>367</v>
      </c>
      <c r="C262" s="28">
        <v>1067</v>
      </c>
      <c r="D262" s="29">
        <v>13.023427411916622</v>
      </c>
    </row>
    <row r="263" spans="2:4" ht="15.6" x14ac:dyDescent="0.3">
      <c r="B263" s="27" t="s">
        <v>368</v>
      </c>
      <c r="C263" s="28">
        <v>1143</v>
      </c>
      <c r="D263" s="29">
        <v>13.043108699655754</v>
      </c>
    </row>
    <row r="264" spans="2:4" ht="15.6" x14ac:dyDescent="0.3">
      <c r="B264" s="27" t="s">
        <v>369</v>
      </c>
      <c r="C264" s="28">
        <v>1107</v>
      </c>
      <c r="D264" s="29">
        <v>12.929904326239155</v>
      </c>
    </row>
    <row r="265" spans="2:4" ht="15.6" x14ac:dyDescent="0.3">
      <c r="B265" s="27" t="s">
        <v>370</v>
      </c>
      <c r="C265" s="28">
        <v>871</v>
      </c>
      <c r="D265" s="29">
        <v>12.97909164503252</v>
      </c>
    </row>
    <row r="266" spans="2:4" ht="15.6" x14ac:dyDescent="0.3">
      <c r="B266" s="27" t="s">
        <v>371</v>
      </c>
      <c r="C266" s="28">
        <v>844</v>
      </c>
      <c r="D266" s="29">
        <v>12.744646718281368</v>
      </c>
    </row>
    <row r="267" spans="2:4" ht="15.6" x14ac:dyDescent="0.3">
      <c r="B267" s="27" t="s">
        <v>372</v>
      </c>
      <c r="C267" s="28">
        <v>1193</v>
      </c>
      <c r="D267" s="29">
        <v>12.548499651081645</v>
      </c>
    </row>
    <row r="268" spans="2:4" ht="15.6" x14ac:dyDescent="0.3">
      <c r="B268" s="27" t="s">
        <v>373</v>
      </c>
      <c r="C268" s="28">
        <v>1257</v>
      </c>
      <c r="D268" s="29">
        <v>12.315939565110094</v>
      </c>
    </row>
    <row r="269" spans="2:4" ht="15.6" x14ac:dyDescent="0.3">
      <c r="B269" s="27" t="s">
        <v>374</v>
      </c>
      <c r="C269" s="28">
        <v>1157</v>
      </c>
      <c r="D269" s="29">
        <v>12.231855741441771</v>
      </c>
    </row>
    <row r="270" spans="2:4" ht="15.6" x14ac:dyDescent="0.3">
      <c r="B270" s="27" t="s">
        <v>375</v>
      </c>
      <c r="C270" s="28">
        <v>1085</v>
      </c>
      <c r="D270" s="29">
        <v>12.086400776636195</v>
      </c>
    </row>
    <row r="271" spans="2:4" ht="15.6" x14ac:dyDescent="0.3">
      <c r="B271" s="27" t="s">
        <v>376</v>
      </c>
      <c r="C271" s="28">
        <v>1017</v>
      </c>
      <c r="D271" s="29">
        <v>11.972734021731794</v>
      </c>
    </row>
    <row r="272" spans="2:4" ht="15.6" x14ac:dyDescent="0.3">
      <c r="B272" s="27" t="s">
        <v>377</v>
      </c>
      <c r="C272" s="28">
        <v>813</v>
      </c>
      <c r="D272" s="29">
        <v>11.797873195296386</v>
      </c>
    </row>
    <row r="273" spans="2:4" ht="15.6" x14ac:dyDescent="0.3">
      <c r="B273" s="27" t="s">
        <v>378</v>
      </c>
      <c r="C273" s="28">
        <v>768</v>
      </c>
      <c r="D273" s="29">
        <v>11.724715836137804</v>
      </c>
    </row>
    <row r="274" spans="2:4" ht="15.6" x14ac:dyDescent="0.3">
      <c r="B274" s="27" t="s">
        <v>379</v>
      </c>
      <c r="C274" s="28">
        <v>1002</v>
      </c>
      <c r="D274" s="29">
        <v>11.657124026856696</v>
      </c>
    </row>
    <row r="275" spans="2:4" ht="15.6" x14ac:dyDescent="0.3">
      <c r="B275" s="27" t="s">
        <v>380</v>
      </c>
      <c r="C275" s="28">
        <v>963</v>
      </c>
      <c r="D275" s="29">
        <v>11.561012136025205</v>
      </c>
    </row>
    <row r="276" spans="2:4" ht="15.6" x14ac:dyDescent="0.3">
      <c r="B276" s="27" t="s">
        <v>381</v>
      </c>
      <c r="C276" s="28">
        <v>998</v>
      </c>
      <c r="D276" s="29">
        <v>11.405318498072079</v>
      </c>
    </row>
    <row r="277" spans="2:4" ht="15.6" x14ac:dyDescent="0.3">
      <c r="B277" s="27" t="s">
        <v>382</v>
      </c>
      <c r="C277" s="28">
        <v>988</v>
      </c>
      <c r="D277" s="29">
        <v>11.309984797636464</v>
      </c>
    </row>
    <row r="278" spans="2:4" ht="15.6" x14ac:dyDescent="0.3">
      <c r="B278" s="27" t="s">
        <v>383</v>
      </c>
      <c r="C278" s="28">
        <v>871</v>
      </c>
      <c r="D278" s="29">
        <v>11.144803403081168</v>
      </c>
    </row>
    <row r="279" spans="2:4" ht="15.6" x14ac:dyDescent="0.3">
      <c r="B279" s="27" t="s">
        <v>384</v>
      </c>
      <c r="C279" s="28">
        <v>659</v>
      </c>
      <c r="D279" s="29">
        <v>11.056258505371051</v>
      </c>
    </row>
    <row r="280" spans="2:4" ht="15.6" x14ac:dyDescent="0.3">
      <c r="B280" s="27" t="s">
        <v>385</v>
      </c>
      <c r="C280" s="28">
        <v>671</v>
      </c>
      <c r="D280" s="29">
        <v>11.034381858083394</v>
      </c>
    </row>
    <row r="281" spans="2:4" ht="15.6" x14ac:dyDescent="0.3">
      <c r="B281" s="27" t="s">
        <v>386</v>
      </c>
      <c r="C281" s="28">
        <v>798</v>
      </c>
      <c r="D281" s="29">
        <v>10.873136780476148</v>
      </c>
    </row>
    <row r="282" spans="2:4" ht="15.6" x14ac:dyDescent="0.3">
      <c r="B282" s="27" t="s">
        <v>387</v>
      </c>
      <c r="C282" s="28">
        <v>797</v>
      </c>
      <c r="D282" s="29">
        <v>10.732179632988043</v>
      </c>
    </row>
    <row r="283" spans="2:4" ht="15.6" x14ac:dyDescent="0.3">
      <c r="B283" s="27" t="s">
        <v>388</v>
      </c>
      <c r="C283" s="28">
        <v>756</v>
      </c>
      <c r="D283" s="29">
        <v>10.749102512963701</v>
      </c>
    </row>
    <row r="284" spans="2:4" ht="15.6" x14ac:dyDescent="0.3">
      <c r="B284" s="27" t="s">
        <v>389</v>
      </c>
      <c r="C284" s="28">
        <v>739</v>
      </c>
      <c r="D284" s="29">
        <v>10.712093817904357</v>
      </c>
    </row>
    <row r="285" spans="2:4" ht="15.6" x14ac:dyDescent="0.3">
      <c r="B285" s="27" t="s">
        <v>390</v>
      </c>
      <c r="C285" s="28">
        <v>587</v>
      </c>
      <c r="D285" s="29">
        <v>10.703588881298934</v>
      </c>
    </row>
    <row r="286" spans="2:4" ht="15.6" x14ac:dyDescent="0.3">
      <c r="B286" s="27" t="s">
        <v>391</v>
      </c>
      <c r="C286" s="28">
        <v>539</v>
      </c>
      <c r="D286" s="29">
        <v>10.686818100518691</v>
      </c>
    </row>
    <row r="287" spans="2:4" ht="15.6" x14ac:dyDescent="0.3">
      <c r="B287" s="27" t="s">
        <v>392</v>
      </c>
      <c r="C287" s="28">
        <v>548</v>
      </c>
      <c r="D287" s="29">
        <v>10.626334909363077</v>
      </c>
    </row>
    <row r="288" spans="2:4" ht="15.6" x14ac:dyDescent="0.3">
      <c r="B288" s="27" t="s">
        <v>393</v>
      </c>
      <c r="C288" s="28">
        <v>668</v>
      </c>
      <c r="D288" s="29">
        <v>10.824981619780985</v>
      </c>
    </row>
    <row r="289" spans="2:4" ht="15.6" x14ac:dyDescent="0.3">
      <c r="B289" s="27" t="s">
        <v>394</v>
      </c>
      <c r="C289" s="28">
        <v>774</v>
      </c>
      <c r="D289" s="29">
        <v>10.967120270589161</v>
      </c>
    </row>
    <row r="290" spans="2:4" ht="15.6" x14ac:dyDescent="0.3">
      <c r="B290" s="27" t="s">
        <v>395</v>
      </c>
      <c r="C290" s="28">
        <v>686</v>
      </c>
      <c r="D290" s="29">
        <v>10.974823766364551</v>
      </c>
    </row>
    <row r="291" spans="2:4" ht="15.6" x14ac:dyDescent="0.3">
      <c r="B291" s="27" t="s">
        <v>396</v>
      </c>
      <c r="C291" s="28">
        <v>620</v>
      </c>
      <c r="D291" s="29">
        <v>11.019215734682961</v>
      </c>
    </row>
    <row r="292" spans="2:4" ht="15.6" x14ac:dyDescent="0.3">
      <c r="B292" s="27" t="s">
        <v>397</v>
      </c>
      <c r="C292" s="28">
        <v>592</v>
      </c>
      <c r="D292" s="29">
        <v>10.882544066282186</v>
      </c>
    </row>
    <row r="293" spans="2:4" ht="15.6" x14ac:dyDescent="0.3">
      <c r="B293" s="27" t="s">
        <v>398</v>
      </c>
      <c r="C293" s="28">
        <v>452</v>
      </c>
      <c r="D293" s="29">
        <v>10.800484768810467</v>
      </c>
    </row>
    <row r="294" spans="2:4" ht="15.6" x14ac:dyDescent="0.3">
      <c r="B294" s="27" t="s">
        <v>399</v>
      </c>
      <c r="C294" s="28">
        <v>495</v>
      </c>
      <c r="D294" s="29">
        <v>10.808965046253181</v>
      </c>
    </row>
    <row r="295" spans="2:4" ht="15.6" x14ac:dyDescent="0.3">
      <c r="B295" s="27" t="s">
        <v>400</v>
      </c>
      <c r="C295" s="28">
        <v>682</v>
      </c>
      <c r="D295" s="29">
        <v>10.788877445932028</v>
      </c>
    </row>
    <row r="296" spans="2:4" ht="15.6" x14ac:dyDescent="0.3">
      <c r="B296" s="27" t="s">
        <v>401</v>
      </c>
      <c r="C296" s="28">
        <v>561</v>
      </c>
      <c r="D296" s="29">
        <v>10.49759838206792</v>
      </c>
    </row>
    <row r="297" spans="2:4" ht="15.6" x14ac:dyDescent="0.3">
      <c r="B297" s="27" t="s">
        <v>402</v>
      </c>
      <c r="C297" s="28">
        <v>572</v>
      </c>
      <c r="D297" s="29">
        <v>10.176465597692372</v>
      </c>
    </row>
    <row r="298" spans="2:4" ht="15.6" x14ac:dyDescent="0.3">
      <c r="B298" s="27" t="s">
        <v>403</v>
      </c>
      <c r="C298" s="28">
        <v>530</v>
      </c>
      <c r="D298" s="29">
        <v>10.038108620212471</v>
      </c>
    </row>
    <row r="299" spans="2:4" ht="15.6" x14ac:dyDescent="0.3">
      <c r="B299" s="27" t="s">
        <v>404</v>
      </c>
      <c r="C299" s="28">
        <v>512</v>
      </c>
      <c r="D299" s="29">
        <v>9.8500478570668939</v>
      </c>
    </row>
    <row r="300" spans="2:4" ht="15.6" x14ac:dyDescent="0.3">
      <c r="B300" s="27" t="s">
        <v>405</v>
      </c>
      <c r="C300" s="28">
        <v>424</v>
      </c>
      <c r="D300" s="29">
        <v>9.749877807765051</v>
      </c>
    </row>
    <row r="301" spans="2:4" ht="15.6" x14ac:dyDescent="0.3">
      <c r="B301" s="27" t="s">
        <v>406</v>
      </c>
      <c r="C301" s="28">
        <v>418</v>
      </c>
      <c r="D301" s="29">
        <v>9.6609372327689425</v>
      </c>
    </row>
    <row r="302" spans="2:4" ht="15.6" x14ac:dyDescent="0.3">
      <c r="B302" s="27" t="s">
        <v>407</v>
      </c>
      <c r="C302" s="28">
        <v>545</v>
      </c>
      <c r="D302" s="29">
        <v>9.4115864874807933</v>
      </c>
    </row>
    <row r="303" spans="2:4" ht="15.6" x14ac:dyDescent="0.3">
      <c r="B303" s="27" t="s">
        <v>408</v>
      </c>
      <c r="C303" s="28">
        <v>517</v>
      </c>
      <c r="D303" s="29">
        <v>9.3651943036447012</v>
      </c>
    </row>
    <row r="304" spans="2:4" ht="15.6" x14ac:dyDescent="0.3">
      <c r="B304" s="27" t="s">
        <v>409</v>
      </c>
      <c r="C304" s="28">
        <v>500</v>
      </c>
      <c r="D304" s="29">
        <v>9.2556935130469427</v>
      </c>
    </row>
    <row r="305" spans="2:4" ht="15.6" x14ac:dyDescent="0.3">
      <c r="B305" s="27" t="s">
        <v>410</v>
      </c>
      <c r="C305" s="28">
        <v>543</v>
      </c>
      <c r="D305" s="29">
        <v>9.289984550278767</v>
      </c>
    </row>
    <row r="306" spans="2:4" ht="15.6" x14ac:dyDescent="0.3">
      <c r="B306" s="27" t="s">
        <v>411</v>
      </c>
      <c r="C306" s="28">
        <v>496</v>
      </c>
      <c r="D306" s="29">
        <v>9.3953784281202424</v>
      </c>
    </row>
    <row r="307" spans="2:4" ht="15.6" x14ac:dyDescent="0.3">
      <c r="B307" s="27" t="s">
        <v>412</v>
      </c>
      <c r="C307" s="28">
        <v>395</v>
      </c>
      <c r="D307" s="29">
        <v>9.5296684928962758</v>
      </c>
    </row>
    <row r="308" spans="2:4" ht="15.6" x14ac:dyDescent="0.3">
      <c r="B308" s="27" t="s">
        <v>413</v>
      </c>
      <c r="C308" s="28">
        <v>393</v>
      </c>
      <c r="D308" s="29">
        <v>9.54535812769568</v>
      </c>
    </row>
    <row r="309" spans="2:4" ht="15.6" x14ac:dyDescent="0.3">
      <c r="B309" s="27" t="s">
        <v>414</v>
      </c>
      <c r="C309" s="28">
        <v>465</v>
      </c>
      <c r="D309" s="29">
        <v>9.8361474672794493</v>
      </c>
    </row>
    <row r="310" spans="2:4" ht="15.6" x14ac:dyDescent="0.3">
      <c r="B310" s="27" t="s">
        <v>415</v>
      </c>
      <c r="C310" s="28">
        <v>548</v>
      </c>
      <c r="D310" s="29">
        <v>9.9576430486979621</v>
      </c>
    </row>
    <row r="311" spans="2:4" ht="15.6" x14ac:dyDescent="0.3">
      <c r="B311" s="27" t="s">
        <v>416</v>
      </c>
      <c r="C311" s="28">
        <v>477</v>
      </c>
      <c r="D311" s="29">
        <v>10.023102896747824</v>
      </c>
    </row>
    <row r="312" spans="2:4" ht="15.6" x14ac:dyDescent="0.3">
      <c r="B312" s="27" t="s">
        <v>417</v>
      </c>
      <c r="C312" s="28">
        <v>491</v>
      </c>
      <c r="D312" s="29">
        <v>10.027274598600247</v>
      </c>
    </row>
    <row r="313" spans="2:4" ht="15.6" x14ac:dyDescent="0.3">
      <c r="B313" s="27" t="s">
        <v>418</v>
      </c>
      <c r="C313" s="28">
        <v>419</v>
      </c>
      <c r="D313" s="29">
        <v>9.9047767717764597</v>
      </c>
    </row>
    <row r="314" spans="2:4" ht="15.6" x14ac:dyDescent="0.3">
      <c r="B314" s="27" t="s">
        <v>419</v>
      </c>
      <c r="C314" s="28">
        <v>338</v>
      </c>
      <c r="D314" s="29">
        <v>9.8784234435312346</v>
      </c>
    </row>
    <row r="315" spans="2:4" ht="15.6" x14ac:dyDescent="0.3">
      <c r="B315" s="27" t="s">
        <v>420</v>
      </c>
      <c r="C315" s="28">
        <v>348</v>
      </c>
      <c r="D315" s="29">
        <v>9.8159834544201097</v>
      </c>
    </row>
    <row r="316" spans="2:4" ht="15.6" x14ac:dyDescent="0.3">
      <c r="B316" s="27" t="s">
        <v>421</v>
      </c>
      <c r="C316" s="28">
        <v>412</v>
      </c>
      <c r="D316" s="29">
        <v>9.8157534797650658</v>
      </c>
    </row>
    <row r="317" spans="2:4" ht="15.6" x14ac:dyDescent="0.3">
      <c r="B317" s="27" t="s">
        <v>422</v>
      </c>
      <c r="C317" s="28">
        <v>460</v>
      </c>
      <c r="D317" s="29">
        <v>9.628056417796655</v>
      </c>
    </row>
    <row r="318" spans="2:4" ht="15.6" x14ac:dyDescent="0.3">
      <c r="B318" s="27" t="s">
        <v>423</v>
      </c>
      <c r="C318" s="28">
        <v>412</v>
      </c>
      <c r="D318" s="29">
        <v>9.5904427421808016</v>
      </c>
    </row>
    <row r="319" spans="2:4" ht="15.6" x14ac:dyDescent="0.3">
      <c r="B319" s="27" t="s">
        <v>424</v>
      </c>
      <c r="C319" s="28">
        <v>441</v>
      </c>
      <c r="D319" s="29">
        <v>9.5082516545195617</v>
      </c>
    </row>
    <row r="320" spans="2:4" ht="15.6" x14ac:dyDescent="0.3">
      <c r="B320" s="27" t="s">
        <v>425</v>
      </c>
      <c r="C320" s="28">
        <v>344</v>
      </c>
      <c r="D320" s="29">
        <v>9.5131235086921944</v>
      </c>
    </row>
    <row r="321" spans="2:4" ht="15.6" x14ac:dyDescent="0.3">
      <c r="B321" s="27" t="s">
        <v>426</v>
      </c>
      <c r="C321" s="28">
        <v>275</v>
      </c>
      <c r="D321" s="29">
        <v>9.3866834099146654</v>
      </c>
    </row>
    <row r="322" spans="2:4" ht="15.6" x14ac:dyDescent="0.3">
      <c r="B322" s="27" t="s">
        <v>427</v>
      </c>
      <c r="C322" s="28">
        <v>298</v>
      </c>
      <c r="D322" s="29">
        <v>9.3405794995495359</v>
      </c>
    </row>
    <row r="323" spans="2:4" ht="15.6" x14ac:dyDescent="0.3">
      <c r="B323" s="27" t="s">
        <v>428</v>
      </c>
      <c r="C323" s="28">
        <v>345</v>
      </c>
      <c r="D323" s="29">
        <v>8.977634865493382</v>
      </c>
    </row>
    <row r="324" spans="2:4" ht="15.6" x14ac:dyDescent="0.3">
      <c r="B324" s="27" t="s">
        <v>429</v>
      </c>
      <c r="C324" s="28">
        <v>358</v>
      </c>
      <c r="D324" s="29">
        <v>8.8317578113496484</v>
      </c>
    </row>
    <row r="325" spans="2:4" ht="15.6" x14ac:dyDescent="0.3">
      <c r="B325" s="27" t="s">
        <v>430</v>
      </c>
      <c r="C325" s="28">
        <v>324</v>
      </c>
      <c r="D325" s="29">
        <v>8.6407155076682987</v>
      </c>
    </row>
    <row r="326" spans="2:4" ht="15.6" x14ac:dyDescent="0.3">
      <c r="B326" s="27" t="s">
        <v>431</v>
      </c>
      <c r="C326" s="28">
        <v>363</v>
      </c>
      <c r="D326" s="29">
        <v>8.5112920571516355</v>
      </c>
    </row>
    <row r="327" spans="2:4" ht="15.6" x14ac:dyDescent="0.3">
      <c r="B327" s="27" t="s">
        <v>432</v>
      </c>
      <c r="C327" s="28">
        <v>350</v>
      </c>
      <c r="D327" s="29">
        <v>8.4726901795925951</v>
      </c>
    </row>
    <row r="328" spans="2:4" ht="15.6" x14ac:dyDescent="0.3">
      <c r="B328" s="27" t="s">
        <v>433</v>
      </c>
      <c r="C328" s="28">
        <v>231</v>
      </c>
      <c r="D328" s="29">
        <v>8.2685904550499441</v>
      </c>
    </row>
    <row r="329" spans="2:4" ht="15.6" x14ac:dyDescent="0.3">
      <c r="B329" s="27" t="s">
        <v>434</v>
      </c>
      <c r="C329" s="28">
        <v>224</v>
      </c>
      <c r="D329" s="29">
        <v>8.0392521050024772</v>
      </c>
    </row>
    <row r="330" spans="2:4" ht="15.6" x14ac:dyDescent="0.3">
      <c r="B330" s="27" t="s">
        <v>435</v>
      </c>
      <c r="C330" s="28">
        <v>372</v>
      </c>
      <c r="D330" s="29">
        <v>8.2427394341927993</v>
      </c>
    </row>
    <row r="331" spans="2:4" ht="15.6" x14ac:dyDescent="0.3">
      <c r="B331" s="27" t="s">
        <v>436</v>
      </c>
      <c r="C331" s="28">
        <v>356</v>
      </c>
      <c r="D331" s="29">
        <v>8.3227405618406003</v>
      </c>
    </row>
    <row r="332" spans="2:4" ht="15.6" x14ac:dyDescent="0.3">
      <c r="B332" s="27" t="s">
        <v>437</v>
      </c>
      <c r="C332" s="28">
        <v>309</v>
      </c>
      <c r="D332" s="29">
        <v>8.3362871781651791</v>
      </c>
    </row>
    <row r="333" spans="2:4" ht="15.6" x14ac:dyDescent="0.3">
      <c r="B333" s="27" t="s">
        <v>438</v>
      </c>
      <c r="C333" s="28">
        <v>299</v>
      </c>
      <c r="D333" s="29">
        <v>8.2074488865737738</v>
      </c>
    </row>
    <row r="334" spans="2:4" ht="15.6" x14ac:dyDescent="0.3">
      <c r="B334" s="27" t="s">
        <v>439</v>
      </c>
      <c r="C334" s="28">
        <v>280</v>
      </c>
      <c r="D334" s="29">
        <v>8.1721213727308868</v>
      </c>
    </row>
    <row r="335" spans="2:4" ht="15.6" x14ac:dyDescent="0.3">
      <c r="B335" s="27" t="s">
        <v>440</v>
      </c>
      <c r="C335" s="28">
        <v>202</v>
      </c>
      <c r="D335" s="29">
        <v>8.2245077474795316</v>
      </c>
    </row>
    <row r="336" spans="2:4" ht="15.6" x14ac:dyDescent="0.3">
      <c r="B336" s="27" t="s">
        <v>441</v>
      </c>
      <c r="C336" s="28">
        <v>203</v>
      </c>
      <c r="D336" s="29">
        <v>8.220403109307286</v>
      </c>
    </row>
    <row r="337" spans="2:4" ht="15.6" x14ac:dyDescent="0.3">
      <c r="B337" s="27" t="s">
        <v>442</v>
      </c>
      <c r="C337" s="28">
        <v>227</v>
      </c>
      <c r="D337" s="29">
        <v>8.1648379875967869</v>
      </c>
    </row>
    <row r="338" spans="2:4" ht="15.6" x14ac:dyDescent="0.3">
      <c r="B338" s="27" t="s">
        <v>443</v>
      </c>
      <c r="C338" s="28">
        <v>278</v>
      </c>
      <c r="D338" s="29">
        <v>7.82716680667665</v>
      </c>
    </row>
    <row r="339" spans="2:4" ht="15.6" x14ac:dyDescent="0.3">
      <c r="B339" s="27" t="s">
        <v>444</v>
      </c>
      <c r="C339" s="28">
        <v>285</v>
      </c>
      <c r="D339" s="29">
        <v>7.7127369301851783</v>
      </c>
    </row>
    <row r="340" spans="2:4" ht="15.6" x14ac:dyDescent="0.3">
      <c r="B340" s="27" t="s">
        <v>445</v>
      </c>
      <c r="C340" s="28">
        <v>237</v>
      </c>
      <c r="D340" s="29">
        <v>7.576597553313376</v>
      </c>
    </row>
    <row r="341" spans="2:4" ht="15.6" x14ac:dyDescent="0.3">
      <c r="B341" s="27" t="s">
        <v>446</v>
      </c>
      <c r="C341" s="28">
        <v>208</v>
      </c>
      <c r="D341" s="29">
        <v>7.3037037037037038</v>
      </c>
    </row>
    <row r="342" spans="2:4" ht="15.6" x14ac:dyDescent="0.3">
      <c r="B342" s="27" t="s">
        <v>447</v>
      </c>
      <c r="C342" s="28">
        <v>155</v>
      </c>
      <c r="D342" s="29">
        <v>7.0909899229401301</v>
      </c>
    </row>
    <row r="343" spans="2:4" ht="15.6" x14ac:dyDescent="0.3">
      <c r="B343" s="27" t="s">
        <v>448</v>
      </c>
      <c r="C343" s="28">
        <v>191</v>
      </c>
      <c r="D343" s="29">
        <v>7.0506380920489633</v>
      </c>
    </row>
    <row r="344" spans="2:4" ht="15.6" x14ac:dyDescent="0.3">
      <c r="B344" s="27" t="s">
        <v>449</v>
      </c>
      <c r="C344" s="28">
        <v>257</v>
      </c>
      <c r="D344" s="29">
        <v>7.0559786335583059</v>
      </c>
    </row>
    <row r="345" spans="2:4" ht="15.6" x14ac:dyDescent="0.3">
      <c r="B345" s="27" t="s">
        <v>450</v>
      </c>
      <c r="C345" s="28">
        <v>261</v>
      </c>
      <c r="D345" s="29">
        <v>7.0717865566037732</v>
      </c>
    </row>
    <row r="346" spans="2:4" ht="15.6" x14ac:dyDescent="0.3">
      <c r="B346" s="27" t="s">
        <v>451</v>
      </c>
      <c r="C346" s="28">
        <v>235</v>
      </c>
      <c r="D346" s="29">
        <v>6.9095947869073466</v>
      </c>
    </row>
    <row r="347" spans="2:4" ht="15.6" x14ac:dyDescent="0.3">
      <c r="B347" s="27" t="s">
        <v>452</v>
      </c>
      <c r="C347" s="28">
        <v>214</v>
      </c>
      <c r="D347" s="29">
        <v>6.8754459089031581</v>
      </c>
    </row>
    <row r="348" spans="2:4" ht="15.6" x14ac:dyDescent="0.3">
      <c r="B348" s="27" t="s">
        <v>453</v>
      </c>
      <c r="C348" s="28">
        <v>183</v>
      </c>
      <c r="D348" s="29">
        <v>6.8096979751894731</v>
      </c>
    </row>
    <row r="349" spans="2:4" ht="15.6" x14ac:dyDescent="0.3">
      <c r="B349" s="27" t="s">
        <v>454</v>
      </c>
      <c r="C349" s="28">
        <v>148</v>
      </c>
      <c r="D349" s="29">
        <v>6.8552234818122821</v>
      </c>
    </row>
    <row r="350" spans="2:4" ht="15.6" x14ac:dyDescent="0.3">
      <c r="B350" s="27" t="s">
        <v>455</v>
      </c>
      <c r="C350" s="28">
        <v>148</v>
      </c>
      <c r="D350" s="29">
        <v>6.7137537906414346</v>
      </c>
    </row>
    <row r="351" spans="2:4" ht="15.6" x14ac:dyDescent="0.3">
      <c r="B351" s="27" t="s">
        <v>456</v>
      </c>
      <c r="C351" s="28">
        <v>218</v>
      </c>
      <c r="D351" s="29">
        <v>6.5364795226471388</v>
      </c>
    </row>
    <row r="352" spans="2:4" ht="15.6" x14ac:dyDescent="0.3">
      <c r="B352" s="27" t="s">
        <v>457</v>
      </c>
      <c r="C352" s="28">
        <v>187</v>
      </c>
      <c r="D352" s="29">
        <v>6.2104322833728203</v>
      </c>
    </row>
    <row r="353" spans="2:4" ht="15.6" x14ac:dyDescent="0.3">
      <c r="B353" s="27" t="s">
        <v>458</v>
      </c>
      <c r="C353" s="28">
        <v>169</v>
      </c>
      <c r="D353" s="29">
        <v>6.0258694136782589</v>
      </c>
    </row>
    <row r="354" spans="2:4" ht="15.6" x14ac:dyDescent="0.3">
      <c r="B354" s="27" t="s">
        <v>459</v>
      </c>
      <c r="C354" s="28">
        <v>137</v>
      </c>
      <c r="D354" s="29">
        <v>5.7830274683895517</v>
      </c>
    </row>
    <row r="355" spans="2:4" ht="15.6" x14ac:dyDescent="0.3">
      <c r="B355" s="27" t="s">
        <v>460</v>
      </c>
      <c r="C355" s="28">
        <v>124</v>
      </c>
      <c r="D355" s="29">
        <v>5.6692398807335707</v>
      </c>
    </row>
    <row r="356" spans="2:4" ht="15.6" x14ac:dyDescent="0.3">
      <c r="B356" s="27" t="s">
        <v>461</v>
      </c>
      <c r="C356" s="28">
        <v>100</v>
      </c>
      <c r="D356" s="29">
        <v>5.5020576131687244</v>
      </c>
    </row>
    <row r="357" spans="2:4" ht="15.6" x14ac:dyDescent="0.3">
      <c r="B357" s="27" t="s">
        <v>462</v>
      </c>
      <c r="C357" s="28">
        <v>90</v>
      </c>
      <c r="D357" s="29">
        <v>5.4149351467069637</v>
      </c>
    </row>
    <row r="358" spans="2:4" ht="15.6" x14ac:dyDescent="0.3">
      <c r="B358" s="27" t="s">
        <v>463</v>
      </c>
      <c r="C358" s="28">
        <v>129</v>
      </c>
      <c r="D358" s="29">
        <v>5.0957870826726097</v>
      </c>
    </row>
    <row r="359" spans="2:4" ht="15.6" x14ac:dyDescent="0.3">
      <c r="B359" s="27" t="s">
        <v>464</v>
      </c>
      <c r="C359" s="28">
        <v>141</v>
      </c>
      <c r="D359" s="29">
        <v>4.9366099340048626</v>
      </c>
    </row>
    <row r="360" spans="2:4" ht="15.6" x14ac:dyDescent="0.3">
      <c r="B360" s="27" t="s">
        <v>465</v>
      </c>
      <c r="C360" s="28">
        <v>116</v>
      </c>
      <c r="D360" s="29">
        <v>4.7360874630343215</v>
      </c>
    </row>
    <row r="361" spans="2:4" ht="15.6" x14ac:dyDescent="0.3">
      <c r="B361" s="27" t="s">
        <v>466</v>
      </c>
      <c r="C361" s="28">
        <v>103</v>
      </c>
      <c r="D361" s="29">
        <v>4.5796032210175897</v>
      </c>
    </row>
    <row r="362" spans="2:4" ht="15.6" x14ac:dyDescent="0.3">
      <c r="B362" s="27" t="s">
        <v>467</v>
      </c>
      <c r="C362" s="28">
        <v>92</v>
      </c>
      <c r="D362" s="29">
        <v>4.4125560538116595</v>
      </c>
    </row>
    <row r="363" spans="2:4" ht="15.6" x14ac:dyDescent="0.3">
      <c r="B363" s="27" t="s">
        <v>468</v>
      </c>
      <c r="C363" s="28">
        <v>68</v>
      </c>
      <c r="D363" s="29">
        <v>4.3245450832690473</v>
      </c>
    </row>
    <row r="364" spans="2:4" ht="15.6" x14ac:dyDescent="0.3">
      <c r="B364" s="27" t="s">
        <v>469</v>
      </c>
      <c r="C364" s="28">
        <v>72</v>
      </c>
      <c r="D364" s="29">
        <v>4.221709006928406</v>
      </c>
    </row>
    <row r="365" spans="2:4" ht="15.6" x14ac:dyDescent="0.3">
      <c r="B365" s="27" t="s">
        <v>470</v>
      </c>
      <c r="C365" s="28">
        <v>80</v>
      </c>
      <c r="D365" s="29">
        <v>4.1620448517000241</v>
      </c>
    </row>
    <row r="366" spans="2:4" ht="15.6" x14ac:dyDescent="0.3">
      <c r="B366" s="27" t="s">
        <v>471</v>
      </c>
      <c r="C366" s="28">
        <v>84</v>
      </c>
      <c r="D366" s="29">
        <v>3.9796954314720816</v>
      </c>
    </row>
    <row r="367" spans="2:4" ht="15.6" x14ac:dyDescent="0.3">
      <c r="B367" s="31" t="s">
        <v>472</v>
      </c>
      <c r="C367" s="32">
        <v>88</v>
      </c>
      <c r="D367" s="33">
        <v>3.9081081081081082</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E143"/>
  <sheetViews>
    <sheetView tabSelected="1" topLeftCell="D1" workbookViewId="0">
      <pane xSplit="1" ySplit="8" topLeftCell="FM69" activePane="bottomRight" state="frozen"/>
      <selection activeCell="D1" sqref="D1"/>
      <selection pane="topRight" activeCell="E1" sqref="E1"/>
      <selection pane="bottomLeft" activeCell="D9" sqref="D9"/>
      <selection pane="bottomRight" activeCell="FW17" sqref="FW17:FW138"/>
    </sheetView>
  </sheetViews>
  <sheetFormatPr defaultColWidth="9.33203125" defaultRowHeight="14.4" x14ac:dyDescent="0.3"/>
  <cols>
    <col min="1" max="1" width="15.77734375" hidden="1" customWidth="1"/>
    <col min="2" max="2" width="19.33203125" hidden="1" customWidth="1"/>
    <col min="3" max="3" width="15.77734375" hidden="1" customWidth="1"/>
    <col min="4" max="14" width="18.88671875" customWidth="1"/>
    <col min="15" max="15" width="22.6640625" customWidth="1"/>
    <col min="16" max="24" width="18.88671875" customWidth="1"/>
    <col min="25" max="30" width="18.88671875" hidden="1" customWidth="1"/>
    <col min="31" max="37" width="18.88671875" customWidth="1"/>
    <col min="38" max="39" width="18.88671875" hidden="1" customWidth="1"/>
    <col min="40" max="46" width="18.88671875" customWidth="1"/>
    <col min="47" max="48" width="18.88671875" hidden="1" customWidth="1"/>
    <col min="49" max="55" width="18.88671875" customWidth="1"/>
    <col min="56" max="57" width="18.88671875" hidden="1" customWidth="1"/>
    <col min="58" max="64" width="18.88671875" customWidth="1"/>
    <col min="65" max="66" width="18.88671875" hidden="1" customWidth="1"/>
    <col min="67" max="73" width="18.88671875" customWidth="1"/>
    <col min="74" max="75" width="18.88671875" hidden="1" customWidth="1"/>
    <col min="76" max="78" width="18.88671875" customWidth="1"/>
    <col min="79" max="98" width="18.21875" customWidth="1"/>
    <col min="99" max="99" width="14.44140625" customWidth="1"/>
    <col min="100" max="100" width="12.77734375" customWidth="1"/>
    <col min="101" max="101" width="15.21875" customWidth="1"/>
    <col min="102" max="102" width="16.5546875" customWidth="1"/>
    <col min="103" max="103" width="14" customWidth="1"/>
    <col min="104" max="104" width="15.109375" customWidth="1"/>
    <col min="105" max="105" width="16.109375" customWidth="1"/>
    <col min="106" max="106" width="17.109375" customWidth="1"/>
    <col min="107" max="107" width="16.77734375" customWidth="1"/>
    <col min="108" max="108" width="14.6640625" customWidth="1"/>
    <col min="109" max="109" width="15.44140625" customWidth="1"/>
    <col min="110" max="110" width="13.77734375" customWidth="1"/>
    <col min="111" max="111" width="15.109375" customWidth="1"/>
    <col min="112" max="112" width="16.109375" customWidth="1"/>
    <col min="113" max="113" width="13.77734375" customWidth="1"/>
    <col min="114" max="114" width="13.44140625" customWidth="1"/>
    <col min="115" max="115" width="18.88671875" customWidth="1"/>
    <col min="116" max="116" width="17.44140625" customWidth="1"/>
    <col min="117" max="117" width="14.6640625" customWidth="1"/>
    <col min="118" max="118" width="14.44140625" customWidth="1"/>
    <col min="119" max="119" width="16.77734375" customWidth="1"/>
    <col min="120" max="120" width="17.109375" customWidth="1"/>
    <col min="121" max="121" width="15.77734375" customWidth="1"/>
    <col min="122" max="122" width="14.6640625" customWidth="1"/>
    <col min="123" max="123" width="16.21875" customWidth="1"/>
    <col min="124" max="125" width="16.5546875" customWidth="1"/>
    <col min="126" max="126" width="17.77734375" customWidth="1"/>
    <col min="127" max="127" width="17.21875" customWidth="1"/>
    <col min="128" max="128" width="9.33203125" hidden="1" customWidth="1"/>
    <col min="129" max="129" width="0.109375" hidden="1" customWidth="1"/>
    <col min="130" max="130" width="15" customWidth="1"/>
    <col min="131" max="131" width="20.44140625" customWidth="1"/>
    <col min="132" max="132" width="14.6640625" customWidth="1"/>
    <col min="133" max="133" width="17.33203125" customWidth="1"/>
    <col min="134" max="134" width="18.109375" customWidth="1"/>
    <col min="135" max="136" width="9.33203125" hidden="1" customWidth="1"/>
    <col min="137" max="137" width="19.109375" customWidth="1"/>
    <col min="138" max="138" width="17.109375" customWidth="1"/>
    <col min="139" max="139" width="16.77734375" customWidth="1"/>
    <col min="140" max="140" width="16.88671875" customWidth="1"/>
    <col min="141" max="141" width="17.33203125" customWidth="1"/>
    <col min="142" max="143" width="9.33203125" hidden="1" customWidth="1"/>
    <col min="144" max="144" width="15.109375" customWidth="1"/>
    <col min="145" max="145" width="21.44140625" customWidth="1"/>
    <col min="146" max="146" width="16.77734375" hidden="1" customWidth="1"/>
    <col min="147" max="147" width="9.33203125" hidden="1" customWidth="1"/>
    <col min="148" max="148" width="0" hidden="1" customWidth="1"/>
    <col min="150" max="150" width="13.6640625" customWidth="1"/>
    <col min="151" max="151" width="18.77734375" customWidth="1"/>
    <col min="153" max="153" width="18.77734375" customWidth="1"/>
    <col min="154" max="154" width="10.33203125" bestFit="1" customWidth="1"/>
    <col min="155" max="155" width="18.5546875" bestFit="1" customWidth="1"/>
    <col min="156" max="156" width="12.5546875" bestFit="1" customWidth="1"/>
    <col min="157" max="157" width="13.88671875" bestFit="1" customWidth="1"/>
    <col min="158" max="159" width="14.6640625" bestFit="1" customWidth="1"/>
    <col min="161" max="161" width="10.33203125" bestFit="1" customWidth="1"/>
    <col min="162" max="162" width="10.33203125" customWidth="1"/>
    <col min="163" max="163" width="18.77734375" customWidth="1"/>
    <col min="164" max="164" width="12.77734375" bestFit="1" customWidth="1"/>
    <col min="165" max="165" width="17.88671875" bestFit="1" customWidth="1"/>
    <col min="166" max="166" width="12.77734375" bestFit="1" customWidth="1"/>
    <col min="167" max="167" width="13.88671875" bestFit="1" customWidth="1"/>
    <col min="168" max="169" width="14.6640625" bestFit="1" customWidth="1"/>
    <col min="171" max="171" width="9.77734375" bestFit="1" customWidth="1"/>
    <col min="172" max="172" width="9.77734375" customWidth="1"/>
    <col min="173" max="173" width="18.5546875" customWidth="1"/>
    <col min="174" max="174" width="9.77734375" customWidth="1"/>
    <col min="175" max="175" width="15.5546875" customWidth="1"/>
    <col min="176" max="176" width="12.77734375" bestFit="1" customWidth="1"/>
    <col min="177" max="177" width="13.88671875" bestFit="1" customWidth="1"/>
    <col min="178" max="179" width="14.6640625" bestFit="1" customWidth="1"/>
    <col min="181" max="181" width="9.77734375" bestFit="1" customWidth="1"/>
    <col min="182" max="182" width="9.77734375" customWidth="1"/>
    <col min="183" max="183" width="18.5546875" customWidth="1"/>
    <col min="184" max="184" width="9.77734375" customWidth="1"/>
    <col min="185" max="185" width="15.5546875" customWidth="1"/>
    <col min="186" max="186" width="9.77734375" customWidth="1"/>
    <col min="187" max="187" width="13.88671875" bestFit="1" customWidth="1"/>
    <col min="188" max="189" width="14.6640625" bestFit="1" customWidth="1"/>
    <col min="191" max="191" width="9.77734375" bestFit="1" customWidth="1"/>
    <col min="192" max="192" width="9.77734375" customWidth="1"/>
    <col min="193" max="193" width="18.109375" customWidth="1"/>
    <col min="194" max="194" width="9.77734375" customWidth="1"/>
    <col min="195" max="195" width="15.44140625" customWidth="1"/>
    <col min="196" max="196" width="9.77734375" customWidth="1"/>
    <col min="197" max="197" width="13.88671875" bestFit="1" customWidth="1"/>
    <col min="198" max="199" width="14.6640625" bestFit="1" customWidth="1"/>
    <col min="201" max="201" width="9.77734375" bestFit="1" customWidth="1"/>
    <col min="202" max="202" width="9.77734375" customWidth="1"/>
    <col min="203" max="203" width="18.5546875" customWidth="1"/>
    <col min="204" max="204" width="9.77734375" customWidth="1"/>
    <col min="205" max="205" width="15.5546875" customWidth="1"/>
    <col min="206" max="206" width="9.77734375" customWidth="1"/>
    <col min="207" max="207" width="13.88671875" bestFit="1" customWidth="1"/>
    <col min="208" max="209" width="14.6640625" bestFit="1" customWidth="1"/>
    <col min="211" max="211" width="9.77734375" bestFit="1" customWidth="1"/>
    <col min="212" max="212" width="9.77734375" customWidth="1"/>
    <col min="213" max="213" width="19.33203125" customWidth="1"/>
    <col min="214" max="214" width="9.77734375" customWidth="1"/>
    <col min="215" max="215" width="15.44140625" customWidth="1"/>
    <col min="216" max="216" width="9.77734375" customWidth="1"/>
    <col min="217" max="217" width="13.88671875" bestFit="1" customWidth="1"/>
    <col min="218" max="219" width="14.6640625" bestFit="1" customWidth="1"/>
    <col min="221" max="221" width="10.5546875" customWidth="1"/>
    <col min="222" max="222" width="10.33203125" bestFit="1" customWidth="1"/>
    <col min="223" max="223" width="18.77734375" customWidth="1"/>
    <col min="224" max="224" width="10.33203125" bestFit="1" customWidth="1"/>
    <col min="225" max="225" width="13.5546875" customWidth="1"/>
    <col min="226" max="226" width="10.33203125" bestFit="1" customWidth="1"/>
    <col min="227" max="227" width="10.21875" customWidth="1"/>
    <col min="228" max="228" width="10.33203125" customWidth="1"/>
    <col min="229" max="229" width="11.21875" customWidth="1"/>
    <col min="231" max="231" width="10.5546875" customWidth="1"/>
    <col min="232" max="232" width="10.33203125" bestFit="1" customWidth="1"/>
    <col min="233" max="233" width="18.77734375" customWidth="1"/>
    <col min="234" max="234" width="10.33203125" bestFit="1" customWidth="1"/>
    <col min="235" max="235" width="13.5546875" customWidth="1"/>
    <col min="236" max="236" width="10.33203125" bestFit="1" customWidth="1"/>
    <col min="237" max="237" width="10.21875" customWidth="1"/>
    <col min="238" max="238" width="10.33203125" customWidth="1"/>
    <col min="239" max="239" width="11.21875" customWidth="1"/>
  </cols>
  <sheetData>
    <row r="1" spans="1:239" s="20" customFormat="1" x14ac:dyDescent="0.3"/>
    <row r="2" spans="1:239" s="20" customFormat="1" ht="22.5" customHeight="1" x14ac:dyDescent="0.4">
      <c r="C2" s="323" t="s">
        <v>620</v>
      </c>
      <c r="D2" s="323"/>
      <c r="E2" s="323"/>
      <c r="F2" s="323"/>
      <c r="G2" s="323"/>
      <c r="H2" s="323"/>
    </row>
    <row r="3" spans="1:239" s="20" customFormat="1" ht="23.25" customHeight="1" x14ac:dyDescent="0.4">
      <c r="C3" s="121" t="s">
        <v>1</v>
      </c>
      <c r="E3" s="22"/>
      <c r="F3" s="22"/>
      <c r="G3" s="22"/>
      <c r="H3" s="22"/>
    </row>
    <row r="4" spans="1:239" s="20" customFormat="1" ht="22.8" x14ac:dyDescent="0.4">
      <c r="C4" s="22"/>
    </row>
    <row r="5" spans="1:239" s="20" customFormat="1" x14ac:dyDescent="0.3"/>
    <row r="6" spans="1:239" s="20" customFormat="1" x14ac:dyDescent="0.3">
      <c r="A6" s="122"/>
    </row>
    <row r="7" spans="1:239" ht="15" thickBot="1" x14ac:dyDescent="0.35"/>
    <row r="8" spans="1:239" ht="15.75" customHeight="1" thickBot="1" x14ac:dyDescent="0.35">
      <c r="B8" s="64"/>
      <c r="C8" s="64"/>
      <c r="D8" s="322" t="s">
        <v>621</v>
      </c>
      <c r="E8" s="322" t="s">
        <v>622</v>
      </c>
      <c r="F8" s="322"/>
      <c r="G8" s="322"/>
      <c r="H8" s="322"/>
      <c r="I8" s="322"/>
      <c r="J8" s="322"/>
      <c r="K8" s="322"/>
      <c r="L8" s="322"/>
      <c r="M8" s="322"/>
      <c r="N8" s="322"/>
      <c r="O8" s="322"/>
      <c r="P8" s="322"/>
      <c r="Q8" s="322"/>
      <c r="R8" s="322" t="s">
        <v>623</v>
      </c>
      <c r="S8" s="322"/>
      <c r="T8" s="322"/>
      <c r="U8" s="322"/>
      <c r="V8" s="322"/>
      <c r="W8" s="322"/>
      <c r="X8" s="322"/>
      <c r="Y8" s="322"/>
      <c r="Z8" s="322"/>
      <c r="AA8" s="322"/>
      <c r="AB8" s="322"/>
      <c r="AC8" s="322"/>
      <c r="AD8" s="322"/>
      <c r="AE8" s="322" t="s">
        <v>624</v>
      </c>
      <c r="AF8" s="322"/>
      <c r="AG8" s="322"/>
      <c r="AH8" s="322"/>
      <c r="AI8" s="322"/>
      <c r="AJ8" s="322"/>
      <c r="AK8" s="322"/>
      <c r="AL8" s="322"/>
      <c r="AM8" s="322"/>
      <c r="AN8" s="322" t="s">
        <v>625</v>
      </c>
      <c r="AO8" s="322"/>
      <c r="AP8" s="322"/>
      <c r="AQ8" s="322"/>
      <c r="AR8" s="322"/>
      <c r="AS8" s="322"/>
      <c r="AT8" s="322"/>
      <c r="AU8" s="322"/>
      <c r="AV8" s="322"/>
      <c r="AW8" s="322" t="s">
        <v>626</v>
      </c>
      <c r="AX8" s="322"/>
      <c r="AY8" s="322"/>
      <c r="AZ8" s="322"/>
      <c r="BA8" s="322"/>
      <c r="BB8" s="322"/>
      <c r="BC8" s="322"/>
      <c r="BD8" s="322"/>
      <c r="BE8" s="322"/>
      <c r="BF8" s="322" t="s">
        <v>627</v>
      </c>
      <c r="BG8" s="322"/>
      <c r="BH8" s="322"/>
      <c r="BI8" s="322"/>
      <c r="BJ8" s="322"/>
      <c r="BK8" s="322"/>
      <c r="BL8" s="322"/>
      <c r="BM8" s="322"/>
      <c r="BN8" s="322"/>
      <c r="BO8" s="322" t="s">
        <v>628</v>
      </c>
      <c r="BP8" s="322"/>
      <c r="BQ8" s="322"/>
      <c r="BR8" s="322"/>
      <c r="BS8" s="322"/>
      <c r="BT8" s="322"/>
      <c r="BU8" s="322"/>
      <c r="BV8" s="322"/>
      <c r="BW8" s="322"/>
      <c r="BX8" s="322" t="s">
        <v>629</v>
      </c>
      <c r="BY8" s="322"/>
      <c r="BZ8" s="322"/>
      <c r="CA8" s="322"/>
      <c r="CB8" s="322"/>
      <c r="CC8" s="322"/>
      <c r="CD8" s="322"/>
      <c r="CE8" s="322" t="s">
        <v>630</v>
      </c>
      <c r="CF8" s="322"/>
      <c r="CG8" s="322"/>
      <c r="CH8" s="322"/>
      <c r="CI8" s="322"/>
      <c r="CJ8" s="322"/>
      <c r="CK8" s="322"/>
      <c r="CL8" s="322" t="s">
        <v>631</v>
      </c>
      <c r="CM8" s="322"/>
      <c r="CN8" s="322"/>
      <c r="CO8" s="322"/>
      <c r="CP8" s="322"/>
      <c r="CQ8" s="322"/>
      <c r="CR8" s="322"/>
      <c r="CS8" s="322" t="s">
        <v>632</v>
      </c>
      <c r="CT8" s="322"/>
      <c r="CU8" s="322"/>
      <c r="CV8" s="322"/>
      <c r="CW8" s="322"/>
      <c r="CX8" s="322"/>
      <c r="CY8" s="322"/>
      <c r="CZ8" s="322" t="s">
        <v>633</v>
      </c>
      <c r="DA8" s="322"/>
      <c r="DB8" s="322"/>
      <c r="DC8" s="322"/>
      <c r="DD8" s="322"/>
      <c r="DE8" s="322"/>
      <c r="DF8" s="322"/>
      <c r="DG8" s="322" t="s">
        <v>634</v>
      </c>
      <c r="DH8" s="322"/>
      <c r="DI8" s="322"/>
      <c r="DJ8" s="322"/>
      <c r="DK8" s="322"/>
      <c r="DL8" s="322"/>
      <c r="DM8" s="322"/>
      <c r="DN8" s="322" t="s">
        <v>635</v>
      </c>
      <c r="DO8" s="322"/>
      <c r="DP8" s="322"/>
      <c r="DQ8" s="322"/>
      <c r="DR8" s="322"/>
      <c r="DS8" s="322"/>
      <c r="DT8" s="322"/>
      <c r="DU8" s="322" t="s">
        <v>636</v>
      </c>
      <c r="DV8" s="322"/>
      <c r="DW8" s="322"/>
      <c r="DX8" s="322"/>
      <c r="DY8" s="322"/>
      <c r="DZ8" s="322"/>
      <c r="EA8" s="322"/>
      <c r="EB8" s="322" t="s">
        <v>637</v>
      </c>
      <c r="EC8" s="322"/>
      <c r="ED8" s="322"/>
      <c r="EE8" s="322"/>
      <c r="EF8" s="322"/>
      <c r="EG8" s="322"/>
      <c r="EH8" s="322"/>
      <c r="EI8" s="322" t="s">
        <v>638</v>
      </c>
      <c r="EJ8" s="322"/>
      <c r="EK8" s="322"/>
      <c r="EL8" s="322"/>
      <c r="EM8" s="322"/>
      <c r="EN8" s="322"/>
      <c r="EO8" s="322"/>
      <c r="EP8" s="324" t="s">
        <v>639</v>
      </c>
      <c r="EQ8" s="324"/>
      <c r="ER8" s="324"/>
    </row>
    <row r="9" spans="1:239" ht="125.1" customHeight="1" thickBot="1" x14ac:dyDescent="0.35">
      <c r="B9" s="123" t="s">
        <v>640</v>
      </c>
      <c r="C9" s="123" t="s">
        <v>575</v>
      </c>
      <c r="D9" s="322"/>
      <c r="E9" s="124" t="s">
        <v>641</v>
      </c>
      <c r="F9" s="125" t="s">
        <v>642</v>
      </c>
      <c r="G9" s="125" t="s">
        <v>643</v>
      </c>
      <c r="H9" s="125" t="s">
        <v>644</v>
      </c>
      <c r="I9" s="126" t="s">
        <v>645</v>
      </c>
      <c r="J9" s="125" t="s">
        <v>646</v>
      </c>
      <c r="K9" s="125" t="s">
        <v>647</v>
      </c>
      <c r="L9" s="125" t="s">
        <v>648</v>
      </c>
      <c r="M9" s="125" t="s">
        <v>649</v>
      </c>
      <c r="N9" s="125" t="s">
        <v>650</v>
      </c>
      <c r="O9" s="125" t="s">
        <v>651</v>
      </c>
      <c r="P9" s="127" t="s">
        <v>652</v>
      </c>
      <c r="Q9" s="127" t="s">
        <v>653</v>
      </c>
      <c r="R9" s="124" t="s">
        <v>641</v>
      </c>
      <c r="S9" s="125" t="s">
        <v>642</v>
      </c>
      <c r="T9" s="125" t="s">
        <v>643</v>
      </c>
      <c r="U9" s="125" t="s">
        <v>644</v>
      </c>
      <c r="V9" s="126" t="s">
        <v>645</v>
      </c>
      <c r="W9" s="125" t="s">
        <v>646</v>
      </c>
      <c r="X9" s="125" t="s">
        <v>647</v>
      </c>
      <c r="Y9" s="125" t="s">
        <v>654</v>
      </c>
      <c r="Z9" s="125" t="s">
        <v>655</v>
      </c>
      <c r="AA9" s="125" t="s">
        <v>650</v>
      </c>
      <c r="AB9" s="125" t="s">
        <v>651</v>
      </c>
      <c r="AC9" s="127" t="s">
        <v>652</v>
      </c>
      <c r="AD9" s="127" t="s">
        <v>653</v>
      </c>
      <c r="AE9" s="124" t="s">
        <v>641</v>
      </c>
      <c r="AF9" s="125" t="s">
        <v>642</v>
      </c>
      <c r="AG9" s="125" t="s">
        <v>643</v>
      </c>
      <c r="AH9" s="125" t="s">
        <v>644</v>
      </c>
      <c r="AI9" s="126" t="s">
        <v>645</v>
      </c>
      <c r="AJ9" s="125" t="s">
        <v>646</v>
      </c>
      <c r="AK9" s="125" t="s">
        <v>647</v>
      </c>
      <c r="AL9" s="125" t="s">
        <v>650</v>
      </c>
      <c r="AM9" s="125" t="s">
        <v>651</v>
      </c>
      <c r="AN9" s="124" t="s">
        <v>641</v>
      </c>
      <c r="AO9" s="125" t="s">
        <v>642</v>
      </c>
      <c r="AP9" s="125" t="s">
        <v>643</v>
      </c>
      <c r="AQ9" s="125" t="s">
        <v>644</v>
      </c>
      <c r="AR9" s="126" t="s">
        <v>645</v>
      </c>
      <c r="AS9" s="125" t="s">
        <v>646</v>
      </c>
      <c r="AT9" s="125" t="s">
        <v>647</v>
      </c>
      <c r="AU9" s="128" t="s">
        <v>650</v>
      </c>
      <c r="AV9" s="125" t="s">
        <v>651</v>
      </c>
      <c r="AW9" s="124" t="s">
        <v>641</v>
      </c>
      <c r="AX9" s="125" t="s">
        <v>642</v>
      </c>
      <c r="AY9" s="125" t="s">
        <v>643</v>
      </c>
      <c r="AZ9" s="125" t="s">
        <v>644</v>
      </c>
      <c r="BA9" s="126" t="s">
        <v>645</v>
      </c>
      <c r="BB9" s="125" t="s">
        <v>646</v>
      </c>
      <c r="BC9" s="125" t="s">
        <v>647</v>
      </c>
      <c r="BD9" s="125" t="s">
        <v>650</v>
      </c>
      <c r="BE9" s="125" t="s">
        <v>651</v>
      </c>
      <c r="BF9" s="124" t="s">
        <v>641</v>
      </c>
      <c r="BG9" s="125" t="s">
        <v>642</v>
      </c>
      <c r="BH9" s="125" t="s">
        <v>643</v>
      </c>
      <c r="BI9" s="125" t="s">
        <v>644</v>
      </c>
      <c r="BJ9" s="126" t="s">
        <v>645</v>
      </c>
      <c r="BK9" s="125" t="s">
        <v>646</v>
      </c>
      <c r="BL9" s="125" t="s">
        <v>647</v>
      </c>
      <c r="BM9" s="125" t="s">
        <v>650</v>
      </c>
      <c r="BN9" s="125" t="s">
        <v>651</v>
      </c>
      <c r="BO9" s="124" t="s">
        <v>641</v>
      </c>
      <c r="BP9" s="125" t="s">
        <v>642</v>
      </c>
      <c r="BQ9" s="125" t="s">
        <v>643</v>
      </c>
      <c r="BR9" s="125" t="s">
        <v>644</v>
      </c>
      <c r="BS9" s="126" t="s">
        <v>645</v>
      </c>
      <c r="BT9" s="125" t="s">
        <v>646</v>
      </c>
      <c r="BU9" s="125" t="s">
        <v>647</v>
      </c>
      <c r="BV9" s="125" t="s">
        <v>650</v>
      </c>
      <c r="BW9" s="125" t="s">
        <v>651</v>
      </c>
      <c r="BX9" s="124" t="s">
        <v>641</v>
      </c>
      <c r="BY9" s="125" t="s">
        <v>642</v>
      </c>
      <c r="BZ9" s="125" t="s">
        <v>643</v>
      </c>
      <c r="CA9" s="125" t="s">
        <v>644</v>
      </c>
      <c r="CB9" s="126" t="s">
        <v>645</v>
      </c>
      <c r="CC9" s="125" t="s">
        <v>646</v>
      </c>
      <c r="CD9" s="125" t="s">
        <v>647</v>
      </c>
      <c r="CE9" s="124" t="s">
        <v>641</v>
      </c>
      <c r="CF9" s="125" t="s">
        <v>642</v>
      </c>
      <c r="CG9" s="125" t="s">
        <v>643</v>
      </c>
      <c r="CH9" s="125" t="s">
        <v>644</v>
      </c>
      <c r="CI9" s="125" t="s">
        <v>645</v>
      </c>
      <c r="CJ9" s="125" t="s">
        <v>646</v>
      </c>
      <c r="CK9" s="125" t="s">
        <v>647</v>
      </c>
      <c r="CL9" s="124" t="s">
        <v>641</v>
      </c>
      <c r="CM9" s="125" t="s">
        <v>642</v>
      </c>
      <c r="CN9" s="125" t="s">
        <v>643</v>
      </c>
      <c r="CO9" s="125" t="s">
        <v>644</v>
      </c>
      <c r="CP9" s="126" t="s">
        <v>645</v>
      </c>
      <c r="CQ9" s="125" t="s">
        <v>646</v>
      </c>
      <c r="CR9" s="125" t="s">
        <v>647</v>
      </c>
      <c r="CS9" s="124" t="s">
        <v>641</v>
      </c>
      <c r="CT9" s="125" t="s">
        <v>642</v>
      </c>
      <c r="CU9" s="125" t="s">
        <v>643</v>
      </c>
      <c r="CV9" s="125" t="s">
        <v>644</v>
      </c>
      <c r="CW9" s="126" t="s">
        <v>645</v>
      </c>
      <c r="CX9" s="125" t="s">
        <v>646</v>
      </c>
      <c r="CY9" s="125" t="s">
        <v>647</v>
      </c>
      <c r="CZ9" s="124" t="s">
        <v>641</v>
      </c>
      <c r="DA9" s="125" t="s">
        <v>642</v>
      </c>
      <c r="DB9" s="125" t="s">
        <v>643</v>
      </c>
      <c r="DC9" s="125" t="s">
        <v>644</v>
      </c>
      <c r="DD9" s="126" t="s">
        <v>645</v>
      </c>
      <c r="DE9" s="125" t="s">
        <v>646</v>
      </c>
      <c r="DF9" s="125" t="s">
        <v>647</v>
      </c>
      <c r="DG9" s="124" t="s">
        <v>641</v>
      </c>
      <c r="DH9" s="125" t="s">
        <v>642</v>
      </c>
      <c r="DI9" s="125" t="s">
        <v>643</v>
      </c>
      <c r="DJ9" s="125" t="s">
        <v>644</v>
      </c>
      <c r="DK9" s="126" t="s">
        <v>645</v>
      </c>
      <c r="DL9" s="125" t="s">
        <v>646</v>
      </c>
      <c r="DM9" s="125" t="s">
        <v>647</v>
      </c>
      <c r="DN9" s="124" t="s">
        <v>641</v>
      </c>
      <c r="DO9" s="125" t="s">
        <v>642</v>
      </c>
      <c r="DP9" s="125" t="s">
        <v>643</v>
      </c>
      <c r="DQ9" s="125" t="s">
        <v>644</v>
      </c>
      <c r="DR9" s="126" t="s">
        <v>645</v>
      </c>
      <c r="DS9" s="125" t="s">
        <v>646</v>
      </c>
      <c r="DT9" s="125" t="s">
        <v>647</v>
      </c>
      <c r="DU9" s="124" t="s">
        <v>641</v>
      </c>
      <c r="DV9" s="125" t="s">
        <v>642</v>
      </c>
      <c r="DW9" s="125" t="s">
        <v>643</v>
      </c>
      <c r="DX9" s="125" t="s">
        <v>644</v>
      </c>
      <c r="DY9" s="126" t="s">
        <v>645</v>
      </c>
      <c r="DZ9" s="125" t="s">
        <v>646</v>
      </c>
      <c r="EA9" s="125" t="s">
        <v>647</v>
      </c>
      <c r="EB9" s="124" t="s">
        <v>641</v>
      </c>
      <c r="EC9" s="125" t="s">
        <v>642</v>
      </c>
      <c r="ED9" s="125" t="s">
        <v>643</v>
      </c>
      <c r="EE9" s="125" t="s">
        <v>644</v>
      </c>
      <c r="EF9" s="126" t="s">
        <v>645</v>
      </c>
      <c r="EG9" s="125" t="s">
        <v>646</v>
      </c>
      <c r="EH9" s="125" t="s">
        <v>647</v>
      </c>
      <c r="EI9" s="124" t="s">
        <v>641</v>
      </c>
      <c r="EJ9" s="125" t="s">
        <v>642</v>
      </c>
      <c r="EK9" s="125" t="s">
        <v>643</v>
      </c>
      <c r="EL9" s="125" t="s">
        <v>644</v>
      </c>
      <c r="EM9" s="126" t="s">
        <v>645</v>
      </c>
      <c r="EN9" s="125" t="s">
        <v>646</v>
      </c>
      <c r="EO9" s="125" t="s">
        <v>647</v>
      </c>
      <c r="EP9" s="129" t="s">
        <v>641</v>
      </c>
      <c r="EQ9" s="127" t="s">
        <v>652</v>
      </c>
      <c r="ER9" s="130" t="s">
        <v>653</v>
      </c>
      <c r="ET9" s="238" t="s">
        <v>1012</v>
      </c>
      <c r="EU9" s="289" t="s">
        <v>1016</v>
      </c>
      <c r="EV9" s="238" t="s">
        <v>495</v>
      </c>
      <c r="EW9" s="238" t="s">
        <v>1015</v>
      </c>
      <c r="EX9" s="238" t="s">
        <v>1013</v>
      </c>
      <c r="EY9" s="283" t="s">
        <v>1017</v>
      </c>
      <c r="EZ9" s="273" t="s">
        <v>1064</v>
      </c>
      <c r="FA9" s="271" t="s">
        <v>1065</v>
      </c>
      <c r="FB9" s="290" t="s">
        <v>1067</v>
      </c>
      <c r="FC9" s="293" t="s">
        <v>1066</v>
      </c>
      <c r="FE9" s="238" t="s">
        <v>1073</v>
      </c>
      <c r="FF9" s="238" t="s">
        <v>1104</v>
      </c>
      <c r="FG9" s="238" t="s">
        <v>1068</v>
      </c>
      <c r="FH9" s="238" t="s">
        <v>1105</v>
      </c>
      <c r="FI9" s="273" t="s">
        <v>1069</v>
      </c>
      <c r="FJ9" s="238" t="s">
        <v>1105</v>
      </c>
      <c r="FK9" s="271" t="s">
        <v>1070</v>
      </c>
      <c r="FL9" s="290" t="s">
        <v>1071</v>
      </c>
      <c r="FM9" s="296" t="s">
        <v>1072</v>
      </c>
      <c r="FO9" s="238" t="s">
        <v>1074</v>
      </c>
      <c r="FP9" s="238" t="s">
        <v>1106</v>
      </c>
      <c r="FQ9" s="238" t="s">
        <v>1075</v>
      </c>
      <c r="FR9" s="238" t="s">
        <v>1107</v>
      </c>
      <c r="FS9" s="273" t="s">
        <v>1076</v>
      </c>
      <c r="FT9" s="238" t="s">
        <v>1108</v>
      </c>
      <c r="FU9" s="271" t="s">
        <v>1077</v>
      </c>
      <c r="FV9" s="290" t="s">
        <v>1078</v>
      </c>
      <c r="FW9" s="296" t="s">
        <v>1079</v>
      </c>
      <c r="FY9" s="238" t="s">
        <v>1080</v>
      </c>
      <c r="FZ9" s="238" t="s">
        <v>1109</v>
      </c>
      <c r="GA9" s="238" t="s">
        <v>1081</v>
      </c>
      <c r="GB9" s="238" t="s">
        <v>1110</v>
      </c>
      <c r="GC9" s="273" t="s">
        <v>1082</v>
      </c>
      <c r="GD9" s="238" t="s">
        <v>1111</v>
      </c>
      <c r="GE9" s="271" t="s">
        <v>1083</v>
      </c>
      <c r="GF9" s="290" t="s">
        <v>1084</v>
      </c>
      <c r="GG9" s="296" t="s">
        <v>1085</v>
      </c>
      <c r="GI9" s="238" t="s">
        <v>1086</v>
      </c>
      <c r="GJ9" s="238" t="s">
        <v>1112</v>
      </c>
      <c r="GK9" s="238" t="s">
        <v>1087</v>
      </c>
      <c r="GL9" s="238" t="s">
        <v>1114</v>
      </c>
      <c r="GM9" s="273" t="s">
        <v>1088</v>
      </c>
      <c r="GN9" s="238" t="s">
        <v>1113</v>
      </c>
      <c r="GO9" s="271" t="s">
        <v>1089</v>
      </c>
      <c r="GP9" s="290" t="s">
        <v>1090</v>
      </c>
      <c r="GQ9" s="296" t="s">
        <v>1091</v>
      </c>
      <c r="GS9" s="238" t="s">
        <v>1092</v>
      </c>
      <c r="GT9" s="238" t="s">
        <v>1116</v>
      </c>
      <c r="GU9" s="238" t="s">
        <v>1093</v>
      </c>
      <c r="GV9" s="238" t="s">
        <v>1117</v>
      </c>
      <c r="GW9" s="273" t="s">
        <v>1094</v>
      </c>
      <c r="GX9" s="238" t="s">
        <v>1115</v>
      </c>
      <c r="GY9" s="271" t="s">
        <v>1095</v>
      </c>
      <c r="GZ9" s="290" t="s">
        <v>1096</v>
      </c>
      <c r="HA9" s="296" t="s">
        <v>1097</v>
      </c>
      <c r="HC9" s="238" t="s">
        <v>1098</v>
      </c>
      <c r="HD9" s="238" t="s">
        <v>1120</v>
      </c>
      <c r="HE9" s="238" t="s">
        <v>1099</v>
      </c>
      <c r="HF9" s="238" t="s">
        <v>1119</v>
      </c>
      <c r="HG9" s="273" t="s">
        <v>1100</v>
      </c>
      <c r="HH9" s="238" t="s">
        <v>1118</v>
      </c>
      <c r="HI9" s="271" t="s">
        <v>1101</v>
      </c>
      <c r="HJ9" s="290" t="s">
        <v>1102</v>
      </c>
      <c r="HK9" s="296" t="s">
        <v>1103</v>
      </c>
      <c r="HM9" s="238" t="s">
        <v>1121</v>
      </c>
      <c r="HN9" s="238" t="s">
        <v>1122</v>
      </c>
      <c r="HO9" s="305" t="s">
        <v>1123</v>
      </c>
      <c r="HP9" s="303" t="s">
        <v>1124</v>
      </c>
      <c r="HQ9" s="273" t="s">
        <v>1129</v>
      </c>
      <c r="HR9" s="301" t="s">
        <v>1125</v>
      </c>
      <c r="HS9" s="271" t="s">
        <v>1126</v>
      </c>
      <c r="HT9" s="290" t="s">
        <v>1127</v>
      </c>
      <c r="HU9" s="296" t="s">
        <v>1128</v>
      </c>
      <c r="HW9" s="238" t="s">
        <v>1130</v>
      </c>
      <c r="HX9" s="308" t="s">
        <v>1131</v>
      </c>
      <c r="HY9" s="305" t="s">
        <v>1132</v>
      </c>
      <c r="HZ9" s="303" t="s">
        <v>1133</v>
      </c>
      <c r="IA9" s="273" t="s">
        <v>1134</v>
      </c>
      <c r="IB9" s="301" t="s">
        <v>1135</v>
      </c>
      <c r="IC9" s="271" t="s">
        <v>1136</v>
      </c>
      <c r="ID9" s="290" t="s">
        <v>1137</v>
      </c>
      <c r="IE9" s="296" t="s">
        <v>1138</v>
      </c>
    </row>
    <row r="10" spans="1:239" ht="15" hidden="1" x14ac:dyDescent="0.3">
      <c r="B10" s="131">
        <v>1</v>
      </c>
      <c r="C10" s="131" t="s">
        <v>656</v>
      </c>
      <c r="D10" s="132">
        <v>44178</v>
      </c>
      <c r="E10" s="133">
        <v>2980958</v>
      </c>
      <c r="F10" s="133">
        <v>12657</v>
      </c>
      <c r="G10" s="134">
        <v>0.42459504629048783</v>
      </c>
      <c r="H10" s="133">
        <v>189</v>
      </c>
      <c r="I10" s="134">
        <v>6.3402436397963337E-3</v>
      </c>
      <c r="J10" s="133">
        <v>0</v>
      </c>
      <c r="K10" s="134">
        <v>0</v>
      </c>
      <c r="L10" s="133">
        <v>0</v>
      </c>
      <c r="M10" s="134">
        <v>0</v>
      </c>
      <c r="N10" s="133">
        <v>0</v>
      </c>
      <c r="O10" s="134">
        <v>0</v>
      </c>
      <c r="P10" s="133">
        <v>0</v>
      </c>
      <c r="Q10" s="134">
        <v>0</v>
      </c>
      <c r="R10" s="133">
        <v>2442116</v>
      </c>
      <c r="S10" s="133">
        <v>1160</v>
      </c>
      <c r="T10" s="134">
        <v>4.7499791164711258E-2</v>
      </c>
      <c r="U10" s="133">
        <v>561</v>
      </c>
      <c r="V10" s="134">
        <v>2.2971881761554323E-2</v>
      </c>
      <c r="W10" s="133">
        <v>1</v>
      </c>
      <c r="X10" s="134">
        <v>4.0948095831647639E-5</v>
      </c>
      <c r="Y10" s="133">
        <v>0</v>
      </c>
      <c r="Z10" s="134">
        <v>0</v>
      </c>
      <c r="AA10" s="133">
        <v>0</v>
      </c>
      <c r="AB10" s="134">
        <v>0</v>
      </c>
      <c r="AC10" s="133">
        <v>0</v>
      </c>
      <c r="AD10" s="134">
        <v>0</v>
      </c>
      <c r="AE10" s="135">
        <v>2674804</v>
      </c>
      <c r="AF10" s="135">
        <v>1743</v>
      </c>
      <c r="AG10" s="134">
        <v>6.5163653112527115E-2</v>
      </c>
      <c r="AH10" s="135">
        <v>755</v>
      </c>
      <c r="AI10" s="134">
        <v>2.8226367240366024E-2</v>
      </c>
      <c r="AJ10" s="135">
        <v>0</v>
      </c>
      <c r="AK10" s="134">
        <v>0</v>
      </c>
      <c r="AL10" s="135">
        <v>0</v>
      </c>
      <c r="AM10" s="134">
        <v>0</v>
      </c>
      <c r="AN10" s="135">
        <v>3015497</v>
      </c>
      <c r="AO10" s="135">
        <v>3831</v>
      </c>
      <c r="AP10" s="134">
        <v>0.12704373441591882</v>
      </c>
      <c r="AQ10" s="135">
        <v>706</v>
      </c>
      <c r="AR10" s="134">
        <v>2.3412392716689819E-2</v>
      </c>
      <c r="AS10" s="135">
        <v>0</v>
      </c>
      <c r="AT10" s="134">
        <v>0</v>
      </c>
      <c r="AU10" s="135">
        <v>0</v>
      </c>
      <c r="AV10" s="134">
        <v>0</v>
      </c>
      <c r="AW10" s="135">
        <v>3670466</v>
      </c>
      <c r="AX10" s="135">
        <v>6289</v>
      </c>
      <c r="AY10" s="134">
        <v>0.17134064176047401</v>
      </c>
      <c r="AZ10" s="135">
        <v>665</v>
      </c>
      <c r="BA10" s="134">
        <v>1.8117590518479124E-2</v>
      </c>
      <c r="BB10" s="135">
        <v>3</v>
      </c>
      <c r="BC10" s="134">
        <v>8.1733491060808077E-5</v>
      </c>
      <c r="BD10" s="135">
        <v>0</v>
      </c>
      <c r="BE10" s="134">
        <v>0</v>
      </c>
      <c r="BF10" s="135">
        <v>4129776</v>
      </c>
      <c r="BG10" s="135">
        <v>7189</v>
      </c>
      <c r="BH10" s="134">
        <v>0.17407723808748951</v>
      </c>
      <c r="BI10" s="135">
        <v>889</v>
      </c>
      <c r="BJ10" s="134">
        <v>2.1526591272746996E-2</v>
      </c>
      <c r="BK10" s="135">
        <v>0</v>
      </c>
      <c r="BL10" s="134">
        <v>0</v>
      </c>
      <c r="BM10" s="135">
        <v>0</v>
      </c>
      <c r="BN10" s="134">
        <v>0</v>
      </c>
      <c r="BO10" s="135">
        <v>4139549</v>
      </c>
      <c r="BP10" s="135">
        <v>6895</v>
      </c>
      <c r="BQ10" s="134">
        <v>0.16656403873948589</v>
      </c>
      <c r="BR10" s="135">
        <v>873</v>
      </c>
      <c r="BS10" s="134">
        <v>2.1089253925971163E-2</v>
      </c>
      <c r="BT10" s="135">
        <v>1</v>
      </c>
      <c r="BU10" s="134">
        <v>2.4157220991948637E-5</v>
      </c>
      <c r="BV10" s="135">
        <v>0</v>
      </c>
      <c r="BW10" s="134">
        <v>0</v>
      </c>
      <c r="BX10" s="133">
        <v>3865391</v>
      </c>
      <c r="BY10" s="133">
        <v>5712</v>
      </c>
      <c r="BZ10" s="134">
        <v>0.14777289024577334</v>
      </c>
      <c r="CA10" s="133">
        <v>735</v>
      </c>
      <c r="CB10" s="134">
        <v>1.9014893965448774E-2</v>
      </c>
      <c r="CC10" s="133">
        <v>1</v>
      </c>
      <c r="CD10" s="134">
        <v>2.5870604034624183E-5</v>
      </c>
      <c r="CE10" s="133">
        <v>4391828</v>
      </c>
      <c r="CF10" s="133">
        <v>5003</v>
      </c>
      <c r="CG10" s="134">
        <v>0.11391611875510607</v>
      </c>
      <c r="CH10" s="133">
        <v>727</v>
      </c>
      <c r="CI10" s="134">
        <v>1.6553471584041999E-2</v>
      </c>
      <c r="CJ10" s="133">
        <v>0</v>
      </c>
      <c r="CK10" s="134">
        <v>0</v>
      </c>
      <c r="CL10" s="133">
        <v>4695213</v>
      </c>
      <c r="CM10" s="133">
        <v>4644</v>
      </c>
      <c r="CN10" s="134">
        <v>9.8909250762425474E-2</v>
      </c>
      <c r="CO10" s="133">
        <v>673</v>
      </c>
      <c r="CP10" s="134">
        <v>1.4333748011006103E-2</v>
      </c>
      <c r="CQ10" s="133">
        <v>1</v>
      </c>
      <c r="CR10" s="134">
        <v>2.1298288277869395E-5</v>
      </c>
      <c r="CS10" s="133">
        <v>4789564</v>
      </c>
      <c r="CT10" s="133">
        <v>4596</v>
      </c>
      <c r="CU10" s="134">
        <v>9.5958630054844243E-2</v>
      </c>
      <c r="CV10" s="133">
        <v>696</v>
      </c>
      <c r="CW10" s="134">
        <v>1.4531594107522104E-2</v>
      </c>
      <c r="CX10" s="133">
        <v>0</v>
      </c>
      <c r="CY10" s="134">
        <v>0</v>
      </c>
      <c r="CZ10" s="133">
        <v>4417542</v>
      </c>
      <c r="DA10" s="133">
        <v>3437</v>
      </c>
      <c r="DB10" s="134">
        <v>7.7803448161896369E-2</v>
      </c>
      <c r="DC10" s="133">
        <v>529</v>
      </c>
      <c r="DD10" s="134">
        <v>1.1974985184068424E-2</v>
      </c>
      <c r="DE10" s="133">
        <v>0</v>
      </c>
      <c r="DF10" s="134">
        <v>0</v>
      </c>
      <c r="DG10" s="133">
        <v>3804929</v>
      </c>
      <c r="DH10" s="133">
        <v>1225</v>
      </c>
      <c r="DI10" s="134">
        <v>3.2195081695348321E-2</v>
      </c>
      <c r="DJ10" s="133">
        <v>207</v>
      </c>
      <c r="DK10" s="134">
        <v>5.4403117640302884E-3</v>
      </c>
      <c r="DL10" s="133">
        <v>1</v>
      </c>
      <c r="DM10" s="134">
        <v>2.6281699343141487E-5</v>
      </c>
      <c r="DN10" s="133">
        <v>1401351</v>
      </c>
      <c r="DO10" s="133">
        <v>21</v>
      </c>
      <c r="DP10" s="134">
        <v>1.4985538954908513E-3</v>
      </c>
      <c r="DQ10" s="133">
        <v>0</v>
      </c>
      <c r="DR10" s="134">
        <v>0</v>
      </c>
      <c r="DS10" s="133">
        <v>0</v>
      </c>
      <c r="DT10" s="134">
        <v>0</v>
      </c>
      <c r="DU10" s="133">
        <v>1422608</v>
      </c>
      <c r="DV10" s="133">
        <v>4</v>
      </c>
      <c r="DW10" s="134">
        <v>2.8117373162529665E-4</v>
      </c>
      <c r="DX10" s="133">
        <v>0</v>
      </c>
      <c r="DY10" s="134">
        <v>0</v>
      </c>
      <c r="DZ10" s="133">
        <v>0</v>
      </c>
      <c r="EA10" s="134">
        <v>0</v>
      </c>
      <c r="EB10" s="133">
        <v>2988769</v>
      </c>
      <c r="EC10" s="133">
        <v>4</v>
      </c>
      <c r="ED10" s="134">
        <v>1.3383436458287677E-4</v>
      </c>
      <c r="EE10" s="133">
        <v>1</v>
      </c>
      <c r="EF10" s="134">
        <v>3.3458591145719192E-5</v>
      </c>
      <c r="EG10" s="133">
        <v>0</v>
      </c>
      <c r="EH10" s="134">
        <v>0</v>
      </c>
      <c r="EI10" s="136">
        <v>5005988</v>
      </c>
      <c r="EJ10" s="136">
        <v>1</v>
      </c>
      <c r="EK10" s="137">
        <v>1.9976076650603236E-5</v>
      </c>
      <c r="EL10" s="138">
        <v>0</v>
      </c>
      <c r="EM10" s="137">
        <v>0</v>
      </c>
      <c r="EN10" s="138">
        <v>0</v>
      </c>
      <c r="EO10" s="137">
        <v>0</v>
      </c>
      <c r="EP10" s="138">
        <v>2223118</v>
      </c>
      <c r="EQ10" s="138">
        <v>0</v>
      </c>
      <c r="ER10" s="134">
        <v>0</v>
      </c>
      <c r="ET10" s="239">
        <f>EI10+EB10+DU10+DN10+DG10+CZ10+CS10+CL10+CE10+BX10+BO10+BF10+AW10+AN10+AE10+R10+E10</f>
        <v>59836349</v>
      </c>
      <c r="EU10" s="284">
        <f t="shared" ref="EU10:EU41" si="0">ET10-EJ10-EC10-DV10-DO10-DH10-DA10-CT10-CM10-CF10-BY10-BP10-BG10-AX10-AF10-AO10-S10-F10</f>
        <v>59771938</v>
      </c>
      <c r="EW10" s="285">
        <f t="shared" ref="EW10:EW41" si="1">EU10/ET10</f>
        <v>0.9989235472906276</v>
      </c>
      <c r="EX10" s="239">
        <f>ET10-EI10-EB10-DU10</f>
        <v>50418984</v>
      </c>
      <c r="EY10" s="239">
        <f t="shared" ref="EY10:EY41" si="2">EX10-DO10 -DH10-DA10-CT10-CM10-CF10-BY10-BP10-BG10-AX10-AO10-AF10-S10-F10</f>
        <v>50354582</v>
      </c>
      <c r="EZ10" s="285">
        <f t="shared" ref="EZ10:EZ41" si="3">EY10/EX10</f>
        <v>0.99872266366970031</v>
      </c>
      <c r="HO10" s="306"/>
      <c r="HP10" s="292"/>
      <c r="HQ10" s="259"/>
      <c r="HR10" s="298"/>
      <c r="HS10" s="257"/>
      <c r="HT10" s="292"/>
      <c r="HU10" s="298"/>
      <c r="HX10" s="257"/>
      <c r="HY10" s="306"/>
      <c r="HZ10" s="292"/>
      <c r="IA10" s="259"/>
      <c r="IB10" s="298"/>
      <c r="IC10" s="257"/>
      <c r="ID10" s="292"/>
    </row>
    <row r="11" spans="1:239" ht="15" hidden="1" x14ac:dyDescent="0.3">
      <c r="B11" s="131">
        <v>2</v>
      </c>
      <c r="C11" s="131" t="s">
        <v>657</v>
      </c>
      <c r="D11" s="139">
        <v>44185</v>
      </c>
      <c r="E11" s="136">
        <v>2980958</v>
      </c>
      <c r="F11" s="136">
        <v>338730</v>
      </c>
      <c r="G11" s="137">
        <v>11.363125545546096</v>
      </c>
      <c r="H11" s="136">
        <v>210</v>
      </c>
      <c r="I11" s="137">
        <v>7.0447151553292607E-3</v>
      </c>
      <c r="J11" s="136">
        <v>0</v>
      </c>
      <c r="K11" s="137">
        <v>0</v>
      </c>
      <c r="L11" s="136">
        <v>0</v>
      </c>
      <c r="M11" s="137">
        <v>0</v>
      </c>
      <c r="N11" s="136">
        <v>0</v>
      </c>
      <c r="O11" s="137">
        <v>0</v>
      </c>
      <c r="P11" s="136">
        <v>0</v>
      </c>
      <c r="Q11" s="137">
        <v>0</v>
      </c>
      <c r="R11" s="136">
        <v>2442116</v>
      </c>
      <c r="S11" s="136">
        <v>5701</v>
      </c>
      <c r="T11" s="137">
        <v>0.23344509433622318</v>
      </c>
      <c r="U11" s="136">
        <v>633</v>
      </c>
      <c r="V11" s="137">
        <v>2.5920144661432953E-2</v>
      </c>
      <c r="W11" s="136">
        <v>1</v>
      </c>
      <c r="X11" s="137">
        <v>4.0948095831647639E-5</v>
      </c>
      <c r="Y11" s="136">
        <v>0</v>
      </c>
      <c r="Z11" s="137">
        <v>0</v>
      </c>
      <c r="AA11" s="136">
        <v>0</v>
      </c>
      <c r="AB11" s="137">
        <v>0</v>
      </c>
      <c r="AC11" s="136">
        <v>0</v>
      </c>
      <c r="AD11" s="137">
        <v>0</v>
      </c>
      <c r="AE11" s="138">
        <v>2674804</v>
      </c>
      <c r="AF11" s="138">
        <v>5754</v>
      </c>
      <c r="AG11" s="137">
        <v>0.21511856569677631</v>
      </c>
      <c r="AH11" s="138">
        <v>858</v>
      </c>
      <c r="AI11" s="137">
        <v>3.2077116678455697E-2</v>
      </c>
      <c r="AJ11" s="138">
        <v>0</v>
      </c>
      <c r="AK11" s="137">
        <v>0</v>
      </c>
      <c r="AL11" s="138">
        <v>0</v>
      </c>
      <c r="AM11" s="137">
        <v>0</v>
      </c>
      <c r="AN11" s="138">
        <v>3015497</v>
      </c>
      <c r="AO11" s="138">
        <v>13311</v>
      </c>
      <c r="AP11" s="137">
        <v>0.44141977259469994</v>
      </c>
      <c r="AQ11" s="138">
        <v>846</v>
      </c>
      <c r="AR11" s="137">
        <v>2.8055076824815277E-2</v>
      </c>
      <c r="AS11" s="138">
        <v>1</v>
      </c>
      <c r="AT11" s="137">
        <v>3.3162029343753283E-5</v>
      </c>
      <c r="AU11" s="138">
        <v>0</v>
      </c>
      <c r="AV11" s="137">
        <v>0</v>
      </c>
      <c r="AW11" s="138">
        <v>3670466</v>
      </c>
      <c r="AX11" s="138">
        <v>23055</v>
      </c>
      <c r="AY11" s="137">
        <v>0.62812187880231019</v>
      </c>
      <c r="AZ11" s="138">
        <v>763</v>
      </c>
      <c r="BA11" s="137">
        <v>2.0787551226465521E-2</v>
      </c>
      <c r="BB11" s="138">
        <v>4</v>
      </c>
      <c r="BC11" s="137">
        <v>1.0897798808107744E-4</v>
      </c>
      <c r="BD11" s="138">
        <v>0</v>
      </c>
      <c r="BE11" s="137">
        <v>0</v>
      </c>
      <c r="BF11" s="138">
        <v>4129776</v>
      </c>
      <c r="BG11" s="138">
        <v>26141</v>
      </c>
      <c r="BH11" s="137">
        <v>0.63298832672764815</v>
      </c>
      <c r="BI11" s="138">
        <v>964</v>
      </c>
      <c r="BJ11" s="137">
        <v>2.3342670401493931E-2</v>
      </c>
      <c r="BK11" s="138">
        <v>3</v>
      </c>
      <c r="BL11" s="137">
        <v>7.2643165149877378E-5</v>
      </c>
      <c r="BM11" s="138">
        <v>0</v>
      </c>
      <c r="BN11" s="137">
        <v>0</v>
      </c>
      <c r="BO11" s="138">
        <v>4139549</v>
      </c>
      <c r="BP11" s="138">
        <v>23936</v>
      </c>
      <c r="BQ11" s="137">
        <v>0.57822724166328265</v>
      </c>
      <c r="BR11" s="138">
        <v>942</v>
      </c>
      <c r="BS11" s="137">
        <v>2.2756102174415618E-2</v>
      </c>
      <c r="BT11" s="138">
        <v>1</v>
      </c>
      <c r="BU11" s="137">
        <v>2.4157220991948637E-5</v>
      </c>
      <c r="BV11" s="138">
        <v>0</v>
      </c>
      <c r="BW11" s="137">
        <v>0</v>
      </c>
      <c r="BX11" s="136">
        <v>3865391</v>
      </c>
      <c r="BY11" s="136">
        <v>19590</v>
      </c>
      <c r="BZ11" s="137">
        <v>0.50680513303828767</v>
      </c>
      <c r="CA11" s="136">
        <v>774</v>
      </c>
      <c r="CB11" s="137">
        <v>2.0023847522799117E-2</v>
      </c>
      <c r="CC11" s="136">
        <v>5</v>
      </c>
      <c r="CD11" s="137">
        <v>1.293530201731209E-4</v>
      </c>
      <c r="CE11" s="136">
        <v>4391828</v>
      </c>
      <c r="CF11" s="136">
        <v>17632</v>
      </c>
      <c r="CG11" s="137">
        <v>0.40147291742754948</v>
      </c>
      <c r="CH11" s="136">
        <v>762</v>
      </c>
      <c r="CI11" s="137">
        <v>1.7350406254525452E-2</v>
      </c>
      <c r="CJ11" s="136">
        <v>3</v>
      </c>
      <c r="CK11" s="137">
        <v>6.8308686041438783E-5</v>
      </c>
      <c r="CL11" s="136">
        <v>4695213</v>
      </c>
      <c r="CM11" s="136">
        <v>15635</v>
      </c>
      <c r="CN11" s="137">
        <v>0.33299873722448797</v>
      </c>
      <c r="CO11" s="136">
        <v>711</v>
      </c>
      <c r="CP11" s="137">
        <v>1.514308296556514E-2</v>
      </c>
      <c r="CQ11" s="136">
        <v>3</v>
      </c>
      <c r="CR11" s="137">
        <v>6.3894864833608192E-5</v>
      </c>
      <c r="CS11" s="136">
        <v>4789564</v>
      </c>
      <c r="CT11" s="136">
        <v>14287</v>
      </c>
      <c r="CU11" s="137">
        <v>0.29829437502035677</v>
      </c>
      <c r="CV11" s="136">
        <v>736</v>
      </c>
      <c r="CW11" s="137">
        <v>1.5366743194161306E-2</v>
      </c>
      <c r="CX11" s="136">
        <v>1</v>
      </c>
      <c r="CY11" s="137">
        <v>2.0878727165980034E-5</v>
      </c>
      <c r="CZ11" s="136">
        <v>4417542</v>
      </c>
      <c r="DA11" s="136">
        <v>10286</v>
      </c>
      <c r="DB11" s="137">
        <v>0.23284441890988244</v>
      </c>
      <c r="DC11" s="136">
        <v>559</v>
      </c>
      <c r="DD11" s="137">
        <v>1.2654095875036389E-2</v>
      </c>
      <c r="DE11" s="136">
        <v>1</v>
      </c>
      <c r="DF11" s="137">
        <v>2.2637023032265453E-5</v>
      </c>
      <c r="DG11" s="136">
        <v>3804929</v>
      </c>
      <c r="DH11" s="136">
        <v>4069</v>
      </c>
      <c r="DI11" s="137">
        <v>0.10694023462724271</v>
      </c>
      <c r="DJ11" s="136">
        <v>224</v>
      </c>
      <c r="DK11" s="137">
        <v>5.8871006528636929E-3</v>
      </c>
      <c r="DL11" s="136">
        <v>3</v>
      </c>
      <c r="DM11" s="137">
        <v>7.8845098029424471E-5</v>
      </c>
      <c r="DN11" s="136">
        <v>1401351</v>
      </c>
      <c r="DO11" s="136">
        <v>139</v>
      </c>
      <c r="DP11" s="137">
        <v>9.9189995939632531E-3</v>
      </c>
      <c r="DQ11" s="136">
        <v>0</v>
      </c>
      <c r="DR11" s="137">
        <v>0</v>
      </c>
      <c r="DS11" s="136">
        <v>0</v>
      </c>
      <c r="DT11" s="137">
        <v>0</v>
      </c>
      <c r="DU11" s="136">
        <v>1422608</v>
      </c>
      <c r="DV11" s="136">
        <v>6</v>
      </c>
      <c r="DW11" s="137">
        <v>4.2176059743794496E-4</v>
      </c>
      <c r="DX11" s="136">
        <v>0</v>
      </c>
      <c r="DY11" s="137">
        <v>0</v>
      </c>
      <c r="DZ11" s="136">
        <v>0</v>
      </c>
      <c r="EA11" s="137">
        <v>0</v>
      </c>
      <c r="EB11" s="136">
        <v>2988769</v>
      </c>
      <c r="EC11" s="136">
        <v>4</v>
      </c>
      <c r="ED11" s="137">
        <v>1.3383436458287677E-4</v>
      </c>
      <c r="EE11" s="136">
        <v>1</v>
      </c>
      <c r="EF11" s="137">
        <v>3.3458591145719192E-5</v>
      </c>
      <c r="EG11" s="136">
        <v>0</v>
      </c>
      <c r="EH11" s="137">
        <v>0</v>
      </c>
      <c r="EI11" s="136">
        <v>5005988</v>
      </c>
      <c r="EJ11" s="136">
        <v>1</v>
      </c>
      <c r="EK11" s="137">
        <v>1.9976076650603236E-5</v>
      </c>
      <c r="EL11" s="138">
        <v>0</v>
      </c>
      <c r="EM11" s="137">
        <v>0</v>
      </c>
      <c r="EN11" s="138">
        <v>0</v>
      </c>
      <c r="EO11" s="137">
        <v>0</v>
      </c>
      <c r="EP11" s="138">
        <v>2223118</v>
      </c>
      <c r="EQ11" s="138">
        <v>0</v>
      </c>
      <c r="ER11" s="137">
        <v>0</v>
      </c>
      <c r="ET11" s="239">
        <f t="shared" ref="ET11:ET74" si="4">EI11+EB11+DU11+DN11+DG11+CZ11+CS11+CL11+CE11+BX11+BO11+BF11+AW11+AN11+AE11+R11+E11</f>
        <v>59836349</v>
      </c>
      <c r="EU11" s="284">
        <f t="shared" si="0"/>
        <v>59318072</v>
      </c>
      <c r="EW11" s="285">
        <f t="shared" si="1"/>
        <v>0.99133842541094874</v>
      </c>
      <c r="EX11" s="239">
        <f t="shared" ref="EX11:EX74" si="5">ET11-EI11-EB11-DU11</f>
        <v>50418984</v>
      </c>
      <c r="EY11" s="239">
        <f t="shared" si="2"/>
        <v>49900718</v>
      </c>
      <c r="EZ11" s="285">
        <f t="shared" si="3"/>
        <v>0.98972081627031594</v>
      </c>
      <c r="HO11" s="306"/>
      <c r="HP11" s="292"/>
      <c r="HQ11" s="259"/>
      <c r="HR11" s="298"/>
      <c r="HS11" s="257"/>
      <c r="HT11" s="292"/>
      <c r="HU11" s="298"/>
      <c r="HX11" s="257"/>
      <c r="HY11" s="306"/>
      <c r="HZ11" s="292"/>
      <c r="IA11" s="259"/>
      <c r="IB11" s="298"/>
      <c r="IC11" s="257"/>
      <c r="ID11" s="292"/>
    </row>
    <row r="12" spans="1:239" ht="15" hidden="1" x14ac:dyDescent="0.3">
      <c r="B12" s="131">
        <v>3</v>
      </c>
      <c r="C12" s="131" t="s">
        <v>658</v>
      </c>
      <c r="D12" s="139">
        <v>44192</v>
      </c>
      <c r="E12" s="136">
        <v>2980958</v>
      </c>
      <c r="F12" s="136">
        <v>466054</v>
      </c>
      <c r="G12" s="137">
        <v>15.634369890484869</v>
      </c>
      <c r="H12" s="136">
        <v>213</v>
      </c>
      <c r="I12" s="137">
        <v>7.145353943262535E-3</v>
      </c>
      <c r="J12" s="136">
        <v>0</v>
      </c>
      <c r="K12" s="137">
        <v>0</v>
      </c>
      <c r="L12" s="136">
        <v>0</v>
      </c>
      <c r="M12" s="137">
        <v>0</v>
      </c>
      <c r="N12" s="136">
        <v>0</v>
      </c>
      <c r="O12" s="137">
        <v>0</v>
      </c>
      <c r="P12" s="136">
        <v>0</v>
      </c>
      <c r="Q12" s="137">
        <v>0</v>
      </c>
      <c r="R12" s="136">
        <v>2442116</v>
      </c>
      <c r="S12" s="136">
        <v>9702</v>
      </c>
      <c r="T12" s="137">
        <v>0.39727842575864541</v>
      </c>
      <c r="U12" s="136">
        <v>646</v>
      </c>
      <c r="V12" s="137">
        <v>2.6452469907244373E-2</v>
      </c>
      <c r="W12" s="136">
        <v>1</v>
      </c>
      <c r="X12" s="137">
        <v>4.0948095831647639E-5</v>
      </c>
      <c r="Y12" s="136">
        <v>0</v>
      </c>
      <c r="Z12" s="137">
        <v>0</v>
      </c>
      <c r="AA12" s="136">
        <v>0</v>
      </c>
      <c r="AB12" s="137">
        <v>0</v>
      </c>
      <c r="AC12" s="136">
        <v>0</v>
      </c>
      <c r="AD12" s="137">
        <v>0</v>
      </c>
      <c r="AE12" s="138">
        <v>2674804</v>
      </c>
      <c r="AF12" s="138">
        <v>8875</v>
      </c>
      <c r="AG12" s="137">
        <v>0.33180001226258071</v>
      </c>
      <c r="AH12" s="138">
        <v>871</v>
      </c>
      <c r="AI12" s="137">
        <v>3.2563133597826234E-2</v>
      </c>
      <c r="AJ12" s="138">
        <v>0</v>
      </c>
      <c r="AK12" s="137">
        <v>0</v>
      </c>
      <c r="AL12" s="138">
        <v>0</v>
      </c>
      <c r="AM12" s="137">
        <v>0</v>
      </c>
      <c r="AN12" s="138">
        <v>3015497</v>
      </c>
      <c r="AO12" s="138">
        <v>21294</v>
      </c>
      <c r="AP12" s="137">
        <v>0.70615225284588246</v>
      </c>
      <c r="AQ12" s="138">
        <v>868</v>
      </c>
      <c r="AR12" s="137">
        <v>2.8784641470377851E-2</v>
      </c>
      <c r="AS12" s="138">
        <v>3</v>
      </c>
      <c r="AT12" s="137">
        <v>9.9486088031259856E-5</v>
      </c>
      <c r="AU12" s="138">
        <v>0</v>
      </c>
      <c r="AV12" s="137">
        <v>0</v>
      </c>
      <c r="AW12" s="138">
        <v>3670466</v>
      </c>
      <c r="AX12" s="138">
        <v>37452</v>
      </c>
      <c r="AY12" s="137">
        <v>1.0203609024031282</v>
      </c>
      <c r="AZ12" s="138">
        <v>776</v>
      </c>
      <c r="BA12" s="137">
        <v>2.1141729687729025E-2</v>
      </c>
      <c r="BB12" s="138">
        <v>7</v>
      </c>
      <c r="BC12" s="137">
        <v>1.9071147914188555E-4</v>
      </c>
      <c r="BD12" s="138">
        <v>0</v>
      </c>
      <c r="BE12" s="137">
        <v>0</v>
      </c>
      <c r="BF12" s="138">
        <v>4129776</v>
      </c>
      <c r="BG12" s="138">
        <v>42894</v>
      </c>
      <c r="BH12" s="137">
        <v>1.0386519753129466</v>
      </c>
      <c r="BI12" s="138">
        <v>987</v>
      </c>
      <c r="BJ12" s="137">
        <v>2.3899601334309656E-2</v>
      </c>
      <c r="BK12" s="138">
        <v>3</v>
      </c>
      <c r="BL12" s="137">
        <v>7.2643165149877378E-5</v>
      </c>
      <c r="BM12" s="138">
        <v>0</v>
      </c>
      <c r="BN12" s="137">
        <v>0</v>
      </c>
      <c r="BO12" s="138">
        <v>4139549</v>
      </c>
      <c r="BP12" s="138">
        <v>39187</v>
      </c>
      <c r="BQ12" s="137">
        <v>0.94664901901149123</v>
      </c>
      <c r="BR12" s="138">
        <v>962</v>
      </c>
      <c r="BS12" s="137">
        <v>2.3239246594254592E-2</v>
      </c>
      <c r="BT12" s="138">
        <v>3</v>
      </c>
      <c r="BU12" s="137">
        <v>7.2471662975845925E-5</v>
      </c>
      <c r="BV12" s="138">
        <v>0</v>
      </c>
      <c r="BW12" s="137">
        <v>0</v>
      </c>
      <c r="BX12" s="136">
        <v>3865391</v>
      </c>
      <c r="BY12" s="136">
        <v>32601</v>
      </c>
      <c r="BZ12" s="137">
        <v>0.8434075621327829</v>
      </c>
      <c r="CA12" s="136">
        <v>790</v>
      </c>
      <c r="CB12" s="137">
        <v>2.0437777187353106E-2</v>
      </c>
      <c r="CC12" s="136">
        <v>8</v>
      </c>
      <c r="CD12" s="137">
        <v>2.0696483227699346E-4</v>
      </c>
      <c r="CE12" s="136">
        <v>4391828</v>
      </c>
      <c r="CF12" s="136">
        <v>28586</v>
      </c>
      <c r="CG12" s="137">
        <v>0.65089069972685631</v>
      </c>
      <c r="CH12" s="136">
        <v>775</v>
      </c>
      <c r="CI12" s="137">
        <v>1.7646410560705018E-2</v>
      </c>
      <c r="CJ12" s="136">
        <v>7</v>
      </c>
      <c r="CK12" s="137">
        <v>1.5938693409669048E-4</v>
      </c>
      <c r="CL12" s="136">
        <v>4695213</v>
      </c>
      <c r="CM12" s="136">
        <v>25889</v>
      </c>
      <c r="CN12" s="137">
        <v>0.55139138522576081</v>
      </c>
      <c r="CO12" s="136">
        <v>727</v>
      </c>
      <c r="CP12" s="137">
        <v>1.5483855578011052E-2</v>
      </c>
      <c r="CQ12" s="136">
        <v>7</v>
      </c>
      <c r="CR12" s="137">
        <v>1.4908801794508576E-4</v>
      </c>
      <c r="CS12" s="136">
        <v>4789564</v>
      </c>
      <c r="CT12" s="136">
        <v>23877</v>
      </c>
      <c r="CU12" s="137">
        <v>0.49852136854210527</v>
      </c>
      <c r="CV12" s="136">
        <v>742</v>
      </c>
      <c r="CW12" s="137">
        <v>1.5492015557157186E-2</v>
      </c>
      <c r="CX12" s="136">
        <v>2</v>
      </c>
      <c r="CY12" s="137">
        <v>4.1757454331960068E-5</v>
      </c>
      <c r="CZ12" s="136">
        <v>4417542</v>
      </c>
      <c r="DA12" s="136">
        <v>16891</v>
      </c>
      <c r="DB12" s="137">
        <v>0.38236195603799583</v>
      </c>
      <c r="DC12" s="136">
        <v>570</v>
      </c>
      <c r="DD12" s="137">
        <v>1.2903103128391309E-2</v>
      </c>
      <c r="DE12" s="136">
        <v>1</v>
      </c>
      <c r="DF12" s="137">
        <v>2.2637023032265453E-5</v>
      </c>
      <c r="DG12" s="136">
        <v>3804929</v>
      </c>
      <c r="DH12" s="136">
        <v>6389</v>
      </c>
      <c r="DI12" s="137">
        <v>0.16791377710333097</v>
      </c>
      <c r="DJ12" s="136">
        <v>241</v>
      </c>
      <c r="DK12" s="137">
        <v>6.3338895416970992E-3</v>
      </c>
      <c r="DL12" s="136">
        <v>3</v>
      </c>
      <c r="DM12" s="137">
        <v>7.8845098029424471E-5</v>
      </c>
      <c r="DN12" s="136">
        <v>1401351</v>
      </c>
      <c r="DO12" s="136">
        <v>223</v>
      </c>
      <c r="DP12" s="137">
        <v>1.591321517592666E-2</v>
      </c>
      <c r="DQ12" s="136">
        <v>0</v>
      </c>
      <c r="DR12" s="137">
        <v>0</v>
      </c>
      <c r="DS12" s="136">
        <v>0</v>
      </c>
      <c r="DT12" s="137">
        <v>0</v>
      </c>
      <c r="DU12" s="136">
        <v>1422608</v>
      </c>
      <c r="DV12" s="136">
        <v>6</v>
      </c>
      <c r="DW12" s="137">
        <v>4.2176059743794496E-4</v>
      </c>
      <c r="DX12" s="136">
        <v>0</v>
      </c>
      <c r="DY12" s="137">
        <v>0</v>
      </c>
      <c r="DZ12" s="136">
        <v>0</v>
      </c>
      <c r="EA12" s="137">
        <v>0</v>
      </c>
      <c r="EB12" s="136">
        <v>2988769</v>
      </c>
      <c r="EC12" s="136">
        <v>4</v>
      </c>
      <c r="ED12" s="137">
        <v>1.3383436458287677E-4</v>
      </c>
      <c r="EE12" s="136">
        <v>1</v>
      </c>
      <c r="EF12" s="137">
        <v>3.3458591145719192E-5</v>
      </c>
      <c r="EG12" s="136">
        <v>0</v>
      </c>
      <c r="EH12" s="137">
        <v>0</v>
      </c>
      <c r="EI12" s="136">
        <v>5005988</v>
      </c>
      <c r="EJ12" s="136">
        <v>2</v>
      </c>
      <c r="EK12" s="137">
        <v>3.9952153301206473E-5</v>
      </c>
      <c r="EL12" s="138">
        <v>0</v>
      </c>
      <c r="EM12" s="137">
        <v>0</v>
      </c>
      <c r="EN12" s="138">
        <v>0</v>
      </c>
      <c r="EO12" s="137">
        <v>0</v>
      </c>
      <c r="EP12" s="138">
        <v>2223118</v>
      </c>
      <c r="EQ12" s="138">
        <v>0</v>
      </c>
      <c r="ER12" s="137">
        <v>0</v>
      </c>
      <c r="ET12" s="239">
        <f t="shared" si="4"/>
        <v>59836349</v>
      </c>
      <c r="EU12" s="284">
        <f t="shared" si="0"/>
        <v>59076423</v>
      </c>
      <c r="EW12" s="285">
        <f t="shared" si="1"/>
        <v>0.98729992700590741</v>
      </c>
      <c r="EX12" s="239">
        <f t="shared" si="5"/>
        <v>50418984</v>
      </c>
      <c r="EY12" s="239">
        <f t="shared" si="2"/>
        <v>49659070</v>
      </c>
      <c r="EZ12" s="285">
        <f t="shared" si="3"/>
        <v>0.98492801838291699</v>
      </c>
      <c r="HO12" s="306"/>
      <c r="HP12" s="292"/>
      <c r="HQ12" s="259"/>
      <c r="HR12" s="298"/>
      <c r="HS12" s="257"/>
      <c r="HT12" s="292"/>
      <c r="HU12" s="298"/>
      <c r="HX12" s="257"/>
      <c r="HY12" s="306"/>
      <c r="HZ12" s="292"/>
      <c r="IA12" s="259"/>
      <c r="IB12" s="298"/>
      <c r="IC12" s="257"/>
      <c r="ID12" s="292"/>
    </row>
    <row r="13" spans="1:239" ht="15" hidden="1" x14ac:dyDescent="0.3">
      <c r="B13" s="131">
        <v>4</v>
      </c>
      <c r="C13" s="131" t="s">
        <v>659</v>
      </c>
      <c r="D13" s="139">
        <v>44199</v>
      </c>
      <c r="E13" s="136">
        <v>2980958</v>
      </c>
      <c r="F13" s="136">
        <v>573324</v>
      </c>
      <c r="G13" s="137">
        <v>19.232877484352347</v>
      </c>
      <c r="H13" s="136">
        <v>5714</v>
      </c>
      <c r="I13" s="137">
        <v>0.19168334475024471</v>
      </c>
      <c r="J13" s="136">
        <v>1</v>
      </c>
      <c r="K13" s="137">
        <v>3.3546262644425049E-5</v>
      </c>
      <c r="L13" s="136">
        <v>0</v>
      </c>
      <c r="M13" s="137">
        <v>0</v>
      </c>
      <c r="N13" s="136">
        <v>0</v>
      </c>
      <c r="O13" s="137">
        <v>0</v>
      </c>
      <c r="P13" s="136">
        <v>0</v>
      </c>
      <c r="Q13" s="137">
        <v>0</v>
      </c>
      <c r="R13" s="136">
        <v>2442116</v>
      </c>
      <c r="S13" s="136">
        <v>22052</v>
      </c>
      <c r="T13" s="137">
        <v>0.90298740927949372</v>
      </c>
      <c r="U13" s="136">
        <v>827</v>
      </c>
      <c r="V13" s="137">
        <v>3.3864075252772595E-2</v>
      </c>
      <c r="W13" s="136">
        <v>1</v>
      </c>
      <c r="X13" s="137">
        <v>4.0948095831647639E-5</v>
      </c>
      <c r="Y13" s="136">
        <v>0</v>
      </c>
      <c r="Z13" s="137">
        <v>0</v>
      </c>
      <c r="AA13" s="136">
        <v>0</v>
      </c>
      <c r="AB13" s="137">
        <v>0</v>
      </c>
      <c r="AC13" s="136">
        <v>0</v>
      </c>
      <c r="AD13" s="137">
        <v>0</v>
      </c>
      <c r="AE13" s="138">
        <v>2674804</v>
      </c>
      <c r="AF13" s="138">
        <v>14869</v>
      </c>
      <c r="AG13" s="137">
        <v>0.55589119800927467</v>
      </c>
      <c r="AH13" s="138">
        <v>1188</v>
      </c>
      <c r="AI13" s="137">
        <v>4.4414469247092497E-2</v>
      </c>
      <c r="AJ13" s="138">
        <v>0</v>
      </c>
      <c r="AK13" s="137">
        <v>0</v>
      </c>
      <c r="AL13" s="138">
        <v>0</v>
      </c>
      <c r="AM13" s="137">
        <v>0</v>
      </c>
      <c r="AN13" s="138">
        <v>3015497</v>
      </c>
      <c r="AO13" s="138">
        <v>33819</v>
      </c>
      <c r="AP13" s="137">
        <v>1.1215066703763923</v>
      </c>
      <c r="AQ13" s="138">
        <v>1828</v>
      </c>
      <c r="AR13" s="137">
        <v>6.0620189640381003E-2</v>
      </c>
      <c r="AS13" s="138">
        <v>3</v>
      </c>
      <c r="AT13" s="137">
        <v>9.9486088031259856E-5</v>
      </c>
      <c r="AU13" s="138">
        <v>0</v>
      </c>
      <c r="AV13" s="137">
        <v>0</v>
      </c>
      <c r="AW13" s="138">
        <v>3670466</v>
      </c>
      <c r="AX13" s="138">
        <v>58129</v>
      </c>
      <c r="AY13" s="137">
        <v>1.5836953672912375</v>
      </c>
      <c r="AZ13" s="138">
        <v>2633</v>
      </c>
      <c r="BA13" s="137">
        <v>7.173476065436922E-2</v>
      </c>
      <c r="BB13" s="138">
        <v>10</v>
      </c>
      <c r="BC13" s="137">
        <v>2.7244497020269362E-4</v>
      </c>
      <c r="BD13" s="138">
        <v>0</v>
      </c>
      <c r="BE13" s="137">
        <v>0</v>
      </c>
      <c r="BF13" s="138">
        <v>4129776</v>
      </c>
      <c r="BG13" s="138">
        <v>67557</v>
      </c>
      <c r="BH13" s="137">
        <v>1.6358514360100889</v>
      </c>
      <c r="BI13" s="138">
        <v>3126</v>
      </c>
      <c r="BJ13" s="137">
        <v>7.5694178086172237E-2</v>
      </c>
      <c r="BK13" s="138">
        <v>6</v>
      </c>
      <c r="BL13" s="137">
        <v>1.4528633029975476E-4</v>
      </c>
      <c r="BM13" s="138">
        <v>0</v>
      </c>
      <c r="BN13" s="137">
        <v>0</v>
      </c>
      <c r="BO13" s="138">
        <v>4139549</v>
      </c>
      <c r="BP13" s="138">
        <v>62368</v>
      </c>
      <c r="BQ13" s="137">
        <v>1.5066375588258527</v>
      </c>
      <c r="BR13" s="138">
        <v>3162</v>
      </c>
      <c r="BS13" s="137">
        <v>7.6385132776541603E-2</v>
      </c>
      <c r="BT13" s="138">
        <v>7</v>
      </c>
      <c r="BU13" s="137">
        <v>1.6910054694364049E-4</v>
      </c>
      <c r="BV13" s="138">
        <v>0</v>
      </c>
      <c r="BW13" s="137">
        <v>0</v>
      </c>
      <c r="BX13" s="136">
        <v>3865391</v>
      </c>
      <c r="BY13" s="136">
        <v>52570</v>
      </c>
      <c r="BZ13" s="137">
        <v>1.3600176541001934</v>
      </c>
      <c r="CA13" s="136">
        <v>2526</v>
      </c>
      <c r="CB13" s="137">
        <v>6.5349145791460686E-2</v>
      </c>
      <c r="CC13" s="136">
        <v>13</v>
      </c>
      <c r="CD13" s="137">
        <v>3.3631785245011433E-4</v>
      </c>
      <c r="CE13" s="136">
        <v>4391828</v>
      </c>
      <c r="CF13" s="136">
        <v>46743</v>
      </c>
      <c r="CG13" s="137">
        <v>1.0643176372116576</v>
      </c>
      <c r="CH13" s="136">
        <v>2167</v>
      </c>
      <c r="CI13" s="137">
        <v>4.9341640883932614E-2</v>
      </c>
      <c r="CJ13" s="136">
        <v>7</v>
      </c>
      <c r="CK13" s="137">
        <v>1.5938693409669048E-4</v>
      </c>
      <c r="CL13" s="136">
        <v>4695213</v>
      </c>
      <c r="CM13" s="136">
        <v>42750</v>
      </c>
      <c r="CN13" s="137">
        <v>0.91050182387891665</v>
      </c>
      <c r="CO13" s="136">
        <v>2038</v>
      </c>
      <c r="CP13" s="137">
        <v>4.340591151029783E-2</v>
      </c>
      <c r="CQ13" s="136">
        <v>9</v>
      </c>
      <c r="CR13" s="137">
        <v>1.9168459450082456E-4</v>
      </c>
      <c r="CS13" s="136">
        <v>4789564</v>
      </c>
      <c r="CT13" s="136">
        <v>40117</v>
      </c>
      <c r="CU13" s="137">
        <v>0.8375918977176211</v>
      </c>
      <c r="CV13" s="136">
        <v>1897</v>
      </c>
      <c r="CW13" s="137">
        <v>3.960694543386413E-2</v>
      </c>
      <c r="CX13" s="136">
        <v>4</v>
      </c>
      <c r="CY13" s="137">
        <v>8.3514908663920136E-5</v>
      </c>
      <c r="CZ13" s="136">
        <v>4417542</v>
      </c>
      <c r="DA13" s="136">
        <v>28437</v>
      </c>
      <c r="DB13" s="137">
        <v>0.64372902396853271</v>
      </c>
      <c r="DC13" s="136">
        <v>1406</v>
      </c>
      <c r="DD13" s="137">
        <v>3.1827654383365232E-2</v>
      </c>
      <c r="DE13" s="136">
        <v>2</v>
      </c>
      <c r="DF13" s="137">
        <v>4.5274046064530907E-5</v>
      </c>
      <c r="DG13" s="136">
        <v>3804929</v>
      </c>
      <c r="DH13" s="136">
        <v>10373</v>
      </c>
      <c r="DI13" s="137">
        <v>0.2726200672864067</v>
      </c>
      <c r="DJ13" s="136">
        <v>506</v>
      </c>
      <c r="DK13" s="137">
        <v>1.3298539867629593E-2</v>
      </c>
      <c r="DL13" s="136">
        <v>3</v>
      </c>
      <c r="DM13" s="137">
        <v>7.8845098029424471E-5</v>
      </c>
      <c r="DN13" s="136">
        <v>1401351</v>
      </c>
      <c r="DO13" s="136">
        <v>393</v>
      </c>
      <c r="DP13" s="137">
        <v>2.8044365758471645E-2</v>
      </c>
      <c r="DQ13" s="136">
        <v>10</v>
      </c>
      <c r="DR13" s="137">
        <v>7.1359709309088153E-4</v>
      </c>
      <c r="DS13" s="136">
        <v>0</v>
      </c>
      <c r="DT13" s="137">
        <v>0</v>
      </c>
      <c r="DU13" s="136">
        <v>1422608</v>
      </c>
      <c r="DV13" s="136">
        <v>12</v>
      </c>
      <c r="DW13" s="137">
        <v>8.4352119487588991E-4</v>
      </c>
      <c r="DX13" s="136">
        <v>0</v>
      </c>
      <c r="DY13" s="137">
        <v>0</v>
      </c>
      <c r="DZ13" s="136">
        <v>0</v>
      </c>
      <c r="EA13" s="137">
        <v>0</v>
      </c>
      <c r="EB13" s="136">
        <v>2988769</v>
      </c>
      <c r="EC13" s="136">
        <v>6</v>
      </c>
      <c r="ED13" s="137">
        <v>2.0075154687431516E-4</v>
      </c>
      <c r="EE13" s="136">
        <v>1</v>
      </c>
      <c r="EF13" s="137">
        <v>3.3458591145719192E-5</v>
      </c>
      <c r="EG13" s="136">
        <v>0</v>
      </c>
      <c r="EH13" s="137">
        <v>0</v>
      </c>
      <c r="EI13" s="136">
        <v>5005988</v>
      </c>
      <c r="EJ13" s="136">
        <v>3</v>
      </c>
      <c r="EK13" s="137">
        <v>5.9928229951809709E-5</v>
      </c>
      <c r="EL13" s="138">
        <v>0</v>
      </c>
      <c r="EM13" s="137">
        <v>0</v>
      </c>
      <c r="EN13" s="138">
        <v>0</v>
      </c>
      <c r="EO13" s="137">
        <v>0</v>
      </c>
      <c r="EP13" s="138">
        <v>2223118</v>
      </c>
      <c r="EQ13" s="138">
        <v>0</v>
      </c>
      <c r="ER13" s="137">
        <v>0</v>
      </c>
      <c r="ET13" s="239">
        <f t="shared" si="4"/>
        <v>59836349</v>
      </c>
      <c r="EU13" s="284">
        <f t="shared" si="0"/>
        <v>58782827</v>
      </c>
      <c r="EW13" s="285">
        <f t="shared" si="1"/>
        <v>0.98239327737058291</v>
      </c>
      <c r="EX13" s="239">
        <f t="shared" si="5"/>
        <v>50418984</v>
      </c>
      <c r="EY13" s="239">
        <f t="shared" si="2"/>
        <v>49365483</v>
      </c>
      <c r="EZ13" s="285">
        <f t="shared" si="3"/>
        <v>0.97910507280352976</v>
      </c>
      <c r="HO13" s="306"/>
      <c r="HP13" s="292"/>
      <c r="HQ13" s="259"/>
      <c r="HR13" s="298"/>
      <c r="HS13" s="257"/>
      <c r="HT13" s="292"/>
      <c r="HU13" s="298"/>
      <c r="HX13" s="257"/>
      <c r="HY13" s="306"/>
      <c r="HZ13" s="292"/>
      <c r="IA13" s="259"/>
      <c r="IB13" s="298"/>
      <c r="IC13" s="257"/>
      <c r="ID13" s="292"/>
    </row>
    <row r="14" spans="1:239" ht="15" hidden="1" x14ac:dyDescent="0.3">
      <c r="B14" s="131">
        <v>5</v>
      </c>
      <c r="C14" s="131" t="s">
        <v>660</v>
      </c>
      <c r="D14" s="139">
        <v>44206</v>
      </c>
      <c r="E14" s="136">
        <v>2980958</v>
      </c>
      <c r="F14" s="136">
        <v>919570</v>
      </c>
      <c r="G14" s="137">
        <v>30.848136739933942</v>
      </c>
      <c r="H14" s="136">
        <v>268799</v>
      </c>
      <c r="I14" s="137">
        <v>9.0172018525588076</v>
      </c>
      <c r="J14" s="136">
        <v>4</v>
      </c>
      <c r="K14" s="137">
        <v>1.3418505057770019E-4</v>
      </c>
      <c r="L14" s="136">
        <v>0</v>
      </c>
      <c r="M14" s="137">
        <v>0</v>
      </c>
      <c r="N14" s="136">
        <v>0</v>
      </c>
      <c r="O14" s="137">
        <v>0</v>
      </c>
      <c r="P14" s="136">
        <v>0</v>
      </c>
      <c r="Q14" s="137">
        <v>0</v>
      </c>
      <c r="R14" s="136">
        <v>2442116</v>
      </c>
      <c r="S14" s="136">
        <v>80072</v>
      </c>
      <c r="T14" s="137">
        <v>3.2787959294316895</v>
      </c>
      <c r="U14" s="136">
        <v>4439</v>
      </c>
      <c r="V14" s="137">
        <v>0.18176859739668386</v>
      </c>
      <c r="W14" s="136">
        <v>2</v>
      </c>
      <c r="X14" s="137">
        <v>8.1896191663295278E-5</v>
      </c>
      <c r="Y14" s="136">
        <v>0</v>
      </c>
      <c r="Z14" s="137">
        <v>0</v>
      </c>
      <c r="AA14" s="136">
        <v>0</v>
      </c>
      <c r="AB14" s="137">
        <v>0</v>
      </c>
      <c r="AC14" s="136">
        <v>0</v>
      </c>
      <c r="AD14" s="137">
        <v>0</v>
      </c>
      <c r="AE14" s="138">
        <v>2674804</v>
      </c>
      <c r="AF14" s="138">
        <v>34408</v>
      </c>
      <c r="AG14" s="137">
        <v>1.2863746278231973</v>
      </c>
      <c r="AH14" s="138">
        <v>3843</v>
      </c>
      <c r="AI14" s="137">
        <v>0.14367407854930678</v>
      </c>
      <c r="AJ14" s="138">
        <v>1</v>
      </c>
      <c r="AK14" s="137">
        <v>3.7385916874656983E-5</v>
      </c>
      <c r="AL14" s="138">
        <v>0</v>
      </c>
      <c r="AM14" s="137">
        <v>0</v>
      </c>
      <c r="AN14" s="138">
        <v>3015497</v>
      </c>
      <c r="AO14" s="138">
        <v>65679</v>
      </c>
      <c r="AP14" s="137">
        <v>2.1780489252683721</v>
      </c>
      <c r="AQ14" s="138">
        <v>7666</v>
      </c>
      <c r="AR14" s="137">
        <v>0.2542201169492127</v>
      </c>
      <c r="AS14" s="138">
        <v>6</v>
      </c>
      <c r="AT14" s="137">
        <v>1.9897217606251971E-4</v>
      </c>
      <c r="AU14" s="138">
        <v>0</v>
      </c>
      <c r="AV14" s="137">
        <v>0</v>
      </c>
      <c r="AW14" s="138">
        <v>3670466</v>
      </c>
      <c r="AX14" s="138">
        <v>113206</v>
      </c>
      <c r="AY14" s="137">
        <v>3.0842405296766131</v>
      </c>
      <c r="AZ14" s="138">
        <v>12814</v>
      </c>
      <c r="BA14" s="137">
        <v>0.34911098481773156</v>
      </c>
      <c r="BB14" s="138">
        <v>12</v>
      </c>
      <c r="BC14" s="137">
        <v>3.2693396424323231E-4</v>
      </c>
      <c r="BD14" s="138">
        <v>0</v>
      </c>
      <c r="BE14" s="137">
        <v>0</v>
      </c>
      <c r="BF14" s="138">
        <v>4129776</v>
      </c>
      <c r="BG14" s="138">
        <v>132546</v>
      </c>
      <c r="BH14" s="137">
        <v>3.209520322651882</v>
      </c>
      <c r="BI14" s="138">
        <v>14430</v>
      </c>
      <c r="BJ14" s="137">
        <v>0.34941362437091023</v>
      </c>
      <c r="BK14" s="138">
        <v>13</v>
      </c>
      <c r="BL14" s="137">
        <v>3.1478704898280194E-4</v>
      </c>
      <c r="BM14" s="138">
        <v>0</v>
      </c>
      <c r="BN14" s="137">
        <v>0</v>
      </c>
      <c r="BO14" s="138">
        <v>4139549</v>
      </c>
      <c r="BP14" s="138">
        <v>121330</v>
      </c>
      <c r="BQ14" s="137">
        <v>2.9309956229531284</v>
      </c>
      <c r="BR14" s="138">
        <v>13073</v>
      </c>
      <c r="BS14" s="137">
        <v>0.31580735002774457</v>
      </c>
      <c r="BT14" s="138">
        <v>10</v>
      </c>
      <c r="BU14" s="137">
        <v>2.415722099194864E-4</v>
      </c>
      <c r="BV14" s="138">
        <v>0</v>
      </c>
      <c r="BW14" s="137">
        <v>0</v>
      </c>
      <c r="BX14" s="136">
        <v>3865391</v>
      </c>
      <c r="BY14" s="136">
        <v>103030</v>
      </c>
      <c r="BZ14" s="137">
        <v>2.6654483336873294</v>
      </c>
      <c r="CA14" s="136">
        <v>10775</v>
      </c>
      <c r="CB14" s="137">
        <v>0.27875575847307554</v>
      </c>
      <c r="CC14" s="136">
        <v>17</v>
      </c>
      <c r="CD14" s="137">
        <v>4.3980026858861111E-4</v>
      </c>
      <c r="CE14" s="136">
        <v>4391828</v>
      </c>
      <c r="CF14" s="136">
        <v>93641</v>
      </c>
      <c r="CG14" s="137">
        <v>2.1321645565354563</v>
      </c>
      <c r="CH14" s="136">
        <v>9300</v>
      </c>
      <c r="CI14" s="137">
        <v>0.21175692672846022</v>
      </c>
      <c r="CJ14" s="136">
        <v>12</v>
      </c>
      <c r="CK14" s="137">
        <v>2.7323474416575513E-4</v>
      </c>
      <c r="CL14" s="136">
        <v>4695213</v>
      </c>
      <c r="CM14" s="136">
        <v>87706</v>
      </c>
      <c r="CN14" s="137">
        <v>1.8679876716988133</v>
      </c>
      <c r="CO14" s="136">
        <v>8174</v>
      </c>
      <c r="CP14" s="137">
        <v>0.17409220838330444</v>
      </c>
      <c r="CQ14" s="136">
        <v>14</v>
      </c>
      <c r="CR14" s="137">
        <v>2.9817603589017152E-4</v>
      </c>
      <c r="CS14" s="136">
        <v>4789564</v>
      </c>
      <c r="CT14" s="136">
        <v>81969</v>
      </c>
      <c r="CU14" s="137">
        <v>1.7114083870682175</v>
      </c>
      <c r="CV14" s="136">
        <v>7119</v>
      </c>
      <c r="CW14" s="137">
        <v>0.14863565869461187</v>
      </c>
      <c r="CX14" s="136">
        <v>12</v>
      </c>
      <c r="CY14" s="137">
        <v>2.5054472599176042E-4</v>
      </c>
      <c r="CZ14" s="136">
        <v>4417542</v>
      </c>
      <c r="DA14" s="136">
        <v>61183</v>
      </c>
      <c r="DB14" s="137">
        <v>1.3850009801830974</v>
      </c>
      <c r="DC14" s="136">
        <v>4996</v>
      </c>
      <c r="DD14" s="137">
        <v>0.11309456706919821</v>
      </c>
      <c r="DE14" s="136">
        <v>4</v>
      </c>
      <c r="DF14" s="137">
        <v>9.0548092129061813E-5</v>
      </c>
      <c r="DG14" s="136">
        <v>3804929</v>
      </c>
      <c r="DH14" s="136">
        <v>23133</v>
      </c>
      <c r="DI14" s="137">
        <v>0.60797455090489205</v>
      </c>
      <c r="DJ14" s="136">
        <v>1985</v>
      </c>
      <c r="DK14" s="137">
        <v>5.216917319613585E-2</v>
      </c>
      <c r="DL14" s="136">
        <v>3</v>
      </c>
      <c r="DM14" s="137">
        <v>7.8845098029424471E-5</v>
      </c>
      <c r="DN14" s="136">
        <v>1401351</v>
      </c>
      <c r="DO14" s="136">
        <v>879</v>
      </c>
      <c r="DP14" s="137">
        <v>6.272518448268849E-2</v>
      </c>
      <c r="DQ14" s="136">
        <v>64</v>
      </c>
      <c r="DR14" s="137">
        <v>4.5670213957816428E-3</v>
      </c>
      <c r="DS14" s="136">
        <v>0</v>
      </c>
      <c r="DT14" s="137">
        <v>0</v>
      </c>
      <c r="DU14" s="136">
        <v>1422608</v>
      </c>
      <c r="DV14" s="136">
        <v>18</v>
      </c>
      <c r="DW14" s="137">
        <v>1.265281792313835E-3</v>
      </c>
      <c r="DX14" s="136">
        <v>1</v>
      </c>
      <c r="DY14" s="137">
        <v>7.0293432906324164E-5</v>
      </c>
      <c r="DZ14" s="136">
        <v>0</v>
      </c>
      <c r="EA14" s="137">
        <v>0</v>
      </c>
      <c r="EB14" s="136">
        <v>2988769</v>
      </c>
      <c r="EC14" s="136">
        <v>11</v>
      </c>
      <c r="ED14" s="137">
        <v>3.680445026029111E-4</v>
      </c>
      <c r="EE14" s="136">
        <v>1</v>
      </c>
      <c r="EF14" s="137">
        <v>3.3458591145719192E-5</v>
      </c>
      <c r="EG14" s="136">
        <v>0</v>
      </c>
      <c r="EH14" s="137">
        <v>0</v>
      </c>
      <c r="EI14" s="136">
        <v>5005988</v>
      </c>
      <c r="EJ14" s="136">
        <v>6</v>
      </c>
      <c r="EK14" s="137">
        <v>1.1985645990361942E-4</v>
      </c>
      <c r="EL14" s="138">
        <v>0</v>
      </c>
      <c r="EM14" s="137">
        <v>0</v>
      </c>
      <c r="EN14" s="138">
        <v>0</v>
      </c>
      <c r="EO14" s="137">
        <v>0</v>
      </c>
      <c r="EP14" s="138">
        <v>2223118</v>
      </c>
      <c r="EQ14" s="138">
        <v>0</v>
      </c>
      <c r="ER14" s="137">
        <v>0</v>
      </c>
      <c r="ET14" s="239">
        <f t="shared" si="4"/>
        <v>59836349</v>
      </c>
      <c r="EU14" s="284">
        <f t="shared" si="0"/>
        <v>57917962</v>
      </c>
      <c r="EW14" s="285">
        <f t="shared" si="1"/>
        <v>0.96793943761508572</v>
      </c>
      <c r="EX14" s="239">
        <f t="shared" si="5"/>
        <v>50418984</v>
      </c>
      <c r="EY14" s="239">
        <f t="shared" si="2"/>
        <v>48500632</v>
      </c>
      <c r="EZ14" s="285">
        <f t="shared" si="3"/>
        <v>0.9619517918092122</v>
      </c>
      <c r="HO14" s="306"/>
      <c r="HP14" s="292"/>
      <c r="HQ14" s="259"/>
      <c r="HR14" s="298"/>
      <c r="HS14" s="257"/>
      <c r="HT14" s="292"/>
      <c r="HU14" s="298"/>
      <c r="HX14" s="257"/>
      <c r="HY14" s="306"/>
      <c r="HZ14" s="292"/>
      <c r="IA14" s="259"/>
      <c r="IB14" s="298"/>
      <c r="IC14" s="257"/>
      <c r="ID14" s="292"/>
    </row>
    <row r="15" spans="1:239" ht="15" hidden="1" x14ac:dyDescent="0.3">
      <c r="B15" s="131">
        <v>6</v>
      </c>
      <c r="C15" s="131" t="s">
        <v>661</v>
      </c>
      <c r="D15" s="139">
        <v>44213</v>
      </c>
      <c r="E15" s="136">
        <v>2980958</v>
      </c>
      <c r="F15" s="136">
        <v>1526845</v>
      </c>
      <c r="G15" s="137">
        <v>51.219943387327163</v>
      </c>
      <c r="H15" s="136">
        <v>285664</v>
      </c>
      <c r="I15" s="137">
        <v>9.5829595720570371</v>
      </c>
      <c r="J15" s="136">
        <v>8</v>
      </c>
      <c r="K15" s="137">
        <v>2.6837010115540039E-4</v>
      </c>
      <c r="L15" s="136">
        <v>0</v>
      </c>
      <c r="M15" s="137">
        <v>0</v>
      </c>
      <c r="N15" s="136">
        <v>0</v>
      </c>
      <c r="O15" s="137">
        <v>0</v>
      </c>
      <c r="P15" s="136">
        <v>0</v>
      </c>
      <c r="Q15" s="137">
        <v>0</v>
      </c>
      <c r="R15" s="136">
        <v>2442116</v>
      </c>
      <c r="S15" s="136">
        <v>222379</v>
      </c>
      <c r="T15" s="137">
        <v>9.1059966029459698</v>
      </c>
      <c r="U15" s="136">
        <v>5426</v>
      </c>
      <c r="V15" s="137">
        <v>0.22218436798252006</v>
      </c>
      <c r="W15" s="136">
        <v>4</v>
      </c>
      <c r="X15" s="137">
        <v>1.6379238332659056E-4</v>
      </c>
      <c r="Y15" s="136">
        <v>0</v>
      </c>
      <c r="Z15" s="137">
        <v>0</v>
      </c>
      <c r="AA15" s="136">
        <v>0</v>
      </c>
      <c r="AB15" s="137">
        <v>0</v>
      </c>
      <c r="AC15" s="136">
        <v>0</v>
      </c>
      <c r="AD15" s="137">
        <v>0</v>
      </c>
      <c r="AE15" s="138">
        <v>2674804</v>
      </c>
      <c r="AF15" s="138">
        <v>75071</v>
      </c>
      <c r="AG15" s="137">
        <v>2.8065981656973742</v>
      </c>
      <c r="AH15" s="138">
        <v>4576</v>
      </c>
      <c r="AI15" s="137">
        <v>0.17107795561843037</v>
      </c>
      <c r="AJ15" s="138">
        <v>3</v>
      </c>
      <c r="AK15" s="137">
        <v>1.1215775062397096E-4</v>
      </c>
      <c r="AL15" s="138">
        <v>0</v>
      </c>
      <c r="AM15" s="137">
        <v>0</v>
      </c>
      <c r="AN15" s="138">
        <v>3015497</v>
      </c>
      <c r="AO15" s="138">
        <v>113417</v>
      </c>
      <c r="AP15" s="137">
        <v>3.7611378820804662</v>
      </c>
      <c r="AQ15" s="138">
        <v>9116</v>
      </c>
      <c r="AR15" s="137">
        <v>0.30230505949765496</v>
      </c>
      <c r="AS15" s="138">
        <v>8</v>
      </c>
      <c r="AT15" s="137">
        <v>2.6529623475002626E-4</v>
      </c>
      <c r="AU15" s="138">
        <v>0</v>
      </c>
      <c r="AV15" s="137">
        <v>0</v>
      </c>
      <c r="AW15" s="138">
        <v>3670466</v>
      </c>
      <c r="AX15" s="138">
        <v>194161</v>
      </c>
      <c r="AY15" s="137">
        <v>5.2898187859525194</v>
      </c>
      <c r="AZ15" s="138">
        <v>15466</v>
      </c>
      <c r="BA15" s="137">
        <v>0.42136339091548597</v>
      </c>
      <c r="BB15" s="138">
        <v>15</v>
      </c>
      <c r="BC15" s="137">
        <v>4.0866745530404038E-4</v>
      </c>
      <c r="BD15" s="138">
        <v>0</v>
      </c>
      <c r="BE15" s="137">
        <v>0</v>
      </c>
      <c r="BF15" s="138">
        <v>4129776</v>
      </c>
      <c r="BG15" s="138">
        <v>227645</v>
      </c>
      <c r="BH15" s="137">
        <v>5.5122844435146119</v>
      </c>
      <c r="BI15" s="138">
        <v>17561</v>
      </c>
      <c r="BJ15" s="137">
        <v>0.42522887439899887</v>
      </c>
      <c r="BK15" s="138">
        <v>16</v>
      </c>
      <c r="BL15" s="137">
        <v>3.8743021413267933E-4</v>
      </c>
      <c r="BM15" s="138">
        <v>0</v>
      </c>
      <c r="BN15" s="137">
        <v>0</v>
      </c>
      <c r="BO15" s="138">
        <v>4139549</v>
      </c>
      <c r="BP15" s="138">
        <v>208910</v>
      </c>
      <c r="BQ15" s="137">
        <v>5.0466850374279906</v>
      </c>
      <c r="BR15" s="138">
        <v>15913</v>
      </c>
      <c r="BS15" s="137">
        <v>0.38441385764487873</v>
      </c>
      <c r="BT15" s="138">
        <v>13</v>
      </c>
      <c r="BU15" s="137">
        <v>3.1404387289533231E-4</v>
      </c>
      <c r="BV15" s="138">
        <v>0</v>
      </c>
      <c r="BW15" s="137">
        <v>0</v>
      </c>
      <c r="BX15" s="136">
        <v>3865391</v>
      </c>
      <c r="BY15" s="136">
        <v>174623</v>
      </c>
      <c r="BZ15" s="137">
        <v>4.5176024883381789</v>
      </c>
      <c r="CA15" s="136">
        <v>13304</v>
      </c>
      <c r="CB15" s="137">
        <v>0.34418251607664008</v>
      </c>
      <c r="CC15" s="136">
        <v>19</v>
      </c>
      <c r="CD15" s="137">
        <v>4.9154147665785941E-4</v>
      </c>
      <c r="CE15" s="136">
        <v>4391828</v>
      </c>
      <c r="CF15" s="136">
        <v>161928</v>
      </c>
      <c r="CG15" s="137">
        <v>3.6870296377726999</v>
      </c>
      <c r="CH15" s="136">
        <v>11452</v>
      </c>
      <c r="CI15" s="137">
        <v>0.26075702418218566</v>
      </c>
      <c r="CJ15" s="136">
        <v>16</v>
      </c>
      <c r="CK15" s="137">
        <v>3.6431299222100685E-4</v>
      </c>
      <c r="CL15" s="136">
        <v>4695213</v>
      </c>
      <c r="CM15" s="136">
        <v>153851</v>
      </c>
      <c r="CN15" s="137">
        <v>3.2767629498384845</v>
      </c>
      <c r="CO15" s="136">
        <v>10160</v>
      </c>
      <c r="CP15" s="137">
        <v>0.21639060890315306</v>
      </c>
      <c r="CQ15" s="136">
        <v>17</v>
      </c>
      <c r="CR15" s="137">
        <v>3.6207090072377972E-4</v>
      </c>
      <c r="CS15" s="136">
        <v>4789564</v>
      </c>
      <c r="CT15" s="136">
        <v>144440</v>
      </c>
      <c r="CU15" s="137">
        <v>3.0157233518541564</v>
      </c>
      <c r="CV15" s="136">
        <v>8787</v>
      </c>
      <c r="CW15" s="137">
        <v>0.18346137560746656</v>
      </c>
      <c r="CX15" s="136">
        <v>12</v>
      </c>
      <c r="CY15" s="137">
        <v>2.5054472599176042E-4</v>
      </c>
      <c r="CZ15" s="136">
        <v>4417542</v>
      </c>
      <c r="DA15" s="136">
        <v>113536</v>
      </c>
      <c r="DB15" s="137">
        <v>2.5701170469912906</v>
      </c>
      <c r="DC15" s="136">
        <v>6042</v>
      </c>
      <c r="DD15" s="137">
        <v>0.13677289316094787</v>
      </c>
      <c r="DE15" s="136">
        <v>6</v>
      </c>
      <c r="DF15" s="137">
        <v>1.3582213819359273E-4</v>
      </c>
      <c r="DG15" s="136">
        <v>3804929</v>
      </c>
      <c r="DH15" s="136">
        <v>48586</v>
      </c>
      <c r="DI15" s="137">
        <v>1.2769226442858723</v>
      </c>
      <c r="DJ15" s="136">
        <v>2327</v>
      </c>
      <c r="DK15" s="137">
        <v>6.1157514371490244E-2</v>
      </c>
      <c r="DL15" s="136">
        <v>3</v>
      </c>
      <c r="DM15" s="137">
        <v>7.8845098029424471E-5</v>
      </c>
      <c r="DN15" s="136">
        <v>1401351</v>
      </c>
      <c r="DO15" s="136">
        <v>1563</v>
      </c>
      <c r="DP15" s="137">
        <v>0.11153522565010479</v>
      </c>
      <c r="DQ15" s="136">
        <v>71</v>
      </c>
      <c r="DR15" s="137">
        <v>5.066539360945259E-3</v>
      </c>
      <c r="DS15" s="136">
        <v>0</v>
      </c>
      <c r="DT15" s="137">
        <v>0</v>
      </c>
      <c r="DU15" s="136">
        <v>1422608</v>
      </c>
      <c r="DV15" s="136">
        <v>23</v>
      </c>
      <c r="DW15" s="137">
        <v>1.6167489568454556E-3</v>
      </c>
      <c r="DX15" s="136">
        <v>1</v>
      </c>
      <c r="DY15" s="137">
        <v>7.0293432906324164E-5</v>
      </c>
      <c r="DZ15" s="136">
        <v>0</v>
      </c>
      <c r="EA15" s="137">
        <v>0</v>
      </c>
      <c r="EB15" s="136">
        <v>2988769</v>
      </c>
      <c r="EC15" s="136">
        <v>15</v>
      </c>
      <c r="ED15" s="137">
        <v>5.0187886718578789E-4</v>
      </c>
      <c r="EE15" s="136">
        <v>1</v>
      </c>
      <c r="EF15" s="137">
        <v>3.3458591145719192E-5</v>
      </c>
      <c r="EG15" s="136">
        <v>0</v>
      </c>
      <c r="EH15" s="137">
        <v>0</v>
      </c>
      <c r="EI15" s="136">
        <v>5005988</v>
      </c>
      <c r="EJ15" s="136">
        <v>6</v>
      </c>
      <c r="EK15" s="137">
        <v>1.1985645990361942E-4</v>
      </c>
      <c r="EL15" s="138">
        <v>0</v>
      </c>
      <c r="EM15" s="137">
        <v>0</v>
      </c>
      <c r="EN15" s="138">
        <v>0</v>
      </c>
      <c r="EO15" s="137">
        <v>0</v>
      </c>
      <c r="EP15" s="138">
        <v>2223118</v>
      </c>
      <c r="EQ15" s="138">
        <v>0</v>
      </c>
      <c r="ER15" s="137">
        <v>0</v>
      </c>
      <c r="ET15" s="239">
        <f t="shared" si="4"/>
        <v>59836349</v>
      </c>
      <c r="EU15" s="284">
        <f t="shared" si="0"/>
        <v>56469350</v>
      </c>
      <c r="EW15" s="285">
        <f t="shared" si="1"/>
        <v>0.94372987228883232</v>
      </c>
      <c r="EX15" s="239">
        <f t="shared" si="5"/>
        <v>50418984</v>
      </c>
      <c r="EY15" s="239">
        <f t="shared" si="2"/>
        <v>47052029</v>
      </c>
      <c r="EZ15" s="285">
        <f t="shared" si="3"/>
        <v>0.93322049091667536</v>
      </c>
      <c r="HO15" s="306"/>
      <c r="HP15" s="292"/>
      <c r="HQ15" s="259"/>
      <c r="HR15" s="298"/>
      <c r="HS15" s="257"/>
      <c r="HT15" s="292"/>
      <c r="HU15" s="298"/>
      <c r="HX15" s="257"/>
      <c r="HY15" s="306"/>
      <c r="HZ15" s="292"/>
      <c r="IA15" s="259"/>
      <c r="IB15" s="298"/>
      <c r="IC15" s="257"/>
      <c r="ID15" s="292"/>
    </row>
    <row r="16" spans="1:239" ht="15" hidden="1" x14ac:dyDescent="0.3">
      <c r="B16" s="131">
        <v>7</v>
      </c>
      <c r="C16" s="131" t="s">
        <v>662</v>
      </c>
      <c r="D16" s="139">
        <v>44220</v>
      </c>
      <c r="E16" s="136">
        <v>2980958</v>
      </c>
      <c r="F16" s="136">
        <v>2228485</v>
      </c>
      <c r="G16" s="137">
        <v>74.757343109161553</v>
      </c>
      <c r="H16" s="136">
        <v>287332</v>
      </c>
      <c r="I16" s="137">
        <v>9.6389147381479372</v>
      </c>
      <c r="J16" s="136">
        <v>11</v>
      </c>
      <c r="K16" s="137">
        <v>3.690088890886755E-4</v>
      </c>
      <c r="L16" s="136">
        <v>0</v>
      </c>
      <c r="M16" s="137">
        <v>0</v>
      </c>
      <c r="N16" s="136">
        <v>0</v>
      </c>
      <c r="O16" s="137">
        <v>0</v>
      </c>
      <c r="P16" s="136">
        <v>0</v>
      </c>
      <c r="Q16" s="137">
        <v>0</v>
      </c>
      <c r="R16" s="136">
        <v>2442116</v>
      </c>
      <c r="S16" s="136">
        <v>697653</v>
      </c>
      <c r="T16" s="137">
        <v>28.56756190123647</v>
      </c>
      <c r="U16" s="136">
        <v>5585</v>
      </c>
      <c r="V16" s="137">
        <v>0.22869511521975203</v>
      </c>
      <c r="W16" s="136">
        <v>6</v>
      </c>
      <c r="X16" s="137">
        <v>2.4568857498988582E-4</v>
      </c>
      <c r="Y16" s="136">
        <v>0</v>
      </c>
      <c r="Z16" s="137">
        <v>0</v>
      </c>
      <c r="AA16" s="136">
        <v>0</v>
      </c>
      <c r="AB16" s="137">
        <v>0</v>
      </c>
      <c r="AC16" s="136">
        <v>0</v>
      </c>
      <c r="AD16" s="137">
        <v>0</v>
      </c>
      <c r="AE16" s="138">
        <v>2674804</v>
      </c>
      <c r="AF16" s="138">
        <v>234675</v>
      </c>
      <c r="AG16" s="137">
        <v>8.7735400425601284</v>
      </c>
      <c r="AH16" s="138">
        <v>4765</v>
      </c>
      <c r="AI16" s="137">
        <v>0.17814389390774052</v>
      </c>
      <c r="AJ16" s="138">
        <v>4</v>
      </c>
      <c r="AK16" s="137">
        <v>1.4954366749862793E-4</v>
      </c>
      <c r="AL16" s="138">
        <v>0</v>
      </c>
      <c r="AM16" s="137">
        <v>0</v>
      </c>
      <c r="AN16" s="138">
        <v>3015497</v>
      </c>
      <c r="AO16" s="138">
        <v>183079</v>
      </c>
      <c r="AP16" s="137">
        <v>6.0712711702250077</v>
      </c>
      <c r="AQ16" s="138">
        <v>9503</v>
      </c>
      <c r="AR16" s="137">
        <v>0.31513876485368747</v>
      </c>
      <c r="AS16" s="138">
        <v>9</v>
      </c>
      <c r="AT16" s="137">
        <v>2.9845826409377959E-4</v>
      </c>
      <c r="AU16" s="138">
        <v>0</v>
      </c>
      <c r="AV16" s="137">
        <v>0</v>
      </c>
      <c r="AW16" s="138">
        <v>3670466</v>
      </c>
      <c r="AX16" s="138">
        <v>287465</v>
      </c>
      <c r="AY16" s="137">
        <v>7.8318393359317309</v>
      </c>
      <c r="AZ16" s="138">
        <v>16174</v>
      </c>
      <c r="BA16" s="137">
        <v>0.44065249480583663</v>
      </c>
      <c r="BB16" s="138">
        <v>17</v>
      </c>
      <c r="BC16" s="137">
        <v>4.6315644934457912E-4</v>
      </c>
      <c r="BD16" s="138">
        <v>0</v>
      </c>
      <c r="BE16" s="137">
        <v>0</v>
      </c>
      <c r="BF16" s="138">
        <v>4129776</v>
      </c>
      <c r="BG16" s="138">
        <v>331145</v>
      </c>
      <c r="BH16" s="137">
        <v>8.0184736411853823</v>
      </c>
      <c r="BI16" s="138">
        <v>18387</v>
      </c>
      <c r="BJ16" s="137">
        <v>0.44522995920359842</v>
      </c>
      <c r="BK16" s="138">
        <v>19</v>
      </c>
      <c r="BL16" s="137">
        <v>4.6007337928255672E-4</v>
      </c>
      <c r="BM16" s="138">
        <v>0</v>
      </c>
      <c r="BN16" s="137">
        <v>0</v>
      </c>
      <c r="BO16" s="138">
        <v>4139549</v>
      </c>
      <c r="BP16" s="138">
        <v>302381</v>
      </c>
      <c r="BQ16" s="137">
        <v>7.3046846407664221</v>
      </c>
      <c r="BR16" s="138">
        <v>16642</v>
      </c>
      <c r="BS16" s="137">
        <v>0.40202447174800926</v>
      </c>
      <c r="BT16" s="138">
        <v>15</v>
      </c>
      <c r="BU16" s="137">
        <v>3.6235831487922964E-4</v>
      </c>
      <c r="BV16" s="138">
        <v>0</v>
      </c>
      <c r="BW16" s="137">
        <v>0</v>
      </c>
      <c r="BX16" s="136">
        <v>3865391</v>
      </c>
      <c r="BY16" s="136">
        <v>250339</v>
      </c>
      <c r="BZ16" s="137">
        <v>6.4764211434237833</v>
      </c>
      <c r="CA16" s="136">
        <v>13990</v>
      </c>
      <c r="CB16" s="137">
        <v>0.3619297504443923</v>
      </c>
      <c r="CC16" s="136">
        <v>22</v>
      </c>
      <c r="CD16" s="137">
        <v>5.6915328876173206E-4</v>
      </c>
      <c r="CE16" s="136">
        <v>4391828</v>
      </c>
      <c r="CF16" s="136">
        <v>234896</v>
      </c>
      <c r="CG16" s="137">
        <v>5.3484790387966008</v>
      </c>
      <c r="CH16" s="136">
        <v>11973</v>
      </c>
      <c r="CI16" s="137">
        <v>0.27261996599138216</v>
      </c>
      <c r="CJ16" s="136">
        <v>17</v>
      </c>
      <c r="CK16" s="137">
        <v>3.8708255423481973E-4</v>
      </c>
      <c r="CL16" s="136">
        <v>4695213</v>
      </c>
      <c r="CM16" s="136">
        <v>223031</v>
      </c>
      <c r="CN16" s="137">
        <v>4.7501785329014892</v>
      </c>
      <c r="CO16" s="136">
        <v>10657</v>
      </c>
      <c r="CP16" s="137">
        <v>0.22697585817725413</v>
      </c>
      <c r="CQ16" s="136">
        <v>18</v>
      </c>
      <c r="CR16" s="137">
        <v>3.8336918900164912E-4</v>
      </c>
      <c r="CS16" s="136">
        <v>4789564</v>
      </c>
      <c r="CT16" s="136">
        <v>209623</v>
      </c>
      <c r="CU16" s="137">
        <v>4.376661424714233</v>
      </c>
      <c r="CV16" s="136">
        <v>9257</v>
      </c>
      <c r="CW16" s="137">
        <v>0.19327437737547717</v>
      </c>
      <c r="CX16" s="136">
        <v>15</v>
      </c>
      <c r="CY16" s="137">
        <v>3.131809074897005E-4</v>
      </c>
      <c r="CZ16" s="136">
        <v>4417542</v>
      </c>
      <c r="DA16" s="136">
        <v>171521</v>
      </c>
      <c r="DB16" s="137">
        <v>3.8827248275172033</v>
      </c>
      <c r="DC16" s="136">
        <v>6326</v>
      </c>
      <c r="DD16" s="137">
        <v>0.14320180770211124</v>
      </c>
      <c r="DE16" s="136">
        <v>8</v>
      </c>
      <c r="DF16" s="137">
        <v>1.8109618425812363E-4</v>
      </c>
      <c r="DG16" s="136">
        <v>3804929</v>
      </c>
      <c r="DH16" s="136">
        <v>80742</v>
      </c>
      <c r="DI16" s="137">
        <v>2.12203696836393</v>
      </c>
      <c r="DJ16" s="136">
        <v>2431</v>
      </c>
      <c r="DK16" s="137">
        <v>6.3890811103176959E-2</v>
      </c>
      <c r="DL16" s="136">
        <v>3</v>
      </c>
      <c r="DM16" s="137">
        <v>7.8845098029424471E-5</v>
      </c>
      <c r="DN16" s="136">
        <v>1401351</v>
      </c>
      <c r="DO16" s="136">
        <v>2458</v>
      </c>
      <c r="DP16" s="137">
        <v>0.17540216548173868</v>
      </c>
      <c r="DQ16" s="136">
        <v>76</v>
      </c>
      <c r="DR16" s="137">
        <v>5.4233379074907001E-3</v>
      </c>
      <c r="DS16" s="136">
        <v>0</v>
      </c>
      <c r="DT16" s="137">
        <v>0</v>
      </c>
      <c r="DU16" s="136">
        <v>1422608</v>
      </c>
      <c r="DV16" s="136">
        <v>27</v>
      </c>
      <c r="DW16" s="137">
        <v>1.8979226884707524E-3</v>
      </c>
      <c r="DX16" s="136">
        <v>2</v>
      </c>
      <c r="DY16" s="137">
        <v>1.4058686581264833E-4</v>
      </c>
      <c r="DZ16" s="136">
        <v>0</v>
      </c>
      <c r="EA16" s="137">
        <v>0</v>
      </c>
      <c r="EB16" s="136">
        <v>2988769</v>
      </c>
      <c r="EC16" s="136">
        <v>23</v>
      </c>
      <c r="ED16" s="137">
        <v>7.6954759635154127E-4</v>
      </c>
      <c r="EE16" s="136">
        <v>1</v>
      </c>
      <c r="EF16" s="137">
        <v>3.3458591145719192E-5</v>
      </c>
      <c r="EG16" s="136">
        <v>0</v>
      </c>
      <c r="EH16" s="137">
        <v>0</v>
      </c>
      <c r="EI16" s="136">
        <v>5005988</v>
      </c>
      <c r="EJ16" s="136">
        <v>9</v>
      </c>
      <c r="EK16" s="137">
        <v>1.7978468985542915E-4</v>
      </c>
      <c r="EL16" s="138">
        <v>0</v>
      </c>
      <c r="EM16" s="137">
        <v>0</v>
      </c>
      <c r="EN16" s="138">
        <v>0</v>
      </c>
      <c r="EO16" s="137">
        <v>0</v>
      </c>
      <c r="EP16" s="138">
        <v>2223118</v>
      </c>
      <c r="EQ16" s="138">
        <v>0</v>
      </c>
      <c r="ER16" s="137">
        <v>0</v>
      </c>
      <c r="ET16" s="239">
        <f t="shared" si="4"/>
        <v>59836349</v>
      </c>
      <c r="EU16" s="284">
        <f t="shared" si="0"/>
        <v>54398797</v>
      </c>
      <c r="EW16" s="285">
        <f t="shared" si="1"/>
        <v>0.9091262737303708</v>
      </c>
      <c r="EX16" s="239">
        <f t="shared" si="5"/>
        <v>50418984</v>
      </c>
      <c r="EY16" s="239">
        <f t="shared" si="2"/>
        <v>44981491</v>
      </c>
      <c r="EZ16" s="285">
        <f t="shared" si="3"/>
        <v>0.89215385617449172</v>
      </c>
      <c r="HO16" s="306"/>
      <c r="HP16" s="292"/>
      <c r="HQ16" s="259"/>
      <c r="HR16" s="298"/>
      <c r="HS16" s="257"/>
      <c r="HT16" s="292"/>
      <c r="HU16" s="298"/>
      <c r="HX16" s="257"/>
      <c r="HY16" s="306"/>
      <c r="HZ16" s="292"/>
      <c r="IA16" s="259"/>
      <c r="IB16" s="298"/>
      <c r="IC16" s="257"/>
      <c r="ID16" s="292"/>
    </row>
    <row r="17" spans="2:239" ht="15.6" x14ac:dyDescent="0.3">
      <c r="B17" s="131">
        <v>8</v>
      </c>
      <c r="C17" s="131" t="s">
        <v>663</v>
      </c>
      <c r="D17" s="139">
        <v>44227</v>
      </c>
      <c r="E17" s="136">
        <v>2980958</v>
      </c>
      <c r="F17" s="136">
        <v>2597107</v>
      </c>
      <c r="G17" s="137">
        <v>87.123233537674807</v>
      </c>
      <c r="H17" s="136">
        <v>288152</v>
      </c>
      <c r="I17" s="137">
        <v>9.6664226735163652</v>
      </c>
      <c r="J17" s="136">
        <v>19</v>
      </c>
      <c r="K17" s="137">
        <v>6.3737899024407594E-4</v>
      </c>
      <c r="L17" s="136">
        <v>0</v>
      </c>
      <c r="M17" s="137">
        <v>0</v>
      </c>
      <c r="N17" s="136">
        <v>0</v>
      </c>
      <c r="O17" s="137">
        <v>0</v>
      </c>
      <c r="P17" s="136">
        <v>0</v>
      </c>
      <c r="Q17" s="137">
        <v>0</v>
      </c>
      <c r="R17" s="136">
        <v>2442116</v>
      </c>
      <c r="S17" s="136">
        <v>1370770</v>
      </c>
      <c r="T17" s="137">
        <v>56.13042132314763</v>
      </c>
      <c r="U17" s="136">
        <v>5896</v>
      </c>
      <c r="V17" s="137">
        <v>0.24142997302339445</v>
      </c>
      <c r="W17" s="136">
        <v>13</v>
      </c>
      <c r="X17" s="137">
        <v>5.3232524581141923E-4</v>
      </c>
      <c r="Y17" s="136">
        <v>0</v>
      </c>
      <c r="Z17" s="137">
        <v>0</v>
      </c>
      <c r="AA17" s="136">
        <v>0</v>
      </c>
      <c r="AB17" s="137">
        <v>0</v>
      </c>
      <c r="AC17" s="136">
        <v>0</v>
      </c>
      <c r="AD17" s="137">
        <v>0</v>
      </c>
      <c r="AE17" s="138">
        <v>2674804</v>
      </c>
      <c r="AF17" s="138">
        <v>559366</v>
      </c>
      <c r="AG17" s="137">
        <v>20.912410778509379</v>
      </c>
      <c r="AH17" s="138">
        <v>5125</v>
      </c>
      <c r="AI17" s="137">
        <v>0.19160282398261705</v>
      </c>
      <c r="AJ17" s="138">
        <v>10</v>
      </c>
      <c r="AK17" s="137">
        <v>3.7385916874656982E-4</v>
      </c>
      <c r="AL17" s="138">
        <v>0</v>
      </c>
      <c r="AM17" s="137">
        <v>0</v>
      </c>
      <c r="AN17" s="138">
        <v>3015497</v>
      </c>
      <c r="AO17" s="138">
        <v>285605</v>
      </c>
      <c r="AP17" s="137">
        <v>9.4712413907226569</v>
      </c>
      <c r="AQ17" s="138">
        <v>10189</v>
      </c>
      <c r="AR17" s="137">
        <v>0.33788791698350223</v>
      </c>
      <c r="AS17" s="138">
        <v>10</v>
      </c>
      <c r="AT17" s="137">
        <v>3.3162029343753282E-4</v>
      </c>
      <c r="AU17" s="138">
        <v>0</v>
      </c>
      <c r="AV17" s="137">
        <v>0</v>
      </c>
      <c r="AW17" s="138">
        <v>3670466</v>
      </c>
      <c r="AX17" s="138">
        <v>383592</v>
      </c>
      <c r="AY17" s="137">
        <v>10.450771100999164</v>
      </c>
      <c r="AZ17" s="138">
        <v>17280</v>
      </c>
      <c r="BA17" s="137">
        <v>0.47078490851025456</v>
      </c>
      <c r="BB17" s="138">
        <v>19</v>
      </c>
      <c r="BC17" s="137">
        <v>5.1764544338511785E-4</v>
      </c>
      <c r="BD17" s="138">
        <v>0</v>
      </c>
      <c r="BE17" s="137">
        <v>0</v>
      </c>
      <c r="BF17" s="138">
        <v>4129776</v>
      </c>
      <c r="BG17" s="138">
        <v>429526</v>
      </c>
      <c r="BH17" s="137">
        <v>10.400709384722077</v>
      </c>
      <c r="BI17" s="138">
        <v>19727</v>
      </c>
      <c r="BJ17" s="137">
        <v>0.47767723963721037</v>
      </c>
      <c r="BK17" s="138">
        <v>24</v>
      </c>
      <c r="BL17" s="137">
        <v>5.8114532119901902E-4</v>
      </c>
      <c r="BM17" s="138">
        <v>0</v>
      </c>
      <c r="BN17" s="137">
        <v>0</v>
      </c>
      <c r="BO17" s="138">
        <v>4139549</v>
      </c>
      <c r="BP17" s="138">
        <v>388607</v>
      </c>
      <c r="BQ17" s="137">
        <v>9.3876651780181852</v>
      </c>
      <c r="BR17" s="138">
        <v>17850</v>
      </c>
      <c r="BS17" s="137">
        <v>0.43120639470628325</v>
      </c>
      <c r="BT17" s="138">
        <v>18</v>
      </c>
      <c r="BU17" s="137">
        <v>4.3482997785507552E-4</v>
      </c>
      <c r="BV17" s="138">
        <v>0</v>
      </c>
      <c r="BW17" s="137">
        <v>0</v>
      </c>
      <c r="BX17" s="136">
        <v>3865391</v>
      </c>
      <c r="BY17" s="136">
        <v>317232</v>
      </c>
      <c r="BZ17" s="137">
        <v>8.206983459111898</v>
      </c>
      <c r="CA17" s="136">
        <v>15051</v>
      </c>
      <c r="CB17" s="137">
        <v>0.38937846132512854</v>
      </c>
      <c r="CC17" s="136">
        <v>27</v>
      </c>
      <c r="CD17" s="137">
        <v>6.9850630893485296E-4</v>
      </c>
      <c r="CE17" s="136">
        <v>4391828</v>
      </c>
      <c r="CF17" s="136">
        <v>298696</v>
      </c>
      <c r="CG17" s="137">
        <v>6.8011770952778665</v>
      </c>
      <c r="CH17" s="136">
        <v>12905</v>
      </c>
      <c r="CI17" s="137">
        <v>0.29384119778825579</v>
      </c>
      <c r="CJ17" s="136">
        <v>20</v>
      </c>
      <c r="CK17" s="137">
        <v>4.553912402762585E-4</v>
      </c>
      <c r="CL17" s="136">
        <v>4695213</v>
      </c>
      <c r="CM17" s="136">
        <v>281942</v>
      </c>
      <c r="CN17" s="137">
        <v>6.004881993639053</v>
      </c>
      <c r="CO17" s="136">
        <v>11501</v>
      </c>
      <c r="CP17" s="137">
        <v>0.24495161348377592</v>
      </c>
      <c r="CQ17" s="136">
        <v>20</v>
      </c>
      <c r="CR17" s="137">
        <v>4.2596576555738793E-4</v>
      </c>
      <c r="CS17" s="136">
        <v>4789564</v>
      </c>
      <c r="CT17" s="136">
        <v>264158</v>
      </c>
      <c r="CU17" s="137">
        <v>5.5152828107109535</v>
      </c>
      <c r="CV17" s="136">
        <v>9910</v>
      </c>
      <c r="CW17" s="137">
        <v>0.20690818621486215</v>
      </c>
      <c r="CX17" s="136">
        <v>15</v>
      </c>
      <c r="CY17" s="137">
        <v>3.131809074897005E-4</v>
      </c>
      <c r="CZ17" s="136">
        <v>4417542</v>
      </c>
      <c r="DA17" s="136">
        <v>219597</v>
      </c>
      <c r="DB17" s="137">
        <v>4.9710223468163974</v>
      </c>
      <c r="DC17" s="136">
        <v>6771</v>
      </c>
      <c r="DD17" s="137">
        <v>0.15327528295146939</v>
      </c>
      <c r="DE17" s="136">
        <v>9</v>
      </c>
      <c r="DF17" s="137">
        <v>2.0373320729038906E-4</v>
      </c>
      <c r="DG17" s="136">
        <v>3804929</v>
      </c>
      <c r="DH17" s="136">
        <v>109814</v>
      </c>
      <c r="DI17" s="137">
        <v>2.8860985316677397</v>
      </c>
      <c r="DJ17" s="136">
        <v>2651</v>
      </c>
      <c r="DK17" s="137">
        <v>6.9672784958668077E-2</v>
      </c>
      <c r="DL17" s="136">
        <v>3</v>
      </c>
      <c r="DM17" s="137">
        <v>7.8845098029424471E-5</v>
      </c>
      <c r="DN17" s="136">
        <v>1401351</v>
      </c>
      <c r="DO17" s="136">
        <v>3605</v>
      </c>
      <c r="DP17" s="137">
        <v>0.25725175205926282</v>
      </c>
      <c r="DQ17" s="136">
        <v>89</v>
      </c>
      <c r="DR17" s="137">
        <v>6.3510141285088462E-3</v>
      </c>
      <c r="DS17" s="136">
        <v>0</v>
      </c>
      <c r="DT17" s="137">
        <v>0</v>
      </c>
      <c r="DU17" s="136">
        <v>1422608</v>
      </c>
      <c r="DV17" s="136">
        <v>37</v>
      </c>
      <c r="DW17" s="137">
        <v>2.600857017533994E-3</v>
      </c>
      <c r="DX17" s="136">
        <v>2</v>
      </c>
      <c r="DY17" s="137">
        <v>1.4058686581264833E-4</v>
      </c>
      <c r="DZ17" s="136">
        <v>0</v>
      </c>
      <c r="EA17" s="137">
        <v>0</v>
      </c>
      <c r="EB17" s="136">
        <v>2988769</v>
      </c>
      <c r="EC17" s="136">
        <v>37</v>
      </c>
      <c r="ED17" s="137">
        <v>1.2379678723916101E-3</v>
      </c>
      <c r="EE17" s="136">
        <v>1</v>
      </c>
      <c r="EF17" s="137">
        <v>3.3458591145719192E-5</v>
      </c>
      <c r="EG17" s="136">
        <v>0</v>
      </c>
      <c r="EH17" s="137">
        <v>0</v>
      </c>
      <c r="EI17" s="136">
        <v>5005988</v>
      </c>
      <c r="EJ17" s="136">
        <v>14</v>
      </c>
      <c r="EK17" s="137">
        <v>2.7966507310844531E-4</v>
      </c>
      <c r="EL17" s="138">
        <v>0</v>
      </c>
      <c r="EM17" s="137">
        <v>0</v>
      </c>
      <c r="EN17" s="138">
        <v>0</v>
      </c>
      <c r="EO17" s="137">
        <v>0</v>
      </c>
      <c r="EP17" s="138">
        <v>2223118</v>
      </c>
      <c r="EQ17" s="138">
        <v>0</v>
      </c>
      <c r="ER17" s="137">
        <v>0</v>
      </c>
      <c r="ET17" s="239">
        <f t="shared" si="4"/>
        <v>59836349</v>
      </c>
      <c r="EU17" s="239">
        <f t="shared" si="0"/>
        <v>52326644</v>
      </c>
      <c r="EV17" s="242">
        <v>44197</v>
      </c>
      <c r="EW17" s="287">
        <f t="shared" si="1"/>
        <v>0.87449593557253968</v>
      </c>
      <c r="EX17" s="239">
        <f t="shared" si="5"/>
        <v>50418984</v>
      </c>
      <c r="EY17" s="239">
        <f t="shared" si="2"/>
        <v>42909367</v>
      </c>
      <c r="EZ17" s="286">
        <f t="shared" si="3"/>
        <v>0.85105576502691926</v>
      </c>
      <c r="FA17" s="288">
        <f>1-EZ17</f>
        <v>0.14894423497308074</v>
      </c>
      <c r="FB17" s="291">
        <f>(DQ17+DJ17+DC17+CV17+CO17+CH17+CA17+BR17+BI17+AZ17+AQ17+AH17+U17+H17)/EX17</f>
        <v>8.3916209021586002E-3</v>
      </c>
      <c r="FC17" s="294">
        <f>(DS17+DL17+DE17+CX17+CQ17+CJ17+CC17+BT17+BK17+BB17+AS17+AJ17+W17+J17)/EX17</f>
        <v>4.1055964158262293E-6</v>
      </c>
      <c r="FE17" s="310">
        <f>DN17+DG17+CZ17+CS17+CL17</f>
        <v>19108599</v>
      </c>
      <c r="FF17" s="239">
        <f>DO17+DH17+DA17+CT17+CM17</f>
        <v>879116</v>
      </c>
      <c r="FG17" s="239">
        <f>FE17-FF17</f>
        <v>18229483</v>
      </c>
      <c r="FH17" s="239">
        <f>DQ17+DJ17+DC17+CV17+CO17</f>
        <v>30922</v>
      </c>
      <c r="FI17" s="240">
        <f>FG17/FE17</f>
        <v>0.95399369676447765</v>
      </c>
      <c r="FJ17" s="239">
        <f>DS17+DL17+DE17+CX17+CQ17</f>
        <v>47</v>
      </c>
      <c r="FK17" s="240">
        <f>FF17/FE17</f>
        <v>4.6006303235522392E-2</v>
      </c>
      <c r="FL17" s="240">
        <f>FH17/FE17</f>
        <v>1.6182243397331222E-3</v>
      </c>
      <c r="FM17" s="240">
        <f>FJ17/FE17</f>
        <v>2.459625637651405E-6</v>
      </c>
      <c r="FO17" s="312">
        <f>CE17+BX17</f>
        <v>8257219</v>
      </c>
      <c r="FP17" s="312">
        <f>CF17+BY17</f>
        <v>615928</v>
      </c>
      <c r="FQ17" s="239">
        <f>FO17-FP17</f>
        <v>7641291</v>
      </c>
      <c r="FR17" s="312">
        <f>CH17+CA17</f>
        <v>27956</v>
      </c>
      <c r="FS17" s="240">
        <f>FQ17/FO17</f>
        <v>0.92540733145142451</v>
      </c>
      <c r="FT17" s="312">
        <f>CJ17+CC17</f>
        <v>47</v>
      </c>
      <c r="FU17" s="240">
        <f>FP17/FO17</f>
        <v>7.4592668548575491E-2</v>
      </c>
      <c r="FV17" s="240">
        <f>FR17/FO17</f>
        <v>3.3856435199308629E-3</v>
      </c>
      <c r="FW17" s="240">
        <f>FT17/FO17</f>
        <v>5.6919890340803603E-6</v>
      </c>
      <c r="FY17" s="311">
        <f>BO17+BF17</f>
        <v>8269325</v>
      </c>
      <c r="FZ17" s="244">
        <f>BP17+BG17</f>
        <v>818133</v>
      </c>
      <c r="GA17" s="239">
        <f>FY17-FZ17</f>
        <v>7451192</v>
      </c>
      <c r="GB17" s="244">
        <f>BR17+BI17</f>
        <v>37577</v>
      </c>
      <c r="GC17" s="240">
        <f>GA17/FY17</f>
        <v>0.90106411345545134</v>
      </c>
      <c r="GD17" s="244">
        <f>BT17+BK17</f>
        <v>42</v>
      </c>
      <c r="GE17" s="240">
        <f>FZ17/FY17</f>
        <v>9.8935886544548685E-2</v>
      </c>
      <c r="GF17" s="240">
        <f>GB17/FY17</f>
        <v>4.5441435667361004E-3</v>
      </c>
      <c r="GG17" s="240">
        <f>GD17/FY17</f>
        <v>5.0790118903296217E-6</v>
      </c>
      <c r="GI17" s="311">
        <f>AW17+AN17</f>
        <v>6685963</v>
      </c>
      <c r="GJ17" s="244">
        <f>AX17+AO17</f>
        <v>669197</v>
      </c>
      <c r="GK17" s="239">
        <f>GI17-GJ17</f>
        <v>6016766</v>
      </c>
      <c r="GL17" s="244">
        <f>AZ17+AQ17</f>
        <v>27469</v>
      </c>
      <c r="GM17" s="240">
        <f>GK17/GI17</f>
        <v>0.89991015505171057</v>
      </c>
      <c r="GN17" s="244">
        <f>BB17+AS17</f>
        <v>29</v>
      </c>
      <c r="GO17" s="240">
        <f>GJ17/GI17</f>
        <v>0.10008984494828943</v>
      </c>
      <c r="GP17" s="240">
        <f>GL17/GI17</f>
        <v>4.1084582729518544E-3</v>
      </c>
      <c r="GQ17" s="240">
        <f>GN17/GI17</f>
        <v>4.3374454809277289E-6</v>
      </c>
      <c r="GS17" s="311">
        <f>AE17+R17</f>
        <v>5116920</v>
      </c>
      <c r="GT17" s="244">
        <f>AF17+S17</f>
        <v>1930136</v>
      </c>
      <c r="GU17" s="239">
        <f>GS17-GT17</f>
        <v>3186784</v>
      </c>
      <c r="GV17" s="244">
        <f>AH17+U17</f>
        <v>11021</v>
      </c>
      <c r="GW17" s="240">
        <f>GU17/GS17</f>
        <v>0.62279339915417864</v>
      </c>
      <c r="GX17" s="244">
        <f>AJ17+W17</f>
        <v>23</v>
      </c>
      <c r="GY17" s="240">
        <f>GT17/GS17</f>
        <v>0.3772066008458213</v>
      </c>
      <c r="GZ17" s="240">
        <f>GV17/GS17</f>
        <v>2.1538347287039859E-3</v>
      </c>
      <c r="HA17" s="240">
        <f>GX17/GS17</f>
        <v>4.4948914581427887E-6</v>
      </c>
      <c r="HC17" s="310">
        <f>E17</f>
        <v>2980958</v>
      </c>
      <c r="HD17" s="239">
        <f>F17</f>
        <v>2597107</v>
      </c>
      <c r="HE17" s="239">
        <f>HC17-HD17</f>
        <v>383851</v>
      </c>
      <c r="HF17" s="239">
        <f>H17</f>
        <v>288152</v>
      </c>
      <c r="HG17" s="240">
        <f>HE17/HC17</f>
        <v>0.12876766462325198</v>
      </c>
      <c r="HH17" s="239">
        <f>J17</f>
        <v>19</v>
      </c>
      <c r="HI17" s="240">
        <f>HD17/HC17</f>
        <v>0.87123233537674805</v>
      </c>
      <c r="HJ17" s="299">
        <f>HF17/HC17</f>
        <v>9.6664226735163658E-2</v>
      </c>
      <c r="HK17" s="297">
        <f>HH17/HC17</f>
        <v>6.3737899024407594E-6</v>
      </c>
      <c r="HM17" s="239">
        <f>FO17+FY17+GI17+GS17+HC17</f>
        <v>31310385</v>
      </c>
      <c r="HN17" s="239">
        <f>FP17+FZ17+GJ17+GT17+HD17</f>
        <v>6630501</v>
      </c>
      <c r="HO17" s="307">
        <f>HM17-HN17</f>
        <v>24679884</v>
      </c>
      <c r="HP17" s="304">
        <f>FR17+GB17+GL17+GV17+HF17</f>
        <v>392175</v>
      </c>
      <c r="HQ17" s="285">
        <f>HO17/HM17</f>
        <v>0.78823316928233234</v>
      </c>
      <c r="HR17" s="302">
        <f>FT17+GD17+GN17+GX17+HH17</f>
        <v>160</v>
      </c>
      <c r="HS17" s="300">
        <f>HN17/HM17</f>
        <v>0.21176683071766764</v>
      </c>
      <c r="HT17" s="299">
        <f>HP17/HM17</f>
        <v>1.2525396925013857E-2</v>
      </c>
      <c r="HU17" s="297">
        <f>HR17/HM17</f>
        <v>5.1101256020965566E-6</v>
      </c>
      <c r="HW17" s="239">
        <f>GI17+GS17+HC17</f>
        <v>14783841</v>
      </c>
      <c r="HX17" s="309">
        <f>GJ17+GT17+HD17</f>
        <v>5196440</v>
      </c>
      <c r="HY17" s="307">
        <f>HW17-HX17</f>
        <v>9587401</v>
      </c>
      <c r="HZ17" s="304">
        <f>GL17+GV17+HF17</f>
        <v>326642</v>
      </c>
      <c r="IA17" s="285">
        <f>HY17/HW17</f>
        <v>0.64850541885562762</v>
      </c>
      <c r="IB17" s="302">
        <f>GN17+GX17+HH17</f>
        <v>71</v>
      </c>
      <c r="IC17" s="300">
        <f>HX17/HW17</f>
        <v>0.35149458114437243</v>
      </c>
      <c r="ID17" s="299">
        <f>HZ17/HW17</f>
        <v>2.2094528749328404E-2</v>
      </c>
      <c r="IE17" s="297">
        <f>IB17/HW17</f>
        <v>4.8025408281920779E-6</v>
      </c>
    </row>
    <row r="18" spans="2:239" ht="15" hidden="1" x14ac:dyDescent="0.3">
      <c r="B18" s="131">
        <v>9</v>
      </c>
      <c r="C18" s="131" t="s">
        <v>664</v>
      </c>
      <c r="D18" s="139">
        <v>44234</v>
      </c>
      <c r="E18" s="136">
        <v>2980958</v>
      </c>
      <c r="F18" s="136">
        <v>2723760</v>
      </c>
      <c r="G18" s="137">
        <v>91.371968340379155</v>
      </c>
      <c r="H18" s="136">
        <v>288853</v>
      </c>
      <c r="I18" s="137">
        <v>9.6899386036301074</v>
      </c>
      <c r="J18" s="136">
        <v>29</v>
      </c>
      <c r="K18" s="137">
        <v>9.7284161668832639E-4</v>
      </c>
      <c r="L18" s="136">
        <v>0</v>
      </c>
      <c r="M18" s="137">
        <v>0</v>
      </c>
      <c r="N18" s="136">
        <v>0</v>
      </c>
      <c r="O18" s="137">
        <v>0</v>
      </c>
      <c r="P18" s="136">
        <v>0</v>
      </c>
      <c r="Q18" s="137">
        <v>0</v>
      </c>
      <c r="R18" s="136">
        <v>2442116</v>
      </c>
      <c r="S18" s="136">
        <v>2022278</v>
      </c>
      <c r="T18" s="137">
        <v>82.808433342232718</v>
      </c>
      <c r="U18" s="136">
        <v>6220</v>
      </c>
      <c r="V18" s="137">
        <v>0.25469715607284832</v>
      </c>
      <c r="W18" s="136">
        <v>17</v>
      </c>
      <c r="X18" s="137">
        <v>6.9611762913800981E-4</v>
      </c>
      <c r="Y18" s="136">
        <v>0</v>
      </c>
      <c r="Z18" s="137">
        <v>0</v>
      </c>
      <c r="AA18" s="136">
        <v>0</v>
      </c>
      <c r="AB18" s="137">
        <v>0</v>
      </c>
      <c r="AC18" s="136">
        <v>0</v>
      </c>
      <c r="AD18" s="137">
        <v>0</v>
      </c>
      <c r="AE18" s="138">
        <v>2674804</v>
      </c>
      <c r="AF18" s="138">
        <v>1251572</v>
      </c>
      <c r="AG18" s="137">
        <v>46.791166754648188</v>
      </c>
      <c r="AH18" s="138">
        <v>5506</v>
      </c>
      <c r="AI18" s="137">
        <v>0.20584685831186136</v>
      </c>
      <c r="AJ18" s="138">
        <v>13</v>
      </c>
      <c r="AK18" s="137">
        <v>4.8601691937054083E-4</v>
      </c>
      <c r="AL18" s="138">
        <v>0</v>
      </c>
      <c r="AM18" s="137">
        <v>0</v>
      </c>
      <c r="AN18" s="138">
        <v>3015497</v>
      </c>
      <c r="AO18" s="138">
        <v>480183</v>
      </c>
      <c r="AP18" s="137">
        <v>15.923842736371482</v>
      </c>
      <c r="AQ18" s="138">
        <v>10865</v>
      </c>
      <c r="AR18" s="137">
        <v>0.36030544881987941</v>
      </c>
      <c r="AS18" s="138">
        <v>16</v>
      </c>
      <c r="AT18" s="137">
        <v>5.3059246950005253E-4</v>
      </c>
      <c r="AU18" s="138">
        <v>0</v>
      </c>
      <c r="AV18" s="137">
        <v>0</v>
      </c>
      <c r="AW18" s="138">
        <v>3670466</v>
      </c>
      <c r="AX18" s="138">
        <v>512049</v>
      </c>
      <c r="AY18" s="137">
        <v>13.950517454731907</v>
      </c>
      <c r="AZ18" s="138">
        <v>18508</v>
      </c>
      <c r="BA18" s="137">
        <v>0.5042411508511454</v>
      </c>
      <c r="BB18" s="138">
        <v>21</v>
      </c>
      <c r="BC18" s="137">
        <v>5.7213443742565654E-4</v>
      </c>
      <c r="BD18" s="138">
        <v>0</v>
      </c>
      <c r="BE18" s="137">
        <v>0</v>
      </c>
      <c r="BF18" s="138">
        <v>4129776</v>
      </c>
      <c r="BG18" s="138">
        <v>541490</v>
      </c>
      <c r="BH18" s="137">
        <v>13.111849165669035</v>
      </c>
      <c r="BI18" s="138">
        <v>21243</v>
      </c>
      <c r="BJ18" s="137">
        <v>0.51438625242628166</v>
      </c>
      <c r="BK18" s="138">
        <v>26</v>
      </c>
      <c r="BL18" s="137">
        <v>6.2957409796560388E-4</v>
      </c>
      <c r="BM18" s="138">
        <v>0</v>
      </c>
      <c r="BN18" s="137">
        <v>0</v>
      </c>
      <c r="BO18" s="138">
        <v>4139549</v>
      </c>
      <c r="BP18" s="138">
        <v>479038</v>
      </c>
      <c r="BQ18" s="137">
        <v>11.572226829541092</v>
      </c>
      <c r="BR18" s="138">
        <v>19207</v>
      </c>
      <c r="BS18" s="137">
        <v>0.46398774359235756</v>
      </c>
      <c r="BT18" s="138">
        <v>19</v>
      </c>
      <c r="BU18" s="137">
        <v>4.5898719884702419E-4</v>
      </c>
      <c r="BV18" s="138">
        <v>0</v>
      </c>
      <c r="BW18" s="137">
        <v>0</v>
      </c>
      <c r="BX18" s="136">
        <v>3865391</v>
      </c>
      <c r="BY18" s="136">
        <v>383750</v>
      </c>
      <c r="BZ18" s="137">
        <v>9.9278442982870292</v>
      </c>
      <c r="CA18" s="136">
        <v>16192</v>
      </c>
      <c r="CB18" s="137">
        <v>0.41889682052863475</v>
      </c>
      <c r="CC18" s="136">
        <v>28</v>
      </c>
      <c r="CD18" s="137">
        <v>7.2437691296947703E-4</v>
      </c>
      <c r="CE18" s="136">
        <v>4391828</v>
      </c>
      <c r="CF18" s="136">
        <v>359075</v>
      </c>
      <c r="CG18" s="137">
        <v>8.1759804801098763</v>
      </c>
      <c r="CH18" s="136">
        <v>13971</v>
      </c>
      <c r="CI18" s="137">
        <v>0.31811355089498039</v>
      </c>
      <c r="CJ18" s="136">
        <v>20</v>
      </c>
      <c r="CK18" s="137">
        <v>4.553912402762585E-4</v>
      </c>
      <c r="CL18" s="136">
        <v>4695213</v>
      </c>
      <c r="CM18" s="136">
        <v>335514</v>
      </c>
      <c r="CN18" s="137">
        <v>7.1458738932610721</v>
      </c>
      <c r="CO18" s="136">
        <v>12471</v>
      </c>
      <c r="CP18" s="137">
        <v>0.26561095311330923</v>
      </c>
      <c r="CQ18" s="136">
        <v>20</v>
      </c>
      <c r="CR18" s="137">
        <v>4.2596576555738793E-4</v>
      </c>
      <c r="CS18" s="136">
        <v>4789564</v>
      </c>
      <c r="CT18" s="136">
        <v>311763</v>
      </c>
      <c r="CU18" s="137">
        <v>6.5092146174474337</v>
      </c>
      <c r="CV18" s="136">
        <v>10719</v>
      </c>
      <c r="CW18" s="137">
        <v>0.22379907649214001</v>
      </c>
      <c r="CX18" s="136">
        <v>15</v>
      </c>
      <c r="CY18" s="137">
        <v>3.131809074897005E-4</v>
      </c>
      <c r="CZ18" s="136">
        <v>4417542</v>
      </c>
      <c r="DA18" s="136">
        <v>259483</v>
      </c>
      <c r="DB18" s="137">
        <v>5.8739226474813364</v>
      </c>
      <c r="DC18" s="136">
        <v>7307</v>
      </c>
      <c r="DD18" s="137">
        <v>0.16540872729676367</v>
      </c>
      <c r="DE18" s="136">
        <v>9</v>
      </c>
      <c r="DF18" s="137">
        <v>2.0373320729038906E-4</v>
      </c>
      <c r="DG18" s="136">
        <v>3804929</v>
      </c>
      <c r="DH18" s="136">
        <v>135181</v>
      </c>
      <c r="DI18" s="137">
        <v>3.5527863989052095</v>
      </c>
      <c r="DJ18" s="136">
        <v>2882</v>
      </c>
      <c r="DK18" s="137">
        <v>7.5743857506933771E-2</v>
      </c>
      <c r="DL18" s="136">
        <v>4</v>
      </c>
      <c r="DM18" s="137">
        <v>1.0512679737256595E-4</v>
      </c>
      <c r="DN18" s="136">
        <v>1401351</v>
      </c>
      <c r="DO18" s="136">
        <v>4855</v>
      </c>
      <c r="DP18" s="137">
        <v>0.34645138869562303</v>
      </c>
      <c r="DQ18" s="136">
        <v>92</v>
      </c>
      <c r="DR18" s="137">
        <v>6.5650932564361112E-3</v>
      </c>
      <c r="DS18" s="136">
        <v>0</v>
      </c>
      <c r="DT18" s="137">
        <v>0</v>
      </c>
      <c r="DU18" s="136">
        <v>1422608</v>
      </c>
      <c r="DV18" s="136">
        <v>56</v>
      </c>
      <c r="DW18" s="137">
        <v>3.9364322427541528E-3</v>
      </c>
      <c r="DX18" s="136">
        <v>2</v>
      </c>
      <c r="DY18" s="137">
        <v>1.4058686581264833E-4</v>
      </c>
      <c r="DZ18" s="136">
        <v>0</v>
      </c>
      <c r="EA18" s="137">
        <v>0</v>
      </c>
      <c r="EB18" s="136">
        <v>2988769</v>
      </c>
      <c r="EC18" s="136">
        <v>47</v>
      </c>
      <c r="ED18" s="137">
        <v>1.572553783848802E-3</v>
      </c>
      <c r="EE18" s="136">
        <v>1</v>
      </c>
      <c r="EF18" s="137">
        <v>3.3458591145719192E-5</v>
      </c>
      <c r="EG18" s="136">
        <v>0</v>
      </c>
      <c r="EH18" s="137">
        <v>0</v>
      </c>
      <c r="EI18" s="136">
        <v>5005988</v>
      </c>
      <c r="EJ18" s="136">
        <v>17</v>
      </c>
      <c r="EK18" s="137">
        <v>3.3959330306025507E-4</v>
      </c>
      <c r="EL18" s="138">
        <v>0</v>
      </c>
      <c r="EM18" s="137">
        <v>0</v>
      </c>
      <c r="EN18" s="138">
        <v>0</v>
      </c>
      <c r="EO18" s="137">
        <v>0</v>
      </c>
      <c r="EP18" s="138">
        <v>2223118</v>
      </c>
      <c r="EQ18" s="138">
        <v>0</v>
      </c>
      <c r="ER18" s="137">
        <v>0</v>
      </c>
      <c r="ET18" s="239">
        <f t="shared" si="4"/>
        <v>59836349</v>
      </c>
      <c r="EU18" s="239">
        <f t="shared" si="0"/>
        <v>50036238</v>
      </c>
      <c r="EW18" s="287">
        <f t="shared" si="1"/>
        <v>0.83621809880144926</v>
      </c>
      <c r="EX18" s="239">
        <f t="shared" si="5"/>
        <v>50418984</v>
      </c>
      <c r="EY18" s="239">
        <f t="shared" si="2"/>
        <v>40618993</v>
      </c>
      <c r="EZ18" s="286">
        <f t="shared" si="3"/>
        <v>0.80562894722352996</v>
      </c>
      <c r="FA18" s="257"/>
      <c r="FB18" s="292"/>
      <c r="FC18" s="295"/>
      <c r="FL18" s="240"/>
      <c r="FR18" s="312"/>
      <c r="FT18" s="312"/>
      <c r="HJ18" s="292"/>
      <c r="HK18" s="298"/>
      <c r="HO18" s="306"/>
      <c r="HP18" s="292"/>
      <c r="HQ18" s="259"/>
      <c r="HR18" s="298"/>
      <c r="HS18" s="257"/>
      <c r="HT18" s="292"/>
      <c r="HU18" s="298"/>
      <c r="HX18" s="257"/>
      <c r="HY18" s="306"/>
      <c r="HZ18" s="292"/>
      <c r="IA18" s="259"/>
      <c r="IB18" s="298"/>
      <c r="IC18" s="257"/>
      <c r="ID18" s="292"/>
      <c r="IE18" s="298"/>
    </row>
    <row r="19" spans="2:239" ht="15" hidden="1" x14ac:dyDescent="0.3">
      <c r="B19" s="131">
        <v>10</v>
      </c>
      <c r="C19" s="131" t="s">
        <v>665</v>
      </c>
      <c r="D19" s="139">
        <v>44241</v>
      </c>
      <c r="E19" s="136">
        <v>2980958</v>
      </c>
      <c r="F19" s="136">
        <v>2779761</v>
      </c>
      <c r="G19" s="137">
        <v>93.250592594729611</v>
      </c>
      <c r="H19" s="136">
        <v>291184</v>
      </c>
      <c r="I19" s="137">
        <v>9.7681349418542638</v>
      </c>
      <c r="J19" s="136">
        <v>38</v>
      </c>
      <c r="K19" s="137">
        <v>1.2747579804881519E-3</v>
      </c>
      <c r="L19" s="136">
        <v>0</v>
      </c>
      <c r="M19" s="137">
        <v>0</v>
      </c>
      <c r="N19" s="136">
        <v>0</v>
      </c>
      <c r="O19" s="137">
        <v>0</v>
      </c>
      <c r="P19" s="136">
        <v>0</v>
      </c>
      <c r="Q19" s="137">
        <v>0</v>
      </c>
      <c r="R19" s="136">
        <v>2442116</v>
      </c>
      <c r="S19" s="136">
        <v>2248316</v>
      </c>
      <c r="T19" s="137">
        <v>92.064259027826694</v>
      </c>
      <c r="U19" s="136">
        <v>6904</v>
      </c>
      <c r="V19" s="137">
        <v>0.28270565362169531</v>
      </c>
      <c r="W19" s="136">
        <v>19</v>
      </c>
      <c r="X19" s="137">
        <v>7.780138208013051E-4</v>
      </c>
      <c r="Y19" s="136">
        <v>0</v>
      </c>
      <c r="Z19" s="137">
        <v>0</v>
      </c>
      <c r="AA19" s="136">
        <v>0</v>
      </c>
      <c r="AB19" s="137">
        <v>0</v>
      </c>
      <c r="AC19" s="136">
        <v>0</v>
      </c>
      <c r="AD19" s="137">
        <v>0</v>
      </c>
      <c r="AE19" s="138">
        <v>2674804</v>
      </c>
      <c r="AF19" s="138">
        <v>1998551</v>
      </c>
      <c r="AG19" s="137">
        <v>74.717661555762589</v>
      </c>
      <c r="AH19" s="138">
        <v>6182</v>
      </c>
      <c r="AI19" s="137">
        <v>0.23111973811912948</v>
      </c>
      <c r="AJ19" s="138">
        <v>21</v>
      </c>
      <c r="AK19" s="137">
        <v>7.8510425436779669E-4</v>
      </c>
      <c r="AL19" s="138">
        <v>0</v>
      </c>
      <c r="AM19" s="137">
        <v>0</v>
      </c>
      <c r="AN19" s="138">
        <v>3015497</v>
      </c>
      <c r="AO19" s="138">
        <v>1002623</v>
      </c>
      <c r="AP19" s="137">
        <v>33.249013346721952</v>
      </c>
      <c r="AQ19" s="138">
        <v>12210</v>
      </c>
      <c r="AR19" s="137">
        <v>0.40490837828722759</v>
      </c>
      <c r="AS19" s="138">
        <v>20</v>
      </c>
      <c r="AT19" s="137">
        <v>6.6324058687506563E-4</v>
      </c>
      <c r="AU19" s="138">
        <v>0</v>
      </c>
      <c r="AV19" s="137">
        <v>0</v>
      </c>
      <c r="AW19" s="138">
        <v>3670466</v>
      </c>
      <c r="AX19" s="138">
        <v>673266</v>
      </c>
      <c r="AY19" s="137">
        <v>18.342793530848674</v>
      </c>
      <c r="AZ19" s="138">
        <v>20713</v>
      </c>
      <c r="BA19" s="137">
        <v>0.56431526678083932</v>
      </c>
      <c r="BB19" s="138">
        <v>25</v>
      </c>
      <c r="BC19" s="137">
        <v>6.8111242550673401E-4</v>
      </c>
      <c r="BD19" s="138">
        <v>0</v>
      </c>
      <c r="BE19" s="137">
        <v>0</v>
      </c>
      <c r="BF19" s="138">
        <v>4129776</v>
      </c>
      <c r="BG19" s="138">
        <v>662383</v>
      </c>
      <c r="BH19" s="137">
        <v>16.03919922049041</v>
      </c>
      <c r="BI19" s="138">
        <v>23598</v>
      </c>
      <c r="BJ19" s="137">
        <v>0.57141113706893543</v>
      </c>
      <c r="BK19" s="138">
        <v>29</v>
      </c>
      <c r="BL19" s="137">
        <v>7.0221726311548132E-4</v>
      </c>
      <c r="BM19" s="138">
        <v>0</v>
      </c>
      <c r="BN19" s="137">
        <v>0</v>
      </c>
      <c r="BO19" s="138">
        <v>4139549</v>
      </c>
      <c r="BP19" s="138">
        <v>573187</v>
      </c>
      <c r="BQ19" s="137">
        <v>13.846605028712064</v>
      </c>
      <c r="BR19" s="138">
        <v>21380</v>
      </c>
      <c r="BS19" s="137">
        <v>0.51648138480786199</v>
      </c>
      <c r="BT19" s="138">
        <v>25</v>
      </c>
      <c r="BU19" s="137">
        <v>6.0393052479871601E-4</v>
      </c>
      <c r="BV19" s="138">
        <v>0</v>
      </c>
      <c r="BW19" s="137">
        <v>0</v>
      </c>
      <c r="BX19" s="136">
        <v>3865391</v>
      </c>
      <c r="BY19" s="136">
        <v>451724</v>
      </c>
      <c r="BZ19" s="137">
        <v>11.686372736936573</v>
      </c>
      <c r="CA19" s="136">
        <v>18028</v>
      </c>
      <c r="CB19" s="137">
        <v>0.4663952495362047</v>
      </c>
      <c r="CC19" s="136">
        <v>30</v>
      </c>
      <c r="CD19" s="137">
        <v>7.7611812103872539E-4</v>
      </c>
      <c r="CE19" s="136">
        <v>4391828</v>
      </c>
      <c r="CF19" s="136">
        <v>419732</v>
      </c>
      <c r="CG19" s="137">
        <v>9.5571138031817267</v>
      </c>
      <c r="CH19" s="136">
        <v>15607</v>
      </c>
      <c r="CI19" s="137">
        <v>0.35536455434957831</v>
      </c>
      <c r="CJ19" s="136">
        <v>24</v>
      </c>
      <c r="CK19" s="137">
        <v>5.4646948833151027E-4</v>
      </c>
      <c r="CL19" s="136">
        <v>4695213</v>
      </c>
      <c r="CM19" s="136">
        <v>387988</v>
      </c>
      <c r="CN19" s="137">
        <v>8.2634802723539913</v>
      </c>
      <c r="CO19" s="136">
        <v>14015</v>
      </c>
      <c r="CP19" s="137">
        <v>0.29849551021433957</v>
      </c>
      <c r="CQ19" s="136">
        <v>22</v>
      </c>
      <c r="CR19" s="137">
        <v>4.6856234211312673E-4</v>
      </c>
      <c r="CS19" s="136">
        <v>4789564</v>
      </c>
      <c r="CT19" s="136">
        <v>357309</v>
      </c>
      <c r="CU19" s="137">
        <v>7.4601571249491601</v>
      </c>
      <c r="CV19" s="136">
        <v>12027</v>
      </c>
      <c r="CW19" s="137">
        <v>0.25110845162524187</v>
      </c>
      <c r="CX19" s="136">
        <v>18</v>
      </c>
      <c r="CY19" s="137">
        <v>3.7581708898764063E-4</v>
      </c>
      <c r="CZ19" s="136">
        <v>4417542</v>
      </c>
      <c r="DA19" s="136">
        <v>298499</v>
      </c>
      <c r="DB19" s="137">
        <v>6.7571287381082064</v>
      </c>
      <c r="DC19" s="136">
        <v>8252</v>
      </c>
      <c r="DD19" s="137">
        <v>0.18680071406225454</v>
      </c>
      <c r="DE19" s="136">
        <v>9</v>
      </c>
      <c r="DF19" s="137">
        <v>2.0373320729038906E-4</v>
      </c>
      <c r="DG19" s="136">
        <v>3804929</v>
      </c>
      <c r="DH19" s="136">
        <v>161191</v>
      </c>
      <c r="DI19" s="137">
        <v>4.2363733988203194</v>
      </c>
      <c r="DJ19" s="136">
        <v>3264</v>
      </c>
      <c r="DK19" s="137">
        <v>8.5783466656013815E-2</v>
      </c>
      <c r="DL19" s="136">
        <v>5</v>
      </c>
      <c r="DM19" s="137">
        <v>1.3140849671570745E-4</v>
      </c>
      <c r="DN19" s="136">
        <v>1401351</v>
      </c>
      <c r="DO19" s="136">
        <v>6744</v>
      </c>
      <c r="DP19" s="137">
        <v>0.48124987958049054</v>
      </c>
      <c r="DQ19" s="136">
        <v>108</v>
      </c>
      <c r="DR19" s="137">
        <v>7.7068486053815215E-3</v>
      </c>
      <c r="DS19" s="136">
        <v>0</v>
      </c>
      <c r="DT19" s="137">
        <v>0</v>
      </c>
      <c r="DU19" s="136">
        <v>1422608</v>
      </c>
      <c r="DV19" s="136">
        <v>91</v>
      </c>
      <c r="DW19" s="137">
        <v>6.396702394475498E-3</v>
      </c>
      <c r="DX19" s="136">
        <v>2</v>
      </c>
      <c r="DY19" s="137">
        <v>1.4058686581264833E-4</v>
      </c>
      <c r="DZ19" s="136">
        <v>0</v>
      </c>
      <c r="EA19" s="137">
        <v>0</v>
      </c>
      <c r="EB19" s="136">
        <v>2988769</v>
      </c>
      <c r="EC19" s="136">
        <v>61</v>
      </c>
      <c r="ED19" s="137">
        <v>2.0409740598888709E-3</v>
      </c>
      <c r="EE19" s="136">
        <v>1</v>
      </c>
      <c r="EF19" s="137">
        <v>3.3458591145719192E-5</v>
      </c>
      <c r="EG19" s="136">
        <v>0</v>
      </c>
      <c r="EH19" s="137">
        <v>0</v>
      </c>
      <c r="EI19" s="136">
        <v>5005988</v>
      </c>
      <c r="EJ19" s="136">
        <v>17</v>
      </c>
      <c r="EK19" s="137">
        <v>3.3959330306025507E-4</v>
      </c>
      <c r="EL19" s="138">
        <v>2</v>
      </c>
      <c r="EM19" s="137">
        <v>3.9952153301206473E-5</v>
      </c>
      <c r="EN19" s="138">
        <v>0</v>
      </c>
      <c r="EO19" s="137">
        <v>0</v>
      </c>
      <c r="EP19" s="138">
        <v>2223118</v>
      </c>
      <c r="EQ19" s="138">
        <v>0</v>
      </c>
      <c r="ER19" s="137">
        <v>0</v>
      </c>
      <c r="ET19" s="239">
        <f t="shared" si="4"/>
        <v>59836349</v>
      </c>
      <c r="EU19" s="239">
        <f t="shared" si="0"/>
        <v>47814906</v>
      </c>
      <c r="EW19" s="287">
        <f t="shared" si="1"/>
        <v>0.79909464395964402</v>
      </c>
      <c r="EX19" s="239">
        <f t="shared" si="5"/>
        <v>50418984</v>
      </c>
      <c r="EY19" s="239">
        <f t="shared" si="2"/>
        <v>38397710</v>
      </c>
      <c r="EZ19" s="286">
        <f t="shared" si="3"/>
        <v>0.76157246643446841</v>
      </c>
      <c r="FA19" s="257"/>
      <c r="FB19" s="292"/>
      <c r="FC19" s="295"/>
      <c r="FL19" s="240"/>
      <c r="FR19" s="312"/>
      <c r="FT19" s="312"/>
      <c r="HJ19" s="292"/>
      <c r="HK19" s="298"/>
      <c r="HO19" s="306"/>
      <c r="HP19" s="292"/>
      <c r="HQ19" s="259"/>
      <c r="HR19" s="298"/>
      <c r="HS19" s="257"/>
      <c r="HT19" s="292"/>
      <c r="HU19" s="298"/>
      <c r="HX19" s="257"/>
      <c r="HY19" s="306"/>
      <c r="HZ19" s="292"/>
      <c r="IA19" s="259"/>
      <c r="IB19" s="298"/>
      <c r="IC19" s="257"/>
      <c r="ID19" s="292"/>
      <c r="IE19" s="298"/>
    </row>
    <row r="20" spans="2:239" ht="15" hidden="1" x14ac:dyDescent="0.3">
      <c r="B20" s="131">
        <v>11</v>
      </c>
      <c r="C20" s="131" t="s">
        <v>666</v>
      </c>
      <c r="D20" s="139">
        <v>44248</v>
      </c>
      <c r="E20" s="136">
        <v>2980958</v>
      </c>
      <c r="F20" s="136">
        <v>2798436</v>
      </c>
      <c r="G20" s="137">
        <v>93.877069049614249</v>
      </c>
      <c r="H20" s="136">
        <v>292918</v>
      </c>
      <c r="I20" s="137">
        <v>9.8263041612796957</v>
      </c>
      <c r="J20" s="136">
        <v>46</v>
      </c>
      <c r="K20" s="137">
        <v>1.5431280816435523E-3</v>
      </c>
      <c r="L20" s="136">
        <v>0</v>
      </c>
      <c r="M20" s="137">
        <v>0</v>
      </c>
      <c r="N20" s="136">
        <v>0</v>
      </c>
      <c r="O20" s="137">
        <v>0</v>
      </c>
      <c r="P20" s="136">
        <v>0</v>
      </c>
      <c r="Q20" s="137">
        <v>0</v>
      </c>
      <c r="R20" s="136">
        <v>2442116</v>
      </c>
      <c r="S20" s="136">
        <v>2275406</v>
      </c>
      <c r="T20" s="137">
        <v>93.173542943906014</v>
      </c>
      <c r="U20" s="136">
        <v>7788</v>
      </c>
      <c r="V20" s="137">
        <v>0.31890377033687178</v>
      </c>
      <c r="W20" s="136">
        <v>20</v>
      </c>
      <c r="X20" s="137">
        <v>8.189619166329528E-4</v>
      </c>
      <c r="Y20" s="136">
        <v>0</v>
      </c>
      <c r="Z20" s="137">
        <v>0</v>
      </c>
      <c r="AA20" s="136">
        <v>0</v>
      </c>
      <c r="AB20" s="137">
        <v>0</v>
      </c>
      <c r="AC20" s="136">
        <v>0</v>
      </c>
      <c r="AD20" s="137">
        <v>0</v>
      </c>
      <c r="AE20" s="138">
        <v>2674804</v>
      </c>
      <c r="AF20" s="138">
        <v>2271906</v>
      </c>
      <c r="AG20" s="137">
        <v>84.937288863034453</v>
      </c>
      <c r="AH20" s="138">
        <v>7194</v>
      </c>
      <c r="AI20" s="137">
        <v>0.26895428599628235</v>
      </c>
      <c r="AJ20" s="138">
        <v>23</v>
      </c>
      <c r="AK20" s="137">
        <v>8.5987608811711059E-4</v>
      </c>
      <c r="AL20" s="138">
        <v>0</v>
      </c>
      <c r="AM20" s="137">
        <v>0</v>
      </c>
      <c r="AN20" s="138">
        <v>3015497</v>
      </c>
      <c r="AO20" s="138">
        <v>1563291</v>
      </c>
      <c r="AP20" s="137">
        <v>51.841902014825415</v>
      </c>
      <c r="AQ20" s="138">
        <v>14068</v>
      </c>
      <c r="AR20" s="137">
        <v>0.46652342880792125</v>
      </c>
      <c r="AS20" s="138">
        <v>29</v>
      </c>
      <c r="AT20" s="137">
        <v>9.6169885096884528E-4</v>
      </c>
      <c r="AU20" s="138">
        <v>0</v>
      </c>
      <c r="AV20" s="137">
        <v>0</v>
      </c>
      <c r="AW20" s="138">
        <v>3670466</v>
      </c>
      <c r="AX20" s="138">
        <v>986839</v>
      </c>
      <c r="AY20" s="137">
        <v>26.885932194985596</v>
      </c>
      <c r="AZ20" s="138">
        <v>23731</v>
      </c>
      <c r="BA20" s="137">
        <v>0.64653915878801227</v>
      </c>
      <c r="BB20" s="138">
        <v>29</v>
      </c>
      <c r="BC20" s="137">
        <v>7.9009041358781148E-4</v>
      </c>
      <c r="BD20" s="138">
        <v>0</v>
      </c>
      <c r="BE20" s="137">
        <v>0</v>
      </c>
      <c r="BF20" s="138">
        <v>4129776</v>
      </c>
      <c r="BG20" s="138">
        <v>888764</v>
      </c>
      <c r="BH20" s="137">
        <v>21.520876677088541</v>
      </c>
      <c r="BI20" s="138">
        <v>26899</v>
      </c>
      <c r="BJ20" s="137">
        <v>0.65134283312218388</v>
      </c>
      <c r="BK20" s="138">
        <v>33</v>
      </c>
      <c r="BL20" s="137">
        <v>7.9907481664865125E-4</v>
      </c>
      <c r="BM20" s="138">
        <v>0</v>
      </c>
      <c r="BN20" s="137">
        <v>0</v>
      </c>
      <c r="BO20" s="138">
        <v>4139549</v>
      </c>
      <c r="BP20" s="138">
        <v>734112</v>
      </c>
      <c r="BQ20" s="137">
        <v>17.734105816841399</v>
      </c>
      <c r="BR20" s="138">
        <v>24159</v>
      </c>
      <c r="BS20" s="137">
        <v>0.58361430194448727</v>
      </c>
      <c r="BT20" s="138">
        <v>27</v>
      </c>
      <c r="BU20" s="137">
        <v>6.5224496678261323E-4</v>
      </c>
      <c r="BV20" s="138">
        <v>0</v>
      </c>
      <c r="BW20" s="137">
        <v>0</v>
      </c>
      <c r="BX20" s="136">
        <v>3865391</v>
      </c>
      <c r="BY20" s="136">
        <v>560143</v>
      </c>
      <c r="BZ20" s="137">
        <v>14.491237755766493</v>
      </c>
      <c r="CA20" s="136">
        <v>20308</v>
      </c>
      <c r="CB20" s="137">
        <v>0.52538022673514784</v>
      </c>
      <c r="CC20" s="136">
        <v>33</v>
      </c>
      <c r="CD20" s="137">
        <v>8.5372993314259803E-4</v>
      </c>
      <c r="CE20" s="136">
        <v>4391828</v>
      </c>
      <c r="CF20" s="136">
        <v>512858</v>
      </c>
      <c r="CG20" s="137">
        <v>11.677552035280069</v>
      </c>
      <c r="CH20" s="136">
        <v>17685</v>
      </c>
      <c r="CI20" s="137">
        <v>0.40267970421428168</v>
      </c>
      <c r="CJ20" s="136">
        <v>27</v>
      </c>
      <c r="CK20" s="137">
        <v>6.1477817437294909E-4</v>
      </c>
      <c r="CL20" s="136">
        <v>4695213</v>
      </c>
      <c r="CM20" s="136">
        <v>464070</v>
      </c>
      <c r="CN20" s="137">
        <v>9.8838966411108515</v>
      </c>
      <c r="CO20" s="136">
        <v>16044</v>
      </c>
      <c r="CP20" s="137">
        <v>0.34170973713013658</v>
      </c>
      <c r="CQ20" s="136">
        <v>23</v>
      </c>
      <c r="CR20" s="137">
        <v>4.8986063039099608E-4</v>
      </c>
      <c r="CS20" s="136">
        <v>4789564</v>
      </c>
      <c r="CT20" s="136">
        <v>421051</v>
      </c>
      <c r="CU20" s="137">
        <v>8.7910089519630592</v>
      </c>
      <c r="CV20" s="136">
        <v>13927</v>
      </c>
      <c r="CW20" s="137">
        <v>0.29077803324060392</v>
      </c>
      <c r="CX20" s="136">
        <v>19</v>
      </c>
      <c r="CY20" s="137">
        <v>3.9669581615362073E-4</v>
      </c>
      <c r="CZ20" s="136">
        <v>4417542</v>
      </c>
      <c r="DA20" s="136">
        <v>350156</v>
      </c>
      <c r="DB20" s="137">
        <v>7.9264894368859418</v>
      </c>
      <c r="DC20" s="136">
        <v>9648</v>
      </c>
      <c r="DD20" s="137">
        <v>0.2184019982152971</v>
      </c>
      <c r="DE20" s="136">
        <v>9</v>
      </c>
      <c r="DF20" s="137">
        <v>2.0373320729038906E-4</v>
      </c>
      <c r="DG20" s="136">
        <v>3804929</v>
      </c>
      <c r="DH20" s="136">
        <v>195663</v>
      </c>
      <c r="DI20" s="137">
        <v>5.1423561385770933</v>
      </c>
      <c r="DJ20" s="136">
        <v>3851</v>
      </c>
      <c r="DK20" s="137">
        <v>0.10121082417043788</v>
      </c>
      <c r="DL20" s="136">
        <v>5</v>
      </c>
      <c r="DM20" s="137">
        <v>1.3140849671570745E-4</v>
      </c>
      <c r="DN20" s="136">
        <v>1401351</v>
      </c>
      <c r="DO20" s="136">
        <v>11599</v>
      </c>
      <c r="DP20" s="137">
        <v>0.82770126827611357</v>
      </c>
      <c r="DQ20" s="136">
        <v>129</v>
      </c>
      <c r="DR20" s="137">
        <v>9.2054025008723728E-3</v>
      </c>
      <c r="DS20" s="136">
        <v>0</v>
      </c>
      <c r="DT20" s="137">
        <v>0</v>
      </c>
      <c r="DU20" s="136">
        <v>1422608</v>
      </c>
      <c r="DV20" s="136">
        <v>125</v>
      </c>
      <c r="DW20" s="137">
        <v>8.7866791132905197E-3</v>
      </c>
      <c r="DX20" s="136">
        <v>2</v>
      </c>
      <c r="DY20" s="137">
        <v>1.4058686581264833E-4</v>
      </c>
      <c r="DZ20" s="136">
        <v>0</v>
      </c>
      <c r="EA20" s="137">
        <v>0</v>
      </c>
      <c r="EB20" s="136">
        <v>2988769</v>
      </c>
      <c r="EC20" s="136">
        <v>83</v>
      </c>
      <c r="ED20" s="137">
        <v>2.7770630650946928E-3</v>
      </c>
      <c r="EE20" s="136">
        <v>2</v>
      </c>
      <c r="EF20" s="137">
        <v>6.6917182291438383E-5</v>
      </c>
      <c r="EG20" s="136">
        <v>0</v>
      </c>
      <c r="EH20" s="137">
        <v>0</v>
      </c>
      <c r="EI20" s="136">
        <v>5005988</v>
      </c>
      <c r="EJ20" s="136">
        <v>18</v>
      </c>
      <c r="EK20" s="137">
        <v>3.5956937971085831E-4</v>
      </c>
      <c r="EL20" s="138">
        <v>2</v>
      </c>
      <c r="EM20" s="137">
        <v>3.9952153301206473E-5</v>
      </c>
      <c r="EN20" s="138">
        <v>0</v>
      </c>
      <c r="EO20" s="137">
        <v>0</v>
      </c>
      <c r="EP20" s="138">
        <v>2223118</v>
      </c>
      <c r="EQ20" s="138">
        <v>0</v>
      </c>
      <c r="ER20" s="137">
        <v>0</v>
      </c>
      <c r="ET20" s="239">
        <f t="shared" si="4"/>
        <v>59836349</v>
      </c>
      <c r="EU20" s="239">
        <f t="shared" si="0"/>
        <v>45801829</v>
      </c>
      <c r="EW20" s="287">
        <f t="shared" si="1"/>
        <v>0.76545159865953716</v>
      </c>
      <c r="EX20" s="239">
        <f t="shared" si="5"/>
        <v>50418984</v>
      </c>
      <c r="EY20" s="239">
        <f t="shared" si="2"/>
        <v>36384690</v>
      </c>
      <c r="EZ20" s="286">
        <f t="shared" si="3"/>
        <v>0.72164663214950941</v>
      </c>
      <c r="FA20" s="257"/>
      <c r="FB20" s="292"/>
      <c r="FC20" s="295"/>
      <c r="FL20" s="240"/>
      <c r="FR20" s="312"/>
      <c r="FT20" s="312"/>
      <c r="HJ20" s="292"/>
      <c r="HK20" s="298"/>
      <c r="HO20" s="306"/>
      <c r="HP20" s="292"/>
      <c r="HQ20" s="259"/>
      <c r="HR20" s="298"/>
      <c r="HS20" s="257"/>
      <c r="HT20" s="292"/>
      <c r="HU20" s="298"/>
      <c r="HX20" s="257"/>
      <c r="HY20" s="306"/>
      <c r="HZ20" s="292"/>
      <c r="IA20" s="259"/>
      <c r="IB20" s="298"/>
      <c r="IC20" s="257"/>
      <c r="ID20" s="292"/>
      <c r="IE20" s="298"/>
    </row>
    <row r="21" spans="2:239" ht="15.6" x14ac:dyDescent="0.3">
      <c r="B21" s="131">
        <v>12</v>
      </c>
      <c r="C21" s="131" t="s">
        <v>667</v>
      </c>
      <c r="D21" s="139">
        <v>44255</v>
      </c>
      <c r="E21" s="136">
        <v>2980958</v>
      </c>
      <c r="F21" s="136">
        <v>2811547</v>
      </c>
      <c r="G21" s="137">
        <v>94.316894099145316</v>
      </c>
      <c r="H21" s="136">
        <v>307015</v>
      </c>
      <c r="I21" s="137">
        <v>10.299205825778156</v>
      </c>
      <c r="J21" s="136">
        <v>50</v>
      </c>
      <c r="K21" s="137">
        <v>1.6773131322212523E-3</v>
      </c>
      <c r="L21" s="136">
        <v>0</v>
      </c>
      <c r="M21" s="137">
        <v>0</v>
      </c>
      <c r="N21" s="136">
        <v>0</v>
      </c>
      <c r="O21" s="137">
        <v>0</v>
      </c>
      <c r="P21" s="136">
        <v>0</v>
      </c>
      <c r="Q21" s="137">
        <v>0</v>
      </c>
      <c r="R21" s="136">
        <v>2442116</v>
      </c>
      <c r="S21" s="136">
        <v>2290115</v>
      </c>
      <c r="T21" s="137">
        <v>93.775848485493725</v>
      </c>
      <c r="U21" s="136">
        <v>9835</v>
      </c>
      <c r="V21" s="137">
        <v>0.4027245225042545</v>
      </c>
      <c r="W21" s="136">
        <v>20</v>
      </c>
      <c r="X21" s="137">
        <v>8.189619166329528E-4</v>
      </c>
      <c r="Y21" s="136">
        <v>0</v>
      </c>
      <c r="Z21" s="137">
        <v>0</v>
      </c>
      <c r="AA21" s="136">
        <v>0</v>
      </c>
      <c r="AB21" s="137">
        <v>0</v>
      </c>
      <c r="AC21" s="136">
        <v>0</v>
      </c>
      <c r="AD21" s="137">
        <v>0</v>
      </c>
      <c r="AE21" s="138">
        <v>2674804</v>
      </c>
      <c r="AF21" s="138">
        <v>2379719</v>
      </c>
      <c r="AG21" s="137">
        <v>88.967976719041843</v>
      </c>
      <c r="AH21" s="138">
        <v>10065</v>
      </c>
      <c r="AI21" s="137">
        <v>0.37628925334342256</v>
      </c>
      <c r="AJ21" s="138">
        <v>24</v>
      </c>
      <c r="AK21" s="137">
        <v>8.9726200499176765E-4</v>
      </c>
      <c r="AL21" s="138">
        <v>0</v>
      </c>
      <c r="AM21" s="137">
        <v>0</v>
      </c>
      <c r="AN21" s="138">
        <v>3015497</v>
      </c>
      <c r="AO21" s="138">
        <v>2000705</v>
      </c>
      <c r="AP21" s="137">
        <v>66.347437918193918</v>
      </c>
      <c r="AQ21" s="138">
        <v>19831</v>
      </c>
      <c r="AR21" s="137">
        <v>0.65763620391597144</v>
      </c>
      <c r="AS21" s="138">
        <v>33</v>
      </c>
      <c r="AT21" s="137">
        <v>1.0943469683438584E-3</v>
      </c>
      <c r="AU21" s="138">
        <v>0</v>
      </c>
      <c r="AV21" s="137">
        <v>0</v>
      </c>
      <c r="AW21" s="138">
        <v>3670466</v>
      </c>
      <c r="AX21" s="138">
        <v>1408083</v>
      </c>
      <c r="AY21" s="137">
        <v>38.362513097791947</v>
      </c>
      <c r="AZ21" s="138">
        <v>32915</v>
      </c>
      <c r="BA21" s="137">
        <v>0.896752619422166</v>
      </c>
      <c r="BB21" s="138">
        <v>36</v>
      </c>
      <c r="BC21" s="137">
        <v>9.8080189272969692E-4</v>
      </c>
      <c r="BD21" s="138">
        <v>0</v>
      </c>
      <c r="BE21" s="137">
        <v>0</v>
      </c>
      <c r="BF21" s="138">
        <v>4129776</v>
      </c>
      <c r="BG21" s="138">
        <v>1203454</v>
      </c>
      <c r="BH21" s="137">
        <v>29.140902557426845</v>
      </c>
      <c r="BI21" s="138">
        <v>36971</v>
      </c>
      <c r="BJ21" s="137">
        <v>0.89523015291870545</v>
      </c>
      <c r="BK21" s="138">
        <v>40</v>
      </c>
      <c r="BL21" s="137">
        <v>9.685755353316983E-4</v>
      </c>
      <c r="BM21" s="138">
        <v>0</v>
      </c>
      <c r="BN21" s="137">
        <v>0</v>
      </c>
      <c r="BO21" s="138">
        <v>4139549</v>
      </c>
      <c r="BP21" s="138">
        <v>971088</v>
      </c>
      <c r="BQ21" s="137">
        <v>23.45878741862942</v>
      </c>
      <c r="BR21" s="138">
        <v>33405</v>
      </c>
      <c r="BS21" s="137">
        <v>0.80697196723604425</v>
      </c>
      <c r="BT21" s="138">
        <v>34</v>
      </c>
      <c r="BU21" s="137">
        <v>8.2134551372625383E-4</v>
      </c>
      <c r="BV21" s="138">
        <v>0</v>
      </c>
      <c r="BW21" s="137">
        <v>0</v>
      </c>
      <c r="BX21" s="136">
        <v>3865391</v>
      </c>
      <c r="BY21" s="136">
        <v>724812</v>
      </c>
      <c r="BZ21" s="137">
        <v>18.75132425154402</v>
      </c>
      <c r="CA21" s="136">
        <v>28132</v>
      </c>
      <c r="CB21" s="137">
        <v>0.72779183270204739</v>
      </c>
      <c r="CC21" s="136">
        <v>36</v>
      </c>
      <c r="CD21" s="137">
        <v>9.3134174524647046E-4</v>
      </c>
      <c r="CE21" s="136">
        <v>4391828</v>
      </c>
      <c r="CF21" s="136">
        <v>661948</v>
      </c>
      <c r="CG21" s="137">
        <v>15.072266035919441</v>
      </c>
      <c r="CH21" s="136">
        <v>25003</v>
      </c>
      <c r="CI21" s="137">
        <v>0.56930735903136465</v>
      </c>
      <c r="CJ21" s="136">
        <v>32</v>
      </c>
      <c r="CK21" s="137">
        <v>7.2862598444201369E-4</v>
      </c>
      <c r="CL21" s="136">
        <v>4695213</v>
      </c>
      <c r="CM21" s="136">
        <v>587669</v>
      </c>
      <c r="CN21" s="137">
        <v>12.516343773967231</v>
      </c>
      <c r="CO21" s="136">
        <v>22791</v>
      </c>
      <c r="CP21" s="137">
        <v>0.48540928814092138</v>
      </c>
      <c r="CQ21" s="136">
        <v>25</v>
      </c>
      <c r="CR21" s="137">
        <v>5.3245720694673488E-4</v>
      </c>
      <c r="CS21" s="136">
        <v>4789564</v>
      </c>
      <c r="CT21" s="136">
        <v>517587</v>
      </c>
      <c r="CU21" s="137">
        <v>10.806557757658108</v>
      </c>
      <c r="CV21" s="136">
        <v>20243</v>
      </c>
      <c r="CW21" s="137">
        <v>0.42264807402093385</v>
      </c>
      <c r="CX21" s="136">
        <v>25</v>
      </c>
      <c r="CY21" s="137">
        <v>5.2196817914950083E-4</v>
      </c>
      <c r="CZ21" s="136">
        <v>4417542</v>
      </c>
      <c r="DA21" s="136">
        <v>422479</v>
      </c>
      <c r="DB21" s="137">
        <v>9.5636668536484759</v>
      </c>
      <c r="DC21" s="136">
        <v>14479</v>
      </c>
      <c r="DD21" s="137">
        <v>0.32776145648417149</v>
      </c>
      <c r="DE21" s="136">
        <v>11</v>
      </c>
      <c r="DF21" s="137">
        <v>2.4900725335491998E-4</v>
      </c>
      <c r="DG21" s="136">
        <v>3804929</v>
      </c>
      <c r="DH21" s="136">
        <v>246068</v>
      </c>
      <c r="DI21" s="137">
        <v>6.4670851939681402</v>
      </c>
      <c r="DJ21" s="136">
        <v>5609</v>
      </c>
      <c r="DK21" s="137">
        <v>0.14741405161568061</v>
      </c>
      <c r="DL21" s="136">
        <v>5</v>
      </c>
      <c r="DM21" s="137">
        <v>1.3140849671570745E-4</v>
      </c>
      <c r="DN21" s="136">
        <v>1401351</v>
      </c>
      <c r="DO21" s="136">
        <v>22327</v>
      </c>
      <c r="DP21" s="137">
        <v>1.5932482297440111</v>
      </c>
      <c r="DQ21" s="136">
        <v>220</v>
      </c>
      <c r="DR21" s="137">
        <v>1.5699136047999395E-2</v>
      </c>
      <c r="DS21" s="136">
        <v>0</v>
      </c>
      <c r="DT21" s="137">
        <v>0</v>
      </c>
      <c r="DU21" s="136">
        <v>1422608</v>
      </c>
      <c r="DV21" s="136">
        <v>194</v>
      </c>
      <c r="DW21" s="137">
        <v>1.3636925983826886E-2</v>
      </c>
      <c r="DX21" s="136">
        <v>2</v>
      </c>
      <c r="DY21" s="137">
        <v>1.4058686581264833E-4</v>
      </c>
      <c r="DZ21" s="136">
        <v>0</v>
      </c>
      <c r="EA21" s="137">
        <v>0</v>
      </c>
      <c r="EB21" s="136">
        <v>2988769</v>
      </c>
      <c r="EC21" s="136">
        <v>116</v>
      </c>
      <c r="ED21" s="137">
        <v>3.881196572903426E-3</v>
      </c>
      <c r="EE21" s="136">
        <v>2</v>
      </c>
      <c r="EF21" s="137">
        <v>6.6917182291438383E-5</v>
      </c>
      <c r="EG21" s="136">
        <v>0</v>
      </c>
      <c r="EH21" s="137">
        <v>0</v>
      </c>
      <c r="EI21" s="136">
        <v>5005988</v>
      </c>
      <c r="EJ21" s="136">
        <v>20</v>
      </c>
      <c r="EK21" s="137">
        <v>3.9952153301206478E-4</v>
      </c>
      <c r="EL21" s="138">
        <v>2</v>
      </c>
      <c r="EM21" s="137">
        <v>3.9952153301206473E-5</v>
      </c>
      <c r="EN21" s="138">
        <v>0</v>
      </c>
      <c r="EO21" s="137">
        <v>0</v>
      </c>
      <c r="EP21" s="138">
        <v>2223118</v>
      </c>
      <c r="EQ21" s="138">
        <v>0</v>
      </c>
      <c r="ER21" s="137">
        <v>0</v>
      </c>
      <c r="ET21" s="239">
        <f t="shared" si="4"/>
        <v>59836349</v>
      </c>
      <c r="EU21" s="239">
        <f t="shared" si="0"/>
        <v>43588418</v>
      </c>
      <c r="EV21" s="242">
        <v>44228</v>
      </c>
      <c r="EW21" s="287">
        <f t="shared" si="1"/>
        <v>0.72846052154686114</v>
      </c>
      <c r="EX21" s="239">
        <f t="shared" si="5"/>
        <v>50418984</v>
      </c>
      <c r="EY21" s="239">
        <f t="shared" si="2"/>
        <v>34171383</v>
      </c>
      <c r="EZ21" s="286">
        <f t="shared" si="3"/>
        <v>0.67774834574215137</v>
      </c>
      <c r="FA21" s="288">
        <f t="shared" ref="FA21:FA52" si="6">1-EZ21</f>
        <v>0.32225165425784863</v>
      </c>
      <c r="FB21" s="291">
        <f t="shared" ref="FB21:FB52" si="7">(DQ21+DJ21+DC21+CV21+CO21+CH21+CA21+BR21+BI21+AZ21+AQ21+AH21+U21+H21)/EX21</f>
        <v>1.1236124869156427E-2</v>
      </c>
      <c r="FC21" s="294">
        <f t="shared" ref="FC21:FC52" si="8">(DS21+DL21+DE21+CX21+CQ21+CJ21+CC21+BT21+BK21+BB21+AS21+AJ21+W21+J21)/EX21</f>
        <v>7.3583394699107784E-6</v>
      </c>
      <c r="FE21" s="239">
        <f t="shared" ref="FE21:FE84" si="9">DN21+DG21+CZ21+CS21+CL21</f>
        <v>19108599</v>
      </c>
      <c r="FF21" s="239">
        <f t="shared" ref="FF21:FF84" si="10">DO21+DH21+DA21+CT21+CM21</f>
        <v>1796130</v>
      </c>
      <c r="FG21" s="239">
        <f t="shared" ref="FG21:FG84" si="11">FE21-FF21</f>
        <v>17312469</v>
      </c>
      <c r="FH21" s="239">
        <f t="shared" ref="FH21:FH84" si="12">DQ21+DJ21+DC21+CV21+CO21</f>
        <v>63342</v>
      </c>
      <c r="FI21" s="240">
        <f t="shared" ref="FI21:FI84" si="13">FG21/FE21</f>
        <v>0.90600409794564218</v>
      </c>
      <c r="FJ21" s="239">
        <f t="shared" ref="FJ21:FJ84" si="14">DS21+DL21+DE21+CX21+CQ21</f>
        <v>66</v>
      </c>
      <c r="FK21" s="240">
        <f t="shared" ref="FK21:FK84" si="15">FF21/FE21</f>
        <v>9.399590205435783E-2</v>
      </c>
      <c r="FL21" s="240">
        <f t="shared" ref="FL21:FL84" si="16">FH21/FE21</f>
        <v>3.314842705108836E-3</v>
      </c>
      <c r="FM21" s="240">
        <f t="shared" ref="FM21:FM84" si="17">FJ21/FE21</f>
        <v>3.4539423847870792E-6</v>
      </c>
      <c r="FO21" s="312">
        <f t="shared" ref="FO21:FO84" si="18">CE21+BX21</f>
        <v>8257219</v>
      </c>
      <c r="FP21" s="312">
        <f>CF21+BY21</f>
        <v>1386760</v>
      </c>
      <c r="FQ21" s="239">
        <f t="shared" ref="FQ21:FQ84" si="19">FO21-FP21</f>
        <v>6870459</v>
      </c>
      <c r="FR21" s="312">
        <f t="shared" ref="FR21:FR84" si="20">CH21+CA21</f>
        <v>53135</v>
      </c>
      <c r="FS21" s="240">
        <f t="shared" ref="FS21:FS84" si="21">FQ21/FO21</f>
        <v>0.83205483589571738</v>
      </c>
      <c r="FT21" s="312">
        <f t="shared" ref="FT21:FT84" si="22">CJ21+CC21</f>
        <v>68</v>
      </c>
      <c r="FU21" s="240">
        <f t="shared" ref="FU21:FU84" si="23">FP21/FO21</f>
        <v>0.16794516410428256</v>
      </c>
      <c r="FV21" s="240">
        <f t="shared" ref="FV21:FV84" si="24">FR21/FO21</f>
        <v>6.4349752622523395E-3</v>
      </c>
      <c r="FW21" s="240">
        <f t="shared" ref="FW21:FW84" si="25">FT21/FO21</f>
        <v>8.2352181769673305E-6</v>
      </c>
      <c r="FY21" s="244">
        <f t="shared" ref="FY21:FY84" si="26">BO21+BF21</f>
        <v>8269325</v>
      </c>
      <c r="FZ21" s="244">
        <f t="shared" ref="FZ21:FZ84" si="27">BP21+BG21</f>
        <v>2174542</v>
      </c>
      <c r="GA21" s="239">
        <f t="shared" ref="GA21:GA84" si="28">FY21-FZ21</f>
        <v>6094783</v>
      </c>
      <c r="GB21" s="244">
        <f t="shared" ref="GB21:GB84" si="29">BR21+BI21</f>
        <v>70376</v>
      </c>
      <c r="GC21" s="240">
        <f t="shared" ref="GC21:GC84" si="30">GA21/FY21</f>
        <v>0.73703512680902006</v>
      </c>
      <c r="GD21" s="244">
        <f t="shared" ref="GD21:GD84" si="31">BT21+BK21</f>
        <v>74</v>
      </c>
      <c r="GE21" s="240">
        <f t="shared" ref="GE21:GE84" si="32">FZ21/FY21</f>
        <v>0.26296487319097994</v>
      </c>
      <c r="GF21" s="240">
        <f t="shared" ref="GF21:GF84" si="33">GB21/FY21</f>
        <v>8.5104890665199402E-3</v>
      </c>
      <c r="GG21" s="240">
        <f t="shared" ref="GG21:GG84" si="34">GD21/FY21</f>
        <v>8.9487352353426667E-6</v>
      </c>
      <c r="GI21" s="244">
        <f t="shared" ref="GI21:GI84" si="35">AW21+AN21</f>
        <v>6685963</v>
      </c>
      <c r="GJ21" s="244">
        <f t="shared" ref="GJ21:GJ84" si="36">AX21+AO21</f>
        <v>3408788</v>
      </c>
      <c r="GK21" s="239">
        <f t="shared" ref="GK21:GK84" si="37">GI21-GJ21</f>
        <v>3277175</v>
      </c>
      <c r="GL21" s="244">
        <f t="shared" ref="GL21:GL84" si="38">AZ21+AQ21</f>
        <v>52746</v>
      </c>
      <c r="GM21" s="240">
        <f t="shared" ref="GM21:GM84" si="39">GK21/GI21</f>
        <v>0.49015751358480447</v>
      </c>
      <c r="GN21" s="244">
        <f t="shared" ref="GN21:GN84" si="40">BB21+AS21</f>
        <v>69</v>
      </c>
      <c r="GO21" s="240">
        <f t="shared" ref="GO21:GO84" si="41">GJ21/GI21</f>
        <v>0.50984248641519558</v>
      </c>
      <c r="GP21" s="240">
        <f t="shared" ref="GP21:GP84" si="42">GL21/GI21</f>
        <v>7.889065494379793E-3</v>
      </c>
      <c r="GQ21" s="240">
        <f t="shared" ref="GQ21:GQ84" si="43">GN21/GI21</f>
        <v>1.0320128902897009E-5</v>
      </c>
      <c r="GS21" s="244">
        <f t="shared" ref="GS21:GS84" si="44">AE21+R21</f>
        <v>5116920</v>
      </c>
      <c r="GT21" s="244">
        <f t="shared" ref="GT21:GT84" si="45">AF21+S21</f>
        <v>4669834</v>
      </c>
      <c r="GU21" s="239">
        <f t="shared" ref="GU21:GU84" si="46">GS21-GT21</f>
        <v>447086</v>
      </c>
      <c r="GV21" s="244">
        <f t="shared" ref="GV21:GV84" si="47">AH21+U21</f>
        <v>19900</v>
      </c>
      <c r="GW21" s="240">
        <f t="shared" ref="GW21:GW84" si="48">GU21/GS21</f>
        <v>8.7374045324140309E-2</v>
      </c>
      <c r="GX21" s="244">
        <f t="shared" ref="GX21:GX84" si="49">AJ21+W21</f>
        <v>44</v>
      </c>
      <c r="GY21" s="240">
        <f t="shared" ref="GY21:GY84" si="50">GT21/GS21</f>
        <v>0.91262595467585972</v>
      </c>
      <c r="GZ21" s="240">
        <f t="shared" ref="GZ21:GZ84" si="51">GV21/GS21</f>
        <v>3.8890582616105001E-3</v>
      </c>
      <c r="HA21" s="240">
        <f t="shared" ref="HA21:HA84" si="52">GX21/GS21</f>
        <v>8.5989227894905536E-6</v>
      </c>
      <c r="HC21" s="239">
        <f t="shared" ref="HC21:HC84" si="53">E21</f>
        <v>2980958</v>
      </c>
      <c r="HD21" s="239">
        <f t="shared" ref="HD21:HD84" si="54">F21</f>
        <v>2811547</v>
      </c>
      <c r="HE21" s="239">
        <f t="shared" ref="HE21:HE84" si="55">HC21-HD21</f>
        <v>169411</v>
      </c>
      <c r="HF21" s="239">
        <f t="shared" ref="HF21:HF84" si="56">H21</f>
        <v>307015</v>
      </c>
      <c r="HG21" s="240">
        <f t="shared" ref="HG21:HG84" si="57">HE21/HC21</f>
        <v>5.6831059008546916E-2</v>
      </c>
      <c r="HH21" s="239">
        <f t="shared" ref="HH21:HH84" si="58">J21</f>
        <v>50</v>
      </c>
      <c r="HI21" s="240">
        <f t="shared" ref="HI21:HI84" si="59">HD21/HC21</f>
        <v>0.9431689409914531</v>
      </c>
      <c r="HJ21" s="299">
        <f t="shared" ref="HJ21:HJ84" si="60">HF21/HC21</f>
        <v>0.10299205825778156</v>
      </c>
      <c r="HK21" s="297">
        <f t="shared" ref="HK21:HK84" si="61">HH21/HC21</f>
        <v>1.6773131322212524E-5</v>
      </c>
      <c r="HM21" s="239">
        <f t="shared" ref="HM21:HM84" si="62">FO21+FY21+GI21+GS21+HC21</f>
        <v>31310385</v>
      </c>
      <c r="HN21" s="239">
        <f t="shared" ref="HN21:HN84" si="63">FP21+FZ21+GJ21+GT21+HD21</f>
        <v>14451471</v>
      </c>
      <c r="HO21" s="307">
        <f t="shared" ref="HO21:HO84" si="64">HM21-HN21</f>
        <v>16858914</v>
      </c>
      <c r="HP21" s="304">
        <f t="shared" ref="HP21:HP84" si="65">FR21+GB21+GL21+GV21+HF21</f>
        <v>503172</v>
      </c>
      <c r="HQ21" s="285">
        <f t="shared" ref="HQ21:HQ84" si="66">HO21/HM21</f>
        <v>0.53844480034340048</v>
      </c>
      <c r="HR21" s="302">
        <f t="shared" ref="HR21:HR84" si="67">FT21+GD21+GN21+GX21+HH21</f>
        <v>305</v>
      </c>
      <c r="HS21" s="300">
        <f t="shared" ref="HS21:HS84" si="68">HN21/HM21</f>
        <v>0.46155519965659958</v>
      </c>
      <c r="HT21" s="299">
        <f t="shared" ref="HT21:HT84" si="69">HP21/HM21</f>
        <v>1.6070450746613306E-2</v>
      </c>
      <c r="HU21" s="297">
        <f t="shared" ref="HU21:HU84" si="70">HR21/HM21</f>
        <v>9.7411769289965615E-6</v>
      </c>
      <c r="HW21" s="239">
        <f t="shared" ref="HW21:HW84" si="71">GI21+GS21+HC21</f>
        <v>14783841</v>
      </c>
      <c r="HX21" s="309">
        <f t="shared" ref="HX21:HX84" si="72">GJ21+GT21+HD21</f>
        <v>10890169</v>
      </c>
      <c r="HY21" s="307">
        <f t="shared" ref="HY21:HY84" si="73">HW21-HX21</f>
        <v>3893672</v>
      </c>
      <c r="HZ21" s="304">
        <f t="shared" ref="HZ21:HZ84" si="74">GL21+GV21+HF21</f>
        <v>379661</v>
      </c>
      <c r="IA21" s="285">
        <f t="shared" ref="IA21:IA84" si="75">HY21/HW21</f>
        <v>0.26337350354349726</v>
      </c>
      <c r="IB21" s="302">
        <f t="shared" ref="IB21:IB84" si="76">GN21+GX21+HH21</f>
        <v>163</v>
      </c>
      <c r="IC21" s="300">
        <f t="shared" ref="IC21:IC84" si="77">HX21/HW21</f>
        <v>0.7366264964565028</v>
      </c>
      <c r="ID21" s="299">
        <f t="shared" ref="ID21:ID84" si="78">HZ21/HW21</f>
        <v>2.5680809202425811E-2</v>
      </c>
      <c r="IE21" s="297">
        <f t="shared" ref="IE21:IE84" si="79">IB21/HW21</f>
        <v>1.1025551478807165E-5</v>
      </c>
    </row>
    <row r="22" spans="2:239" ht="15" hidden="1" x14ac:dyDescent="0.3">
      <c r="B22" s="131">
        <v>13</v>
      </c>
      <c r="C22" s="131" t="s">
        <v>668</v>
      </c>
      <c r="D22" s="139">
        <v>44262</v>
      </c>
      <c r="E22" s="136">
        <v>2980958</v>
      </c>
      <c r="F22" s="136">
        <v>2820765</v>
      </c>
      <c r="G22" s="137">
        <v>94.626123548201619</v>
      </c>
      <c r="H22" s="136">
        <v>380810</v>
      </c>
      <c r="I22" s="137">
        <v>12.774752277623502</v>
      </c>
      <c r="J22" s="136">
        <v>77</v>
      </c>
      <c r="K22" s="137">
        <v>2.5830622236207288E-3</v>
      </c>
      <c r="L22" s="136">
        <v>0</v>
      </c>
      <c r="M22" s="137">
        <v>0</v>
      </c>
      <c r="N22" s="136">
        <v>0</v>
      </c>
      <c r="O22" s="137">
        <v>0</v>
      </c>
      <c r="P22" s="136">
        <v>0</v>
      </c>
      <c r="Q22" s="137">
        <v>0</v>
      </c>
      <c r="R22" s="136">
        <v>2442116</v>
      </c>
      <c r="S22" s="136">
        <v>2298863</v>
      </c>
      <c r="T22" s="137">
        <v>94.134062427828979</v>
      </c>
      <c r="U22" s="136">
        <v>16146</v>
      </c>
      <c r="V22" s="137">
        <v>0.66114795529778281</v>
      </c>
      <c r="W22" s="136">
        <v>21</v>
      </c>
      <c r="X22" s="137">
        <v>8.599100124646005E-4</v>
      </c>
      <c r="Y22" s="136">
        <v>0</v>
      </c>
      <c r="Z22" s="137">
        <v>0</v>
      </c>
      <c r="AA22" s="136">
        <v>0</v>
      </c>
      <c r="AB22" s="137">
        <v>0</v>
      </c>
      <c r="AC22" s="136">
        <v>0</v>
      </c>
      <c r="AD22" s="137">
        <v>0</v>
      </c>
      <c r="AE22" s="138">
        <v>2674804</v>
      </c>
      <c r="AF22" s="138">
        <v>2423417</v>
      </c>
      <c r="AG22" s="137">
        <v>90.601666514630608</v>
      </c>
      <c r="AH22" s="138">
        <v>14870</v>
      </c>
      <c r="AI22" s="137">
        <v>0.5559285839261493</v>
      </c>
      <c r="AJ22" s="138">
        <v>25</v>
      </c>
      <c r="AK22" s="137">
        <v>9.346479218664246E-4</v>
      </c>
      <c r="AL22" s="138">
        <v>0</v>
      </c>
      <c r="AM22" s="137">
        <v>0</v>
      </c>
      <c r="AN22" s="138">
        <v>3015497</v>
      </c>
      <c r="AO22" s="138">
        <v>2345662</v>
      </c>
      <c r="AP22" s="137">
        <v>77.78691207452701</v>
      </c>
      <c r="AQ22" s="138">
        <v>27705</v>
      </c>
      <c r="AR22" s="137">
        <v>0.91875402296868469</v>
      </c>
      <c r="AS22" s="138">
        <v>37</v>
      </c>
      <c r="AT22" s="137">
        <v>1.2269950857188715E-3</v>
      </c>
      <c r="AU22" s="138">
        <v>0</v>
      </c>
      <c r="AV22" s="137">
        <v>0</v>
      </c>
      <c r="AW22" s="138">
        <v>3670466</v>
      </c>
      <c r="AX22" s="138">
        <v>1830784</v>
      </c>
      <c r="AY22" s="137">
        <v>49.878789232756823</v>
      </c>
      <c r="AZ22" s="138">
        <v>45855</v>
      </c>
      <c r="BA22" s="137">
        <v>1.2492964108644515</v>
      </c>
      <c r="BB22" s="138">
        <v>44</v>
      </c>
      <c r="BC22" s="137">
        <v>1.1987578688918519E-3</v>
      </c>
      <c r="BD22" s="138">
        <v>0</v>
      </c>
      <c r="BE22" s="137">
        <v>0</v>
      </c>
      <c r="BF22" s="138">
        <v>4129776</v>
      </c>
      <c r="BG22" s="138">
        <v>1429063</v>
      </c>
      <c r="BH22" s="137">
        <v>34.603886506193071</v>
      </c>
      <c r="BI22" s="138">
        <v>51786</v>
      </c>
      <c r="BJ22" s="137">
        <v>1.2539663168171833</v>
      </c>
      <c r="BK22" s="138">
        <v>45</v>
      </c>
      <c r="BL22" s="137">
        <v>1.0896474772481607E-3</v>
      </c>
      <c r="BM22" s="138">
        <v>0</v>
      </c>
      <c r="BN22" s="137">
        <v>0</v>
      </c>
      <c r="BO22" s="138">
        <v>4139549</v>
      </c>
      <c r="BP22" s="138">
        <v>1149169</v>
      </c>
      <c r="BQ22" s="137">
        <v>27.760729490096626</v>
      </c>
      <c r="BR22" s="138">
        <v>46856</v>
      </c>
      <c r="BS22" s="137">
        <v>1.1319107467987455</v>
      </c>
      <c r="BT22" s="138">
        <v>37</v>
      </c>
      <c r="BU22" s="137">
        <v>8.9381717670209966E-4</v>
      </c>
      <c r="BV22" s="138">
        <v>0</v>
      </c>
      <c r="BW22" s="137">
        <v>0</v>
      </c>
      <c r="BX22" s="136">
        <v>3865391</v>
      </c>
      <c r="BY22" s="136">
        <v>852529</v>
      </c>
      <c r="BZ22" s="137">
        <v>22.055440187034119</v>
      </c>
      <c r="CA22" s="136">
        <v>39475</v>
      </c>
      <c r="CB22" s="137">
        <v>1.0212420942667895</v>
      </c>
      <c r="CC22" s="136">
        <v>41</v>
      </c>
      <c r="CD22" s="137">
        <v>1.0606947654195915E-3</v>
      </c>
      <c r="CE22" s="136">
        <v>4391828</v>
      </c>
      <c r="CF22" s="136">
        <v>778764</v>
      </c>
      <c r="CG22" s="137">
        <v>17.732115192125011</v>
      </c>
      <c r="CH22" s="136">
        <v>35465</v>
      </c>
      <c r="CI22" s="137">
        <v>0.80752251681987552</v>
      </c>
      <c r="CJ22" s="136">
        <v>37</v>
      </c>
      <c r="CK22" s="137">
        <v>8.4247379451107829E-4</v>
      </c>
      <c r="CL22" s="136">
        <v>4695213</v>
      </c>
      <c r="CM22" s="136">
        <v>687204</v>
      </c>
      <c r="CN22" s="137">
        <v>14.63626889770496</v>
      </c>
      <c r="CO22" s="136">
        <v>32376</v>
      </c>
      <c r="CP22" s="137">
        <v>0.68955338128429955</v>
      </c>
      <c r="CQ22" s="136">
        <v>29</v>
      </c>
      <c r="CR22" s="137">
        <v>6.1765036005821249E-4</v>
      </c>
      <c r="CS22" s="136">
        <v>4789564</v>
      </c>
      <c r="CT22" s="136">
        <v>596321</v>
      </c>
      <c r="CU22" s="137">
        <v>12.45042346234438</v>
      </c>
      <c r="CV22" s="136">
        <v>29542</v>
      </c>
      <c r="CW22" s="137">
        <v>0.61679935793738216</v>
      </c>
      <c r="CX22" s="136">
        <v>29</v>
      </c>
      <c r="CY22" s="137">
        <v>6.0548308781342101E-4</v>
      </c>
      <c r="CZ22" s="136">
        <v>4417542</v>
      </c>
      <c r="DA22" s="136">
        <v>481356</v>
      </c>
      <c r="DB22" s="137">
        <v>10.896466858719171</v>
      </c>
      <c r="DC22" s="136">
        <v>21409</v>
      </c>
      <c r="DD22" s="137">
        <v>0.48463602609777107</v>
      </c>
      <c r="DE22" s="136">
        <v>13</v>
      </c>
      <c r="DF22" s="137">
        <v>2.942812994194509E-4</v>
      </c>
      <c r="DG22" s="136">
        <v>3804929</v>
      </c>
      <c r="DH22" s="136">
        <v>286977</v>
      </c>
      <c r="DI22" s="137">
        <v>7.5422432323967143</v>
      </c>
      <c r="DJ22" s="136">
        <v>8364</v>
      </c>
      <c r="DK22" s="137">
        <v>0.21982013330603539</v>
      </c>
      <c r="DL22" s="136">
        <v>5</v>
      </c>
      <c r="DM22" s="137">
        <v>1.3140849671570745E-4</v>
      </c>
      <c r="DN22" s="136">
        <v>1401351</v>
      </c>
      <c r="DO22" s="136">
        <v>25809</v>
      </c>
      <c r="DP22" s="137">
        <v>1.8417227375582563</v>
      </c>
      <c r="DQ22" s="136">
        <v>349</v>
      </c>
      <c r="DR22" s="137">
        <v>2.4904538548871771E-2</v>
      </c>
      <c r="DS22" s="136">
        <v>0</v>
      </c>
      <c r="DT22" s="137">
        <v>0</v>
      </c>
      <c r="DU22" s="136">
        <v>1422608</v>
      </c>
      <c r="DV22" s="136">
        <v>220</v>
      </c>
      <c r="DW22" s="137">
        <v>1.5464555239391315E-2</v>
      </c>
      <c r="DX22" s="136">
        <v>2</v>
      </c>
      <c r="DY22" s="137">
        <v>1.4058686581264833E-4</v>
      </c>
      <c r="DZ22" s="136">
        <v>0</v>
      </c>
      <c r="EA22" s="137">
        <v>0</v>
      </c>
      <c r="EB22" s="136">
        <v>2988769</v>
      </c>
      <c r="EC22" s="136">
        <v>132</v>
      </c>
      <c r="ED22" s="137">
        <v>4.4165340312349336E-3</v>
      </c>
      <c r="EE22" s="136">
        <v>3</v>
      </c>
      <c r="EF22" s="137">
        <v>1.0037577343715758E-4</v>
      </c>
      <c r="EG22" s="136">
        <v>0</v>
      </c>
      <c r="EH22" s="137">
        <v>0</v>
      </c>
      <c r="EI22" s="136">
        <v>5005988</v>
      </c>
      <c r="EJ22" s="136">
        <v>25</v>
      </c>
      <c r="EK22" s="137">
        <v>4.9940191626508096E-4</v>
      </c>
      <c r="EL22" s="138">
        <v>3</v>
      </c>
      <c r="EM22" s="137">
        <v>5.9928229951809709E-5</v>
      </c>
      <c r="EN22" s="138">
        <v>0</v>
      </c>
      <c r="EO22" s="137">
        <v>0</v>
      </c>
      <c r="EP22" s="138">
        <v>2223118</v>
      </c>
      <c r="EQ22" s="138">
        <v>0</v>
      </c>
      <c r="ER22" s="137">
        <v>0</v>
      </c>
      <c r="ET22" s="239">
        <f t="shared" si="4"/>
        <v>59836349</v>
      </c>
      <c r="EU22" s="239">
        <f t="shared" si="0"/>
        <v>41829289</v>
      </c>
      <c r="EW22" s="287">
        <f t="shared" si="1"/>
        <v>0.69906151860969989</v>
      </c>
      <c r="EX22" s="239">
        <f t="shared" si="5"/>
        <v>50418984</v>
      </c>
      <c r="EY22" s="239">
        <f t="shared" si="2"/>
        <v>32412301</v>
      </c>
      <c r="EZ22" s="286">
        <f t="shared" si="3"/>
        <v>0.64285906673565651</v>
      </c>
      <c r="FA22" s="288">
        <f t="shared" si="6"/>
        <v>0.35714093326434349</v>
      </c>
      <c r="FB22" s="291">
        <f t="shared" si="7"/>
        <v>1.4895341802206884E-2</v>
      </c>
      <c r="FC22" s="294">
        <f t="shared" si="8"/>
        <v>8.7268716085195215E-6</v>
      </c>
      <c r="FE22" s="239">
        <f t="shared" si="9"/>
        <v>19108599</v>
      </c>
      <c r="FF22" s="239">
        <f t="shared" si="10"/>
        <v>2077667</v>
      </c>
      <c r="FG22" s="239">
        <f t="shared" si="11"/>
        <v>17030932</v>
      </c>
      <c r="FH22" s="239">
        <f t="shared" si="12"/>
        <v>92040</v>
      </c>
      <c r="FI22" s="240">
        <f t="shared" si="13"/>
        <v>0.89127057404888765</v>
      </c>
      <c r="FJ22" s="239">
        <f t="shared" si="14"/>
        <v>76</v>
      </c>
      <c r="FK22" s="240">
        <f t="shared" si="15"/>
        <v>0.10872942595111237</v>
      </c>
      <c r="FL22" s="240">
        <f t="shared" si="16"/>
        <v>4.8166796529667093E-3</v>
      </c>
      <c r="FM22" s="240">
        <f t="shared" si="17"/>
        <v>3.9772669885426975E-6</v>
      </c>
      <c r="FO22" s="312">
        <f t="shared" si="18"/>
        <v>8257219</v>
      </c>
      <c r="FP22" s="312">
        <f t="shared" ref="FP21:FP84" si="80">CM22+CT22</f>
        <v>1283525</v>
      </c>
      <c r="FQ22" s="239">
        <f t="shared" si="19"/>
        <v>6973694</v>
      </c>
      <c r="FR22" s="312">
        <f t="shared" si="20"/>
        <v>74940</v>
      </c>
      <c r="FS22" s="240">
        <f t="shared" si="21"/>
        <v>0.84455722925600007</v>
      </c>
      <c r="FT22" s="312">
        <f t="shared" si="22"/>
        <v>78</v>
      </c>
      <c r="FU22" s="240">
        <f t="shared" si="23"/>
        <v>0.1554427707439999</v>
      </c>
      <c r="FV22" s="240">
        <f t="shared" si="24"/>
        <v>9.0756948556166422E-3</v>
      </c>
      <c r="FW22" s="240">
        <f t="shared" si="25"/>
        <v>9.4462796735801735E-6</v>
      </c>
      <c r="FY22" s="244">
        <f t="shared" si="26"/>
        <v>8269325</v>
      </c>
      <c r="FZ22" s="244">
        <f t="shared" si="27"/>
        <v>2578232</v>
      </c>
      <c r="GA22" s="239">
        <f t="shared" si="28"/>
        <v>5691093</v>
      </c>
      <c r="GB22" s="244">
        <f t="shared" si="29"/>
        <v>98642</v>
      </c>
      <c r="GC22" s="240">
        <f t="shared" si="30"/>
        <v>0.68821735752313518</v>
      </c>
      <c r="GD22" s="244">
        <f t="shared" si="31"/>
        <v>82</v>
      </c>
      <c r="GE22" s="240">
        <f t="shared" si="32"/>
        <v>0.31178264247686482</v>
      </c>
      <c r="GF22" s="240">
        <f t="shared" si="33"/>
        <v>1.1928664068711774E-2</v>
      </c>
      <c r="GG22" s="240">
        <f t="shared" si="34"/>
        <v>9.9161660715959278E-6</v>
      </c>
      <c r="GI22" s="244">
        <f t="shared" si="35"/>
        <v>6685963</v>
      </c>
      <c r="GJ22" s="244">
        <f t="shared" si="36"/>
        <v>4176446</v>
      </c>
      <c r="GK22" s="239">
        <f t="shared" si="37"/>
        <v>2509517</v>
      </c>
      <c r="GL22" s="244">
        <f t="shared" si="38"/>
        <v>73560</v>
      </c>
      <c r="GM22" s="240">
        <f t="shared" si="39"/>
        <v>0.37534114382625211</v>
      </c>
      <c r="GN22" s="244">
        <f t="shared" si="40"/>
        <v>81</v>
      </c>
      <c r="GO22" s="240">
        <f t="shared" si="41"/>
        <v>0.62465885617374795</v>
      </c>
      <c r="GP22" s="240">
        <f t="shared" si="42"/>
        <v>1.1002154813001508E-2</v>
      </c>
      <c r="GQ22" s="240">
        <f t="shared" si="43"/>
        <v>1.2114933929487795E-5</v>
      </c>
      <c r="GS22" s="244">
        <f t="shared" si="44"/>
        <v>5116920</v>
      </c>
      <c r="GT22" s="244">
        <f t="shared" si="45"/>
        <v>4722280</v>
      </c>
      <c r="GU22" s="239">
        <f t="shared" si="46"/>
        <v>394640</v>
      </c>
      <c r="GV22" s="244">
        <f t="shared" si="47"/>
        <v>31016</v>
      </c>
      <c r="GW22" s="240">
        <f t="shared" si="48"/>
        <v>7.7124520219194359E-2</v>
      </c>
      <c r="GX22" s="244">
        <f t="shared" si="49"/>
        <v>46</v>
      </c>
      <c r="GY22" s="240">
        <f t="shared" si="50"/>
        <v>0.92287547978080564</v>
      </c>
      <c r="GZ22" s="240">
        <f t="shared" si="51"/>
        <v>6.0614588463372499E-3</v>
      </c>
      <c r="HA22" s="240">
        <f t="shared" si="52"/>
        <v>8.9897829162855773E-6</v>
      </c>
      <c r="HC22" s="239">
        <f t="shared" si="53"/>
        <v>2980958</v>
      </c>
      <c r="HD22" s="239">
        <f t="shared" si="54"/>
        <v>2820765</v>
      </c>
      <c r="HE22" s="239">
        <f t="shared" si="55"/>
        <v>160193</v>
      </c>
      <c r="HF22" s="239">
        <f t="shared" si="56"/>
        <v>380810</v>
      </c>
      <c r="HG22" s="240">
        <f t="shared" si="57"/>
        <v>5.3738764517983817E-2</v>
      </c>
      <c r="HH22" s="239">
        <f t="shared" si="58"/>
        <v>77</v>
      </c>
      <c r="HI22" s="240">
        <f t="shared" si="59"/>
        <v>0.94626123548201624</v>
      </c>
      <c r="HJ22" s="299">
        <f t="shared" si="60"/>
        <v>0.12774752277623502</v>
      </c>
      <c r="HK22" s="297">
        <f t="shared" si="61"/>
        <v>2.5830622236207287E-5</v>
      </c>
      <c r="HM22" s="239">
        <f t="shared" si="62"/>
        <v>31310385</v>
      </c>
      <c r="HN22" s="239">
        <f t="shared" si="63"/>
        <v>15581248</v>
      </c>
      <c r="HO22" s="307">
        <f t="shared" si="64"/>
        <v>15729137</v>
      </c>
      <c r="HP22" s="304">
        <f t="shared" si="65"/>
        <v>658968</v>
      </c>
      <c r="HQ22" s="285">
        <f t="shared" si="66"/>
        <v>0.50236166051615139</v>
      </c>
      <c r="HR22" s="302">
        <f t="shared" si="67"/>
        <v>364</v>
      </c>
      <c r="HS22" s="300">
        <f t="shared" si="68"/>
        <v>0.49763833948384856</v>
      </c>
      <c r="HT22" s="299">
        <f t="shared" si="69"/>
        <v>2.1046307798514775E-2</v>
      </c>
      <c r="HU22" s="297">
        <f t="shared" si="70"/>
        <v>1.1625535744769667E-5</v>
      </c>
      <c r="HW22" s="239">
        <f t="shared" si="71"/>
        <v>14783841</v>
      </c>
      <c r="HX22" s="309">
        <f t="shared" si="72"/>
        <v>11719491</v>
      </c>
      <c r="HY22" s="307">
        <f t="shared" si="73"/>
        <v>3064350</v>
      </c>
      <c r="HZ22" s="304">
        <f t="shared" si="74"/>
        <v>485386</v>
      </c>
      <c r="IA22" s="285">
        <f t="shared" si="75"/>
        <v>0.20727698573056894</v>
      </c>
      <c r="IB22" s="302">
        <f t="shared" si="76"/>
        <v>204</v>
      </c>
      <c r="IC22" s="300">
        <f t="shared" si="77"/>
        <v>0.79272301426943104</v>
      </c>
      <c r="ID22" s="299">
        <f t="shared" si="78"/>
        <v>3.2832198344124507E-2</v>
      </c>
      <c r="IE22" s="297">
        <f t="shared" si="79"/>
        <v>1.3798849703537802E-5</v>
      </c>
    </row>
    <row r="23" spans="2:239" ht="15" hidden="1" x14ac:dyDescent="0.3">
      <c r="B23" s="131">
        <v>14</v>
      </c>
      <c r="C23" s="131" t="s">
        <v>669</v>
      </c>
      <c r="D23" s="139">
        <v>44269</v>
      </c>
      <c r="E23" s="136">
        <v>2980958</v>
      </c>
      <c r="F23" s="136">
        <v>2826538</v>
      </c>
      <c r="G23" s="137">
        <v>94.81978612244788</v>
      </c>
      <c r="H23" s="136">
        <v>493826</v>
      </c>
      <c r="I23" s="137">
        <v>16.566016696645843</v>
      </c>
      <c r="J23" s="136">
        <v>106</v>
      </c>
      <c r="K23" s="137">
        <v>3.555903840309055E-3</v>
      </c>
      <c r="L23" s="136">
        <v>0</v>
      </c>
      <c r="M23" s="137">
        <v>0</v>
      </c>
      <c r="N23" s="136">
        <v>0</v>
      </c>
      <c r="O23" s="137">
        <v>0</v>
      </c>
      <c r="P23" s="136">
        <v>0</v>
      </c>
      <c r="Q23" s="137">
        <v>0</v>
      </c>
      <c r="R23" s="136">
        <v>2442116</v>
      </c>
      <c r="S23" s="136">
        <v>2304343</v>
      </c>
      <c r="T23" s="137">
        <v>94.358457992986416</v>
      </c>
      <c r="U23" s="136">
        <v>25948</v>
      </c>
      <c r="V23" s="137">
        <v>1.062521190639593</v>
      </c>
      <c r="W23" s="136">
        <v>28</v>
      </c>
      <c r="X23" s="137">
        <v>1.1465466832861339E-3</v>
      </c>
      <c r="Y23" s="136">
        <v>0</v>
      </c>
      <c r="Z23" s="137">
        <v>0</v>
      </c>
      <c r="AA23" s="136">
        <v>0</v>
      </c>
      <c r="AB23" s="137">
        <v>0</v>
      </c>
      <c r="AC23" s="136">
        <v>0</v>
      </c>
      <c r="AD23" s="137">
        <v>0</v>
      </c>
      <c r="AE23" s="138">
        <v>2674804</v>
      </c>
      <c r="AF23" s="138">
        <v>2446419</v>
      </c>
      <c r="AG23" s="137">
        <v>91.461617374581465</v>
      </c>
      <c r="AH23" s="138">
        <v>21674</v>
      </c>
      <c r="AI23" s="137">
        <v>0.81030236234131547</v>
      </c>
      <c r="AJ23" s="138">
        <v>27</v>
      </c>
      <c r="AK23" s="137">
        <v>1.0094197556157385E-3</v>
      </c>
      <c r="AL23" s="138">
        <v>0</v>
      </c>
      <c r="AM23" s="137">
        <v>0</v>
      </c>
      <c r="AN23" s="138">
        <v>3015497</v>
      </c>
      <c r="AO23" s="138">
        <v>2534154</v>
      </c>
      <c r="AP23" s="137">
        <v>84.037689309589751</v>
      </c>
      <c r="AQ23" s="138">
        <v>40017</v>
      </c>
      <c r="AR23" s="137">
        <v>1.3270449282489751</v>
      </c>
      <c r="AS23" s="138">
        <v>42</v>
      </c>
      <c r="AT23" s="137">
        <v>1.3928052324376379E-3</v>
      </c>
      <c r="AU23" s="138">
        <v>0</v>
      </c>
      <c r="AV23" s="137">
        <v>0</v>
      </c>
      <c r="AW23" s="138">
        <v>3670466</v>
      </c>
      <c r="AX23" s="138">
        <v>2324593</v>
      </c>
      <c r="AY23" s="137">
        <v>63.332367061839015</v>
      </c>
      <c r="AZ23" s="138">
        <v>66499</v>
      </c>
      <c r="BA23" s="137">
        <v>1.8117318073508921</v>
      </c>
      <c r="BB23" s="138">
        <v>52</v>
      </c>
      <c r="BC23" s="137">
        <v>1.4167138450540068E-3</v>
      </c>
      <c r="BD23" s="138">
        <v>0</v>
      </c>
      <c r="BE23" s="137">
        <v>0</v>
      </c>
      <c r="BF23" s="138">
        <v>4129776</v>
      </c>
      <c r="BG23" s="138">
        <v>1779569</v>
      </c>
      <c r="BH23" s="137">
        <v>43.091174920867381</v>
      </c>
      <c r="BI23" s="138">
        <v>75983</v>
      </c>
      <c r="BJ23" s="137">
        <v>1.8398818725277111</v>
      </c>
      <c r="BK23" s="138">
        <v>59</v>
      </c>
      <c r="BL23" s="137">
        <v>1.428648914614255E-3</v>
      </c>
      <c r="BM23" s="138">
        <v>0</v>
      </c>
      <c r="BN23" s="137">
        <v>0</v>
      </c>
      <c r="BO23" s="138">
        <v>4139549</v>
      </c>
      <c r="BP23" s="138">
        <v>1328109</v>
      </c>
      <c r="BQ23" s="137">
        <v>32.083422614395914</v>
      </c>
      <c r="BR23" s="138">
        <v>69015</v>
      </c>
      <c r="BS23" s="137">
        <v>1.6672106067593353</v>
      </c>
      <c r="BT23" s="138">
        <v>45</v>
      </c>
      <c r="BU23" s="137">
        <v>1.0870749446376888E-3</v>
      </c>
      <c r="BV23" s="138">
        <v>0</v>
      </c>
      <c r="BW23" s="137">
        <v>0</v>
      </c>
      <c r="BX23" s="136">
        <v>3865391</v>
      </c>
      <c r="BY23" s="136">
        <v>948942</v>
      </c>
      <c r="BZ23" s="137">
        <v>24.54970273382434</v>
      </c>
      <c r="CA23" s="136">
        <v>58825</v>
      </c>
      <c r="CB23" s="137">
        <v>1.5218382823367675</v>
      </c>
      <c r="CC23" s="136">
        <v>50</v>
      </c>
      <c r="CD23" s="137">
        <v>1.2935302017312092E-3</v>
      </c>
      <c r="CE23" s="136">
        <v>4391828</v>
      </c>
      <c r="CF23" s="136">
        <v>870437</v>
      </c>
      <c r="CG23" s="137">
        <v>19.819469250617281</v>
      </c>
      <c r="CH23" s="136">
        <v>52682</v>
      </c>
      <c r="CI23" s="137">
        <v>1.1995460660116926</v>
      </c>
      <c r="CJ23" s="136">
        <v>46</v>
      </c>
      <c r="CK23" s="137">
        <v>1.0473998526353947E-3</v>
      </c>
      <c r="CL23" s="136">
        <v>4695213</v>
      </c>
      <c r="CM23" s="136">
        <v>766260</v>
      </c>
      <c r="CN23" s="137">
        <v>16.320026375800204</v>
      </c>
      <c r="CO23" s="136">
        <v>48716</v>
      </c>
      <c r="CP23" s="137">
        <v>1.0375674117446856</v>
      </c>
      <c r="CQ23" s="136">
        <v>38</v>
      </c>
      <c r="CR23" s="137">
        <v>8.0933495455903705E-4</v>
      </c>
      <c r="CS23" s="136">
        <v>4789564</v>
      </c>
      <c r="CT23" s="136">
        <v>663316</v>
      </c>
      <c r="CU23" s="137">
        <v>13.849193788829211</v>
      </c>
      <c r="CV23" s="136">
        <v>45378</v>
      </c>
      <c r="CW23" s="137">
        <v>0.94743488133784204</v>
      </c>
      <c r="CX23" s="136">
        <v>42</v>
      </c>
      <c r="CY23" s="137">
        <v>8.7690654097116153E-4</v>
      </c>
      <c r="CZ23" s="136">
        <v>4417542</v>
      </c>
      <c r="DA23" s="136">
        <v>533979</v>
      </c>
      <c r="DB23" s="137">
        <v>12.087694921746076</v>
      </c>
      <c r="DC23" s="136">
        <v>33500</v>
      </c>
      <c r="DD23" s="137">
        <v>0.75834027158089268</v>
      </c>
      <c r="DE23" s="136">
        <v>18</v>
      </c>
      <c r="DF23" s="137">
        <v>4.0746641458077812E-4</v>
      </c>
      <c r="DG23" s="136">
        <v>3804929</v>
      </c>
      <c r="DH23" s="136">
        <v>324171</v>
      </c>
      <c r="DI23" s="137">
        <v>8.5197647577655182</v>
      </c>
      <c r="DJ23" s="136">
        <v>12846</v>
      </c>
      <c r="DK23" s="137">
        <v>0.33761470976199554</v>
      </c>
      <c r="DL23" s="136">
        <v>7</v>
      </c>
      <c r="DM23" s="137">
        <v>1.839718954019904E-4</v>
      </c>
      <c r="DN23" s="136">
        <v>1401351</v>
      </c>
      <c r="DO23" s="136">
        <v>29581</v>
      </c>
      <c r="DP23" s="137">
        <v>2.1108915610721368</v>
      </c>
      <c r="DQ23" s="136">
        <v>515</v>
      </c>
      <c r="DR23" s="137">
        <v>3.67502502941804E-2</v>
      </c>
      <c r="DS23" s="136">
        <v>0</v>
      </c>
      <c r="DT23" s="137">
        <v>0</v>
      </c>
      <c r="DU23" s="136">
        <v>1422608</v>
      </c>
      <c r="DV23" s="136">
        <v>240</v>
      </c>
      <c r="DW23" s="137">
        <v>1.6870423897517799E-2</v>
      </c>
      <c r="DX23" s="136">
        <v>2</v>
      </c>
      <c r="DY23" s="137">
        <v>1.4058686581264833E-4</v>
      </c>
      <c r="DZ23" s="136">
        <v>0</v>
      </c>
      <c r="EA23" s="137">
        <v>0</v>
      </c>
      <c r="EB23" s="136">
        <v>2988769</v>
      </c>
      <c r="EC23" s="136">
        <v>142</v>
      </c>
      <c r="ED23" s="137">
        <v>4.7511199426921256E-3</v>
      </c>
      <c r="EE23" s="136">
        <v>3</v>
      </c>
      <c r="EF23" s="137">
        <v>1.0037577343715758E-4</v>
      </c>
      <c r="EG23" s="136">
        <v>0</v>
      </c>
      <c r="EH23" s="137">
        <v>0</v>
      </c>
      <c r="EI23" s="136">
        <v>5005988</v>
      </c>
      <c r="EJ23" s="136">
        <v>29</v>
      </c>
      <c r="EK23" s="137">
        <v>5.7930622286749391E-4</v>
      </c>
      <c r="EL23" s="138">
        <v>3</v>
      </c>
      <c r="EM23" s="137">
        <v>5.9928229951809709E-5</v>
      </c>
      <c r="EN23" s="138">
        <v>0</v>
      </c>
      <c r="EO23" s="137">
        <v>0</v>
      </c>
      <c r="EP23" s="138">
        <v>2223118</v>
      </c>
      <c r="EQ23" s="138">
        <v>0</v>
      </c>
      <c r="ER23" s="137">
        <v>0</v>
      </c>
      <c r="ET23" s="239">
        <f t="shared" si="4"/>
        <v>59836349</v>
      </c>
      <c r="EU23" s="239">
        <f t="shared" si="0"/>
        <v>40155527</v>
      </c>
      <c r="EW23" s="287">
        <f t="shared" si="1"/>
        <v>0.67108919028465452</v>
      </c>
      <c r="EX23" s="239">
        <f t="shared" si="5"/>
        <v>50418984</v>
      </c>
      <c r="EY23" s="239">
        <f t="shared" si="2"/>
        <v>30738573</v>
      </c>
      <c r="EZ23" s="286">
        <f t="shared" si="3"/>
        <v>0.60966268181841987</v>
      </c>
      <c r="FA23" s="288">
        <f t="shared" si="6"/>
        <v>0.39033731818158013</v>
      </c>
      <c r="FB23" s="291">
        <f t="shared" si="7"/>
        <v>2.0734729601056618E-2</v>
      </c>
      <c r="FC23" s="294">
        <f t="shared" si="8"/>
        <v>1.1106927501752117E-5</v>
      </c>
      <c r="FE23" s="239">
        <f t="shared" si="9"/>
        <v>19108599</v>
      </c>
      <c r="FF23" s="239">
        <f t="shared" si="10"/>
        <v>2317307</v>
      </c>
      <c r="FG23" s="239">
        <f t="shared" si="11"/>
        <v>16791292</v>
      </c>
      <c r="FH23" s="239">
        <f t="shared" si="12"/>
        <v>140955</v>
      </c>
      <c r="FI23" s="240">
        <f t="shared" si="13"/>
        <v>0.878729623244488</v>
      </c>
      <c r="FJ23" s="239">
        <f t="shared" si="14"/>
        <v>105</v>
      </c>
      <c r="FK23" s="240">
        <f t="shared" si="15"/>
        <v>0.12127037675551201</v>
      </c>
      <c r="FL23" s="240">
        <f t="shared" si="16"/>
        <v>7.3765219522373146E-3</v>
      </c>
      <c r="FM23" s="240">
        <f t="shared" si="17"/>
        <v>5.4949083394339896E-6</v>
      </c>
      <c r="FO23" s="312">
        <f t="shared" si="18"/>
        <v>8257219</v>
      </c>
      <c r="FP23" s="312">
        <f t="shared" si="80"/>
        <v>1429576</v>
      </c>
      <c r="FQ23" s="239">
        <f t="shared" si="19"/>
        <v>6827643</v>
      </c>
      <c r="FR23" s="312">
        <f t="shared" si="20"/>
        <v>111507</v>
      </c>
      <c r="FS23" s="240">
        <f t="shared" si="21"/>
        <v>0.82686955499181991</v>
      </c>
      <c r="FT23" s="312">
        <f t="shared" si="22"/>
        <v>96</v>
      </c>
      <c r="FU23" s="240">
        <f t="shared" si="23"/>
        <v>0.17313044500818012</v>
      </c>
      <c r="FV23" s="240">
        <f t="shared" si="24"/>
        <v>1.3504183430280824E-2</v>
      </c>
      <c r="FW23" s="240">
        <f t="shared" si="25"/>
        <v>1.1626190367483289E-5</v>
      </c>
      <c r="FY23" s="244">
        <f t="shared" si="26"/>
        <v>8269325</v>
      </c>
      <c r="FZ23" s="244">
        <f t="shared" si="27"/>
        <v>3107678</v>
      </c>
      <c r="GA23" s="239">
        <f t="shared" si="28"/>
        <v>5161647</v>
      </c>
      <c r="GB23" s="244">
        <f t="shared" si="29"/>
        <v>144998</v>
      </c>
      <c r="GC23" s="240">
        <f t="shared" si="30"/>
        <v>0.62419205920676712</v>
      </c>
      <c r="GD23" s="244">
        <f t="shared" si="31"/>
        <v>104</v>
      </c>
      <c r="GE23" s="240">
        <f t="shared" si="32"/>
        <v>0.37580794079323282</v>
      </c>
      <c r="GF23" s="240">
        <f t="shared" si="33"/>
        <v>1.7534442049381298E-2</v>
      </c>
      <c r="GG23" s="240">
        <f t="shared" si="34"/>
        <v>1.2576600871292397E-5</v>
      </c>
      <c r="GI23" s="244">
        <f t="shared" si="35"/>
        <v>6685963</v>
      </c>
      <c r="GJ23" s="244">
        <f t="shared" si="36"/>
        <v>4858747</v>
      </c>
      <c r="GK23" s="239">
        <f t="shared" si="37"/>
        <v>1827216</v>
      </c>
      <c r="GL23" s="244">
        <f t="shared" si="38"/>
        <v>106516</v>
      </c>
      <c r="GM23" s="240">
        <f t="shared" si="39"/>
        <v>0.27329137178892554</v>
      </c>
      <c r="GN23" s="244">
        <f t="shared" si="40"/>
        <v>94</v>
      </c>
      <c r="GO23" s="240">
        <f t="shared" si="41"/>
        <v>0.7267086282110744</v>
      </c>
      <c r="GP23" s="240">
        <f t="shared" si="42"/>
        <v>1.5931287684362E-2</v>
      </c>
      <c r="GQ23" s="240">
        <f t="shared" si="43"/>
        <v>1.4059306041627811E-5</v>
      </c>
      <c r="GS23" s="244">
        <f t="shared" si="44"/>
        <v>5116920</v>
      </c>
      <c r="GT23" s="244">
        <f t="shared" si="45"/>
        <v>4750762</v>
      </c>
      <c r="GU23" s="239">
        <f t="shared" si="46"/>
        <v>366158</v>
      </c>
      <c r="GV23" s="244">
        <f t="shared" si="47"/>
        <v>47622</v>
      </c>
      <c r="GW23" s="240">
        <f t="shared" si="48"/>
        <v>7.1558281153506403E-2</v>
      </c>
      <c r="GX23" s="244">
        <f t="shared" si="49"/>
        <v>55</v>
      </c>
      <c r="GY23" s="240">
        <f t="shared" si="50"/>
        <v>0.92844171884649362</v>
      </c>
      <c r="GZ23" s="240">
        <f t="shared" si="51"/>
        <v>9.3067704791163428E-3</v>
      </c>
      <c r="HA23" s="240">
        <f t="shared" si="52"/>
        <v>1.0748653486863192E-5</v>
      </c>
      <c r="HC23" s="239">
        <f t="shared" si="53"/>
        <v>2980958</v>
      </c>
      <c r="HD23" s="239">
        <f t="shared" si="54"/>
        <v>2826538</v>
      </c>
      <c r="HE23" s="239">
        <f t="shared" si="55"/>
        <v>154420</v>
      </c>
      <c r="HF23" s="239">
        <f t="shared" si="56"/>
        <v>493826</v>
      </c>
      <c r="HG23" s="240">
        <f t="shared" si="57"/>
        <v>5.1802138775521159E-2</v>
      </c>
      <c r="HH23" s="239">
        <f t="shared" si="58"/>
        <v>106</v>
      </c>
      <c r="HI23" s="240">
        <f t="shared" si="59"/>
        <v>0.9481978612244788</v>
      </c>
      <c r="HJ23" s="299">
        <f t="shared" si="60"/>
        <v>0.16566016696645844</v>
      </c>
      <c r="HK23" s="297">
        <f t="shared" si="61"/>
        <v>3.5559038403090552E-5</v>
      </c>
      <c r="HM23" s="239">
        <f t="shared" si="62"/>
        <v>31310385</v>
      </c>
      <c r="HN23" s="239">
        <f t="shared" si="63"/>
        <v>16973301</v>
      </c>
      <c r="HO23" s="307">
        <f t="shared" si="64"/>
        <v>14337084</v>
      </c>
      <c r="HP23" s="304">
        <f t="shared" si="65"/>
        <v>904469</v>
      </c>
      <c r="HQ23" s="285">
        <f t="shared" si="66"/>
        <v>0.4579018750488057</v>
      </c>
      <c r="HR23" s="302">
        <f t="shared" si="67"/>
        <v>455</v>
      </c>
      <c r="HS23" s="300">
        <f t="shared" si="68"/>
        <v>0.54209812495119436</v>
      </c>
      <c r="HT23" s="299">
        <f t="shared" si="69"/>
        <v>2.8887188707516692E-2</v>
      </c>
      <c r="HU23" s="297">
        <f t="shared" si="70"/>
        <v>1.4531919680962083E-5</v>
      </c>
      <c r="HW23" s="239">
        <f t="shared" si="71"/>
        <v>14783841</v>
      </c>
      <c r="HX23" s="309">
        <f t="shared" si="72"/>
        <v>12436047</v>
      </c>
      <c r="HY23" s="307">
        <f t="shared" si="73"/>
        <v>2347794</v>
      </c>
      <c r="HZ23" s="304">
        <f t="shared" si="74"/>
        <v>647964</v>
      </c>
      <c r="IA23" s="285">
        <f t="shared" si="75"/>
        <v>0.15880812029837171</v>
      </c>
      <c r="IB23" s="302">
        <f t="shared" si="76"/>
        <v>255</v>
      </c>
      <c r="IC23" s="300">
        <f t="shared" si="77"/>
        <v>0.84119187970162823</v>
      </c>
      <c r="ID23" s="299">
        <f t="shared" si="78"/>
        <v>4.3829205143642982E-2</v>
      </c>
      <c r="IE23" s="297">
        <f t="shared" si="79"/>
        <v>1.7248562129422252E-5</v>
      </c>
    </row>
    <row r="24" spans="2:239" ht="15" hidden="1" x14ac:dyDescent="0.3">
      <c r="B24" s="131">
        <v>15</v>
      </c>
      <c r="C24" s="131" t="s">
        <v>670</v>
      </c>
      <c r="D24" s="139">
        <v>44276</v>
      </c>
      <c r="E24" s="136">
        <v>2980958</v>
      </c>
      <c r="F24" s="136">
        <v>2831681</v>
      </c>
      <c r="G24" s="137">
        <v>94.992314551228162</v>
      </c>
      <c r="H24" s="136">
        <v>624552</v>
      </c>
      <c r="I24" s="137">
        <v>20.951385427100952</v>
      </c>
      <c r="J24" s="136">
        <v>124</v>
      </c>
      <c r="K24" s="137">
        <v>4.159736567908706E-3</v>
      </c>
      <c r="L24" s="136">
        <v>0</v>
      </c>
      <c r="M24" s="137">
        <v>0</v>
      </c>
      <c r="N24" s="136">
        <v>0</v>
      </c>
      <c r="O24" s="137">
        <v>0</v>
      </c>
      <c r="P24" s="136">
        <v>0</v>
      </c>
      <c r="Q24" s="137">
        <v>0</v>
      </c>
      <c r="R24" s="136">
        <v>2442116</v>
      </c>
      <c r="S24" s="136">
        <v>2309152</v>
      </c>
      <c r="T24" s="137">
        <v>94.555377385840799</v>
      </c>
      <c r="U24" s="136">
        <v>54999</v>
      </c>
      <c r="V24" s="137">
        <v>2.2521043226447883</v>
      </c>
      <c r="W24" s="136">
        <v>34</v>
      </c>
      <c r="X24" s="137">
        <v>1.3922352582760196E-3</v>
      </c>
      <c r="Y24" s="136">
        <v>0</v>
      </c>
      <c r="Z24" s="137">
        <v>0</v>
      </c>
      <c r="AA24" s="136">
        <v>0</v>
      </c>
      <c r="AB24" s="137">
        <v>0</v>
      </c>
      <c r="AC24" s="136">
        <v>0</v>
      </c>
      <c r="AD24" s="137">
        <v>0</v>
      </c>
      <c r="AE24" s="138">
        <v>2674804</v>
      </c>
      <c r="AF24" s="138">
        <v>2463867</v>
      </c>
      <c r="AG24" s="137">
        <v>92.113926852210483</v>
      </c>
      <c r="AH24" s="138">
        <v>38984</v>
      </c>
      <c r="AI24" s="137">
        <v>1.4574525834416279</v>
      </c>
      <c r="AJ24" s="138">
        <v>33</v>
      </c>
      <c r="AK24" s="137">
        <v>1.2337352568636804E-3</v>
      </c>
      <c r="AL24" s="138">
        <v>0</v>
      </c>
      <c r="AM24" s="137">
        <v>0</v>
      </c>
      <c r="AN24" s="138">
        <v>3015497</v>
      </c>
      <c r="AO24" s="138">
        <v>2647660</v>
      </c>
      <c r="AP24" s="137">
        <v>87.801778612281822</v>
      </c>
      <c r="AQ24" s="138">
        <v>63398</v>
      </c>
      <c r="AR24" s="137">
        <v>2.102406336335271</v>
      </c>
      <c r="AS24" s="138">
        <v>56</v>
      </c>
      <c r="AT24" s="137">
        <v>1.8570736432501839E-3</v>
      </c>
      <c r="AU24" s="138">
        <v>0</v>
      </c>
      <c r="AV24" s="137">
        <v>0</v>
      </c>
      <c r="AW24" s="138">
        <v>3670466</v>
      </c>
      <c r="AX24" s="138">
        <v>2912624</v>
      </c>
      <c r="AY24" s="137">
        <v>79.352975889165023</v>
      </c>
      <c r="AZ24" s="138">
        <v>102691</v>
      </c>
      <c r="BA24" s="137">
        <v>2.7977646435084811</v>
      </c>
      <c r="BB24" s="138">
        <v>60</v>
      </c>
      <c r="BC24" s="137">
        <v>1.6346698212161615E-3</v>
      </c>
      <c r="BD24" s="138">
        <v>0</v>
      </c>
      <c r="BE24" s="137">
        <v>0</v>
      </c>
      <c r="BF24" s="138">
        <v>4129776</v>
      </c>
      <c r="BG24" s="138">
        <v>2780258</v>
      </c>
      <c r="BH24" s="137">
        <v>67.322247017755927</v>
      </c>
      <c r="BI24" s="138">
        <v>118403</v>
      </c>
      <c r="BJ24" s="137">
        <v>2.8670562277469771</v>
      </c>
      <c r="BK24" s="138">
        <v>80</v>
      </c>
      <c r="BL24" s="137">
        <v>1.9371510706633966E-3</v>
      </c>
      <c r="BM24" s="138">
        <v>0</v>
      </c>
      <c r="BN24" s="137">
        <v>0</v>
      </c>
      <c r="BO24" s="138">
        <v>4139549</v>
      </c>
      <c r="BP24" s="138">
        <v>1991348</v>
      </c>
      <c r="BQ24" s="137">
        <v>48.105433707874937</v>
      </c>
      <c r="BR24" s="138">
        <v>107521</v>
      </c>
      <c r="BS24" s="137">
        <v>2.5974085582753097</v>
      </c>
      <c r="BT24" s="138">
        <v>71</v>
      </c>
      <c r="BU24" s="137">
        <v>1.7151626904283533E-3</v>
      </c>
      <c r="BV24" s="138">
        <v>0</v>
      </c>
      <c r="BW24" s="137">
        <v>0</v>
      </c>
      <c r="BX24" s="136">
        <v>3865391</v>
      </c>
      <c r="BY24" s="136">
        <v>1118733</v>
      </c>
      <c r="BZ24" s="137">
        <v>28.942298463467214</v>
      </c>
      <c r="CA24" s="136">
        <v>91155</v>
      </c>
      <c r="CB24" s="137">
        <v>2.3582349107761673</v>
      </c>
      <c r="CC24" s="136">
        <v>78</v>
      </c>
      <c r="CD24" s="137">
        <v>2.0179071147006862E-3</v>
      </c>
      <c r="CE24" s="136">
        <v>4391828</v>
      </c>
      <c r="CF24" s="136">
        <v>1008065</v>
      </c>
      <c r="CG24" s="137">
        <v>22.953198531454326</v>
      </c>
      <c r="CH24" s="136">
        <v>82610</v>
      </c>
      <c r="CI24" s="137">
        <v>1.8809935179610862</v>
      </c>
      <c r="CJ24" s="136">
        <v>66</v>
      </c>
      <c r="CK24" s="137">
        <v>1.502791092911653E-3</v>
      </c>
      <c r="CL24" s="136">
        <v>4695213</v>
      </c>
      <c r="CM24" s="136">
        <v>878040</v>
      </c>
      <c r="CN24" s="137">
        <v>18.700749039500444</v>
      </c>
      <c r="CO24" s="136">
        <v>76835</v>
      </c>
      <c r="CP24" s="137">
        <v>1.636453979830095</v>
      </c>
      <c r="CQ24" s="136">
        <v>56</v>
      </c>
      <c r="CR24" s="137">
        <v>1.1927041435606861E-3</v>
      </c>
      <c r="CS24" s="136">
        <v>4789564</v>
      </c>
      <c r="CT24" s="136">
        <v>759620</v>
      </c>
      <c r="CU24" s="137">
        <v>15.859898729821753</v>
      </c>
      <c r="CV24" s="136">
        <v>72350</v>
      </c>
      <c r="CW24" s="137">
        <v>1.5105759104586554</v>
      </c>
      <c r="CX24" s="136">
        <v>62</v>
      </c>
      <c r="CY24" s="137">
        <v>1.2944810842907622E-3</v>
      </c>
      <c r="CZ24" s="136">
        <v>4417542</v>
      </c>
      <c r="DA24" s="136">
        <v>611273</v>
      </c>
      <c r="DB24" s="137">
        <v>13.837400980002002</v>
      </c>
      <c r="DC24" s="136">
        <v>55013</v>
      </c>
      <c r="DD24" s="137">
        <v>1.2453305480740193</v>
      </c>
      <c r="DE24" s="136">
        <v>33</v>
      </c>
      <c r="DF24" s="137">
        <v>7.4702176006475999E-4</v>
      </c>
      <c r="DG24" s="136">
        <v>3804929</v>
      </c>
      <c r="DH24" s="136">
        <v>377872</v>
      </c>
      <c r="DI24" s="137">
        <v>9.9311182941915597</v>
      </c>
      <c r="DJ24" s="136">
        <v>22026</v>
      </c>
      <c r="DK24" s="137">
        <v>0.57888070973203443</v>
      </c>
      <c r="DL24" s="136">
        <v>9</v>
      </c>
      <c r="DM24" s="137">
        <v>2.3653529408827338E-4</v>
      </c>
      <c r="DN24" s="136">
        <v>1401351</v>
      </c>
      <c r="DO24" s="136">
        <v>33518</v>
      </c>
      <c r="DP24" s="137">
        <v>2.391834736622017</v>
      </c>
      <c r="DQ24" s="136">
        <v>878</v>
      </c>
      <c r="DR24" s="137">
        <v>6.2653824773379399E-2</v>
      </c>
      <c r="DS24" s="136">
        <v>0</v>
      </c>
      <c r="DT24" s="137">
        <v>0</v>
      </c>
      <c r="DU24" s="136">
        <v>1422608</v>
      </c>
      <c r="DV24" s="136">
        <v>261</v>
      </c>
      <c r="DW24" s="137">
        <v>1.8346585988550608E-2</v>
      </c>
      <c r="DX24" s="136">
        <v>11</v>
      </c>
      <c r="DY24" s="137">
        <v>7.7322776196956581E-4</v>
      </c>
      <c r="DZ24" s="136">
        <v>0</v>
      </c>
      <c r="EA24" s="137">
        <v>0</v>
      </c>
      <c r="EB24" s="136">
        <v>2988769</v>
      </c>
      <c r="EC24" s="136">
        <v>156</v>
      </c>
      <c r="ED24" s="137">
        <v>5.2195402187321938E-3</v>
      </c>
      <c r="EE24" s="136">
        <v>11</v>
      </c>
      <c r="EF24" s="137">
        <v>3.680445026029111E-4</v>
      </c>
      <c r="EG24" s="136">
        <v>0</v>
      </c>
      <c r="EH24" s="137">
        <v>0</v>
      </c>
      <c r="EI24" s="136">
        <v>5005988</v>
      </c>
      <c r="EJ24" s="136">
        <v>32</v>
      </c>
      <c r="EK24" s="137">
        <v>6.3923445281930356E-4</v>
      </c>
      <c r="EL24" s="138">
        <v>4</v>
      </c>
      <c r="EM24" s="137">
        <v>7.9904306602412946E-5</v>
      </c>
      <c r="EN24" s="138">
        <v>0</v>
      </c>
      <c r="EO24" s="137">
        <v>0</v>
      </c>
      <c r="EP24" s="138">
        <v>2223118</v>
      </c>
      <c r="EQ24" s="138">
        <v>0</v>
      </c>
      <c r="ER24" s="137">
        <v>0</v>
      </c>
      <c r="ET24" s="239">
        <f t="shared" si="4"/>
        <v>59836349</v>
      </c>
      <c r="EU24" s="239">
        <f t="shared" si="0"/>
        <v>37112189</v>
      </c>
      <c r="EW24" s="287">
        <f t="shared" si="1"/>
        <v>0.62022816599321595</v>
      </c>
      <c r="EX24" s="239">
        <f t="shared" si="5"/>
        <v>50418984</v>
      </c>
      <c r="EY24" s="239">
        <f t="shared" si="2"/>
        <v>27695273</v>
      </c>
      <c r="EZ24" s="286">
        <f t="shared" si="3"/>
        <v>0.5493024809861301</v>
      </c>
      <c r="FA24" s="288">
        <f t="shared" si="6"/>
        <v>0.4506975190138699</v>
      </c>
      <c r="FB24" s="291">
        <f t="shared" si="7"/>
        <v>2.997710148225121E-2</v>
      </c>
      <c r="FC24" s="294">
        <f t="shared" si="8"/>
        <v>1.5113354922026989E-5</v>
      </c>
      <c r="FE24" s="239">
        <f t="shared" si="9"/>
        <v>19108599</v>
      </c>
      <c r="FF24" s="239">
        <f t="shared" si="10"/>
        <v>2660323</v>
      </c>
      <c r="FG24" s="239">
        <f t="shared" si="11"/>
        <v>16448276</v>
      </c>
      <c r="FH24" s="239">
        <f t="shared" si="12"/>
        <v>227102</v>
      </c>
      <c r="FI24" s="240">
        <f t="shared" si="13"/>
        <v>0.86077875201630427</v>
      </c>
      <c r="FJ24" s="239">
        <f t="shared" si="14"/>
        <v>160</v>
      </c>
      <c r="FK24" s="240">
        <f t="shared" si="15"/>
        <v>0.13922124798369573</v>
      </c>
      <c r="FL24" s="240">
        <f t="shared" si="16"/>
        <v>1.1884806416210838E-2</v>
      </c>
      <c r="FM24" s="240">
        <f t="shared" si="17"/>
        <v>8.3731936600898897E-6</v>
      </c>
      <c r="FO24" s="312">
        <f t="shared" si="18"/>
        <v>8257219</v>
      </c>
      <c r="FP24" s="312">
        <f t="shared" si="80"/>
        <v>1637660</v>
      </c>
      <c r="FQ24" s="239">
        <f t="shared" si="19"/>
        <v>6619559</v>
      </c>
      <c r="FR24" s="312">
        <f t="shared" si="20"/>
        <v>173765</v>
      </c>
      <c r="FS24" s="240">
        <f t="shared" si="21"/>
        <v>0.80166930294570116</v>
      </c>
      <c r="FT24" s="312">
        <f t="shared" si="22"/>
        <v>144</v>
      </c>
      <c r="FU24" s="240">
        <f t="shared" si="23"/>
        <v>0.19833069705429879</v>
      </c>
      <c r="FV24" s="240">
        <f t="shared" si="24"/>
        <v>2.1044010095893059E-2</v>
      </c>
      <c r="FW24" s="240">
        <f t="shared" si="25"/>
        <v>1.7439285551224935E-5</v>
      </c>
      <c r="FY24" s="244">
        <f t="shared" si="26"/>
        <v>8269325</v>
      </c>
      <c r="FZ24" s="244">
        <f t="shared" si="27"/>
        <v>4771606</v>
      </c>
      <c r="GA24" s="239">
        <f t="shared" si="28"/>
        <v>3497719</v>
      </c>
      <c r="GB24" s="244">
        <f t="shared" si="29"/>
        <v>225924</v>
      </c>
      <c r="GC24" s="240">
        <f t="shared" si="30"/>
        <v>0.42297515214361509</v>
      </c>
      <c r="GD24" s="244">
        <f t="shared" si="31"/>
        <v>151</v>
      </c>
      <c r="GE24" s="240">
        <f t="shared" si="32"/>
        <v>0.57702484785638486</v>
      </c>
      <c r="GF24" s="240">
        <f t="shared" si="33"/>
        <v>2.7320730531210227E-2</v>
      </c>
      <c r="GG24" s="240">
        <f t="shared" si="34"/>
        <v>1.8260257034280309E-5</v>
      </c>
      <c r="GI24" s="244">
        <f t="shared" si="35"/>
        <v>6685963</v>
      </c>
      <c r="GJ24" s="244">
        <f t="shared" si="36"/>
        <v>5560284</v>
      </c>
      <c r="GK24" s="239">
        <f t="shared" si="37"/>
        <v>1125679</v>
      </c>
      <c r="GL24" s="244">
        <f t="shared" si="38"/>
        <v>166089</v>
      </c>
      <c r="GM24" s="240">
        <f t="shared" si="39"/>
        <v>0.16836452729397397</v>
      </c>
      <c r="GN24" s="244">
        <f t="shared" si="40"/>
        <v>116</v>
      </c>
      <c r="GO24" s="240">
        <f t="shared" si="41"/>
        <v>0.831635472706026</v>
      </c>
      <c r="GP24" s="240">
        <f t="shared" si="42"/>
        <v>2.4841447671786396E-2</v>
      </c>
      <c r="GQ24" s="240">
        <f t="shared" si="43"/>
        <v>1.7349781923710916E-5</v>
      </c>
      <c r="GS24" s="244">
        <f t="shared" si="44"/>
        <v>5116920</v>
      </c>
      <c r="GT24" s="244">
        <f t="shared" si="45"/>
        <v>4773019</v>
      </c>
      <c r="GU24" s="239">
        <f t="shared" si="46"/>
        <v>343901</v>
      </c>
      <c r="GV24" s="244">
        <f t="shared" si="47"/>
        <v>93983</v>
      </c>
      <c r="GW24" s="240">
        <f t="shared" si="48"/>
        <v>6.7208594232467972E-2</v>
      </c>
      <c r="GX24" s="244">
        <f t="shared" si="49"/>
        <v>67</v>
      </c>
      <c r="GY24" s="240">
        <f t="shared" si="50"/>
        <v>0.93279140576753206</v>
      </c>
      <c r="GZ24" s="240">
        <f t="shared" si="51"/>
        <v>1.8367103648288422E-2</v>
      </c>
      <c r="HA24" s="240">
        <f t="shared" si="52"/>
        <v>1.3093814247633341E-5</v>
      </c>
      <c r="HC24" s="239">
        <f t="shared" si="53"/>
        <v>2980958</v>
      </c>
      <c r="HD24" s="239">
        <f t="shared" si="54"/>
        <v>2831681</v>
      </c>
      <c r="HE24" s="239">
        <f t="shared" si="55"/>
        <v>149277</v>
      </c>
      <c r="HF24" s="239">
        <f t="shared" si="56"/>
        <v>624552</v>
      </c>
      <c r="HG24" s="240">
        <f t="shared" si="57"/>
        <v>5.0076854487718377E-2</v>
      </c>
      <c r="HH24" s="239">
        <f t="shared" si="58"/>
        <v>124</v>
      </c>
      <c r="HI24" s="240">
        <f t="shared" si="59"/>
        <v>0.94992314551228163</v>
      </c>
      <c r="HJ24" s="299">
        <f t="shared" si="60"/>
        <v>0.20951385427100952</v>
      </c>
      <c r="HK24" s="297">
        <f t="shared" si="61"/>
        <v>4.1597365679087056E-5</v>
      </c>
      <c r="HM24" s="239">
        <f t="shared" si="62"/>
        <v>31310385</v>
      </c>
      <c r="HN24" s="239">
        <f t="shared" si="63"/>
        <v>19574250</v>
      </c>
      <c r="HO24" s="307">
        <f t="shared" si="64"/>
        <v>11736135</v>
      </c>
      <c r="HP24" s="304">
        <f t="shared" si="65"/>
        <v>1284313</v>
      </c>
      <c r="HQ24" s="285">
        <f t="shared" si="66"/>
        <v>0.37483202458225923</v>
      </c>
      <c r="HR24" s="302">
        <f t="shared" si="67"/>
        <v>602</v>
      </c>
      <c r="HS24" s="300">
        <f t="shared" si="68"/>
        <v>0.62516797541774083</v>
      </c>
      <c r="HT24" s="299">
        <f t="shared" si="69"/>
        <v>4.1018754640033968E-2</v>
      </c>
      <c r="HU24" s="297">
        <f t="shared" si="70"/>
        <v>1.9226847577888295E-5</v>
      </c>
      <c r="HW24" s="239">
        <f t="shared" si="71"/>
        <v>14783841</v>
      </c>
      <c r="HX24" s="309">
        <f t="shared" si="72"/>
        <v>13164984</v>
      </c>
      <c r="HY24" s="307">
        <f t="shared" si="73"/>
        <v>1618857</v>
      </c>
      <c r="HZ24" s="304">
        <f t="shared" si="74"/>
        <v>884624</v>
      </c>
      <c r="IA24" s="285">
        <f t="shared" si="75"/>
        <v>0.10950178644372596</v>
      </c>
      <c r="IB24" s="302">
        <f t="shared" si="76"/>
        <v>307</v>
      </c>
      <c r="IC24" s="300">
        <f t="shared" si="77"/>
        <v>0.89049821355627401</v>
      </c>
      <c r="ID24" s="299">
        <f t="shared" si="78"/>
        <v>5.9837223628149139E-2</v>
      </c>
      <c r="IE24" s="297">
        <f t="shared" si="79"/>
        <v>2.0765915975422083E-5</v>
      </c>
    </row>
    <row r="25" spans="2:239" ht="15.6" x14ac:dyDescent="0.3">
      <c r="B25" s="131">
        <v>16</v>
      </c>
      <c r="C25" s="131" t="s">
        <v>671</v>
      </c>
      <c r="D25" s="139">
        <v>44283</v>
      </c>
      <c r="E25" s="136">
        <v>2980958</v>
      </c>
      <c r="F25" s="136">
        <v>2836494</v>
      </c>
      <c r="G25" s="137">
        <v>95.153772713335783</v>
      </c>
      <c r="H25" s="136">
        <v>1021196</v>
      </c>
      <c r="I25" s="137">
        <v>34.257309227436281</v>
      </c>
      <c r="J25" s="136">
        <v>176</v>
      </c>
      <c r="K25" s="137">
        <v>5.904142225418808E-3</v>
      </c>
      <c r="L25" s="136">
        <v>0</v>
      </c>
      <c r="M25" s="137">
        <v>0</v>
      </c>
      <c r="N25" s="136">
        <v>0</v>
      </c>
      <c r="O25" s="137">
        <v>0</v>
      </c>
      <c r="P25" s="136">
        <v>0</v>
      </c>
      <c r="Q25" s="137">
        <v>0</v>
      </c>
      <c r="R25" s="136">
        <v>2442116</v>
      </c>
      <c r="S25" s="136">
        <v>2313370</v>
      </c>
      <c r="T25" s="137">
        <v>94.728096454058701</v>
      </c>
      <c r="U25" s="136">
        <v>178885</v>
      </c>
      <c r="V25" s="137">
        <v>7.3250001228442869</v>
      </c>
      <c r="W25" s="136">
        <v>61</v>
      </c>
      <c r="X25" s="137">
        <v>2.4978338457305061E-3</v>
      </c>
      <c r="Y25" s="136">
        <v>0</v>
      </c>
      <c r="Z25" s="137">
        <v>0</v>
      </c>
      <c r="AA25" s="136">
        <v>0</v>
      </c>
      <c r="AB25" s="137">
        <v>0</v>
      </c>
      <c r="AC25" s="136">
        <v>0</v>
      </c>
      <c r="AD25" s="137">
        <v>0</v>
      </c>
      <c r="AE25" s="138">
        <v>2674804</v>
      </c>
      <c r="AF25" s="138">
        <v>2474114</v>
      </c>
      <c r="AG25" s="137">
        <v>92.497020342425088</v>
      </c>
      <c r="AH25" s="138">
        <v>94731</v>
      </c>
      <c r="AI25" s="137">
        <v>3.5416052914531306</v>
      </c>
      <c r="AJ25" s="138">
        <v>40</v>
      </c>
      <c r="AK25" s="137">
        <v>1.4954366749862793E-3</v>
      </c>
      <c r="AL25" s="138">
        <v>0</v>
      </c>
      <c r="AM25" s="137">
        <v>0</v>
      </c>
      <c r="AN25" s="138">
        <v>3015497</v>
      </c>
      <c r="AO25" s="138">
        <v>2691404</v>
      </c>
      <c r="AP25" s="137">
        <v>89.252418423894966</v>
      </c>
      <c r="AQ25" s="138">
        <v>114505</v>
      </c>
      <c r="AR25" s="137">
        <v>3.7972181700064702</v>
      </c>
      <c r="AS25" s="138">
        <v>66</v>
      </c>
      <c r="AT25" s="137">
        <v>2.1886939366877168E-3</v>
      </c>
      <c r="AU25" s="138">
        <v>0</v>
      </c>
      <c r="AV25" s="137">
        <v>0</v>
      </c>
      <c r="AW25" s="138">
        <v>3670466</v>
      </c>
      <c r="AX25" s="138">
        <v>3119744</v>
      </c>
      <c r="AY25" s="137">
        <v>84.995856112003224</v>
      </c>
      <c r="AZ25" s="138">
        <v>173216</v>
      </c>
      <c r="BA25" s="137">
        <v>4.7191827958629782</v>
      </c>
      <c r="BB25" s="138">
        <v>84</v>
      </c>
      <c r="BC25" s="137">
        <v>2.2885377497026261E-3</v>
      </c>
      <c r="BD25" s="138">
        <v>0</v>
      </c>
      <c r="BE25" s="137">
        <v>0</v>
      </c>
      <c r="BF25" s="138">
        <v>4129776</v>
      </c>
      <c r="BG25" s="138">
        <v>3300001</v>
      </c>
      <c r="BH25" s="137">
        <v>79.907505879253506</v>
      </c>
      <c r="BI25" s="138">
        <v>197423</v>
      </c>
      <c r="BJ25" s="137">
        <v>4.7804771977947471</v>
      </c>
      <c r="BK25" s="138">
        <v>98</v>
      </c>
      <c r="BL25" s="137">
        <v>2.3730100615626613E-3</v>
      </c>
      <c r="BM25" s="138">
        <v>0</v>
      </c>
      <c r="BN25" s="137">
        <v>0</v>
      </c>
      <c r="BO25" s="138">
        <v>4139549</v>
      </c>
      <c r="BP25" s="138">
        <v>2530622</v>
      </c>
      <c r="BQ25" s="137">
        <v>61.132794901087053</v>
      </c>
      <c r="BR25" s="138">
        <v>178257</v>
      </c>
      <c r="BS25" s="137">
        <v>4.3061937423617884</v>
      </c>
      <c r="BT25" s="138">
        <v>88</v>
      </c>
      <c r="BU25" s="137">
        <v>2.1258354472914803E-3</v>
      </c>
      <c r="BV25" s="138">
        <v>0</v>
      </c>
      <c r="BW25" s="137">
        <v>0</v>
      </c>
      <c r="BX25" s="136">
        <v>3865391</v>
      </c>
      <c r="BY25" s="136">
        <v>1324456</v>
      </c>
      <c r="BZ25" s="137">
        <v>34.264476737282209</v>
      </c>
      <c r="CA25" s="136">
        <v>148602</v>
      </c>
      <c r="CB25" s="137">
        <v>3.8444235007532224</v>
      </c>
      <c r="CC25" s="136">
        <v>98</v>
      </c>
      <c r="CD25" s="137">
        <v>2.5353191953931698E-3</v>
      </c>
      <c r="CE25" s="136">
        <v>4391828</v>
      </c>
      <c r="CF25" s="136">
        <v>1151518</v>
      </c>
      <c r="CG25" s="137">
        <v>26.219560511021832</v>
      </c>
      <c r="CH25" s="136">
        <v>136280</v>
      </c>
      <c r="CI25" s="137">
        <v>3.1030359112424257</v>
      </c>
      <c r="CJ25" s="136">
        <v>76</v>
      </c>
      <c r="CK25" s="137">
        <v>1.7304867130497822E-3</v>
      </c>
      <c r="CL25" s="136">
        <v>4695213</v>
      </c>
      <c r="CM25" s="136">
        <v>981618</v>
      </c>
      <c r="CN25" s="137">
        <v>20.906783142745599</v>
      </c>
      <c r="CO25" s="136">
        <v>127497</v>
      </c>
      <c r="CP25" s="137">
        <v>2.7154678605635145</v>
      </c>
      <c r="CQ25" s="136">
        <v>74</v>
      </c>
      <c r="CR25" s="137">
        <v>1.5760733325623354E-3</v>
      </c>
      <c r="CS25" s="136">
        <v>4789564</v>
      </c>
      <c r="CT25" s="136">
        <v>848921</v>
      </c>
      <c r="CU25" s="137">
        <v>17.724389944470936</v>
      </c>
      <c r="CV25" s="136">
        <v>118920</v>
      </c>
      <c r="CW25" s="137">
        <v>2.4828982345783457</v>
      </c>
      <c r="CX25" s="136">
        <v>70</v>
      </c>
      <c r="CY25" s="137">
        <v>1.4615109016186025E-3</v>
      </c>
      <c r="CZ25" s="136">
        <v>4417542</v>
      </c>
      <c r="DA25" s="136">
        <v>685131</v>
      </c>
      <c r="DB25" s="137">
        <v>15.509326227119063</v>
      </c>
      <c r="DC25" s="136">
        <v>93411</v>
      </c>
      <c r="DD25" s="137">
        <v>2.1145469584669483</v>
      </c>
      <c r="DE25" s="136">
        <v>41</v>
      </c>
      <c r="DF25" s="137">
        <v>9.2811794432288357E-4</v>
      </c>
      <c r="DG25" s="136">
        <v>3804929</v>
      </c>
      <c r="DH25" s="136">
        <v>431169</v>
      </c>
      <c r="DI25" s="137">
        <v>11.331854024082972</v>
      </c>
      <c r="DJ25" s="136">
        <v>40148</v>
      </c>
      <c r="DK25" s="137">
        <v>1.0551576652284445</v>
      </c>
      <c r="DL25" s="136">
        <v>12</v>
      </c>
      <c r="DM25" s="137">
        <v>3.1538039211769788E-4</v>
      </c>
      <c r="DN25" s="136">
        <v>1401351</v>
      </c>
      <c r="DO25" s="136">
        <v>40634</v>
      </c>
      <c r="DP25" s="137">
        <v>2.8996304280654881</v>
      </c>
      <c r="DQ25" s="136">
        <v>1627</v>
      </c>
      <c r="DR25" s="137">
        <v>0.11610224704588644</v>
      </c>
      <c r="DS25" s="136">
        <v>0</v>
      </c>
      <c r="DT25" s="137">
        <v>0</v>
      </c>
      <c r="DU25" s="136">
        <v>1422608</v>
      </c>
      <c r="DV25" s="136">
        <v>291</v>
      </c>
      <c r="DW25" s="137">
        <v>2.045538897574033E-2</v>
      </c>
      <c r="DX25" s="136">
        <v>27</v>
      </c>
      <c r="DY25" s="137">
        <v>1.8979226884707524E-3</v>
      </c>
      <c r="DZ25" s="136">
        <v>0</v>
      </c>
      <c r="EA25" s="137">
        <v>0</v>
      </c>
      <c r="EB25" s="136">
        <v>2988769</v>
      </c>
      <c r="EC25" s="136">
        <v>171</v>
      </c>
      <c r="ED25" s="137">
        <v>5.7214190859179821E-3</v>
      </c>
      <c r="EE25" s="136">
        <v>20</v>
      </c>
      <c r="EF25" s="137">
        <v>6.6917182291438375E-4</v>
      </c>
      <c r="EG25" s="136">
        <v>0</v>
      </c>
      <c r="EH25" s="137">
        <v>0</v>
      </c>
      <c r="EI25" s="136">
        <v>5005988</v>
      </c>
      <c r="EJ25" s="136">
        <v>34</v>
      </c>
      <c r="EK25" s="137">
        <v>6.7918660612051015E-4</v>
      </c>
      <c r="EL25" s="138">
        <v>4</v>
      </c>
      <c r="EM25" s="137">
        <v>7.9904306602412946E-5</v>
      </c>
      <c r="EN25" s="138">
        <v>0</v>
      </c>
      <c r="EO25" s="137">
        <v>0</v>
      </c>
      <c r="EP25" s="138">
        <v>2223118</v>
      </c>
      <c r="EQ25" s="138">
        <v>0</v>
      </c>
      <c r="ER25" s="137">
        <v>0</v>
      </c>
      <c r="ET25" s="239">
        <f t="shared" si="4"/>
        <v>59836349</v>
      </c>
      <c r="EU25" s="239">
        <f t="shared" si="0"/>
        <v>35106657</v>
      </c>
      <c r="EV25" s="242">
        <v>44256</v>
      </c>
      <c r="EW25" s="287">
        <f t="shared" si="1"/>
        <v>0.58671121461638642</v>
      </c>
      <c r="EX25" s="239">
        <f t="shared" si="5"/>
        <v>50418984</v>
      </c>
      <c r="EY25" s="239">
        <f t="shared" si="2"/>
        <v>25689788</v>
      </c>
      <c r="EZ25" s="286">
        <f t="shared" si="3"/>
        <v>0.50952609437746699</v>
      </c>
      <c r="FA25" s="288">
        <f t="shared" si="6"/>
        <v>0.49047390562253301</v>
      </c>
      <c r="FB25" s="291">
        <f t="shared" si="7"/>
        <v>5.205773285713175E-2</v>
      </c>
      <c r="FC25" s="294">
        <f t="shared" si="8"/>
        <v>1.9516458324507294E-5</v>
      </c>
      <c r="FE25" s="239">
        <f t="shared" si="9"/>
        <v>19108599</v>
      </c>
      <c r="FF25" s="239">
        <f t="shared" si="10"/>
        <v>2987473</v>
      </c>
      <c r="FG25" s="239">
        <f t="shared" si="11"/>
        <v>16121126</v>
      </c>
      <c r="FH25" s="239">
        <f t="shared" si="12"/>
        <v>381603</v>
      </c>
      <c r="FI25" s="240">
        <f t="shared" si="13"/>
        <v>0.84365818760443922</v>
      </c>
      <c r="FJ25" s="239">
        <f t="shared" si="14"/>
        <v>197</v>
      </c>
      <c r="FK25" s="240">
        <f t="shared" si="15"/>
        <v>0.15634181239556078</v>
      </c>
      <c r="FL25" s="240">
        <f t="shared" si="16"/>
        <v>1.9970223876695514E-2</v>
      </c>
      <c r="FM25" s="240">
        <f t="shared" si="17"/>
        <v>1.0309494693985676E-5</v>
      </c>
      <c r="FO25" s="312">
        <f t="shared" si="18"/>
        <v>8257219</v>
      </c>
      <c r="FP25" s="312">
        <f t="shared" ref="FP25:FP88" si="81">CF25+BY25</f>
        <v>2475974</v>
      </c>
      <c r="FQ25" s="239">
        <f t="shared" si="19"/>
        <v>5781245</v>
      </c>
      <c r="FR25" s="312">
        <f t="shared" si="20"/>
        <v>284882</v>
      </c>
      <c r="FS25" s="240">
        <f t="shared" si="21"/>
        <v>0.70014432219855138</v>
      </c>
      <c r="FT25" s="312">
        <f t="shared" si="22"/>
        <v>174</v>
      </c>
      <c r="FU25" s="240">
        <f t="shared" si="23"/>
        <v>0.29985567780144867</v>
      </c>
      <c r="FV25" s="240">
        <f t="shared" si="24"/>
        <v>3.4500962127805984E-2</v>
      </c>
      <c r="FW25" s="240">
        <f t="shared" si="25"/>
        <v>2.1072470041063463E-5</v>
      </c>
      <c r="FY25" s="244">
        <f t="shared" si="26"/>
        <v>8269325</v>
      </c>
      <c r="FZ25" s="244">
        <f t="shared" si="27"/>
        <v>5830623</v>
      </c>
      <c r="GA25" s="239">
        <f t="shared" si="28"/>
        <v>2438702</v>
      </c>
      <c r="GB25" s="244">
        <f t="shared" si="29"/>
        <v>375680</v>
      </c>
      <c r="GC25" s="240">
        <f t="shared" si="30"/>
        <v>0.29490943940406261</v>
      </c>
      <c r="GD25" s="244">
        <f t="shared" si="31"/>
        <v>186</v>
      </c>
      <c r="GE25" s="240">
        <f t="shared" si="32"/>
        <v>0.70509056059593744</v>
      </c>
      <c r="GF25" s="240">
        <f t="shared" si="33"/>
        <v>4.5430552070453149E-2</v>
      </c>
      <c r="GG25" s="240">
        <f t="shared" si="34"/>
        <v>2.2492766942888325E-5</v>
      </c>
      <c r="GI25" s="244">
        <f t="shared" si="35"/>
        <v>6685963</v>
      </c>
      <c r="GJ25" s="244">
        <f t="shared" si="36"/>
        <v>5811148</v>
      </c>
      <c r="GK25" s="239">
        <f t="shared" si="37"/>
        <v>874815</v>
      </c>
      <c r="GL25" s="244">
        <f t="shared" si="38"/>
        <v>287721</v>
      </c>
      <c r="GM25" s="240">
        <f t="shared" si="39"/>
        <v>0.1308435299447514</v>
      </c>
      <c r="GN25" s="244">
        <f t="shared" si="40"/>
        <v>150</v>
      </c>
      <c r="GO25" s="240">
        <f t="shared" si="41"/>
        <v>0.86915647005524854</v>
      </c>
      <c r="GP25" s="240">
        <f t="shared" si="42"/>
        <v>4.3033591421310587E-2</v>
      </c>
      <c r="GQ25" s="240">
        <f t="shared" si="43"/>
        <v>2.2435062832384804E-5</v>
      </c>
      <c r="GS25" s="244">
        <f t="shared" si="44"/>
        <v>5116920</v>
      </c>
      <c r="GT25" s="244">
        <f t="shared" si="45"/>
        <v>4787484</v>
      </c>
      <c r="GU25" s="239">
        <f t="shared" si="46"/>
        <v>329436</v>
      </c>
      <c r="GV25" s="244">
        <f t="shared" si="47"/>
        <v>273616</v>
      </c>
      <c r="GW25" s="240">
        <f t="shared" si="48"/>
        <v>6.4381698365422943E-2</v>
      </c>
      <c r="GX25" s="244">
        <f t="shared" si="49"/>
        <v>101</v>
      </c>
      <c r="GY25" s="240">
        <f t="shared" si="50"/>
        <v>0.93561830163457704</v>
      </c>
      <c r="GZ25" s="240">
        <f t="shared" si="51"/>
        <v>5.34727922265738E-2</v>
      </c>
      <c r="HA25" s="240">
        <f t="shared" si="52"/>
        <v>1.9738436403148769E-5</v>
      </c>
      <c r="HC25" s="239">
        <f t="shared" si="53"/>
        <v>2980958</v>
      </c>
      <c r="HD25" s="239">
        <f t="shared" si="54"/>
        <v>2836494</v>
      </c>
      <c r="HE25" s="239">
        <f t="shared" si="55"/>
        <v>144464</v>
      </c>
      <c r="HF25" s="239">
        <f t="shared" si="56"/>
        <v>1021196</v>
      </c>
      <c r="HG25" s="240">
        <f t="shared" si="57"/>
        <v>4.8462272866642203E-2</v>
      </c>
      <c r="HH25" s="239">
        <f t="shared" si="58"/>
        <v>176</v>
      </c>
      <c r="HI25" s="240">
        <f t="shared" si="59"/>
        <v>0.95153772713335782</v>
      </c>
      <c r="HJ25" s="299">
        <f t="shared" si="60"/>
        <v>0.34257309227436278</v>
      </c>
      <c r="HK25" s="297">
        <f t="shared" si="61"/>
        <v>5.9041422254188083E-5</v>
      </c>
      <c r="HM25" s="239">
        <f t="shared" si="62"/>
        <v>31310385</v>
      </c>
      <c r="HN25" s="239">
        <f t="shared" si="63"/>
        <v>21741723</v>
      </c>
      <c r="HO25" s="307">
        <f t="shared" si="64"/>
        <v>9568662</v>
      </c>
      <c r="HP25" s="304">
        <f t="shared" si="65"/>
        <v>2243095</v>
      </c>
      <c r="HQ25" s="285">
        <f t="shared" si="66"/>
        <v>0.30560665415005278</v>
      </c>
      <c r="HR25" s="302">
        <f t="shared" si="67"/>
        <v>787</v>
      </c>
      <c r="HS25" s="300">
        <f t="shared" si="68"/>
        <v>0.69439334584994727</v>
      </c>
      <c r="HT25" s="299">
        <f t="shared" si="69"/>
        <v>7.1640607421467356E-2</v>
      </c>
      <c r="HU25" s="297">
        <f t="shared" si="70"/>
        <v>2.5135430305312438E-5</v>
      </c>
      <c r="HW25" s="239">
        <f t="shared" si="71"/>
        <v>14783841</v>
      </c>
      <c r="HX25" s="309">
        <f t="shared" si="72"/>
        <v>13435126</v>
      </c>
      <c r="HY25" s="307">
        <f t="shared" si="73"/>
        <v>1348715</v>
      </c>
      <c r="HZ25" s="304">
        <f t="shared" si="74"/>
        <v>1582533</v>
      </c>
      <c r="IA25" s="285">
        <f t="shared" si="75"/>
        <v>9.12289979309166E-2</v>
      </c>
      <c r="IB25" s="302">
        <f t="shared" si="76"/>
        <v>427</v>
      </c>
      <c r="IC25" s="300">
        <f t="shared" si="77"/>
        <v>0.90877100206908334</v>
      </c>
      <c r="ID25" s="299">
        <f t="shared" si="78"/>
        <v>0.10704477949945485</v>
      </c>
      <c r="IE25" s="297">
        <f t="shared" si="79"/>
        <v>2.8882886389267851E-5</v>
      </c>
    </row>
    <row r="26" spans="2:239" ht="15" hidden="1" x14ac:dyDescent="0.3">
      <c r="B26" s="131">
        <v>17</v>
      </c>
      <c r="C26" s="131" t="s">
        <v>672</v>
      </c>
      <c r="D26" s="139">
        <v>44290</v>
      </c>
      <c r="E26" s="136">
        <v>2980958</v>
      </c>
      <c r="F26" s="136">
        <v>2839715</v>
      </c>
      <c r="G26" s="137">
        <v>95.261825225313473</v>
      </c>
      <c r="H26" s="136">
        <v>1560251</v>
      </c>
      <c r="I26" s="137">
        <v>52.340589837226823</v>
      </c>
      <c r="J26" s="136">
        <v>233</v>
      </c>
      <c r="K26" s="137">
        <v>7.8162791961510353E-3</v>
      </c>
      <c r="L26" s="136">
        <v>0</v>
      </c>
      <c r="M26" s="137">
        <v>0</v>
      </c>
      <c r="N26" s="136">
        <v>0</v>
      </c>
      <c r="O26" s="137">
        <v>0</v>
      </c>
      <c r="P26" s="136">
        <v>0</v>
      </c>
      <c r="Q26" s="137">
        <v>0</v>
      </c>
      <c r="R26" s="136">
        <v>2442116</v>
      </c>
      <c r="S26" s="136">
        <v>2316084</v>
      </c>
      <c r="T26" s="137">
        <v>94.839229586145791</v>
      </c>
      <c r="U26" s="136">
        <v>404390</v>
      </c>
      <c r="V26" s="137">
        <v>16.55900047335999</v>
      </c>
      <c r="W26" s="136">
        <v>76</v>
      </c>
      <c r="X26" s="137">
        <v>3.1120552832052204E-3</v>
      </c>
      <c r="Y26" s="136">
        <v>0</v>
      </c>
      <c r="Z26" s="137">
        <v>0</v>
      </c>
      <c r="AA26" s="136">
        <v>0</v>
      </c>
      <c r="AB26" s="137">
        <v>0</v>
      </c>
      <c r="AC26" s="136">
        <v>0</v>
      </c>
      <c r="AD26" s="137">
        <v>0</v>
      </c>
      <c r="AE26" s="138">
        <v>2674804</v>
      </c>
      <c r="AF26" s="138">
        <v>2479412</v>
      </c>
      <c r="AG26" s="137">
        <v>92.695090930027021</v>
      </c>
      <c r="AH26" s="138">
        <v>188167</v>
      </c>
      <c r="AI26" s="137">
        <v>7.0347958205535814</v>
      </c>
      <c r="AJ26" s="138">
        <v>62</v>
      </c>
      <c r="AK26" s="137">
        <v>2.317926846228733E-3</v>
      </c>
      <c r="AL26" s="138">
        <v>0</v>
      </c>
      <c r="AM26" s="137">
        <v>0</v>
      </c>
      <c r="AN26" s="138">
        <v>3015497</v>
      </c>
      <c r="AO26" s="138">
        <v>2707650</v>
      </c>
      <c r="AP26" s="137">
        <v>89.791168752613586</v>
      </c>
      <c r="AQ26" s="138">
        <v>174371</v>
      </c>
      <c r="AR26" s="137">
        <v>5.7824962186996043</v>
      </c>
      <c r="AS26" s="138">
        <v>92</v>
      </c>
      <c r="AT26" s="137">
        <v>3.0509066996253025E-3</v>
      </c>
      <c r="AU26" s="138">
        <v>0</v>
      </c>
      <c r="AV26" s="137">
        <v>0</v>
      </c>
      <c r="AW26" s="138">
        <v>3670466</v>
      </c>
      <c r="AX26" s="138">
        <v>3178550</v>
      </c>
      <c r="AY26" s="137">
        <v>86.597996003777183</v>
      </c>
      <c r="AZ26" s="138">
        <v>250788</v>
      </c>
      <c r="BA26" s="137">
        <v>6.8325929187193131</v>
      </c>
      <c r="BB26" s="138">
        <v>106</v>
      </c>
      <c r="BC26" s="137">
        <v>2.887916684148552E-3</v>
      </c>
      <c r="BD26" s="138">
        <v>0</v>
      </c>
      <c r="BE26" s="137">
        <v>0</v>
      </c>
      <c r="BF26" s="138">
        <v>4129776</v>
      </c>
      <c r="BG26" s="138">
        <v>3439317</v>
      </c>
      <c r="BH26" s="137">
        <v>83.280957611260277</v>
      </c>
      <c r="BI26" s="138">
        <v>281329</v>
      </c>
      <c r="BJ26" s="137">
        <v>6.8122096694832841</v>
      </c>
      <c r="BK26" s="138">
        <v>120</v>
      </c>
      <c r="BL26" s="137">
        <v>2.9057266059950948E-3</v>
      </c>
      <c r="BM26" s="138">
        <v>0</v>
      </c>
      <c r="BN26" s="137">
        <v>0</v>
      </c>
      <c r="BO26" s="138">
        <v>4139549</v>
      </c>
      <c r="BP26" s="138">
        <v>2699827</v>
      </c>
      <c r="BQ26" s="137">
        <v>65.220317479029717</v>
      </c>
      <c r="BR26" s="138">
        <v>253435</v>
      </c>
      <c r="BS26" s="137">
        <v>6.1222853020945038</v>
      </c>
      <c r="BT26" s="138">
        <v>108</v>
      </c>
      <c r="BU26" s="137">
        <v>2.6089798671304529E-3</v>
      </c>
      <c r="BV26" s="138">
        <v>0</v>
      </c>
      <c r="BW26" s="137">
        <v>0</v>
      </c>
      <c r="BX26" s="136">
        <v>3865391</v>
      </c>
      <c r="BY26" s="136">
        <v>1438507</v>
      </c>
      <c r="BZ26" s="137">
        <v>37.215044998035133</v>
      </c>
      <c r="CA26" s="136">
        <v>207760</v>
      </c>
      <c r="CB26" s="137">
        <v>5.37487669423352</v>
      </c>
      <c r="CC26" s="136">
        <v>115</v>
      </c>
      <c r="CD26" s="137">
        <v>2.975119463981781E-3</v>
      </c>
      <c r="CE26" s="136">
        <v>4391828</v>
      </c>
      <c r="CF26" s="136">
        <v>1242452</v>
      </c>
      <c r="CG26" s="137">
        <v>28.290087863185896</v>
      </c>
      <c r="CH26" s="136">
        <v>192162</v>
      </c>
      <c r="CI26" s="137">
        <v>4.3754445756983191</v>
      </c>
      <c r="CJ26" s="136">
        <v>85</v>
      </c>
      <c r="CK26" s="137">
        <v>1.9354127711740988E-3</v>
      </c>
      <c r="CL26" s="136">
        <v>4695213</v>
      </c>
      <c r="CM26" s="136">
        <v>1044904</v>
      </c>
      <c r="CN26" s="137">
        <v>22.254666614698841</v>
      </c>
      <c r="CO26" s="136">
        <v>180040</v>
      </c>
      <c r="CP26" s="137">
        <v>3.8345438215476064</v>
      </c>
      <c r="CQ26" s="136">
        <v>80</v>
      </c>
      <c r="CR26" s="137">
        <v>1.7038630622295517E-3</v>
      </c>
      <c r="CS26" s="136">
        <v>4789564</v>
      </c>
      <c r="CT26" s="136">
        <v>902175</v>
      </c>
      <c r="CU26" s="137">
        <v>18.836265680968037</v>
      </c>
      <c r="CV26" s="136">
        <v>167615</v>
      </c>
      <c r="CW26" s="137">
        <v>3.4995878539257439</v>
      </c>
      <c r="CX26" s="136">
        <v>79</v>
      </c>
      <c r="CY26" s="137">
        <v>1.6494194461124227E-3</v>
      </c>
      <c r="CZ26" s="136">
        <v>4417542</v>
      </c>
      <c r="DA26" s="136">
        <v>730519</v>
      </c>
      <c r="DB26" s="137">
        <v>16.536775428507529</v>
      </c>
      <c r="DC26" s="136">
        <v>134781</v>
      </c>
      <c r="DD26" s="137">
        <v>3.0510406013117701</v>
      </c>
      <c r="DE26" s="136">
        <v>47</v>
      </c>
      <c r="DF26" s="137">
        <v>1.0639400825164765E-3</v>
      </c>
      <c r="DG26" s="136">
        <v>3804929</v>
      </c>
      <c r="DH26" s="136">
        <v>466355</v>
      </c>
      <c r="DI26" s="137">
        <v>12.25660189717075</v>
      </c>
      <c r="DJ26" s="136">
        <v>61351</v>
      </c>
      <c r="DK26" s="137">
        <v>1.6124085364010734</v>
      </c>
      <c r="DL26" s="136">
        <v>16</v>
      </c>
      <c r="DM26" s="137">
        <v>4.2050718949026379E-4</v>
      </c>
      <c r="DN26" s="136">
        <v>1401351</v>
      </c>
      <c r="DO26" s="136">
        <v>44634</v>
      </c>
      <c r="DP26" s="137">
        <v>3.1850692653018409</v>
      </c>
      <c r="DQ26" s="136">
        <v>2407</v>
      </c>
      <c r="DR26" s="137">
        <v>0.17176282030697518</v>
      </c>
      <c r="DS26" s="136">
        <v>0</v>
      </c>
      <c r="DT26" s="137">
        <v>0</v>
      </c>
      <c r="DU26" s="136">
        <v>1422608</v>
      </c>
      <c r="DV26" s="136">
        <v>314</v>
      </c>
      <c r="DW26" s="137">
        <v>2.2072137932585785E-2</v>
      </c>
      <c r="DX26" s="136">
        <v>32</v>
      </c>
      <c r="DY26" s="137">
        <v>2.2493898530023732E-3</v>
      </c>
      <c r="DZ26" s="136">
        <v>0</v>
      </c>
      <c r="EA26" s="137">
        <v>0</v>
      </c>
      <c r="EB26" s="136">
        <v>2988769</v>
      </c>
      <c r="EC26" s="136">
        <v>219</v>
      </c>
      <c r="ED26" s="137">
        <v>7.3274314609125023E-3</v>
      </c>
      <c r="EE26" s="136">
        <v>23</v>
      </c>
      <c r="EF26" s="137">
        <v>7.6954759635154127E-4</v>
      </c>
      <c r="EG26" s="136">
        <v>0</v>
      </c>
      <c r="EH26" s="137">
        <v>0</v>
      </c>
      <c r="EI26" s="136">
        <v>5005988</v>
      </c>
      <c r="EJ26" s="136">
        <v>78</v>
      </c>
      <c r="EK26" s="137">
        <v>1.5581339787470525E-3</v>
      </c>
      <c r="EL26" s="138">
        <v>5</v>
      </c>
      <c r="EM26" s="137">
        <v>9.9880383253016195E-5</v>
      </c>
      <c r="EN26" s="138">
        <v>0</v>
      </c>
      <c r="EO26" s="137">
        <v>0</v>
      </c>
      <c r="EP26" s="138">
        <v>2223118</v>
      </c>
      <c r="EQ26" s="138">
        <v>0</v>
      </c>
      <c r="ER26" s="137">
        <v>0</v>
      </c>
      <c r="ET26" s="239">
        <f t="shared" si="4"/>
        <v>59836349</v>
      </c>
      <c r="EU26" s="239">
        <f t="shared" si="0"/>
        <v>34305637</v>
      </c>
      <c r="EW26" s="287">
        <f t="shared" si="1"/>
        <v>0.57332436843698464</v>
      </c>
      <c r="EX26" s="239">
        <f t="shared" si="5"/>
        <v>50418984</v>
      </c>
      <c r="EY26" s="239">
        <f t="shared" si="2"/>
        <v>24888883</v>
      </c>
      <c r="EZ26" s="286">
        <f t="shared" si="3"/>
        <v>0.49364110550105494</v>
      </c>
      <c r="FA26" s="288">
        <f t="shared" si="6"/>
        <v>0.506358894498945</v>
      </c>
      <c r="FB26" s="291">
        <f t="shared" si="7"/>
        <v>8.0502356017328705E-2</v>
      </c>
      <c r="FC26" s="294">
        <f t="shared" si="8"/>
        <v>2.4177401115421127E-5</v>
      </c>
      <c r="FE26" s="239">
        <f t="shared" si="9"/>
        <v>19108599</v>
      </c>
      <c r="FF26" s="239">
        <f t="shared" si="10"/>
        <v>3188587</v>
      </c>
      <c r="FG26" s="239">
        <f t="shared" si="11"/>
        <v>15920012</v>
      </c>
      <c r="FH26" s="239">
        <f t="shared" si="12"/>
        <v>546194</v>
      </c>
      <c r="FI26" s="240">
        <f t="shared" si="13"/>
        <v>0.83313339716846846</v>
      </c>
      <c r="FJ26" s="239">
        <f t="shared" si="14"/>
        <v>222</v>
      </c>
      <c r="FK26" s="240">
        <f t="shared" si="15"/>
        <v>0.16686660283153151</v>
      </c>
      <c r="FL26" s="240">
        <f t="shared" si="16"/>
        <v>2.8583675862369606E-2</v>
      </c>
      <c r="FM26" s="240">
        <f t="shared" si="17"/>
        <v>1.1617806203374722E-5</v>
      </c>
      <c r="FO26" s="312">
        <f t="shared" si="18"/>
        <v>8257219</v>
      </c>
      <c r="FP26" s="312">
        <f t="shared" si="81"/>
        <v>2680959</v>
      </c>
      <c r="FQ26" s="239">
        <f t="shared" si="19"/>
        <v>5576260</v>
      </c>
      <c r="FR26" s="312">
        <f t="shared" si="20"/>
        <v>399922</v>
      </c>
      <c r="FS26" s="240">
        <f t="shared" si="21"/>
        <v>0.67531937811023302</v>
      </c>
      <c r="FT26" s="312">
        <f t="shared" si="22"/>
        <v>200</v>
      </c>
      <c r="FU26" s="240">
        <f t="shared" si="23"/>
        <v>0.32468062188976698</v>
      </c>
      <c r="FV26" s="240">
        <f t="shared" si="24"/>
        <v>4.8433013584840125E-2</v>
      </c>
      <c r="FW26" s="240">
        <f t="shared" si="25"/>
        <v>2.4221229932256853E-5</v>
      </c>
      <c r="FY26" s="244">
        <f t="shared" si="26"/>
        <v>8269325</v>
      </c>
      <c r="FZ26" s="244">
        <f t="shared" si="27"/>
        <v>6139144</v>
      </c>
      <c r="GA26" s="239">
        <f t="shared" si="28"/>
        <v>2130181</v>
      </c>
      <c r="GB26" s="244">
        <f t="shared" si="29"/>
        <v>534764</v>
      </c>
      <c r="GC26" s="240">
        <f t="shared" si="30"/>
        <v>0.25760034827510103</v>
      </c>
      <c r="GD26" s="244">
        <f t="shared" si="31"/>
        <v>228</v>
      </c>
      <c r="GE26" s="240">
        <f t="shared" si="32"/>
        <v>0.74239965172489897</v>
      </c>
      <c r="GF26" s="240">
        <f t="shared" si="33"/>
        <v>6.466839796476738E-2</v>
      </c>
      <c r="GG26" s="240">
        <f t="shared" si="34"/>
        <v>2.7571778833217947E-5</v>
      </c>
      <c r="GI26" s="244">
        <f t="shared" si="35"/>
        <v>6685963</v>
      </c>
      <c r="GJ26" s="244">
        <f t="shared" si="36"/>
        <v>5886200</v>
      </c>
      <c r="GK26" s="239">
        <f t="shared" si="37"/>
        <v>799763</v>
      </c>
      <c r="GL26" s="244">
        <f t="shared" si="38"/>
        <v>425159</v>
      </c>
      <c r="GM26" s="240">
        <f t="shared" si="39"/>
        <v>0.11961822104011045</v>
      </c>
      <c r="GN26" s="244">
        <f t="shared" si="40"/>
        <v>198</v>
      </c>
      <c r="GO26" s="240">
        <f t="shared" si="41"/>
        <v>0.88038177895988956</v>
      </c>
      <c r="GP26" s="240">
        <f t="shared" si="42"/>
        <v>6.3589792525025945E-2</v>
      </c>
      <c r="GQ26" s="240">
        <f t="shared" si="43"/>
        <v>2.961428293874794E-5</v>
      </c>
      <c r="GS26" s="244">
        <f t="shared" si="44"/>
        <v>5116920</v>
      </c>
      <c r="GT26" s="244">
        <f t="shared" si="45"/>
        <v>4795496</v>
      </c>
      <c r="GU26" s="239">
        <f t="shared" si="46"/>
        <v>321424</v>
      </c>
      <c r="GV26" s="244">
        <f t="shared" si="47"/>
        <v>592557</v>
      </c>
      <c r="GW26" s="240">
        <f t="shared" si="48"/>
        <v>6.2815912697482074E-2</v>
      </c>
      <c r="GX26" s="244">
        <f t="shared" si="49"/>
        <v>138</v>
      </c>
      <c r="GY26" s="240">
        <f t="shared" si="50"/>
        <v>0.9371840873025179</v>
      </c>
      <c r="GZ26" s="240">
        <f t="shared" si="51"/>
        <v>0.11580345207663985</v>
      </c>
      <c r="HA26" s="240">
        <f t="shared" si="52"/>
        <v>2.6969348748856734E-5</v>
      </c>
      <c r="HC26" s="239">
        <f t="shared" si="53"/>
        <v>2980958</v>
      </c>
      <c r="HD26" s="239">
        <f t="shared" si="54"/>
        <v>2839715</v>
      </c>
      <c r="HE26" s="239">
        <f t="shared" si="55"/>
        <v>141243</v>
      </c>
      <c r="HF26" s="239">
        <f t="shared" si="56"/>
        <v>1560251</v>
      </c>
      <c r="HG26" s="240">
        <f t="shared" si="57"/>
        <v>4.7381747746865273E-2</v>
      </c>
      <c r="HH26" s="239">
        <f t="shared" si="58"/>
        <v>233</v>
      </c>
      <c r="HI26" s="240">
        <f t="shared" si="59"/>
        <v>0.95261825225313468</v>
      </c>
      <c r="HJ26" s="299">
        <f t="shared" si="60"/>
        <v>0.52340589837226825</v>
      </c>
      <c r="HK26" s="297">
        <f t="shared" si="61"/>
        <v>7.8162791961510357E-5</v>
      </c>
      <c r="HM26" s="239">
        <f t="shared" si="62"/>
        <v>31310385</v>
      </c>
      <c r="HN26" s="239">
        <f t="shared" si="63"/>
        <v>22341514</v>
      </c>
      <c r="HO26" s="307">
        <f t="shared" si="64"/>
        <v>8968871</v>
      </c>
      <c r="HP26" s="304">
        <f t="shared" si="65"/>
        <v>3512653</v>
      </c>
      <c r="HQ26" s="285">
        <f t="shared" si="66"/>
        <v>0.28645035824375842</v>
      </c>
      <c r="HR26" s="302">
        <f t="shared" si="67"/>
        <v>997</v>
      </c>
      <c r="HS26" s="300">
        <f t="shared" si="68"/>
        <v>0.71354964175624158</v>
      </c>
      <c r="HT26" s="299">
        <f t="shared" si="69"/>
        <v>0.11218811266613297</v>
      </c>
      <c r="HU26" s="297">
        <f t="shared" si="70"/>
        <v>3.1842470158064171E-5</v>
      </c>
      <c r="HW26" s="239">
        <f t="shared" si="71"/>
        <v>14783841</v>
      </c>
      <c r="HX26" s="309">
        <f t="shared" si="72"/>
        <v>13521411</v>
      </c>
      <c r="HY26" s="307">
        <f t="shared" si="73"/>
        <v>1262430</v>
      </c>
      <c r="HZ26" s="304">
        <f t="shared" si="74"/>
        <v>2577967</v>
      </c>
      <c r="IA26" s="285">
        <f t="shared" si="75"/>
        <v>8.5392557996260915E-2</v>
      </c>
      <c r="IB26" s="302">
        <f t="shared" si="76"/>
        <v>569</v>
      </c>
      <c r="IC26" s="300">
        <f t="shared" si="77"/>
        <v>0.91460744200373911</v>
      </c>
      <c r="ID26" s="299">
        <f t="shared" si="78"/>
        <v>0.1743773488905894</v>
      </c>
      <c r="IE26" s="297">
        <f t="shared" si="79"/>
        <v>3.8487968045652007E-5</v>
      </c>
    </row>
    <row r="27" spans="2:239" ht="15" hidden="1" x14ac:dyDescent="0.3">
      <c r="B27" s="131">
        <v>18</v>
      </c>
      <c r="C27" s="131" t="s">
        <v>673</v>
      </c>
      <c r="D27" s="139">
        <v>44297</v>
      </c>
      <c r="E27" s="136">
        <v>2980958</v>
      </c>
      <c r="F27" s="136">
        <v>2842311</v>
      </c>
      <c r="G27" s="137">
        <v>95.348911323138395</v>
      </c>
      <c r="H27" s="136">
        <v>2106867</v>
      </c>
      <c r="I27" s="137">
        <v>70.677513738871866</v>
      </c>
      <c r="J27" s="136">
        <v>289</v>
      </c>
      <c r="K27" s="137">
        <v>9.6948699042388384E-3</v>
      </c>
      <c r="L27" s="136">
        <v>0</v>
      </c>
      <c r="M27" s="137">
        <v>0</v>
      </c>
      <c r="N27" s="136">
        <v>0</v>
      </c>
      <c r="O27" s="137">
        <v>0</v>
      </c>
      <c r="P27" s="136">
        <v>0</v>
      </c>
      <c r="Q27" s="137">
        <v>0</v>
      </c>
      <c r="R27" s="136">
        <v>2442116</v>
      </c>
      <c r="S27" s="136">
        <v>2318370</v>
      </c>
      <c r="T27" s="137">
        <v>94.932836933216933</v>
      </c>
      <c r="U27" s="136">
        <v>825126</v>
      </c>
      <c r="V27" s="137">
        <v>33.78733852118409</v>
      </c>
      <c r="W27" s="136">
        <v>96</v>
      </c>
      <c r="X27" s="137">
        <v>3.9310171998381731E-3</v>
      </c>
      <c r="Y27" s="136">
        <v>0</v>
      </c>
      <c r="Z27" s="137">
        <v>0</v>
      </c>
      <c r="AA27" s="136">
        <v>0</v>
      </c>
      <c r="AB27" s="137">
        <v>0</v>
      </c>
      <c r="AC27" s="136">
        <v>0</v>
      </c>
      <c r="AD27" s="137">
        <v>0</v>
      </c>
      <c r="AE27" s="138">
        <v>2674804</v>
      </c>
      <c r="AF27" s="138">
        <v>2483053</v>
      </c>
      <c r="AG27" s="137">
        <v>92.831213053367648</v>
      </c>
      <c r="AH27" s="138">
        <v>397856</v>
      </c>
      <c r="AI27" s="137">
        <v>14.874211344083529</v>
      </c>
      <c r="AJ27" s="138">
        <v>78</v>
      </c>
      <c r="AK27" s="137">
        <v>2.9161015162232451E-3</v>
      </c>
      <c r="AL27" s="138">
        <v>0</v>
      </c>
      <c r="AM27" s="137">
        <v>0</v>
      </c>
      <c r="AN27" s="138">
        <v>3015497</v>
      </c>
      <c r="AO27" s="138">
        <v>2715850</v>
      </c>
      <c r="AP27" s="137">
        <v>90.063097393232354</v>
      </c>
      <c r="AQ27" s="138">
        <v>271342</v>
      </c>
      <c r="AR27" s="137">
        <v>8.9982513661927044</v>
      </c>
      <c r="AS27" s="138">
        <v>103</v>
      </c>
      <c r="AT27" s="137">
        <v>3.4156890224065883E-3</v>
      </c>
      <c r="AU27" s="138">
        <v>0</v>
      </c>
      <c r="AV27" s="137">
        <v>0</v>
      </c>
      <c r="AW27" s="138">
        <v>3670466</v>
      </c>
      <c r="AX27" s="138">
        <v>3197367</v>
      </c>
      <c r="AY27" s="137">
        <v>87.110655704207588</v>
      </c>
      <c r="AZ27" s="138">
        <v>347126</v>
      </c>
      <c r="BA27" s="137">
        <v>9.4572732726580213</v>
      </c>
      <c r="BB27" s="138">
        <v>129</v>
      </c>
      <c r="BC27" s="137">
        <v>3.5145401156147474E-3</v>
      </c>
      <c r="BD27" s="138">
        <v>0</v>
      </c>
      <c r="BE27" s="137">
        <v>0</v>
      </c>
      <c r="BF27" s="138">
        <v>4129776</v>
      </c>
      <c r="BG27" s="138">
        <v>3475499</v>
      </c>
      <c r="BH27" s="137">
        <v>84.157082611744556</v>
      </c>
      <c r="BI27" s="138">
        <v>379872</v>
      </c>
      <c r="BJ27" s="137">
        <v>9.1983681439380742</v>
      </c>
      <c r="BK27" s="138">
        <v>145</v>
      </c>
      <c r="BL27" s="137">
        <v>3.5110863155774063E-3</v>
      </c>
      <c r="BM27" s="138">
        <v>0</v>
      </c>
      <c r="BN27" s="137">
        <v>0</v>
      </c>
      <c r="BO27" s="138">
        <v>4139549</v>
      </c>
      <c r="BP27" s="138">
        <v>2762772</v>
      </c>
      <c r="BQ27" s="137">
        <v>66.740893754367931</v>
      </c>
      <c r="BR27" s="138">
        <v>340120</v>
      </c>
      <c r="BS27" s="137">
        <v>8.2163540037815714</v>
      </c>
      <c r="BT27" s="138">
        <v>125</v>
      </c>
      <c r="BU27" s="137">
        <v>3.0196526239935802E-3</v>
      </c>
      <c r="BV27" s="138">
        <v>0</v>
      </c>
      <c r="BW27" s="137">
        <v>0</v>
      </c>
      <c r="BX27" s="136">
        <v>3865391</v>
      </c>
      <c r="BY27" s="136">
        <v>1505152</v>
      </c>
      <c r="BZ27" s="137">
        <v>38.939191403922656</v>
      </c>
      <c r="CA27" s="136">
        <v>275427</v>
      </c>
      <c r="CB27" s="137">
        <v>7.1254628574444343</v>
      </c>
      <c r="CC27" s="136">
        <v>140</v>
      </c>
      <c r="CD27" s="137">
        <v>3.6218845648473851E-3</v>
      </c>
      <c r="CE27" s="136">
        <v>4391828</v>
      </c>
      <c r="CF27" s="136">
        <v>1294963</v>
      </c>
      <c r="CG27" s="137">
        <v>29.485740334093229</v>
      </c>
      <c r="CH27" s="136">
        <v>255747</v>
      </c>
      <c r="CI27" s="137">
        <v>5.8232471763466149</v>
      </c>
      <c r="CJ27" s="136">
        <v>109</v>
      </c>
      <c r="CK27" s="137">
        <v>2.4818822595056088E-3</v>
      </c>
      <c r="CL27" s="136">
        <v>4695213</v>
      </c>
      <c r="CM27" s="136">
        <v>1078909</v>
      </c>
      <c r="CN27" s="137">
        <v>22.978914907587793</v>
      </c>
      <c r="CO27" s="136">
        <v>239368</v>
      </c>
      <c r="CP27" s="137">
        <v>5.0981286684970417</v>
      </c>
      <c r="CQ27" s="136">
        <v>102</v>
      </c>
      <c r="CR27" s="137">
        <v>2.1724254043426787E-3</v>
      </c>
      <c r="CS27" s="136">
        <v>4789564</v>
      </c>
      <c r="CT27" s="136">
        <v>925283</v>
      </c>
      <c r="CU27" s="137">
        <v>19.318731308319503</v>
      </c>
      <c r="CV27" s="136">
        <v>223169</v>
      </c>
      <c r="CW27" s="137">
        <v>4.6594846629045987</v>
      </c>
      <c r="CX27" s="136">
        <v>105</v>
      </c>
      <c r="CY27" s="137">
        <v>2.1922663524279037E-3</v>
      </c>
      <c r="CZ27" s="136">
        <v>4417542</v>
      </c>
      <c r="DA27" s="136">
        <v>745540</v>
      </c>
      <c r="DB27" s="137">
        <v>16.876806151475186</v>
      </c>
      <c r="DC27" s="136">
        <v>182515</v>
      </c>
      <c r="DD27" s="137">
        <v>4.1315962587339294</v>
      </c>
      <c r="DE27" s="136">
        <v>69</v>
      </c>
      <c r="DF27" s="137">
        <v>1.5619545892263163E-3</v>
      </c>
      <c r="DG27" s="136">
        <v>3804929</v>
      </c>
      <c r="DH27" s="136">
        <v>478322</v>
      </c>
      <c r="DI27" s="137">
        <v>12.571114993210122</v>
      </c>
      <c r="DJ27" s="136">
        <v>88390</v>
      </c>
      <c r="DK27" s="137">
        <v>2.3230394049402761</v>
      </c>
      <c r="DL27" s="136">
        <v>23</v>
      </c>
      <c r="DM27" s="137">
        <v>6.0447908489225425E-4</v>
      </c>
      <c r="DN27" s="136">
        <v>1401351</v>
      </c>
      <c r="DO27" s="136">
        <v>47564</v>
      </c>
      <c r="DP27" s="137">
        <v>3.3941532135774692</v>
      </c>
      <c r="DQ27" s="136">
        <v>3557</v>
      </c>
      <c r="DR27" s="137">
        <v>0.25382648601242658</v>
      </c>
      <c r="DS27" s="136">
        <v>0</v>
      </c>
      <c r="DT27" s="137">
        <v>0</v>
      </c>
      <c r="DU27" s="136">
        <v>1422608</v>
      </c>
      <c r="DV27" s="136">
        <v>336</v>
      </c>
      <c r="DW27" s="137">
        <v>2.3618593456524915E-2</v>
      </c>
      <c r="DX27" s="136">
        <v>50</v>
      </c>
      <c r="DY27" s="137">
        <v>3.514671645316208E-3</v>
      </c>
      <c r="DZ27" s="136">
        <v>0</v>
      </c>
      <c r="EA27" s="137">
        <v>0</v>
      </c>
      <c r="EB27" s="136">
        <v>2988769</v>
      </c>
      <c r="EC27" s="136">
        <v>229</v>
      </c>
      <c r="ED27" s="137">
        <v>7.6620173723696951E-3</v>
      </c>
      <c r="EE27" s="136">
        <v>34</v>
      </c>
      <c r="EF27" s="137">
        <v>1.1375920989544525E-3</v>
      </c>
      <c r="EG27" s="136">
        <v>0</v>
      </c>
      <c r="EH27" s="137">
        <v>0</v>
      </c>
      <c r="EI27" s="136">
        <v>5005988</v>
      </c>
      <c r="EJ27" s="136">
        <v>81</v>
      </c>
      <c r="EK27" s="137">
        <v>1.6180622086988622E-3</v>
      </c>
      <c r="EL27" s="138">
        <v>8</v>
      </c>
      <c r="EM27" s="137">
        <v>1.5980861320482589E-4</v>
      </c>
      <c r="EN27" s="138">
        <v>0</v>
      </c>
      <c r="EO27" s="137">
        <v>0</v>
      </c>
      <c r="EP27" s="138">
        <v>2223118</v>
      </c>
      <c r="EQ27" s="138">
        <v>0</v>
      </c>
      <c r="ER27" s="137">
        <v>0</v>
      </c>
      <c r="ET27" s="239">
        <f t="shared" si="4"/>
        <v>59836349</v>
      </c>
      <c r="EU27" s="239">
        <f t="shared" si="0"/>
        <v>33964748</v>
      </c>
      <c r="EW27" s="287">
        <f t="shared" si="1"/>
        <v>0.5676273463810434</v>
      </c>
      <c r="EX27" s="239">
        <f t="shared" si="5"/>
        <v>50418984</v>
      </c>
      <c r="EY27" s="239">
        <f t="shared" si="2"/>
        <v>24548029</v>
      </c>
      <c r="EZ27" s="286">
        <f t="shared" si="3"/>
        <v>0.48688067573912241</v>
      </c>
      <c r="FA27" s="288">
        <f t="shared" si="6"/>
        <v>0.51311932426087759</v>
      </c>
      <c r="FB27" s="291">
        <f t="shared" si="7"/>
        <v>0.11774299140974361</v>
      </c>
      <c r="FC27" s="294">
        <f t="shared" si="8"/>
        <v>3.0008538053840988E-5</v>
      </c>
      <c r="FE27" s="239">
        <f t="shared" si="9"/>
        <v>19108599</v>
      </c>
      <c r="FF27" s="239">
        <f t="shared" si="10"/>
        <v>3275618</v>
      </c>
      <c r="FG27" s="239">
        <f t="shared" si="11"/>
        <v>15832981</v>
      </c>
      <c r="FH27" s="239">
        <f t="shared" si="12"/>
        <v>736999</v>
      </c>
      <c r="FI27" s="240">
        <f t="shared" si="13"/>
        <v>0.82857885080952298</v>
      </c>
      <c r="FJ27" s="239">
        <f t="shared" si="14"/>
        <v>299</v>
      </c>
      <c r="FK27" s="240">
        <f t="shared" si="15"/>
        <v>0.17142114919047702</v>
      </c>
      <c r="FL27" s="240">
        <f t="shared" si="16"/>
        <v>3.856897096432868E-2</v>
      </c>
      <c r="FM27" s="240">
        <f t="shared" si="17"/>
        <v>1.564740565229298E-5</v>
      </c>
      <c r="FO27" s="312">
        <f t="shared" si="18"/>
        <v>8257219</v>
      </c>
      <c r="FP27" s="312">
        <f t="shared" si="81"/>
        <v>2800115</v>
      </c>
      <c r="FQ27" s="239">
        <f t="shared" si="19"/>
        <v>5457104</v>
      </c>
      <c r="FR27" s="312">
        <f t="shared" si="20"/>
        <v>531174</v>
      </c>
      <c r="FS27" s="240">
        <f t="shared" si="21"/>
        <v>0.66088885374119299</v>
      </c>
      <c r="FT27" s="312">
        <f t="shared" si="22"/>
        <v>249</v>
      </c>
      <c r="FU27" s="240">
        <f t="shared" si="23"/>
        <v>0.33911114625880701</v>
      </c>
      <c r="FV27" s="240">
        <f t="shared" si="24"/>
        <v>6.4328437940183003E-2</v>
      </c>
      <c r="FW27" s="240">
        <f t="shared" si="25"/>
        <v>3.0155431265659782E-5</v>
      </c>
      <c r="FY27" s="244">
        <f t="shared" si="26"/>
        <v>8269325</v>
      </c>
      <c r="FZ27" s="244">
        <f t="shared" si="27"/>
        <v>6238271</v>
      </c>
      <c r="GA27" s="239">
        <f t="shared" si="28"/>
        <v>2031054</v>
      </c>
      <c r="GB27" s="244">
        <f t="shared" si="29"/>
        <v>719992</v>
      </c>
      <c r="GC27" s="240">
        <f t="shared" si="30"/>
        <v>0.24561303371194143</v>
      </c>
      <c r="GD27" s="244">
        <f t="shared" si="31"/>
        <v>270</v>
      </c>
      <c r="GE27" s="240">
        <f t="shared" si="32"/>
        <v>0.75438696628805857</v>
      </c>
      <c r="GF27" s="240">
        <f t="shared" si="33"/>
        <v>8.7067807831957264E-2</v>
      </c>
      <c r="GG27" s="240">
        <f t="shared" si="34"/>
        <v>3.2650790723547566E-5</v>
      </c>
      <c r="GI27" s="244">
        <f t="shared" si="35"/>
        <v>6685963</v>
      </c>
      <c r="GJ27" s="244">
        <f t="shared" si="36"/>
        <v>5913217</v>
      </c>
      <c r="GK27" s="239">
        <f t="shared" si="37"/>
        <v>772746</v>
      </c>
      <c r="GL27" s="244">
        <f t="shared" si="38"/>
        <v>618468</v>
      </c>
      <c r="GM27" s="240">
        <f t="shared" si="39"/>
        <v>0.11557736708982685</v>
      </c>
      <c r="GN27" s="244">
        <f t="shared" si="40"/>
        <v>232</v>
      </c>
      <c r="GO27" s="240">
        <f t="shared" si="41"/>
        <v>0.8844226329101732</v>
      </c>
      <c r="GP27" s="240">
        <f t="shared" si="42"/>
        <v>9.2502456265462427E-2</v>
      </c>
      <c r="GQ27" s="240">
        <f t="shared" si="43"/>
        <v>3.4699563847421831E-5</v>
      </c>
      <c r="GS27" s="244">
        <f t="shared" si="44"/>
        <v>5116920</v>
      </c>
      <c r="GT27" s="244">
        <f t="shared" si="45"/>
        <v>4801423</v>
      </c>
      <c r="GU27" s="239">
        <f t="shared" si="46"/>
        <v>315497</v>
      </c>
      <c r="GV27" s="244">
        <f t="shared" si="47"/>
        <v>1222982</v>
      </c>
      <c r="GW27" s="240">
        <f t="shared" si="48"/>
        <v>6.165759871172502E-2</v>
      </c>
      <c r="GX27" s="244">
        <f t="shared" si="49"/>
        <v>174</v>
      </c>
      <c r="GY27" s="240">
        <f t="shared" si="50"/>
        <v>0.93834240128827495</v>
      </c>
      <c r="GZ27" s="240">
        <f t="shared" si="51"/>
        <v>0.23900744979401672</v>
      </c>
      <c r="HA27" s="240">
        <f t="shared" si="52"/>
        <v>3.4004831031167189E-5</v>
      </c>
      <c r="HC27" s="239">
        <f t="shared" si="53"/>
        <v>2980958</v>
      </c>
      <c r="HD27" s="239">
        <f t="shared" si="54"/>
        <v>2842311</v>
      </c>
      <c r="HE27" s="239">
        <f t="shared" si="55"/>
        <v>138647</v>
      </c>
      <c r="HF27" s="239">
        <f t="shared" si="56"/>
        <v>2106867</v>
      </c>
      <c r="HG27" s="240">
        <f t="shared" si="57"/>
        <v>4.6510886768615999E-2</v>
      </c>
      <c r="HH27" s="239">
        <f t="shared" si="58"/>
        <v>289</v>
      </c>
      <c r="HI27" s="240">
        <f t="shared" si="59"/>
        <v>0.95348911323138397</v>
      </c>
      <c r="HJ27" s="299">
        <f t="shared" si="60"/>
        <v>0.70677513738871867</v>
      </c>
      <c r="HK27" s="297">
        <f t="shared" si="61"/>
        <v>9.6948699042388381E-5</v>
      </c>
      <c r="HM27" s="239">
        <f t="shared" si="62"/>
        <v>31310385</v>
      </c>
      <c r="HN27" s="239">
        <f t="shared" si="63"/>
        <v>22595337</v>
      </c>
      <c r="HO27" s="307">
        <f t="shared" si="64"/>
        <v>8715048</v>
      </c>
      <c r="HP27" s="304">
        <f t="shared" si="65"/>
        <v>5199483</v>
      </c>
      <c r="HQ27" s="285">
        <f t="shared" si="66"/>
        <v>0.27834368692687744</v>
      </c>
      <c r="HR27" s="302">
        <f t="shared" si="67"/>
        <v>1214</v>
      </c>
      <c r="HS27" s="300">
        <f t="shared" si="68"/>
        <v>0.7216563130731225</v>
      </c>
      <c r="HT27" s="299">
        <f t="shared" si="69"/>
        <v>0.16606256997478633</v>
      </c>
      <c r="HU27" s="297">
        <f t="shared" si="70"/>
        <v>3.8773078005907624E-5</v>
      </c>
      <c r="HW27" s="239">
        <f t="shared" si="71"/>
        <v>14783841</v>
      </c>
      <c r="HX27" s="309">
        <f t="shared" si="72"/>
        <v>13556951</v>
      </c>
      <c r="HY27" s="307">
        <f t="shared" si="73"/>
        <v>1226890</v>
      </c>
      <c r="HZ27" s="304">
        <f t="shared" si="74"/>
        <v>3948317</v>
      </c>
      <c r="IA27" s="285">
        <f t="shared" si="75"/>
        <v>8.2988581925360266E-2</v>
      </c>
      <c r="IB27" s="302">
        <f t="shared" si="76"/>
        <v>695</v>
      </c>
      <c r="IC27" s="300">
        <f t="shared" si="77"/>
        <v>0.91701141807463971</v>
      </c>
      <c r="ID27" s="299">
        <f t="shared" si="78"/>
        <v>0.26706976894570228</v>
      </c>
      <c r="IE27" s="297">
        <f t="shared" si="79"/>
        <v>4.7010786980190059E-5</v>
      </c>
    </row>
    <row r="28" spans="2:239" ht="15" hidden="1" x14ac:dyDescent="0.3">
      <c r="B28" s="131">
        <v>19</v>
      </c>
      <c r="C28" s="131" t="s">
        <v>674</v>
      </c>
      <c r="D28" s="139">
        <v>44304</v>
      </c>
      <c r="E28" s="136">
        <v>2980958</v>
      </c>
      <c r="F28" s="136">
        <v>2844349</v>
      </c>
      <c r="G28" s="137">
        <v>95.417278606407734</v>
      </c>
      <c r="H28" s="136">
        <v>2474505</v>
      </c>
      <c r="I28" s="137">
        <v>83.010394644942991</v>
      </c>
      <c r="J28" s="136">
        <v>344</v>
      </c>
      <c r="K28" s="137">
        <v>1.1539914349682216E-2</v>
      </c>
      <c r="L28" s="136">
        <v>0</v>
      </c>
      <c r="M28" s="137">
        <v>0</v>
      </c>
      <c r="N28" s="136">
        <v>0</v>
      </c>
      <c r="O28" s="137">
        <v>0</v>
      </c>
      <c r="P28" s="136">
        <v>0</v>
      </c>
      <c r="Q28" s="137">
        <v>0</v>
      </c>
      <c r="R28" s="136">
        <v>2442116</v>
      </c>
      <c r="S28" s="136">
        <v>2320297</v>
      </c>
      <c r="T28" s="137">
        <v>95.011743913884516</v>
      </c>
      <c r="U28" s="136">
        <v>1375124</v>
      </c>
      <c r="V28" s="137">
        <v>56.308709332398621</v>
      </c>
      <c r="W28" s="136">
        <v>126</v>
      </c>
      <c r="X28" s="137">
        <v>5.1594600747876017E-3</v>
      </c>
      <c r="Y28" s="136">
        <v>0</v>
      </c>
      <c r="Z28" s="137">
        <v>0</v>
      </c>
      <c r="AA28" s="136">
        <v>0</v>
      </c>
      <c r="AB28" s="137">
        <v>0</v>
      </c>
      <c r="AC28" s="136">
        <v>0</v>
      </c>
      <c r="AD28" s="137">
        <v>0</v>
      </c>
      <c r="AE28" s="138">
        <v>2674804</v>
      </c>
      <c r="AF28" s="138">
        <v>2485863</v>
      </c>
      <c r="AG28" s="137">
        <v>92.936267479785442</v>
      </c>
      <c r="AH28" s="138">
        <v>754256</v>
      </c>
      <c r="AI28" s="137">
        <v>28.198552118211278</v>
      </c>
      <c r="AJ28" s="138">
        <v>104</v>
      </c>
      <c r="AK28" s="137">
        <v>3.8881353549643266E-3</v>
      </c>
      <c r="AL28" s="138">
        <v>0</v>
      </c>
      <c r="AM28" s="137">
        <v>0</v>
      </c>
      <c r="AN28" s="138">
        <v>3015497</v>
      </c>
      <c r="AO28" s="138">
        <v>2720802</v>
      </c>
      <c r="AP28" s="137">
        <v>90.227315762542631</v>
      </c>
      <c r="AQ28" s="138">
        <v>426531</v>
      </c>
      <c r="AR28" s="137">
        <v>14.144633538020432</v>
      </c>
      <c r="AS28" s="138">
        <v>124</v>
      </c>
      <c r="AT28" s="137">
        <v>4.1120916386254078E-3</v>
      </c>
      <c r="AU28" s="138">
        <v>0</v>
      </c>
      <c r="AV28" s="137">
        <v>0</v>
      </c>
      <c r="AW28" s="138">
        <v>3670466</v>
      </c>
      <c r="AX28" s="138">
        <v>3206749</v>
      </c>
      <c r="AY28" s="137">
        <v>87.36626357525175</v>
      </c>
      <c r="AZ28" s="138">
        <v>461487</v>
      </c>
      <c r="BA28" s="137">
        <v>12.572981196393046</v>
      </c>
      <c r="BB28" s="138">
        <v>157</v>
      </c>
      <c r="BC28" s="137">
        <v>4.2773860321822892E-3</v>
      </c>
      <c r="BD28" s="138">
        <v>0</v>
      </c>
      <c r="BE28" s="137">
        <v>0</v>
      </c>
      <c r="BF28" s="138">
        <v>4129776</v>
      </c>
      <c r="BG28" s="138">
        <v>3491763</v>
      </c>
      <c r="BH28" s="137">
        <v>84.550905424410431</v>
      </c>
      <c r="BI28" s="138">
        <v>486563</v>
      </c>
      <c r="BJ28" s="137">
        <v>11.781825454939929</v>
      </c>
      <c r="BK28" s="138">
        <v>168</v>
      </c>
      <c r="BL28" s="137">
        <v>4.0680172483931326E-3</v>
      </c>
      <c r="BM28" s="138">
        <v>0</v>
      </c>
      <c r="BN28" s="137">
        <v>0</v>
      </c>
      <c r="BO28" s="138">
        <v>4139549</v>
      </c>
      <c r="BP28" s="138">
        <v>2933761</v>
      </c>
      <c r="BQ28" s="137">
        <v>70.871512814560234</v>
      </c>
      <c r="BR28" s="138">
        <v>429621</v>
      </c>
      <c r="BS28" s="137">
        <v>10.378449439781967</v>
      </c>
      <c r="BT28" s="138">
        <v>149</v>
      </c>
      <c r="BU28" s="137">
        <v>3.5994259278003472E-3</v>
      </c>
      <c r="BV28" s="138">
        <v>0</v>
      </c>
      <c r="BW28" s="137">
        <v>0</v>
      </c>
      <c r="BX28" s="136">
        <v>3865391</v>
      </c>
      <c r="BY28" s="136">
        <v>1714973</v>
      </c>
      <c r="BZ28" s="137">
        <v>44.367387413071533</v>
      </c>
      <c r="CA28" s="136">
        <v>342998</v>
      </c>
      <c r="CB28" s="137">
        <v>8.8735654426680242</v>
      </c>
      <c r="CC28" s="136">
        <v>159</v>
      </c>
      <c r="CD28" s="137">
        <v>4.1134260415052444E-3</v>
      </c>
      <c r="CE28" s="136">
        <v>4391828</v>
      </c>
      <c r="CF28" s="136">
        <v>1334070</v>
      </c>
      <c r="CG28" s="137">
        <v>30.376189595767411</v>
      </c>
      <c r="CH28" s="136">
        <v>318376</v>
      </c>
      <c r="CI28" s="137">
        <v>7.2492820757097052</v>
      </c>
      <c r="CJ28" s="136">
        <v>132</v>
      </c>
      <c r="CK28" s="137">
        <v>3.0055821858233061E-3</v>
      </c>
      <c r="CL28" s="136">
        <v>4695213</v>
      </c>
      <c r="CM28" s="136">
        <v>1102703</v>
      </c>
      <c r="CN28" s="137">
        <v>23.485686378871417</v>
      </c>
      <c r="CO28" s="136">
        <v>296263</v>
      </c>
      <c r="CP28" s="137">
        <v>6.3098947800664202</v>
      </c>
      <c r="CQ28" s="136">
        <v>125</v>
      </c>
      <c r="CR28" s="137">
        <v>2.6622860347336745E-3</v>
      </c>
      <c r="CS28" s="136">
        <v>4789564</v>
      </c>
      <c r="CT28" s="136">
        <v>942516</v>
      </c>
      <c r="CU28" s="137">
        <v>19.678534413570841</v>
      </c>
      <c r="CV28" s="136">
        <v>274513</v>
      </c>
      <c r="CW28" s="137">
        <v>5.7314820305146768</v>
      </c>
      <c r="CX28" s="136">
        <v>132</v>
      </c>
      <c r="CY28" s="137">
        <v>2.7559919859093643E-3</v>
      </c>
      <c r="CZ28" s="136">
        <v>4417542</v>
      </c>
      <c r="DA28" s="136">
        <v>755338</v>
      </c>
      <c r="DB28" s="137">
        <v>17.098603703145322</v>
      </c>
      <c r="DC28" s="136">
        <v>226938</v>
      </c>
      <c r="DD28" s="137">
        <v>5.1372007328962574</v>
      </c>
      <c r="DE28" s="136">
        <v>87</v>
      </c>
      <c r="DF28" s="137">
        <v>1.9694210038070947E-3</v>
      </c>
      <c r="DG28" s="136">
        <v>3804929</v>
      </c>
      <c r="DH28" s="136">
        <v>485904</v>
      </c>
      <c r="DI28" s="137">
        <v>12.770382837629821</v>
      </c>
      <c r="DJ28" s="136">
        <v>116176</v>
      </c>
      <c r="DK28" s="137">
        <v>3.0533027028888058</v>
      </c>
      <c r="DL28" s="136">
        <v>26</v>
      </c>
      <c r="DM28" s="137">
        <v>6.8332418292167869E-4</v>
      </c>
      <c r="DN28" s="136">
        <v>1401351</v>
      </c>
      <c r="DO28" s="136">
        <v>50020</v>
      </c>
      <c r="DP28" s="137">
        <v>3.5694126596405895</v>
      </c>
      <c r="DQ28" s="136">
        <v>5172</v>
      </c>
      <c r="DR28" s="137">
        <v>0.36907241654660394</v>
      </c>
      <c r="DS28" s="136">
        <v>0</v>
      </c>
      <c r="DT28" s="137">
        <v>0</v>
      </c>
      <c r="DU28" s="136">
        <v>1422608</v>
      </c>
      <c r="DV28" s="136">
        <v>362</v>
      </c>
      <c r="DW28" s="137">
        <v>2.5446222712089343E-2</v>
      </c>
      <c r="DX28" s="136">
        <v>59</v>
      </c>
      <c r="DY28" s="137">
        <v>4.1473125414731252E-3</v>
      </c>
      <c r="DZ28" s="136">
        <v>0</v>
      </c>
      <c r="EA28" s="137">
        <v>0</v>
      </c>
      <c r="EB28" s="136">
        <v>2988769</v>
      </c>
      <c r="EC28" s="136">
        <v>238</v>
      </c>
      <c r="ED28" s="137">
        <v>7.9631446926811678E-3</v>
      </c>
      <c r="EE28" s="136">
        <v>41</v>
      </c>
      <c r="EF28" s="137">
        <v>1.3718022369744868E-3</v>
      </c>
      <c r="EG28" s="136">
        <v>0</v>
      </c>
      <c r="EH28" s="137">
        <v>0</v>
      </c>
      <c r="EI28" s="136">
        <v>5005988</v>
      </c>
      <c r="EJ28" s="136">
        <v>86</v>
      </c>
      <c r="EK28" s="137">
        <v>1.7179425919518782E-3</v>
      </c>
      <c r="EL28" s="138">
        <v>9</v>
      </c>
      <c r="EM28" s="137">
        <v>1.7978468985542915E-4</v>
      </c>
      <c r="EN28" s="138">
        <v>0</v>
      </c>
      <c r="EO28" s="137">
        <v>0</v>
      </c>
      <c r="EP28" s="138">
        <v>2223118</v>
      </c>
      <c r="EQ28" s="138">
        <v>0</v>
      </c>
      <c r="ER28" s="137">
        <v>0</v>
      </c>
      <c r="ET28" s="239">
        <f t="shared" si="4"/>
        <v>59836349</v>
      </c>
      <c r="EU28" s="239">
        <f t="shared" si="0"/>
        <v>33446555</v>
      </c>
      <c r="EW28" s="287">
        <f t="shared" si="1"/>
        <v>0.5589671756209591</v>
      </c>
      <c r="EX28" s="239">
        <f t="shared" si="5"/>
        <v>50418984</v>
      </c>
      <c r="EY28" s="239">
        <f t="shared" si="2"/>
        <v>24029876</v>
      </c>
      <c r="EZ28" s="286">
        <f t="shared" si="3"/>
        <v>0.47660373322873784</v>
      </c>
      <c r="FA28" s="288">
        <f t="shared" si="6"/>
        <v>0.52339626677126216</v>
      </c>
      <c r="FB28" s="291">
        <f t="shared" si="7"/>
        <v>0.15844276036978452</v>
      </c>
      <c r="FC28" s="294">
        <f t="shared" si="8"/>
        <v>3.6355353769127911E-5</v>
      </c>
      <c r="FE28" s="239">
        <f t="shared" si="9"/>
        <v>19108599</v>
      </c>
      <c r="FF28" s="239">
        <f t="shared" si="10"/>
        <v>3336481</v>
      </c>
      <c r="FG28" s="239">
        <f t="shared" si="11"/>
        <v>15772118</v>
      </c>
      <c r="FH28" s="239">
        <f t="shared" si="12"/>
        <v>919062</v>
      </c>
      <c r="FI28" s="240">
        <f t="shared" si="13"/>
        <v>0.82539374027368517</v>
      </c>
      <c r="FJ28" s="239">
        <f t="shared" si="14"/>
        <v>370</v>
      </c>
      <c r="FK28" s="240">
        <f t="shared" si="15"/>
        <v>0.17460625972631483</v>
      </c>
      <c r="FL28" s="240">
        <f t="shared" si="16"/>
        <v>4.8096775697684585E-2</v>
      </c>
      <c r="FM28" s="240">
        <f t="shared" si="17"/>
        <v>1.9363010338957871E-5</v>
      </c>
      <c r="FO28" s="312">
        <f t="shared" si="18"/>
        <v>8257219</v>
      </c>
      <c r="FP28" s="312">
        <f t="shared" si="81"/>
        <v>3049043</v>
      </c>
      <c r="FQ28" s="239">
        <f t="shared" si="19"/>
        <v>5208176</v>
      </c>
      <c r="FR28" s="312">
        <f t="shared" si="20"/>
        <v>661374</v>
      </c>
      <c r="FS28" s="240">
        <f t="shared" si="21"/>
        <v>0.63074214211830881</v>
      </c>
      <c r="FT28" s="312">
        <f t="shared" si="22"/>
        <v>291</v>
      </c>
      <c r="FU28" s="240">
        <f t="shared" si="23"/>
        <v>0.36925785788169119</v>
      </c>
      <c r="FV28" s="240">
        <f t="shared" si="24"/>
        <v>8.0096458626082223E-2</v>
      </c>
      <c r="FW28" s="240">
        <f t="shared" si="25"/>
        <v>3.5241889551433724E-5</v>
      </c>
      <c r="FY28" s="244">
        <f t="shared" si="26"/>
        <v>8269325</v>
      </c>
      <c r="FZ28" s="244">
        <f t="shared" si="27"/>
        <v>6425524</v>
      </c>
      <c r="GA28" s="239">
        <f t="shared" si="28"/>
        <v>1843801</v>
      </c>
      <c r="GB28" s="244">
        <f t="shared" si="29"/>
        <v>916184</v>
      </c>
      <c r="GC28" s="240">
        <f t="shared" si="30"/>
        <v>0.22296874291432492</v>
      </c>
      <c r="GD28" s="244">
        <f t="shared" si="31"/>
        <v>317</v>
      </c>
      <c r="GE28" s="240">
        <f t="shared" si="32"/>
        <v>0.77703125708567511</v>
      </c>
      <c r="GF28" s="240">
        <f t="shared" si="33"/>
        <v>0.11079308166023225</v>
      </c>
      <c r="GG28" s="240">
        <f t="shared" si="34"/>
        <v>3.8334446886535477E-5</v>
      </c>
      <c r="GI28" s="244">
        <f t="shared" si="35"/>
        <v>6685963</v>
      </c>
      <c r="GJ28" s="244">
        <f t="shared" si="36"/>
        <v>5927551</v>
      </c>
      <c r="GK28" s="239">
        <f t="shared" si="37"/>
        <v>758412</v>
      </c>
      <c r="GL28" s="244">
        <f t="shared" si="38"/>
        <v>888018</v>
      </c>
      <c r="GM28" s="240">
        <f t="shared" si="39"/>
        <v>0.11343347248556417</v>
      </c>
      <c r="GN28" s="244">
        <f t="shared" si="40"/>
        <v>281</v>
      </c>
      <c r="GO28" s="240">
        <f t="shared" si="41"/>
        <v>0.88656652751443588</v>
      </c>
      <c r="GP28" s="240">
        <f t="shared" si="42"/>
        <v>0.13281826417525794</v>
      </c>
      <c r="GQ28" s="240">
        <f t="shared" si="43"/>
        <v>4.2028351039334196E-5</v>
      </c>
      <c r="GS28" s="244">
        <f t="shared" si="44"/>
        <v>5116920</v>
      </c>
      <c r="GT28" s="244">
        <f t="shared" si="45"/>
        <v>4806160</v>
      </c>
      <c r="GU28" s="239">
        <f t="shared" si="46"/>
        <v>310760</v>
      </c>
      <c r="GV28" s="244">
        <f t="shared" si="47"/>
        <v>2129380</v>
      </c>
      <c r="GW28" s="240">
        <f t="shared" si="48"/>
        <v>6.0731846501411002E-2</v>
      </c>
      <c r="GX28" s="244">
        <f t="shared" si="49"/>
        <v>230</v>
      </c>
      <c r="GY28" s="240">
        <f t="shared" si="50"/>
        <v>0.93926815349858894</v>
      </c>
      <c r="GZ28" s="240">
        <f t="shared" si="51"/>
        <v>0.41614486839739528</v>
      </c>
      <c r="HA28" s="240">
        <f t="shared" si="52"/>
        <v>4.4948914581427888E-5</v>
      </c>
      <c r="HC28" s="239">
        <f t="shared" si="53"/>
        <v>2980958</v>
      </c>
      <c r="HD28" s="239">
        <f t="shared" si="54"/>
        <v>2844349</v>
      </c>
      <c r="HE28" s="239">
        <f t="shared" si="55"/>
        <v>136609</v>
      </c>
      <c r="HF28" s="239">
        <f t="shared" si="56"/>
        <v>2474505</v>
      </c>
      <c r="HG28" s="240">
        <f t="shared" si="57"/>
        <v>4.5827213935922616E-2</v>
      </c>
      <c r="HH28" s="239">
        <f t="shared" si="58"/>
        <v>344</v>
      </c>
      <c r="HI28" s="240">
        <f t="shared" si="59"/>
        <v>0.95417278606407741</v>
      </c>
      <c r="HJ28" s="299">
        <f t="shared" si="60"/>
        <v>0.83010394644942997</v>
      </c>
      <c r="HK28" s="297">
        <f t="shared" si="61"/>
        <v>1.1539914349682216E-4</v>
      </c>
      <c r="HM28" s="239">
        <f t="shared" si="62"/>
        <v>31310385</v>
      </c>
      <c r="HN28" s="239">
        <f t="shared" si="63"/>
        <v>23052627</v>
      </c>
      <c r="HO28" s="307">
        <f t="shared" si="64"/>
        <v>8257758</v>
      </c>
      <c r="HP28" s="304">
        <f t="shared" si="65"/>
        <v>7069461</v>
      </c>
      <c r="HQ28" s="285">
        <f t="shared" si="66"/>
        <v>0.26373862857323538</v>
      </c>
      <c r="HR28" s="302">
        <f t="shared" si="67"/>
        <v>1463</v>
      </c>
      <c r="HS28" s="300">
        <f t="shared" si="68"/>
        <v>0.73626137142676462</v>
      </c>
      <c r="HT28" s="299">
        <f t="shared" si="69"/>
        <v>0.22578646030701954</v>
      </c>
      <c r="HU28" s="297">
        <f t="shared" si="70"/>
        <v>4.672571097417039E-5</v>
      </c>
      <c r="HW28" s="239">
        <f t="shared" si="71"/>
        <v>14783841</v>
      </c>
      <c r="HX28" s="309">
        <f t="shared" si="72"/>
        <v>13578060</v>
      </c>
      <c r="HY28" s="307">
        <f t="shared" si="73"/>
        <v>1205781</v>
      </c>
      <c r="HZ28" s="304">
        <f t="shared" si="74"/>
        <v>5491903</v>
      </c>
      <c r="IA28" s="285">
        <f t="shared" si="75"/>
        <v>8.1560739188144674E-2</v>
      </c>
      <c r="IB28" s="302">
        <f t="shared" si="76"/>
        <v>855</v>
      </c>
      <c r="IC28" s="300">
        <f t="shared" si="77"/>
        <v>0.91843926081185534</v>
      </c>
      <c r="ID28" s="299">
        <f t="shared" si="78"/>
        <v>0.37148011805592335</v>
      </c>
      <c r="IE28" s="297">
        <f t="shared" si="79"/>
        <v>5.7833414198651079E-5</v>
      </c>
    </row>
    <row r="29" spans="2:239" ht="15.6" x14ac:dyDescent="0.3">
      <c r="B29" s="131">
        <v>20</v>
      </c>
      <c r="C29" s="131" t="s">
        <v>675</v>
      </c>
      <c r="D29" s="139">
        <v>44311</v>
      </c>
      <c r="E29" s="136">
        <v>2980958</v>
      </c>
      <c r="F29" s="136">
        <v>2845954</v>
      </c>
      <c r="G29" s="137">
        <v>95.471120357952046</v>
      </c>
      <c r="H29" s="136">
        <v>2645330</v>
      </c>
      <c r="I29" s="137">
        <v>88.740934961176904</v>
      </c>
      <c r="J29" s="136">
        <v>404</v>
      </c>
      <c r="K29" s="137">
        <v>1.3552690108347719E-2</v>
      </c>
      <c r="L29" s="136">
        <v>0</v>
      </c>
      <c r="M29" s="137">
        <v>0</v>
      </c>
      <c r="N29" s="136">
        <v>0</v>
      </c>
      <c r="O29" s="137">
        <v>0</v>
      </c>
      <c r="P29" s="136">
        <v>0</v>
      </c>
      <c r="Q29" s="137">
        <v>0</v>
      </c>
      <c r="R29" s="136">
        <v>2442116</v>
      </c>
      <c r="S29" s="136">
        <v>2322034</v>
      </c>
      <c r="T29" s="137">
        <v>95.082870756344079</v>
      </c>
      <c r="U29" s="136">
        <v>1896953</v>
      </c>
      <c r="V29" s="137">
        <v>77.676613232131473</v>
      </c>
      <c r="W29" s="136">
        <v>186</v>
      </c>
      <c r="X29" s="137">
        <v>7.6163458246864607E-3</v>
      </c>
      <c r="Y29" s="136">
        <v>0</v>
      </c>
      <c r="Z29" s="137">
        <v>0</v>
      </c>
      <c r="AA29" s="136">
        <v>0</v>
      </c>
      <c r="AB29" s="137">
        <v>0</v>
      </c>
      <c r="AC29" s="136">
        <v>0</v>
      </c>
      <c r="AD29" s="137">
        <v>0</v>
      </c>
      <c r="AE29" s="138">
        <v>2674804</v>
      </c>
      <c r="AF29" s="138">
        <v>2488445</v>
      </c>
      <c r="AG29" s="137">
        <v>93.03279791715579</v>
      </c>
      <c r="AH29" s="138">
        <v>1313285</v>
      </c>
      <c r="AI29" s="137">
        <v>49.098363842733903</v>
      </c>
      <c r="AJ29" s="138">
        <v>139</v>
      </c>
      <c r="AK29" s="137">
        <v>5.1966424455773203E-3</v>
      </c>
      <c r="AL29" s="138">
        <v>0</v>
      </c>
      <c r="AM29" s="137">
        <v>0</v>
      </c>
      <c r="AN29" s="138">
        <v>3015497</v>
      </c>
      <c r="AO29" s="138">
        <v>2725092</v>
      </c>
      <c r="AP29" s="137">
        <v>90.36958086842732</v>
      </c>
      <c r="AQ29" s="138">
        <v>677728</v>
      </c>
      <c r="AR29" s="137">
        <v>22.474835823083225</v>
      </c>
      <c r="AS29" s="138">
        <v>152</v>
      </c>
      <c r="AT29" s="137">
        <v>5.0406284602504993E-3</v>
      </c>
      <c r="AU29" s="138">
        <v>0</v>
      </c>
      <c r="AV29" s="137">
        <v>0</v>
      </c>
      <c r="AW29" s="138">
        <v>3670466</v>
      </c>
      <c r="AX29" s="138">
        <v>3214339</v>
      </c>
      <c r="AY29" s="137">
        <v>87.5730493076356</v>
      </c>
      <c r="AZ29" s="138">
        <v>611165</v>
      </c>
      <c r="BA29" s="137">
        <v>16.650883021392922</v>
      </c>
      <c r="BB29" s="138">
        <v>188</v>
      </c>
      <c r="BC29" s="137">
        <v>5.1219654398106402E-3</v>
      </c>
      <c r="BD29" s="138">
        <v>0</v>
      </c>
      <c r="BE29" s="137">
        <v>0</v>
      </c>
      <c r="BF29" s="138">
        <v>4129776</v>
      </c>
      <c r="BG29" s="138">
        <v>3504399</v>
      </c>
      <c r="BH29" s="137">
        <v>84.856878436021717</v>
      </c>
      <c r="BI29" s="138">
        <v>609239</v>
      </c>
      <c r="BJ29" s="137">
        <v>14.752349764248715</v>
      </c>
      <c r="BK29" s="138">
        <v>198</v>
      </c>
      <c r="BL29" s="137">
        <v>4.7944488998919073E-3</v>
      </c>
      <c r="BM29" s="138">
        <v>0</v>
      </c>
      <c r="BN29" s="137">
        <v>0</v>
      </c>
      <c r="BO29" s="138">
        <v>4139549</v>
      </c>
      <c r="BP29" s="138">
        <v>3132419</v>
      </c>
      <c r="BQ29" s="137">
        <v>75.670538022378764</v>
      </c>
      <c r="BR29" s="138">
        <v>525981</v>
      </c>
      <c r="BS29" s="137">
        <v>12.706239254566137</v>
      </c>
      <c r="BT29" s="138">
        <v>171</v>
      </c>
      <c r="BU29" s="137">
        <v>4.1308847896232171E-3</v>
      </c>
      <c r="BV29" s="138">
        <v>0</v>
      </c>
      <c r="BW29" s="137">
        <v>0</v>
      </c>
      <c r="BX29" s="136">
        <v>3865391</v>
      </c>
      <c r="BY29" s="136">
        <v>2003103</v>
      </c>
      <c r="BZ29" s="137">
        <v>51.821484553567799</v>
      </c>
      <c r="CA29" s="136">
        <v>412636</v>
      </c>
      <c r="CB29" s="137">
        <v>10.675142566431184</v>
      </c>
      <c r="CC29" s="136">
        <v>177</v>
      </c>
      <c r="CD29" s="137">
        <v>4.5790969141284799E-3</v>
      </c>
      <c r="CE29" s="136">
        <v>4391828</v>
      </c>
      <c r="CF29" s="136">
        <v>1401009</v>
      </c>
      <c r="CG29" s="137">
        <v>31.900361307410037</v>
      </c>
      <c r="CH29" s="136">
        <v>380034</v>
      </c>
      <c r="CI29" s="137">
        <v>8.6532077303573818</v>
      </c>
      <c r="CJ29" s="136">
        <v>148</v>
      </c>
      <c r="CK29" s="137">
        <v>3.3698951780443132E-3</v>
      </c>
      <c r="CL29" s="136">
        <v>4695213</v>
      </c>
      <c r="CM29" s="136">
        <v>1132084</v>
      </c>
      <c r="CN29" s="137">
        <v>24.111451386763498</v>
      </c>
      <c r="CO29" s="136">
        <v>349522</v>
      </c>
      <c r="CP29" s="137">
        <v>7.4442203154574669</v>
      </c>
      <c r="CQ29" s="136">
        <v>142</v>
      </c>
      <c r="CR29" s="137">
        <v>3.0243569354574543E-3</v>
      </c>
      <c r="CS29" s="136">
        <v>4789564</v>
      </c>
      <c r="CT29" s="136">
        <v>962318</v>
      </c>
      <c r="CU29" s="137">
        <v>20.091974968911575</v>
      </c>
      <c r="CV29" s="136">
        <v>321569</v>
      </c>
      <c r="CW29" s="137">
        <v>6.7139514160370339</v>
      </c>
      <c r="CX29" s="136">
        <v>152</v>
      </c>
      <c r="CY29" s="137">
        <v>3.1735665292289658E-3</v>
      </c>
      <c r="CZ29" s="136">
        <v>4417542</v>
      </c>
      <c r="DA29" s="136">
        <v>765775</v>
      </c>
      <c r="DB29" s="137">
        <v>17.33486631253308</v>
      </c>
      <c r="DC29" s="136">
        <v>266310</v>
      </c>
      <c r="DD29" s="137">
        <v>6.028465603722613</v>
      </c>
      <c r="DE29" s="136">
        <v>102</v>
      </c>
      <c r="DF29" s="137">
        <v>2.3089763492910764E-3</v>
      </c>
      <c r="DG29" s="136">
        <v>3804929</v>
      </c>
      <c r="DH29" s="136">
        <v>493905</v>
      </c>
      <c r="DI29" s="137">
        <v>12.980662714074299</v>
      </c>
      <c r="DJ29" s="136">
        <v>141129</v>
      </c>
      <c r="DK29" s="137">
        <v>3.7091099465982151</v>
      </c>
      <c r="DL29" s="136">
        <v>30</v>
      </c>
      <c r="DM29" s="137">
        <v>7.8845098029424465E-4</v>
      </c>
      <c r="DN29" s="136">
        <v>1401351</v>
      </c>
      <c r="DO29" s="136">
        <v>51746</v>
      </c>
      <c r="DP29" s="137">
        <v>3.6925795179080763</v>
      </c>
      <c r="DQ29" s="136">
        <v>7091</v>
      </c>
      <c r="DR29" s="137">
        <v>0.50601169871074414</v>
      </c>
      <c r="DS29" s="136">
        <v>1</v>
      </c>
      <c r="DT29" s="137">
        <v>7.1359709309088169E-5</v>
      </c>
      <c r="DU29" s="136">
        <v>1422608</v>
      </c>
      <c r="DV29" s="136">
        <v>377</v>
      </c>
      <c r="DW29" s="137">
        <v>2.650062420568421E-2</v>
      </c>
      <c r="DX29" s="136">
        <v>71</v>
      </c>
      <c r="DY29" s="137">
        <v>4.9908337363490157E-3</v>
      </c>
      <c r="DZ29" s="136">
        <v>0</v>
      </c>
      <c r="EA29" s="137">
        <v>0</v>
      </c>
      <c r="EB29" s="136">
        <v>2988769</v>
      </c>
      <c r="EC29" s="136">
        <v>256</v>
      </c>
      <c r="ED29" s="137">
        <v>8.5653993333041131E-3</v>
      </c>
      <c r="EE29" s="136">
        <v>49</v>
      </c>
      <c r="EF29" s="137">
        <v>1.6394709661402404E-3</v>
      </c>
      <c r="EG29" s="136">
        <v>0</v>
      </c>
      <c r="EH29" s="137">
        <v>0</v>
      </c>
      <c r="EI29" s="136">
        <v>5005988</v>
      </c>
      <c r="EJ29" s="136">
        <v>88</v>
      </c>
      <c r="EK29" s="137">
        <v>1.757894745253085E-3</v>
      </c>
      <c r="EL29" s="138">
        <v>9</v>
      </c>
      <c r="EM29" s="137">
        <v>1.7978468985542915E-4</v>
      </c>
      <c r="EN29" s="138">
        <v>0</v>
      </c>
      <c r="EO29" s="137">
        <v>0</v>
      </c>
      <c r="EP29" s="138">
        <v>2223118</v>
      </c>
      <c r="EQ29" s="138">
        <v>0</v>
      </c>
      <c r="ER29" s="137">
        <v>0</v>
      </c>
      <c r="ET29" s="239">
        <f t="shared" si="4"/>
        <v>59836349</v>
      </c>
      <c r="EU29" s="239">
        <f t="shared" si="0"/>
        <v>32793006</v>
      </c>
      <c r="EV29" s="242">
        <v>44287</v>
      </c>
      <c r="EW29" s="287">
        <f t="shared" si="1"/>
        <v>0.5480449016032044</v>
      </c>
      <c r="EX29" s="239">
        <f t="shared" si="5"/>
        <v>50418984</v>
      </c>
      <c r="EY29" s="239">
        <f t="shared" si="2"/>
        <v>23376362</v>
      </c>
      <c r="EZ29" s="286">
        <f t="shared" si="3"/>
        <v>0.46364206783698775</v>
      </c>
      <c r="FA29" s="288">
        <f t="shared" si="6"/>
        <v>0.53635793216301231</v>
      </c>
      <c r="FB29" s="291">
        <f t="shared" si="7"/>
        <v>0.20147117601576423</v>
      </c>
      <c r="FC29" s="294">
        <f t="shared" si="8"/>
        <v>4.3436020051494891E-5</v>
      </c>
      <c r="FE29" s="239">
        <f t="shared" si="9"/>
        <v>19108599</v>
      </c>
      <c r="FF29" s="239">
        <f t="shared" si="10"/>
        <v>3405828</v>
      </c>
      <c r="FG29" s="239">
        <f t="shared" si="11"/>
        <v>15702771</v>
      </c>
      <c r="FH29" s="239">
        <f t="shared" si="12"/>
        <v>1085621</v>
      </c>
      <c r="FI29" s="240">
        <f t="shared" si="13"/>
        <v>0.82176464114402104</v>
      </c>
      <c r="FJ29" s="239">
        <f t="shared" si="14"/>
        <v>427</v>
      </c>
      <c r="FK29" s="240">
        <f t="shared" si="15"/>
        <v>0.17823535885597894</v>
      </c>
      <c r="FL29" s="240">
        <f t="shared" si="16"/>
        <v>5.6813217965377784E-2</v>
      </c>
      <c r="FM29" s="240">
        <f t="shared" si="17"/>
        <v>2.2345960580364891E-5</v>
      </c>
      <c r="FO29" s="312">
        <f t="shared" si="18"/>
        <v>8257219</v>
      </c>
      <c r="FP29" s="312">
        <f t="shared" si="81"/>
        <v>3404112</v>
      </c>
      <c r="FQ29" s="239">
        <f t="shared" si="19"/>
        <v>4853107</v>
      </c>
      <c r="FR29" s="312">
        <f t="shared" si="20"/>
        <v>792670</v>
      </c>
      <c r="FS29" s="240">
        <f t="shared" si="21"/>
        <v>0.5877411026642263</v>
      </c>
      <c r="FT29" s="312">
        <f t="shared" si="22"/>
        <v>325</v>
      </c>
      <c r="FU29" s="240">
        <f t="shared" si="23"/>
        <v>0.4122588973357737</v>
      </c>
      <c r="FV29" s="240">
        <f t="shared" si="24"/>
        <v>9.5997211652010195E-2</v>
      </c>
      <c r="FW29" s="240">
        <f t="shared" si="25"/>
        <v>3.9359498639917389E-5</v>
      </c>
      <c r="FY29" s="244">
        <f t="shared" si="26"/>
        <v>8269325</v>
      </c>
      <c r="FZ29" s="244">
        <f t="shared" si="27"/>
        <v>6636818</v>
      </c>
      <c r="GA29" s="239">
        <f t="shared" si="28"/>
        <v>1632507</v>
      </c>
      <c r="GB29" s="244">
        <f t="shared" si="29"/>
        <v>1135220</v>
      </c>
      <c r="GC29" s="240">
        <f t="shared" si="30"/>
        <v>0.19741720152491285</v>
      </c>
      <c r="GD29" s="244">
        <f t="shared" si="31"/>
        <v>369</v>
      </c>
      <c r="GE29" s="240">
        <f t="shared" si="32"/>
        <v>0.80258279847508718</v>
      </c>
      <c r="GF29" s="240">
        <f t="shared" si="33"/>
        <v>0.13728085424142841</v>
      </c>
      <c r="GG29" s="240">
        <f t="shared" si="34"/>
        <v>4.4622747322181678E-5</v>
      </c>
      <c r="GI29" s="244">
        <f t="shared" si="35"/>
        <v>6685963</v>
      </c>
      <c r="GJ29" s="244">
        <f t="shared" si="36"/>
        <v>5939431</v>
      </c>
      <c r="GK29" s="239">
        <f t="shared" si="37"/>
        <v>746532</v>
      </c>
      <c r="GL29" s="244">
        <f t="shared" si="38"/>
        <v>1288893</v>
      </c>
      <c r="GM29" s="240">
        <f t="shared" si="39"/>
        <v>0.11165661550923928</v>
      </c>
      <c r="GN29" s="244">
        <f t="shared" si="40"/>
        <v>340</v>
      </c>
      <c r="GO29" s="240">
        <f t="shared" si="41"/>
        <v>0.88834338449076067</v>
      </c>
      <c r="GP29" s="240">
        <f t="shared" si="42"/>
        <v>0.19277596959480631</v>
      </c>
      <c r="GQ29" s="240">
        <f t="shared" si="43"/>
        <v>5.0852809086738891E-5</v>
      </c>
      <c r="GS29" s="244">
        <f t="shared" si="44"/>
        <v>5116920</v>
      </c>
      <c r="GT29" s="244">
        <f t="shared" si="45"/>
        <v>4810479</v>
      </c>
      <c r="GU29" s="239">
        <f t="shared" si="46"/>
        <v>306441</v>
      </c>
      <c r="GV29" s="244">
        <f t="shared" si="47"/>
        <v>3210238</v>
      </c>
      <c r="GW29" s="240">
        <f t="shared" si="48"/>
        <v>5.9887784057597149E-2</v>
      </c>
      <c r="GX29" s="244">
        <f t="shared" si="49"/>
        <v>325</v>
      </c>
      <c r="GY29" s="240">
        <f t="shared" si="50"/>
        <v>0.94011221594240291</v>
      </c>
      <c r="GZ29" s="240">
        <f t="shared" si="51"/>
        <v>0.62737701586110395</v>
      </c>
      <c r="HA29" s="240">
        <f t="shared" si="52"/>
        <v>6.3514770604191585E-5</v>
      </c>
      <c r="HC29" s="239">
        <f t="shared" si="53"/>
        <v>2980958</v>
      </c>
      <c r="HD29" s="239">
        <f t="shared" si="54"/>
        <v>2845954</v>
      </c>
      <c r="HE29" s="239">
        <f t="shared" si="55"/>
        <v>135004</v>
      </c>
      <c r="HF29" s="239">
        <f t="shared" si="56"/>
        <v>2645330</v>
      </c>
      <c r="HG29" s="240">
        <f t="shared" si="57"/>
        <v>4.5288796420479588E-2</v>
      </c>
      <c r="HH29" s="239">
        <f t="shared" si="58"/>
        <v>404</v>
      </c>
      <c r="HI29" s="240">
        <f t="shared" si="59"/>
        <v>0.95471120357952044</v>
      </c>
      <c r="HJ29" s="299">
        <f t="shared" si="60"/>
        <v>0.88740934961176909</v>
      </c>
      <c r="HK29" s="297">
        <f t="shared" si="61"/>
        <v>1.3552690108347719E-4</v>
      </c>
      <c r="HM29" s="239">
        <f t="shared" si="62"/>
        <v>31310385</v>
      </c>
      <c r="HN29" s="239">
        <f t="shared" si="63"/>
        <v>23636794</v>
      </c>
      <c r="HO29" s="307">
        <f t="shared" si="64"/>
        <v>7673591</v>
      </c>
      <c r="HP29" s="304">
        <f t="shared" si="65"/>
        <v>9072351</v>
      </c>
      <c r="HQ29" s="285">
        <f t="shared" si="66"/>
        <v>0.24508133643198574</v>
      </c>
      <c r="HR29" s="302">
        <f t="shared" si="67"/>
        <v>1763</v>
      </c>
      <c r="HS29" s="300">
        <f t="shared" si="68"/>
        <v>0.75491866356801429</v>
      </c>
      <c r="HT29" s="299">
        <f t="shared" si="69"/>
        <v>0.28975533197691439</v>
      </c>
      <c r="HU29" s="297">
        <f t="shared" si="70"/>
        <v>5.6307196478101436E-5</v>
      </c>
      <c r="HW29" s="239">
        <f t="shared" si="71"/>
        <v>14783841</v>
      </c>
      <c r="HX29" s="309">
        <f t="shared" si="72"/>
        <v>13595864</v>
      </c>
      <c r="HY29" s="307">
        <f t="shared" si="73"/>
        <v>1187977</v>
      </c>
      <c r="HZ29" s="304">
        <f t="shared" si="74"/>
        <v>7144461</v>
      </c>
      <c r="IA29" s="285">
        <f t="shared" si="75"/>
        <v>8.0356451344410426E-2</v>
      </c>
      <c r="IB29" s="302">
        <f t="shared" si="76"/>
        <v>1069</v>
      </c>
      <c r="IC29" s="300">
        <f t="shared" si="77"/>
        <v>0.91964354865558962</v>
      </c>
      <c r="ID29" s="299">
        <f t="shared" si="78"/>
        <v>0.48326148799895779</v>
      </c>
      <c r="IE29" s="297">
        <f t="shared" si="79"/>
        <v>7.2308678103342696E-5</v>
      </c>
    </row>
    <row r="30" spans="2:239" ht="15" hidden="1" customHeight="1" x14ac:dyDescent="0.3">
      <c r="B30" s="131">
        <v>21</v>
      </c>
      <c r="C30" s="131" t="s">
        <v>676</v>
      </c>
      <c r="D30" s="139">
        <v>44318</v>
      </c>
      <c r="E30" s="136">
        <v>2980958</v>
      </c>
      <c r="F30" s="136">
        <v>2847321</v>
      </c>
      <c r="G30" s="137">
        <v>95.516978098986968</v>
      </c>
      <c r="H30" s="136">
        <v>2717341</v>
      </c>
      <c r="I30" s="137">
        <v>91.156634880464608</v>
      </c>
      <c r="J30" s="136">
        <v>469</v>
      </c>
      <c r="K30" s="137">
        <v>1.5733197180235345E-2</v>
      </c>
      <c r="L30" s="136">
        <v>0</v>
      </c>
      <c r="M30" s="137">
        <v>0</v>
      </c>
      <c r="N30" s="136">
        <v>0</v>
      </c>
      <c r="O30" s="137">
        <v>0</v>
      </c>
      <c r="P30" s="136">
        <v>0</v>
      </c>
      <c r="Q30" s="137">
        <v>0</v>
      </c>
      <c r="R30" s="136">
        <v>2442116</v>
      </c>
      <c r="S30" s="136">
        <v>2323423</v>
      </c>
      <c r="T30" s="137">
        <v>95.139747661454237</v>
      </c>
      <c r="U30" s="136">
        <v>2163715</v>
      </c>
      <c r="V30" s="137">
        <v>88.600009172373461</v>
      </c>
      <c r="W30" s="136">
        <v>235</v>
      </c>
      <c r="X30" s="137">
        <v>9.6228025204371948E-3</v>
      </c>
      <c r="Y30" s="136">
        <v>0</v>
      </c>
      <c r="Z30" s="137">
        <v>0</v>
      </c>
      <c r="AA30" s="136">
        <v>0</v>
      </c>
      <c r="AB30" s="137">
        <v>0</v>
      </c>
      <c r="AC30" s="136">
        <v>0</v>
      </c>
      <c r="AD30" s="137">
        <v>0</v>
      </c>
      <c r="AE30" s="138">
        <v>2674804</v>
      </c>
      <c r="AF30" s="138">
        <v>2490907</v>
      </c>
      <c r="AG30" s="137">
        <v>93.124842044501193</v>
      </c>
      <c r="AH30" s="138">
        <v>1887761</v>
      </c>
      <c r="AI30" s="137">
        <v>70.575675825219335</v>
      </c>
      <c r="AJ30" s="138">
        <v>198</v>
      </c>
      <c r="AK30" s="137">
        <v>7.4024115411820829E-3</v>
      </c>
      <c r="AL30" s="138">
        <v>0</v>
      </c>
      <c r="AM30" s="137">
        <v>0</v>
      </c>
      <c r="AN30" s="138">
        <v>3015497</v>
      </c>
      <c r="AO30" s="138">
        <v>2728907</v>
      </c>
      <c r="AP30" s="137">
        <v>90.496094010373753</v>
      </c>
      <c r="AQ30" s="138">
        <v>1068276</v>
      </c>
      <c r="AR30" s="137">
        <v>35.426200059227384</v>
      </c>
      <c r="AS30" s="138">
        <v>197</v>
      </c>
      <c r="AT30" s="137">
        <v>6.5329197807193979E-3</v>
      </c>
      <c r="AU30" s="138">
        <v>0</v>
      </c>
      <c r="AV30" s="137">
        <v>0</v>
      </c>
      <c r="AW30" s="138">
        <v>3670466</v>
      </c>
      <c r="AX30" s="138">
        <v>3220770</v>
      </c>
      <c r="AY30" s="137">
        <v>87.748258667972948</v>
      </c>
      <c r="AZ30" s="138">
        <v>805874</v>
      </c>
      <c r="BA30" s="137">
        <v>21.955631791712552</v>
      </c>
      <c r="BB30" s="138">
        <v>219</v>
      </c>
      <c r="BC30" s="137">
        <v>5.9665448474389903E-3</v>
      </c>
      <c r="BD30" s="138">
        <v>0</v>
      </c>
      <c r="BE30" s="137">
        <v>0</v>
      </c>
      <c r="BF30" s="138">
        <v>4129776</v>
      </c>
      <c r="BG30" s="138">
        <v>3514859</v>
      </c>
      <c r="BH30" s="137">
        <v>85.110160938510944</v>
      </c>
      <c r="BI30" s="138">
        <v>764196</v>
      </c>
      <c r="BJ30" s="137">
        <v>18.504538744958566</v>
      </c>
      <c r="BK30" s="138">
        <v>238</v>
      </c>
      <c r="BL30" s="137">
        <v>5.7630244352236048E-3</v>
      </c>
      <c r="BM30" s="138">
        <v>0</v>
      </c>
      <c r="BN30" s="137">
        <v>0</v>
      </c>
      <c r="BO30" s="138">
        <v>4139549</v>
      </c>
      <c r="BP30" s="138">
        <v>3225702</v>
      </c>
      <c r="BQ30" s="137">
        <v>77.923996068170709</v>
      </c>
      <c r="BR30" s="138">
        <v>640991</v>
      </c>
      <c r="BS30" s="137">
        <v>15.48456124085015</v>
      </c>
      <c r="BT30" s="138">
        <v>191</v>
      </c>
      <c r="BU30" s="137">
        <v>4.6140292094621902E-3</v>
      </c>
      <c r="BV30" s="138">
        <v>0</v>
      </c>
      <c r="BW30" s="137">
        <v>0</v>
      </c>
      <c r="BX30" s="136">
        <v>3865391</v>
      </c>
      <c r="BY30" s="136">
        <v>2315147</v>
      </c>
      <c r="BZ30" s="137">
        <v>59.894251318948065</v>
      </c>
      <c r="CA30" s="136">
        <v>490359</v>
      </c>
      <c r="CB30" s="137">
        <v>12.68588352381428</v>
      </c>
      <c r="CC30" s="136">
        <v>191</v>
      </c>
      <c r="CD30" s="137">
        <v>4.9412853706132191E-3</v>
      </c>
      <c r="CE30" s="136">
        <v>4391828</v>
      </c>
      <c r="CF30" s="136">
        <v>1566249</v>
      </c>
      <c r="CG30" s="137">
        <v>35.662803734572485</v>
      </c>
      <c r="CH30" s="136">
        <v>448274</v>
      </c>
      <c r="CI30" s="137">
        <v>10.207002642179976</v>
      </c>
      <c r="CJ30" s="136">
        <v>163</v>
      </c>
      <c r="CK30" s="137">
        <v>3.711438608251507E-3</v>
      </c>
      <c r="CL30" s="136">
        <v>4695213</v>
      </c>
      <c r="CM30" s="136">
        <v>1161453</v>
      </c>
      <c r="CN30" s="137">
        <v>24.736960815196245</v>
      </c>
      <c r="CO30" s="136">
        <v>406138</v>
      </c>
      <c r="CP30" s="137">
        <v>8.6500442045973216</v>
      </c>
      <c r="CQ30" s="136">
        <v>156</v>
      </c>
      <c r="CR30" s="137">
        <v>3.3225329713476256E-3</v>
      </c>
      <c r="CS30" s="136">
        <v>4789564</v>
      </c>
      <c r="CT30" s="136">
        <v>981939</v>
      </c>
      <c r="CU30" s="137">
        <v>20.501636474635269</v>
      </c>
      <c r="CV30" s="136">
        <v>368970</v>
      </c>
      <c r="CW30" s="137">
        <v>7.7036239624316538</v>
      </c>
      <c r="CX30" s="136">
        <v>161</v>
      </c>
      <c r="CY30" s="137">
        <v>3.3614750737227857E-3</v>
      </c>
      <c r="CZ30" s="136">
        <v>4417542</v>
      </c>
      <c r="DA30" s="136">
        <v>776510</v>
      </c>
      <c r="DB30" s="137">
        <v>17.577874754784446</v>
      </c>
      <c r="DC30" s="136">
        <v>305281</v>
      </c>
      <c r="DD30" s="137">
        <v>6.9106530283130301</v>
      </c>
      <c r="DE30" s="136">
        <v>113</v>
      </c>
      <c r="DF30" s="137">
        <v>2.5579836026459963E-3</v>
      </c>
      <c r="DG30" s="136">
        <v>3804929</v>
      </c>
      <c r="DH30" s="136">
        <v>502361</v>
      </c>
      <c r="DI30" s="137">
        <v>13.202900763719901</v>
      </c>
      <c r="DJ30" s="136">
        <v>166756</v>
      </c>
      <c r="DK30" s="137">
        <v>4.382631055664902</v>
      </c>
      <c r="DL30" s="136">
        <v>36</v>
      </c>
      <c r="DM30" s="137">
        <v>9.4614117635309354E-4</v>
      </c>
      <c r="DN30" s="136">
        <v>1401351</v>
      </c>
      <c r="DO30" s="136">
        <v>53378</v>
      </c>
      <c r="DP30" s="137">
        <v>3.8090385635005082</v>
      </c>
      <c r="DQ30" s="136">
        <v>9601</v>
      </c>
      <c r="DR30" s="137">
        <v>0.68512456907655539</v>
      </c>
      <c r="DS30" s="136">
        <v>2</v>
      </c>
      <c r="DT30" s="137">
        <v>1.4271941861817634E-4</v>
      </c>
      <c r="DU30" s="136">
        <v>1422608</v>
      </c>
      <c r="DV30" s="136">
        <v>384</v>
      </c>
      <c r="DW30" s="137">
        <v>2.6992678236028477E-2</v>
      </c>
      <c r="DX30" s="136">
        <v>93</v>
      </c>
      <c r="DY30" s="137">
        <v>6.5372892602881469E-3</v>
      </c>
      <c r="DZ30" s="136">
        <v>0</v>
      </c>
      <c r="EA30" s="137">
        <v>0</v>
      </c>
      <c r="EB30" s="136">
        <v>2988769</v>
      </c>
      <c r="EC30" s="136">
        <v>269</v>
      </c>
      <c r="ED30" s="137">
        <v>9.000361018198462E-3</v>
      </c>
      <c r="EE30" s="136">
        <v>51</v>
      </c>
      <c r="EF30" s="137">
        <v>1.7063881484316785E-3</v>
      </c>
      <c r="EG30" s="136">
        <v>0</v>
      </c>
      <c r="EH30" s="137">
        <v>0</v>
      </c>
      <c r="EI30" s="136">
        <v>5005988</v>
      </c>
      <c r="EJ30" s="136">
        <v>89</v>
      </c>
      <c r="EK30" s="137">
        <v>1.7778708219036881E-3</v>
      </c>
      <c r="EL30" s="138">
        <v>10</v>
      </c>
      <c r="EM30" s="137">
        <v>1.9976076650603239E-4</v>
      </c>
      <c r="EN30" s="138">
        <v>0</v>
      </c>
      <c r="EO30" s="137">
        <v>0</v>
      </c>
      <c r="EP30" s="138">
        <v>2223118</v>
      </c>
      <c r="EQ30" s="138">
        <v>0</v>
      </c>
      <c r="ER30" s="137">
        <v>0</v>
      </c>
      <c r="ET30" s="239">
        <f t="shared" si="4"/>
        <v>59836349</v>
      </c>
      <c r="EU30" s="239">
        <f t="shared" si="0"/>
        <v>32126681</v>
      </c>
      <c r="EW30" s="287">
        <f t="shared" si="1"/>
        <v>0.53690911188448343</v>
      </c>
      <c r="EX30" s="239">
        <f t="shared" si="5"/>
        <v>50418984</v>
      </c>
      <c r="EY30" s="239">
        <f t="shared" si="2"/>
        <v>22710058</v>
      </c>
      <c r="EZ30" s="286">
        <f t="shared" si="3"/>
        <v>0.45042672815461732</v>
      </c>
      <c r="FA30" s="288">
        <f t="shared" si="6"/>
        <v>0.54957327184538274</v>
      </c>
      <c r="FB30" s="291">
        <f t="shared" si="7"/>
        <v>0.24283577392198144</v>
      </c>
      <c r="FC30" s="294">
        <f t="shared" si="8"/>
        <v>5.0953029914287842E-5</v>
      </c>
      <c r="FE30" s="239">
        <f t="shared" si="9"/>
        <v>19108599</v>
      </c>
      <c r="FF30" s="239">
        <f t="shared" si="10"/>
        <v>3475641</v>
      </c>
      <c r="FG30" s="239">
        <f t="shared" si="11"/>
        <v>15632958</v>
      </c>
      <c r="FH30" s="239">
        <f t="shared" si="12"/>
        <v>1256746</v>
      </c>
      <c r="FI30" s="240">
        <f t="shared" si="13"/>
        <v>0.81811115508782195</v>
      </c>
      <c r="FJ30" s="239">
        <f t="shared" si="14"/>
        <v>468</v>
      </c>
      <c r="FK30" s="240">
        <f t="shared" si="15"/>
        <v>0.18188884491217802</v>
      </c>
      <c r="FL30" s="240">
        <f t="shared" si="16"/>
        <v>6.5768610247145795E-2</v>
      </c>
      <c r="FM30" s="240">
        <f t="shared" si="17"/>
        <v>2.4491591455762926E-5</v>
      </c>
      <c r="FO30" s="312">
        <f t="shared" si="18"/>
        <v>8257219</v>
      </c>
      <c r="FP30" s="312">
        <f t="shared" si="81"/>
        <v>3881396</v>
      </c>
      <c r="FQ30" s="239">
        <f t="shared" si="19"/>
        <v>4375823</v>
      </c>
      <c r="FR30" s="312">
        <f t="shared" si="20"/>
        <v>938633</v>
      </c>
      <c r="FS30" s="240">
        <f t="shared" si="21"/>
        <v>0.52993907512928995</v>
      </c>
      <c r="FT30" s="312">
        <f t="shared" si="22"/>
        <v>354</v>
      </c>
      <c r="FU30" s="240">
        <f t="shared" si="23"/>
        <v>0.47006092487071011</v>
      </c>
      <c r="FV30" s="240">
        <f t="shared" si="24"/>
        <v>0.11367422857502023</v>
      </c>
      <c r="FW30" s="240">
        <f t="shared" si="25"/>
        <v>4.2871576980094633E-5</v>
      </c>
      <c r="FY30" s="244">
        <f t="shared" si="26"/>
        <v>8269325</v>
      </c>
      <c r="FZ30" s="244">
        <f t="shared" si="27"/>
        <v>6740561</v>
      </c>
      <c r="GA30" s="239">
        <f t="shared" si="28"/>
        <v>1528764</v>
      </c>
      <c r="GB30" s="244">
        <f t="shared" si="29"/>
        <v>1405187</v>
      </c>
      <c r="GC30" s="240">
        <f t="shared" si="30"/>
        <v>0.1848716793692351</v>
      </c>
      <c r="GD30" s="244">
        <f t="shared" si="31"/>
        <v>429</v>
      </c>
      <c r="GE30" s="240">
        <f t="shared" si="32"/>
        <v>0.8151283206307649</v>
      </c>
      <c r="GF30" s="240">
        <f t="shared" si="33"/>
        <v>0.16992765431277643</v>
      </c>
      <c r="GG30" s="240">
        <f t="shared" si="34"/>
        <v>5.1878478594081135E-5</v>
      </c>
      <c r="GI30" s="244">
        <f t="shared" si="35"/>
        <v>6685963</v>
      </c>
      <c r="GJ30" s="244">
        <f t="shared" si="36"/>
        <v>5949677</v>
      </c>
      <c r="GK30" s="239">
        <f t="shared" si="37"/>
        <v>736286</v>
      </c>
      <c r="GL30" s="244">
        <f t="shared" si="38"/>
        <v>1874150</v>
      </c>
      <c r="GM30" s="240">
        <f t="shared" si="39"/>
        <v>0.11012415115070186</v>
      </c>
      <c r="GN30" s="244">
        <f t="shared" si="40"/>
        <v>416</v>
      </c>
      <c r="GO30" s="240">
        <f t="shared" si="41"/>
        <v>0.88987584884929816</v>
      </c>
      <c r="GP30" s="240">
        <f t="shared" si="42"/>
        <v>0.28031115338209323</v>
      </c>
      <c r="GQ30" s="240">
        <f t="shared" si="43"/>
        <v>6.221990758848052E-5</v>
      </c>
      <c r="GS30" s="244">
        <f t="shared" si="44"/>
        <v>5116920</v>
      </c>
      <c r="GT30" s="244">
        <f t="shared" si="45"/>
        <v>4814330</v>
      </c>
      <c r="GU30" s="239">
        <f t="shared" si="46"/>
        <v>302590</v>
      </c>
      <c r="GV30" s="244">
        <f t="shared" si="47"/>
        <v>4051476</v>
      </c>
      <c r="GW30" s="240">
        <f t="shared" si="48"/>
        <v>5.9135182883453326E-2</v>
      </c>
      <c r="GX30" s="244">
        <f t="shared" si="49"/>
        <v>433</v>
      </c>
      <c r="GY30" s="240">
        <f t="shared" si="50"/>
        <v>0.94086481711654668</v>
      </c>
      <c r="GZ30" s="240">
        <f t="shared" si="51"/>
        <v>0.79178021153350064</v>
      </c>
      <c r="HA30" s="240">
        <f t="shared" si="52"/>
        <v>8.4621217451122946E-5</v>
      </c>
      <c r="HC30" s="239">
        <f t="shared" si="53"/>
        <v>2980958</v>
      </c>
      <c r="HD30" s="239">
        <f t="shared" si="54"/>
        <v>2847321</v>
      </c>
      <c r="HE30" s="239">
        <f t="shared" si="55"/>
        <v>133637</v>
      </c>
      <c r="HF30" s="239">
        <f t="shared" si="56"/>
        <v>2717341</v>
      </c>
      <c r="HG30" s="240">
        <f t="shared" si="57"/>
        <v>4.4830219010130304E-2</v>
      </c>
      <c r="HH30" s="239">
        <f t="shared" si="58"/>
        <v>469</v>
      </c>
      <c r="HI30" s="240">
        <f t="shared" si="59"/>
        <v>0.95516978098986971</v>
      </c>
      <c r="HJ30" s="299">
        <f t="shared" si="60"/>
        <v>0.91156634880464604</v>
      </c>
      <c r="HK30" s="297">
        <f t="shared" si="61"/>
        <v>1.5733197180235346E-4</v>
      </c>
      <c r="HM30" s="239">
        <f t="shared" si="62"/>
        <v>31310385</v>
      </c>
      <c r="HN30" s="239">
        <f t="shared" si="63"/>
        <v>24233285</v>
      </c>
      <c r="HO30" s="307">
        <f t="shared" si="64"/>
        <v>7077100</v>
      </c>
      <c r="HP30" s="304">
        <f t="shared" si="65"/>
        <v>10986787</v>
      </c>
      <c r="HQ30" s="285">
        <f t="shared" si="66"/>
        <v>0.22603043686623464</v>
      </c>
      <c r="HR30" s="302">
        <f t="shared" si="67"/>
        <v>2101</v>
      </c>
      <c r="HS30" s="300">
        <f t="shared" si="68"/>
        <v>0.77396956313376541</v>
      </c>
      <c r="HT30" s="299">
        <f t="shared" si="69"/>
        <v>0.35089913458426014</v>
      </c>
      <c r="HU30" s="297">
        <f t="shared" si="70"/>
        <v>6.7102336812530417E-5</v>
      </c>
      <c r="HW30" s="239">
        <f t="shared" si="71"/>
        <v>14783841</v>
      </c>
      <c r="HX30" s="309">
        <f t="shared" si="72"/>
        <v>13611328</v>
      </c>
      <c r="HY30" s="307">
        <f t="shared" si="73"/>
        <v>1172513</v>
      </c>
      <c r="HZ30" s="304">
        <f t="shared" si="74"/>
        <v>8642967</v>
      </c>
      <c r="IA30" s="285">
        <f t="shared" si="75"/>
        <v>7.9310444423746171E-2</v>
      </c>
      <c r="IB30" s="302">
        <f t="shared" si="76"/>
        <v>1318</v>
      </c>
      <c r="IC30" s="300">
        <f t="shared" si="77"/>
        <v>0.92068955557625387</v>
      </c>
      <c r="ID30" s="299">
        <f t="shared" si="78"/>
        <v>0.58462256189037742</v>
      </c>
      <c r="IE30" s="297">
        <f t="shared" si="79"/>
        <v>8.9151391712072664E-5</v>
      </c>
    </row>
    <row r="31" spans="2:239" ht="15" hidden="1" customHeight="1" x14ac:dyDescent="0.3">
      <c r="B31" s="131">
        <v>22</v>
      </c>
      <c r="C31" s="131" t="s">
        <v>677</v>
      </c>
      <c r="D31" s="139">
        <v>44325</v>
      </c>
      <c r="E31" s="136">
        <v>2980958</v>
      </c>
      <c r="F31" s="136">
        <v>2848355</v>
      </c>
      <c r="G31" s="137">
        <v>95.551664934561302</v>
      </c>
      <c r="H31" s="136">
        <v>2748619</v>
      </c>
      <c r="I31" s="137">
        <v>92.205894883456935</v>
      </c>
      <c r="J31" s="136">
        <v>501</v>
      </c>
      <c r="K31" s="137">
        <v>1.680667758485695E-2</v>
      </c>
      <c r="L31" s="136">
        <v>0</v>
      </c>
      <c r="M31" s="137">
        <v>0</v>
      </c>
      <c r="N31" s="136">
        <v>0</v>
      </c>
      <c r="O31" s="137">
        <v>0</v>
      </c>
      <c r="P31" s="136">
        <v>0</v>
      </c>
      <c r="Q31" s="137">
        <v>0</v>
      </c>
      <c r="R31" s="136">
        <v>2442116</v>
      </c>
      <c r="S31" s="136">
        <v>2324502</v>
      </c>
      <c r="T31" s="137">
        <v>95.183930656856603</v>
      </c>
      <c r="U31" s="136">
        <v>2236053</v>
      </c>
      <c r="V31" s="137">
        <v>91.562112528643198</v>
      </c>
      <c r="W31" s="136">
        <v>268</v>
      </c>
      <c r="X31" s="137">
        <v>1.0974089682881567E-2</v>
      </c>
      <c r="Y31" s="136">
        <v>0</v>
      </c>
      <c r="Z31" s="137">
        <v>0</v>
      </c>
      <c r="AA31" s="136">
        <v>0</v>
      </c>
      <c r="AB31" s="137">
        <v>0</v>
      </c>
      <c r="AC31" s="136">
        <v>0</v>
      </c>
      <c r="AD31" s="137">
        <v>0</v>
      </c>
      <c r="AE31" s="138">
        <v>2674804</v>
      </c>
      <c r="AF31" s="138">
        <v>2492843</v>
      </c>
      <c r="AG31" s="137">
        <v>93.197221179570548</v>
      </c>
      <c r="AH31" s="138">
        <v>2190865</v>
      </c>
      <c r="AI31" s="137">
        <v>81.907496773595383</v>
      </c>
      <c r="AJ31" s="138">
        <v>238</v>
      </c>
      <c r="AK31" s="137">
        <v>8.8978482161683626E-3</v>
      </c>
      <c r="AL31" s="138">
        <v>0</v>
      </c>
      <c r="AM31" s="137">
        <v>0</v>
      </c>
      <c r="AN31" s="138">
        <v>3015497</v>
      </c>
      <c r="AO31" s="138">
        <v>2732310</v>
      </c>
      <c r="AP31" s="137">
        <v>90.608944396230541</v>
      </c>
      <c r="AQ31" s="138">
        <v>1538136</v>
      </c>
      <c r="AR31" s="137">
        <v>51.007711166683301</v>
      </c>
      <c r="AS31" s="138">
        <v>237</v>
      </c>
      <c r="AT31" s="137">
        <v>7.8594009544695285E-3</v>
      </c>
      <c r="AU31" s="138">
        <v>0</v>
      </c>
      <c r="AV31" s="137">
        <v>0</v>
      </c>
      <c r="AW31" s="138">
        <v>3670466</v>
      </c>
      <c r="AX31" s="138">
        <v>3226582</v>
      </c>
      <c r="AY31" s="137">
        <v>87.906603684654755</v>
      </c>
      <c r="AZ31" s="138">
        <v>1098343</v>
      </c>
      <c r="BA31" s="137">
        <v>29.923802590733711</v>
      </c>
      <c r="BB31" s="138">
        <v>259</v>
      </c>
      <c r="BC31" s="137">
        <v>7.0563247282497644E-3</v>
      </c>
      <c r="BD31" s="138">
        <v>0</v>
      </c>
      <c r="BE31" s="137">
        <v>0</v>
      </c>
      <c r="BF31" s="138">
        <v>4129776</v>
      </c>
      <c r="BG31" s="138">
        <v>3524121</v>
      </c>
      <c r="BH31" s="137">
        <v>85.334434603717</v>
      </c>
      <c r="BI31" s="138">
        <v>996228</v>
      </c>
      <c r="BJ31" s="137">
        <v>24.12305171031068</v>
      </c>
      <c r="BK31" s="138">
        <v>272</v>
      </c>
      <c r="BL31" s="137">
        <v>6.586313640255549E-3</v>
      </c>
      <c r="BM31" s="138">
        <v>0</v>
      </c>
      <c r="BN31" s="137">
        <v>0</v>
      </c>
      <c r="BO31" s="138">
        <v>4139549</v>
      </c>
      <c r="BP31" s="138">
        <v>3281958</v>
      </c>
      <c r="BQ31" s="137">
        <v>79.28298469229378</v>
      </c>
      <c r="BR31" s="138">
        <v>809686</v>
      </c>
      <c r="BS31" s="137">
        <v>19.559763636086927</v>
      </c>
      <c r="BT31" s="138">
        <v>224</v>
      </c>
      <c r="BU31" s="137">
        <v>5.4112175021964956E-3</v>
      </c>
      <c r="BV31" s="138">
        <v>0</v>
      </c>
      <c r="BW31" s="137">
        <v>0</v>
      </c>
      <c r="BX31" s="136">
        <v>3865391</v>
      </c>
      <c r="BY31" s="136">
        <v>2545781</v>
      </c>
      <c r="BZ31" s="137">
        <v>65.860892209869576</v>
      </c>
      <c r="CA31" s="136">
        <v>602030</v>
      </c>
      <c r="CB31" s="137">
        <v>15.574879746964795</v>
      </c>
      <c r="CC31" s="136">
        <v>209</v>
      </c>
      <c r="CD31" s="137">
        <v>5.4069562432364536E-3</v>
      </c>
      <c r="CE31" s="136">
        <v>4391828</v>
      </c>
      <c r="CF31" s="136">
        <v>1876010</v>
      </c>
      <c r="CG31" s="137">
        <v>42.715926033533194</v>
      </c>
      <c r="CH31" s="136">
        <v>544546</v>
      </c>
      <c r="CI31" s="137">
        <v>12.399073916373775</v>
      </c>
      <c r="CJ31" s="136">
        <v>186</v>
      </c>
      <c r="CK31" s="137">
        <v>4.2351385345692043E-3</v>
      </c>
      <c r="CL31" s="136">
        <v>4695213</v>
      </c>
      <c r="CM31" s="136">
        <v>1188369</v>
      </c>
      <c r="CN31" s="137">
        <v>25.310225542483376</v>
      </c>
      <c r="CO31" s="136">
        <v>484965</v>
      </c>
      <c r="CP31" s="137">
        <v>10.328924374676932</v>
      </c>
      <c r="CQ31" s="136">
        <v>170</v>
      </c>
      <c r="CR31" s="137">
        <v>3.6207090072377978E-3</v>
      </c>
      <c r="CS31" s="136">
        <v>4789564</v>
      </c>
      <c r="CT31" s="136">
        <v>999762</v>
      </c>
      <c r="CU31" s="137">
        <v>20.873758028914533</v>
      </c>
      <c r="CV31" s="136">
        <v>433403</v>
      </c>
      <c r="CW31" s="137">
        <v>9.0489029899172451</v>
      </c>
      <c r="CX31" s="136">
        <v>170</v>
      </c>
      <c r="CY31" s="137">
        <v>3.5493836182166057E-3</v>
      </c>
      <c r="CZ31" s="136">
        <v>4417542</v>
      </c>
      <c r="DA31" s="136">
        <v>787324</v>
      </c>
      <c r="DB31" s="137">
        <v>17.822671521855366</v>
      </c>
      <c r="DC31" s="136">
        <v>356459</v>
      </c>
      <c r="DD31" s="137">
        <v>8.0691705930583115</v>
      </c>
      <c r="DE31" s="136">
        <v>127</v>
      </c>
      <c r="DF31" s="137">
        <v>2.8749019250977129E-3</v>
      </c>
      <c r="DG31" s="136">
        <v>3804929</v>
      </c>
      <c r="DH31" s="136">
        <v>510547</v>
      </c>
      <c r="DI31" s="137">
        <v>13.418042754542858</v>
      </c>
      <c r="DJ31" s="136">
        <v>200504</v>
      </c>
      <c r="DK31" s="137">
        <v>5.2695858450972413</v>
      </c>
      <c r="DL31" s="136">
        <v>47</v>
      </c>
      <c r="DM31" s="137">
        <v>1.2352398691276498E-3</v>
      </c>
      <c r="DN31" s="136">
        <v>1401351</v>
      </c>
      <c r="DO31" s="136">
        <v>55097</v>
      </c>
      <c r="DP31" s="137">
        <v>3.9317059038028304</v>
      </c>
      <c r="DQ31" s="136">
        <v>15225</v>
      </c>
      <c r="DR31" s="137">
        <v>1.0864515742308674</v>
      </c>
      <c r="DS31" s="136">
        <v>2</v>
      </c>
      <c r="DT31" s="137">
        <v>1.4271941861817634E-4</v>
      </c>
      <c r="DU31" s="136">
        <v>1422608</v>
      </c>
      <c r="DV31" s="136">
        <v>416</v>
      </c>
      <c r="DW31" s="137">
        <v>2.9242068089030848E-2</v>
      </c>
      <c r="DX31" s="136">
        <v>116</v>
      </c>
      <c r="DY31" s="137">
        <v>8.1540382171336016E-3</v>
      </c>
      <c r="DZ31" s="136">
        <v>0</v>
      </c>
      <c r="EA31" s="137">
        <v>0</v>
      </c>
      <c r="EB31" s="136">
        <v>2988769</v>
      </c>
      <c r="EC31" s="136">
        <v>283</v>
      </c>
      <c r="ED31" s="137">
        <v>9.4687812942385301E-3</v>
      </c>
      <c r="EE31" s="136">
        <v>55</v>
      </c>
      <c r="EF31" s="137">
        <v>1.8402225130145556E-3</v>
      </c>
      <c r="EG31" s="136">
        <v>1</v>
      </c>
      <c r="EH31" s="137">
        <v>3.3458591145719192E-5</v>
      </c>
      <c r="EI31" s="136">
        <v>5005988</v>
      </c>
      <c r="EJ31" s="136">
        <v>90</v>
      </c>
      <c r="EK31" s="137">
        <v>1.7978468985542916E-3</v>
      </c>
      <c r="EL31" s="138">
        <v>10</v>
      </c>
      <c r="EM31" s="137">
        <v>1.9976076650603239E-4</v>
      </c>
      <c r="EN31" s="138">
        <v>0</v>
      </c>
      <c r="EO31" s="137">
        <v>0</v>
      </c>
      <c r="EP31" s="138">
        <v>2223118</v>
      </c>
      <c r="EQ31" s="138">
        <v>0</v>
      </c>
      <c r="ER31" s="137">
        <v>0</v>
      </c>
      <c r="ET31" s="239">
        <f t="shared" si="4"/>
        <v>59836349</v>
      </c>
      <c r="EU31" s="239">
        <f t="shared" si="0"/>
        <v>31441999</v>
      </c>
      <c r="EW31" s="287">
        <f t="shared" si="1"/>
        <v>0.52546653539974508</v>
      </c>
      <c r="EX31" s="239">
        <f t="shared" si="5"/>
        <v>50418984</v>
      </c>
      <c r="EY31" s="239">
        <f t="shared" si="2"/>
        <v>22025423</v>
      </c>
      <c r="EZ31" s="286">
        <f t="shared" si="3"/>
        <v>0.43684781510075649</v>
      </c>
      <c r="FA31" s="288">
        <f t="shared" si="6"/>
        <v>0.56315218489924357</v>
      </c>
      <c r="FB31" s="291">
        <f t="shared" si="7"/>
        <v>0.28273203601246705</v>
      </c>
      <c r="FC31" s="294">
        <f t="shared" si="8"/>
        <v>5.7716355410890471E-5</v>
      </c>
      <c r="FE31" s="239">
        <f t="shared" si="9"/>
        <v>19108599</v>
      </c>
      <c r="FF31" s="239">
        <f t="shared" si="10"/>
        <v>3541099</v>
      </c>
      <c r="FG31" s="239">
        <f t="shared" si="11"/>
        <v>15567500</v>
      </c>
      <c r="FH31" s="239">
        <f t="shared" si="12"/>
        <v>1490556</v>
      </c>
      <c r="FI31" s="240">
        <f t="shared" si="13"/>
        <v>0.81468557689655841</v>
      </c>
      <c r="FJ31" s="239">
        <f t="shared" si="14"/>
        <v>516</v>
      </c>
      <c r="FK31" s="240">
        <f t="shared" si="15"/>
        <v>0.18531442310344154</v>
      </c>
      <c r="FL31" s="240">
        <f t="shared" si="16"/>
        <v>7.8004462807555908E-2</v>
      </c>
      <c r="FM31" s="240">
        <f t="shared" si="17"/>
        <v>2.7003549553789894E-5</v>
      </c>
      <c r="FO31" s="312">
        <f t="shared" si="18"/>
        <v>8257219</v>
      </c>
      <c r="FP31" s="312">
        <f t="shared" si="81"/>
        <v>4421791</v>
      </c>
      <c r="FQ31" s="239">
        <f t="shared" si="19"/>
        <v>3835428</v>
      </c>
      <c r="FR31" s="312">
        <f t="shared" si="20"/>
        <v>1146576</v>
      </c>
      <c r="FS31" s="240">
        <f t="shared" si="21"/>
        <v>0.46449391738308021</v>
      </c>
      <c r="FT31" s="312">
        <f t="shared" si="22"/>
        <v>395</v>
      </c>
      <c r="FU31" s="240">
        <f t="shared" si="23"/>
        <v>0.53550608261691979</v>
      </c>
      <c r="FV31" s="240">
        <f t="shared" si="24"/>
        <v>0.13885740465403668</v>
      </c>
      <c r="FW31" s="240">
        <f t="shared" si="25"/>
        <v>4.7836929116207285E-5</v>
      </c>
      <c r="FY31" s="244">
        <f t="shared" si="26"/>
        <v>8269325</v>
      </c>
      <c r="FZ31" s="244">
        <f t="shared" si="27"/>
        <v>6806079</v>
      </c>
      <c r="GA31" s="239">
        <f t="shared" si="28"/>
        <v>1463246</v>
      </c>
      <c r="GB31" s="244">
        <f t="shared" si="29"/>
        <v>1805914</v>
      </c>
      <c r="GC31" s="240">
        <f t="shared" si="30"/>
        <v>0.17694866267802994</v>
      </c>
      <c r="GD31" s="244">
        <f t="shared" si="31"/>
        <v>496</v>
      </c>
      <c r="GE31" s="240">
        <f t="shared" si="32"/>
        <v>0.82305133732197</v>
      </c>
      <c r="GF31" s="240">
        <f t="shared" si="33"/>
        <v>0.21838711140268402</v>
      </c>
      <c r="GG31" s="240">
        <f t="shared" si="34"/>
        <v>5.9980711847702201E-5</v>
      </c>
      <c r="GI31" s="244">
        <f t="shared" si="35"/>
        <v>6685963</v>
      </c>
      <c r="GJ31" s="244">
        <f t="shared" si="36"/>
        <v>5958892</v>
      </c>
      <c r="GK31" s="239">
        <f t="shared" si="37"/>
        <v>727071</v>
      </c>
      <c r="GL31" s="244">
        <f t="shared" si="38"/>
        <v>2636479</v>
      </c>
      <c r="GM31" s="240">
        <f t="shared" si="39"/>
        <v>0.10874589045736568</v>
      </c>
      <c r="GN31" s="244">
        <f t="shared" si="40"/>
        <v>496</v>
      </c>
      <c r="GO31" s="240">
        <f t="shared" si="41"/>
        <v>0.89125410954263429</v>
      </c>
      <c r="GP31" s="240">
        <f t="shared" si="42"/>
        <v>0.3943304801417537</v>
      </c>
      <c r="GQ31" s="240">
        <f t="shared" si="43"/>
        <v>7.4185274432419086E-5</v>
      </c>
      <c r="GS31" s="244">
        <f t="shared" si="44"/>
        <v>5116920</v>
      </c>
      <c r="GT31" s="244">
        <f t="shared" si="45"/>
        <v>4817345</v>
      </c>
      <c r="GU31" s="239">
        <f t="shared" si="46"/>
        <v>299575</v>
      </c>
      <c r="GV31" s="244">
        <f t="shared" si="47"/>
        <v>4426918</v>
      </c>
      <c r="GW31" s="240">
        <f t="shared" si="48"/>
        <v>5.8545961242309826E-2</v>
      </c>
      <c r="GX31" s="244">
        <f t="shared" si="49"/>
        <v>506</v>
      </c>
      <c r="GY31" s="240">
        <f t="shared" si="50"/>
        <v>0.94145403875769018</v>
      </c>
      <c r="GZ31" s="240">
        <f t="shared" si="51"/>
        <v>0.86515286539558955</v>
      </c>
      <c r="HA31" s="240">
        <f t="shared" si="52"/>
        <v>9.8887612079141362E-5</v>
      </c>
      <c r="HC31" s="239">
        <f t="shared" si="53"/>
        <v>2980958</v>
      </c>
      <c r="HD31" s="239">
        <f t="shared" si="54"/>
        <v>2848355</v>
      </c>
      <c r="HE31" s="239">
        <f t="shared" si="55"/>
        <v>132603</v>
      </c>
      <c r="HF31" s="239">
        <f t="shared" si="56"/>
        <v>2748619</v>
      </c>
      <c r="HG31" s="240">
        <f t="shared" si="57"/>
        <v>4.4483350654386945E-2</v>
      </c>
      <c r="HH31" s="239">
        <f t="shared" si="58"/>
        <v>501</v>
      </c>
      <c r="HI31" s="240">
        <f t="shared" si="59"/>
        <v>0.95551664934561309</v>
      </c>
      <c r="HJ31" s="299">
        <f t="shared" si="60"/>
        <v>0.92205894883456929</v>
      </c>
      <c r="HK31" s="297">
        <f t="shared" si="61"/>
        <v>1.680667758485695E-4</v>
      </c>
      <c r="HM31" s="239">
        <f t="shared" si="62"/>
        <v>31310385</v>
      </c>
      <c r="HN31" s="239">
        <f t="shared" si="63"/>
        <v>24852462</v>
      </c>
      <c r="HO31" s="307">
        <f t="shared" si="64"/>
        <v>6457923</v>
      </c>
      <c r="HP31" s="304">
        <f t="shared" si="65"/>
        <v>12764506</v>
      </c>
      <c r="HQ31" s="285">
        <f t="shared" si="66"/>
        <v>0.20625498536667627</v>
      </c>
      <c r="HR31" s="302">
        <f t="shared" si="67"/>
        <v>2394</v>
      </c>
      <c r="HS31" s="300">
        <f t="shared" si="68"/>
        <v>0.7937450146333237</v>
      </c>
      <c r="HT31" s="299">
        <f t="shared" si="69"/>
        <v>0.40767643067946946</v>
      </c>
      <c r="HU31" s="297">
        <f t="shared" si="70"/>
        <v>7.6460254321369733E-5</v>
      </c>
      <c r="HW31" s="239">
        <f t="shared" si="71"/>
        <v>14783841</v>
      </c>
      <c r="HX31" s="309">
        <f t="shared" si="72"/>
        <v>13624592</v>
      </c>
      <c r="HY31" s="307">
        <f t="shared" si="73"/>
        <v>1159249</v>
      </c>
      <c r="HZ31" s="304">
        <f t="shared" si="74"/>
        <v>9812016</v>
      </c>
      <c r="IA31" s="285">
        <f t="shared" si="75"/>
        <v>7.8413248627335758E-2</v>
      </c>
      <c r="IB31" s="302">
        <f t="shared" si="76"/>
        <v>1503</v>
      </c>
      <c r="IC31" s="300">
        <f t="shared" si="77"/>
        <v>0.92158675137266421</v>
      </c>
      <c r="ID31" s="299">
        <f t="shared" si="78"/>
        <v>0.66369869643484392</v>
      </c>
      <c r="IE31" s="297">
        <f t="shared" si="79"/>
        <v>1.0166505443341822E-4</v>
      </c>
    </row>
    <row r="32" spans="2:239" ht="15" hidden="1" customHeight="1" x14ac:dyDescent="0.3">
      <c r="B32" s="131">
        <v>23</v>
      </c>
      <c r="C32" s="131" t="s">
        <v>678</v>
      </c>
      <c r="D32" s="139">
        <v>44332</v>
      </c>
      <c r="E32" s="136">
        <v>2980958</v>
      </c>
      <c r="F32" s="136">
        <v>2849500</v>
      </c>
      <c r="G32" s="137">
        <v>95.59007540528917</v>
      </c>
      <c r="H32" s="136">
        <v>2770657</v>
      </c>
      <c r="I32" s="137">
        <v>92.945187419614768</v>
      </c>
      <c r="J32" s="136">
        <v>529</v>
      </c>
      <c r="K32" s="137">
        <v>1.7745972938900852E-2</v>
      </c>
      <c r="L32" s="136">
        <v>0</v>
      </c>
      <c r="M32" s="137">
        <v>0</v>
      </c>
      <c r="N32" s="136">
        <v>0</v>
      </c>
      <c r="O32" s="137">
        <v>0</v>
      </c>
      <c r="P32" s="136">
        <v>0</v>
      </c>
      <c r="Q32" s="137">
        <v>0</v>
      </c>
      <c r="R32" s="136">
        <v>2442116</v>
      </c>
      <c r="S32" s="136">
        <v>2325755</v>
      </c>
      <c r="T32" s="137">
        <v>95.235238620933643</v>
      </c>
      <c r="U32" s="136">
        <v>2264169</v>
      </c>
      <c r="V32" s="137">
        <v>92.713409191045798</v>
      </c>
      <c r="W32" s="136">
        <v>300</v>
      </c>
      <c r="X32" s="137">
        <v>1.2284428749494291E-2</v>
      </c>
      <c r="Y32" s="136">
        <v>0</v>
      </c>
      <c r="Z32" s="137">
        <v>0</v>
      </c>
      <c r="AA32" s="136">
        <v>0</v>
      </c>
      <c r="AB32" s="137">
        <v>0</v>
      </c>
      <c r="AC32" s="136">
        <v>0</v>
      </c>
      <c r="AD32" s="137">
        <v>0</v>
      </c>
      <c r="AE32" s="138">
        <v>2674804</v>
      </c>
      <c r="AF32" s="138">
        <v>2495224</v>
      </c>
      <c r="AG32" s="137">
        <v>93.286237047649095</v>
      </c>
      <c r="AH32" s="138">
        <v>2333741</v>
      </c>
      <c r="AI32" s="137">
        <v>87.249047032978865</v>
      </c>
      <c r="AJ32" s="138">
        <v>273</v>
      </c>
      <c r="AK32" s="137">
        <v>1.0206355306781358E-2</v>
      </c>
      <c r="AL32" s="138">
        <v>0</v>
      </c>
      <c r="AM32" s="137">
        <v>0</v>
      </c>
      <c r="AN32" s="138">
        <v>3015497</v>
      </c>
      <c r="AO32" s="138">
        <v>2737069</v>
      </c>
      <c r="AP32" s="137">
        <v>90.766762493877465</v>
      </c>
      <c r="AQ32" s="138">
        <v>1952016</v>
      </c>
      <c r="AR32" s="137">
        <v>64.732811871475917</v>
      </c>
      <c r="AS32" s="138">
        <v>294</v>
      </c>
      <c r="AT32" s="137">
        <v>9.7496366270634661E-3</v>
      </c>
      <c r="AU32" s="138">
        <v>0</v>
      </c>
      <c r="AV32" s="137">
        <v>0</v>
      </c>
      <c r="AW32" s="138">
        <v>3670466</v>
      </c>
      <c r="AX32" s="138">
        <v>3235388</v>
      </c>
      <c r="AY32" s="137">
        <v>88.146518725415248</v>
      </c>
      <c r="AZ32" s="138">
        <v>1469303</v>
      </c>
      <c r="BA32" s="137">
        <v>40.030421205372832</v>
      </c>
      <c r="BB32" s="138">
        <v>308</v>
      </c>
      <c r="BC32" s="137">
        <v>8.3913050822429641E-3</v>
      </c>
      <c r="BD32" s="138">
        <v>0</v>
      </c>
      <c r="BE32" s="137">
        <v>0</v>
      </c>
      <c r="BF32" s="138">
        <v>4129776</v>
      </c>
      <c r="BG32" s="138">
        <v>3537405</v>
      </c>
      <c r="BH32" s="137">
        <v>85.656098539000652</v>
      </c>
      <c r="BI32" s="138">
        <v>1297203</v>
      </c>
      <c r="BJ32" s="137">
        <v>31.410977253972128</v>
      </c>
      <c r="BK32" s="138">
        <v>324</v>
      </c>
      <c r="BL32" s="137">
        <v>7.8454618361867567E-3</v>
      </c>
      <c r="BM32" s="138">
        <v>0</v>
      </c>
      <c r="BN32" s="137">
        <v>0</v>
      </c>
      <c r="BO32" s="138">
        <v>4139549</v>
      </c>
      <c r="BP32" s="138">
        <v>3333833</v>
      </c>
      <c r="BQ32" s="137">
        <v>80.536140531251107</v>
      </c>
      <c r="BR32" s="138">
        <v>1038174</v>
      </c>
      <c r="BS32" s="137">
        <v>25.07939874609529</v>
      </c>
      <c r="BT32" s="138">
        <v>267</v>
      </c>
      <c r="BU32" s="137">
        <v>6.4499780048502863E-3</v>
      </c>
      <c r="BV32" s="138">
        <v>0</v>
      </c>
      <c r="BW32" s="137">
        <v>0</v>
      </c>
      <c r="BX32" s="136">
        <v>3865391</v>
      </c>
      <c r="BY32" s="136">
        <v>2715261</v>
      </c>
      <c r="BZ32" s="137">
        <v>70.245442181657694</v>
      </c>
      <c r="CA32" s="136">
        <v>748507</v>
      </c>
      <c r="CB32" s="137">
        <v>19.364328214144439</v>
      </c>
      <c r="CC32" s="136">
        <v>248</v>
      </c>
      <c r="CD32" s="137">
        <v>6.4159098005867965E-3</v>
      </c>
      <c r="CE32" s="136">
        <v>4391828</v>
      </c>
      <c r="CF32" s="136">
        <v>2299751</v>
      </c>
      <c r="CG32" s="137">
        <v>52.364323010828294</v>
      </c>
      <c r="CH32" s="136">
        <v>673868</v>
      </c>
      <c r="CI32" s="137">
        <v>15.343679215124089</v>
      </c>
      <c r="CJ32" s="136">
        <v>219</v>
      </c>
      <c r="CK32" s="137">
        <v>4.9865340810250312E-3</v>
      </c>
      <c r="CL32" s="136">
        <v>4695213</v>
      </c>
      <c r="CM32" s="136">
        <v>1356548</v>
      </c>
      <c r="CN32" s="137">
        <v>28.892150366767172</v>
      </c>
      <c r="CO32" s="136">
        <v>590747</v>
      </c>
      <c r="CP32" s="137">
        <v>12.581899905286512</v>
      </c>
      <c r="CQ32" s="136">
        <v>202</v>
      </c>
      <c r="CR32" s="137">
        <v>4.3022542321296178E-3</v>
      </c>
      <c r="CS32" s="136">
        <v>4789564</v>
      </c>
      <c r="CT32" s="136">
        <v>1083720</v>
      </c>
      <c r="CU32" s="137">
        <v>22.626694204315882</v>
      </c>
      <c r="CV32" s="136">
        <v>517923</v>
      </c>
      <c r="CW32" s="137">
        <v>10.813573009985877</v>
      </c>
      <c r="CX32" s="136">
        <v>188</v>
      </c>
      <c r="CY32" s="137">
        <v>3.9252007072042468E-3</v>
      </c>
      <c r="CZ32" s="136">
        <v>4417542</v>
      </c>
      <c r="DA32" s="136">
        <v>833768</v>
      </c>
      <c r="DB32" s="137">
        <v>18.874025419565903</v>
      </c>
      <c r="DC32" s="136">
        <v>421302</v>
      </c>
      <c r="DD32" s="137">
        <v>9.5370230775394997</v>
      </c>
      <c r="DE32" s="136">
        <v>142</v>
      </c>
      <c r="DF32" s="137">
        <v>3.2144572705816942E-3</v>
      </c>
      <c r="DG32" s="136">
        <v>3804929</v>
      </c>
      <c r="DH32" s="136">
        <v>542014</v>
      </c>
      <c r="DI32" s="137">
        <v>14.24504898777349</v>
      </c>
      <c r="DJ32" s="136">
        <v>246262</v>
      </c>
      <c r="DK32" s="137">
        <v>6.4721838436407095</v>
      </c>
      <c r="DL32" s="136">
        <v>59</v>
      </c>
      <c r="DM32" s="137">
        <v>1.5506202612453478E-3</v>
      </c>
      <c r="DN32" s="136">
        <v>1401351</v>
      </c>
      <c r="DO32" s="136">
        <v>61131</v>
      </c>
      <c r="DP32" s="137">
        <v>4.3622903897738681</v>
      </c>
      <c r="DQ32" s="136">
        <v>26226</v>
      </c>
      <c r="DR32" s="137">
        <v>1.8714797363401461</v>
      </c>
      <c r="DS32" s="136">
        <v>2</v>
      </c>
      <c r="DT32" s="137">
        <v>1.4271941861817634E-4</v>
      </c>
      <c r="DU32" s="136">
        <v>1422608</v>
      </c>
      <c r="DV32" s="136">
        <v>501</v>
      </c>
      <c r="DW32" s="137">
        <v>3.52170098860684E-2</v>
      </c>
      <c r="DX32" s="136">
        <v>161</v>
      </c>
      <c r="DY32" s="137">
        <v>1.131724269791819E-2</v>
      </c>
      <c r="DZ32" s="136">
        <v>0</v>
      </c>
      <c r="EA32" s="137">
        <v>0</v>
      </c>
      <c r="EB32" s="136">
        <v>2988769</v>
      </c>
      <c r="EC32" s="136">
        <v>326</v>
      </c>
      <c r="ED32" s="137">
        <v>1.0907500713504456E-2</v>
      </c>
      <c r="EE32" s="136">
        <v>81</v>
      </c>
      <c r="EF32" s="137">
        <v>2.7101458828032543E-3</v>
      </c>
      <c r="EG32" s="136">
        <v>1</v>
      </c>
      <c r="EH32" s="137">
        <v>3.3458591145719192E-5</v>
      </c>
      <c r="EI32" s="136">
        <v>5005988</v>
      </c>
      <c r="EJ32" s="136">
        <v>92</v>
      </c>
      <c r="EK32" s="137">
        <v>1.8377990518554977E-3</v>
      </c>
      <c r="EL32" s="138">
        <v>11</v>
      </c>
      <c r="EM32" s="137">
        <v>2.1973684315663563E-4</v>
      </c>
      <c r="EN32" s="138">
        <v>0</v>
      </c>
      <c r="EO32" s="137">
        <v>0</v>
      </c>
      <c r="EP32" s="138">
        <v>2223118</v>
      </c>
      <c r="EQ32" s="138">
        <v>0</v>
      </c>
      <c r="ER32" s="137">
        <v>0</v>
      </c>
      <c r="ET32" s="239">
        <f t="shared" si="4"/>
        <v>59836349</v>
      </c>
      <c r="EU32" s="239">
        <f t="shared" si="0"/>
        <v>30429063</v>
      </c>
      <c r="EW32" s="287">
        <f t="shared" si="1"/>
        <v>0.50853809613283729</v>
      </c>
      <c r="EX32" s="239">
        <f t="shared" si="5"/>
        <v>50418984</v>
      </c>
      <c r="EY32" s="239">
        <f t="shared" si="2"/>
        <v>21012617</v>
      </c>
      <c r="EZ32" s="286">
        <f t="shared" si="3"/>
        <v>0.41676002435907872</v>
      </c>
      <c r="FA32" s="288">
        <f t="shared" si="6"/>
        <v>0.58323997564092123</v>
      </c>
      <c r="FB32" s="291">
        <f t="shared" si="7"/>
        <v>0.32428455916525412</v>
      </c>
      <c r="FC32" s="294">
        <f t="shared" si="8"/>
        <v>6.6542396014961344E-5</v>
      </c>
      <c r="FE32" s="239">
        <f t="shared" si="9"/>
        <v>19108599</v>
      </c>
      <c r="FF32" s="239">
        <f t="shared" si="10"/>
        <v>3877181</v>
      </c>
      <c r="FG32" s="239">
        <f t="shared" si="11"/>
        <v>15231418</v>
      </c>
      <c r="FH32" s="239">
        <f t="shared" si="12"/>
        <v>1802460</v>
      </c>
      <c r="FI32" s="240">
        <f t="shared" si="13"/>
        <v>0.79709757894861888</v>
      </c>
      <c r="FJ32" s="239">
        <f t="shared" si="14"/>
        <v>593</v>
      </c>
      <c r="FK32" s="240">
        <f t="shared" si="15"/>
        <v>0.20290242105138112</v>
      </c>
      <c r="FL32" s="240">
        <f t="shared" si="16"/>
        <v>9.4327166528535136E-2</v>
      </c>
      <c r="FM32" s="240">
        <f t="shared" si="17"/>
        <v>3.1033149002708154E-5</v>
      </c>
      <c r="FO32" s="312">
        <f t="shared" si="18"/>
        <v>8257219</v>
      </c>
      <c r="FP32" s="312">
        <f t="shared" si="81"/>
        <v>5015012</v>
      </c>
      <c r="FQ32" s="239">
        <f t="shared" si="19"/>
        <v>3242207</v>
      </c>
      <c r="FR32" s="312">
        <f t="shared" si="20"/>
        <v>1422375</v>
      </c>
      <c r="FS32" s="240">
        <f t="shared" si="21"/>
        <v>0.39265120617486349</v>
      </c>
      <c r="FT32" s="312">
        <f t="shared" si="22"/>
        <v>467</v>
      </c>
      <c r="FU32" s="240">
        <f t="shared" si="23"/>
        <v>0.60734879382513651</v>
      </c>
      <c r="FV32" s="240">
        <f t="shared" si="24"/>
        <v>0.1722583596244692</v>
      </c>
      <c r="FW32" s="240">
        <f t="shared" si="25"/>
        <v>5.6556571891819754E-5</v>
      </c>
      <c r="FY32" s="244">
        <f t="shared" si="26"/>
        <v>8269325</v>
      </c>
      <c r="FZ32" s="244">
        <f t="shared" si="27"/>
        <v>6871238</v>
      </c>
      <c r="GA32" s="239">
        <f t="shared" si="28"/>
        <v>1398087</v>
      </c>
      <c r="GB32" s="244">
        <f t="shared" si="29"/>
        <v>2335377</v>
      </c>
      <c r="GC32" s="240">
        <f t="shared" si="30"/>
        <v>0.16906905944560166</v>
      </c>
      <c r="GD32" s="244">
        <f t="shared" si="31"/>
        <v>591</v>
      </c>
      <c r="GE32" s="240">
        <f t="shared" si="32"/>
        <v>0.83093094055439831</v>
      </c>
      <c r="GF32" s="240">
        <f t="shared" si="33"/>
        <v>0.2824144655095791</v>
      </c>
      <c r="GG32" s="240">
        <f t="shared" si="34"/>
        <v>7.1468953028209681E-5</v>
      </c>
      <c r="GI32" s="244">
        <f t="shared" si="35"/>
        <v>6685963</v>
      </c>
      <c r="GJ32" s="244">
        <f t="shared" si="36"/>
        <v>5972457</v>
      </c>
      <c r="GK32" s="239">
        <f t="shared" si="37"/>
        <v>713506</v>
      </c>
      <c r="GL32" s="244">
        <f t="shared" si="38"/>
        <v>3421319</v>
      </c>
      <c r="GM32" s="240">
        <f t="shared" si="39"/>
        <v>0.10671701294189034</v>
      </c>
      <c r="GN32" s="244">
        <f t="shared" si="40"/>
        <v>602</v>
      </c>
      <c r="GO32" s="240">
        <f t="shared" si="41"/>
        <v>0.8932829870581096</v>
      </c>
      <c r="GP32" s="240">
        <f t="shared" si="42"/>
        <v>0.51171671156421294</v>
      </c>
      <c r="GQ32" s="240">
        <f t="shared" si="43"/>
        <v>9.0039385500637674E-5</v>
      </c>
      <c r="GS32" s="244">
        <f t="shared" si="44"/>
        <v>5116920</v>
      </c>
      <c r="GT32" s="244">
        <f t="shared" si="45"/>
        <v>4820979</v>
      </c>
      <c r="GU32" s="239">
        <f t="shared" si="46"/>
        <v>295941</v>
      </c>
      <c r="GV32" s="244">
        <f t="shared" si="47"/>
        <v>4597910</v>
      </c>
      <c r="GW32" s="240">
        <f t="shared" si="48"/>
        <v>5.7835768391923267E-2</v>
      </c>
      <c r="GX32" s="244">
        <f t="shared" si="49"/>
        <v>573</v>
      </c>
      <c r="GY32" s="240">
        <f t="shared" si="50"/>
        <v>0.94216423160807672</v>
      </c>
      <c r="GZ32" s="240">
        <f t="shared" si="51"/>
        <v>0.89856984279605701</v>
      </c>
      <c r="HA32" s="240">
        <f t="shared" si="52"/>
        <v>1.119814263267747E-4</v>
      </c>
      <c r="HC32" s="239">
        <f t="shared" si="53"/>
        <v>2980958</v>
      </c>
      <c r="HD32" s="239">
        <f t="shared" si="54"/>
        <v>2849500</v>
      </c>
      <c r="HE32" s="239">
        <f t="shared" si="55"/>
        <v>131458</v>
      </c>
      <c r="HF32" s="239">
        <f t="shared" si="56"/>
        <v>2770657</v>
      </c>
      <c r="HG32" s="240">
        <f t="shared" si="57"/>
        <v>4.4099245947108276E-2</v>
      </c>
      <c r="HH32" s="239">
        <f t="shared" si="58"/>
        <v>529</v>
      </c>
      <c r="HI32" s="240">
        <f t="shared" si="59"/>
        <v>0.95590075405289177</v>
      </c>
      <c r="HJ32" s="299">
        <f t="shared" si="60"/>
        <v>0.92945187419614772</v>
      </c>
      <c r="HK32" s="297">
        <f t="shared" si="61"/>
        <v>1.7745972938900851E-4</v>
      </c>
      <c r="HM32" s="239">
        <f t="shared" si="62"/>
        <v>31310385</v>
      </c>
      <c r="HN32" s="239">
        <f t="shared" si="63"/>
        <v>25529186</v>
      </c>
      <c r="HO32" s="307">
        <f t="shared" si="64"/>
        <v>5781199</v>
      </c>
      <c r="HP32" s="304">
        <f t="shared" si="65"/>
        <v>14547638</v>
      </c>
      <c r="HQ32" s="285">
        <f t="shared" si="66"/>
        <v>0.18464158137946882</v>
      </c>
      <c r="HR32" s="302">
        <f t="shared" si="67"/>
        <v>2762</v>
      </c>
      <c r="HS32" s="300">
        <f t="shared" si="68"/>
        <v>0.81535841862053116</v>
      </c>
      <c r="HT32" s="299">
        <f t="shared" si="69"/>
        <v>0.46462660871145467</v>
      </c>
      <c r="HU32" s="297">
        <f t="shared" si="70"/>
        <v>8.821354320619181E-5</v>
      </c>
      <c r="HW32" s="239">
        <f t="shared" si="71"/>
        <v>14783841</v>
      </c>
      <c r="HX32" s="309">
        <f t="shared" si="72"/>
        <v>13642936</v>
      </c>
      <c r="HY32" s="307">
        <f t="shared" si="73"/>
        <v>1140905</v>
      </c>
      <c r="HZ32" s="304">
        <f t="shared" si="74"/>
        <v>10789886</v>
      </c>
      <c r="IA32" s="285">
        <f t="shared" si="75"/>
        <v>7.7172434416739197E-2</v>
      </c>
      <c r="IB32" s="302">
        <f t="shared" si="76"/>
        <v>1704</v>
      </c>
      <c r="IC32" s="300">
        <f t="shared" si="77"/>
        <v>0.92282756558326084</v>
      </c>
      <c r="ID32" s="299">
        <f t="shared" si="78"/>
        <v>0.729843211923072</v>
      </c>
      <c r="IE32" s="297">
        <f t="shared" si="79"/>
        <v>1.1526097987660987E-4</v>
      </c>
    </row>
    <row r="33" spans="2:239" ht="15" hidden="1" customHeight="1" x14ac:dyDescent="0.3">
      <c r="B33" s="131">
        <v>24</v>
      </c>
      <c r="C33" s="131" t="s">
        <v>679</v>
      </c>
      <c r="D33" s="139">
        <v>44339</v>
      </c>
      <c r="E33" s="136">
        <v>2980958</v>
      </c>
      <c r="F33" s="136">
        <v>2850766</v>
      </c>
      <c r="G33" s="137">
        <v>95.632544973797025</v>
      </c>
      <c r="H33" s="136">
        <v>2783815</v>
      </c>
      <c r="I33" s="137">
        <v>93.386589143490113</v>
      </c>
      <c r="J33" s="136">
        <v>559</v>
      </c>
      <c r="K33" s="137">
        <v>1.8752360818233602E-2</v>
      </c>
      <c r="L33" s="136">
        <v>0</v>
      </c>
      <c r="M33" s="137">
        <v>0</v>
      </c>
      <c r="N33" s="136">
        <v>0</v>
      </c>
      <c r="O33" s="137">
        <v>0</v>
      </c>
      <c r="P33" s="136">
        <v>0</v>
      </c>
      <c r="Q33" s="137">
        <v>0</v>
      </c>
      <c r="R33" s="136">
        <v>2442116</v>
      </c>
      <c r="S33" s="136">
        <v>2327060</v>
      </c>
      <c r="T33" s="137">
        <v>95.288675885993939</v>
      </c>
      <c r="U33" s="136">
        <v>2279244</v>
      </c>
      <c r="V33" s="137">
        <v>93.330701735707891</v>
      </c>
      <c r="W33" s="136">
        <v>316</v>
      </c>
      <c r="X33" s="137">
        <v>1.2939598282800654E-2</v>
      </c>
      <c r="Y33" s="136">
        <v>0</v>
      </c>
      <c r="Z33" s="137">
        <v>0</v>
      </c>
      <c r="AA33" s="136">
        <v>0</v>
      </c>
      <c r="AB33" s="137">
        <v>0</v>
      </c>
      <c r="AC33" s="136">
        <v>0</v>
      </c>
      <c r="AD33" s="137">
        <v>0</v>
      </c>
      <c r="AE33" s="138">
        <v>2674804</v>
      </c>
      <c r="AF33" s="138">
        <v>2497625</v>
      </c>
      <c r="AG33" s="137">
        <v>93.37600063406515</v>
      </c>
      <c r="AH33" s="138">
        <v>2395097</v>
      </c>
      <c r="AI33" s="137">
        <v>89.542897348740311</v>
      </c>
      <c r="AJ33" s="138">
        <v>311</v>
      </c>
      <c r="AK33" s="137">
        <v>1.1627020148018322E-2</v>
      </c>
      <c r="AL33" s="138">
        <v>0</v>
      </c>
      <c r="AM33" s="137">
        <v>0</v>
      </c>
      <c r="AN33" s="138">
        <v>3015497</v>
      </c>
      <c r="AO33" s="138">
        <v>2742599</v>
      </c>
      <c r="AP33" s="137">
        <v>90.950148516148417</v>
      </c>
      <c r="AQ33" s="138">
        <v>2295921</v>
      </c>
      <c r="AR33" s="137">
        <v>76.137399572939387</v>
      </c>
      <c r="AS33" s="138">
        <v>365</v>
      </c>
      <c r="AT33" s="137">
        <v>1.210414071046995E-2</v>
      </c>
      <c r="AU33" s="138">
        <v>0</v>
      </c>
      <c r="AV33" s="137">
        <v>0</v>
      </c>
      <c r="AW33" s="138">
        <v>3670466</v>
      </c>
      <c r="AX33" s="138">
        <v>3246996</v>
      </c>
      <c r="AY33" s="137">
        <v>88.462772846826539</v>
      </c>
      <c r="AZ33" s="138">
        <v>1929869</v>
      </c>
      <c r="BA33" s="137">
        <v>52.578310220010216</v>
      </c>
      <c r="BB33" s="138">
        <v>372</v>
      </c>
      <c r="BC33" s="137">
        <v>1.0134952891540202E-2</v>
      </c>
      <c r="BD33" s="138">
        <v>0</v>
      </c>
      <c r="BE33" s="137">
        <v>0</v>
      </c>
      <c r="BF33" s="138">
        <v>4129776</v>
      </c>
      <c r="BG33" s="138">
        <v>3553213</v>
      </c>
      <c r="BH33" s="137">
        <v>86.038879590563752</v>
      </c>
      <c r="BI33" s="138">
        <v>1731997</v>
      </c>
      <c r="BJ33" s="137">
        <v>41.939248036697393</v>
      </c>
      <c r="BK33" s="138">
        <v>392</v>
      </c>
      <c r="BL33" s="137">
        <v>9.4920402462506451E-3</v>
      </c>
      <c r="BM33" s="138">
        <v>0</v>
      </c>
      <c r="BN33" s="137">
        <v>0</v>
      </c>
      <c r="BO33" s="138">
        <v>4139549</v>
      </c>
      <c r="BP33" s="138">
        <v>3373694</v>
      </c>
      <c r="BQ33" s="137">
        <v>81.499071517211178</v>
      </c>
      <c r="BR33" s="138">
        <v>1364328</v>
      </c>
      <c r="BS33" s="137">
        <v>32.958373001503304</v>
      </c>
      <c r="BT33" s="138">
        <v>320</v>
      </c>
      <c r="BU33" s="137">
        <v>7.7303107174235648E-3</v>
      </c>
      <c r="BV33" s="138">
        <v>0</v>
      </c>
      <c r="BW33" s="137">
        <v>0</v>
      </c>
      <c r="BX33" s="136">
        <v>3865391</v>
      </c>
      <c r="BY33" s="136">
        <v>2819459</v>
      </c>
      <c r="BZ33" s="137">
        <v>72.94110738085746</v>
      </c>
      <c r="CA33" s="136">
        <v>898911</v>
      </c>
      <c r="CB33" s="137">
        <v>23.255370543368059</v>
      </c>
      <c r="CC33" s="136">
        <v>271</v>
      </c>
      <c r="CD33" s="137">
        <v>7.0109336933831534E-3</v>
      </c>
      <c r="CE33" s="136">
        <v>4391828</v>
      </c>
      <c r="CF33" s="136">
        <v>2692843</v>
      </c>
      <c r="CG33" s="137">
        <v>61.314855681962044</v>
      </c>
      <c r="CH33" s="136">
        <v>803219</v>
      </c>
      <c r="CI33" s="137">
        <v>18.288944831172806</v>
      </c>
      <c r="CJ33" s="136">
        <v>253</v>
      </c>
      <c r="CK33" s="137">
        <v>5.760699189494671E-3</v>
      </c>
      <c r="CL33" s="136">
        <v>4695213</v>
      </c>
      <c r="CM33" s="136">
        <v>1741090</v>
      </c>
      <c r="CN33" s="137">
        <v>37.082236737715633</v>
      </c>
      <c r="CO33" s="136">
        <v>695516</v>
      </c>
      <c r="CP33" s="137">
        <v>14.813300269870611</v>
      </c>
      <c r="CQ33" s="136">
        <v>234</v>
      </c>
      <c r="CR33" s="137">
        <v>4.9837994570214386E-3</v>
      </c>
      <c r="CS33" s="136">
        <v>4789564</v>
      </c>
      <c r="CT33" s="136">
        <v>1207909</v>
      </c>
      <c r="CU33" s="137">
        <v>25.219602452331781</v>
      </c>
      <c r="CV33" s="136">
        <v>600501</v>
      </c>
      <c r="CW33" s="137">
        <v>12.537696541898177</v>
      </c>
      <c r="CX33" s="136">
        <v>207</v>
      </c>
      <c r="CY33" s="137">
        <v>4.321896523357867E-3</v>
      </c>
      <c r="CZ33" s="136">
        <v>4417542</v>
      </c>
      <c r="DA33" s="136">
        <v>896919</v>
      </c>
      <c r="DB33" s="137">
        <v>20.303576061076502</v>
      </c>
      <c r="DC33" s="136">
        <v>483820</v>
      </c>
      <c r="DD33" s="137">
        <v>10.952244483470672</v>
      </c>
      <c r="DE33" s="136">
        <v>156</v>
      </c>
      <c r="DF33" s="137">
        <v>3.5313755930334108E-3</v>
      </c>
      <c r="DG33" s="136">
        <v>3804929</v>
      </c>
      <c r="DH33" s="136">
        <v>582841</v>
      </c>
      <c r="DI33" s="137">
        <v>15.318051926855928</v>
      </c>
      <c r="DJ33" s="136">
        <v>289525</v>
      </c>
      <c r="DK33" s="137">
        <v>7.6092090023230394</v>
      </c>
      <c r="DL33" s="136">
        <v>65</v>
      </c>
      <c r="DM33" s="137">
        <v>1.7083104573041967E-3</v>
      </c>
      <c r="DN33" s="136">
        <v>1401351</v>
      </c>
      <c r="DO33" s="136">
        <v>66229</v>
      </c>
      <c r="DP33" s="137">
        <v>4.7260821878315999</v>
      </c>
      <c r="DQ33" s="136">
        <v>30844</v>
      </c>
      <c r="DR33" s="137">
        <v>2.2010188739295153</v>
      </c>
      <c r="DS33" s="136">
        <v>3</v>
      </c>
      <c r="DT33" s="137">
        <v>2.1407912792726448E-4</v>
      </c>
      <c r="DU33" s="136">
        <v>1422608</v>
      </c>
      <c r="DV33" s="136">
        <v>565</v>
      </c>
      <c r="DW33" s="137">
        <v>3.9715789592073149E-2</v>
      </c>
      <c r="DX33" s="136">
        <v>186</v>
      </c>
      <c r="DY33" s="137">
        <v>1.3074578520576294E-2</v>
      </c>
      <c r="DZ33" s="136">
        <v>0</v>
      </c>
      <c r="EA33" s="137">
        <v>0</v>
      </c>
      <c r="EB33" s="136">
        <v>2988769</v>
      </c>
      <c r="EC33" s="136">
        <v>375</v>
      </c>
      <c r="ED33" s="137">
        <v>1.2546971679644697E-2</v>
      </c>
      <c r="EE33" s="136">
        <v>89</v>
      </c>
      <c r="EF33" s="137">
        <v>2.9778146119690081E-3</v>
      </c>
      <c r="EG33" s="136">
        <v>1</v>
      </c>
      <c r="EH33" s="137">
        <v>3.3458591145719192E-5</v>
      </c>
      <c r="EI33" s="136">
        <v>5005988</v>
      </c>
      <c r="EJ33" s="136">
        <v>93</v>
      </c>
      <c r="EK33" s="137">
        <v>1.857775128506101E-3</v>
      </c>
      <c r="EL33" s="138">
        <v>11</v>
      </c>
      <c r="EM33" s="137">
        <v>2.1973684315663563E-4</v>
      </c>
      <c r="EN33" s="138">
        <v>0</v>
      </c>
      <c r="EO33" s="137">
        <v>0</v>
      </c>
      <c r="EP33" s="138">
        <v>2223118</v>
      </c>
      <c r="EQ33" s="138">
        <v>0</v>
      </c>
      <c r="ER33" s="137">
        <v>0</v>
      </c>
      <c r="ET33" s="239">
        <f t="shared" si="4"/>
        <v>59836349</v>
      </c>
      <c r="EU33" s="239">
        <f t="shared" si="0"/>
        <v>29236073</v>
      </c>
      <c r="EW33" s="287">
        <f t="shared" si="1"/>
        <v>0.48860054947536991</v>
      </c>
      <c r="EX33" s="239">
        <f t="shared" si="5"/>
        <v>50418984</v>
      </c>
      <c r="EY33" s="239">
        <f t="shared" si="2"/>
        <v>19819741</v>
      </c>
      <c r="EZ33" s="286">
        <f t="shared" si="3"/>
        <v>0.39310076141161432</v>
      </c>
      <c r="FA33" s="288">
        <f t="shared" si="6"/>
        <v>0.60689923858838568</v>
      </c>
      <c r="FB33" s="291">
        <f t="shared" si="7"/>
        <v>0.36856369418312751</v>
      </c>
      <c r="FC33" s="294">
        <f t="shared" si="8"/>
        <v>7.5844447797678754E-5</v>
      </c>
      <c r="FE33" s="239">
        <f t="shared" si="9"/>
        <v>19108599</v>
      </c>
      <c r="FF33" s="239">
        <f t="shared" si="10"/>
        <v>4494988</v>
      </c>
      <c r="FG33" s="239">
        <f t="shared" si="11"/>
        <v>14613611</v>
      </c>
      <c r="FH33" s="239">
        <f t="shared" si="12"/>
        <v>2100206</v>
      </c>
      <c r="FI33" s="240">
        <f t="shared" si="13"/>
        <v>0.76476621860137417</v>
      </c>
      <c r="FJ33" s="239">
        <f t="shared" si="14"/>
        <v>665</v>
      </c>
      <c r="FK33" s="240">
        <f t="shared" si="15"/>
        <v>0.23523378139862583</v>
      </c>
      <c r="FL33" s="240">
        <f t="shared" si="16"/>
        <v>0.10990894727551716</v>
      </c>
      <c r="FM33" s="240">
        <f t="shared" si="17"/>
        <v>3.4801086149748604E-5</v>
      </c>
      <c r="FO33" s="312">
        <f t="shared" si="18"/>
        <v>8257219</v>
      </c>
      <c r="FP33" s="312">
        <f t="shared" si="81"/>
        <v>5512302</v>
      </c>
      <c r="FQ33" s="239">
        <f t="shared" si="19"/>
        <v>2744917</v>
      </c>
      <c r="FR33" s="312">
        <f t="shared" si="20"/>
        <v>1702130</v>
      </c>
      <c r="FS33" s="240">
        <f t="shared" si="21"/>
        <v>0.3324263290098034</v>
      </c>
      <c r="FT33" s="312">
        <f t="shared" si="22"/>
        <v>524</v>
      </c>
      <c r="FU33" s="240">
        <f t="shared" si="23"/>
        <v>0.6675736709901966</v>
      </c>
      <c r="FV33" s="240">
        <f t="shared" si="24"/>
        <v>0.20613841052296178</v>
      </c>
      <c r="FW33" s="240">
        <f t="shared" si="25"/>
        <v>6.3459622422512961E-5</v>
      </c>
      <c r="FY33" s="244">
        <f t="shared" si="26"/>
        <v>8269325</v>
      </c>
      <c r="FZ33" s="244">
        <f t="shared" si="27"/>
        <v>6926907</v>
      </c>
      <c r="GA33" s="239">
        <f t="shared" si="28"/>
        <v>1342418</v>
      </c>
      <c r="GB33" s="244">
        <f t="shared" si="29"/>
        <v>3096325</v>
      </c>
      <c r="GC33" s="240">
        <f t="shared" si="30"/>
        <v>0.1623370710426788</v>
      </c>
      <c r="GD33" s="244">
        <f t="shared" si="31"/>
        <v>712</v>
      </c>
      <c r="GE33" s="240">
        <f t="shared" si="32"/>
        <v>0.8376629289573212</v>
      </c>
      <c r="GF33" s="240">
        <f t="shared" si="33"/>
        <v>0.37443503550773494</v>
      </c>
      <c r="GG33" s="240">
        <f t="shared" si="34"/>
        <v>8.6101344426540261E-5</v>
      </c>
      <c r="GI33" s="244">
        <f t="shared" si="35"/>
        <v>6685963</v>
      </c>
      <c r="GJ33" s="244">
        <f t="shared" si="36"/>
        <v>5989595</v>
      </c>
      <c r="GK33" s="239">
        <f t="shared" si="37"/>
        <v>696368</v>
      </c>
      <c r="GL33" s="244">
        <f t="shared" si="38"/>
        <v>4225790</v>
      </c>
      <c r="GM33" s="240">
        <f t="shared" si="39"/>
        <v>0.10415373222974761</v>
      </c>
      <c r="GN33" s="244">
        <f t="shared" si="40"/>
        <v>737</v>
      </c>
      <c r="GO33" s="240">
        <f t="shared" si="41"/>
        <v>0.89584626777025245</v>
      </c>
      <c r="GP33" s="240">
        <f t="shared" si="42"/>
        <v>0.63203909444308926</v>
      </c>
      <c r="GQ33" s="240">
        <f t="shared" si="43"/>
        <v>1.10230942049784E-4</v>
      </c>
      <c r="GS33" s="244">
        <f t="shared" si="44"/>
        <v>5116920</v>
      </c>
      <c r="GT33" s="244">
        <f t="shared" si="45"/>
        <v>4824685</v>
      </c>
      <c r="GU33" s="239">
        <f t="shared" si="46"/>
        <v>292235</v>
      </c>
      <c r="GV33" s="244">
        <f t="shared" si="47"/>
        <v>4674341</v>
      </c>
      <c r="GW33" s="240">
        <f t="shared" si="48"/>
        <v>5.7111504576972082E-2</v>
      </c>
      <c r="GX33" s="244">
        <f t="shared" si="49"/>
        <v>627</v>
      </c>
      <c r="GY33" s="240">
        <f t="shared" si="50"/>
        <v>0.94288849542302788</v>
      </c>
      <c r="GZ33" s="240">
        <f t="shared" si="51"/>
        <v>0.91350675797159231</v>
      </c>
      <c r="HA33" s="240">
        <f t="shared" si="52"/>
        <v>1.2253464975024039E-4</v>
      </c>
      <c r="HC33" s="239">
        <f t="shared" si="53"/>
        <v>2980958</v>
      </c>
      <c r="HD33" s="239">
        <f t="shared" si="54"/>
        <v>2850766</v>
      </c>
      <c r="HE33" s="239">
        <f t="shared" si="55"/>
        <v>130192</v>
      </c>
      <c r="HF33" s="239">
        <f t="shared" si="56"/>
        <v>2783815</v>
      </c>
      <c r="HG33" s="240">
        <f t="shared" si="57"/>
        <v>4.3674550262029856E-2</v>
      </c>
      <c r="HH33" s="239">
        <f t="shared" si="58"/>
        <v>559</v>
      </c>
      <c r="HI33" s="240">
        <f t="shared" si="59"/>
        <v>0.95632544973797018</v>
      </c>
      <c r="HJ33" s="299">
        <f t="shared" si="60"/>
        <v>0.93386589143490117</v>
      </c>
      <c r="HK33" s="297">
        <f t="shared" si="61"/>
        <v>1.8752360818233602E-4</v>
      </c>
      <c r="HM33" s="239">
        <f t="shared" si="62"/>
        <v>31310385</v>
      </c>
      <c r="HN33" s="239">
        <f t="shared" si="63"/>
        <v>26104255</v>
      </c>
      <c r="HO33" s="307">
        <f t="shared" si="64"/>
        <v>5206130</v>
      </c>
      <c r="HP33" s="304">
        <f t="shared" si="65"/>
        <v>16482401</v>
      </c>
      <c r="HQ33" s="285">
        <f t="shared" si="66"/>
        <v>0.16627486375526843</v>
      </c>
      <c r="HR33" s="302">
        <f t="shared" si="67"/>
        <v>3159</v>
      </c>
      <c r="HS33" s="300">
        <f t="shared" si="68"/>
        <v>0.83372513624473155</v>
      </c>
      <c r="HT33" s="299">
        <f t="shared" si="69"/>
        <v>0.52641962083826177</v>
      </c>
      <c r="HU33" s="297">
        <f t="shared" si="70"/>
        <v>1.0089304235639389E-4</v>
      </c>
      <c r="HW33" s="239">
        <f t="shared" si="71"/>
        <v>14783841</v>
      </c>
      <c r="HX33" s="309">
        <f t="shared" si="72"/>
        <v>13665046</v>
      </c>
      <c r="HY33" s="307">
        <f t="shared" si="73"/>
        <v>1118795</v>
      </c>
      <c r="HZ33" s="304">
        <f t="shared" si="74"/>
        <v>11683946</v>
      </c>
      <c r="IA33" s="285">
        <f t="shared" si="75"/>
        <v>7.5676882617988106E-2</v>
      </c>
      <c r="IB33" s="302">
        <f t="shared" si="76"/>
        <v>1923</v>
      </c>
      <c r="IC33" s="300">
        <f t="shared" si="77"/>
        <v>0.92432311738201189</v>
      </c>
      <c r="ID33" s="299">
        <f t="shared" si="78"/>
        <v>0.79031869999142979</v>
      </c>
      <c r="IE33" s="297">
        <f t="shared" si="79"/>
        <v>1.300744508818784E-4</v>
      </c>
    </row>
    <row r="34" spans="2:239" ht="15.6" x14ac:dyDescent="0.3">
      <c r="B34" s="131">
        <v>25</v>
      </c>
      <c r="C34" s="131" t="s">
        <v>680</v>
      </c>
      <c r="D34" s="139">
        <v>44346</v>
      </c>
      <c r="E34" s="136">
        <v>2980958</v>
      </c>
      <c r="F34" s="136">
        <v>2851891</v>
      </c>
      <c r="G34" s="137">
        <v>95.670284519272002</v>
      </c>
      <c r="H34" s="136">
        <v>2793532</v>
      </c>
      <c r="I34" s="137">
        <v>93.712558177605985</v>
      </c>
      <c r="J34" s="136">
        <v>590</v>
      </c>
      <c r="K34" s="137">
        <v>1.9792294960210777E-2</v>
      </c>
      <c r="L34" s="136">
        <v>0</v>
      </c>
      <c r="M34" s="137">
        <v>0</v>
      </c>
      <c r="N34" s="136">
        <v>0</v>
      </c>
      <c r="O34" s="137">
        <v>0</v>
      </c>
      <c r="P34" s="136">
        <v>0</v>
      </c>
      <c r="Q34" s="137">
        <v>0</v>
      </c>
      <c r="R34" s="136">
        <v>2442116</v>
      </c>
      <c r="S34" s="136">
        <v>2328237</v>
      </c>
      <c r="T34" s="137">
        <v>95.336871794787797</v>
      </c>
      <c r="U34" s="136">
        <v>2288830</v>
      </c>
      <c r="V34" s="137">
        <v>93.723230182350065</v>
      </c>
      <c r="W34" s="136">
        <v>338</v>
      </c>
      <c r="X34" s="137">
        <v>1.3840456391096901E-2</v>
      </c>
      <c r="Y34" s="136">
        <v>0</v>
      </c>
      <c r="Z34" s="137">
        <v>0</v>
      </c>
      <c r="AA34" s="136">
        <v>0</v>
      </c>
      <c r="AB34" s="137">
        <v>0</v>
      </c>
      <c r="AC34" s="136">
        <v>0</v>
      </c>
      <c r="AD34" s="137">
        <v>0</v>
      </c>
      <c r="AE34" s="138">
        <v>2674804</v>
      </c>
      <c r="AF34" s="138">
        <v>2500110</v>
      </c>
      <c r="AG34" s="137">
        <v>93.468904637498667</v>
      </c>
      <c r="AH34" s="138">
        <v>2425909</v>
      </c>
      <c r="AI34" s="137">
        <v>90.694832219482251</v>
      </c>
      <c r="AJ34" s="138">
        <v>337</v>
      </c>
      <c r="AK34" s="137">
        <v>1.2599053986759404E-2</v>
      </c>
      <c r="AL34" s="138">
        <v>0</v>
      </c>
      <c r="AM34" s="137">
        <v>0</v>
      </c>
      <c r="AN34" s="138">
        <v>3015497</v>
      </c>
      <c r="AO34" s="138">
        <v>2751026</v>
      </c>
      <c r="AP34" s="137">
        <v>91.229604937428221</v>
      </c>
      <c r="AQ34" s="138">
        <v>2513161</v>
      </c>
      <c r="AR34" s="137">
        <v>83.341518827576351</v>
      </c>
      <c r="AS34" s="138">
        <v>434</v>
      </c>
      <c r="AT34" s="137">
        <v>1.4392320735188925E-2</v>
      </c>
      <c r="AU34" s="138">
        <v>0</v>
      </c>
      <c r="AV34" s="137">
        <v>0</v>
      </c>
      <c r="AW34" s="138">
        <v>3670466</v>
      </c>
      <c r="AX34" s="138">
        <v>3268656</v>
      </c>
      <c r="AY34" s="137">
        <v>89.05288865228556</v>
      </c>
      <c r="AZ34" s="138">
        <v>2428118</v>
      </c>
      <c r="BA34" s="137">
        <v>66.152853615862398</v>
      </c>
      <c r="BB34" s="138">
        <v>448</v>
      </c>
      <c r="BC34" s="137">
        <v>1.2205534665080675E-2</v>
      </c>
      <c r="BD34" s="138">
        <v>0</v>
      </c>
      <c r="BE34" s="137">
        <v>0</v>
      </c>
      <c r="BF34" s="138">
        <v>4129776</v>
      </c>
      <c r="BG34" s="138">
        <v>3571129</v>
      </c>
      <c r="BH34" s="137">
        <v>86.472704572838822</v>
      </c>
      <c r="BI34" s="138">
        <v>2250930</v>
      </c>
      <c r="BJ34" s="137">
        <v>54.504893243604492</v>
      </c>
      <c r="BK34" s="138">
        <v>471</v>
      </c>
      <c r="BL34" s="137">
        <v>1.1404976928530748E-2</v>
      </c>
      <c r="BM34" s="138">
        <v>0</v>
      </c>
      <c r="BN34" s="137">
        <v>0</v>
      </c>
      <c r="BO34" s="138">
        <v>4139549</v>
      </c>
      <c r="BP34" s="138">
        <v>3400612</v>
      </c>
      <c r="BQ34" s="137">
        <v>82.149335591872457</v>
      </c>
      <c r="BR34" s="138">
        <v>1762249</v>
      </c>
      <c r="BS34" s="137">
        <v>42.571038535840501</v>
      </c>
      <c r="BT34" s="138">
        <v>379</v>
      </c>
      <c r="BU34" s="137">
        <v>9.1555867559485332E-3</v>
      </c>
      <c r="BV34" s="138">
        <v>0</v>
      </c>
      <c r="BW34" s="137">
        <v>0</v>
      </c>
      <c r="BX34" s="136">
        <v>3865391</v>
      </c>
      <c r="BY34" s="136">
        <v>2874474</v>
      </c>
      <c r="BZ34" s="137">
        <v>74.3643786618223</v>
      </c>
      <c r="CA34" s="136">
        <v>1046525</v>
      </c>
      <c r="CB34" s="137">
        <v>27.074233887335069</v>
      </c>
      <c r="CC34" s="136">
        <v>305</v>
      </c>
      <c r="CD34" s="137">
        <v>7.890534230560374E-3</v>
      </c>
      <c r="CE34" s="136">
        <v>4391828</v>
      </c>
      <c r="CF34" s="136">
        <v>2857033</v>
      </c>
      <c r="CG34" s="137">
        <v>65.053390069009993</v>
      </c>
      <c r="CH34" s="136">
        <v>918927</v>
      </c>
      <c r="CI34" s="137">
        <v>20.923565312667073</v>
      </c>
      <c r="CJ34" s="136">
        <v>280</v>
      </c>
      <c r="CK34" s="137">
        <v>6.3754773638676192E-3</v>
      </c>
      <c r="CL34" s="136">
        <v>4695213</v>
      </c>
      <c r="CM34" s="136">
        <v>2247411</v>
      </c>
      <c r="CN34" s="137">
        <v>47.866007356854738</v>
      </c>
      <c r="CO34" s="136">
        <v>784792</v>
      </c>
      <c r="CP34" s="137">
        <v>16.714726254165679</v>
      </c>
      <c r="CQ34" s="136">
        <v>267</v>
      </c>
      <c r="CR34" s="137">
        <v>5.6866429701911284E-3</v>
      </c>
      <c r="CS34" s="136">
        <v>4789564</v>
      </c>
      <c r="CT34" s="136">
        <v>1425929</v>
      </c>
      <c r="CU34" s="137">
        <v>29.771582549058746</v>
      </c>
      <c r="CV34" s="136">
        <v>672693</v>
      </c>
      <c r="CW34" s="137">
        <v>14.044973613464606</v>
      </c>
      <c r="CX34" s="136">
        <v>238</v>
      </c>
      <c r="CY34" s="137">
        <v>4.969137065503248E-3</v>
      </c>
      <c r="CZ34" s="136">
        <v>4417542</v>
      </c>
      <c r="DA34" s="136">
        <v>954825</v>
      </c>
      <c r="DB34" s="137">
        <v>21.614395516782864</v>
      </c>
      <c r="DC34" s="136">
        <v>540215</v>
      </c>
      <c r="DD34" s="137">
        <v>12.228859397375283</v>
      </c>
      <c r="DE34" s="136">
        <v>169</v>
      </c>
      <c r="DF34" s="137">
        <v>3.8256568924528618E-3</v>
      </c>
      <c r="DG34" s="136">
        <v>3804929</v>
      </c>
      <c r="DH34" s="136">
        <v>621976</v>
      </c>
      <c r="DI34" s="137">
        <v>16.34658623064977</v>
      </c>
      <c r="DJ34" s="136">
        <v>330115</v>
      </c>
      <c r="DK34" s="137">
        <v>8.6759831786611521</v>
      </c>
      <c r="DL34" s="136">
        <v>69</v>
      </c>
      <c r="DM34" s="137">
        <v>1.8134372546767627E-3</v>
      </c>
      <c r="DN34" s="136">
        <v>1401351</v>
      </c>
      <c r="DO34" s="136">
        <v>69449</v>
      </c>
      <c r="DP34" s="137">
        <v>4.9558604518068634</v>
      </c>
      <c r="DQ34" s="136">
        <v>34824</v>
      </c>
      <c r="DR34" s="137">
        <v>2.4850305169796858</v>
      </c>
      <c r="DS34" s="136">
        <v>3</v>
      </c>
      <c r="DT34" s="137">
        <v>2.1407912792726448E-4</v>
      </c>
      <c r="DU34" s="136">
        <v>1422608</v>
      </c>
      <c r="DV34" s="136">
        <v>615</v>
      </c>
      <c r="DW34" s="137">
        <v>4.3230461237389356E-2</v>
      </c>
      <c r="DX34" s="136">
        <v>204</v>
      </c>
      <c r="DY34" s="137">
        <v>1.433986031289013E-2</v>
      </c>
      <c r="DZ34" s="136">
        <v>0</v>
      </c>
      <c r="EA34" s="137">
        <v>0</v>
      </c>
      <c r="EB34" s="136">
        <v>2988769</v>
      </c>
      <c r="EC34" s="136">
        <v>410</v>
      </c>
      <c r="ED34" s="137">
        <v>1.3718022369744868E-2</v>
      </c>
      <c r="EE34" s="136">
        <v>92</v>
      </c>
      <c r="EF34" s="137">
        <v>3.0781903854061651E-3</v>
      </c>
      <c r="EG34" s="136">
        <v>1</v>
      </c>
      <c r="EH34" s="137">
        <v>3.3458591145719192E-5</v>
      </c>
      <c r="EI34" s="136">
        <v>5005988</v>
      </c>
      <c r="EJ34" s="136">
        <v>94</v>
      </c>
      <c r="EK34" s="137">
        <v>1.8777512051567045E-3</v>
      </c>
      <c r="EL34" s="138">
        <v>11</v>
      </c>
      <c r="EM34" s="137">
        <v>2.1973684315663563E-4</v>
      </c>
      <c r="EN34" s="138">
        <v>0</v>
      </c>
      <c r="EO34" s="137">
        <v>0</v>
      </c>
      <c r="EP34" s="138">
        <v>2223118</v>
      </c>
      <c r="EQ34" s="138">
        <v>0</v>
      </c>
      <c r="ER34" s="137">
        <v>0</v>
      </c>
      <c r="ET34" s="239">
        <f t="shared" si="4"/>
        <v>59836349</v>
      </c>
      <c r="EU34" s="239">
        <f t="shared" si="0"/>
        <v>28112472</v>
      </c>
      <c r="EV34" s="242">
        <v>44317</v>
      </c>
      <c r="EW34" s="287">
        <f t="shared" si="1"/>
        <v>0.46982264910581362</v>
      </c>
      <c r="EX34" s="239">
        <f t="shared" si="5"/>
        <v>50418984</v>
      </c>
      <c r="EY34" s="239">
        <f t="shared" si="2"/>
        <v>18696226</v>
      </c>
      <c r="EZ34" s="286">
        <f t="shared" si="3"/>
        <v>0.37081719060423746</v>
      </c>
      <c r="FA34" s="288">
        <f t="shared" si="6"/>
        <v>0.62918280939576254</v>
      </c>
      <c r="FB34" s="291">
        <f t="shared" si="7"/>
        <v>0.4123609472178178</v>
      </c>
      <c r="FC34" s="294">
        <f t="shared" si="8"/>
        <v>8.5840682549255659E-5</v>
      </c>
      <c r="FE34" s="239">
        <f t="shared" si="9"/>
        <v>19108599</v>
      </c>
      <c r="FF34" s="239">
        <f t="shared" si="10"/>
        <v>5319590</v>
      </c>
      <c r="FG34" s="239">
        <f t="shared" si="11"/>
        <v>13789009</v>
      </c>
      <c r="FH34" s="239">
        <f t="shared" si="12"/>
        <v>2362639</v>
      </c>
      <c r="FI34" s="240">
        <f t="shared" si="13"/>
        <v>0.72161276711076516</v>
      </c>
      <c r="FJ34" s="239">
        <f t="shared" si="14"/>
        <v>746</v>
      </c>
      <c r="FK34" s="240">
        <f t="shared" si="15"/>
        <v>0.27838723288923484</v>
      </c>
      <c r="FL34" s="240">
        <f t="shared" si="16"/>
        <v>0.12364271184925697</v>
      </c>
      <c r="FM34" s="240">
        <f t="shared" si="17"/>
        <v>3.9040015440169107E-5</v>
      </c>
      <c r="FO34" s="312">
        <f t="shared" si="18"/>
        <v>8257219</v>
      </c>
      <c r="FP34" s="312">
        <f t="shared" si="81"/>
        <v>5731507</v>
      </c>
      <c r="FQ34" s="239">
        <f t="shared" si="19"/>
        <v>2525712</v>
      </c>
      <c r="FR34" s="312">
        <f t="shared" si="20"/>
        <v>1965452</v>
      </c>
      <c r="FS34" s="240">
        <f t="shared" si="21"/>
        <v>0.30587925547330158</v>
      </c>
      <c r="FT34" s="312">
        <f t="shared" si="22"/>
        <v>585</v>
      </c>
      <c r="FU34" s="240">
        <f t="shared" si="23"/>
        <v>0.69412074452669836</v>
      </c>
      <c r="FV34" s="240">
        <f t="shared" si="24"/>
        <v>0.23802832406407048</v>
      </c>
      <c r="FW34" s="240">
        <f t="shared" si="25"/>
        <v>7.0847097551851289E-5</v>
      </c>
      <c r="FY34" s="244">
        <f t="shared" si="26"/>
        <v>8269325</v>
      </c>
      <c r="FZ34" s="244">
        <f t="shared" si="27"/>
        <v>6971741</v>
      </c>
      <c r="GA34" s="239">
        <f t="shared" si="28"/>
        <v>1297584</v>
      </c>
      <c r="GB34" s="244">
        <f t="shared" si="29"/>
        <v>4013179</v>
      </c>
      <c r="GC34" s="240">
        <f t="shared" si="30"/>
        <v>0.15691534677860647</v>
      </c>
      <c r="GD34" s="244">
        <f t="shared" si="31"/>
        <v>850</v>
      </c>
      <c r="GE34" s="240">
        <f t="shared" si="32"/>
        <v>0.84308465322139348</v>
      </c>
      <c r="GF34" s="240">
        <f t="shared" si="33"/>
        <v>0.48530913950050336</v>
      </c>
      <c r="GG34" s="240">
        <f t="shared" si="34"/>
        <v>1.0278952635190901E-4</v>
      </c>
      <c r="GI34" s="244">
        <f t="shared" si="35"/>
        <v>6685963</v>
      </c>
      <c r="GJ34" s="244">
        <f t="shared" si="36"/>
        <v>6019682</v>
      </c>
      <c r="GK34" s="239">
        <f t="shared" si="37"/>
        <v>666281</v>
      </c>
      <c r="GL34" s="244">
        <f t="shared" si="38"/>
        <v>4941279</v>
      </c>
      <c r="GM34" s="240">
        <f t="shared" si="39"/>
        <v>9.9653707326827864E-2</v>
      </c>
      <c r="GN34" s="244">
        <f t="shared" si="40"/>
        <v>882</v>
      </c>
      <c r="GO34" s="240">
        <f t="shared" si="41"/>
        <v>0.90034629267317212</v>
      </c>
      <c r="GP34" s="240">
        <f t="shared" si="42"/>
        <v>0.73905269891562364</v>
      </c>
      <c r="GQ34" s="240">
        <f t="shared" si="43"/>
        <v>1.3191816945442265E-4</v>
      </c>
      <c r="GS34" s="244">
        <f t="shared" si="44"/>
        <v>5116920</v>
      </c>
      <c r="GT34" s="244">
        <f t="shared" si="45"/>
        <v>4828347</v>
      </c>
      <c r="GU34" s="239">
        <f t="shared" si="46"/>
        <v>288573</v>
      </c>
      <c r="GV34" s="244">
        <f t="shared" si="47"/>
        <v>4714739</v>
      </c>
      <c r="GW34" s="240">
        <f t="shared" si="48"/>
        <v>5.6395839684810392E-2</v>
      </c>
      <c r="GX34" s="244">
        <f t="shared" si="49"/>
        <v>675</v>
      </c>
      <c r="GY34" s="240">
        <f t="shared" si="50"/>
        <v>0.94360416031518957</v>
      </c>
      <c r="GZ34" s="240">
        <f t="shared" si="51"/>
        <v>0.92140174167272504</v>
      </c>
      <c r="HA34" s="240">
        <f t="shared" si="52"/>
        <v>1.3191529279332097E-4</v>
      </c>
      <c r="HC34" s="239">
        <f t="shared" si="53"/>
        <v>2980958</v>
      </c>
      <c r="HD34" s="239">
        <f t="shared" si="54"/>
        <v>2851891</v>
      </c>
      <c r="HE34" s="239">
        <f t="shared" si="55"/>
        <v>129067</v>
      </c>
      <c r="HF34" s="239">
        <f t="shared" si="56"/>
        <v>2793532</v>
      </c>
      <c r="HG34" s="240">
        <f t="shared" si="57"/>
        <v>4.3297154807280074E-2</v>
      </c>
      <c r="HH34" s="239">
        <f t="shared" si="58"/>
        <v>590</v>
      </c>
      <c r="HI34" s="240">
        <f t="shared" si="59"/>
        <v>0.95670284519271998</v>
      </c>
      <c r="HJ34" s="299">
        <f t="shared" si="60"/>
        <v>0.93712558177605987</v>
      </c>
      <c r="HK34" s="297">
        <f t="shared" si="61"/>
        <v>1.9792294960210778E-4</v>
      </c>
      <c r="HM34" s="239">
        <f t="shared" si="62"/>
        <v>31310385</v>
      </c>
      <c r="HN34" s="239">
        <f t="shared" si="63"/>
        <v>26403168</v>
      </c>
      <c r="HO34" s="307">
        <f t="shared" si="64"/>
        <v>4907217</v>
      </c>
      <c r="HP34" s="304">
        <f t="shared" si="65"/>
        <v>18428181</v>
      </c>
      <c r="HQ34" s="285">
        <f t="shared" si="66"/>
        <v>0.15672809516714661</v>
      </c>
      <c r="HR34" s="302">
        <f t="shared" si="67"/>
        <v>3582</v>
      </c>
      <c r="HS34" s="300">
        <f t="shared" si="68"/>
        <v>0.84327190483285341</v>
      </c>
      <c r="HT34" s="299">
        <f t="shared" si="69"/>
        <v>0.58856449705105829</v>
      </c>
      <c r="HU34" s="297">
        <f t="shared" si="70"/>
        <v>1.1440293691693666E-4</v>
      </c>
      <c r="HW34" s="239">
        <f t="shared" si="71"/>
        <v>14783841</v>
      </c>
      <c r="HX34" s="309">
        <f t="shared" si="72"/>
        <v>13699920</v>
      </c>
      <c r="HY34" s="307">
        <f t="shared" si="73"/>
        <v>1083921</v>
      </c>
      <c r="HZ34" s="304">
        <f t="shared" si="74"/>
        <v>12449550</v>
      </c>
      <c r="IA34" s="285">
        <f t="shared" si="75"/>
        <v>7.3317955732884299E-2</v>
      </c>
      <c r="IB34" s="302">
        <f t="shared" si="76"/>
        <v>2147</v>
      </c>
      <c r="IC34" s="300">
        <f t="shared" si="77"/>
        <v>0.92668204426711565</v>
      </c>
      <c r="ID34" s="299">
        <f t="shared" si="78"/>
        <v>0.84210524179744628</v>
      </c>
      <c r="IE34" s="297">
        <f t="shared" si="79"/>
        <v>1.4522612898772383E-4</v>
      </c>
    </row>
    <row r="35" spans="2:239" ht="15" hidden="1" customHeight="1" x14ac:dyDescent="0.3">
      <c r="B35" s="131">
        <v>26</v>
      </c>
      <c r="C35" s="131" t="s">
        <v>681</v>
      </c>
      <c r="D35" s="139">
        <v>44353</v>
      </c>
      <c r="E35" s="136">
        <v>2980958</v>
      </c>
      <c r="F35" s="136">
        <v>2852683</v>
      </c>
      <c r="G35" s="137">
        <v>95.696853159286377</v>
      </c>
      <c r="H35" s="136">
        <v>2799253</v>
      </c>
      <c r="I35" s="137">
        <v>93.904476346194741</v>
      </c>
      <c r="J35" s="136">
        <v>631</v>
      </c>
      <c r="K35" s="137">
        <v>2.1167691728632206E-2</v>
      </c>
      <c r="L35" s="136">
        <v>0</v>
      </c>
      <c r="M35" s="137">
        <v>0</v>
      </c>
      <c r="N35" s="136">
        <v>0</v>
      </c>
      <c r="O35" s="137">
        <v>0</v>
      </c>
      <c r="P35" s="136">
        <v>0</v>
      </c>
      <c r="Q35" s="137">
        <v>0</v>
      </c>
      <c r="R35" s="136">
        <v>2442116</v>
      </c>
      <c r="S35" s="136">
        <v>2329073</v>
      </c>
      <c r="T35" s="137">
        <v>95.371104402903057</v>
      </c>
      <c r="U35" s="136">
        <v>2294551</v>
      </c>
      <c r="V35" s="137">
        <v>93.957494238602919</v>
      </c>
      <c r="W35" s="136">
        <v>366</v>
      </c>
      <c r="X35" s="137">
        <v>1.4987003074383037E-2</v>
      </c>
      <c r="Y35" s="136">
        <v>0</v>
      </c>
      <c r="Z35" s="137">
        <v>0</v>
      </c>
      <c r="AA35" s="136">
        <v>0</v>
      </c>
      <c r="AB35" s="137">
        <v>0</v>
      </c>
      <c r="AC35" s="136">
        <v>0</v>
      </c>
      <c r="AD35" s="137">
        <v>0</v>
      </c>
      <c r="AE35" s="138">
        <v>2674804</v>
      </c>
      <c r="AF35" s="138">
        <v>2501643</v>
      </c>
      <c r="AG35" s="137">
        <v>93.526217248067525</v>
      </c>
      <c r="AH35" s="138">
        <v>2442663</v>
      </c>
      <c r="AI35" s="137">
        <v>91.321195870800253</v>
      </c>
      <c r="AJ35" s="138">
        <v>361</v>
      </c>
      <c r="AK35" s="137">
        <v>1.3496315991751171E-2</v>
      </c>
      <c r="AL35" s="138">
        <v>0</v>
      </c>
      <c r="AM35" s="137">
        <v>0</v>
      </c>
      <c r="AN35" s="138">
        <v>3015497</v>
      </c>
      <c r="AO35" s="138">
        <v>2754819</v>
      </c>
      <c r="AP35" s="137">
        <v>91.355388514729086</v>
      </c>
      <c r="AQ35" s="138">
        <v>2607258</v>
      </c>
      <c r="AR35" s="137">
        <v>86.461966302735505</v>
      </c>
      <c r="AS35" s="138">
        <v>488</v>
      </c>
      <c r="AT35" s="137">
        <v>1.6183070319751601E-2</v>
      </c>
      <c r="AU35" s="138">
        <v>0</v>
      </c>
      <c r="AV35" s="137">
        <v>0</v>
      </c>
      <c r="AW35" s="138">
        <v>3670466</v>
      </c>
      <c r="AX35" s="138">
        <v>3277153</v>
      </c>
      <c r="AY35" s="137">
        <v>89.284385143466793</v>
      </c>
      <c r="AZ35" s="138">
        <v>2829033</v>
      </c>
      <c r="BA35" s="137">
        <v>77.075581138743686</v>
      </c>
      <c r="BB35" s="138">
        <v>530</v>
      </c>
      <c r="BC35" s="137">
        <v>1.4439583420742762E-2</v>
      </c>
      <c r="BD35" s="138">
        <v>0</v>
      </c>
      <c r="BE35" s="137">
        <v>0</v>
      </c>
      <c r="BF35" s="138">
        <v>4129776</v>
      </c>
      <c r="BG35" s="138">
        <v>3580774</v>
      </c>
      <c r="BH35" s="137">
        <v>86.706252348795672</v>
      </c>
      <c r="BI35" s="138">
        <v>2783292</v>
      </c>
      <c r="BJ35" s="137">
        <v>67.395713472110842</v>
      </c>
      <c r="BK35" s="138">
        <v>571</v>
      </c>
      <c r="BL35" s="137">
        <v>1.3826415766859994E-2</v>
      </c>
      <c r="BM35" s="138">
        <v>0</v>
      </c>
      <c r="BN35" s="137">
        <v>0</v>
      </c>
      <c r="BO35" s="138">
        <v>4139549</v>
      </c>
      <c r="BP35" s="138">
        <v>3416096</v>
      </c>
      <c r="BQ35" s="137">
        <v>82.523386001711785</v>
      </c>
      <c r="BR35" s="138">
        <v>2143701</v>
      </c>
      <c r="BS35" s="137">
        <v>51.785858797661291</v>
      </c>
      <c r="BT35" s="138">
        <v>456</v>
      </c>
      <c r="BU35" s="137">
        <v>1.101569277232858E-2</v>
      </c>
      <c r="BV35" s="138">
        <v>0</v>
      </c>
      <c r="BW35" s="137">
        <v>0</v>
      </c>
      <c r="BX35" s="136">
        <v>3865391</v>
      </c>
      <c r="BY35" s="136">
        <v>2901674</v>
      </c>
      <c r="BZ35" s="137">
        <v>75.068059091564095</v>
      </c>
      <c r="CA35" s="136">
        <v>1208265</v>
      </c>
      <c r="CB35" s="137">
        <v>31.258545383895186</v>
      </c>
      <c r="CC35" s="136">
        <v>348</v>
      </c>
      <c r="CD35" s="137">
        <v>9.0029702040492141E-3</v>
      </c>
      <c r="CE35" s="136">
        <v>4391828</v>
      </c>
      <c r="CF35" s="136">
        <v>2922022</v>
      </c>
      <c r="CG35" s="137">
        <v>66.533161134725688</v>
      </c>
      <c r="CH35" s="136">
        <v>1033163</v>
      </c>
      <c r="CI35" s="137">
        <v>23.524668998877004</v>
      </c>
      <c r="CJ35" s="136">
        <v>325</v>
      </c>
      <c r="CK35" s="137">
        <v>7.4001076544892019E-3</v>
      </c>
      <c r="CL35" s="136">
        <v>4695213</v>
      </c>
      <c r="CM35" s="136">
        <v>2518142</v>
      </c>
      <c r="CN35" s="137">
        <v>53.632114240610598</v>
      </c>
      <c r="CO35" s="136">
        <v>866065</v>
      </c>
      <c r="CP35" s="137">
        <v>18.445702037372957</v>
      </c>
      <c r="CQ35" s="136">
        <v>294</v>
      </c>
      <c r="CR35" s="137">
        <v>6.2616967536936029E-3</v>
      </c>
      <c r="CS35" s="136">
        <v>4789564</v>
      </c>
      <c r="CT35" s="136">
        <v>1733803</v>
      </c>
      <c r="CU35" s="137">
        <v>36.199599796557678</v>
      </c>
      <c r="CV35" s="136">
        <v>740862</v>
      </c>
      <c r="CW35" s="137">
        <v>15.4682555656423</v>
      </c>
      <c r="CX35" s="136">
        <v>266</v>
      </c>
      <c r="CY35" s="137">
        <v>5.5537414261506894E-3</v>
      </c>
      <c r="CZ35" s="136">
        <v>4417542</v>
      </c>
      <c r="DA35" s="136">
        <v>1037526</v>
      </c>
      <c r="DB35" s="137">
        <v>23.486499958574246</v>
      </c>
      <c r="DC35" s="136">
        <v>594021</v>
      </c>
      <c r="DD35" s="137">
        <v>13.446867058649358</v>
      </c>
      <c r="DE35" s="136">
        <v>184</v>
      </c>
      <c r="DF35" s="137">
        <v>4.1652122379368436E-3</v>
      </c>
      <c r="DG35" s="136">
        <v>3804929</v>
      </c>
      <c r="DH35" s="136">
        <v>680961</v>
      </c>
      <c r="DI35" s="137">
        <v>17.896812266404972</v>
      </c>
      <c r="DJ35" s="136">
        <v>368176</v>
      </c>
      <c r="DK35" s="137">
        <v>9.6762909373604593</v>
      </c>
      <c r="DL35" s="136">
        <v>78</v>
      </c>
      <c r="DM35" s="137">
        <v>2.0499725487650362E-3</v>
      </c>
      <c r="DN35" s="136">
        <v>1401351</v>
      </c>
      <c r="DO35" s="136">
        <v>73519</v>
      </c>
      <c r="DP35" s="137">
        <v>5.2462944686948525</v>
      </c>
      <c r="DQ35" s="136">
        <v>37855</v>
      </c>
      <c r="DR35" s="137">
        <v>2.7013217958955322</v>
      </c>
      <c r="DS35" s="136">
        <v>5</v>
      </c>
      <c r="DT35" s="137">
        <v>3.5679854654544076E-4</v>
      </c>
      <c r="DU35" s="136">
        <v>1422608</v>
      </c>
      <c r="DV35" s="136">
        <v>694</v>
      </c>
      <c r="DW35" s="137">
        <v>4.8783642436988968E-2</v>
      </c>
      <c r="DX35" s="136">
        <v>244</v>
      </c>
      <c r="DY35" s="137">
        <v>1.7151597629143096E-2</v>
      </c>
      <c r="DZ35" s="136">
        <v>0</v>
      </c>
      <c r="EA35" s="137">
        <v>0</v>
      </c>
      <c r="EB35" s="136">
        <v>2988769</v>
      </c>
      <c r="EC35" s="136">
        <v>467</v>
      </c>
      <c r="ED35" s="137">
        <v>1.5625162065050862E-2</v>
      </c>
      <c r="EE35" s="136">
        <v>119</v>
      </c>
      <c r="EF35" s="137">
        <v>3.9815723463405839E-3</v>
      </c>
      <c r="EG35" s="136">
        <v>1</v>
      </c>
      <c r="EH35" s="137">
        <v>3.3458591145719192E-5</v>
      </c>
      <c r="EI35" s="136">
        <v>5005988</v>
      </c>
      <c r="EJ35" s="136">
        <v>94</v>
      </c>
      <c r="EK35" s="137">
        <v>1.8777512051567045E-3</v>
      </c>
      <c r="EL35" s="138">
        <v>12</v>
      </c>
      <c r="EM35" s="137">
        <v>2.3971291980723884E-4</v>
      </c>
      <c r="EN35" s="138">
        <v>0</v>
      </c>
      <c r="EO35" s="137">
        <v>0</v>
      </c>
      <c r="EP35" s="138">
        <v>2223118</v>
      </c>
      <c r="EQ35" s="138">
        <v>0</v>
      </c>
      <c r="ER35" s="137">
        <v>0</v>
      </c>
      <c r="ET35" s="239">
        <f t="shared" si="4"/>
        <v>59836349</v>
      </c>
      <c r="EU35" s="239">
        <f t="shared" si="0"/>
        <v>27255206</v>
      </c>
      <c r="EW35" s="287">
        <f t="shared" si="1"/>
        <v>0.45549580573507248</v>
      </c>
      <c r="EX35" s="239">
        <f t="shared" si="5"/>
        <v>50418984</v>
      </c>
      <c r="EY35" s="239">
        <f t="shared" si="2"/>
        <v>17839096</v>
      </c>
      <c r="EZ35" s="286">
        <f t="shared" si="3"/>
        <v>0.35381704637285033</v>
      </c>
      <c r="FA35" s="288">
        <f t="shared" si="6"/>
        <v>0.64618295362714973</v>
      </c>
      <c r="FB35" s="291">
        <f t="shared" si="7"/>
        <v>0.45118239590071868</v>
      </c>
      <c r="FC35" s="294">
        <f t="shared" si="8"/>
        <v>9.7245117037661851E-5</v>
      </c>
      <c r="FE35" s="239">
        <f t="shared" si="9"/>
        <v>19108599</v>
      </c>
      <c r="FF35" s="239">
        <f t="shared" si="10"/>
        <v>6043951</v>
      </c>
      <c r="FG35" s="239">
        <f t="shared" si="11"/>
        <v>13064648</v>
      </c>
      <c r="FH35" s="239">
        <f t="shared" si="12"/>
        <v>2606979</v>
      </c>
      <c r="FI35" s="240">
        <f t="shared" si="13"/>
        <v>0.68370517378066287</v>
      </c>
      <c r="FJ35" s="239">
        <f t="shared" si="14"/>
        <v>827</v>
      </c>
      <c r="FK35" s="240">
        <f t="shared" si="15"/>
        <v>0.31629482621933719</v>
      </c>
      <c r="FL35" s="240">
        <f t="shared" si="16"/>
        <v>0.13642962521742175</v>
      </c>
      <c r="FM35" s="240">
        <f t="shared" si="17"/>
        <v>4.3278944730589617E-5</v>
      </c>
      <c r="FO35" s="312">
        <f t="shared" si="18"/>
        <v>8257219</v>
      </c>
      <c r="FP35" s="312">
        <f t="shared" si="81"/>
        <v>5823696</v>
      </c>
      <c r="FQ35" s="239">
        <f t="shared" si="19"/>
        <v>2433523</v>
      </c>
      <c r="FR35" s="312">
        <f t="shared" si="20"/>
        <v>2241428</v>
      </c>
      <c r="FS35" s="240">
        <f t="shared" si="21"/>
        <v>0.29471460064217747</v>
      </c>
      <c r="FT35" s="312">
        <f t="shared" si="22"/>
        <v>673</v>
      </c>
      <c r="FU35" s="240">
        <f t="shared" si="23"/>
        <v>0.70528539935782253</v>
      </c>
      <c r="FV35" s="240">
        <f t="shared" si="24"/>
        <v>0.27145071482299304</v>
      </c>
      <c r="FW35" s="240">
        <f t="shared" si="25"/>
        <v>8.1504438722044314E-5</v>
      </c>
      <c r="FY35" s="244">
        <f t="shared" si="26"/>
        <v>8269325</v>
      </c>
      <c r="FZ35" s="244">
        <f t="shared" si="27"/>
        <v>6996870</v>
      </c>
      <c r="GA35" s="239">
        <f t="shared" si="28"/>
        <v>1272455</v>
      </c>
      <c r="GB35" s="244">
        <f t="shared" si="29"/>
        <v>4926993</v>
      </c>
      <c r="GC35" s="240">
        <f t="shared" si="30"/>
        <v>0.15387652559308046</v>
      </c>
      <c r="GD35" s="244">
        <f t="shared" si="31"/>
        <v>1027</v>
      </c>
      <c r="GE35" s="240">
        <f t="shared" si="32"/>
        <v>0.8461234744069196</v>
      </c>
      <c r="GF35" s="240">
        <f t="shared" si="33"/>
        <v>0.59581561977549558</v>
      </c>
      <c r="GG35" s="240">
        <f t="shared" si="34"/>
        <v>1.2419393360401241E-4</v>
      </c>
      <c r="GI35" s="244">
        <f t="shared" si="35"/>
        <v>6685963</v>
      </c>
      <c r="GJ35" s="244">
        <f t="shared" si="36"/>
        <v>6031972</v>
      </c>
      <c r="GK35" s="239">
        <f t="shared" si="37"/>
        <v>653991</v>
      </c>
      <c r="GL35" s="244">
        <f t="shared" si="38"/>
        <v>5436291</v>
      </c>
      <c r="GM35" s="240">
        <f t="shared" si="39"/>
        <v>9.7815527845427797E-2</v>
      </c>
      <c r="GN35" s="244">
        <f t="shared" si="40"/>
        <v>1018</v>
      </c>
      <c r="GO35" s="240">
        <f t="shared" si="41"/>
        <v>0.9021844721545722</v>
      </c>
      <c r="GP35" s="240">
        <f t="shared" si="42"/>
        <v>0.81309020106752017</v>
      </c>
      <c r="GQ35" s="240">
        <f t="shared" si="43"/>
        <v>1.5225929308911821E-4</v>
      </c>
      <c r="GS35" s="244">
        <f t="shared" si="44"/>
        <v>5116920</v>
      </c>
      <c r="GT35" s="244">
        <f t="shared" si="45"/>
        <v>4830716</v>
      </c>
      <c r="GU35" s="239">
        <f t="shared" si="46"/>
        <v>286204</v>
      </c>
      <c r="GV35" s="244">
        <f t="shared" si="47"/>
        <v>4737214</v>
      </c>
      <c r="GW35" s="240">
        <f t="shared" si="48"/>
        <v>5.5932865864621685E-2</v>
      </c>
      <c r="GX35" s="244">
        <f t="shared" si="49"/>
        <v>727</v>
      </c>
      <c r="GY35" s="240">
        <f t="shared" si="50"/>
        <v>0.94406713413537835</v>
      </c>
      <c r="GZ35" s="240">
        <f t="shared" si="51"/>
        <v>0.92579403234758406</v>
      </c>
      <c r="HA35" s="240">
        <f t="shared" si="52"/>
        <v>1.4207765608999164E-4</v>
      </c>
      <c r="HC35" s="239">
        <f t="shared" si="53"/>
        <v>2980958</v>
      </c>
      <c r="HD35" s="239">
        <f t="shared" si="54"/>
        <v>2852683</v>
      </c>
      <c r="HE35" s="239">
        <f t="shared" si="55"/>
        <v>128275</v>
      </c>
      <c r="HF35" s="239">
        <f t="shared" si="56"/>
        <v>2799253</v>
      </c>
      <c r="HG35" s="240">
        <f t="shared" si="57"/>
        <v>4.3031468407136231E-2</v>
      </c>
      <c r="HH35" s="239">
        <f t="shared" si="58"/>
        <v>631</v>
      </c>
      <c r="HI35" s="240">
        <f t="shared" si="59"/>
        <v>0.95696853159286377</v>
      </c>
      <c r="HJ35" s="299">
        <f t="shared" si="60"/>
        <v>0.93904476346194743</v>
      </c>
      <c r="HK35" s="297">
        <f t="shared" si="61"/>
        <v>2.1167691728632204E-4</v>
      </c>
      <c r="HM35" s="239">
        <f t="shared" si="62"/>
        <v>31310385</v>
      </c>
      <c r="HN35" s="239">
        <f t="shared" si="63"/>
        <v>26535937</v>
      </c>
      <c r="HO35" s="307">
        <f t="shared" si="64"/>
        <v>4774448</v>
      </c>
      <c r="HP35" s="304">
        <f t="shared" si="65"/>
        <v>20141179</v>
      </c>
      <c r="HQ35" s="285">
        <f t="shared" si="66"/>
        <v>0.15248768100424187</v>
      </c>
      <c r="HR35" s="302">
        <f t="shared" si="67"/>
        <v>4076</v>
      </c>
      <c r="HS35" s="300">
        <f t="shared" si="68"/>
        <v>0.84751231899575807</v>
      </c>
      <c r="HT35" s="299">
        <f t="shared" si="69"/>
        <v>0.64327471540193448</v>
      </c>
      <c r="HU35" s="297">
        <f t="shared" si="70"/>
        <v>1.3018044971340977E-4</v>
      </c>
      <c r="HW35" s="239">
        <f t="shared" si="71"/>
        <v>14783841</v>
      </c>
      <c r="HX35" s="309">
        <f t="shared" si="72"/>
        <v>13715371</v>
      </c>
      <c r="HY35" s="307">
        <f t="shared" si="73"/>
        <v>1068470</v>
      </c>
      <c r="HZ35" s="304">
        <f t="shared" si="74"/>
        <v>12972758</v>
      </c>
      <c r="IA35" s="285">
        <f t="shared" si="75"/>
        <v>7.2272828150681548E-2</v>
      </c>
      <c r="IB35" s="302">
        <f t="shared" si="76"/>
        <v>2376</v>
      </c>
      <c r="IC35" s="300">
        <f t="shared" si="77"/>
        <v>0.92772717184931841</v>
      </c>
      <c r="ID35" s="299">
        <f t="shared" si="78"/>
        <v>0.87749577393317479</v>
      </c>
      <c r="IE35" s="297">
        <f t="shared" si="79"/>
        <v>1.6071601419414617E-4</v>
      </c>
    </row>
    <row r="36" spans="2:239" ht="15" hidden="1" customHeight="1" x14ac:dyDescent="0.3">
      <c r="B36" s="131">
        <v>27</v>
      </c>
      <c r="C36" s="131" t="s">
        <v>682</v>
      </c>
      <c r="D36" s="139">
        <v>44360</v>
      </c>
      <c r="E36" s="136">
        <v>2980958</v>
      </c>
      <c r="F36" s="136">
        <v>2853513</v>
      </c>
      <c r="G36" s="137">
        <v>95.724696557281248</v>
      </c>
      <c r="H36" s="136">
        <v>2804827</v>
      </c>
      <c r="I36" s="137">
        <v>94.09146321417478</v>
      </c>
      <c r="J36" s="136">
        <v>699</v>
      </c>
      <c r="K36" s="137">
        <v>2.3448837588453109E-2</v>
      </c>
      <c r="L36" s="136">
        <v>0</v>
      </c>
      <c r="M36" s="137">
        <v>0</v>
      </c>
      <c r="N36" s="136">
        <v>0</v>
      </c>
      <c r="O36" s="137">
        <v>0</v>
      </c>
      <c r="P36" s="136">
        <v>0</v>
      </c>
      <c r="Q36" s="137">
        <v>0</v>
      </c>
      <c r="R36" s="136">
        <v>2442116</v>
      </c>
      <c r="S36" s="136">
        <v>2329952</v>
      </c>
      <c r="T36" s="137">
        <v>95.407097779139065</v>
      </c>
      <c r="U36" s="136">
        <v>2299700</v>
      </c>
      <c r="V36" s="137">
        <v>94.16833598404007</v>
      </c>
      <c r="W36" s="136">
        <v>401</v>
      </c>
      <c r="X36" s="137">
        <v>1.6420186428490701E-2</v>
      </c>
      <c r="Y36" s="136">
        <v>0</v>
      </c>
      <c r="Z36" s="137">
        <v>0</v>
      </c>
      <c r="AA36" s="136">
        <v>0</v>
      </c>
      <c r="AB36" s="137">
        <v>0</v>
      </c>
      <c r="AC36" s="136">
        <v>0</v>
      </c>
      <c r="AD36" s="137">
        <v>0</v>
      </c>
      <c r="AE36" s="138">
        <v>2674804</v>
      </c>
      <c r="AF36" s="138">
        <v>2503149</v>
      </c>
      <c r="AG36" s="137">
        <v>93.582520438880749</v>
      </c>
      <c r="AH36" s="138">
        <v>2454798</v>
      </c>
      <c r="AI36" s="137">
        <v>91.774873972074218</v>
      </c>
      <c r="AJ36" s="138">
        <v>397</v>
      </c>
      <c r="AK36" s="137">
        <v>1.4842208999238824E-2</v>
      </c>
      <c r="AL36" s="138">
        <v>0</v>
      </c>
      <c r="AM36" s="137">
        <v>0</v>
      </c>
      <c r="AN36" s="138">
        <v>3015497</v>
      </c>
      <c r="AO36" s="138">
        <v>2757518</v>
      </c>
      <c r="AP36" s="137">
        <v>91.444892831927874</v>
      </c>
      <c r="AQ36" s="138">
        <v>2654793</v>
      </c>
      <c r="AR36" s="137">
        <v>88.03832336759082</v>
      </c>
      <c r="AS36" s="138">
        <v>536</v>
      </c>
      <c r="AT36" s="137">
        <v>1.7774847728251761E-2</v>
      </c>
      <c r="AU36" s="138">
        <v>0</v>
      </c>
      <c r="AV36" s="137">
        <v>0</v>
      </c>
      <c r="AW36" s="138">
        <v>3670466</v>
      </c>
      <c r="AX36" s="138">
        <v>3282232</v>
      </c>
      <c r="AY36" s="137">
        <v>89.422759943832745</v>
      </c>
      <c r="AZ36" s="138">
        <v>3045384</v>
      </c>
      <c r="BA36" s="137">
        <v>82.96995531357598</v>
      </c>
      <c r="BB36" s="138">
        <v>622</v>
      </c>
      <c r="BC36" s="137">
        <v>1.6946077146607542E-2</v>
      </c>
      <c r="BD36" s="138">
        <v>0</v>
      </c>
      <c r="BE36" s="137">
        <v>0</v>
      </c>
      <c r="BF36" s="138">
        <v>4129776</v>
      </c>
      <c r="BG36" s="138">
        <v>3588609</v>
      </c>
      <c r="BH36" s="137">
        <v>86.895972081778766</v>
      </c>
      <c r="BI36" s="138">
        <v>3179242</v>
      </c>
      <c r="BJ36" s="137">
        <v>76.983400552475487</v>
      </c>
      <c r="BK36" s="138">
        <v>693</v>
      </c>
      <c r="BL36" s="137">
        <v>1.6780571149621674E-2</v>
      </c>
      <c r="BM36" s="138">
        <v>0</v>
      </c>
      <c r="BN36" s="137">
        <v>0</v>
      </c>
      <c r="BO36" s="138">
        <v>4139549</v>
      </c>
      <c r="BP36" s="138">
        <v>3430265</v>
      </c>
      <c r="BQ36" s="137">
        <v>82.865669665946712</v>
      </c>
      <c r="BR36" s="138">
        <v>2506974</v>
      </c>
      <c r="BS36" s="137">
        <v>60.561524939069443</v>
      </c>
      <c r="BT36" s="138">
        <v>552</v>
      </c>
      <c r="BU36" s="137">
        <v>1.333478598755565E-2</v>
      </c>
      <c r="BV36" s="138">
        <v>0</v>
      </c>
      <c r="BW36" s="137">
        <v>0</v>
      </c>
      <c r="BX36" s="136">
        <v>3865391</v>
      </c>
      <c r="BY36" s="136">
        <v>2927000</v>
      </c>
      <c r="BZ36" s="137">
        <v>75.723258009344988</v>
      </c>
      <c r="CA36" s="136">
        <v>1403621</v>
      </c>
      <c r="CB36" s="137">
        <v>36.312523105683233</v>
      </c>
      <c r="CC36" s="136">
        <v>414</v>
      </c>
      <c r="CD36" s="137">
        <v>1.0710430070334412E-2</v>
      </c>
      <c r="CE36" s="136">
        <v>4391828</v>
      </c>
      <c r="CF36" s="136">
        <v>2984276</v>
      </c>
      <c r="CG36" s="137">
        <v>67.950657448333587</v>
      </c>
      <c r="CH36" s="136">
        <v>1171008</v>
      </c>
      <c r="CI36" s="137">
        <v>26.663339274671049</v>
      </c>
      <c r="CJ36" s="136">
        <v>379</v>
      </c>
      <c r="CK36" s="137">
        <v>8.6296640032351001E-3</v>
      </c>
      <c r="CL36" s="136">
        <v>4695213</v>
      </c>
      <c r="CM36" s="136">
        <v>2717820</v>
      </c>
      <c r="CN36" s="137">
        <v>57.884913847359002</v>
      </c>
      <c r="CO36" s="136">
        <v>958682</v>
      </c>
      <c r="CP36" s="137">
        <v>20.418285602804389</v>
      </c>
      <c r="CQ36" s="136">
        <v>358</v>
      </c>
      <c r="CR36" s="137">
        <v>7.6247872034772438E-3</v>
      </c>
      <c r="CS36" s="136">
        <v>4789564</v>
      </c>
      <c r="CT36" s="136">
        <v>2108930</v>
      </c>
      <c r="CU36" s="137">
        <v>44.031774082150278</v>
      </c>
      <c r="CV36" s="136">
        <v>816751</v>
      </c>
      <c r="CW36" s="137">
        <v>17.05272129154136</v>
      </c>
      <c r="CX36" s="136">
        <v>307</v>
      </c>
      <c r="CY36" s="137">
        <v>6.4097692399558703E-3</v>
      </c>
      <c r="CZ36" s="136">
        <v>4417542</v>
      </c>
      <c r="DA36" s="136">
        <v>1280170</v>
      </c>
      <c r="DB36" s="137">
        <v>28.979237775215267</v>
      </c>
      <c r="DC36" s="136">
        <v>652530</v>
      </c>
      <c r="DD36" s="137">
        <v>14.771336639244176</v>
      </c>
      <c r="DE36" s="136">
        <v>213</v>
      </c>
      <c r="DF36" s="137">
        <v>4.8216859058725411E-3</v>
      </c>
      <c r="DG36" s="136">
        <v>3804929</v>
      </c>
      <c r="DH36" s="136">
        <v>777297</v>
      </c>
      <c r="DI36" s="137">
        <v>20.428686054325851</v>
      </c>
      <c r="DJ36" s="136">
        <v>410215</v>
      </c>
      <c r="DK36" s="137">
        <v>10.781147296046784</v>
      </c>
      <c r="DL36" s="136">
        <v>90</v>
      </c>
      <c r="DM36" s="137">
        <v>2.365352940882734E-3</v>
      </c>
      <c r="DN36" s="136">
        <v>1401351</v>
      </c>
      <c r="DO36" s="136">
        <v>78254</v>
      </c>
      <c r="DP36" s="137">
        <v>5.5841826922733846</v>
      </c>
      <c r="DQ36" s="136">
        <v>42196</v>
      </c>
      <c r="DR36" s="137">
        <v>3.0110942940062837</v>
      </c>
      <c r="DS36" s="136">
        <v>6</v>
      </c>
      <c r="DT36" s="137">
        <v>4.2815825585452896E-4</v>
      </c>
      <c r="DU36" s="136">
        <v>1422608</v>
      </c>
      <c r="DV36" s="136">
        <v>762</v>
      </c>
      <c r="DW36" s="137">
        <v>5.3563595874619008E-2</v>
      </c>
      <c r="DX36" s="136">
        <v>294</v>
      </c>
      <c r="DY36" s="137">
        <v>2.0666269274459304E-2</v>
      </c>
      <c r="DZ36" s="136">
        <v>0</v>
      </c>
      <c r="EA36" s="137">
        <v>0</v>
      </c>
      <c r="EB36" s="136">
        <v>2988769</v>
      </c>
      <c r="EC36" s="136">
        <v>516</v>
      </c>
      <c r="ED36" s="137">
        <v>1.7264633031191103E-2</v>
      </c>
      <c r="EE36" s="136">
        <v>160</v>
      </c>
      <c r="EF36" s="137">
        <v>5.35337458331507E-3</v>
      </c>
      <c r="EG36" s="136">
        <v>1</v>
      </c>
      <c r="EH36" s="137">
        <v>3.3458591145719192E-5</v>
      </c>
      <c r="EI36" s="136">
        <v>5005988</v>
      </c>
      <c r="EJ36" s="136">
        <v>95</v>
      </c>
      <c r="EK36" s="137">
        <v>1.8977272818073076E-3</v>
      </c>
      <c r="EL36" s="138">
        <v>12</v>
      </c>
      <c r="EM36" s="137">
        <v>2.3971291980723884E-4</v>
      </c>
      <c r="EN36" s="138">
        <v>0</v>
      </c>
      <c r="EO36" s="137">
        <v>0</v>
      </c>
      <c r="EP36" s="138">
        <v>2223118</v>
      </c>
      <c r="EQ36" s="138">
        <v>0</v>
      </c>
      <c r="ER36" s="137">
        <v>0</v>
      </c>
      <c r="ET36" s="239">
        <f t="shared" si="4"/>
        <v>59836349</v>
      </c>
      <c r="EU36" s="239">
        <f t="shared" si="0"/>
        <v>26215991</v>
      </c>
      <c r="EW36" s="287">
        <f t="shared" si="1"/>
        <v>0.43812818526076852</v>
      </c>
      <c r="EX36" s="239">
        <f t="shared" si="5"/>
        <v>50418984</v>
      </c>
      <c r="EY36" s="239">
        <f t="shared" si="2"/>
        <v>16799999</v>
      </c>
      <c r="EZ36" s="286">
        <f t="shared" si="3"/>
        <v>0.33320780521876442</v>
      </c>
      <c r="FA36" s="288">
        <f t="shared" si="6"/>
        <v>0.66679219478123564</v>
      </c>
      <c r="FB36" s="291">
        <f t="shared" si="7"/>
        <v>0.48395899845978652</v>
      </c>
      <c r="FC36" s="294">
        <f t="shared" si="8"/>
        <v>1.1239813955790938E-4</v>
      </c>
      <c r="FE36" s="239">
        <f t="shared" si="9"/>
        <v>19108599</v>
      </c>
      <c r="FF36" s="239">
        <f t="shared" si="10"/>
        <v>6962471</v>
      </c>
      <c r="FG36" s="239">
        <f t="shared" si="11"/>
        <v>12146128</v>
      </c>
      <c r="FH36" s="239">
        <f t="shared" si="12"/>
        <v>2880374</v>
      </c>
      <c r="FI36" s="240">
        <f t="shared" si="13"/>
        <v>0.63563676227650179</v>
      </c>
      <c r="FJ36" s="239">
        <f t="shared" si="14"/>
        <v>974</v>
      </c>
      <c r="FK36" s="240">
        <f t="shared" si="15"/>
        <v>0.36436323772349821</v>
      </c>
      <c r="FL36" s="240">
        <f t="shared" si="16"/>
        <v>0.15073705822179848</v>
      </c>
      <c r="FM36" s="240">
        <f t="shared" si="17"/>
        <v>5.0971816405797204E-5</v>
      </c>
      <c r="FO36" s="312">
        <f t="shared" si="18"/>
        <v>8257219</v>
      </c>
      <c r="FP36" s="312">
        <f t="shared" si="81"/>
        <v>5911276</v>
      </c>
      <c r="FQ36" s="239">
        <f t="shared" si="19"/>
        <v>2345943</v>
      </c>
      <c r="FR36" s="312">
        <f t="shared" si="20"/>
        <v>2574629</v>
      </c>
      <c r="FS36" s="240">
        <f t="shared" si="21"/>
        <v>0.2841081240548422</v>
      </c>
      <c r="FT36" s="312">
        <f t="shared" si="22"/>
        <v>793</v>
      </c>
      <c r="FU36" s="240">
        <f t="shared" si="23"/>
        <v>0.7158918759451578</v>
      </c>
      <c r="FV36" s="240">
        <f t="shared" si="24"/>
        <v>0.31180340499628267</v>
      </c>
      <c r="FW36" s="240">
        <f t="shared" si="25"/>
        <v>9.6037176681398423E-5</v>
      </c>
      <c r="FY36" s="244">
        <f t="shared" si="26"/>
        <v>8269325</v>
      </c>
      <c r="FZ36" s="244">
        <f t="shared" si="27"/>
        <v>7018874</v>
      </c>
      <c r="GA36" s="239">
        <f t="shared" si="28"/>
        <v>1250451</v>
      </c>
      <c r="GB36" s="244">
        <f t="shared" si="29"/>
        <v>5686216</v>
      </c>
      <c r="GC36" s="240">
        <f t="shared" si="30"/>
        <v>0.15121560707796586</v>
      </c>
      <c r="GD36" s="244">
        <f t="shared" si="31"/>
        <v>1245</v>
      </c>
      <c r="GE36" s="240">
        <f t="shared" si="32"/>
        <v>0.84878439292203411</v>
      </c>
      <c r="GF36" s="240">
        <f t="shared" si="33"/>
        <v>0.6876275874995843</v>
      </c>
      <c r="GG36" s="240">
        <f t="shared" si="34"/>
        <v>1.505564238919138E-4</v>
      </c>
      <c r="GI36" s="244">
        <f t="shared" si="35"/>
        <v>6685963</v>
      </c>
      <c r="GJ36" s="244">
        <f t="shared" si="36"/>
        <v>6039750</v>
      </c>
      <c r="GK36" s="239">
        <f t="shared" si="37"/>
        <v>646213</v>
      </c>
      <c r="GL36" s="244">
        <f t="shared" si="38"/>
        <v>5700177</v>
      </c>
      <c r="GM36" s="240">
        <f t="shared" si="39"/>
        <v>9.6652195054025877E-2</v>
      </c>
      <c r="GN36" s="244">
        <f t="shared" si="40"/>
        <v>1158</v>
      </c>
      <c r="GO36" s="240">
        <f t="shared" si="41"/>
        <v>0.90334780494597411</v>
      </c>
      <c r="GP36" s="240">
        <f t="shared" si="42"/>
        <v>0.85255886100476475</v>
      </c>
      <c r="GQ36" s="240">
        <f t="shared" si="43"/>
        <v>1.7319868506601068E-4</v>
      </c>
      <c r="GS36" s="244">
        <f t="shared" si="44"/>
        <v>5116920</v>
      </c>
      <c r="GT36" s="244">
        <f t="shared" si="45"/>
        <v>4833101</v>
      </c>
      <c r="GU36" s="239">
        <f t="shared" si="46"/>
        <v>283819</v>
      </c>
      <c r="GV36" s="244">
        <f t="shared" si="47"/>
        <v>4754498</v>
      </c>
      <c r="GW36" s="240">
        <f t="shared" si="48"/>
        <v>5.546676516341862E-2</v>
      </c>
      <c r="GX36" s="244">
        <f t="shared" si="49"/>
        <v>798</v>
      </c>
      <c r="GY36" s="240">
        <f t="shared" si="50"/>
        <v>0.94453323483658136</v>
      </c>
      <c r="GZ36" s="240">
        <f t="shared" si="51"/>
        <v>0.92917184556334675</v>
      </c>
      <c r="HA36" s="240">
        <f t="shared" si="52"/>
        <v>1.5595319059121503E-4</v>
      </c>
      <c r="HC36" s="239">
        <f t="shared" si="53"/>
        <v>2980958</v>
      </c>
      <c r="HD36" s="239">
        <f t="shared" si="54"/>
        <v>2853513</v>
      </c>
      <c r="HE36" s="239">
        <f t="shared" si="55"/>
        <v>127445</v>
      </c>
      <c r="HF36" s="239">
        <f t="shared" si="56"/>
        <v>2804827</v>
      </c>
      <c r="HG36" s="240">
        <f t="shared" si="57"/>
        <v>4.2753034427187503E-2</v>
      </c>
      <c r="HH36" s="239">
        <f t="shared" si="58"/>
        <v>699</v>
      </c>
      <c r="HI36" s="240">
        <f t="shared" si="59"/>
        <v>0.95724696557281252</v>
      </c>
      <c r="HJ36" s="299">
        <f t="shared" si="60"/>
        <v>0.94091463214174775</v>
      </c>
      <c r="HK36" s="297">
        <f t="shared" si="61"/>
        <v>2.3448837588453108E-4</v>
      </c>
      <c r="HM36" s="239">
        <f t="shared" si="62"/>
        <v>31310385</v>
      </c>
      <c r="HN36" s="239">
        <f t="shared" si="63"/>
        <v>26656514</v>
      </c>
      <c r="HO36" s="307">
        <f t="shared" si="64"/>
        <v>4653871</v>
      </c>
      <c r="HP36" s="304">
        <f t="shared" si="65"/>
        <v>21520347</v>
      </c>
      <c r="HQ36" s="285">
        <f t="shared" si="66"/>
        <v>0.1486366584122169</v>
      </c>
      <c r="HR36" s="302">
        <f t="shared" si="67"/>
        <v>4693</v>
      </c>
      <c r="HS36" s="300">
        <f t="shared" si="68"/>
        <v>0.85136334158778304</v>
      </c>
      <c r="HT36" s="299">
        <f t="shared" si="69"/>
        <v>0.68732297606688642</v>
      </c>
      <c r="HU36" s="297">
        <f t="shared" si="70"/>
        <v>1.4988637156649462E-4</v>
      </c>
      <c r="HW36" s="239">
        <f t="shared" si="71"/>
        <v>14783841</v>
      </c>
      <c r="HX36" s="309">
        <f t="shared" si="72"/>
        <v>13726364</v>
      </c>
      <c r="HY36" s="307">
        <f t="shared" si="73"/>
        <v>1057477</v>
      </c>
      <c r="HZ36" s="304">
        <f t="shared" si="74"/>
        <v>13259502</v>
      </c>
      <c r="IA36" s="285">
        <f t="shared" si="75"/>
        <v>7.1529246019353163E-2</v>
      </c>
      <c r="IB36" s="302">
        <f t="shared" si="76"/>
        <v>2655</v>
      </c>
      <c r="IC36" s="300">
        <f t="shared" si="77"/>
        <v>0.92847075398064682</v>
      </c>
      <c r="ID36" s="299">
        <f t="shared" si="78"/>
        <v>0.89689154530273962</v>
      </c>
      <c r="IE36" s="297">
        <f t="shared" si="79"/>
        <v>1.7958797040633758E-4</v>
      </c>
    </row>
    <row r="37" spans="2:239" ht="15" hidden="1" customHeight="1" x14ac:dyDescent="0.3">
      <c r="B37" s="131">
        <v>28</v>
      </c>
      <c r="C37" s="131" t="s">
        <v>683</v>
      </c>
      <c r="D37" s="139">
        <v>44367</v>
      </c>
      <c r="E37" s="136">
        <v>2980958</v>
      </c>
      <c r="F37" s="136">
        <v>2854299</v>
      </c>
      <c r="G37" s="137">
        <v>95.751063919719769</v>
      </c>
      <c r="H37" s="136">
        <v>2808992</v>
      </c>
      <c r="I37" s="137">
        <v>94.231183398088803</v>
      </c>
      <c r="J37" s="136">
        <v>782</v>
      </c>
      <c r="K37" s="137">
        <v>2.6233177387940385E-2</v>
      </c>
      <c r="L37" s="136">
        <v>0</v>
      </c>
      <c r="M37" s="137">
        <v>0</v>
      </c>
      <c r="N37" s="136">
        <v>0</v>
      </c>
      <c r="O37" s="137">
        <v>0</v>
      </c>
      <c r="P37" s="136">
        <v>0</v>
      </c>
      <c r="Q37" s="137">
        <v>0</v>
      </c>
      <c r="R37" s="136">
        <v>2442116</v>
      </c>
      <c r="S37" s="136">
        <v>2330753</v>
      </c>
      <c r="T37" s="137">
        <v>95.43989720390023</v>
      </c>
      <c r="U37" s="136">
        <v>2303456</v>
      </c>
      <c r="V37" s="137">
        <v>94.322137031983743</v>
      </c>
      <c r="W37" s="136">
        <v>466</v>
      </c>
      <c r="X37" s="137">
        <v>1.9081812657547798E-2</v>
      </c>
      <c r="Y37" s="136">
        <v>0</v>
      </c>
      <c r="Z37" s="137">
        <v>0</v>
      </c>
      <c r="AA37" s="136">
        <v>0</v>
      </c>
      <c r="AB37" s="137">
        <v>0</v>
      </c>
      <c r="AC37" s="136">
        <v>0</v>
      </c>
      <c r="AD37" s="137">
        <v>0</v>
      </c>
      <c r="AE37" s="138">
        <v>2674804</v>
      </c>
      <c r="AF37" s="138">
        <v>2504431</v>
      </c>
      <c r="AG37" s="137">
        <v>93.630449184314074</v>
      </c>
      <c r="AH37" s="138">
        <v>2462671</v>
      </c>
      <c r="AI37" s="137">
        <v>92.069213295628387</v>
      </c>
      <c r="AJ37" s="138">
        <v>440</v>
      </c>
      <c r="AK37" s="137">
        <v>1.6449803424849072E-2</v>
      </c>
      <c r="AL37" s="138">
        <v>0</v>
      </c>
      <c r="AM37" s="137">
        <v>0</v>
      </c>
      <c r="AN37" s="138">
        <v>3015497</v>
      </c>
      <c r="AO37" s="138">
        <v>2760066</v>
      </c>
      <c r="AP37" s="137">
        <v>91.529389682695751</v>
      </c>
      <c r="AQ37" s="138">
        <v>2677780</v>
      </c>
      <c r="AR37" s="137">
        <v>88.800618936115669</v>
      </c>
      <c r="AS37" s="138">
        <v>591</v>
      </c>
      <c r="AT37" s="137">
        <v>1.9598759342158191E-2</v>
      </c>
      <c r="AU37" s="138">
        <v>0</v>
      </c>
      <c r="AV37" s="137">
        <v>0</v>
      </c>
      <c r="AW37" s="138">
        <v>3670466</v>
      </c>
      <c r="AX37" s="138">
        <v>3286999</v>
      </c>
      <c r="AY37" s="137">
        <v>89.552634461128363</v>
      </c>
      <c r="AZ37" s="138">
        <v>3123723</v>
      </c>
      <c r="BA37" s="137">
        <v>85.10426196564687</v>
      </c>
      <c r="BB37" s="138">
        <v>719</v>
      </c>
      <c r="BC37" s="137">
        <v>1.9588793357573672E-2</v>
      </c>
      <c r="BD37" s="138">
        <v>0</v>
      </c>
      <c r="BE37" s="137">
        <v>0</v>
      </c>
      <c r="BF37" s="138">
        <v>4129776</v>
      </c>
      <c r="BG37" s="138">
        <v>3596153</v>
      </c>
      <c r="BH37" s="137">
        <v>87.07864542774233</v>
      </c>
      <c r="BI37" s="138">
        <v>3351925</v>
      </c>
      <c r="BJ37" s="137">
        <v>81.164813781667576</v>
      </c>
      <c r="BK37" s="138">
        <v>814</v>
      </c>
      <c r="BL37" s="137">
        <v>1.9710512144000061E-2</v>
      </c>
      <c r="BM37" s="138">
        <v>0</v>
      </c>
      <c r="BN37" s="137">
        <v>0</v>
      </c>
      <c r="BO37" s="138">
        <v>4139549</v>
      </c>
      <c r="BP37" s="138">
        <v>3443599</v>
      </c>
      <c r="BQ37" s="137">
        <v>83.187782050653354</v>
      </c>
      <c r="BR37" s="138">
        <v>2743730</v>
      </c>
      <c r="BS37" s="137">
        <v>66.280891952239244</v>
      </c>
      <c r="BT37" s="138">
        <v>654</v>
      </c>
      <c r="BU37" s="137">
        <v>1.5798822528734411E-2</v>
      </c>
      <c r="BV37" s="138">
        <v>0</v>
      </c>
      <c r="BW37" s="137">
        <v>0</v>
      </c>
      <c r="BX37" s="136">
        <v>3865391</v>
      </c>
      <c r="BY37" s="136">
        <v>2949270</v>
      </c>
      <c r="BZ37" s="137">
        <v>76.29939636119606</v>
      </c>
      <c r="CA37" s="136">
        <v>1606912</v>
      </c>
      <c r="CB37" s="137">
        <v>41.571784070486011</v>
      </c>
      <c r="CC37" s="136">
        <v>494</v>
      </c>
      <c r="CD37" s="137">
        <v>1.2780078393104346E-2</v>
      </c>
      <c r="CE37" s="136">
        <v>4391828</v>
      </c>
      <c r="CF37" s="136">
        <v>3031366</v>
      </c>
      <c r="CG37" s="137">
        <v>69.022876123564032</v>
      </c>
      <c r="CH37" s="136">
        <v>1310070</v>
      </c>
      <c r="CI37" s="137">
        <v>29.829720107435904</v>
      </c>
      <c r="CJ37" s="136">
        <v>449</v>
      </c>
      <c r="CK37" s="137">
        <v>1.0223533344202005E-2</v>
      </c>
      <c r="CL37" s="136">
        <v>4695213</v>
      </c>
      <c r="CM37" s="136">
        <v>2832177</v>
      </c>
      <c r="CN37" s="137">
        <v>60.320522199951313</v>
      </c>
      <c r="CO37" s="136">
        <v>1048841</v>
      </c>
      <c r="CP37" s="137">
        <v>22.338517975648813</v>
      </c>
      <c r="CQ37" s="136">
        <v>404</v>
      </c>
      <c r="CR37" s="137">
        <v>8.6045084642592355E-3</v>
      </c>
      <c r="CS37" s="136">
        <v>4789564</v>
      </c>
      <c r="CT37" s="136">
        <v>2422846</v>
      </c>
      <c r="CU37" s="137">
        <v>50.58594059918606</v>
      </c>
      <c r="CV37" s="136">
        <v>885199</v>
      </c>
      <c r="CW37" s="137">
        <v>18.481828408598361</v>
      </c>
      <c r="CX37" s="136">
        <v>348</v>
      </c>
      <c r="CY37" s="137">
        <v>7.2657970537610521E-3</v>
      </c>
      <c r="CZ37" s="136">
        <v>4417542</v>
      </c>
      <c r="DA37" s="136">
        <v>1724994</v>
      </c>
      <c r="DB37" s="137">
        <v>39.048728908519713</v>
      </c>
      <c r="DC37" s="136">
        <v>704992</v>
      </c>
      <c r="DD37" s="137">
        <v>15.958920141562889</v>
      </c>
      <c r="DE37" s="136">
        <v>236</v>
      </c>
      <c r="DF37" s="137">
        <v>5.3423374356146467E-3</v>
      </c>
      <c r="DG37" s="136">
        <v>3804929</v>
      </c>
      <c r="DH37" s="136">
        <v>1029604</v>
      </c>
      <c r="DI37" s="137">
        <v>27.059742770495848</v>
      </c>
      <c r="DJ37" s="136">
        <v>448685</v>
      </c>
      <c r="DK37" s="137">
        <v>11.792204269777438</v>
      </c>
      <c r="DL37" s="136">
        <v>108</v>
      </c>
      <c r="DM37" s="137">
        <v>2.8384235290592808E-3</v>
      </c>
      <c r="DN37" s="136">
        <v>1401351</v>
      </c>
      <c r="DO37" s="136">
        <v>83973</v>
      </c>
      <c r="DP37" s="137">
        <v>5.99228886981206</v>
      </c>
      <c r="DQ37" s="136">
        <v>46067</v>
      </c>
      <c r="DR37" s="137">
        <v>3.2873277287417646</v>
      </c>
      <c r="DS37" s="136">
        <v>12</v>
      </c>
      <c r="DT37" s="137">
        <v>8.5631651170905792E-4</v>
      </c>
      <c r="DU37" s="136">
        <v>1422608</v>
      </c>
      <c r="DV37" s="136">
        <v>934</v>
      </c>
      <c r="DW37" s="137">
        <v>6.5654066334506767E-2</v>
      </c>
      <c r="DX37" s="136">
        <v>348</v>
      </c>
      <c r="DY37" s="137">
        <v>2.4462114651400805E-2</v>
      </c>
      <c r="DZ37" s="136">
        <v>1</v>
      </c>
      <c r="EA37" s="137">
        <v>7.0293432906324164E-5</v>
      </c>
      <c r="EB37" s="136">
        <v>2988769</v>
      </c>
      <c r="EC37" s="136">
        <v>624</v>
      </c>
      <c r="ED37" s="137">
        <v>2.0878160874928775E-2</v>
      </c>
      <c r="EE37" s="136">
        <v>189</v>
      </c>
      <c r="EF37" s="137">
        <v>6.3236737265409274E-3</v>
      </c>
      <c r="EG37" s="136">
        <v>1</v>
      </c>
      <c r="EH37" s="137">
        <v>3.3458591145719192E-5</v>
      </c>
      <c r="EI37" s="136">
        <v>5005988</v>
      </c>
      <c r="EJ37" s="136">
        <v>95</v>
      </c>
      <c r="EK37" s="137">
        <v>1.8977272818073076E-3</v>
      </c>
      <c r="EL37" s="138">
        <v>12</v>
      </c>
      <c r="EM37" s="137">
        <v>2.3971291980723884E-4</v>
      </c>
      <c r="EN37" s="138">
        <v>0</v>
      </c>
      <c r="EO37" s="137">
        <v>0</v>
      </c>
      <c r="EP37" s="138">
        <v>2223118</v>
      </c>
      <c r="EQ37" s="138">
        <v>0</v>
      </c>
      <c r="ER37" s="137">
        <v>0</v>
      </c>
      <c r="ET37" s="239">
        <f t="shared" si="4"/>
        <v>59836349</v>
      </c>
      <c r="EU37" s="239">
        <f t="shared" si="0"/>
        <v>24984166</v>
      </c>
      <c r="EW37" s="287">
        <f t="shared" si="1"/>
        <v>0.41754161838985199</v>
      </c>
      <c r="EX37" s="239">
        <f t="shared" si="5"/>
        <v>50418984</v>
      </c>
      <c r="EY37" s="239">
        <f t="shared" si="2"/>
        <v>15568454</v>
      </c>
      <c r="EZ37" s="286">
        <f t="shared" si="3"/>
        <v>0.30878158909350495</v>
      </c>
      <c r="FA37" s="288">
        <f t="shared" si="6"/>
        <v>0.69121841090649505</v>
      </c>
      <c r="FB37" s="291">
        <f t="shared" si="7"/>
        <v>0.50621890754482479</v>
      </c>
      <c r="FC37" s="294">
        <f t="shared" si="8"/>
        <v>1.2925686880164026E-4</v>
      </c>
      <c r="FE37" s="239">
        <f t="shared" si="9"/>
        <v>19108599</v>
      </c>
      <c r="FF37" s="239">
        <f t="shared" si="10"/>
        <v>8093594</v>
      </c>
      <c r="FG37" s="239">
        <f t="shared" si="11"/>
        <v>11015005</v>
      </c>
      <c r="FH37" s="239">
        <f t="shared" si="12"/>
        <v>3133784</v>
      </c>
      <c r="FI37" s="240">
        <f t="shared" si="13"/>
        <v>0.57644231269911517</v>
      </c>
      <c r="FJ37" s="239">
        <f t="shared" si="14"/>
        <v>1108</v>
      </c>
      <c r="FK37" s="240">
        <f t="shared" si="15"/>
        <v>0.42355768730088478</v>
      </c>
      <c r="FL37" s="240">
        <f t="shared" si="16"/>
        <v>0.16399862700556958</v>
      </c>
      <c r="FM37" s="240">
        <f t="shared" si="17"/>
        <v>5.7984366096122485E-5</v>
      </c>
      <c r="FO37" s="312">
        <f t="shared" si="18"/>
        <v>8257219</v>
      </c>
      <c r="FP37" s="312">
        <f t="shared" si="81"/>
        <v>5980636</v>
      </c>
      <c r="FQ37" s="239">
        <f t="shared" si="19"/>
        <v>2276583</v>
      </c>
      <c r="FR37" s="312">
        <f t="shared" si="20"/>
        <v>2916982</v>
      </c>
      <c r="FS37" s="240">
        <f t="shared" si="21"/>
        <v>0.2757082015143355</v>
      </c>
      <c r="FT37" s="312">
        <f t="shared" si="22"/>
        <v>943</v>
      </c>
      <c r="FU37" s="240">
        <f t="shared" si="23"/>
        <v>0.7242917984856645</v>
      </c>
      <c r="FV37" s="240">
        <f t="shared" si="24"/>
        <v>0.35326445865127232</v>
      </c>
      <c r="FW37" s="240">
        <f t="shared" si="25"/>
        <v>1.1420309913059106E-4</v>
      </c>
      <c r="FY37" s="244">
        <f t="shared" si="26"/>
        <v>8269325</v>
      </c>
      <c r="FZ37" s="244">
        <f t="shared" si="27"/>
        <v>7039752</v>
      </c>
      <c r="GA37" s="239">
        <f t="shared" si="28"/>
        <v>1229573</v>
      </c>
      <c r="GB37" s="244">
        <f t="shared" si="29"/>
        <v>6095655</v>
      </c>
      <c r="GC37" s="240">
        <f t="shared" si="30"/>
        <v>0.14869085445305391</v>
      </c>
      <c r="GD37" s="244">
        <f t="shared" si="31"/>
        <v>1468</v>
      </c>
      <c r="GE37" s="240">
        <f t="shared" si="32"/>
        <v>0.85130914554694614</v>
      </c>
      <c r="GF37" s="240">
        <f t="shared" si="33"/>
        <v>0.73714057677017164</v>
      </c>
      <c r="GG37" s="240">
        <f t="shared" si="34"/>
        <v>1.7752355845247346E-4</v>
      </c>
      <c r="GI37" s="244">
        <f t="shared" si="35"/>
        <v>6685963</v>
      </c>
      <c r="GJ37" s="244">
        <f t="shared" si="36"/>
        <v>6047065</v>
      </c>
      <c r="GK37" s="239">
        <f t="shared" si="37"/>
        <v>638898</v>
      </c>
      <c r="GL37" s="244">
        <f t="shared" si="38"/>
        <v>5801503</v>
      </c>
      <c r="GM37" s="240">
        <f t="shared" si="39"/>
        <v>9.5558111823233247E-2</v>
      </c>
      <c r="GN37" s="244">
        <f t="shared" si="40"/>
        <v>1310</v>
      </c>
      <c r="GO37" s="240">
        <f t="shared" si="41"/>
        <v>0.90444188817676674</v>
      </c>
      <c r="GP37" s="240">
        <f t="shared" si="42"/>
        <v>0.86771389551512623</v>
      </c>
      <c r="GQ37" s="240">
        <f t="shared" si="43"/>
        <v>1.9593288206949395E-4</v>
      </c>
      <c r="GS37" s="244">
        <f t="shared" si="44"/>
        <v>5116920</v>
      </c>
      <c r="GT37" s="244">
        <f t="shared" si="45"/>
        <v>4835184</v>
      </c>
      <c r="GU37" s="239">
        <f t="shared" si="46"/>
        <v>281736</v>
      </c>
      <c r="GV37" s="244">
        <f t="shared" si="47"/>
        <v>4766127</v>
      </c>
      <c r="GW37" s="240">
        <f t="shared" si="48"/>
        <v>5.5059684341361603E-2</v>
      </c>
      <c r="GX37" s="244">
        <f t="shared" si="49"/>
        <v>906</v>
      </c>
      <c r="GY37" s="240">
        <f t="shared" si="50"/>
        <v>0.94494031565863845</v>
      </c>
      <c r="GZ37" s="240">
        <f t="shared" si="51"/>
        <v>0.93144450177059634</v>
      </c>
      <c r="HA37" s="240">
        <f t="shared" si="52"/>
        <v>1.7705963743814638E-4</v>
      </c>
      <c r="HC37" s="239">
        <f t="shared" si="53"/>
        <v>2980958</v>
      </c>
      <c r="HD37" s="239">
        <f t="shared" si="54"/>
        <v>2854299</v>
      </c>
      <c r="HE37" s="239">
        <f t="shared" si="55"/>
        <v>126659</v>
      </c>
      <c r="HF37" s="239">
        <f t="shared" si="56"/>
        <v>2808992</v>
      </c>
      <c r="HG37" s="240">
        <f t="shared" si="57"/>
        <v>4.2489360802802321E-2</v>
      </c>
      <c r="HH37" s="239">
        <f t="shared" si="58"/>
        <v>782</v>
      </c>
      <c r="HI37" s="240">
        <f t="shared" si="59"/>
        <v>0.9575106391971977</v>
      </c>
      <c r="HJ37" s="299">
        <f t="shared" si="60"/>
        <v>0.94231183398088803</v>
      </c>
      <c r="HK37" s="297">
        <f t="shared" si="61"/>
        <v>2.6233177387940384E-4</v>
      </c>
      <c r="HM37" s="239">
        <f t="shared" si="62"/>
        <v>31310385</v>
      </c>
      <c r="HN37" s="239">
        <f t="shared" si="63"/>
        <v>26756936</v>
      </c>
      <c r="HO37" s="307">
        <f t="shared" si="64"/>
        <v>4553449</v>
      </c>
      <c r="HP37" s="304">
        <f t="shared" si="65"/>
        <v>22389259</v>
      </c>
      <c r="HQ37" s="285">
        <f t="shared" si="66"/>
        <v>0.14542935195463103</v>
      </c>
      <c r="HR37" s="302">
        <f t="shared" si="67"/>
        <v>5409</v>
      </c>
      <c r="HS37" s="300">
        <f t="shared" si="68"/>
        <v>0.85457064804536897</v>
      </c>
      <c r="HT37" s="299">
        <f t="shared" si="69"/>
        <v>0.71507453517419217</v>
      </c>
      <c r="HU37" s="297">
        <f t="shared" si="70"/>
        <v>1.7275418363587672E-4</v>
      </c>
      <c r="HW37" s="239">
        <f t="shared" si="71"/>
        <v>14783841</v>
      </c>
      <c r="HX37" s="309">
        <f t="shared" si="72"/>
        <v>13736548</v>
      </c>
      <c r="HY37" s="307">
        <f t="shared" si="73"/>
        <v>1047293</v>
      </c>
      <c r="HZ37" s="304">
        <f t="shared" si="74"/>
        <v>13376622</v>
      </c>
      <c r="IA37" s="285">
        <f t="shared" si="75"/>
        <v>7.0840385796898109E-2</v>
      </c>
      <c r="IB37" s="302">
        <f t="shared" si="76"/>
        <v>2998</v>
      </c>
      <c r="IC37" s="300">
        <f t="shared" si="77"/>
        <v>0.92915961420310189</v>
      </c>
      <c r="ID37" s="299">
        <f t="shared" si="78"/>
        <v>0.9048137084266531</v>
      </c>
      <c r="IE37" s="297">
        <f t="shared" si="79"/>
        <v>2.0278897750591337E-4</v>
      </c>
    </row>
    <row r="38" spans="2:239" ht="15.6" x14ac:dyDescent="0.3">
      <c r="B38" s="131">
        <v>29</v>
      </c>
      <c r="C38" s="131" t="s">
        <v>684</v>
      </c>
      <c r="D38" s="139">
        <v>44374</v>
      </c>
      <c r="E38" s="136">
        <v>2980958</v>
      </c>
      <c r="F38" s="136">
        <v>2854984</v>
      </c>
      <c r="G38" s="137">
        <v>95.774043109631208</v>
      </c>
      <c r="H38" s="136">
        <v>2811990</v>
      </c>
      <c r="I38" s="137">
        <v>94.331755093496795</v>
      </c>
      <c r="J38" s="136">
        <v>865</v>
      </c>
      <c r="K38" s="137">
        <v>2.901751718742767E-2</v>
      </c>
      <c r="L38" s="136">
        <v>0</v>
      </c>
      <c r="M38" s="137">
        <v>0</v>
      </c>
      <c r="N38" s="136">
        <v>0</v>
      </c>
      <c r="O38" s="137">
        <v>0</v>
      </c>
      <c r="P38" s="136">
        <v>0</v>
      </c>
      <c r="Q38" s="137">
        <v>0</v>
      </c>
      <c r="R38" s="136">
        <v>2442116</v>
      </c>
      <c r="S38" s="136">
        <v>2331481</v>
      </c>
      <c r="T38" s="137">
        <v>95.46970741766566</v>
      </c>
      <c r="U38" s="136">
        <v>2306195</v>
      </c>
      <c r="V38" s="137">
        <v>94.434293866466618</v>
      </c>
      <c r="W38" s="136">
        <v>598</v>
      </c>
      <c r="X38" s="137">
        <v>2.4486961307325285E-2</v>
      </c>
      <c r="Y38" s="136">
        <v>0</v>
      </c>
      <c r="Z38" s="137">
        <v>0</v>
      </c>
      <c r="AA38" s="136">
        <v>0</v>
      </c>
      <c r="AB38" s="137">
        <v>0</v>
      </c>
      <c r="AC38" s="136">
        <v>0</v>
      </c>
      <c r="AD38" s="137">
        <v>0</v>
      </c>
      <c r="AE38" s="138">
        <v>2674804</v>
      </c>
      <c r="AF38" s="138">
        <v>2505721</v>
      </c>
      <c r="AG38" s="137">
        <v>93.678677017082364</v>
      </c>
      <c r="AH38" s="138">
        <v>2467541</v>
      </c>
      <c r="AI38" s="137">
        <v>92.25128271080797</v>
      </c>
      <c r="AJ38" s="138">
        <v>512</v>
      </c>
      <c r="AK38" s="137">
        <v>1.9141589439824375E-2</v>
      </c>
      <c r="AL38" s="138">
        <v>0</v>
      </c>
      <c r="AM38" s="137">
        <v>0</v>
      </c>
      <c r="AN38" s="138">
        <v>3015497</v>
      </c>
      <c r="AO38" s="138">
        <v>2762655</v>
      </c>
      <c r="AP38" s="137">
        <v>91.61524617666673</v>
      </c>
      <c r="AQ38" s="138">
        <v>2689972</v>
      </c>
      <c r="AR38" s="137">
        <v>89.204930397874719</v>
      </c>
      <c r="AS38" s="138">
        <v>648</v>
      </c>
      <c r="AT38" s="137">
        <v>2.148899501475213E-2</v>
      </c>
      <c r="AU38" s="138">
        <v>0</v>
      </c>
      <c r="AV38" s="137">
        <v>0</v>
      </c>
      <c r="AW38" s="138">
        <v>3670466</v>
      </c>
      <c r="AX38" s="138">
        <v>3291578</v>
      </c>
      <c r="AY38" s="137">
        <v>89.677387012984184</v>
      </c>
      <c r="AZ38" s="138">
        <v>3153065</v>
      </c>
      <c r="BA38" s="137">
        <v>85.903669997215616</v>
      </c>
      <c r="BB38" s="138">
        <v>810</v>
      </c>
      <c r="BC38" s="137">
        <v>2.2068042586418181E-2</v>
      </c>
      <c r="BD38" s="138">
        <v>0</v>
      </c>
      <c r="BE38" s="137">
        <v>0</v>
      </c>
      <c r="BF38" s="138">
        <v>4129776</v>
      </c>
      <c r="BG38" s="138">
        <v>3603638</v>
      </c>
      <c r="BH38" s="137">
        <v>87.259890124791269</v>
      </c>
      <c r="BI38" s="138">
        <v>3409672</v>
      </c>
      <c r="BJ38" s="137">
        <v>82.563122067637565</v>
      </c>
      <c r="BK38" s="138">
        <v>896</v>
      </c>
      <c r="BL38" s="137">
        <v>2.1696091991430043E-2</v>
      </c>
      <c r="BM38" s="138">
        <v>0</v>
      </c>
      <c r="BN38" s="137">
        <v>0</v>
      </c>
      <c r="BO38" s="138">
        <v>4139549</v>
      </c>
      <c r="BP38" s="138">
        <v>3456394</v>
      </c>
      <c r="BQ38" s="137">
        <v>83.49687369324532</v>
      </c>
      <c r="BR38" s="138">
        <v>2903333</v>
      </c>
      <c r="BS38" s="137">
        <v>70.136456894217218</v>
      </c>
      <c r="BT38" s="138">
        <v>755</v>
      </c>
      <c r="BU38" s="137">
        <v>1.8238701848921221E-2</v>
      </c>
      <c r="BV38" s="138">
        <v>0</v>
      </c>
      <c r="BW38" s="137">
        <v>0</v>
      </c>
      <c r="BX38" s="136">
        <v>3865391</v>
      </c>
      <c r="BY38" s="136">
        <v>2969547</v>
      </c>
      <c r="BZ38" s="137">
        <v>76.823974599206139</v>
      </c>
      <c r="CA38" s="136">
        <v>1859899</v>
      </c>
      <c r="CB38" s="137">
        <v>48.116710573393476</v>
      </c>
      <c r="CC38" s="136">
        <v>580</v>
      </c>
      <c r="CD38" s="137">
        <v>1.5004950340082025E-2</v>
      </c>
      <c r="CE38" s="136">
        <v>4391828</v>
      </c>
      <c r="CF38" s="136">
        <v>3069628</v>
      </c>
      <c r="CG38" s="137">
        <v>69.894085105336544</v>
      </c>
      <c r="CH38" s="136">
        <v>1460537</v>
      </c>
      <c r="CI38" s="137">
        <v>33.255787794968292</v>
      </c>
      <c r="CJ38" s="136">
        <v>511</v>
      </c>
      <c r="CK38" s="137">
        <v>1.1635246189058406E-2</v>
      </c>
      <c r="CL38" s="136">
        <v>4695213</v>
      </c>
      <c r="CM38" s="136">
        <v>2906542</v>
      </c>
      <c r="CN38" s="137">
        <v>61.904369407735075</v>
      </c>
      <c r="CO38" s="136">
        <v>1131525</v>
      </c>
      <c r="CP38" s="137">
        <v>24.099545643616167</v>
      </c>
      <c r="CQ38" s="136">
        <v>453</v>
      </c>
      <c r="CR38" s="137">
        <v>9.6481245898748357E-3</v>
      </c>
      <c r="CS38" s="136">
        <v>4789564</v>
      </c>
      <c r="CT38" s="136">
        <v>2609317</v>
      </c>
      <c r="CU38" s="137">
        <v>54.479217732553529</v>
      </c>
      <c r="CV38" s="136">
        <v>937785</v>
      </c>
      <c r="CW38" s="137">
        <v>19.579757155348588</v>
      </c>
      <c r="CX38" s="136">
        <v>385</v>
      </c>
      <c r="CY38" s="137">
        <v>8.0383099589023139E-3</v>
      </c>
      <c r="CZ38" s="136">
        <v>4417542</v>
      </c>
      <c r="DA38" s="136">
        <v>2080842</v>
      </c>
      <c r="DB38" s="137">
        <v>47.104068280505309</v>
      </c>
      <c r="DC38" s="136">
        <v>738353</v>
      </c>
      <c r="DD38" s="137">
        <v>16.714113866942295</v>
      </c>
      <c r="DE38" s="136">
        <v>265</v>
      </c>
      <c r="DF38" s="137">
        <v>5.9988111035503451E-3</v>
      </c>
      <c r="DG38" s="136">
        <v>3804929</v>
      </c>
      <c r="DH38" s="136">
        <v>1469714</v>
      </c>
      <c r="DI38" s="137">
        <v>38.626581468405853</v>
      </c>
      <c r="DJ38" s="136">
        <v>475094</v>
      </c>
      <c r="DK38" s="137">
        <v>12.486277667730462</v>
      </c>
      <c r="DL38" s="136">
        <v>127</v>
      </c>
      <c r="DM38" s="137">
        <v>3.3377758165789688E-3</v>
      </c>
      <c r="DN38" s="136">
        <v>1401351</v>
      </c>
      <c r="DO38" s="136">
        <v>89185</v>
      </c>
      <c r="DP38" s="137">
        <v>6.3642156747310272</v>
      </c>
      <c r="DQ38" s="136">
        <v>49815</v>
      </c>
      <c r="DR38" s="137">
        <v>3.5547839192322268</v>
      </c>
      <c r="DS38" s="136">
        <v>12</v>
      </c>
      <c r="DT38" s="137">
        <v>8.5631651170905792E-4</v>
      </c>
      <c r="DU38" s="136">
        <v>1422608</v>
      </c>
      <c r="DV38" s="136">
        <v>1099</v>
      </c>
      <c r="DW38" s="137">
        <v>7.7252482764050251E-2</v>
      </c>
      <c r="DX38" s="136">
        <v>392</v>
      </c>
      <c r="DY38" s="137">
        <v>2.7555025699279072E-2</v>
      </c>
      <c r="DZ38" s="136">
        <v>1</v>
      </c>
      <c r="EA38" s="137">
        <v>7.0293432906324164E-5</v>
      </c>
      <c r="EB38" s="136">
        <v>2988769</v>
      </c>
      <c r="EC38" s="136">
        <v>750</v>
      </c>
      <c r="ED38" s="137">
        <v>2.5093943359289394E-2</v>
      </c>
      <c r="EE38" s="136">
        <v>227</v>
      </c>
      <c r="EF38" s="137">
        <v>7.5951001900782565E-3</v>
      </c>
      <c r="EG38" s="136">
        <v>1</v>
      </c>
      <c r="EH38" s="137">
        <v>3.3458591145719192E-5</v>
      </c>
      <c r="EI38" s="136">
        <v>5005988</v>
      </c>
      <c r="EJ38" s="136">
        <v>98</v>
      </c>
      <c r="EK38" s="137">
        <v>1.9576555117591173E-3</v>
      </c>
      <c r="EL38" s="138">
        <v>12</v>
      </c>
      <c r="EM38" s="137">
        <v>2.3971291980723884E-4</v>
      </c>
      <c r="EN38" s="138">
        <v>0</v>
      </c>
      <c r="EO38" s="137">
        <v>0</v>
      </c>
      <c r="EP38" s="138">
        <v>2223118</v>
      </c>
      <c r="EQ38" s="138">
        <v>0</v>
      </c>
      <c r="ER38" s="137">
        <v>0</v>
      </c>
      <c r="ET38" s="239">
        <f t="shared" si="4"/>
        <v>59836349</v>
      </c>
      <c r="EU38" s="239">
        <f t="shared" si="0"/>
        <v>23833176</v>
      </c>
      <c r="EV38" s="242">
        <v>44348</v>
      </c>
      <c r="EW38" s="287">
        <f t="shared" si="1"/>
        <v>0.39830598621583679</v>
      </c>
      <c r="EX38" s="239">
        <f t="shared" si="5"/>
        <v>50418984</v>
      </c>
      <c r="EY38" s="239">
        <f t="shared" si="2"/>
        <v>14417758</v>
      </c>
      <c r="EZ38" s="286">
        <f t="shared" si="3"/>
        <v>0.28595891579251181</v>
      </c>
      <c r="FA38" s="288">
        <f t="shared" si="6"/>
        <v>0.71404108420748824</v>
      </c>
      <c r="FB38" s="291">
        <f t="shared" si="7"/>
        <v>0.5235086847446192</v>
      </c>
      <c r="FC38" s="294">
        <f t="shared" si="8"/>
        <v>1.4710728800088475E-4</v>
      </c>
      <c r="FE38" s="239">
        <f t="shared" si="9"/>
        <v>19108599</v>
      </c>
      <c r="FF38" s="239">
        <f t="shared" si="10"/>
        <v>9155600</v>
      </c>
      <c r="FG38" s="239">
        <f t="shared" si="11"/>
        <v>9952999</v>
      </c>
      <c r="FH38" s="239">
        <f t="shared" si="12"/>
        <v>3332572</v>
      </c>
      <c r="FI38" s="240">
        <f t="shared" si="13"/>
        <v>0.52086492578550625</v>
      </c>
      <c r="FJ38" s="239">
        <f t="shared" si="14"/>
        <v>1242</v>
      </c>
      <c r="FK38" s="240">
        <f t="shared" si="15"/>
        <v>0.47913507421449369</v>
      </c>
      <c r="FL38" s="240">
        <f t="shared" si="16"/>
        <v>0.17440169213870677</v>
      </c>
      <c r="FM38" s="240">
        <f t="shared" si="17"/>
        <v>6.4996915786447773E-5</v>
      </c>
      <c r="FO38" s="312">
        <f t="shared" si="18"/>
        <v>8257219</v>
      </c>
      <c r="FP38" s="312">
        <f t="shared" si="81"/>
        <v>6039175</v>
      </c>
      <c r="FQ38" s="239">
        <f t="shared" si="19"/>
        <v>2218044</v>
      </c>
      <c r="FR38" s="312">
        <f t="shared" si="20"/>
        <v>3320436</v>
      </c>
      <c r="FS38" s="240">
        <f t="shared" si="21"/>
        <v>0.26861876861931361</v>
      </c>
      <c r="FT38" s="312">
        <f t="shared" si="22"/>
        <v>1091</v>
      </c>
      <c r="FU38" s="240">
        <f t="shared" si="23"/>
        <v>0.73138123138068645</v>
      </c>
      <c r="FV38" s="240">
        <f t="shared" si="24"/>
        <v>0.40212521915671606</v>
      </c>
      <c r="FW38" s="240">
        <f t="shared" si="25"/>
        <v>1.3212680928046113E-4</v>
      </c>
      <c r="FY38" s="244">
        <f t="shared" si="26"/>
        <v>8269325</v>
      </c>
      <c r="FZ38" s="244">
        <f t="shared" si="27"/>
        <v>7060032</v>
      </c>
      <c r="GA38" s="239">
        <f t="shared" si="28"/>
        <v>1209293</v>
      </c>
      <c r="GB38" s="244">
        <f t="shared" si="29"/>
        <v>6313005</v>
      </c>
      <c r="GC38" s="240">
        <f t="shared" si="30"/>
        <v>0.1462384172831519</v>
      </c>
      <c r="GD38" s="244">
        <f t="shared" si="31"/>
        <v>1651</v>
      </c>
      <c r="GE38" s="240">
        <f t="shared" si="32"/>
        <v>0.8537615827168481</v>
      </c>
      <c r="GF38" s="240">
        <f t="shared" si="33"/>
        <v>0.76342446330262748</v>
      </c>
      <c r="GG38" s="240">
        <f t="shared" si="34"/>
        <v>1.996535388317668E-4</v>
      </c>
      <c r="GI38" s="244">
        <f t="shared" si="35"/>
        <v>6685963</v>
      </c>
      <c r="GJ38" s="244">
        <f t="shared" si="36"/>
        <v>6054233</v>
      </c>
      <c r="GK38" s="239">
        <f t="shared" si="37"/>
        <v>631730</v>
      </c>
      <c r="GL38" s="244">
        <f t="shared" si="38"/>
        <v>5843037</v>
      </c>
      <c r="GM38" s="240">
        <f t="shared" si="39"/>
        <v>9.4486014954016345E-2</v>
      </c>
      <c r="GN38" s="244">
        <f t="shared" si="40"/>
        <v>1458</v>
      </c>
      <c r="GO38" s="240">
        <f t="shared" si="41"/>
        <v>0.90551398504598368</v>
      </c>
      <c r="GP38" s="240">
        <f t="shared" si="42"/>
        <v>0.87392601484632804</v>
      </c>
      <c r="GQ38" s="240">
        <f t="shared" si="43"/>
        <v>2.1806881073078028E-4</v>
      </c>
      <c r="GS38" s="244">
        <f t="shared" si="44"/>
        <v>5116920</v>
      </c>
      <c r="GT38" s="244">
        <f t="shared" si="45"/>
        <v>4837202</v>
      </c>
      <c r="GU38" s="239">
        <f t="shared" si="46"/>
        <v>279718</v>
      </c>
      <c r="GV38" s="244">
        <f t="shared" si="47"/>
        <v>4773736</v>
      </c>
      <c r="GW38" s="240">
        <f t="shared" si="48"/>
        <v>5.4665306473425421E-2</v>
      </c>
      <c r="GX38" s="244">
        <f t="shared" si="49"/>
        <v>1110</v>
      </c>
      <c r="GY38" s="240">
        <f t="shared" si="50"/>
        <v>0.94533469352657462</v>
      </c>
      <c r="GZ38" s="240">
        <f t="shared" si="51"/>
        <v>0.93293152912298805</v>
      </c>
      <c r="HA38" s="240">
        <f t="shared" si="52"/>
        <v>2.1692737037123895E-4</v>
      </c>
      <c r="HC38" s="239">
        <f t="shared" si="53"/>
        <v>2980958</v>
      </c>
      <c r="HD38" s="239">
        <f t="shared" si="54"/>
        <v>2854984</v>
      </c>
      <c r="HE38" s="239">
        <f t="shared" si="55"/>
        <v>125974</v>
      </c>
      <c r="HF38" s="239">
        <f t="shared" si="56"/>
        <v>2811990</v>
      </c>
      <c r="HG38" s="240">
        <f t="shared" si="57"/>
        <v>4.2259568903688011E-2</v>
      </c>
      <c r="HH38" s="239">
        <f t="shared" si="58"/>
        <v>865</v>
      </c>
      <c r="HI38" s="240">
        <f t="shared" si="59"/>
        <v>0.95774043109631202</v>
      </c>
      <c r="HJ38" s="299">
        <f t="shared" si="60"/>
        <v>0.94331755093496794</v>
      </c>
      <c r="HK38" s="297">
        <f t="shared" si="61"/>
        <v>2.9017517187427668E-4</v>
      </c>
      <c r="HM38" s="239">
        <f t="shared" si="62"/>
        <v>31310385</v>
      </c>
      <c r="HN38" s="239">
        <f t="shared" si="63"/>
        <v>26845626</v>
      </c>
      <c r="HO38" s="307">
        <f t="shared" si="64"/>
        <v>4464759</v>
      </c>
      <c r="HP38" s="304">
        <f t="shared" si="65"/>
        <v>23062204</v>
      </c>
      <c r="HQ38" s="285">
        <f t="shared" si="66"/>
        <v>0.14259674545681889</v>
      </c>
      <c r="HR38" s="302">
        <f t="shared" si="67"/>
        <v>6175</v>
      </c>
      <c r="HS38" s="300">
        <f t="shared" si="68"/>
        <v>0.85740325454318111</v>
      </c>
      <c r="HT38" s="299">
        <f t="shared" si="69"/>
        <v>0.73656724438233512</v>
      </c>
      <c r="HU38" s="297">
        <f t="shared" si="70"/>
        <v>1.9721890995591399E-4</v>
      </c>
      <c r="HW38" s="239">
        <f t="shared" si="71"/>
        <v>14783841</v>
      </c>
      <c r="HX38" s="309">
        <f t="shared" si="72"/>
        <v>13746419</v>
      </c>
      <c r="HY38" s="307">
        <f t="shared" si="73"/>
        <v>1037422</v>
      </c>
      <c r="HZ38" s="304">
        <f t="shared" si="74"/>
        <v>13428763</v>
      </c>
      <c r="IA38" s="285">
        <f t="shared" si="75"/>
        <v>7.0172697338939188E-2</v>
      </c>
      <c r="IB38" s="302">
        <f t="shared" si="76"/>
        <v>3433</v>
      </c>
      <c r="IC38" s="300">
        <f t="shared" si="77"/>
        <v>0.92982730266106084</v>
      </c>
      <c r="ID38" s="299">
        <f t="shared" si="78"/>
        <v>0.90834059971288927</v>
      </c>
      <c r="IE38" s="297">
        <f t="shared" si="79"/>
        <v>2.3221299525610429E-4</v>
      </c>
    </row>
    <row r="39" spans="2:239" ht="15" hidden="1" customHeight="1" x14ac:dyDescent="0.3">
      <c r="B39" s="131">
        <v>30</v>
      </c>
      <c r="C39" s="131" t="s">
        <v>685</v>
      </c>
      <c r="D39" s="139">
        <v>44381</v>
      </c>
      <c r="E39" s="136">
        <v>2980958</v>
      </c>
      <c r="F39" s="136">
        <v>2855567</v>
      </c>
      <c r="G39" s="137">
        <v>95.793600580752909</v>
      </c>
      <c r="H39" s="136">
        <v>2814173</v>
      </c>
      <c r="I39" s="137">
        <v>94.404986584849567</v>
      </c>
      <c r="J39" s="136">
        <v>916</v>
      </c>
      <c r="K39" s="137">
        <v>3.0728376582293344E-2</v>
      </c>
      <c r="L39" s="136">
        <v>0</v>
      </c>
      <c r="M39" s="137">
        <v>0</v>
      </c>
      <c r="N39" s="136">
        <v>0</v>
      </c>
      <c r="O39" s="137">
        <v>0</v>
      </c>
      <c r="P39" s="136">
        <v>0</v>
      </c>
      <c r="Q39" s="137">
        <v>0</v>
      </c>
      <c r="R39" s="136">
        <v>2442116</v>
      </c>
      <c r="S39" s="136">
        <v>2332125</v>
      </c>
      <c r="T39" s="137">
        <v>95.496077991381242</v>
      </c>
      <c r="U39" s="136">
        <v>2308173</v>
      </c>
      <c r="V39" s="137">
        <v>94.515289200021627</v>
      </c>
      <c r="W39" s="136">
        <v>696</v>
      </c>
      <c r="X39" s="137">
        <v>2.8499874698826755E-2</v>
      </c>
      <c r="Y39" s="136">
        <v>0</v>
      </c>
      <c r="Z39" s="137">
        <v>0</v>
      </c>
      <c r="AA39" s="136">
        <v>0</v>
      </c>
      <c r="AB39" s="137">
        <v>0</v>
      </c>
      <c r="AC39" s="136">
        <v>0</v>
      </c>
      <c r="AD39" s="137">
        <v>0</v>
      </c>
      <c r="AE39" s="138">
        <v>2674804</v>
      </c>
      <c r="AF39" s="138">
        <v>2506807</v>
      </c>
      <c r="AG39" s="137">
        <v>93.719278122808248</v>
      </c>
      <c r="AH39" s="138">
        <v>2471096</v>
      </c>
      <c r="AI39" s="137">
        <v>92.384189645297383</v>
      </c>
      <c r="AJ39" s="138">
        <v>595</v>
      </c>
      <c r="AK39" s="137">
        <v>2.2244620540420906E-2</v>
      </c>
      <c r="AL39" s="138">
        <v>0</v>
      </c>
      <c r="AM39" s="137">
        <v>0</v>
      </c>
      <c r="AN39" s="138">
        <v>3015497</v>
      </c>
      <c r="AO39" s="138">
        <v>2764711</v>
      </c>
      <c r="AP39" s="137">
        <v>91.683427308997494</v>
      </c>
      <c r="AQ39" s="138">
        <v>2697497</v>
      </c>
      <c r="AR39" s="137">
        <v>89.454474668686458</v>
      </c>
      <c r="AS39" s="138">
        <v>697</v>
      </c>
      <c r="AT39" s="137">
        <v>2.311393445259604E-2</v>
      </c>
      <c r="AU39" s="138">
        <v>0</v>
      </c>
      <c r="AV39" s="137">
        <v>0</v>
      </c>
      <c r="AW39" s="138">
        <v>3670466</v>
      </c>
      <c r="AX39" s="138">
        <v>3295375</v>
      </c>
      <c r="AY39" s="137">
        <v>89.780834368170147</v>
      </c>
      <c r="AZ39" s="138">
        <v>3168402</v>
      </c>
      <c r="BA39" s="137">
        <v>86.321518848015486</v>
      </c>
      <c r="BB39" s="138">
        <v>879</v>
      </c>
      <c r="BC39" s="137">
        <v>2.3947912880816768E-2</v>
      </c>
      <c r="BD39" s="138">
        <v>0</v>
      </c>
      <c r="BE39" s="137">
        <v>0</v>
      </c>
      <c r="BF39" s="138">
        <v>4129776</v>
      </c>
      <c r="BG39" s="138">
        <v>3609741</v>
      </c>
      <c r="BH39" s="137">
        <v>87.407670537094504</v>
      </c>
      <c r="BI39" s="138">
        <v>3436739</v>
      </c>
      <c r="BJ39" s="137">
        <v>83.218532918008151</v>
      </c>
      <c r="BK39" s="138">
        <v>988</v>
      </c>
      <c r="BL39" s="137">
        <v>2.3923815722692948E-2</v>
      </c>
      <c r="BM39" s="138">
        <v>0</v>
      </c>
      <c r="BN39" s="137">
        <v>0</v>
      </c>
      <c r="BO39" s="138">
        <v>4139549</v>
      </c>
      <c r="BP39" s="138">
        <v>3466412</v>
      </c>
      <c r="BQ39" s="137">
        <v>83.738880733142679</v>
      </c>
      <c r="BR39" s="138">
        <v>3041593</v>
      </c>
      <c r="BS39" s="137">
        <v>73.476434268564034</v>
      </c>
      <c r="BT39" s="138">
        <v>852</v>
      </c>
      <c r="BU39" s="137">
        <v>2.0581952285140242E-2</v>
      </c>
      <c r="BV39" s="138">
        <v>0</v>
      </c>
      <c r="BW39" s="137">
        <v>0</v>
      </c>
      <c r="BX39" s="136">
        <v>3865391</v>
      </c>
      <c r="BY39" s="136">
        <v>2984659</v>
      </c>
      <c r="BZ39" s="137">
        <v>77.214931167377372</v>
      </c>
      <c r="CA39" s="136">
        <v>2138050</v>
      </c>
      <c r="CB39" s="137">
        <v>55.312644956228226</v>
      </c>
      <c r="CC39" s="136">
        <v>664</v>
      </c>
      <c r="CD39" s="137">
        <v>1.7178081078990458E-2</v>
      </c>
      <c r="CE39" s="136">
        <v>4391828</v>
      </c>
      <c r="CF39" s="136">
        <v>3097228</v>
      </c>
      <c r="CG39" s="137">
        <v>70.522525016917783</v>
      </c>
      <c r="CH39" s="136">
        <v>1679195</v>
      </c>
      <c r="CI39" s="137">
        <v>38.234534685784602</v>
      </c>
      <c r="CJ39" s="136">
        <v>586</v>
      </c>
      <c r="CK39" s="137">
        <v>1.3342963340094374E-2</v>
      </c>
      <c r="CL39" s="136">
        <v>4695213</v>
      </c>
      <c r="CM39" s="136">
        <v>2957960</v>
      </c>
      <c r="CN39" s="137">
        <v>62.999484794406555</v>
      </c>
      <c r="CO39" s="136">
        <v>1215165</v>
      </c>
      <c r="CP39" s="137">
        <v>25.880934475177163</v>
      </c>
      <c r="CQ39" s="136">
        <v>507</v>
      </c>
      <c r="CR39" s="137">
        <v>1.0798232156879783E-2</v>
      </c>
      <c r="CS39" s="136">
        <v>4789564</v>
      </c>
      <c r="CT39" s="136">
        <v>2706432</v>
      </c>
      <c r="CU39" s="137">
        <v>56.506855321277683</v>
      </c>
      <c r="CV39" s="136">
        <v>989446</v>
      </c>
      <c r="CW39" s="137">
        <v>20.658373079470284</v>
      </c>
      <c r="CX39" s="136">
        <v>442</v>
      </c>
      <c r="CY39" s="137">
        <v>9.2283974073631755E-3</v>
      </c>
      <c r="CZ39" s="136">
        <v>4417542</v>
      </c>
      <c r="DA39" s="136">
        <v>2274743</v>
      </c>
      <c r="DB39" s="137">
        <v>51.493409683484614</v>
      </c>
      <c r="DC39" s="136">
        <v>767630</v>
      </c>
      <c r="DD39" s="137">
        <v>17.376857990257928</v>
      </c>
      <c r="DE39" s="136">
        <v>299</v>
      </c>
      <c r="DF39" s="137">
        <v>6.768469886647371E-3</v>
      </c>
      <c r="DG39" s="136">
        <v>3804929</v>
      </c>
      <c r="DH39" s="136">
        <v>1781985</v>
      </c>
      <c r="DI39" s="137">
        <v>46.833594003987983</v>
      </c>
      <c r="DJ39" s="136">
        <v>497173</v>
      </c>
      <c r="DK39" s="137">
        <v>13.066551307527682</v>
      </c>
      <c r="DL39" s="136">
        <v>149</v>
      </c>
      <c r="DM39" s="137">
        <v>3.9159732021280822E-3</v>
      </c>
      <c r="DN39" s="136">
        <v>1401351</v>
      </c>
      <c r="DO39" s="136">
        <v>94439</v>
      </c>
      <c r="DP39" s="137">
        <v>6.7391395874409756</v>
      </c>
      <c r="DQ39" s="136">
        <v>53425</v>
      </c>
      <c r="DR39" s="137">
        <v>3.8123924698380351</v>
      </c>
      <c r="DS39" s="136">
        <v>13</v>
      </c>
      <c r="DT39" s="137">
        <v>9.2767622101814617E-4</v>
      </c>
      <c r="DU39" s="136">
        <v>1422608</v>
      </c>
      <c r="DV39" s="136">
        <v>1239</v>
      </c>
      <c r="DW39" s="137">
        <v>8.7093563370935628E-2</v>
      </c>
      <c r="DX39" s="136">
        <v>424</v>
      </c>
      <c r="DY39" s="137">
        <v>2.9804415552281444E-2</v>
      </c>
      <c r="DZ39" s="136">
        <v>1</v>
      </c>
      <c r="EA39" s="137">
        <v>7.0293432906324164E-5</v>
      </c>
      <c r="EB39" s="136">
        <v>2988769</v>
      </c>
      <c r="EC39" s="136">
        <v>862</v>
      </c>
      <c r="ED39" s="137">
        <v>2.8841305567609943E-2</v>
      </c>
      <c r="EE39" s="136">
        <v>248</v>
      </c>
      <c r="EF39" s="137">
        <v>8.2977306041383588E-3</v>
      </c>
      <c r="EG39" s="136">
        <v>1</v>
      </c>
      <c r="EH39" s="137">
        <v>3.3458591145719192E-5</v>
      </c>
      <c r="EI39" s="136">
        <v>5005988</v>
      </c>
      <c r="EJ39" s="136">
        <v>99</v>
      </c>
      <c r="EK39" s="137">
        <v>1.9776315884097203E-3</v>
      </c>
      <c r="EL39" s="138">
        <v>12</v>
      </c>
      <c r="EM39" s="137">
        <v>2.3971291980723884E-4</v>
      </c>
      <c r="EN39" s="138">
        <v>0</v>
      </c>
      <c r="EO39" s="137">
        <v>0</v>
      </c>
      <c r="EP39" s="138">
        <v>2223118</v>
      </c>
      <c r="EQ39" s="138">
        <v>0</v>
      </c>
      <c r="ER39" s="137">
        <v>0</v>
      </c>
      <c r="ET39" s="239">
        <f t="shared" si="4"/>
        <v>59836349</v>
      </c>
      <c r="EU39" s="239">
        <f t="shared" si="0"/>
        <v>23105965</v>
      </c>
      <c r="EW39" s="287">
        <f t="shared" si="1"/>
        <v>0.38615265446760461</v>
      </c>
      <c r="EX39" s="239">
        <f t="shared" si="5"/>
        <v>50418984</v>
      </c>
      <c r="EY39" s="239">
        <f t="shared" si="2"/>
        <v>13690800</v>
      </c>
      <c r="EZ39" s="286">
        <f t="shared" si="3"/>
        <v>0.27154057685890698</v>
      </c>
      <c r="FA39" s="288">
        <f t="shared" si="6"/>
        <v>0.72845942314109302</v>
      </c>
      <c r="FB39" s="291">
        <f t="shared" si="7"/>
        <v>0.54102155251680595</v>
      </c>
      <c r="FC39" s="294">
        <f t="shared" si="8"/>
        <v>1.6428335803037999E-4</v>
      </c>
      <c r="FE39" s="239">
        <f t="shared" si="9"/>
        <v>19108599</v>
      </c>
      <c r="FF39" s="239">
        <f t="shared" si="10"/>
        <v>9815559</v>
      </c>
      <c r="FG39" s="239">
        <f t="shared" si="11"/>
        <v>9293040</v>
      </c>
      <c r="FH39" s="239">
        <f t="shared" si="12"/>
        <v>3522839</v>
      </c>
      <c r="FI39" s="240">
        <f t="shared" si="13"/>
        <v>0.48632764756851093</v>
      </c>
      <c r="FJ39" s="239">
        <f t="shared" si="14"/>
        <v>1410</v>
      </c>
      <c r="FK39" s="240">
        <f t="shared" si="15"/>
        <v>0.51367235243148912</v>
      </c>
      <c r="FL39" s="240">
        <f t="shared" si="16"/>
        <v>0.18435883237698378</v>
      </c>
      <c r="FM39" s="240">
        <f t="shared" si="17"/>
        <v>7.3788769129542152E-5</v>
      </c>
      <c r="FO39" s="312">
        <f t="shared" si="18"/>
        <v>8257219</v>
      </c>
      <c r="FP39" s="312">
        <f t="shared" si="81"/>
        <v>6081887</v>
      </c>
      <c r="FQ39" s="239">
        <f t="shared" si="19"/>
        <v>2175332</v>
      </c>
      <c r="FR39" s="312">
        <f t="shared" si="20"/>
        <v>3817245</v>
      </c>
      <c r="FS39" s="240">
        <f t="shared" si="21"/>
        <v>0.26344608275498083</v>
      </c>
      <c r="FT39" s="312">
        <f t="shared" si="22"/>
        <v>1250</v>
      </c>
      <c r="FU39" s="240">
        <f t="shared" si="23"/>
        <v>0.73655391724501917</v>
      </c>
      <c r="FV39" s="240">
        <f t="shared" si="24"/>
        <v>0.46229184426378905</v>
      </c>
      <c r="FW39" s="240">
        <f t="shared" si="25"/>
        <v>1.5138268707660534E-4</v>
      </c>
      <c r="FY39" s="244">
        <f t="shared" si="26"/>
        <v>8269325</v>
      </c>
      <c r="FZ39" s="244">
        <f t="shared" si="27"/>
        <v>7076153</v>
      </c>
      <c r="GA39" s="239">
        <f t="shared" si="28"/>
        <v>1193172</v>
      </c>
      <c r="GB39" s="244">
        <f t="shared" si="29"/>
        <v>6478332</v>
      </c>
      <c r="GC39" s="240">
        <f t="shared" si="30"/>
        <v>0.14428892321924702</v>
      </c>
      <c r="GD39" s="244">
        <f t="shared" si="31"/>
        <v>1840</v>
      </c>
      <c r="GE39" s="240">
        <f t="shared" si="32"/>
        <v>0.85571107678075298</v>
      </c>
      <c r="GF39" s="240">
        <f t="shared" si="33"/>
        <v>0.78341726803578282</v>
      </c>
      <c r="GG39" s="240">
        <f t="shared" si="34"/>
        <v>2.225090923382501E-4</v>
      </c>
      <c r="GI39" s="244">
        <f t="shared" si="35"/>
        <v>6685963</v>
      </c>
      <c r="GJ39" s="244">
        <f t="shared" si="36"/>
        <v>6060086</v>
      </c>
      <c r="GK39" s="239">
        <f t="shared" si="37"/>
        <v>625877</v>
      </c>
      <c r="GL39" s="244">
        <f t="shared" si="38"/>
        <v>5865899</v>
      </c>
      <c r="GM39" s="240">
        <f t="shared" si="39"/>
        <v>9.3610598802296691E-2</v>
      </c>
      <c r="GN39" s="244">
        <f t="shared" si="40"/>
        <v>1576</v>
      </c>
      <c r="GO39" s="240">
        <f t="shared" si="41"/>
        <v>0.90638940119770328</v>
      </c>
      <c r="GP39" s="240">
        <f t="shared" si="42"/>
        <v>0.87734541755615458</v>
      </c>
      <c r="GQ39" s="240">
        <f t="shared" si="43"/>
        <v>2.3571772682558968E-4</v>
      </c>
      <c r="GS39" s="244">
        <f t="shared" si="44"/>
        <v>5116920</v>
      </c>
      <c r="GT39" s="244">
        <f t="shared" si="45"/>
        <v>4838932</v>
      </c>
      <c r="GU39" s="239">
        <f t="shared" si="46"/>
        <v>277988</v>
      </c>
      <c r="GV39" s="244">
        <f t="shared" si="47"/>
        <v>4779269</v>
      </c>
      <c r="GW39" s="240">
        <f t="shared" si="48"/>
        <v>5.4327212463747721E-2</v>
      </c>
      <c r="GX39" s="244">
        <f t="shared" si="49"/>
        <v>1291</v>
      </c>
      <c r="GY39" s="240">
        <f t="shared" si="50"/>
        <v>0.94567278753625228</v>
      </c>
      <c r="GZ39" s="240">
        <f t="shared" si="51"/>
        <v>0.93401284366376647</v>
      </c>
      <c r="HA39" s="240">
        <f t="shared" si="52"/>
        <v>2.5230021184618871E-4</v>
      </c>
      <c r="HC39" s="239">
        <f t="shared" si="53"/>
        <v>2980958</v>
      </c>
      <c r="HD39" s="239">
        <f t="shared" si="54"/>
        <v>2855567</v>
      </c>
      <c r="HE39" s="239">
        <f t="shared" si="55"/>
        <v>125391</v>
      </c>
      <c r="HF39" s="239">
        <f t="shared" si="56"/>
        <v>2814173</v>
      </c>
      <c r="HG39" s="240">
        <f t="shared" si="57"/>
        <v>4.2063994192471012E-2</v>
      </c>
      <c r="HH39" s="239">
        <f t="shared" si="58"/>
        <v>916</v>
      </c>
      <c r="HI39" s="240">
        <f t="shared" si="59"/>
        <v>0.95793600580752902</v>
      </c>
      <c r="HJ39" s="299">
        <f t="shared" si="60"/>
        <v>0.94404986584849571</v>
      </c>
      <c r="HK39" s="297">
        <f t="shared" si="61"/>
        <v>3.0728376582293343E-4</v>
      </c>
      <c r="HM39" s="239">
        <f t="shared" si="62"/>
        <v>31310385</v>
      </c>
      <c r="HN39" s="239">
        <f t="shared" si="63"/>
        <v>26912625</v>
      </c>
      <c r="HO39" s="307">
        <f t="shared" si="64"/>
        <v>4397760</v>
      </c>
      <c r="HP39" s="304">
        <f t="shared" si="65"/>
        <v>23754918</v>
      </c>
      <c r="HQ39" s="285">
        <f t="shared" si="66"/>
        <v>0.14045691229922597</v>
      </c>
      <c r="HR39" s="302">
        <f t="shared" si="67"/>
        <v>6873</v>
      </c>
      <c r="HS39" s="300">
        <f t="shared" si="68"/>
        <v>0.85954308770077403</v>
      </c>
      <c r="HT39" s="299">
        <f t="shared" si="69"/>
        <v>0.7586913415469021</v>
      </c>
      <c r="HU39" s="297">
        <f t="shared" si="70"/>
        <v>2.1951183289506022E-4</v>
      </c>
      <c r="HW39" s="239">
        <f t="shared" si="71"/>
        <v>14783841</v>
      </c>
      <c r="HX39" s="309">
        <f t="shared" si="72"/>
        <v>13754585</v>
      </c>
      <c r="HY39" s="307">
        <f t="shared" si="73"/>
        <v>1029256</v>
      </c>
      <c r="HZ39" s="304">
        <f t="shared" si="74"/>
        <v>13459341</v>
      </c>
      <c r="IA39" s="285">
        <f t="shared" si="75"/>
        <v>6.9620337502276974E-2</v>
      </c>
      <c r="IB39" s="302">
        <f t="shared" si="76"/>
        <v>3783</v>
      </c>
      <c r="IC39" s="300">
        <f t="shared" si="77"/>
        <v>0.93037966249772297</v>
      </c>
      <c r="ID39" s="299">
        <f t="shared" si="78"/>
        <v>0.91040893905717735</v>
      </c>
      <c r="IE39" s="297">
        <f t="shared" si="79"/>
        <v>2.5588749229648775E-4</v>
      </c>
    </row>
    <row r="40" spans="2:239" ht="15" hidden="1" customHeight="1" x14ac:dyDescent="0.3">
      <c r="B40" s="131">
        <v>31</v>
      </c>
      <c r="C40" s="131" t="s">
        <v>686</v>
      </c>
      <c r="D40" s="139">
        <v>44388</v>
      </c>
      <c r="E40" s="136">
        <v>2980958</v>
      </c>
      <c r="F40" s="136">
        <v>2856113</v>
      </c>
      <c r="G40" s="137">
        <v>95.811916840156755</v>
      </c>
      <c r="H40" s="136">
        <v>2815859</v>
      </c>
      <c r="I40" s="137">
        <v>94.46154558366807</v>
      </c>
      <c r="J40" s="136">
        <v>937</v>
      </c>
      <c r="K40" s="137">
        <v>3.1432848097826267E-2</v>
      </c>
      <c r="L40" s="136">
        <v>0</v>
      </c>
      <c r="M40" s="137">
        <v>0</v>
      </c>
      <c r="N40" s="136">
        <v>0</v>
      </c>
      <c r="O40" s="137">
        <v>0</v>
      </c>
      <c r="P40" s="136">
        <v>0</v>
      </c>
      <c r="Q40" s="137">
        <v>0</v>
      </c>
      <c r="R40" s="136">
        <v>2442116</v>
      </c>
      <c r="S40" s="136">
        <v>2332724</v>
      </c>
      <c r="T40" s="137">
        <v>95.520605900784403</v>
      </c>
      <c r="U40" s="136">
        <v>2309765</v>
      </c>
      <c r="V40" s="137">
        <v>94.580478568585605</v>
      </c>
      <c r="W40" s="136">
        <v>724</v>
      </c>
      <c r="X40" s="137">
        <v>2.9646421382112889E-2</v>
      </c>
      <c r="Y40" s="136">
        <v>0</v>
      </c>
      <c r="Z40" s="137">
        <v>0</v>
      </c>
      <c r="AA40" s="136">
        <v>0</v>
      </c>
      <c r="AB40" s="137">
        <v>0</v>
      </c>
      <c r="AC40" s="136">
        <v>0</v>
      </c>
      <c r="AD40" s="137">
        <v>0</v>
      </c>
      <c r="AE40" s="138">
        <v>2674804</v>
      </c>
      <c r="AF40" s="138">
        <v>2507868</v>
      </c>
      <c r="AG40" s="137">
        <v>93.758944580612251</v>
      </c>
      <c r="AH40" s="138">
        <v>2473797</v>
      </c>
      <c r="AI40" s="137">
        <v>92.48516900677582</v>
      </c>
      <c r="AJ40" s="138">
        <v>638</v>
      </c>
      <c r="AK40" s="137">
        <v>2.3852214966031154E-2</v>
      </c>
      <c r="AL40" s="138">
        <v>0</v>
      </c>
      <c r="AM40" s="137">
        <v>0</v>
      </c>
      <c r="AN40" s="138">
        <v>3015497</v>
      </c>
      <c r="AO40" s="138">
        <v>2766709</v>
      </c>
      <c r="AP40" s="137">
        <v>91.7496850436263</v>
      </c>
      <c r="AQ40" s="138">
        <v>2703137</v>
      </c>
      <c r="AR40" s="137">
        <v>89.641508514185219</v>
      </c>
      <c r="AS40" s="138">
        <v>740</v>
      </c>
      <c r="AT40" s="137">
        <v>2.4539901714377428E-2</v>
      </c>
      <c r="AU40" s="138">
        <v>0</v>
      </c>
      <c r="AV40" s="137">
        <v>0</v>
      </c>
      <c r="AW40" s="138">
        <v>3670466</v>
      </c>
      <c r="AX40" s="138">
        <v>3298949</v>
      </c>
      <c r="AY40" s="137">
        <v>89.87820620052058</v>
      </c>
      <c r="AZ40" s="138">
        <v>3179415</v>
      </c>
      <c r="BA40" s="137">
        <v>86.621562493699713</v>
      </c>
      <c r="BB40" s="138">
        <v>947</v>
      </c>
      <c r="BC40" s="137">
        <v>2.5800538678195081E-2</v>
      </c>
      <c r="BD40" s="138">
        <v>0</v>
      </c>
      <c r="BE40" s="137">
        <v>0</v>
      </c>
      <c r="BF40" s="138">
        <v>4129776</v>
      </c>
      <c r="BG40" s="138">
        <v>3615545</v>
      </c>
      <c r="BH40" s="137">
        <v>87.548210847271136</v>
      </c>
      <c r="BI40" s="138">
        <v>3455518</v>
      </c>
      <c r="BJ40" s="137">
        <v>83.673254917457996</v>
      </c>
      <c r="BK40" s="138">
        <v>1079</v>
      </c>
      <c r="BL40" s="137">
        <v>2.6127325065572565E-2</v>
      </c>
      <c r="BM40" s="138">
        <v>0</v>
      </c>
      <c r="BN40" s="137">
        <v>0</v>
      </c>
      <c r="BO40" s="138">
        <v>4139549</v>
      </c>
      <c r="BP40" s="138">
        <v>3475619</v>
      </c>
      <c r="BQ40" s="137">
        <v>83.961296266815538</v>
      </c>
      <c r="BR40" s="138">
        <v>3154682</v>
      </c>
      <c r="BS40" s="137">
        <v>76.20835023332252</v>
      </c>
      <c r="BT40" s="138">
        <v>939</v>
      </c>
      <c r="BU40" s="137">
        <v>2.2683630511439772E-2</v>
      </c>
      <c r="BV40" s="138">
        <v>0</v>
      </c>
      <c r="BW40" s="137">
        <v>0</v>
      </c>
      <c r="BX40" s="136">
        <v>3865391</v>
      </c>
      <c r="BY40" s="136">
        <v>2998670</v>
      </c>
      <c r="BZ40" s="137">
        <v>77.577404200506493</v>
      </c>
      <c r="CA40" s="136">
        <v>2363930</v>
      </c>
      <c r="CB40" s="137">
        <v>61.156296995569136</v>
      </c>
      <c r="CC40" s="136">
        <v>752</v>
      </c>
      <c r="CD40" s="137">
        <v>1.9454694234037385E-2</v>
      </c>
      <c r="CE40" s="136">
        <v>4391828</v>
      </c>
      <c r="CF40" s="136">
        <v>3121490</v>
      </c>
      <c r="CG40" s="137">
        <v>71.074960130496905</v>
      </c>
      <c r="CH40" s="136">
        <v>1933765</v>
      </c>
      <c r="CI40" s="137">
        <v>44.030982087640957</v>
      </c>
      <c r="CJ40" s="136">
        <v>668</v>
      </c>
      <c r="CK40" s="137">
        <v>1.5210067425227035E-2</v>
      </c>
      <c r="CL40" s="136">
        <v>4695213</v>
      </c>
      <c r="CM40" s="136">
        <v>3000190</v>
      </c>
      <c r="CN40" s="137">
        <v>63.898911508380984</v>
      </c>
      <c r="CO40" s="136">
        <v>1326039</v>
      </c>
      <c r="CP40" s="137">
        <v>28.242360889697654</v>
      </c>
      <c r="CQ40" s="136">
        <v>567</v>
      </c>
      <c r="CR40" s="137">
        <v>1.2076129453551947E-2</v>
      </c>
      <c r="CS40" s="136">
        <v>4789564</v>
      </c>
      <c r="CT40" s="136">
        <v>2774596</v>
      </c>
      <c r="CU40" s="137">
        <v>57.930032879819535</v>
      </c>
      <c r="CV40" s="136">
        <v>1057010</v>
      </c>
      <c r="CW40" s="137">
        <v>22.069023401712556</v>
      </c>
      <c r="CX40" s="136">
        <v>498</v>
      </c>
      <c r="CY40" s="137">
        <v>1.0397606128658057E-2</v>
      </c>
      <c r="CZ40" s="136">
        <v>4417542</v>
      </c>
      <c r="DA40" s="136">
        <v>2383583</v>
      </c>
      <c r="DB40" s="137">
        <v>53.957223270316391</v>
      </c>
      <c r="DC40" s="136">
        <v>805054</v>
      </c>
      <c r="DD40" s="137">
        <v>18.224025940217434</v>
      </c>
      <c r="DE40" s="136">
        <v>334</v>
      </c>
      <c r="DF40" s="137">
        <v>7.5607656927766612E-3</v>
      </c>
      <c r="DG40" s="136">
        <v>3804929</v>
      </c>
      <c r="DH40" s="136">
        <v>1968862</v>
      </c>
      <c r="DI40" s="137">
        <v>51.745039132136242</v>
      </c>
      <c r="DJ40" s="136">
        <v>520753</v>
      </c>
      <c r="DK40" s="137">
        <v>13.686273778038959</v>
      </c>
      <c r="DL40" s="136">
        <v>171</v>
      </c>
      <c r="DM40" s="137">
        <v>4.4941705876771947E-3</v>
      </c>
      <c r="DN40" s="136">
        <v>1401351</v>
      </c>
      <c r="DO40" s="136">
        <v>100170</v>
      </c>
      <c r="DP40" s="137">
        <v>7.1481020814913618</v>
      </c>
      <c r="DQ40" s="136">
        <v>56966</v>
      </c>
      <c r="DR40" s="137">
        <v>4.0650772005015163</v>
      </c>
      <c r="DS40" s="136">
        <v>13</v>
      </c>
      <c r="DT40" s="137">
        <v>9.2767622101814617E-4</v>
      </c>
      <c r="DU40" s="136">
        <v>1422608</v>
      </c>
      <c r="DV40" s="136">
        <v>1427</v>
      </c>
      <c r="DW40" s="137">
        <v>0.10030872875732458</v>
      </c>
      <c r="DX40" s="136">
        <v>545</v>
      </c>
      <c r="DY40" s="137">
        <v>3.8309920933946667E-2</v>
      </c>
      <c r="DZ40" s="136">
        <v>2</v>
      </c>
      <c r="EA40" s="137">
        <v>1.4058686581264833E-4</v>
      </c>
      <c r="EB40" s="136">
        <v>2988769</v>
      </c>
      <c r="EC40" s="136">
        <v>964</v>
      </c>
      <c r="ED40" s="137">
        <v>3.2254081864473302E-2</v>
      </c>
      <c r="EE40" s="136">
        <v>335</v>
      </c>
      <c r="EF40" s="137">
        <v>1.1208628033815929E-2</v>
      </c>
      <c r="EG40" s="136">
        <v>1</v>
      </c>
      <c r="EH40" s="137">
        <v>3.3458591145719192E-5</v>
      </c>
      <c r="EI40" s="136">
        <v>5005988</v>
      </c>
      <c r="EJ40" s="136">
        <v>100</v>
      </c>
      <c r="EK40" s="137">
        <v>1.9976076650603239E-3</v>
      </c>
      <c r="EL40" s="138">
        <v>13</v>
      </c>
      <c r="EM40" s="137">
        <v>2.5968899645784207E-4</v>
      </c>
      <c r="EN40" s="138">
        <v>0</v>
      </c>
      <c r="EO40" s="137">
        <v>0</v>
      </c>
      <c r="EP40" s="138">
        <v>2223118</v>
      </c>
      <c r="EQ40" s="138">
        <v>0</v>
      </c>
      <c r="ER40" s="137">
        <v>0</v>
      </c>
      <c r="ET40" s="239">
        <f t="shared" si="4"/>
        <v>59836349</v>
      </c>
      <c r="EU40" s="239">
        <f t="shared" si="0"/>
        <v>22632770</v>
      </c>
      <c r="EW40" s="287">
        <f t="shared" si="1"/>
        <v>0.37824450151529132</v>
      </c>
      <c r="EX40" s="239">
        <f t="shared" si="5"/>
        <v>50418984</v>
      </c>
      <c r="EY40" s="239">
        <f t="shared" si="2"/>
        <v>13217896</v>
      </c>
      <c r="EZ40" s="286">
        <f t="shared" si="3"/>
        <v>0.26216109392446307</v>
      </c>
      <c r="FA40" s="288">
        <f t="shared" si="6"/>
        <v>0.73783890607553693</v>
      </c>
      <c r="FB40" s="291">
        <f t="shared" si="7"/>
        <v>0.55843429927108412</v>
      </c>
      <c r="FC40" s="294">
        <f t="shared" si="8"/>
        <v>1.7864302858621665E-4</v>
      </c>
      <c r="FE40" s="239">
        <f t="shared" si="9"/>
        <v>19108599</v>
      </c>
      <c r="FF40" s="239">
        <f t="shared" si="10"/>
        <v>10227401</v>
      </c>
      <c r="FG40" s="239">
        <f t="shared" si="11"/>
        <v>8881198</v>
      </c>
      <c r="FH40" s="239">
        <f t="shared" si="12"/>
        <v>3765822</v>
      </c>
      <c r="FI40" s="240">
        <f t="shared" si="13"/>
        <v>0.46477494242251877</v>
      </c>
      <c r="FJ40" s="239">
        <f t="shared" si="14"/>
        <v>1583</v>
      </c>
      <c r="FK40" s="240">
        <f t="shared" si="15"/>
        <v>0.53522505757748118</v>
      </c>
      <c r="FL40" s="240">
        <f t="shared" si="16"/>
        <v>0.19707473059641892</v>
      </c>
      <c r="FM40" s="240">
        <f t="shared" si="17"/>
        <v>8.2842284774514344E-5</v>
      </c>
      <c r="FO40" s="312">
        <f t="shared" si="18"/>
        <v>8257219</v>
      </c>
      <c r="FP40" s="312">
        <f t="shared" si="81"/>
        <v>6120160</v>
      </c>
      <c r="FQ40" s="239">
        <f t="shared" si="19"/>
        <v>2137059</v>
      </c>
      <c r="FR40" s="312">
        <f t="shared" si="20"/>
        <v>4297695</v>
      </c>
      <c r="FS40" s="240">
        <f t="shared" si="21"/>
        <v>0.25881098708899447</v>
      </c>
      <c r="FT40" s="312">
        <f t="shared" si="22"/>
        <v>1420</v>
      </c>
      <c r="FU40" s="240">
        <f t="shared" si="23"/>
        <v>0.74118901291100547</v>
      </c>
      <c r="FV40" s="240">
        <f t="shared" si="24"/>
        <v>0.52047729386855313</v>
      </c>
      <c r="FW40" s="240">
        <f t="shared" si="25"/>
        <v>1.7197073251902365E-4</v>
      </c>
      <c r="FY40" s="244">
        <f t="shared" si="26"/>
        <v>8269325</v>
      </c>
      <c r="FZ40" s="244">
        <f t="shared" si="27"/>
        <v>7091164</v>
      </c>
      <c r="GA40" s="239">
        <f t="shared" si="28"/>
        <v>1178161</v>
      </c>
      <c r="GB40" s="244">
        <f t="shared" si="29"/>
        <v>6610200</v>
      </c>
      <c r="GC40" s="240">
        <f t="shared" si="30"/>
        <v>0.14247366018387234</v>
      </c>
      <c r="GD40" s="244">
        <f t="shared" si="31"/>
        <v>2018</v>
      </c>
      <c r="GE40" s="240">
        <f t="shared" si="32"/>
        <v>0.85752633981612769</v>
      </c>
      <c r="GF40" s="240">
        <f t="shared" si="33"/>
        <v>0.79936391422516351</v>
      </c>
      <c r="GG40" s="240">
        <f t="shared" si="34"/>
        <v>2.4403442844488516E-4</v>
      </c>
      <c r="GI40" s="244">
        <f t="shared" si="35"/>
        <v>6685963</v>
      </c>
      <c r="GJ40" s="244">
        <f t="shared" si="36"/>
        <v>6065658</v>
      </c>
      <c r="GK40" s="239">
        <f t="shared" si="37"/>
        <v>620305</v>
      </c>
      <c r="GL40" s="244">
        <f t="shared" si="38"/>
        <v>5882552</v>
      </c>
      <c r="GM40" s="240">
        <f t="shared" si="39"/>
        <v>9.2777211001616372E-2</v>
      </c>
      <c r="GN40" s="244">
        <f t="shared" si="40"/>
        <v>1687</v>
      </c>
      <c r="GO40" s="240">
        <f t="shared" si="41"/>
        <v>0.9072227889983836</v>
      </c>
      <c r="GP40" s="240">
        <f t="shared" si="42"/>
        <v>0.87983615823180594</v>
      </c>
      <c r="GQ40" s="240">
        <f t="shared" si="43"/>
        <v>2.5231967332155442E-4</v>
      </c>
      <c r="GS40" s="244">
        <f t="shared" si="44"/>
        <v>5116920</v>
      </c>
      <c r="GT40" s="244">
        <f t="shared" si="45"/>
        <v>4840592</v>
      </c>
      <c r="GU40" s="239">
        <f t="shared" si="46"/>
        <v>276328</v>
      </c>
      <c r="GV40" s="244">
        <f t="shared" si="47"/>
        <v>4783562</v>
      </c>
      <c r="GW40" s="240">
        <f t="shared" si="48"/>
        <v>5.4002798558507856E-2</v>
      </c>
      <c r="GX40" s="244">
        <f t="shared" si="49"/>
        <v>1362</v>
      </c>
      <c r="GY40" s="240">
        <f t="shared" si="50"/>
        <v>0.94599720144149213</v>
      </c>
      <c r="GZ40" s="240">
        <f t="shared" si="51"/>
        <v>0.934851824925932</v>
      </c>
      <c r="HA40" s="240">
        <f t="shared" si="52"/>
        <v>2.661757463474121E-4</v>
      </c>
      <c r="HC40" s="239">
        <f t="shared" si="53"/>
        <v>2980958</v>
      </c>
      <c r="HD40" s="239">
        <f t="shared" si="54"/>
        <v>2856113</v>
      </c>
      <c r="HE40" s="239">
        <f t="shared" si="55"/>
        <v>124845</v>
      </c>
      <c r="HF40" s="239">
        <f t="shared" si="56"/>
        <v>2815859</v>
      </c>
      <c r="HG40" s="240">
        <f t="shared" si="57"/>
        <v>4.188083159843245E-2</v>
      </c>
      <c r="HH40" s="239">
        <f t="shared" si="58"/>
        <v>937</v>
      </c>
      <c r="HI40" s="240">
        <f t="shared" si="59"/>
        <v>0.95811916840156752</v>
      </c>
      <c r="HJ40" s="299">
        <f t="shared" si="60"/>
        <v>0.94461545583668072</v>
      </c>
      <c r="HK40" s="297">
        <f t="shared" si="61"/>
        <v>3.143284809782627E-4</v>
      </c>
      <c r="HM40" s="239">
        <f t="shared" si="62"/>
        <v>31310385</v>
      </c>
      <c r="HN40" s="239">
        <f t="shared" si="63"/>
        <v>26973687</v>
      </c>
      <c r="HO40" s="307">
        <f t="shared" si="64"/>
        <v>4336698</v>
      </c>
      <c r="HP40" s="304">
        <f t="shared" si="65"/>
        <v>24389868</v>
      </c>
      <c r="HQ40" s="285">
        <f t="shared" si="66"/>
        <v>0.13850669673975582</v>
      </c>
      <c r="HR40" s="302">
        <f t="shared" si="67"/>
        <v>7424</v>
      </c>
      <c r="HS40" s="300">
        <f t="shared" si="68"/>
        <v>0.8614933032602442</v>
      </c>
      <c r="HT40" s="299">
        <f t="shared" si="69"/>
        <v>0.77897055561597217</v>
      </c>
      <c r="HU40" s="297">
        <f t="shared" si="70"/>
        <v>2.3710982793728023E-4</v>
      </c>
      <c r="HW40" s="239">
        <f t="shared" si="71"/>
        <v>14783841</v>
      </c>
      <c r="HX40" s="309">
        <f t="shared" si="72"/>
        <v>13762363</v>
      </c>
      <c r="HY40" s="307">
        <f t="shared" si="73"/>
        <v>1021478</v>
      </c>
      <c r="HZ40" s="304">
        <f t="shared" si="74"/>
        <v>13481973</v>
      </c>
      <c r="IA40" s="285">
        <f t="shared" si="75"/>
        <v>6.9094222536619537E-2</v>
      </c>
      <c r="IB40" s="302">
        <f t="shared" si="76"/>
        <v>3986</v>
      </c>
      <c r="IC40" s="300">
        <f t="shared" si="77"/>
        <v>0.93090577746338043</v>
      </c>
      <c r="ID40" s="299">
        <f t="shared" si="78"/>
        <v>0.91193979967722871</v>
      </c>
      <c r="IE40" s="297">
        <f t="shared" si="79"/>
        <v>2.6961870057991017E-4</v>
      </c>
    </row>
    <row r="41" spans="2:239" ht="15" hidden="1" customHeight="1" x14ac:dyDescent="0.3">
      <c r="B41" s="131">
        <v>32</v>
      </c>
      <c r="C41" s="131" t="s">
        <v>687</v>
      </c>
      <c r="D41" s="139">
        <v>44395</v>
      </c>
      <c r="E41" s="136">
        <v>2980958</v>
      </c>
      <c r="F41" s="136">
        <v>2856606</v>
      </c>
      <c r="G41" s="137">
        <v>95.828455147640454</v>
      </c>
      <c r="H41" s="136">
        <v>2817398</v>
      </c>
      <c r="I41" s="137">
        <v>94.51317328187784</v>
      </c>
      <c r="J41" s="136">
        <v>960</v>
      </c>
      <c r="K41" s="137">
        <v>3.2204412138648046E-2</v>
      </c>
      <c r="L41" s="136">
        <v>0</v>
      </c>
      <c r="M41" s="137">
        <v>0</v>
      </c>
      <c r="N41" s="136">
        <v>0</v>
      </c>
      <c r="O41" s="137">
        <v>0</v>
      </c>
      <c r="P41" s="136">
        <v>0</v>
      </c>
      <c r="Q41" s="137">
        <v>0</v>
      </c>
      <c r="R41" s="136">
        <v>2442116</v>
      </c>
      <c r="S41" s="136">
        <v>2333271</v>
      </c>
      <c r="T41" s="137">
        <v>95.543004509204309</v>
      </c>
      <c r="U41" s="136">
        <v>2311218</v>
      </c>
      <c r="V41" s="137">
        <v>94.639976151828989</v>
      </c>
      <c r="W41" s="136">
        <v>747</v>
      </c>
      <c r="X41" s="137">
        <v>3.0588227586240784E-2</v>
      </c>
      <c r="Y41" s="136">
        <v>0</v>
      </c>
      <c r="Z41" s="137">
        <v>0</v>
      </c>
      <c r="AA41" s="136">
        <v>0</v>
      </c>
      <c r="AB41" s="137">
        <v>0</v>
      </c>
      <c r="AC41" s="136">
        <v>0</v>
      </c>
      <c r="AD41" s="137">
        <v>0</v>
      </c>
      <c r="AE41" s="138">
        <v>2674804</v>
      </c>
      <c r="AF41" s="138">
        <v>2508838</v>
      </c>
      <c r="AG41" s="137">
        <v>93.795208919980681</v>
      </c>
      <c r="AH41" s="138">
        <v>2476371</v>
      </c>
      <c r="AI41" s="137">
        <v>92.581400356811201</v>
      </c>
      <c r="AJ41" s="138">
        <v>677</v>
      </c>
      <c r="AK41" s="137">
        <v>2.5310265724142779E-2</v>
      </c>
      <c r="AL41" s="138">
        <v>0</v>
      </c>
      <c r="AM41" s="137">
        <v>0</v>
      </c>
      <c r="AN41" s="138">
        <v>3015497</v>
      </c>
      <c r="AO41" s="138">
        <v>2768536</v>
      </c>
      <c r="AP41" s="137">
        <v>91.810272071237335</v>
      </c>
      <c r="AQ41" s="138">
        <v>2708261</v>
      </c>
      <c r="AR41" s="137">
        <v>89.81143075254262</v>
      </c>
      <c r="AS41" s="138">
        <v>773</v>
      </c>
      <c r="AT41" s="137">
        <v>2.5634248682721288E-2</v>
      </c>
      <c r="AU41" s="138">
        <v>0</v>
      </c>
      <c r="AV41" s="137">
        <v>0</v>
      </c>
      <c r="AW41" s="138">
        <v>3670466</v>
      </c>
      <c r="AX41" s="138">
        <v>3302213</v>
      </c>
      <c r="AY41" s="137">
        <v>89.967132238794747</v>
      </c>
      <c r="AZ41" s="138">
        <v>3189104</v>
      </c>
      <c r="BA41" s="137">
        <v>86.885534425329098</v>
      </c>
      <c r="BB41" s="138">
        <v>985</v>
      </c>
      <c r="BC41" s="137">
        <v>2.683582956496532E-2</v>
      </c>
      <c r="BD41" s="138">
        <v>0</v>
      </c>
      <c r="BE41" s="137">
        <v>0</v>
      </c>
      <c r="BF41" s="138">
        <v>4129776</v>
      </c>
      <c r="BG41" s="138">
        <v>3620787</v>
      </c>
      <c r="BH41" s="137">
        <v>87.67514267117636</v>
      </c>
      <c r="BI41" s="138">
        <v>3471596</v>
      </c>
      <c r="BJ41" s="137">
        <v>84.062573853884572</v>
      </c>
      <c r="BK41" s="138">
        <v>1146</v>
      </c>
      <c r="BL41" s="137">
        <v>2.7749689087253157E-2</v>
      </c>
      <c r="BM41" s="138">
        <v>0</v>
      </c>
      <c r="BN41" s="137">
        <v>0</v>
      </c>
      <c r="BO41" s="138">
        <v>4139549</v>
      </c>
      <c r="BP41" s="138">
        <v>3483620</v>
      </c>
      <c r="BQ41" s="137">
        <v>84.154578191972121</v>
      </c>
      <c r="BR41" s="138">
        <v>3227117</v>
      </c>
      <c r="BS41" s="137">
        <v>77.958178535874325</v>
      </c>
      <c r="BT41" s="138">
        <v>1011</v>
      </c>
      <c r="BU41" s="137">
        <v>2.4422950422860076E-2</v>
      </c>
      <c r="BV41" s="138">
        <v>0</v>
      </c>
      <c r="BW41" s="137">
        <v>0</v>
      </c>
      <c r="BX41" s="136">
        <v>3865391</v>
      </c>
      <c r="BY41" s="136">
        <v>3010582</v>
      </c>
      <c r="BZ41" s="137">
        <v>77.885574835766931</v>
      </c>
      <c r="CA41" s="136">
        <v>2541936</v>
      </c>
      <c r="CB41" s="137">
        <v>65.761419737356448</v>
      </c>
      <c r="CC41" s="136">
        <v>824</v>
      </c>
      <c r="CD41" s="137">
        <v>2.1317377724530327E-2</v>
      </c>
      <c r="CE41" s="136">
        <v>4391828</v>
      </c>
      <c r="CF41" s="136">
        <v>3142204</v>
      </c>
      <c r="CG41" s="137">
        <v>71.546608838051043</v>
      </c>
      <c r="CH41" s="136">
        <v>2226359</v>
      </c>
      <c r="CI41" s="137">
        <v>50.693219315510532</v>
      </c>
      <c r="CJ41" s="136">
        <v>753</v>
      </c>
      <c r="CK41" s="137">
        <v>1.7145480196401133E-2</v>
      </c>
      <c r="CL41" s="136">
        <v>4695213</v>
      </c>
      <c r="CM41" s="136">
        <v>3035190</v>
      </c>
      <c r="CN41" s="137">
        <v>64.644351598106411</v>
      </c>
      <c r="CO41" s="136">
        <v>1538962</v>
      </c>
      <c r="CP41" s="137">
        <v>32.777256324686441</v>
      </c>
      <c r="CQ41" s="136">
        <v>631</v>
      </c>
      <c r="CR41" s="137">
        <v>1.3439219903335591E-2</v>
      </c>
      <c r="CS41" s="136">
        <v>4789564</v>
      </c>
      <c r="CT41" s="136">
        <v>2827253</v>
      </c>
      <c r="CU41" s="137">
        <v>59.029444016198553</v>
      </c>
      <c r="CV41" s="136">
        <v>1160393</v>
      </c>
      <c r="CW41" s="137">
        <v>24.227528852313071</v>
      </c>
      <c r="CX41" s="136">
        <v>549</v>
      </c>
      <c r="CY41" s="137">
        <v>1.1462421214123039E-2</v>
      </c>
      <c r="CZ41" s="136">
        <v>4417542</v>
      </c>
      <c r="DA41" s="136">
        <v>2455562</v>
      </c>
      <c r="DB41" s="137">
        <v>55.586613551155828</v>
      </c>
      <c r="DC41" s="136">
        <v>868063</v>
      </c>
      <c r="DD41" s="137">
        <v>19.650362124457445</v>
      </c>
      <c r="DE41" s="136">
        <v>371</v>
      </c>
      <c r="DF41" s="137">
        <v>8.3983355449704835E-3</v>
      </c>
      <c r="DG41" s="136">
        <v>3804929</v>
      </c>
      <c r="DH41" s="136">
        <v>2069331</v>
      </c>
      <c r="DI41" s="137">
        <v>54.385535183442322</v>
      </c>
      <c r="DJ41" s="136">
        <v>560834</v>
      </c>
      <c r="DK41" s="137">
        <v>14.739670569411414</v>
      </c>
      <c r="DL41" s="136">
        <v>188</v>
      </c>
      <c r="DM41" s="137">
        <v>4.9409594765105992E-3</v>
      </c>
      <c r="DN41" s="136">
        <v>1401351</v>
      </c>
      <c r="DO41" s="136">
        <v>108337</v>
      </c>
      <c r="DP41" s="137">
        <v>7.7308968274186833</v>
      </c>
      <c r="DQ41" s="136">
        <v>61060</v>
      </c>
      <c r="DR41" s="137">
        <v>4.3572238504129235</v>
      </c>
      <c r="DS41" s="136">
        <v>16</v>
      </c>
      <c r="DT41" s="137">
        <v>1.1417553489454107E-3</v>
      </c>
      <c r="DU41" s="136">
        <v>1422608</v>
      </c>
      <c r="DV41" s="136">
        <v>1665</v>
      </c>
      <c r="DW41" s="137">
        <v>0.11703856578902973</v>
      </c>
      <c r="DX41" s="136">
        <v>670</v>
      </c>
      <c r="DY41" s="137">
        <v>4.7096600047237189E-2</v>
      </c>
      <c r="DZ41" s="136">
        <v>2</v>
      </c>
      <c r="EA41" s="137">
        <v>1.4058686581264833E-4</v>
      </c>
      <c r="EB41" s="136">
        <v>2988769</v>
      </c>
      <c r="EC41" s="136">
        <v>1061</v>
      </c>
      <c r="ED41" s="137">
        <v>3.5499565205608062E-2</v>
      </c>
      <c r="EE41" s="136">
        <v>438</v>
      </c>
      <c r="EF41" s="137">
        <v>1.4654862921825005E-2</v>
      </c>
      <c r="EG41" s="136">
        <v>1</v>
      </c>
      <c r="EH41" s="137">
        <v>3.3458591145719192E-5</v>
      </c>
      <c r="EI41" s="136">
        <v>5005988</v>
      </c>
      <c r="EJ41" s="136">
        <v>100</v>
      </c>
      <c r="EK41" s="137">
        <v>1.9976076650603239E-3</v>
      </c>
      <c r="EL41" s="138">
        <v>14</v>
      </c>
      <c r="EM41" s="137">
        <v>2.7966507310844531E-4</v>
      </c>
      <c r="EN41" s="138">
        <v>0</v>
      </c>
      <c r="EO41" s="137">
        <v>0</v>
      </c>
      <c r="EP41" s="138">
        <v>2223118</v>
      </c>
      <c r="EQ41" s="138">
        <v>0</v>
      </c>
      <c r="ER41" s="137">
        <v>0</v>
      </c>
      <c r="ET41" s="239">
        <f t="shared" si="4"/>
        <v>59836349</v>
      </c>
      <c r="EU41" s="239">
        <f t="shared" si="0"/>
        <v>22311193</v>
      </c>
      <c r="EW41" s="287">
        <f t="shared" si="1"/>
        <v>0.37287022642374118</v>
      </c>
      <c r="EX41" s="239">
        <f t="shared" si="5"/>
        <v>50418984</v>
      </c>
      <c r="EY41" s="239">
        <f t="shared" si="2"/>
        <v>12896654</v>
      </c>
      <c r="EZ41" s="286">
        <f t="shared" si="3"/>
        <v>0.25578964463068116</v>
      </c>
      <c r="FA41" s="288">
        <f t="shared" si="6"/>
        <v>0.7442103553693189</v>
      </c>
      <c r="FB41" s="291">
        <f t="shared" si="7"/>
        <v>0.57832724277030256</v>
      </c>
      <c r="FC41" s="294">
        <f t="shared" si="8"/>
        <v>1.9101931923102614E-4</v>
      </c>
      <c r="FE41" s="239">
        <f t="shared" si="9"/>
        <v>19108599</v>
      </c>
      <c r="FF41" s="239">
        <f t="shared" si="10"/>
        <v>10495673</v>
      </c>
      <c r="FG41" s="239">
        <f t="shared" si="11"/>
        <v>8612926</v>
      </c>
      <c r="FH41" s="239">
        <f t="shared" si="12"/>
        <v>4189312</v>
      </c>
      <c r="FI41" s="240">
        <f t="shared" si="13"/>
        <v>0.45073560861264605</v>
      </c>
      <c r="FJ41" s="239">
        <f t="shared" si="14"/>
        <v>1755</v>
      </c>
      <c r="FK41" s="240">
        <f t="shared" si="15"/>
        <v>0.54926439138735395</v>
      </c>
      <c r="FL41" s="240">
        <f t="shared" si="16"/>
        <v>0.21923700424086559</v>
      </c>
      <c r="FM41" s="240">
        <f t="shared" si="17"/>
        <v>9.1843467959110977E-5</v>
      </c>
      <c r="FO41" s="312">
        <f t="shared" si="18"/>
        <v>8257219</v>
      </c>
      <c r="FP41" s="312">
        <f t="shared" si="81"/>
        <v>6152786</v>
      </c>
      <c r="FQ41" s="239">
        <f t="shared" si="19"/>
        <v>2104433</v>
      </c>
      <c r="FR41" s="312">
        <f t="shared" si="20"/>
        <v>4768295</v>
      </c>
      <c r="FS41" s="240">
        <f t="shared" si="21"/>
        <v>0.25485977785014541</v>
      </c>
      <c r="FT41" s="312">
        <f t="shared" si="22"/>
        <v>1577</v>
      </c>
      <c r="FU41" s="240">
        <f t="shared" si="23"/>
        <v>0.74514022214985454</v>
      </c>
      <c r="FV41" s="240">
        <f t="shared" si="24"/>
        <v>0.57746984789915345</v>
      </c>
      <c r="FW41" s="240">
        <f t="shared" si="25"/>
        <v>1.909843980158453E-4</v>
      </c>
      <c r="FY41" s="244">
        <f t="shared" si="26"/>
        <v>8269325</v>
      </c>
      <c r="FZ41" s="244">
        <f t="shared" si="27"/>
        <v>7104407</v>
      </c>
      <c r="GA41" s="239">
        <f t="shared" si="28"/>
        <v>1164918</v>
      </c>
      <c r="GB41" s="244">
        <f t="shared" si="29"/>
        <v>6698713</v>
      </c>
      <c r="GC41" s="240">
        <f t="shared" si="30"/>
        <v>0.14087219936330958</v>
      </c>
      <c r="GD41" s="244">
        <f t="shared" si="31"/>
        <v>2157</v>
      </c>
      <c r="GE41" s="240">
        <f t="shared" si="32"/>
        <v>0.85912780063669036</v>
      </c>
      <c r="GF41" s="240">
        <f t="shared" si="33"/>
        <v>0.81006768992632405</v>
      </c>
      <c r="GG41" s="240">
        <f t="shared" si="34"/>
        <v>2.6084353922478556E-4</v>
      </c>
      <c r="GI41" s="244">
        <f t="shared" si="35"/>
        <v>6685963</v>
      </c>
      <c r="GJ41" s="244">
        <f t="shared" si="36"/>
        <v>6070749</v>
      </c>
      <c r="GK41" s="239">
        <f t="shared" si="37"/>
        <v>615214</v>
      </c>
      <c r="GL41" s="244">
        <f t="shared" si="38"/>
        <v>5897365</v>
      </c>
      <c r="GM41" s="240">
        <f t="shared" si="39"/>
        <v>9.2015764969085229E-2</v>
      </c>
      <c r="GN41" s="244">
        <f t="shared" si="40"/>
        <v>1758</v>
      </c>
      <c r="GO41" s="240">
        <f t="shared" si="41"/>
        <v>0.90798423503091474</v>
      </c>
      <c r="GP41" s="240">
        <f t="shared" si="42"/>
        <v>0.88205169547004669</v>
      </c>
      <c r="GQ41" s="240">
        <f t="shared" si="43"/>
        <v>2.6293893639554991E-4</v>
      </c>
      <c r="GS41" s="244">
        <f t="shared" si="44"/>
        <v>5116920</v>
      </c>
      <c r="GT41" s="244">
        <f t="shared" si="45"/>
        <v>4842109</v>
      </c>
      <c r="GU41" s="239">
        <f t="shared" si="46"/>
        <v>274811</v>
      </c>
      <c r="GV41" s="244">
        <f t="shared" si="47"/>
        <v>4787589</v>
      </c>
      <c r="GW41" s="240">
        <f t="shared" si="48"/>
        <v>5.3706331152333829E-2</v>
      </c>
      <c r="GX41" s="244">
        <f t="shared" si="49"/>
        <v>1424</v>
      </c>
      <c r="GY41" s="240">
        <f t="shared" si="50"/>
        <v>0.94629366884766619</v>
      </c>
      <c r="GZ41" s="240">
        <f t="shared" si="51"/>
        <v>0.93563882179123381</v>
      </c>
      <c r="HA41" s="240">
        <f t="shared" si="52"/>
        <v>2.7829241027805792E-4</v>
      </c>
      <c r="HC41" s="239">
        <f t="shared" si="53"/>
        <v>2980958</v>
      </c>
      <c r="HD41" s="239">
        <f t="shared" si="54"/>
        <v>2856606</v>
      </c>
      <c r="HE41" s="239">
        <f t="shared" si="55"/>
        <v>124352</v>
      </c>
      <c r="HF41" s="239">
        <f t="shared" si="56"/>
        <v>2817398</v>
      </c>
      <c r="HG41" s="240">
        <f t="shared" si="57"/>
        <v>4.1715448523595433E-2</v>
      </c>
      <c r="HH41" s="239">
        <f t="shared" si="58"/>
        <v>960</v>
      </c>
      <c r="HI41" s="240">
        <f t="shared" si="59"/>
        <v>0.95828455147640457</v>
      </c>
      <c r="HJ41" s="299">
        <f t="shared" si="60"/>
        <v>0.94513173281877838</v>
      </c>
      <c r="HK41" s="297">
        <f t="shared" si="61"/>
        <v>3.2204412138648047E-4</v>
      </c>
      <c r="HM41" s="239">
        <f t="shared" si="62"/>
        <v>31310385</v>
      </c>
      <c r="HN41" s="239">
        <f t="shared" si="63"/>
        <v>27026657</v>
      </c>
      <c r="HO41" s="307">
        <f t="shared" si="64"/>
        <v>4283728</v>
      </c>
      <c r="HP41" s="304">
        <f t="shared" si="65"/>
        <v>24969360</v>
      </c>
      <c r="HQ41" s="285">
        <f t="shared" si="66"/>
        <v>0.13681492578261176</v>
      </c>
      <c r="HR41" s="302">
        <f t="shared" si="67"/>
        <v>7876</v>
      </c>
      <c r="HS41" s="300">
        <f t="shared" si="68"/>
        <v>0.86318507421738822</v>
      </c>
      <c r="HT41" s="299">
        <f t="shared" si="69"/>
        <v>0.79747853627478549</v>
      </c>
      <c r="HU41" s="297">
        <f t="shared" si="70"/>
        <v>2.5154593276320299E-4</v>
      </c>
      <c r="HW41" s="239">
        <f t="shared" si="71"/>
        <v>14783841</v>
      </c>
      <c r="HX41" s="309">
        <f t="shared" si="72"/>
        <v>13769464</v>
      </c>
      <c r="HY41" s="307">
        <f t="shared" si="73"/>
        <v>1014377</v>
      </c>
      <c r="HZ41" s="304">
        <f t="shared" si="74"/>
        <v>13502352</v>
      </c>
      <c r="IA41" s="285">
        <f t="shared" si="75"/>
        <v>6.8613900812380224E-2</v>
      </c>
      <c r="IB41" s="302">
        <f t="shared" si="76"/>
        <v>4142</v>
      </c>
      <c r="IC41" s="300">
        <f t="shared" si="77"/>
        <v>0.93138609918761983</v>
      </c>
      <c r="ID41" s="299">
        <f t="shared" si="78"/>
        <v>0.91331826417776008</v>
      </c>
      <c r="IE41" s="297">
        <f t="shared" si="79"/>
        <v>2.8017076211790968E-4</v>
      </c>
    </row>
    <row r="42" spans="2:239" ht="15.6" x14ac:dyDescent="0.3">
      <c r="B42" s="131">
        <v>33</v>
      </c>
      <c r="C42" s="131" t="s">
        <v>688</v>
      </c>
      <c r="D42" s="139">
        <v>44402</v>
      </c>
      <c r="E42" s="136">
        <v>2980958</v>
      </c>
      <c r="F42" s="136">
        <v>2857019</v>
      </c>
      <c r="G42" s="137">
        <v>95.842309754112605</v>
      </c>
      <c r="H42" s="136">
        <v>2818729</v>
      </c>
      <c r="I42" s="137">
        <v>94.557823357457565</v>
      </c>
      <c r="J42" s="136">
        <v>968</v>
      </c>
      <c r="K42" s="137">
        <v>3.2472782239803447E-2</v>
      </c>
      <c r="L42" s="136">
        <v>0</v>
      </c>
      <c r="M42" s="137">
        <v>0</v>
      </c>
      <c r="N42" s="136">
        <v>0</v>
      </c>
      <c r="O42" s="137">
        <v>0</v>
      </c>
      <c r="P42" s="136">
        <v>0</v>
      </c>
      <c r="Q42" s="137">
        <v>0</v>
      </c>
      <c r="R42" s="136">
        <v>2442116</v>
      </c>
      <c r="S42" s="136">
        <v>2333716</v>
      </c>
      <c r="T42" s="137">
        <v>95.561226411849404</v>
      </c>
      <c r="U42" s="136">
        <v>2312430</v>
      </c>
      <c r="V42" s="137">
        <v>94.689605243976942</v>
      </c>
      <c r="W42" s="136">
        <v>765</v>
      </c>
      <c r="X42" s="137">
        <v>3.1325293311210443E-2</v>
      </c>
      <c r="Y42" s="136">
        <v>0</v>
      </c>
      <c r="Z42" s="137">
        <v>0</v>
      </c>
      <c r="AA42" s="136">
        <v>0</v>
      </c>
      <c r="AB42" s="137">
        <v>0</v>
      </c>
      <c r="AC42" s="136">
        <v>0</v>
      </c>
      <c r="AD42" s="137">
        <v>0</v>
      </c>
      <c r="AE42" s="138">
        <v>2674804</v>
      </c>
      <c r="AF42" s="138">
        <v>2509627</v>
      </c>
      <c r="AG42" s="137">
        <v>93.824706408394789</v>
      </c>
      <c r="AH42" s="138">
        <v>2478482</v>
      </c>
      <c r="AI42" s="137">
        <v>92.660322027333592</v>
      </c>
      <c r="AJ42" s="138">
        <v>701</v>
      </c>
      <c r="AK42" s="137">
        <v>2.6207527729134546E-2</v>
      </c>
      <c r="AL42" s="138">
        <v>0</v>
      </c>
      <c r="AM42" s="137">
        <v>0</v>
      </c>
      <c r="AN42" s="138">
        <v>3015497</v>
      </c>
      <c r="AO42" s="138">
        <v>2769983</v>
      </c>
      <c r="AP42" s="137">
        <v>91.858257527697745</v>
      </c>
      <c r="AQ42" s="138">
        <v>2712329</v>
      </c>
      <c r="AR42" s="137">
        <v>89.946333887912999</v>
      </c>
      <c r="AS42" s="138">
        <v>807</v>
      </c>
      <c r="AT42" s="137">
        <v>2.6761757680408903E-2</v>
      </c>
      <c r="AU42" s="138">
        <v>0</v>
      </c>
      <c r="AV42" s="137">
        <v>0</v>
      </c>
      <c r="AW42" s="138">
        <v>3670466</v>
      </c>
      <c r="AX42" s="138">
        <v>3304825</v>
      </c>
      <c r="AY42" s="137">
        <v>90.038294865011693</v>
      </c>
      <c r="AZ42" s="138">
        <v>3196887</v>
      </c>
      <c r="BA42" s="137">
        <v>87.097578345637857</v>
      </c>
      <c r="BB42" s="138">
        <v>1033</v>
      </c>
      <c r="BC42" s="137">
        <v>2.8143565421938251E-2</v>
      </c>
      <c r="BD42" s="138">
        <v>0</v>
      </c>
      <c r="BE42" s="137">
        <v>0</v>
      </c>
      <c r="BF42" s="138">
        <v>4129776</v>
      </c>
      <c r="BG42" s="138">
        <v>3624736</v>
      </c>
      <c r="BH42" s="137">
        <v>87.770765290901977</v>
      </c>
      <c r="BI42" s="138">
        <v>3484055</v>
      </c>
      <c r="BJ42" s="137">
        <v>84.364260918752009</v>
      </c>
      <c r="BK42" s="138">
        <v>1188</v>
      </c>
      <c r="BL42" s="137">
        <v>2.8766693399351444E-2</v>
      </c>
      <c r="BM42" s="138">
        <v>0</v>
      </c>
      <c r="BN42" s="137">
        <v>0</v>
      </c>
      <c r="BO42" s="138">
        <v>4139549</v>
      </c>
      <c r="BP42" s="138">
        <v>3489761</v>
      </c>
      <c r="BQ42" s="137">
        <v>84.302927686083677</v>
      </c>
      <c r="BR42" s="138">
        <v>3269427</v>
      </c>
      <c r="BS42" s="137">
        <v>78.980270556043664</v>
      </c>
      <c r="BT42" s="138">
        <v>1072</v>
      </c>
      <c r="BU42" s="137">
        <v>2.5896540903368941E-2</v>
      </c>
      <c r="BV42" s="138">
        <v>0</v>
      </c>
      <c r="BW42" s="137">
        <v>0</v>
      </c>
      <c r="BX42" s="136">
        <v>3865391</v>
      </c>
      <c r="BY42" s="136">
        <v>3019821</v>
      </c>
      <c r="BZ42" s="137">
        <v>78.124593346442822</v>
      </c>
      <c r="CA42" s="136">
        <v>2653205</v>
      </c>
      <c r="CB42" s="137">
        <v>68.640015977685053</v>
      </c>
      <c r="CC42" s="136">
        <v>888</v>
      </c>
      <c r="CD42" s="137">
        <v>2.2973096382746274E-2</v>
      </c>
      <c r="CE42" s="136">
        <v>4391828</v>
      </c>
      <c r="CF42" s="136">
        <v>3157803</v>
      </c>
      <c r="CG42" s="137">
        <v>71.901791235904497</v>
      </c>
      <c r="CH42" s="136">
        <v>2449013</v>
      </c>
      <c r="CI42" s="137">
        <v>55.762953376134035</v>
      </c>
      <c r="CJ42" s="136">
        <v>828</v>
      </c>
      <c r="CK42" s="137">
        <v>1.8853197347437105E-2</v>
      </c>
      <c r="CL42" s="136">
        <v>4695213</v>
      </c>
      <c r="CM42" s="136">
        <v>3060999</v>
      </c>
      <c r="CN42" s="137">
        <v>65.194039120269949</v>
      </c>
      <c r="CO42" s="136">
        <v>1843804</v>
      </c>
      <c r="CP42" s="137">
        <v>39.269869119888703</v>
      </c>
      <c r="CQ42" s="136">
        <v>698</v>
      </c>
      <c r="CR42" s="137">
        <v>1.4866205217952838E-2</v>
      </c>
      <c r="CS42" s="136">
        <v>4789564</v>
      </c>
      <c r="CT42" s="136">
        <v>2865136</v>
      </c>
      <c r="CU42" s="137">
        <v>59.82039283742737</v>
      </c>
      <c r="CV42" s="136">
        <v>1296122</v>
      </c>
      <c r="CW42" s="137">
        <v>27.061377611824373</v>
      </c>
      <c r="CX42" s="136">
        <v>599</v>
      </c>
      <c r="CY42" s="137">
        <v>1.2506357572422041E-2</v>
      </c>
      <c r="CZ42" s="136">
        <v>4417542</v>
      </c>
      <c r="DA42" s="136">
        <v>2504321</v>
      </c>
      <c r="DB42" s="137">
        <v>56.690372157186054</v>
      </c>
      <c r="DC42" s="136">
        <v>929953</v>
      </c>
      <c r="DD42" s="137">
        <v>21.051367479924359</v>
      </c>
      <c r="DE42" s="136">
        <v>422</v>
      </c>
      <c r="DF42" s="137">
        <v>9.5528237196160215E-3</v>
      </c>
      <c r="DG42" s="136">
        <v>3804929</v>
      </c>
      <c r="DH42" s="136">
        <v>2134763</v>
      </c>
      <c r="DI42" s="137">
        <v>56.105199334862753</v>
      </c>
      <c r="DJ42" s="136">
        <v>603457</v>
      </c>
      <c r="DK42" s="137">
        <v>15.859875440514132</v>
      </c>
      <c r="DL42" s="136">
        <v>211</v>
      </c>
      <c r="DM42" s="137">
        <v>5.5454385614028545E-3</v>
      </c>
      <c r="DN42" s="136">
        <v>1401351</v>
      </c>
      <c r="DO42" s="136">
        <v>118412</v>
      </c>
      <c r="DP42" s="137">
        <v>8.449845898707748</v>
      </c>
      <c r="DQ42" s="136">
        <v>64230</v>
      </c>
      <c r="DR42" s="137">
        <v>4.5834341289227325</v>
      </c>
      <c r="DS42" s="136">
        <v>16</v>
      </c>
      <c r="DT42" s="137">
        <v>1.1417553489454107E-3</v>
      </c>
      <c r="DU42" s="136">
        <v>1422608</v>
      </c>
      <c r="DV42" s="136">
        <v>2056</v>
      </c>
      <c r="DW42" s="137">
        <v>0.14452329805540248</v>
      </c>
      <c r="DX42" s="136">
        <v>799</v>
      </c>
      <c r="DY42" s="137">
        <v>5.6164452892153008E-2</v>
      </c>
      <c r="DZ42" s="136">
        <v>2</v>
      </c>
      <c r="EA42" s="137">
        <v>1.4058686581264833E-4</v>
      </c>
      <c r="EB42" s="136">
        <v>2988769</v>
      </c>
      <c r="EC42" s="136">
        <v>1232</v>
      </c>
      <c r="ED42" s="137">
        <v>4.1220984291526049E-2</v>
      </c>
      <c r="EE42" s="136">
        <v>546</v>
      </c>
      <c r="EF42" s="137">
        <v>1.8268390765562678E-2</v>
      </c>
      <c r="EG42" s="136">
        <v>1</v>
      </c>
      <c r="EH42" s="137">
        <v>3.3458591145719192E-5</v>
      </c>
      <c r="EI42" s="136">
        <v>5005988</v>
      </c>
      <c r="EJ42" s="136">
        <v>101</v>
      </c>
      <c r="EK42" s="137">
        <v>2.0175837417109269E-3</v>
      </c>
      <c r="EL42" s="138">
        <v>36</v>
      </c>
      <c r="EM42" s="137">
        <v>7.1913875942171662E-4</v>
      </c>
      <c r="EN42" s="138">
        <v>0</v>
      </c>
      <c r="EO42" s="137">
        <v>0</v>
      </c>
      <c r="EP42" s="138">
        <v>2223118</v>
      </c>
      <c r="EQ42" s="138">
        <v>0</v>
      </c>
      <c r="ER42" s="137">
        <v>0</v>
      </c>
      <c r="ET42" s="239">
        <f t="shared" si="4"/>
        <v>59836349</v>
      </c>
      <c r="EU42" s="239">
        <f t="shared" ref="EU42:EU73" si="82">ET42-EJ42-EC42-DV42-DO42-DH42-DA42-CT42-CM42-CF42-BY42-BP42-BG42-AX42-AF42-AO42-S42-F42</f>
        <v>22082038</v>
      </c>
      <c r="EV42" s="242">
        <v>44378</v>
      </c>
      <c r="EW42" s="287">
        <f t="shared" ref="EW42:EW73" si="83">EU42/ET42</f>
        <v>0.36904053086527722</v>
      </c>
      <c r="EX42" s="239">
        <f t="shared" si="5"/>
        <v>50418984</v>
      </c>
      <c r="EY42" s="239">
        <f t="shared" ref="EY42:EY73" si="84">EX42-DO42 -DH42-DA42-CT42-CM42-CF42-BY42-BP42-BG42-AX42-AO42-AF42-S42-F42</f>
        <v>12668062</v>
      </c>
      <c r="EZ42" s="286">
        <f t="shared" ref="EZ42:EZ73" si="85">EY42/EX42</f>
        <v>0.25125579682446597</v>
      </c>
      <c r="FA42" s="288">
        <f t="shared" si="6"/>
        <v>0.74874420317553403</v>
      </c>
      <c r="FB42" s="291">
        <f t="shared" si="7"/>
        <v>0.59723779836579016</v>
      </c>
      <c r="FC42" s="294">
        <f t="shared" si="8"/>
        <v>2.0222541572832963E-4</v>
      </c>
      <c r="FE42" s="239">
        <f t="shared" si="9"/>
        <v>19108599</v>
      </c>
      <c r="FF42" s="239">
        <f t="shared" si="10"/>
        <v>10683631</v>
      </c>
      <c r="FG42" s="239">
        <f t="shared" si="11"/>
        <v>8424968</v>
      </c>
      <c r="FH42" s="239">
        <f t="shared" si="12"/>
        <v>4737566</v>
      </c>
      <c r="FI42" s="240">
        <f t="shared" si="13"/>
        <v>0.44089930402537619</v>
      </c>
      <c r="FJ42" s="239">
        <f t="shared" si="14"/>
        <v>1946</v>
      </c>
      <c r="FK42" s="240">
        <f t="shared" si="15"/>
        <v>0.55910069597462375</v>
      </c>
      <c r="FL42" s="240">
        <f t="shared" si="16"/>
        <v>0.24792848497160885</v>
      </c>
      <c r="FM42" s="240">
        <f t="shared" si="17"/>
        <v>1.0183896789084328E-4</v>
      </c>
      <c r="FO42" s="312">
        <f t="shared" si="18"/>
        <v>8257219</v>
      </c>
      <c r="FP42" s="312">
        <f t="shared" si="81"/>
        <v>6177624</v>
      </c>
      <c r="FQ42" s="239">
        <f t="shared" si="19"/>
        <v>2079595</v>
      </c>
      <c r="FR42" s="312">
        <f t="shared" si="20"/>
        <v>5102218</v>
      </c>
      <c r="FS42" s="240">
        <f t="shared" si="21"/>
        <v>0.25185174330485843</v>
      </c>
      <c r="FT42" s="312">
        <f t="shared" si="22"/>
        <v>1716</v>
      </c>
      <c r="FU42" s="240">
        <f t="shared" si="23"/>
        <v>0.74814825669514151</v>
      </c>
      <c r="FV42" s="240">
        <f t="shared" si="24"/>
        <v>0.61790997671249848</v>
      </c>
      <c r="FW42" s="240">
        <f t="shared" si="25"/>
        <v>2.078181528187638E-4</v>
      </c>
      <c r="FY42" s="244">
        <f t="shared" si="26"/>
        <v>8269325</v>
      </c>
      <c r="FZ42" s="244">
        <f t="shared" si="27"/>
        <v>7114497</v>
      </c>
      <c r="GA42" s="239">
        <f t="shared" si="28"/>
        <v>1154828</v>
      </c>
      <c r="GB42" s="244">
        <f t="shared" si="29"/>
        <v>6753482</v>
      </c>
      <c r="GC42" s="240">
        <f t="shared" si="30"/>
        <v>0.13965202722108516</v>
      </c>
      <c r="GD42" s="244">
        <f t="shared" si="31"/>
        <v>2260</v>
      </c>
      <c r="GE42" s="240">
        <f t="shared" si="32"/>
        <v>0.86034797277891484</v>
      </c>
      <c r="GF42" s="240">
        <f t="shared" si="33"/>
        <v>0.81669084236016842</v>
      </c>
      <c r="GG42" s="240">
        <f t="shared" si="34"/>
        <v>2.732992112415463E-4</v>
      </c>
      <c r="GI42" s="244">
        <f t="shared" si="35"/>
        <v>6685963</v>
      </c>
      <c r="GJ42" s="244">
        <f t="shared" si="36"/>
        <v>6074808</v>
      </c>
      <c r="GK42" s="239">
        <f t="shared" si="37"/>
        <v>611155</v>
      </c>
      <c r="GL42" s="244">
        <f t="shared" si="38"/>
        <v>5909216</v>
      </c>
      <c r="GM42" s="240">
        <f t="shared" si="39"/>
        <v>9.1408672168840896E-2</v>
      </c>
      <c r="GN42" s="244">
        <f t="shared" si="40"/>
        <v>1840</v>
      </c>
      <c r="GO42" s="240">
        <f t="shared" si="41"/>
        <v>0.90859132783115915</v>
      </c>
      <c r="GP42" s="240">
        <f t="shared" si="42"/>
        <v>0.8838242150008907</v>
      </c>
      <c r="GQ42" s="240">
        <f t="shared" si="43"/>
        <v>2.7520343741058693E-4</v>
      </c>
      <c r="GS42" s="244">
        <f t="shared" si="44"/>
        <v>5116920</v>
      </c>
      <c r="GT42" s="244">
        <f t="shared" si="45"/>
        <v>4843343</v>
      </c>
      <c r="GU42" s="239">
        <f t="shared" si="46"/>
        <v>273577</v>
      </c>
      <c r="GV42" s="244">
        <f t="shared" si="47"/>
        <v>4790912</v>
      </c>
      <c r="GW42" s="240">
        <f t="shared" si="48"/>
        <v>5.3465170454101298E-2</v>
      </c>
      <c r="GX42" s="244">
        <f t="shared" si="49"/>
        <v>1466</v>
      </c>
      <c r="GY42" s="240">
        <f t="shared" si="50"/>
        <v>0.94653482954589874</v>
      </c>
      <c r="GZ42" s="240">
        <f t="shared" si="51"/>
        <v>0.93628823589190369</v>
      </c>
      <c r="HA42" s="240">
        <f t="shared" si="52"/>
        <v>2.8650047294075343E-4</v>
      </c>
      <c r="HC42" s="239">
        <f t="shared" si="53"/>
        <v>2980958</v>
      </c>
      <c r="HD42" s="239">
        <f t="shared" si="54"/>
        <v>2857019</v>
      </c>
      <c r="HE42" s="239">
        <f t="shared" si="55"/>
        <v>123939</v>
      </c>
      <c r="HF42" s="239">
        <f t="shared" si="56"/>
        <v>2818729</v>
      </c>
      <c r="HG42" s="240">
        <f t="shared" si="57"/>
        <v>4.1576902458873959E-2</v>
      </c>
      <c r="HH42" s="239">
        <f t="shared" si="58"/>
        <v>968</v>
      </c>
      <c r="HI42" s="240">
        <f t="shared" si="59"/>
        <v>0.95842309754112609</v>
      </c>
      <c r="HJ42" s="299">
        <f t="shared" si="60"/>
        <v>0.94557823357457571</v>
      </c>
      <c r="HK42" s="297">
        <f t="shared" si="61"/>
        <v>3.2472782239803446E-4</v>
      </c>
      <c r="HM42" s="239">
        <f t="shared" si="62"/>
        <v>31310385</v>
      </c>
      <c r="HN42" s="239">
        <f t="shared" si="63"/>
        <v>27067291</v>
      </c>
      <c r="HO42" s="307">
        <f t="shared" si="64"/>
        <v>4243094</v>
      </c>
      <c r="HP42" s="304">
        <f t="shared" si="65"/>
        <v>25374557</v>
      </c>
      <c r="HQ42" s="285">
        <f t="shared" si="66"/>
        <v>0.13551714550938929</v>
      </c>
      <c r="HR42" s="302">
        <f t="shared" si="67"/>
        <v>8250</v>
      </c>
      <c r="HS42" s="300">
        <f t="shared" si="68"/>
        <v>0.86448285449061069</v>
      </c>
      <c r="HT42" s="299">
        <f t="shared" si="69"/>
        <v>0.81041983354724001</v>
      </c>
      <c r="HU42" s="297">
        <f t="shared" si="70"/>
        <v>2.6349085135810371E-4</v>
      </c>
      <c r="HW42" s="239">
        <f t="shared" si="71"/>
        <v>14783841</v>
      </c>
      <c r="HX42" s="309">
        <f t="shared" si="72"/>
        <v>13775170</v>
      </c>
      <c r="HY42" s="307">
        <f t="shared" si="73"/>
        <v>1008671</v>
      </c>
      <c r="HZ42" s="304">
        <f t="shared" si="74"/>
        <v>13518857</v>
      </c>
      <c r="IA42" s="285">
        <f t="shared" si="75"/>
        <v>6.8227938869201851E-2</v>
      </c>
      <c r="IB42" s="302">
        <f t="shared" si="76"/>
        <v>4274</v>
      </c>
      <c r="IC42" s="300">
        <f t="shared" si="77"/>
        <v>0.93177206113079813</v>
      </c>
      <c r="ID42" s="299">
        <f t="shared" si="78"/>
        <v>0.91443468581676435</v>
      </c>
      <c r="IE42" s="297">
        <f t="shared" si="79"/>
        <v>2.8909942957314004E-4</v>
      </c>
    </row>
    <row r="43" spans="2:239" ht="15" hidden="1" customHeight="1" x14ac:dyDescent="0.3">
      <c r="B43" s="131">
        <v>34</v>
      </c>
      <c r="C43" s="131" t="s">
        <v>689</v>
      </c>
      <c r="D43" s="139">
        <v>44409</v>
      </c>
      <c r="E43" s="136">
        <v>2980958</v>
      </c>
      <c r="F43" s="136">
        <v>2857425</v>
      </c>
      <c r="G43" s="137">
        <v>95.855929536746245</v>
      </c>
      <c r="H43" s="136">
        <v>2819851</v>
      </c>
      <c r="I43" s="137">
        <v>94.595462264144615</v>
      </c>
      <c r="J43" s="136">
        <v>975</v>
      </c>
      <c r="K43" s="137">
        <v>3.2707606078314425E-2</v>
      </c>
      <c r="L43" s="136">
        <v>0</v>
      </c>
      <c r="M43" s="137">
        <v>0</v>
      </c>
      <c r="N43" s="136">
        <v>0</v>
      </c>
      <c r="O43" s="137">
        <v>0</v>
      </c>
      <c r="P43" s="136">
        <v>0</v>
      </c>
      <c r="Q43" s="137">
        <v>0</v>
      </c>
      <c r="R43" s="136">
        <v>2442116</v>
      </c>
      <c r="S43" s="136">
        <v>2334140</v>
      </c>
      <c r="T43" s="137">
        <v>95.578588404482019</v>
      </c>
      <c r="U43" s="136">
        <v>2313529</v>
      </c>
      <c r="V43" s="137">
        <v>94.73460720129593</v>
      </c>
      <c r="W43" s="136">
        <v>785</v>
      </c>
      <c r="X43" s="137">
        <v>3.2144255227843394E-2</v>
      </c>
      <c r="Y43" s="136">
        <v>0</v>
      </c>
      <c r="Z43" s="137">
        <v>0</v>
      </c>
      <c r="AA43" s="136">
        <v>0</v>
      </c>
      <c r="AB43" s="137">
        <v>0</v>
      </c>
      <c r="AC43" s="136">
        <v>0</v>
      </c>
      <c r="AD43" s="137">
        <v>0</v>
      </c>
      <c r="AE43" s="138">
        <v>2674804</v>
      </c>
      <c r="AF43" s="138">
        <v>2510355</v>
      </c>
      <c r="AG43" s="137">
        <v>93.851923355879535</v>
      </c>
      <c r="AH43" s="138">
        <v>2480488</v>
      </c>
      <c r="AI43" s="137">
        <v>92.735318176584158</v>
      </c>
      <c r="AJ43" s="138">
        <v>724</v>
      </c>
      <c r="AK43" s="137">
        <v>2.7067403817251656E-2</v>
      </c>
      <c r="AL43" s="138">
        <v>0</v>
      </c>
      <c r="AM43" s="137">
        <v>0</v>
      </c>
      <c r="AN43" s="138">
        <v>3015497</v>
      </c>
      <c r="AO43" s="138">
        <v>2771223</v>
      </c>
      <c r="AP43" s="137">
        <v>91.899378444084007</v>
      </c>
      <c r="AQ43" s="138">
        <v>2716204</v>
      </c>
      <c r="AR43" s="137">
        <v>90.07483675162004</v>
      </c>
      <c r="AS43" s="138">
        <v>841</v>
      </c>
      <c r="AT43" s="137">
        <v>2.7889266678096512E-2</v>
      </c>
      <c r="AU43" s="138">
        <v>0</v>
      </c>
      <c r="AV43" s="137">
        <v>0</v>
      </c>
      <c r="AW43" s="138">
        <v>3670466</v>
      </c>
      <c r="AX43" s="138">
        <v>3307092</v>
      </c>
      <c r="AY43" s="137">
        <v>90.100058139756641</v>
      </c>
      <c r="AZ43" s="138">
        <v>3204141</v>
      </c>
      <c r="BA43" s="137">
        <v>87.295209927022881</v>
      </c>
      <c r="BB43" s="138">
        <v>1073</v>
      </c>
      <c r="BC43" s="137">
        <v>2.9233345302749025E-2</v>
      </c>
      <c r="BD43" s="138">
        <v>0</v>
      </c>
      <c r="BE43" s="137">
        <v>0</v>
      </c>
      <c r="BF43" s="138">
        <v>4129776</v>
      </c>
      <c r="BG43" s="138">
        <v>3628347</v>
      </c>
      <c r="BH43" s="137">
        <v>87.858203447354043</v>
      </c>
      <c r="BI43" s="138">
        <v>3495647</v>
      </c>
      <c r="BJ43" s="137">
        <v>84.644954108891142</v>
      </c>
      <c r="BK43" s="138">
        <v>1239</v>
      </c>
      <c r="BL43" s="137">
        <v>3.0001627206899358E-2</v>
      </c>
      <c r="BM43" s="138">
        <v>0</v>
      </c>
      <c r="BN43" s="137">
        <v>0</v>
      </c>
      <c r="BO43" s="138">
        <v>4139549</v>
      </c>
      <c r="BP43" s="138">
        <v>3495337</v>
      </c>
      <c r="BQ43" s="137">
        <v>84.437628350334776</v>
      </c>
      <c r="BR43" s="138">
        <v>3302764</v>
      </c>
      <c r="BS43" s="137">
        <v>79.785599832252245</v>
      </c>
      <c r="BT43" s="138">
        <v>1132</v>
      </c>
      <c r="BU43" s="137">
        <v>2.7345974162885863E-2</v>
      </c>
      <c r="BV43" s="138">
        <v>0</v>
      </c>
      <c r="BW43" s="137">
        <v>0</v>
      </c>
      <c r="BX43" s="136">
        <v>3865391</v>
      </c>
      <c r="BY43" s="136">
        <v>3027738</v>
      </c>
      <c r="BZ43" s="137">
        <v>78.329410918584955</v>
      </c>
      <c r="CA43" s="136">
        <v>2735169</v>
      </c>
      <c r="CB43" s="137">
        <v>70.760474166778991</v>
      </c>
      <c r="CC43" s="136">
        <v>942</v>
      </c>
      <c r="CD43" s="137">
        <v>2.4370109000615977E-2</v>
      </c>
      <c r="CE43" s="136">
        <v>4391828</v>
      </c>
      <c r="CF43" s="136">
        <v>3171246</v>
      </c>
      <c r="CG43" s="137">
        <v>72.20788245805619</v>
      </c>
      <c r="CH43" s="136">
        <v>2607718</v>
      </c>
      <c r="CI43" s="137">
        <v>59.376596715536223</v>
      </c>
      <c r="CJ43" s="136">
        <v>889</v>
      </c>
      <c r="CK43" s="137">
        <v>2.0242140630279692E-2</v>
      </c>
      <c r="CL43" s="136">
        <v>4695213</v>
      </c>
      <c r="CM43" s="136">
        <v>3082947</v>
      </c>
      <c r="CN43" s="137">
        <v>65.661493951392629</v>
      </c>
      <c r="CO43" s="136">
        <v>2099643</v>
      </c>
      <c r="CP43" s="137">
        <v>44.718801894610536</v>
      </c>
      <c r="CQ43" s="136">
        <v>782</v>
      </c>
      <c r="CR43" s="137">
        <v>1.6655261433293867E-2</v>
      </c>
      <c r="CS43" s="136">
        <v>4789564</v>
      </c>
      <c r="CT43" s="136">
        <v>2896314</v>
      </c>
      <c r="CU43" s="137">
        <v>60.471349793008301</v>
      </c>
      <c r="CV43" s="136">
        <v>1504576</v>
      </c>
      <c r="CW43" s="137">
        <v>31.413631804481579</v>
      </c>
      <c r="CX43" s="136">
        <v>662</v>
      </c>
      <c r="CY43" s="137">
        <v>1.3821717383878784E-2</v>
      </c>
      <c r="CZ43" s="136">
        <v>4417542</v>
      </c>
      <c r="DA43" s="136">
        <v>2543496</v>
      </c>
      <c r="DB43" s="137">
        <v>57.577177534475055</v>
      </c>
      <c r="DC43" s="136">
        <v>1011241</v>
      </c>
      <c r="DD43" s="137">
        <v>22.891485808171151</v>
      </c>
      <c r="DE43" s="136">
        <v>444</v>
      </c>
      <c r="DF43" s="137">
        <v>1.005083822632586E-2</v>
      </c>
      <c r="DG43" s="136">
        <v>3804929</v>
      </c>
      <c r="DH43" s="136">
        <v>2186836</v>
      </c>
      <c r="DI43" s="137">
        <v>57.473766264758162</v>
      </c>
      <c r="DJ43" s="136">
        <v>660229</v>
      </c>
      <c r="DK43" s="137">
        <v>17.351940075622963</v>
      </c>
      <c r="DL43" s="136">
        <v>233</v>
      </c>
      <c r="DM43" s="137">
        <v>6.123635946951967E-3</v>
      </c>
      <c r="DN43" s="136">
        <v>1401351</v>
      </c>
      <c r="DO43" s="136">
        <v>131823</v>
      </c>
      <c r="DP43" s="137">
        <v>9.4068509602519281</v>
      </c>
      <c r="DQ43" s="136">
        <v>68162</v>
      </c>
      <c r="DR43" s="137">
        <v>4.8640205059260673</v>
      </c>
      <c r="DS43" s="136">
        <v>18</v>
      </c>
      <c r="DT43" s="137">
        <v>1.2844747675635868E-3</v>
      </c>
      <c r="DU43" s="136">
        <v>1422608</v>
      </c>
      <c r="DV43" s="136">
        <v>2476</v>
      </c>
      <c r="DW43" s="137">
        <v>0.17404653987605861</v>
      </c>
      <c r="DX43" s="136">
        <v>918</v>
      </c>
      <c r="DY43" s="137">
        <v>6.4529371408005576E-2</v>
      </c>
      <c r="DZ43" s="136">
        <v>2</v>
      </c>
      <c r="EA43" s="137">
        <v>1.4058686581264833E-4</v>
      </c>
      <c r="EB43" s="136">
        <v>2988769</v>
      </c>
      <c r="EC43" s="136">
        <v>1414</v>
      </c>
      <c r="ED43" s="137">
        <v>4.7310447880046937E-2</v>
      </c>
      <c r="EE43" s="136">
        <v>640</v>
      </c>
      <c r="EF43" s="137">
        <v>2.141349833326028E-2</v>
      </c>
      <c r="EG43" s="136">
        <v>2</v>
      </c>
      <c r="EH43" s="137">
        <v>6.6917182291438383E-5</v>
      </c>
      <c r="EI43" s="136">
        <v>5005988</v>
      </c>
      <c r="EJ43" s="136">
        <v>103</v>
      </c>
      <c r="EK43" s="137">
        <v>2.0575358950121335E-3</v>
      </c>
      <c r="EL43" s="138">
        <v>50</v>
      </c>
      <c r="EM43" s="137">
        <v>9.9880383253016193E-4</v>
      </c>
      <c r="EN43" s="138">
        <v>0</v>
      </c>
      <c r="EO43" s="137">
        <v>0</v>
      </c>
      <c r="EP43" s="138">
        <v>2223118</v>
      </c>
      <c r="EQ43" s="138">
        <v>0</v>
      </c>
      <c r="ER43" s="137">
        <v>0</v>
      </c>
      <c r="ET43" s="239">
        <f t="shared" si="4"/>
        <v>59836349</v>
      </c>
      <c r="EU43" s="239">
        <f t="shared" si="82"/>
        <v>21888037</v>
      </c>
      <c r="EW43" s="287">
        <f t="shared" si="83"/>
        <v>0.36579833772946274</v>
      </c>
      <c r="EX43" s="239">
        <f t="shared" si="5"/>
        <v>50418984</v>
      </c>
      <c r="EY43" s="239">
        <f t="shared" si="84"/>
        <v>12474665</v>
      </c>
      <c r="EZ43" s="286">
        <f t="shared" si="85"/>
        <v>0.24741999957793676</v>
      </c>
      <c r="FA43" s="288">
        <f t="shared" si="6"/>
        <v>0.7525800004220633</v>
      </c>
      <c r="FB43" s="291">
        <f t="shared" si="7"/>
        <v>0.61523179443679388</v>
      </c>
      <c r="FC43" s="294">
        <f t="shared" si="8"/>
        <v>2.1299516864520712E-4</v>
      </c>
      <c r="FE43" s="239">
        <f t="shared" si="9"/>
        <v>19108599</v>
      </c>
      <c r="FF43" s="239">
        <f t="shared" si="10"/>
        <v>10841416</v>
      </c>
      <c r="FG43" s="239">
        <f t="shared" si="11"/>
        <v>8267183</v>
      </c>
      <c r="FH43" s="239">
        <f t="shared" si="12"/>
        <v>5343851</v>
      </c>
      <c r="FI43" s="240">
        <f t="shared" si="13"/>
        <v>0.43264202676501817</v>
      </c>
      <c r="FJ43" s="239">
        <f t="shared" si="14"/>
        <v>2139</v>
      </c>
      <c r="FK43" s="240">
        <f t="shared" si="15"/>
        <v>0.56735797323498183</v>
      </c>
      <c r="FL43" s="240">
        <f t="shared" si="16"/>
        <v>0.27965687071040635</v>
      </c>
      <c r="FM43" s="240">
        <f t="shared" si="17"/>
        <v>1.1193913274332671E-4</v>
      </c>
      <c r="FO43" s="312">
        <f t="shared" si="18"/>
        <v>8257219</v>
      </c>
      <c r="FP43" s="312">
        <f t="shared" si="81"/>
        <v>6198984</v>
      </c>
      <c r="FQ43" s="239">
        <f t="shared" si="19"/>
        <v>2058235</v>
      </c>
      <c r="FR43" s="312">
        <f t="shared" si="20"/>
        <v>5342887</v>
      </c>
      <c r="FS43" s="240">
        <f t="shared" si="21"/>
        <v>0.24926491594809341</v>
      </c>
      <c r="FT43" s="312">
        <f t="shared" si="22"/>
        <v>1831</v>
      </c>
      <c r="FU43" s="240">
        <f t="shared" si="23"/>
        <v>0.75073508405190659</v>
      </c>
      <c r="FV43" s="240">
        <f t="shared" si="24"/>
        <v>0.64705647264533006</v>
      </c>
      <c r="FW43" s="240">
        <f t="shared" si="25"/>
        <v>2.2174536002981149E-4</v>
      </c>
      <c r="FY43" s="244">
        <f t="shared" si="26"/>
        <v>8269325</v>
      </c>
      <c r="FZ43" s="244">
        <f t="shared" si="27"/>
        <v>7123684</v>
      </c>
      <c r="GA43" s="239">
        <f t="shared" si="28"/>
        <v>1145641</v>
      </c>
      <c r="GB43" s="244">
        <f t="shared" si="29"/>
        <v>6798411</v>
      </c>
      <c r="GC43" s="240">
        <f t="shared" si="30"/>
        <v>0.13854105383450283</v>
      </c>
      <c r="GD43" s="244">
        <f t="shared" si="31"/>
        <v>2371</v>
      </c>
      <c r="GE43" s="240">
        <f t="shared" si="32"/>
        <v>0.86145894616549723</v>
      </c>
      <c r="GF43" s="240">
        <f t="shared" si="33"/>
        <v>0.82212405486542128</v>
      </c>
      <c r="GG43" s="240">
        <f t="shared" si="34"/>
        <v>2.8672231409456031E-4</v>
      </c>
      <c r="GI43" s="244">
        <f t="shared" si="35"/>
        <v>6685963</v>
      </c>
      <c r="GJ43" s="244">
        <f t="shared" si="36"/>
        <v>6078315</v>
      </c>
      <c r="GK43" s="239">
        <f t="shared" si="37"/>
        <v>607648</v>
      </c>
      <c r="GL43" s="244">
        <f t="shared" si="38"/>
        <v>5920345</v>
      </c>
      <c r="GM43" s="240">
        <f t="shared" si="39"/>
        <v>9.0884140399819735E-2</v>
      </c>
      <c r="GN43" s="244">
        <f t="shared" si="40"/>
        <v>1914</v>
      </c>
      <c r="GO43" s="240">
        <f t="shared" si="41"/>
        <v>0.90911585960018026</v>
      </c>
      <c r="GP43" s="240">
        <f t="shared" si="42"/>
        <v>0.88548874709596803</v>
      </c>
      <c r="GQ43" s="240">
        <f t="shared" si="43"/>
        <v>2.8627140174123007E-4</v>
      </c>
      <c r="GS43" s="244">
        <f t="shared" si="44"/>
        <v>5116920</v>
      </c>
      <c r="GT43" s="244">
        <f t="shared" si="45"/>
        <v>4844495</v>
      </c>
      <c r="GU43" s="239">
        <f t="shared" si="46"/>
        <v>272425</v>
      </c>
      <c r="GV43" s="244">
        <f t="shared" si="47"/>
        <v>4794017</v>
      </c>
      <c r="GW43" s="240">
        <f t="shared" si="48"/>
        <v>5.3240035021067361E-2</v>
      </c>
      <c r="GX43" s="244">
        <f t="shared" si="49"/>
        <v>1509</v>
      </c>
      <c r="GY43" s="240">
        <f t="shared" si="50"/>
        <v>0.94675996497893267</v>
      </c>
      <c r="GZ43" s="240">
        <f t="shared" si="51"/>
        <v>0.93689504623875297</v>
      </c>
      <c r="HA43" s="240">
        <f t="shared" si="52"/>
        <v>2.9490396566684646E-4</v>
      </c>
      <c r="HC43" s="239">
        <f t="shared" si="53"/>
        <v>2980958</v>
      </c>
      <c r="HD43" s="239">
        <f t="shared" si="54"/>
        <v>2857425</v>
      </c>
      <c r="HE43" s="239">
        <f t="shared" si="55"/>
        <v>123533</v>
      </c>
      <c r="HF43" s="239">
        <f t="shared" si="56"/>
        <v>2819851</v>
      </c>
      <c r="HG43" s="240">
        <f t="shared" si="57"/>
        <v>4.1440704632537594E-2</v>
      </c>
      <c r="HH43" s="239">
        <f t="shared" si="58"/>
        <v>975</v>
      </c>
      <c r="HI43" s="240">
        <f t="shared" si="59"/>
        <v>0.95855929536746243</v>
      </c>
      <c r="HJ43" s="299">
        <f t="shared" si="60"/>
        <v>0.94595462264144614</v>
      </c>
      <c r="HK43" s="297">
        <f t="shared" si="61"/>
        <v>3.2707606078314423E-4</v>
      </c>
      <c r="HM43" s="239">
        <f t="shared" si="62"/>
        <v>31310385</v>
      </c>
      <c r="HN43" s="239">
        <f t="shared" si="63"/>
        <v>27102903</v>
      </c>
      <c r="HO43" s="307">
        <f t="shared" si="64"/>
        <v>4207482</v>
      </c>
      <c r="HP43" s="304">
        <f t="shared" si="65"/>
        <v>25675511</v>
      </c>
      <c r="HQ43" s="285">
        <f t="shared" si="66"/>
        <v>0.13437975930350265</v>
      </c>
      <c r="HR43" s="302">
        <f t="shared" si="67"/>
        <v>8600</v>
      </c>
      <c r="HS43" s="300">
        <f t="shared" si="68"/>
        <v>0.86562024069649735</v>
      </c>
      <c r="HT43" s="299">
        <f t="shared" si="69"/>
        <v>0.82003178817507349</v>
      </c>
      <c r="HU43" s="297">
        <f t="shared" si="70"/>
        <v>2.7466925111268995E-4</v>
      </c>
      <c r="HW43" s="239">
        <f t="shared" si="71"/>
        <v>14783841</v>
      </c>
      <c r="HX43" s="309">
        <f t="shared" si="72"/>
        <v>13780235</v>
      </c>
      <c r="HY43" s="307">
        <f t="shared" si="73"/>
        <v>1003606</v>
      </c>
      <c r="HZ43" s="304">
        <f t="shared" si="74"/>
        <v>13534213</v>
      </c>
      <c r="IA43" s="285">
        <f t="shared" si="75"/>
        <v>6.7885335076317443E-2</v>
      </c>
      <c r="IB43" s="302">
        <f t="shared" si="76"/>
        <v>4398</v>
      </c>
      <c r="IC43" s="300">
        <f t="shared" si="77"/>
        <v>0.93211466492368256</v>
      </c>
      <c r="ID43" s="299">
        <f t="shared" si="78"/>
        <v>0.91547338746405615</v>
      </c>
      <c r="IE43" s="297">
        <f t="shared" si="79"/>
        <v>2.9748696566744734E-4</v>
      </c>
    </row>
    <row r="44" spans="2:239" ht="15" hidden="1" customHeight="1" x14ac:dyDescent="0.3">
      <c r="B44" s="131">
        <v>35</v>
      </c>
      <c r="C44" s="131" t="s">
        <v>690</v>
      </c>
      <c r="D44" s="139">
        <v>44416</v>
      </c>
      <c r="E44" s="136">
        <v>2980958</v>
      </c>
      <c r="F44" s="136">
        <v>2857762</v>
      </c>
      <c r="G44" s="137">
        <v>95.867234627257417</v>
      </c>
      <c r="H44" s="136">
        <v>2820862</v>
      </c>
      <c r="I44" s="137">
        <v>94.629377535678131</v>
      </c>
      <c r="J44" s="136">
        <v>993</v>
      </c>
      <c r="K44" s="137">
        <v>3.331143880591407E-2</v>
      </c>
      <c r="L44" s="136">
        <v>0</v>
      </c>
      <c r="M44" s="137">
        <v>0</v>
      </c>
      <c r="N44" s="136">
        <v>0</v>
      </c>
      <c r="O44" s="137">
        <v>0</v>
      </c>
      <c r="P44" s="136">
        <v>0</v>
      </c>
      <c r="Q44" s="137">
        <v>0</v>
      </c>
      <c r="R44" s="136">
        <v>2442116</v>
      </c>
      <c r="S44" s="136">
        <v>2334497</v>
      </c>
      <c r="T44" s="137">
        <v>95.593206874693919</v>
      </c>
      <c r="U44" s="136">
        <v>2314503</v>
      </c>
      <c r="V44" s="137">
        <v>94.77449064663594</v>
      </c>
      <c r="W44" s="136">
        <v>825</v>
      </c>
      <c r="X44" s="137">
        <v>3.3782179061109301E-2</v>
      </c>
      <c r="Y44" s="136">
        <v>0</v>
      </c>
      <c r="Z44" s="137">
        <v>0</v>
      </c>
      <c r="AA44" s="136">
        <v>0</v>
      </c>
      <c r="AB44" s="137">
        <v>0</v>
      </c>
      <c r="AC44" s="136">
        <v>0</v>
      </c>
      <c r="AD44" s="137">
        <v>0</v>
      </c>
      <c r="AE44" s="138">
        <v>2674804</v>
      </c>
      <c r="AF44" s="138">
        <v>2511076</v>
      </c>
      <c r="AG44" s="137">
        <v>93.878878601946155</v>
      </c>
      <c r="AH44" s="138">
        <v>2482219</v>
      </c>
      <c r="AI44" s="137">
        <v>92.800033198694194</v>
      </c>
      <c r="AJ44" s="138">
        <v>776</v>
      </c>
      <c r="AK44" s="137">
        <v>2.901147149473382E-2</v>
      </c>
      <c r="AL44" s="138">
        <v>0</v>
      </c>
      <c r="AM44" s="137">
        <v>0</v>
      </c>
      <c r="AN44" s="138">
        <v>3015497</v>
      </c>
      <c r="AO44" s="138">
        <v>2772473</v>
      </c>
      <c r="AP44" s="137">
        <v>91.940830980763693</v>
      </c>
      <c r="AQ44" s="138">
        <v>2719393</v>
      </c>
      <c r="AR44" s="137">
        <v>90.180590463197277</v>
      </c>
      <c r="AS44" s="138">
        <v>885</v>
      </c>
      <c r="AT44" s="137">
        <v>2.9348395969221657E-2</v>
      </c>
      <c r="AU44" s="138">
        <v>0</v>
      </c>
      <c r="AV44" s="137">
        <v>0</v>
      </c>
      <c r="AW44" s="138">
        <v>3670466</v>
      </c>
      <c r="AX44" s="138">
        <v>3309283</v>
      </c>
      <c r="AY44" s="137">
        <v>90.159750832728051</v>
      </c>
      <c r="AZ44" s="138">
        <v>3210243</v>
      </c>
      <c r="BA44" s="137">
        <v>87.461455847840568</v>
      </c>
      <c r="BB44" s="138">
        <v>1123</v>
      </c>
      <c r="BC44" s="137">
        <v>3.0595570153762491E-2</v>
      </c>
      <c r="BD44" s="138">
        <v>0</v>
      </c>
      <c r="BE44" s="137">
        <v>0</v>
      </c>
      <c r="BF44" s="138">
        <v>4129776</v>
      </c>
      <c r="BG44" s="138">
        <v>3631690</v>
      </c>
      <c r="BH44" s="137">
        <v>87.939152147719398</v>
      </c>
      <c r="BI44" s="138">
        <v>3505401</v>
      </c>
      <c r="BJ44" s="137">
        <v>84.881141253181767</v>
      </c>
      <c r="BK44" s="138">
        <v>1289</v>
      </c>
      <c r="BL44" s="137">
        <v>3.1212346626063977E-2</v>
      </c>
      <c r="BM44" s="138">
        <v>0</v>
      </c>
      <c r="BN44" s="137">
        <v>0</v>
      </c>
      <c r="BO44" s="138">
        <v>4139549</v>
      </c>
      <c r="BP44" s="138">
        <v>3500253</v>
      </c>
      <c r="BQ44" s="137">
        <v>84.556385248731203</v>
      </c>
      <c r="BR44" s="138">
        <v>3326806</v>
      </c>
      <c r="BS44" s="137">
        <v>80.366387739340681</v>
      </c>
      <c r="BT44" s="138">
        <v>1185</v>
      </c>
      <c r="BU44" s="137">
        <v>2.8626306875459136E-2</v>
      </c>
      <c r="BV44" s="138">
        <v>0</v>
      </c>
      <c r="BW44" s="137">
        <v>0</v>
      </c>
      <c r="BX44" s="136">
        <v>3865391</v>
      </c>
      <c r="BY44" s="136">
        <v>3034985</v>
      </c>
      <c r="BZ44" s="137">
        <v>78.516895186023874</v>
      </c>
      <c r="CA44" s="136">
        <v>2787957</v>
      </c>
      <c r="CB44" s="137">
        <v>72.126131612558737</v>
      </c>
      <c r="CC44" s="136">
        <v>1007</v>
      </c>
      <c r="CD44" s="137">
        <v>2.6051698262866553E-2</v>
      </c>
      <c r="CE44" s="136">
        <v>4391828</v>
      </c>
      <c r="CF44" s="136">
        <v>3183069</v>
      </c>
      <c r="CG44" s="137">
        <v>72.477086989745501</v>
      </c>
      <c r="CH44" s="136">
        <v>2736706</v>
      </c>
      <c r="CI44" s="137">
        <v>62.313596980573912</v>
      </c>
      <c r="CJ44" s="136">
        <v>948</v>
      </c>
      <c r="CK44" s="137">
        <v>2.1585544789094652E-2</v>
      </c>
      <c r="CL44" s="136">
        <v>4695213</v>
      </c>
      <c r="CM44" s="136">
        <v>3101925</v>
      </c>
      <c r="CN44" s="137">
        <v>66.065692866330025</v>
      </c>
      <c r="CO44" s="136">
        <v>2292731</v>
      </c>
      <c r="CP44" s="137">
        <v>48.831245781607777</v>
      </c>
      <c r="CQ44" s="136">
        <v>861</v>
      </c>
      <c r="CR44" s="137">
        <v>1.8337826207245549E-2</v>
      </c>
      <c r="CS44" s="136">
        <v>4789564</v>
      </c>
      <c r="CT44" s="136">
        <v>2924077</v>
      </c>
      <c r="CU44" s="137">
        <v>61.051005895317402</v>
      </c>
      <c r="CV44" s="136">
        <v>1750042</v>
      </c>
      <c r="CW44" s="137">
        <v>36.53864944700603</v>
      </c>
      <c r="CX44" s="136">
        <v>737</v>
      </c>
      <c r="CY44" s="137">
        <v>1.5387621921327286E-2</v>
      </c>
      <c r="CZ44" s="136">
        <v>4417542</v>
      </c>
      <c r="DA44" s="136">
        <v>2576884</v>
      </c>
      <c r="DB44" s="137">
        <v>58.332982459476334</v>
      </c>
      <c r="DC44" s="136">
        <v>1154601</v>
      </c>
      <c r="DD44" s="137">
        <v>26.136729430076727</v>
      </c>
      <c r="DE44" s="136">
        <v>496</v>
      </c>
      <c r="DF44" s="137">
        <v>1.1227963424003666E-2</v>
      </c>
      <c r="DG44" s="136">
        <v>3804929</v>
      </c>
      <c r="DH44" s="136">
        <v>2227980</v>
      </c>
      <c r="DI44" s="137">
        <v>58.555100502532376</v>
      </c>
      <c r="DJ44" s="136">
        <v>736563</v>
      </c>
      <c r="DK44" s="137">
        <v>19.358127313282324</v>
      </c>
      <c r="DL44" s="136">
        <v>274</v>
      </c>
      <c r="DM44" s="137">
        <v>7.2011856200207679E-3</v>
      </c>
      <c r="DN44" s="136">
        <v>1401351</v>
      </c>
      <c r="DO44" s="136">
        <v>152852</v>
      </c>
      <c r="DP44" s="137">
        <v>10.907474287312743</v>
      </c>
      <c r="DQ44" s="136">
        <v>72257</v>
      </c>
      <c r="DR44" s="137">
        <v>5.1562385155467831</v>
      </c>
      <c r="DS44" s="136">
        <v>22</v>
      </c>
      <c r="DT44" s="137">
        <v>1.5699136047999393E-3</v>
      </c>
      <c r="DU44" s="136">
        <v>1422608</v>
      </c>
      <c r="DV44" s="136">
        <v>3424</v>
      </c>
      <c r="DW44" s="137">
        <v>0.24068471427125393</v>
      </c>
      <c r="DX44" s="136">
        <v>1035</v>
      </c>
      <c r="DY44" s="137">
        <v>7.2753703058045502E-2</v>
      </c>
      <c r="DZ44" s="136">
        <v>2</v>
      </c>
      <c r="EA44" s="137">
        <v>1.4058686581264833E-4</v>
      </c>
      <c r="EB44" s="136">
        <v>2988769</v>
      </c>
      <c r="EC44" s="136">
        <v>1637</v>
      </c>
      <c r="ED44" s="137">
        <v>5.4771713705542319E-2</v>
      </c>
      <c r="EE44" s="136">
        <v>738</v>
      </c>
      <c r="EF44" s="137">
        <v>2.4692440265540766E-2</v>
      </c>
      <c r="EG44" s="136">
        <v>2</v>
      </c>
      <c r="EH44" s="137">
        <v>6.6917182291438383E-5</v>
      </c>
      <c r="EI44" s="136">
        <v>5005988</v>
      </c>
      <c r="EJ44" s="136">
        <v>103</v>
      </c>
      <c r="EK44" s="137">
        <v>2.0575358950121335E-3</v>
      </c>
      <c r="EL44" s="138">
        <v>51</v>
      </c>
      <c r="EM44" s="137">
        <v>1.0187799091807652E-3</v>
      </c>
      <c r="EN44" s="138">
        <v>0</v>
      </c>
      <c r="EO44" s="137">
        <v>0</v>
      </c>
      <c r="EP44" s="138">
        <v>2223118</v>
      </c>
      <c r="EQ44" s="138">
        <v>0</v>
      </c>
      <c r="ER44" s="137">
        <v>0</v>
      </c>
      <c r="ET44" s="239">
        <f t="shared" si="4"/>
        <v>59836349</v>
      </c>
      <c r="EU44" s="239">
        <f t="shared" si="82"/>
        <v>21712379</v>
      </c>
      <c r="EW44" s="287">
        <f t="shared" si="83"/>
        <v>0.36286269738817117</v>
      </c>
      <c r="EX44" s="239">
        <f t="shared" si="5"/>
        <v>50418984</v>
      </c>
      <c r="EY44" s="239">
        <f t="shared" si="84"/>
        <v>12300178</v>
      </c>
      <c r="EZ44" s="286">
        <f t="shared" si="85"/>
        <v>0.24395925947258279</v>
      </c>
      <c r="FA44" s="288">
        <f t="shared" si="6"/>
        <v>0.75604074052741721</v>
      </c>
      <c r="FB44" s="291">
        <f t="shared" si="7"/>
        <v>0.63290216240771535</v>
      </c>
      <c r="FC44" s="294">
        <f t="shared" si="8"/>
        <v>2.2652181963841238E-4</v>
      </c>
      <c r="FE44" s="239">
        <f t="shared" si="9"/>
        <v>19108599</v>
      </c>
      <c r="FF44" s="239">
        <f t="shared" si="10"/>
        <v>10983718</v>
      </c>
      <c r="FG44" s="239">
        <f t="shared" si="11"/>
        <v>8124881</v>
      </c>
      <c r="FH44" s="239">
        <f t="shared" si="12"/>
        <v>6006194</v>
      </c>
      <c r="FI44" s="240">
        <f t="shared" si="13"/>
        <v>0.42519501298865503</v>
      </c>
      <c r="FJ44" s="239">
        <f t="shared" si="14"/>
        <v>2390</v>
      </c>
      <c r="FK44" s="240">
        <f t="shared" si="15"/>
        <v>0.57480498701134497</v>
      </c>
      <c r="FL44" s="240">
        <f t="shared" si="16"/>
        <v>0.31431890951293706</v>
      </c>
      <c r="FM44" s="240">
        <f t="shared" si="17"/>
        <v>1.2507458029759272E-4</v>
      </c>
      <c r="FO44" s="312">
        <f t="shared" si="18"/>
        <v>8257219</v>
      </c>
      <c r="FP44" s="312">
        <f t="shared" si="81"/>
        <v>6218054</v>
      </c>
      <c r="FQ44" s="239">
        <f t="shared" si="19"/>
        <v>2039165</v>
      </c>
      <c r="FR44" s="312">
        <f t="shared" si="20"/>
        <v>5524663</v>
      </c>
      <c r="FS44" s="240">
        <f t="shared" si="21"/>
        <v>0.24695542167405274</v>
      </c>
      <c r="FT44" s="312">
        <f t="shared" si="22"/>
        <v>1955</v>
      </c>
      <c r="FU44" s="240">
        <f t="shared" si="23"/>
        <v>0.75304457832594729</v>
      </c>
      <c r="FV44" s="240">
        <f t="shared" si="24"/>
        <v>0.66907066410615967</v>
      </c>
      <c r="FW44" s="240">
        <f t="shared" si="25"/>
        <v>2.3676252258781073E-4</v>
      </c>
      <c r="FY44" s="244">
        <f t="shared" si="26"/>
        <v>8269325</v>
      </c>
      <c r="FZ44" s="244">
        <f t="shared" si="27"/>
        <v>7131943</v>
      </c>
      <c r="GA44" s="239">
        <f t="shared" si="28"/>
        <v>1137382</v>
      </c>
      <c r="GB44" s="244">
        <f t="shared" si="29"/>
        <v>6832207</v>
      </c>
      <c r="GC44" s="240">
        <f t="shared" si="30"/>
        <v>0.13754230242492585</v>
      </c>
      <c r="GD44" s="244">
        <f t="shared" si="31"/>
        <v>2474</v>
      </c>
      <c r="GE44" s="240">
        <f t="shared" si="32"/>
        <v>0.86245769757507418</v>
      </c>
      <c r="GF44" s="240">
        <f t="shared" si="33"/>
        <v>0.82621096643317316</v>
      </c>
      <c r="GG44" s="240">
        <f t="shared" si="34"/>
        <v>2.9917798611132104E-4</v>
      </c>
      <c r="GI44" s="244">
        <f t="shared" si="35"/>
        <v>6685963</v>
      </c>
      <c r="GJ44" s="244">
        <f t="shared" si="36"/>
        <v>6081756</v>
      </c>
      <c r="GK44" s="239">
        <f t="shared" si="37"/>
        <v>604207</v>
      </c>
      <c r="GL44" s="244">
        <f t="shared" si="38"/>
        <v>5929636</v>
      </c>
      <c r="GM44" s="240">
        <f t="shared" si="39"/>
        <v>9.0369480058444834E-2</v>
      </c>
      <c r="GN44" s="244">
        <f t="shared" si="40"/>
        <v>2008</v>
      </c>
      <c r="GO44" s="240">
        <f t="shared" si="41"/>
        <v>0.90963051994155519</v>
      </c>
      <c r="GP44" s="240">
        <f t="shared" si="42"/>
        <v>0.88687837488780596</v>
      </c>
      <c r="GQ44" s="240">
        <f t="shared" si="43"/>
        <v>3.003307077828579E-4</v>
      </c>
      <c r="GS44" s="244">
        <f t="shared" si="44"/>
        <v>5116920</v>
      </c>
      <c r="GT44" s="244">
        <f t="shared" si="45"/>
        <v>4845573</v>
      </c>
      <c r="GU44" s="239">
        <f t="shared" si="46"/>
        <v>271347</v>
      </c>
      <c r="GV44" s="244">
        <f t="shared" si="47"/>
        <v>4796722</v>
      </c>
      <c r="GW44" s="240">
        <f t="shared" si="48"/>
        <v>5.3029361412724844E-2</v>
      </c>
      <c r="GX44" s="244">
        <f t="shared" si="49"/>
        <v>1601</v>
      </c>
      <c r="GY44" s="240">
        <f t="shared" si="50"/>
        <v>0.94697063858727515</v>
      </c>
      <c r="GZ44" s="240">
        <f t="shared" si="51"/>
        <v>0.93742368456024328</v>
      </c>
      <c r="HA44" s="240">
        <f t="shared" si="52"/>
        <v>3.1288353149941763E-4</v>
      </c>
      <c r="HC44" s="239">
        <f t="shared" si="53"/>
        <v>2980958</v>
      </c>
      <c r="HD44" s="239">
        <f t="shared" si="54"/>
        <v>2857762</v>
      </c>
      <c r="HE44" s="239">
        <f t="shared" si="55"/>
        <v>123196</v>
      </c>
      <c r="HF44" s="239">
        <f t="shared" si="56"/>
        <v>2820862</v>
      </c>
      <c r="HG44" s="240">
        <f t="shared" si="57"/>
        <v>4.1327653727425882E-2</v>
      </c>
      <c r="HH44" s="239">
        <f t="shared" si="58"/>
        <v>993</v>
      </c>
      <c r="HI44" s="240">
        <f t="shared" si="59"/>
        <v>0.95867234627257414</v>
      </c>
      <c r="HJ44" s="299">
        <f t="shared" si="60"/>
        <v>0.94629377535678127</v>
      </c>
      <c r="HK44" s="297">
        <f t="shared" si="61"/>
        <v>3.3311438805914073E-4</v>
      </c>
      <c r="HM44" s="239">
        <f t="shared" si="62"/>
        <v>31310385</v>
      </c>
      <c r="HN44" s="239">
        <f t="shared" si="63"/>
        <v>27135088</v>
      </c>
      <c r="HO44" s="307">
        <f t="shared" si="64"/>
        <v>4175297</v>
      </c>
      <c r="HP44" s="304">
        <f t="shared" si="65"/>
        <v>25904090</v>
      </c>
      <c r="HQ44" s="285">
        <f t="shared" si="66"/>
        <v>0.13335182560035591</v>
      </c>
      <c r="HR44" s="302">
        <f t="shared" si="67"/>
        <v>9031</v>
      </c>
      <c r="HS44" s="300">
        <f t="shared" si="68"/>
        <v>0.86664817439964403</v>
      </c>
      <c r="HT44" s="299">
        <f t="shared" si="69"/>
        <v>0.82733220942508368</v>
      </c>
      <c r="HU44" s="297">
        <f t="shared" si="70"/>
        <v>2.8843465195333752E-4</v>
      </c>
      <c r="HW44" s="239">
        <f t="shared" si="71"/>
        <v>14783841</v>
      </c>
      <c r="HX44" s="309">
        <f t="shared" si="72"/>
        <v>13785091</v>
      </c>
      <c r="HY44" s="307">
        <f t="shared" si="73"/>
        <v>998750</v>
      </c>
      <c r="HZ44" s="304">
        <f t="shared" si="74"/>
        <v>13547220</v>
      </c>
      <c r="IA44" s="285">
        <f t="shared" si="75"/>
        <v>6.755686834023715E-2</v>
      </c>
      <c r="IB44" s="302">
        <f t="shared" si="76"/>
        <v>4602</v>
      </c>
      <c r="IC44" s="300">
        <f t="shared" si="77"/>
        <v>0.93244313165976289</v>
      </c>
      <c r="ID44" s="299">
        <f t="shared" si="78"/>
        <v>0.91635319941549698</v>
      </c>
      <c r="IE44" s="297">
        <f t="shared" si="79"/>
        <v>3.112858153709851E-4</v>
      </c>
    </row>
    <row r="45" spans="2:239" ht="15" hidden="1" customHeight="1" x14ac:dyDescent="0.3">
      <c r="B45" s="131">
        <v>36</v>
      </c>
      <c r="C45" s="131" t="s">
        <v>691</v>
      </c>
      <c r="D45" s="139">
        <v>44423</v>
      </c>
      <c r="E45" s="136">
        <v>2980958</v>
      </c>
      <c r="F45" s="136">
        <v>2858071</v>
      </c>
      <c r="G45" s="137">
        <v>95.877600422414545</v>
      </c>
      <c r="H45" s="136">
        <v>2821703</v>
      </c>
      <c r="I45" s="137">
        <v>94.657589942562097</v>
      </c>
      <c r="J45" s="136">
        <v>1006</v>
      </c>
      <c r="K45" s="137">
        <v>3.3747540220291597E-2</v>
      </c>
      <c r="L45" s="136">
        <v>0</v>
      </c>
      <c r="M45" s="137">
        <v>0</v>
      </c>
      <c r="N45" s="136">
        <v>0</v>
      </c>
      <c r="O45" s="137">
        <v>0</v>
      </c>
      <c r="P45" s="136">
        <v>0</v>
      </c>
      <c r="Q45" s="137">
        <v>0</v>
      </c>
      <c r="R45" s="136">
        <v>2442116</v>
      </c>
      <c r="S45" s="136">
        <v>2334854</v>
      </c>
      <c r="T45" s="137">
        <v>95.607825344905805</v>
      </c>
      <c r="U45" s="136">
        <v>2315383</v>
      </c>
      <c r="V45" s="137">
        <v>94.810524970967805</v>
      </c>
      <c r="W45" s="136">
        <v>866</v>
      </c>
      <c r="X45" s="137">
        <v>3.5461050990206855E-2</v>
      </c>
      <c r="Y45" s="136">
        <v>0</v>
      </c>
      <c r="Z45" s="137">
        <v>0</v>
      </c>
      <c r="AA45" s="136">
        <v>0</v>
      </c>
      <c r="AB45" s="137">
        <v>0</v>
      </c>
      <c r="AC45" s="136">
        <v>0</v>
      </c>
      <c r="AD45" s="137">
        <v>0</v>
      </c>
      <c r="AE45" s="138">
        <v>2674804</v>
      </c>
      <c r="AF45" s="138">
        <v>2511682</v>
      </c>
      <c r="AG45" s="137">
        <v>93.901534467572205</v>
      </c>
      <c r="AH45" s="138">
        <v>2483685</v>
      </c>
      <c r="AI45" s="137">
        <v>92.854840952832433</v>
      </c>
      <c r="AJ45" s="138">
        <v>817</v>
      </c>
      <c r="AK45" s="137">
        <v>3.0544294086594755E-2</v>
      </c>
      <c r="AL45" s="138">
        <v>0</v>
      </c>
      <c r="AM45" s="137">
        <v>0</v>
      </c>
      <c r="AN45" s="138">
        <v>3015497</v>
      </c>
      <c r="AO45" s="138">
        <v>2773557</v>
      </c>
      <c r="AP45" s="137">
        <v>91.976778620572333</v>
      </c>
      <c r="AQ45" s="138">
        <v>2722225</v>
      </c>
      <c r="AR45" s="137">
        <v>90.27450533029878</v>
      </c>
      <c r="AS45" s="138">
        <v>930</v>
      </c>
      <c r="AT45" s="137">
        <v>3.0840687289690551E-2</v>
      </c>
      <c r="AU45" s="138">
        <v>0</v>
      </c>
      <c r="AV45" s="137">
        <v>0</v>
      </c>
      <c r="AW45" s="138">
        <v>3670466</v>
      </c>
      <c r="AX45" s="138">
        <v>3311221</v>
      </c>
      <c r="AY45" s="137">
        <v>90.212550667953323</v>
      </c>
      <c r="AZ45" s="138">
        <v>3215468</v>
      </c>
      <c r="BA45" s="137">
        <v>87.60380834477148</v>
      </c>
      <c r="BB45" s="138">
        <v>1181</v>
      </c>
      <c r="BC45" s="137">
        <v>3.2175750980938118E-2</v>
      </c>
      <c r="BD45" s="138">
        <v>0</v>
      </c>
      <c r="BE45" s="137">
        <v>0</v>
      </c>
      <c r="BF45" s="138">
        <v>4129776</v>
      </c>
      <c r="BG45" s="138">
        <v>3634676</v>
      </c>
      <c r="BH45" s="137">
        <v>88.0114563114319</v>
      </c>
      <c r="BI45" s="138">
        <v>3513831</v>
      </c>
      <c r="BJ45" s="137">
        <v>85.085268547252923</v>
      </c>
      <c r="BK45" s="138">
        <v>1327</v>
      </c>
      <c r="BL45" s="137">
        <v>3.2132493384629091E-2</v>
      </c>
      <c r="BM45" s="138">
        <v>0</v>
      </c>
      <c r="BN45" s="137">
        <v>0</v>
      </c>
      <c r="BO45" s="138">
        <v>4139549</v>
      </c>
      <c r="BP45" s="138">
        <v>3504851</v>
      </c>
      <c r="BQ45" s="137">
        <v>84.667460150852179</v>
      </c>
      <c r="BR45" s="138">
        <v>3344372</v>
      </c>
      <c r="BS45" s="137">
        <v>80.790733483285265</v>
      </c>
      <c r="BT45" s="138">
        <v>1239</v>
      </c>
      <c r="BU45" s="137">
        <v>2.9930796809024367E-2</v>
      </c>
      <c r="BV45" s="138">
        <v>0</v>
      </c>
      <c r="BW45" s="137">
        <v>0</v>
      </c>
      <c r="BX45" s="136">
        <v>3865391</v>
      </c>
      <c r="BY45" s="136">
        <v>3041474</v>
      </c>
      <c r="BZ45" s="137">
        <v>78.684769535604545</v>
      </c>
      <c r="CA45" s="136">
        <v>2822205</v>
      </c>
      <c r="CB45" s="137">
        <v>73.012148059536543</v>
      </c>
      <c r="CC45" s="136">
        <v>1057</v>
      </c>
      <c r="CD45" s="137">
        <v>2.7345228464597762E-2</v>
      </c>
      <c r="CE45" s="136">
        <v>4391828</v>
      </c>
      <c r="CF45" s="136">
        <v>3193725</v>
      </c>
      <c r="CG45" s="137">
        <v>72.719719442564696</v>
      </c>
      <c r="CH45" s="136">
        <v>2821392</v>
      </c>
      <c r="CI45" s="137">
        <v>64.241860109275677</v>
      </c>
      <c r="CJ45" s="136">
        <v>1022</v>
      </c>
      <c r="CK45" s="137">
        <v>2.3270492378116812E-2</v>
      </c>
      <c r="CL45" s="136">
        <v>4695213</v>
      </c>
      <c r="CM45" s="136">
        <v>3119033</v>
      </c>
      <c r="CN45" s="137">
        <v>66.430063982187818</v>
      </c>
      <c r="CO45" s="136">
        <v>2462658</v>
      </c>
      <c r="CP45" s="137">
        <v>52.450400013801293</v>
      </c>
      <c r="CQ45" s="136">
        <v>944</v>
      </c>
      <c r="CR45" s="137">
        <v>2.0105584134308713E-2</v>
      </c>
      <c r="CS45" s="136">
        <v>4789564</v>
      </c>
      <c r="CT45" s="136">
        <v>2948254</v>
      </c>
      <c r="CU45" s="137">
        <v>61.555790882009298</v>
      </c>
      <c r="CV45" s="136">
        <v>1990898</v>
      </c>
      <c r="CW45" s="137">
        <v>41.56741615729532</v>
      </c>
      <c r="CX45" s="136">
        <v>819</v>
      </c>
      <c r="CY45" s="137">
        <v>1.7099677548937649E-2</v>
      </c>
      <c r="CZ45" s="136">
        <v>4417542</v>
      </c>
      <c r="DA45" s="136">
        <v>2604946</v>
      </c>
      <c r="DB45" s="137">
        <v>58.96822259980776</v>
      </c>
      <c r="DC45" s="136">
        <v>1403949</v>
      </c>
      <c r="DD45" s="137">
        <v>31.781225849126056</v>
      </c>
      <c r="DE45" s="136">
        <v>559</v>
      </c>
      <c r="DF45" s="137">
        <v>1.2654095875036389E-2</v>
      </c>
      <c r="DG45" s="136">
        <v>3804929</v>
      </c>
      <c r="DH45" s="136">
        <v>2258910</v>
      </c>
      <c r="DI45" s="137">
        <v>59.36799346321574</v>
      </c>
      <c r="DJ45" s="136">
        <v>872543</v>
      </c>
      <c r="DK45" s="137">
        <v>22.931912789962702</v>
      </c>
      <c r="DL45" s="136">
        <v>313</v>
      </c>
      <c r="DM45" s="137">
        <v>8.2261718944032867E-3</v>
      </c>
      <c r="DN45" s="136">
        <v>1401351</v>
      </c>
      <c r="DO45" s="136">
        <v>225592</v>
      </c>
      <c r="DP45" s="137">
        <v>16.098179542455814</v>
      </c>
      <c r="DQ45" s="136">
        <v>76451</v>
      </c>
      <c r="DR45" s="137">
        <v>5.4555211363890983</v>
      </c>
      <c r="DS45" s="136">
        <v>24</v>
      </c>
      <c r="DT45" s="137">
        <v>1.7126330234181158E-3</v>
      </c>
      <c r="DU45" s="136">
        <v>1422608</v>
      </c>
      <c r="DV45" s="136">
        <v>7745</v>
      </c>
      <c r="DW45" s="137">
        <v>0.54442263785948064</v>
      </c>
      <c r="DX45" s="136">
        <v>1197</v>
      </c>
      <c r="DY45" s="137">
        <v>8.4141239188870023E-2</v>
      </c>
      <c r="DZ45" s="136">
        <v>2</v>
      </c>
      <c r="EA45" s="137">
        <v>1.4058686581264833E-4</v>
      </c>
      <c r="EB45" s="136">
        <v>2988769</v>
      </c>
      <c r="EC45" s="136">
        <v>2061</v>
      </c>
      <c r="ED45" s="137">
        <v>6.8958156351327252E-2</v>
      </c>
      <c r="EE45" s="136">
        <v>843</v>
      </c>
      <c r="EF45" s="137">
        <v>2.8205592335841276E-2</v>
      </c>
      <c r="EG45" s="136">
        <v>2</v>
      </c>
      <c r="EH45" s="137">
        <v>6.6917182291438383E-5</v>
      </c>
      <c r="EI45" s="136">
        <v>5005988</v>
      </c>
      <c r="EJ45" s="136">
        <v>105</v>
      </c>
      <c r="EK45" s="137">
        <v>2.0974880483133401E-3</v>
      </c>
      <c r="EL45" s="138">
        <v>52</v>
      </c>
      <c r="EM45" s="137">
        <v>1.0387559858313683E-3</v>
      </c>
      <c r="EN45" s="138">
        <v>0</v>
      </c>
      <c r="EO45" s="137">
        <v>0</v>
      </c>
      <c r="EP45" s="138">
        <v>2223118</v>
      </c>
      <c r="EQ45" s="138">
        <v>0</v>
      </c>
      <c r="ER45" s="137">
        <v>0</v>
      </c>
      <c r="ET45" s="239">
        <f t="shared" si="4"/>
        <v>59836349</v>
      </c>
      <c r="EU45" s="239">
        <f t="shared" si="82"/>
        <v>21505592</v>
      </c>
      <c r="EW45" s="287">
        <f t="shared" si="83"/>
        <v>0.35940682142889435</v>
      </c>
      <c r="EX45" s="239">
        <f t="shared" si="5"/>
        <v>50418984</v>
      </c>
      <c r="EY45" s="239">
        <f t="shared" si="84"/>
        <v>12098138</v>
      </c>
      <c r="EZ45" s="286">
        <f t="shared" si="85"/>
        <v>0.23995203870034351</v>
      </c>
      <c r="FA45" s="288">
        <f t="shared" si="6"/>
        <v>0.76004796129965646</v>
      </c>
      <c r="FB45" s="291">
        <f t="shared" si="7"/>
        <v>0.65187277474690886</v>
      </c>
      <c r="FC45" s="294">
        <f t="shared" si="8"/>
        <v>2.4006830443072791E-4</v>
      </c>
      <c r="FE45" s="239">
        <f t="shared" si="9"/>
        <v>19108599</v>
      </c>
      <c r="FF45" s="239">
        <f t="shared" si="10"/>
        <v>11156735</v>
      </c>
      <c r="FG45" s="239">
        <f t="shared" si="11"/>
        <v>7951864</v>
      </c>
      <c r="FH45" s="239">
        <f t="shared" si="12"/>
        <v>6806499</v>
      </c>
      <c r="FI45" s="240">
        <f t="shared" si="13"/>
        <v>0.4161406076918564</v>
      </c>
      <c r="FJ45" s="239">
        <f t="shared" si="14"/>
        <v>2659</v>
      </c>
      <c r="FK45" s="240">
        <f t="shared" si="15"/>
        <v>0.58385939230814354</v>
      </c>
      <c r="FL45" s="240">
        <f t="shared" si="16"/>
        <v>0.35620083921380108</v>
      </c>
      <c r="FM45" s="240">
        <f t="shared" si="17"/>
        <v>1.3915201213861886E-4</v>
      </c>
      <c r="FO45" s="312">
        <f t="shared" si="18"/>
        <v>8257219</v>
      </c>
      <c r="FP45" s="312">
        <f t="shared" si="81"/>
        <v>6235199</v>
      </c>
      <c r="FQ45" s="239">
        <f t="shared" si="19"/>
        <v>2022020</v>
      </c>
      <c r="FR45" s="312">
        <f t="shared" si="20"/>
        <v>5643597</v>
      </c>
      <c r="FS45" s="240">
        <f t="shared" si="21"/>
        <v>0.24487905673811</v>
      </c>
      <c r="FT45" s="312">
        <f t="shared" si="22"/>
        <v>2079</v>
      </c>
      <c r="FU45" s="240">
        <f t="shared" si="23"/>
        <v>0.75512094326188994</v>
      </c>
      <c r="FV45" s="240">
        <f t="shared" si="24"/>
        <v>0.68347430290997491</v>
      </c>
      <c r="FW45" s="240">
        <f t="shared" si="25"/>
        <v>2.5177968514580998E-4</v>
      </c>
      <c r="FY45" s="244">
        <f t="shared" si="26"/>
        <v>8269325</v>
      </c>
      <c r="FZ45" s="244">
        <f t="shared" si="27"/>
        <v>7139527</v>
      </c>
      <c r="GA45" s="239">
        <f t="shared" si="28"/>
        <v>1129798</v>
      </c>
      <c r="GB45" s="244">
        <f t="shared" si="29"/>
        <v>6858203</v>
      </c>
      <c r="GC45" s="240">
        <f t="shared" si="30"/>
        <v>0.13662517799215776</v>
      </c>
      <c r="GD45" s="244">
        <f t="shared" si="31"/>
        <v>2566</v>
      </c>
      <c r="GE45" s="240">
        <f t="shared" si="32"/>
        <v>0.86337482200784221</v>
      </c>
      <c r="GF45" s="240">
        <f t="shared" si="33"/>
        <v>0.82935463293557821</v>
      </c>
      <c r="GG45" s="240">
        <f t="shared" si="34"/>
        <v>3.1030344072823359E-4</v>
      </c>
      <c r="GI45" s="244">
        <f t="shared" si="35"/>
        <v>6685963</v>
      </c>
      <c r="GJ45" s="244">
        <f t="shared" si="36"/>
        <v>6084778</v>
      </c>
      <c r="GK45" s="239">
        <f t="shared" si="37"/>
        <v>601185</v>
      </c>
      <c r="GL45" s="244">
        <f t="shared" si="38"/>
        <v>5937693</v>
      </c>
      <c r="GM45" s="240">
        <f t="shared" si="39"/>
        <v>8.9917488325915049E-2</v>
      </c>
      <c r="GN45" s="244">
        <f t="shared" si="40"/>
        <v>2111</v>
      </c>
      <c r="GO45" s="240">
        <f t="shared" si="41"/>
        <v>0.91008251167408494</v>
      </c>
      <c r="GP45" s="240">
        <f t="shared" si="42"/>
        <v>0.88808343689607616</v>
      </c>
      <c r="GQ45" s="240">
        <f t="shared" si="43"/>
        <v>3.1573611759442882E-4</v>
      </c>
      <c r="GS45" s="244">
        <f t="shared" si="44"/>
        <v>5116920</v>
      </c>
      <c r="GT45" s="244">
        <f t="shared" si="45"/>
        <v>4846536</v>
      </c>
      <c r="GU45" s="239">
        <f t="shared" si="46"/>
        <v>270384</v>
      </c>
      <c r="GV45" s="244">
        <f t="shared" si="47"/>
        <v>4799068</v>
      </c>
      <c r="GW45" s="240">
        <f t="shared" si="48"/>
        <v>5.2841162261673034E-2</v>
      </c>
      <c r="GX45" s="244">
        <f t="shared" si="49"/>
        <v>1683</v>
      </c>
      <c r="GY45" s="240">
        <f t="shared" si="50"/>
        <v>0.94715883773832699</v>
      </c>
      <c r="GZ45" s="240">
        <f t="shared" si="51"/>
        <v>0.9378821634889738</v>
      </c>
      <c r="HA45" s="240">
        <f t="shared" si="52"/>
        <v>3.2890879669801365E-4</v>
      </c>
      <c r="HC45" s="239">
        <f t="shared" si="53"/>
        <v>2980958</v>
      </c>
      <c r="HD45" s="239">
        <f t="shared" si="54"/>
        <v>2858071</v>
      </c>
      <c r="HE45" s="239">
        <f t="shared" si="55"/>
        <v>122887</v>
      </c>
      <c r="HF45" s="239">
        <f t="shared" si="56"/>
        <v>2821703</v>
      </c>
      <c r="HG45" s="240">
        <f t="shared" si="57"/>
        <v>4.1223995775854609E-2</v>
      </c>
      <c r="HH45" s="239">
        <f t="shared" si="58"/>
        <v>1006</v>
      </c>
      <c r="HI45" s="240">
        <f t="shared" si="59"/>
        <v>0.95877600422414544</v>
      </c>
      <c r="HJ45" s="299">
        <f t="shared" si="60"/>
        <v>0.94657589942562093</v>
      </c>
      <c r="HK45" s="297">
        <f t="shared" si="61"/>
        <v>3.37475402202916E-4</v>
      </c>
      <c r="HM45" s="239">
        <f t="shared" si="62"/>
        <v>31310385</v>
      </c>
      <c r="HN45" s="239">
        <f t="shared" si="63"/>
        <v>27164111</v>
      </c>
      <c r="HO45" s="307">
        <f t="shared" si="64"/>
        <v>4146274</v>
      </c>
      <c r="HP45" s="304">
        <f t="shared" si="65"/>
        <v>26060264</v>
      </c>
      <c r="HQ45" s="285">
        <f t="shared" si="66"/>
        <v>0.1324248807544206</v>
      </c>
      <c r="HR45" s="302">
        <f t="shared" si="67"/>
        <v>9445</v>
      </c>
      <c r="HS45" s="300">
        <f t="shared" si="68"/>
        <v>0.8675751192455794</v>
      </c>
      <c r="HT45" s="299">
        <f t="shared" si="69"/>
        <v>0.83232013914872016</v>
      </c>
      <c r="HU45" s="297">
        <f t="shared" si="70"/>
        <v>3.0165710194876235E-4</v>
      </c>
      <c r="HW45" s="239">
        <f t="shared" si="71"/>
        <v>14783841</v>
      </c>
      <c r="HX45" s="309">
        <f t="shared" si="72"/>
        <v>13789385</v>
      </c>
      <c r="HY45" s="307">
        <f t="shared" si="73"/>
        <v>994456</v>
      </c>
      <c r="HZ45" s="304">
        <f t="shared" si="74"/>
        <v>13558464</v>
      </c>
      <c r="IA45" s="285">
        <f t="shared" si="75"/>
        <v>6.7266416082261707E-2</v>
      </c>
      <c r="IB45" s="302">
        <f t="shared" si="76"/>
        <v>4800</v>
      </c>
      <c r="IC45" s="300">
        <f t="shared" si="77"/>
        <v>0.93273358391773831</v>
      </c>
      <c r="ID45" s="299">
        <f t="shared" si="78"/>
        <v>0.91711375954327434</v>
      </c>
      <c r="IE45" s="297">
        <f t="shared" si="79"/>
        <v>3.2467881655383064E-4</v>
      </c>
    </row>
    <row r="46" spans="2:239" ht="15" hidden="1" customHeight="1" x14ac:dyDescent="0.3">
      <c r="B46" s="131">
        <v>37</v>
      </c>
      <c r="C46" s="131" t="s">
        <v>692</v>
      </c>
      <c r="D46" s="139">
        <v>44430</v>
      </c>
      <c r="E46" s="136">
        <v>2980958</v>
      </c>
      <c r="F46" s="136">
        <v>2858373</v>
      </c>
      <c r="G46" s="137">
        <v>95.887731393733162</v>
      </c>
      <c r="H46" s="136">
        <v>2822479</v>
      </c>
      <c r="I46" s="137">
        <v>94.683621842374166</v>
      </c>
      <c r="J46" s="136">
        <v>1028</v>
      </c>
      <c r="K46" s="137">
        <v>3.4485557998468946E-2</v>
      </c>
      <c r="L46" s="136">
        <v>0</v>
      </c>
      <c r="M46" s="137">
        <v>0</v>
      </c>
      <c r="N46" s="136">
        <v>0</v>
      </c>
      <c r="O46" s="137">
        <v>0</v>
      </c>
      <c r="P46" s="136">
        <v>0</v>
      </c>
      <c r="Q46" s="137">
        <v>0</v>
      </c>
      <c r="R46" s="136">
        <v>2442116</v>
      </c>
      <c r="S46" s="136">
        <v>2335142</v>
      </c>
      <c r="T46" s="137">
        <v>95.619618396505331</v>
      </c>
      <c r="U46" s="136">
        <v>2316155</v>
      </c>
      <c r="V46" s="137">
        <v>94.842136900949839</v>
      </c>
      <c r="W46" s="136">
        <v>894</v>
      </c>
      <c r="X46" s="137">
        <v>3.6607597673492982E-2</v>
      </c>
      <c r="Y46" s="136">
        <v>0</v>
      </c>
      <c r="Z46" s="137">
        <v>0</v>
      </c>
      <c r="AA46" s="136">
        <v>0</v>
      </c>
      <c r="AB46" s="137">
        <v>0</v>
      </c>
      <c r="AC46" s="136">
        <v>0</v>
      </c>
      <c r="AD46" s="137">
        <v>0</v>
      </c>
      <c r="AE46" s="138">
        <v>2674804</v>
      </c>
      <c r="AF46" s="138">
        <v>2512193</v>
      </c>
      <c r="AG46" s="137">
        <v>93.920638671095162</v>
      </c>
      <c r="AH46" s="138">
        <v>2485016</v>
      </c>
      <c r="AI46" s="137">
        <v>92.904601608192607</v>
      </c>
      <c r="AJ46" s="138">
        <v>858</v>
      </c>
      <c r="AK46" s="137">
        <v>3.2077116678455697E-2</v>
      </c>
      <c r="AL46" s="138">
        <v>0</v>
      </c>
      <c r="AM46" s="137">
        <v>0</v>
      </c>
      <c r="AN46" s="138">
        <v>3015497</v>
      </c>
      <c r="AO46" s="138">
        <v>2774543</v>
      </c>
      <c r="AP46" s="137">
        <v>92.009476381505266</v>
      </c>
      <c r="AQ46" s="138">
        <v>2724744</v>
      </c>
      <c r="AR46" s="137">
        <v>90.358040482215699</v>
      </c>
      <c r="AS46" s="138">
        <v>966</v>
      </c>
      <c r="AT46" s="137">
        <v>3.2034520346065673E-2</v>
      </c>
      <c r="AU46" s="138">
        <v>0</v>
      </c>
      <c r="AV46" s="137">
        <v>0</v>
      </c>
      <c r="AW46" s="138">
        <v>3670466</v>
      </c>
      <c r="AX46" s="138">
        <v>3312947</v>
      </c>
      <c r="AY46" s="137">
        <v>90.25957466981032</v>
      </c>
      <c r="AZ46" s="138">
        <v>3220091</v>
      </c>
      <c r="BA46" s="137">
        <v>87.729759654496192</v>
      </c>
      <c r="BB46" s="138">
        <v>1232</v>
      </c>
      <c r="BC46" s="137">
        <v>3.3565220328971856E-2</v>
      </c>
      <c r="BD46" s="138">
        <v>0</v>
      </c>
      <c r="BE46" s="137">
        <v>0</v>
      </c>
      <c r="BF46" s="138">
        <v>4129776</v>
      </c>
      <c r="BG46" s="138">
        <v>3637296</v>
      </c>
      <c r="BH46" s="137">
        <v>88.074898008996129</v>
      </c>
      <c r="BI46" s="138">
        <v>3521316</v>
      </c>
      <c r="BJ46" s="137">
        <v>85.266513244301862</v>
      </c>
      <c r="BK46" s="138">
        <v>1367</v>
      </c>
      <c r="BL46" s="137">
        <v>3.3101068919960792E-2</v>
      </c>
      <c r="BM46" s="138">
        <v>0</v>
      </c>
      <c r="BN46" s="137">
        <v>0</v>
      </c>
      <c r="BO46" s="138">
        <v>4139549</v>
      </c>
      <c r="BP46" s="138">
        <v>3508817</v>
      </c>
      <c r="BQ46" s="137">
        <v>84.763267689306261</v>
      </c>
      <c r="BR46" s="138">
        <v>3358184</v>
      </c>
      <c r="BS46" s="137">
        <v>81.124393019626055</v>
      </c>
      <c r="BT46" s="138">
        <v>1301</v>
      </c>
      <c r="BU46" s="137">
        <v>3.142854451052518E-2</v>
      </c>
      <c r="BV46" s="138">
        <v>0</v>
      </c>
      <c r="BW46" s="137">
        <v>0</v>
      </c>
      <c r="BX46" s="136">
        <v>3865391</v>
      </c>
      <c r="BY46" s="136">
        <v>3046977</v>
      </c>
      <c r="BZ46" s="137">
        <v>78.827135469607086</v>
      </c>
      <c r="CA46" s="136">
        <v>2846473</v>
      </c>
      <c r="CB46" s="137">
        <v>73.639975878248805</v>
      </c>
      <c r="CC46" s="136">
        <v>1122</v>
      </c>
      <c r="CD46" s="137">
        <v>2.9026817726848331E-2</v>
      </c>
      <c r="CE46" s="136">
        <v>4391828</v>
      </c>
      <c r="CF46" s="136">
        <v>3202992</v>
      </c>
      <c r="CG46" s="137">
        <v>72.930724973746692</v>
      </c>
      <c r="CH46" s="136">
        <v>2873942</v>
      </c>
      <c r="CI46" s="137">
        <v>65.438400593101548</v>
      </c>
      <c r="CJ46" s="136">
        <v>1087</v>
      </c>
      <c r="CK46" s="137">
        <v>2.4750513909014654E-2</v>
      </c>
      <c r="CL46" s="136">
        <v>4695213</v>
      </c>
      <c r="CM46" s="136">
        <v>3133772</v>
      </c>
      <c r="CN46" s="137">
        <v>66.74397945311533</v>
      </c>
      <c r="CO46" s="136">
        <v>2587631</v>
      </c>
      <c r="CP46" s="137">
        <v>55.112110994751461</v>
      </c>
      <c r="CQ46" s="136">
        <v>1017</v>
      </c>
      <c r="CR46" s="137">
        <v>2.1660359178593176E-2</v>
      </c>
      <c r="CS46" s="136">
        <v>4789564</v>
      </c>
      <c r="CT46" s="136">
        <v>2968811</v>
      </c>
      <c r="CU46" s="137">
        <v>61.984994876360354</v>
      </c>
      <c r="CV46" s="136">
        <v>2181568</v>
      </c>
      <c r="CW46" s="137">
        <v>45.548363066032735</v>
      </c>
      <c r="CX46" s="136">
        <v>888</v>
      </c>
      <c r="CY46" s="137">
        <v>1.8540309723390269E-2</v>
      </c>
      <c r="CZ46" s="136">
        <v>4417542</v>
      </c>
      <c r="DA46" s="136">
        <v>2629080</v>
      </c>
      <c r="DB46" s="137">
        <v>59.514544513668469</v>
      </c>
      <c r="DC46" s="136">
        <v>1661280</v>
      </c>
      <c r="DD46" s="137">
        <v>37.606433623041951</v>
      </c>
      <c r="DE46" s="136">
        <v>636</v>
      </c>
      <c r="DF46" s="137">
        <v>1.439714664852083E-2</v>
      </c>
      <c r="DG46" s="136">
        <v>3804929</v>
      </c>
      <c r="DH46" s="136">
        <v>2287026</v>
      </c>
      <c r="DI46" s="137">
        <v>60.106929721947509</v>
      </c>
      <c r="DJ46" s="136">
        <v>1130920</v>
      </c>
      <c r="DK46" s="137">
        <v>29.722499421145571</v>
      </c>
      <c r="DL46" s="136">
        <v>380</v>
      </c>
      <c r="DM46" s="137">
        <v>9.9870457503937644E-3</v>
      </c>
      <c r="DN46" s="136">
        <v>1401351</v>
      </c>
      <c r="DO46" s="136">
        <v>384551</v>
      </c>
      <c r="DP46" s="137">
        <v>27.441447574519163</v>
      </c>
      <c r="DQ46" s="136">
        <v>80687</v>
      </c>
      <c r="DR46" s="137">
        <v>5.7578008650223964</v>
      </c>
      <c r="DS46" s="136">
        <v>25</v>
      </c>
      <c r="DT46" s="137">
        <v>1.7839927327272039E-3</v>
      </c>
      <c r="DU46" s="136">
        <v>1422608</v>
      </c>
      <c r="DV46" s="136">
        <v>21104</v>
      </c>
      <c r="DW46" s="137">
        <v>1.4834726080550651</v>
      </c>
      <c r="DX46" s="136">
        <v>1369</v>
      </c>
      <c r="DY46" s="137">
        <v>9.6231709648757782E-2</v>
      </c>
      <c r="DZ46" s="136">
        <v>4</v>
      </c>
      <c r="EA46" s="137">
        <v>2.8117373162529665E-4</v>
      </c>
      <c r="EB46" s="136">
        <v>2988769</v>
      </c>
      <c r="EC46" s="136">
        <v>3897</v>
      </c>
      <c r="ED46" s="137">
        <v>0.13038812969486768</v>
      </c>
      <c r="EE46" s="136">
        <v>952</v>
      </c>
      <c r="EF46" s="137">
        <v>3.1852578770724671E-2</v>
      </c>
      <c r="EG46" s="136">
        <v>3</v>
      </c>
      <c r="EH46" s="137">
        <v>1.0037577343715758E-4</v>
      </c>
      <c r="EI46" s="136">
        <v>5005988</v>
      </c>
      <c r="EJ46" s="136">
        <v>106</v>
      </c>
      <c r="EK46" s="137">
        <v>2.1174641249639432E-3</v>
      </c>
      <c r="EL46" s="138">
        <v>54</v>
      </c>
      <c r="EM46" s="137">
        <v>1.0787081391325749E-3</v>
      </c>
      <c r="EN46" s="138">
        <v>0</v>
      </c>
      <c r="EO46" s="137">
        <v>0</v>
      </c>
      <c r="EP46" s="138">
        <v>2223118</v>
      </c>
      <c r="EQ46" s="138">
        <v>0</v>
      </c>
      <c r="ER46" s="137">
        <v>0</v>
      </c>
      <c r="ET46" s="239">
        <f t="shared" si="4"/>
        <v>59836349</v>
      </c>
      <c r="EU46" s="239">
        <f t="shared" si="82"/>
        <v>21218722</v>
      </c>
      <c r="EW46" s="287">
        <f t="shared" si="83"/>
        <v>0.35461257838441979</v>
      </c>
      <c r="EX46" s="239">
        <f t="shared" si="5"/>
        <v>50418984</v>
      </c>
      <c r="EY46" s="239">
        <f t="shared" si="84"/>
        <v>11826464</v>
      </c>
      <c r="EZ46" s="286">
        <f t="shared" si="85"/>
        <v>0.23456371116085956</v>
      </c>
      <c r="FA46" s="288">
        <f t="shared" si="6"/>
        <v>0.76543628883914039</v>
      </c>
      <c r="FB46" s="291">
        <f t="shared" si="7"/>
        <v>0.67059038714465169</v>
      </c>
      <c r="FC46" s="294">
        <f t="shared" si="8"/>
        <v>2.5389246241058723E-4</v>
      </c>
      <c r="FE46" s="239">
        <f t="shared" si="9"/>
        <v>19108599</v>
      </c>
      <c r="FF46" s="239">
        <f t="shared" si="10"/>
        <v>11403240</v>
      </c>
      <c r="FG46" s="239">
        <f t="shared" si="11"/>
        <v>7705359</v>
      </c>
      <c r="FH46" s="239">
        <f t="shared" si="12"/>
        <v>7642086</v>
      </c>
      <c r="FI46" s="240">
        <f t="shared" si="13"/>
        <v>0.40324039454697858</v>
      </c>
      <c r="FJ46" s="239">
        <f t="shared" si="14"/>
        <v>2946</v>
      </c>
      <c r="FK46" s="240">
        <f t="shared" si="15"/>
        <v>0.59675960545302142</v>
      </c>
      <c r="FL46" s="240">
        <f t="shared" si="16"/>
        <v>0.39992916278163565</v>
      </c>
      <c r="FM46" s="240">
        <f t="shared" si="17"/>
        <v>1.541714282664051E-4</v>
      </c>
      <c r="FO46" s="312">
        <f t="shared" si="18"/>
        <v>8257219</v>
      </c>
      <c r="FP46" s="312">
        <f t="shared" si="81"/>
        <v>6249969</v>
      </c>
      <c r="FQ46" s="239">
        <f t="shared" si="19"/>
        <v>2007250</v>
      </c>
      <c r="FR46" s="312">
        <f t="shared" si="20"/>
        <v>5720415</v>
      </c>
      <c r="FS46" s="240">
        <f t="shared" si="21"/>
        <v>0.24309031890761285</v>
      </c>
      <c r="FT46" s="312">
        <f t="shared" si="22"/>
        <v>2209</v>
      </c>
      <c r="FU46" s="240">
        <f t="shared" si="23"/>
        <v>0.75690968109238721</v>
      </c>
      <c r="FV46" s="240">
        <f t="shared" si="24"/>
        <v>0.69277743511465539</v>
      </c>
      <c r="FW46" s="240">
        <f t="shared" si="25"/>
        <v>2.6752348460177693E-4</v>
      </c>
      <c r="FY46" s="244">
        <f t="shared" si="26"/>
        <v>8269325</v>
      </c>
      <c r="FZ46" s="244">
        <f t="shared" si="27"/>
        <v>7146113</v>
      </c>
      <c r="GA46" s="239">
        <f t="shared" si="28"/>
        <v>1123212</v>
      </c>
      <c r="GB46" s="244">
        <f t="shared" si="29"/>
        <v>6879500</v>
      </c>
      <c r="GC46" s="240">
        <f t="shared" si="30"/>
        <v>0.13582874055621227</v>
      </c>
      <c r="GD46" s="244">
        <f t="shared" si="31"/>
        <v>2668</v>
      </c>
      <c r="GE46" s="240">
        <f t="shared" si="32"/>
        <v>0.8641712594437877</v>
      </c>
      <c r="GF46" s="240">
        <f t="shared" si="33"/>
        <v>0.83193005475053894</v>
      </c>
      <c r="GG46" s="240">
        <f t="shared" si="34"/>
        <v>3.2263818389046263E-4</v>
      </c>
      <c r="GI46" s="244">
        <f t="shared" si="35"/>
        <v>6685963</v>
      </c>
      <c r="GJ46" s="244">
        <f t="shared" si="36"/>
        <v>6087490</v>
      </c>
      <c r="GK46" s="239">
        <f t="shared" si="37"/>
        <v>598473</v>
      </c>
      <c r="GL46" s="244">
        <f t="shared" si="38"/>
        <v>5944835</v>
      </c>
      <c r="GM46" s="240">
        <f t="shared" si="39"/>
        <v>8.9511862389905536E-2</v>
      </c>
      <c r="GN46" s="244">
        <f t="shared" si="40"/>
        <v>2198</v>
      </c>
      <c r="GO46" s="240">
        <f t="shared" si="41"/>
        <v>0.91048813761009451</v>
      </c>
      <c r="GP46" s="240">
        <f t="shared" si="42"/>
        <v>0.8891516450210688</v>
      </c>
      <c r="GQ46" s="240">
        <f t="shared" si="43"/>
        <v>3.2874845403721198E-4</v>
      </c>
      <c r="GS46" s="244">
        <f t="shared" si="44"/>
        <v>5116920</v>
      </c>
      <c r="GT46" s="244">
        <f t="shared" si="45"/>
        <v>4847335</v>
      </c>
      <c r="GU46" s="239">
        <f t="shared" si="46"/>
        <v>269585</v>
      </c>
      <c r="GV46" s="244">
        <f t="shared" si="47"/>
        <v>4801171</v>
      </c>
      <c r="GW46" s="240">
        <f t="shared" si="48"/>
        <v>5.2685013641018429E-2</v>
      </c>
      <c r="GX46" s="244">
        <f t="shared" si="49"/>
        <v>1752</v>
      </c>
      <c r="GY46" s="240">
        <f t="shared" si="50"/>
        <v>0.94731498635898159</v>
      </c>
      <c r="GZ46" s="240">
        <f t="shared" si="51"/>
        <v>0.93829315291229876</v>
      </c>
      <c r="HA46" s="240">
        <f t="shared" si="52"/>
        <v>3.4239347107244204E-4</v>
      </c>
      <c r="HC46" s="239">
        <f t="shared" si="53"/>
        <v>2980958</v>
      </c>
      <c r="HD46" s="239">
        <f t="shared" si="54"/>
        <v>2858373</v>
      </c>
      <c r="HE46" s="239">
        <f t="shared" si="55"/>
        <v>122585</v>
      </c>
      <c r="HF46" s="239">
        <f t="shared" si="56"/>
        <v>2822479</v>
      </c>
      <c r="HG46" s="240">
        <f t="shared" si="57"/>
        <v>4.1122686062668445E-2</v>
      </c>
      <c r="HH46" s="239">
        <f t="shared" si="58"/>
        <v>1028</v>
      </c>
      <c r="HI46" s="240">
        <f t="shared" si="59"/>
        <v>0.95887731393733155</v>
      </c>
      <c r="HJ46" s="299">
        <f t="shared" si="60"/>
        <v>0.94683621842374166</v>
      </c>
      <c r="HK46" s="297">
        <f t="shared" si="61"/>
        <v>3.4485557998468948E-4</v>
      </c>
      <c r="HM46" s="239">
        <f t="shared" si="62"/>
        <v>31310385</v>
      </c>
      <c r="HN46" s="239">
        <f t="shared" si="63"/>
        <v>27189280</v>
      </c>
      <c r="HO46" s="307">
        <f t="shared" si="64"/>
        <v>4121105</v>
      </c>
      <c r="HP46" s="304">
        <f t="shared" si="65"/>
        <v>26168400</v>
      </c>
      <c r="HQ46" s="285">
        <f t="shared" si="66"/>
        <v>0.13162102605892581</v>
      </c>
      <c r="HR46" s="302">
        <f t="shared" si="67"/>
        <v>9855</v>
      </c>
      <c r="HS46" s="300">
        <f t="shared" si="68"/>
        <v>0.86837897394107422</v>
      </c>
      <c r="HT46" s="299">
        <f t="shared" si="69"/>
        <v>0.83577381753689706</v>
      </c>
      <c r="HU46" s="297">
        <f t="shared" si="70"/>
        <v>3.1475179880413481E-4</v>
      </c>
      <c r="HW46" s="239">
        <f t="shared" si="71"/>
        <v>14783841</v>
      </c>
      <c r="HX46" s="309">
        <f t="shared" si="72"/>
        <v>13793198</v>
      </c>
      <c r="HY46" s="307">
        <f t="shared" si="73"/>
        <v>990643</v>
      </c>
      <c r="HZ46" s="304">
        <f t="shared" si="74"/>
        <v>13568485</v>
      </c>
      <c r="IA46" s="285">
        <f t="shared" si="75"/>
        <v>6.7008499347361763E-2</v>
      </c>
      <c r="IB46" s="302">
        <f t="shared" si="76"/>
        <v>4978</v>
      </c>
      <c r="IC46" s="300">
        <f t="shared" si="77"/>
        <v>0.93299150065263825</v>
      </c>
      <c r="ID46" s="299">
        <f t="shared" si="78"/>
        <v>0.91779159421425049</v>
      </c>
      <c r="IE46" s="297">
        <f t="shared" si="79"/>
        <v>3.3671898933436851E-4</v>
      </c>
    </row>
    <row r="47" spans="2:239" ht="15.6" x14ac:dyDescent="0.3">
      <c r="B47" s="131">
        <v>38</v>
      </c>
      <c r="C47" s="131" t="s">
        <v>693</v>
      </c>
      <c r="D47" s="139">
        <v>44437</v>
      </c>
      <c r="E47" s="136">
        <v>2980958</v>
      </c>
      <c r="F47" s="136">
        <v>2858647</v>
      </c>
      <c r="G47" s="137">
        <v>95.896923069697721</v>
      </c>
      <c r="H47" s="136">
        <v>2823268</v>
      </c>
      <c r="I47" s="137">
        <v>94.710089843600613</v>
      </c>
      <c r="J47" s="136">
        <v>1047</v>
      </c>
      <c r="K47" s="137">
        <v>3.5122936988713022E-2</v>
      </c>
      <c r="L47" s="136">
        <v>0</v>
      </c>
      <c r="M47" s="137">
        <v>0</v>
      </c>
      <c r="N47" s="136">
        <v>0</v>
      </c>
      <c r="O47" s="137">
        <v>0</v>
      </c>
      <c r="P47" s="136">
        <v>0</v>
      </c>
      <c r="Q47" s="137">
        <v>0</v>
      </c>
      <c r="R47" s="136">
        <v>2442116</v>
      </c>
      <c r="S47" s="136">
        <v>2335418</v>
      </c>
      <c r="T47" s="137">
        <v>95.630920070954858</v>
      </c>
      <c r="U47" s="136">
        <v>2316885</v>
      </c>
      <c r="V47" s="137">
        <v>94.872029010906928</v>
      </c>
      <c r="W47" s="136">
        <v>904</v>
      </c>
      <c r="X47" s="137">
        <v>3.7017078631809461E-2</v>
      </c>
      <c r="Y47" s="136">
        <v>0</v>
      </c>
      <c r="Z47" s="137">
        <v>0</v>
      </c>
      <c r="AA47" s="136">
        <v>0</v>
      </c>
      <c r="AB47" s="137">
        <v>0</v>
      </c>
      <c r="AC47" s="136">
        <v>0</v>
      </c>
      <c r="AD47" s="137">
        <v>0</v>
      </c>
      <c r="AE47" s="138">
        <v>2674804</v>
      </c>
      <c r="AF47" s="138">
        <v>2512686</v>
      </c>
      <c r="AG47" s="137">
        <v>93.939069928114364</v>
      </c>
      <c r="AH47" s="138">
        <v>2486242</v>
      </c>
      <c r="AI47" s="137">
        <v>92.950436742280928</v>
      </c>
      <c r="AJ47" s="138">
        <v>885</v>
      </c>
      <c r="AK47" s="137">
        <v>3.3086536434071431E-2</v>
      </c>
      <c r="AL47" s="138">
        <v>0</v>
      </c>
      <c r="AM47" s="137">
        <v>0</v>
      </c>
      <c r="AN47" s="138">
        <v>3015497</v>
      </c>
      <c r="AO47" s="138">
        <v>2775375</v>
      </c>
      <c r="AP47" s="137">
        <v>92.03706718991927</v>
      </c>
      <c r="AQ47" s="138">
        <v>2727012</v>
      </c>
      <c r="AR47" s="137">
        <v>90.433251964767337</v>
      </c>
      <c r="AS47" s="138">
        <v>996</v>
      </c>
      <c r="AT47" s="137">
        <v>3.3029381226378274E-2</v>
      </c>
      <c r="AU47" s="138">
        <v>0</v>
      </c>
      <c r="AV47" s="137">
        <v>0</v>
      </c>
      <c r="AW47" s="138">
        <v>3670466</v>
      </c>
      <c r="AX47" s="138">
        <v>3314534</v>
      </c>
      <c r="AY47" s="137">
        <v>90.302811686581492</v>
      </c>
      <c r="AZ47" s="138">
        <v>3224407</v>
      </c>
      <c r="BA47" s="137">
        <v>87.847346903635668</v>
      </c>
      <c r="BB47" s="138">
        <v>1266</v>
      </c>
      <c r="BC47" s="137">
        <v>3.4491533227661006E-2</v>
      </c>
      <c r="BD47" s="138">
        <v>0</v>
      </c>
      <c r="BE47" s="137">
        <v>0</v>
      </c>
      <c r="BF47" s="138">
        <v>4129776</v>
      </c>
      <c r="BG47" s="138">
        <v>3639641</v>
      </c>
      <c r="BH47" s="137">
        <v>88.131680749754949</v>
      </c>
      <c r="BI47" s="138">
        <v>3528215</v>
      </c>
      <c r="BJ47" s="137">
        <v>85.433568309758201</v>
      </c>
      <c r="BK47" s="138">
        <v>1406</v>
      </c>
      <c r="BL47" s="137">
        <v>3.4045430066909195E-2</v>
      </c>
      <c r="BM47" s="138">
        <v>0</v>
      </c>
      <c r="BN47" s="137">
        <v>0</v>
      </c>
      <c r="BO47" s="138">
        <v>4139549</v>
      </c>
      <c r="BP47" s="138">
        <v>3512429</v>
      </c>
      <c r="BQ47" s="137">
        <v>84.850523571529166</v>
      </c>
      <c r="BR47" s="138">
        <v>3370547</v>
      </c>
      <c r="BS47" s="137">
        <v>81.423048742749515</v>
      </c>
      <c r="BT47" s="138">
        <v>1342</v>
      </c>
      <c r="BU47" s="137">
        <v>3.2418990571195079E-2</v>
      </c>
      <c r="BV47" s="138">
        <v>0</v>
      </c>
      <c r="BW47" s="137">
        <v>0</v>
      </c>
      <c r="BX47" s="136">
        <v>3865391</v>
      </c>
      <c r="BY47" s="136">
        <v>3052182</v>
      </c>
      <c r="BZ47" s="137">
        <v>78.961791963607311</v>
      </c>
      <c r="CA47" s="136">
        <v>2866630</v>
      </c>
      <c r="CB47" s="137">
        <v>74.161449643774716</v>
      </c>
      <c r="CC47" s="136">
        <v>1174</v>
      </c>
      <c r="CD47" s="137">
        <v>3.0372089136648787E-2</v>
      </c>
      <c r="CE47" s="136">
        <v>4391828</v>
      </c>
      <c r="CF47" s="136">
        <v>3211264</v>
      </c>
      <c r="CG47" s="137">
        <v>73.119074790724952</v>
      </c>
      <c r="CH47" s="136">
        <v>2916210</v>
      </c>
      <c r="CI47" s="137">
        <v>66.400824440301392</v>
      </c>
      <c r="CJ47" s="136">
        <v>1158</v>
      </c>
      <c r="CK47" s="137">
        <v>2.6367152811995368E-2</v>
      </c>
      <c r="CL47" s="136">
        <v>4695213</v>
      </c>
      <c r="CM47" s="136">
        <v>3147163</v>
      </c>
      <c r="CN47" s="137">
        <v>67.029184831444283</v>
      </c>
      <c r="CO47" s="136">
        <v>2686541</v>
      </c>
      <c r="CP47" s="137">
        <v>57.218724688315525</v>
      </c>
      <c r="CQ47" s="136">
        <v>1096</v>
      </c>
      <c r="CR47" s="137">
        <v>2.3342923952544857E-2</v>
      </c>
      <c r="CS47" s="136">
        <v>4789564</v>
      </c>
      <c r="CT47" s="136">
        <v>2987347</v>
      </c>
      <c r="CU47" s="137">
        <v>62.372002963108962</v>
      </c>
      <c r="CV47" s="136">
        <v>2335238</v>
      </c>
      <c r="CW47" s="137">
        <v>48.756797069628881</v>
      </c>
      <c r="CX47" s="136">
        <v>984</v>
      </c>
      <c r="CY47" s="137">
        <v>2.0544667531324355E-2</v>
      </c>
      <c r="CZ47" s="136">
        <v>4417542</v>
      </c>
      <c r="DA47" s="136">
        <v>2650261</v>
      </c>
      <c r="DB47" s="137">
        <v>59.994019298514878</v>
      </c>
      <c r="DC47" s="136">
        <v>1856644</v>
      </c>
      <c r="DD47" s="137">
        <v>42.028892990717466</v>
      </c>
      <c r="DE47" s="136">
        <v>690</v>
      </c>
      <c r="DF47" s="137">
        <v>1.5619545892263165E-2</v>
      </c>
      <c r="DG47" s="136">
        <v>3804929</v>
      </c>
      <c r="DH47" s="136">
        <v>2311060</v>
      </c>
      <c r="DI47" s="137">
        <v>60.738584083960568</v>
      </c>
      <c r="DJ47" s="136">
        <v>1367146</v>
      </c>
      <c r="DK47" s="137">
        <v>35.930920130178514</v>
      </c>
      <c r="DL47" s="136">
        <v>426</v>
      </c>
      <c r="DM47" s="137">
        <v>1.1196003920178273E-2</v>
      </c>
      <c r="DN47" s="136">
        <v>1401351</v>
      </c>
      <c r="DO47" s="136">
        <v>532618</v>
      </c>
      <c r="DP47" s="137">
        <v>38.007465652787921</v>
      </c>
      <c r="DQ47" s="136">
        <v>84603</v>
      </c>
      <c r="DR47" s="137">
        <v>6.0372454866767855</v>
      </c>
      <c r="DS47" s="136">
        <v>29</v>
      </c>
      <c r="DT47" s="137">
        <v>2.0694315699635569E-3</v>
      </c>
      <c r="DU47" s="136">
        <v>1422608</v>
      </c>
      <c r="DV47" s="136">
        <v>39983</v>
      </c>
      <c r="DW47" s="137">
        <v>2.8105423278935588</v>
      </c>
      <c r="DX47" s="136">
        <v>1490</v>
      </c>
      <c r="DY47" s="137">
        <v>0.10473721503042299</v>
      </c>
      <c r="DZ47" s="136">
        <v>5</v>
      </c>
      <c r="EA47" s="137">
        <v>3.514671645316208E-4</v>
      </c>
      <c r="EB47" s="136">
        <v>2988769</v>
      </c>
      <c r="EC47" s="136">
        <v>8262</v>
      </c>
      <c r="ED47" s="137">
        <v>0.27643488004593197</v>
      </c>
      <c r="EE47" s="136">
        <v>1048</v>
      </c>
      <c r="EF47" s="137">
        <v>3.5064603520713708E-2</v>
      </c>
      <c r="EG47" s="136">
        <v>3</v>
      </c>
      <c r="EH47" s="137">
        <v>1.0037577343715758E-4</v>
      </c>
      <c r="EI47" s="136">
        <v>5005988</v>
      </c>
      <c r="EJ47" s="136">
        <v>107</v>
      </c>
      <c r="EK47" s="137">
        <v>2.1374402016145462E-3</v>
      </c>
      <c r="EL47" s="138">
        <v>54</v>
      </c>
      <c r="EM47" s="137">
        <v>1.0787081391325749E-3</v>
      </c>
      <c r="EN47" s="138">
        <v>0</v>
      </c>
      <c r="EO47" s="137">
        <v>0</v>
      </c>
      <c r="EP47" s="138">
        <v>2223118</v>
      </c>
      <c r="EQ47" s="138">
        <v>0</v>
      </c>
      <c r="ER47" s="137">
        <v>0</v>
      </c>
      <c r="ET47" s="239">
        <f t="shared" si="4"/>
        <v>59836349</v>
      </c>
      <c r="EU47" s="239">
        <f t="shared" si="82"/>
        <v>20947372</v>
      </c>
      <c r="EV47" s="242">
        <v>44409</v>
      </c>
      <c r="EW47" s="287">
        <f t="shared" si="83"/>
        <v>0.35007770945383049</v>
      </c>
      <c r="EX47" s="239">
        <f t="shared" si="5"/>
        <v>50418984</v>
      </c>
      <c r="EY47" s="239">
        <f t="shared" si="84"/>
        <v>11578359</v>
      </c>
      <c r="EZ47" s="286">
        <f t="shared" si="85"/>
        <v>0.22964284643260563</v>
      </c>
      <c r="FA47" s="288">
        <f t="shared" si="6"/>
        <v>0.77035715356739431</v>
      </c>
      <c r="FB47" s="291">
        <f t="shared" si="7"/>
        <v>0.6860429396990626</v>
      </c>
      <c r="FC47" s="294">
        <f t="shared" si="8"/>
        <v>2.6583240947497077E-4</v>
      </c>
      <c r="FE47" s="239">
        <f t="shared" si="9"/>
        <v>19108599</v>
      </c>
      <c r="FF47" s="239">
        <f t="shared" si="10"/>
        <v>11628449</v>
      </c>
      <c r="FG47" s="239">
        <f t="shared" si="11"/>
        <v>7480150</v>
      </c>
      <c r="FH47" s="239">
        <f t="shared" si="12"/>
        <v>8330172</v>
      </c>
      <c r="FI47" s="240">
        <f t="shared" si="13"/>
        <v>0.39145465347825864</v>
      </c>
      <c r="FJ47" s="239">
        <f t="shared" si="14"/>
        <v>3225</v>
      </c>
      <c r="FK47" s="240">
        <f t="shared" si="15"/>
        <v>0.6085453465217413</v>
      </c>
      <c r="FL47" s="240">
        <f t="shared" si="16"/>
        <v>0.43593839611161445</v>
      </c>
      <c r="FM47" s="240">
        <f t="shared" si="17"/>
        <v>1.6877218471118683E-4</v>
      </c>
      <c r="FO47" s="312">
        <f t="shared" si="18"/>
        <v>8257219</v>
      </c>
      <c r="FP47" s="312">
        <f t="shared" si="81"/>
        <v>6263446</v>
      </c>
      <c r="FQ47" s="239">
        <f t="shared" si="19"/>
        <v>1993773</v>
      </c>
      <c r="FR47" s="312">
        <f t="shared" si="20"/>
        <v>5782840</v>
      </c>
      <c r="FS47" s="240">
        <f t="shared" si="21"/>
        <v>0.24145817132862771</v>
      </c>
      <c r="FT47" s="312">
        <f t="shared" si="22"/>
        <v>2332</v>
      </c>
      <c r="FU47" s="240">
        <f t="shared" si="23"/>
        <v>0.75854182867137232</v>
      </c>
      <c r="FV47" s="240">
        <f t="shared" si="24"/>
        <v>0.70033748650726113</v>
      </c>
      <c r="FW47" s="240">
        <f t="shared" si="25"/>
        <v>2.8241954101011492E-4</v>
      </c>
      <c r="FY47" s="244">
        <f t="shared" si="26"/>
        <v>8269325</v>
      </c>
      <c r="FZ47" s="244">
        <f t="shared" si="27"/>
        <v>7152070</v>
      </c>
      <c r="GA47" s="239">
        <f t="shared" si="28"/>
        <v>1117255</v>
      </c>
      <c r="GB47" s="244">
        <f t="shared" si="29"/>
        <v>6898762</v>
      </c>
      <c r="GC47" s="240">
        <f t="shared" si="30"/>
        <v>0.13510836736976717</v>
      </c>
      <c r="GD47" s="244">
        <f t="shared" si="31"/>
        <v>2748</v>
      </c>
      <c r="GE47" s="240">
        <f t="shared" si="32"/>
        <v>0.86489163263023283</v>
      </c>
      <c r="GF47" s="240">
        <f t="shared" si="33"/>
        <v>0.83425938634652763</v>
      </c>
      <c r="GG47" s="240">
        <f t="shared" si="34"/>
        <v>3.3231249225299528E-4</v>
      </c>
      <c r="GI47" s="244">
        <f t="shared" si="35"/>
        <v>6685963</v>
      </c>
      <c r="GJ47" s="244">
        <f t="shared" si="36"/>
        <v>6089909</v>
      </c>
      <c r="GK47" s="239">
        <f t="shared" si="37"/>
        <v>596054</v>
      </c>
      <c r="GL47" s="244">
        <f t="shared" si="38"/>
        <v>5951419</v>
      </c>
      <c r="GM47" s="240">
        <f t="shared" si="39"/>
        <v>8.9150059609961946E-2</v>
      </c>
      <c r="GN47" s="244">
        <f t="shared" si="40"/>
        <v>2262</v>
      </c>
      <c r="GO47" s="240">
        <f t="shared" si="41"/>
        <v>0.91084994039003808</v>
      </c>
      <c r="GP47" s="240">
        <f t="shared" si="42"/>
        <v>0.89013639471232486</v>
      </c>
      <c r="GQ47" s="240">
        <f t="shared" si="43"/>
        <v>3.3832074751236285E-4</v>
      </c>
      <c r="GS47" s="244">
        <f t="shared" si="44"/>
        <v>5116920</v>
      </c>
      <c r="GT47" s="244">
        <f t="shared" si="45"/>
        <v>4848104</v>
      </c>
      <c r="GU47" s="239">
        <f t="shared" si="46"/>
        <v>268816</v>
      </c>
      <c r="GV47" s="244">
        <f t="shared" si="47"/>
        <v>4803127</v>
      </c>
      <c r="GW47" s="240">
        <f t="shared" si="48"/>
        <v>5.2534727922265739E-2</v>
      </c>
      <c r="GX47" s="244">
        <f t="shared" si="49"/>
        <v>1789</v>
      </c>
      <c r="GY47" s="240">
        <f t="shared" si="50"/>
        <v>0.94746527207773423</v>
      </c>
      <c r="GZ47" s="240">
        <f t="shared" si="51"/>
        <v>0.93867541411630429</v>
      </c>
      <c r="HA47" s="240">
        <f t="shared" si="52"/>
        <v>3.4962438341814997E-4</v>
      </c>
      <c r="HC47" s="239">
        <f t="shared" si="53"/>
        <v>2980958</v>
      </c>
      <c r="HD47" s="239">
        <f t="shared" si="54"/>
        <v>2858647</v>
      </c>
      <c r="HE47" s="239">
        <f t="shared" si="55"/>
        <v>122311</v>
      </c>
      <c r="HF47" s="239">
        <f t="shared" si="56"/>
        <v>2823268</v>
      </c>
      <c r="HG47" s="240">
        <f t="shared" si="57"/>
        <v>4.103076930302272E-2</v>
      </c>
      <c r="HH47" s="239">
        <f t="shared" si="58"/>
        <v>1047</v>
      </c>
      <c r="HI47" s="240">
        <f t="shared" si="59"/>
        <v>0.95896923069697726</v>
      </c>
      <c r="HJ47" s="299">
        <f t="shared" si="60"/>
        <v>0.94710089843600609</v>
      </c>
      <c r="HK47" s="297">
        <f t="shared" si="61"/>
        <v>3.5122936988713025E-4</v>
      </c>
      <c r="HM47" s="239">
        <f t="shared" si="62"/>
        <v>31310385</v>
      </c>
      <c r="HN47" s="239">
        <f t="shared" si="63"/>
        <v>27212176</v>
      </c>
      <c r="HO47" s="307">
        <f t="shared" si="64"/>
        <v>4098209</v>
      </c>
      <c r="HP47" s="304">
        <f t="shared" si="65"/>
        <v>26259416</v>
      </c>
      <c r="HQ47" s="285">
        <f t="shared" si="66"/>
        <v>0.13088976708526581</v>
      </c>
      <c r="HR47" s="302">
        <f t="shared" si="67"/>
        <v>10178</v>
      </c>
      <c r="HS47" s="300">
        <f t="shared" si="68"/>
        <v>0.86911023291473422</v>
      </c>
      <c r="HT47" s="299">
        <f t="shared" si="69"/>
        <v>0.83868071248564968</v>
      </c>
      <c r="HU47" s="297">
        <f t="shared" si="70"/>
        <v>3.2506786486336724E-4</v>
      </c>
      <c r="HW47" s="239">
        <f t="shared" si="71"/>
        <v>14783841</v>
      </c>
      <c r="HX47" s="309">
        <f t="shared" si="72"/>
        <v>13796660</v>
      </c>
      <c r="HY47" s="307">
        <f t="shared" si="73"/>
        <v>987181</v>
      </c>
      <c r="HZ47" s="304">
        <f t="shared" si="74"/>
        <v>13577814</v>
      </c>
      <c r="IA47" s="285">
        <f t="shared" si="75"/>
        <v>6.6774324750922306E-2</v>
      </c>
      <c r="IB47" s="302">
        <f t="shared" si="76"/>
        <v>5098</v>
      </c>
      <c r="IC47" s="300">
        <f t="shared" si="77"/>
        <v>0.93322567524907774</v>
      </c>
      <c r="ID47" s="299">
        <f t="shared" si="78"/>
        <v>0.91842262102250694</v>
      </c>
      <c r="IE47" s="297">
        <f t="shared" si="79"/>
        <v>3.4483595974821427E-4</v>
      </c>
    </row>
    <row r="48" spans="2:239" ht="15" hidden="1" customHeight="1" x14ac:dyDescent="0.3">
      <c r="B48" s="131">
        <v>39</v>
      </c>
      <c r="C48" s="131" t="s">
        <v>694</v>
      </c>
      <c r="D48" s="139">
        <v>44444</v>
      </c>
      <c r="E48" s="136">
        <v>2980958</v>
      </c>
      <c r="F48" s="136">
        <v>2858834</v>
      </c>
      <c r="G48" s="137">
        <v>95.903196220812234</v>
      </c>
      <c r="H48" s="136">
        <v>2823763</v>
      </c>
      <c r="I48" s="137">
        <v>94.726695243609598</v>
      </c>
      <c r="J48" s="136">
        <v>1084</v>
      </c>
      <c r="K48" s="137">
        <v>3.636414870655675E-2</v>
      </c>
      <c r="L48" s="136">
        <v>0</v>
      </c>
      <c r="M48" s="137">
        <v>0</v>
      </c>
      <c r="N48" s="136">
        <v>0</v>
      </c>
      <c r="O48" s="137">
        <v>0</v>
      </c>
      <c r="P48" s="136">
        <v>0</v>
      </c>
      <c r="Q48" s="137">
        <v>0</v>
      </c>
      <c r="R48" s="136">
        <v>2442116</v>
      </c>
      <c r="S48" s="136">
        <v>2335643</v>
      </c>
      <c r="T48" s="137">
        <v>95.640133392516987</v>
      </c>
      <c r="U48" s="136">
        <v>2317431</v>
      </c>
      <c r="V48" s="137">
        <v>94.894386671231018</v>
      </c>
      <c r="W48" s="136">
        <v>937</v>
      </c>
      <c r="X48" s="137">
        <v>3.8368365794253838E-2</v>
      </c>
      <c r="Y48" s="136">
        <v>0</v>
      </c>
      <c r="Z48" s="137">
        <v>0</v>
      </c>
      <c r="AA48" s="136">
        <v>0</v>
      </c>
      <c r="AB48" s="137">
        <v>0</v>
      </c>
      <c r="AC48" s="136">
        <v>0</v>
      </c>
      <c r="AD48" s="137">
        <v>0</v>
      </c>
      <c r="AE48" s="138">
        <v>2674804</v>
      </c>
      <c r="AF48" s="138">
        <v>2513081</v>
      </c>
      <c r="AG48" s="137">
        <v>93.953837365279853</v>
      </c>
      <c r="AH48" s="138">
        <v>2487252</v>
      </c>
      <c r="AI48" s="137">
        <v>92.98819651832433</v>
      </c>
      <c r="AJ48" s="138">
        <v>925</v>
      </c>
      <c r="AK48" s="137">
        <v>3.4581973109057709E-2</v>
      </c>
      <c r="AL48" s="138">
        <v>0</v>
      </c>
      <c r="AM48" s="137">
        <v>0</v>
      </c>
      <c r="AN48" s="138">
        <v>3015497</v>
      </c>
      <c r="AO48" s="138">
        <v>2776064</v>
      </c>
      <c r="AP48" s="137">
        <v>92.059915828137122</v>
      </c>
      <c r="AQ48" s="138">
        <v>2728771</v>
      </c>
      <c r="AR48" s="137">
        <v>90.491583974382991</v>
      </c>
      <c r="AS48" s="138">
        <v>1048</v>
      </c>
      <c r="AT48" s="137">
        <v>3.4753806752253445E-2</v>
      </c>
      <c r="AU48" s="138">
        <v>0</v>
      </c>
      <c r="AV48" s="137">
        <v>0</v>
      </c>
      <c r="AW48" s="138">
        <v>3670466</v>
      </c>
      <c r="AX48" s="138">
        <v>3315778</v>
      </c>
      <c r="AY48" s="137">
        <v>90.336703840874705</v>
      </c>
      <c r="AZ48" s="138">
        <v>3227506</v>
      </c>
      <c r="BA48" s="137">
        <v>87.93177759990148</v>
      </c>
      <c r="BB48" s="138">
        <v>1325</v>
      </c>
      <c r="BC48" s="137">
        <v>3.6098958551856908E-2</v>
      </c>
      <c r="BD48" s="138">
        <v>0</v>
      </c>
      <c r="BE48" s="137">
        <v>0</v>
      </c>
      <c r="BF48" s="138">
        <v>4129776</v>
      </c>
      <c r="BG48" s="138">
        <v>3641646</v>
      </c>
      <c r="BH48" s="137">
        <v>88.180230598463453</v>
      </c>
      <c r="BI48" s="138">
        <v>3533268</v>
      </c>
      <c r="BJ48" s="137">
        <v>85.555923614258973</v>
      </c>
      <c r="BK48" s="138">
        <v>1454</v>
      </c>
      <c r="BL48" s="137">
        <v>3.5207720709307236E-2</v>
      </c>
      <c r="BM48" s="138">
        <v>0</v>
      </c>
      <c r="BN48" s="137">
        <v>0</v>
      </c>
      <c r="BO48" s="138">
        <v>4139549</v>
      </c>
      <c r="BP48" s="138">
        <v>3515563</v>
      </c>
      <c r="BQ48" s="137">
        <v>84.926232302117938</v>
      </c>
      <c r="BR48" s="138">
        <v>3379521</v>
      </c>
      <c r="BS48" s="137">
        <v>81.639835643931264</v>
      </c>
      <c r="BT48" s="138">
        <v>1394</v>
      </c>
      <c r="BU48" s="137">
        <v>3.3675166062776402E-2</v>
      </c>
      <c r="BV48" s="138">
        <v>0</v>
      </c>
      <c r="BW48" s="137">
        <v>0</v>
      </c>
      <c r="BX48" s="136">
        <v>3865391</v>
      </c>
      <c r="BY48" s="136">
        <v>3056576</v>
      </c>
      <c r="BZ48" s="137">
        <v>79.075467397735437</v>
      </c>
      <c r="CA48" s="136">
        <v>2881484</v>
      </c>
      <c r="CB48" s="137">
        <v>74.545731596105028</v>
      </c>
      <c r="CC48" s="136">
        <v>1229</v>
      </c>
      <c r="CD48" s="137">
        <v>3.1794972358553122E-2</v>
      </c>
      <c r="CE48" s="136">
        <v>4391828</v>
      </c>
      <c r="CF48" s="136">
        <v>3218613</v>
      </c>
      <c r="CG48" s="137">
        <v>73.286408301964471</v>
      </c>
      <c r="CH48" s="136">
        <v>2949244</v>
      </c>
      <c r="CI48" s="137">
        <v>67.152994151865698</v>
      </c>
      <c r="CJ48" s="136">
        <v>1215</v>
      </c>
      <c r="CK48" s="137">
        <v>2.7665017846782707E-2</v>
      </c>
      <c r="CL48" s="136">
        <v>4695213</v>
      </c>
      <c r="CM48" s="136">
        <v>3159117</v>
      </c>
      <c r="CN48" s="137">
        <v>67.283784569517934</v>
      </c>
      <c r="CO48" s="136">
        <v>2758896</v>
      </c>
      <c r="CP48" s="137">
        <v>58.759762336660771</v>
      </c>
      <c r="CQ48" s="136">
        <v>1181</v>
      </c>
      <c r="CR48" s="137">
        <v>2.5153278456163757E-2</v>
      </c>
      <c r="CS48" s="136">
        <v>4789564</v>
      </c>
      <c r="CT48" s="136">
        <v>3003748</v>
      </c>
      <c r="CU48" s="137">
        <v>62.714434967358201</v>
      </c>
      <c r="CV48" s="136">
        <v>2458464</v>
      </c>
      <c r="CW48" s="137">
        <v>51.329599103383941</v>
      </c>
      <c r="CX48" s="136">
        <v>1075</v>
      </c>
      <c r="CY48" s="137">
        <v>2.2444631703428537E-2</v>
      </c>
      <c r="CZ48" s="136">
        <v>4417542</v>
      </c>
      <c r="DA48" s="136">
        <v>2668885</v>
      </c>
      <c r="DB48" s="137">
        <v>60.415611215467791</v>
      </c>
      <c r="DC48" s="136">
        <v>2016189</v>
      </c>
      <c r="DD48" s="137">
        <v>45.640516830400252</v>
      </c>
      <c r="DE48" s="136">
        <v>761</v>
      </c>
      <c r="DF48" s="137">
        <v>1.7226774527554011E-2</v>
      </c>
      <c r="DG48" s="136">
        <v>3804929</v>
      </c>
      <c r="DH48" s="136">
        <v>2332213</v>
      </c>
      <c r="DI48" s="137">
        <v>61.294520870166039</v>
      </c>
      <c r="DJ48" s="136">
        <v>1566644</v>
      </c>
      <c r="DK48" s="137">
        <v>41.174066585736554</v>
      </c>
      <c r="DL48" s="136">
        <v>500</v>
      </c>
      <c r="DM48" s="137">
        <v>1.3140849671570745E-2</v>
      </c>
      <c r="DN48" s="136">
        <v>1401351</v>
      </c>
      <c r="DO48" s="136">
        <v>615313</v>
      </c>
      <c r="DP48" s="137">
        <v>43.908556814102958</v>
      </c>
      <c r="DQ48" s="136">
        <v>89350</v>
      </c>
      <c r="DR48" s="137">
        <v>6.3759900267670266</v>
      </c>
      <c r="DS48" s="136">
        <v>36</v>
      </c>
      <c r="DT48" s="137">
        <v>2.5689495351271735E-3</v>
      </c>
      <c r="DU48" s="136">
        <v>1422608</v>
      </c>
      <c r="DV48" s="136">
        <v>55436</v>
      </c>
      <c r="DW48" s="137">
        <v>3.8967867465949859</v>
      </c>
      <c r="DX48" s="136">
        <v>1594</v>
      </c>
      <c r="DY48" s="137">
        <v>0.1120477320526807</v>
      </c>
      <c r="DZ48" s="136">
        <v>5</v>
      </c>
      <c r="EA48" s="137">
        <v>3.514671645316208E-4</v>
      </c>
      <c r="EB48" s="136">
        <v>2988769</v>
      </c>
      <c r="EC48" s="136">
        <v>12371</v>
      </c>
      <c r="ED48" s="137">
        <v>0.41391623106369207</v>
      </c>
      <c r="EE48" s="136">
        <v>1131</v>
      </c>
      <c r="EF48" s="137">
        <v>3.7841666585808405E-2</v>
      </c>
      <c r="EG48" s="136">
        <v>3</v>
      </c>
      <c r="EH48" s="137">
        <v>1.0037577343715758E-4</v>
      </c>
      <c r="EI48" s="136">
        <v>5005988</v>
      </c>
      <c r="EJ48" s="136">
        <v>109</v>
      </c>
      <c r="EK48" s="137">
        <v>2.1773923549157528E-3</v>
      </c>
      <c r="EL48" s="138">
        <v>56</v>
      </c>
      <c r="EM48" s="137">
        <v>1.1186602924337812E-3</v>
      </c>
      <c r="EN48" s="138">
        <v>0</v>
      </c>
      <c r="EO48" s="137">
        <v>0</v>
      </c>
      <c r="EP48" s="138">
        <v>2223118</v>
      </c>
      <c r="EQ48" s="138">
        <v>0</v>
      </c>
      <c r="ER48" s="137">
        <v>0</v>
      </c>
      <c r="ET48" s="239">
        <f t="shared" si="4"/>
        <v>59836349</v>
      </c>
      <c r="EU48" s="239">
        <f t="shared" si="82"/>
        <v>20757359</v>
      </c>
      <c r="EW48" s="287">
        <f t="shared" si="83"/>
        <v>0.34690216476944474</v>
      </c>
      <c r="EX48" s="239">
        <f t="shared" si="5"/>
        <v>50418984</v>
      </c>
      <c r="EY48" s="239">
        <f t="shared" si="84"/>
        <v>11407910</v>
      </c>
      <c r="EZ48" s="286">
        <f t="shared" si="85"/>
        <v>0.22626219520805893</v>
      </c>
      <c r="FA48" s="288">
        <f t="shared" si="6"/>
        <v>0.7737378047919411</v>
      </c>
      <c r="FB48" s="291">
        <f t="shared" si="7"/>
        <v>0.69850243313113969</v>
      </c>
      <c r="FC48" s="294">
        <f t="shared" si="8"/>
        <v>2.809259305978875E-4</v>
      </c>
      <c r="FE48" s="239">
        <f t="shared" si="9"/>
        <v>19108599</v>
      </c>
      <c r="FF48" s="239">
        <f t="shared" si="10"/>
        <v>11779276</v>
      </c>
      <c r="FG48" s="239">
        <f t="shared" si="11"/>
        <v>7329323</v>
      </c>
      <c r="FH48" s="239">
        <f t="shared" si="12"/>
        <v>8889543</v>
      </c>
      <c r="FI48" s="240">
        <f t="shared" si="13"/>
        <v>0.38356150547719381</v>
      </c>
      <c r="FJ48" s="239">
        <f t="shared" si="14"/>
        <v>3553</v>
      </c>
      <c r="FK48" s="240">
        <f t="shared" si="15"/>
        <v>0.61643849452280619</v>
      </c>
      <c r="FL48" s="240">
        <f t="shared" si="16"/>
        <v>0.46521165680435284</v>
      </c>
      <c r="FM48" s="240">
        <f t="shared" si="17"/>
        <v>1.8593723171437111E-4</v>
      </c>
      <c r="FO48" s="312">
        <f t="shared" si="18"/>
        <v>8257219</v>
      </c>
      <c r="FP48" s="312">
        <f t="shared" si="81"/>
        <v>6275189</v>
      </c>
      <c r="FQ48" s="239">
        <f t="shared" si="19"/>
        <v>1982030</v>
      </c>
      <c r="FR48" s="312">
        <f t="shared" si="20"/>
        <v>5830728</v>
      </c>
      <c r="FS48" s="240">
        <f t="shared" si="21"/>
        <v>0.24003602181315525</v>
      </c>
      <c r="FT48" s="312">
        <f t="shared" si="22"/>
        <v>2444</v>
      </c>
      <c r="FU48" s="240">
        <f t="shared" si="23"/>
        <v>0.7599639781868448</v>
      </c>
      <c r="FV48" s="240">
        <f t="shared" si="24"/>
        <v>0.7061370178022407</v>
      </c>
      <c r="FW48" s="240">
        <f t="shared" si="25"/>
        <v>2.9598342977217877E-4</v>
      </c>
      <c r="FY48" s="244">
        <f t="shared" si="26"/>
        <v>8269325</v>
      </c>
      <c r="FZ48" s="244">
        <f t="shared" si="27"/>
        <v>7157209</v>
      </c>
      <c r="GA48" s="239">
        <f t="shared" si="28"/>
        <v>1112116</v>
      </c>
      <c r="GB48" s="244">
        <f t="shared" si="29"/>
        <v>6912789</v>
      </c>
      <c r="GC48" s="240">
        <f t="shared" si="30"/>
        <v>0.134486913986329</v>
      </c>
      <c r="GD48" s="244">
        <f t="shared" si="31"/>
        <v>2848</v>
      </c>
      <c r="GE48" s="240">
        <f t="shared" si="32"/>
        <v>0.86551308601367105</v>
      </c>
      <c r="GF48" s="240">
        <f t="shared" si="33"/>
        <v>0.83595565538904326</v>
      </c>
      <c r="GG48" s="240">
        <f t="shared" si="34"/>
        <v>3.4440537770616105E-4</v>
      </c>
      <c r="GI48" s="244">
        <f t="shared" si="35"/>
        <v>6685963</v>
      </c>
      <c r="GJ48" s="244">
        <f t="shared" si="36"/>
        <v>6091842</v>
      </c>
      <c r="GK48" s="239">
        <f t="shared" si="37"/>
        <v>594121</v>
      </c>
      <c r="GL48" s="244">
        <f t="shared" si="38"/>
        <v>5956277</v>
      </c>
      <c r="GM48" s="240">
        <f t="shared" si="39"/>
        <v>8.8860946433595281E-2</v>
      </c>
      <c r="GN48" s="244">
        <f t="shared" si="40"/>
        <v>2373</v>
      </c>
      <c r="GO48" s="240">
        <f t="shared" si="41"/>
        <v>0.91113905356640468</v>
      </c>
      <c r="GP48" s="240">
        <f t="shared" si="42"/>
        <v>0.89086299161392313</v>
      </c>
      <c r="GQ48" s="240">
        <f t="shared" si="43"/>
        <v>3.5492269400832761E-4</v>
      </c>
      <c r="GS48" s="244">
        <f t="shared" si="44"/>
        <v>5116920</v>
      </c>
      <c r="GT48" s="244">
        <f t="shared" si="45"/>
        <v>4848724</v>
      </c>
      <c r="GU48" s="239">
        <f t="shared" si="46"/>
        <v>268196</v>
      </c>
      <c r="GV48" s="244">
        <f t="shared" si="47"/>
        <v>4804683</v>
      </c>
      <c r="GW48" s="240">
        <f t="shared" si="48"/>
        <v>5.2413561282959278E-2</v>
      </c>
      <c r="GX48" s="244">
        <f t="shared" si="49"/>
        <v>1862</v>
      </c>
      <c r="GY48" s="240">
        <f t="shared" si="50"/>
        <v>0.94758643871704074</v>
      </c>
      <c r="GZ48" s="240">
        <f t="shared" si="51"/>
        <v>0.93897950329495083</v>
      </c>
      <c r="HA48" s="240">
        <f t="shared" si="52"/>
        <v>3.6389077804616841E-4</v>
      </c>
      <c r="HC48" s="239">
        <f t="shared" si="53"/>
        <v>2980958</v>
      </c>
      <c r="HD48" s="239">
        <f t="shared" si="54"/>
        <v>2858834</v>
      </c>
      <c r="HE48" s="239">
        <f t="shared" si="55"/>
        <v>122124</v>
      </c>
      <c r="HF48" s="239">
        <f t="shared" si="56"/>
        <v>2823763</v>
      </c>
      <c r="HG48" s="240">
        <f t="shared" si="57"/>
        <v>4.0968037791877646E-2</v>
      </c>
      <c r="HH48" s="239">
        <f t="shared" si="58"/>
        <v>1084</v>
      </c>
      <c r="HI48" s="240">
        <f t="shared" si="59"/>
        <v>0.95903196220812237</v>
      </c>
      <c r="HJ48" s="299">
        <f t="shared" si="60"/>
        <v>0.94726695243609604</v>
      </c>
      <c r="HK48" s="297">
        <f t="shared" si="61"/>
        <v>3.6364148706556751E-4</v>
      </c>
      <c r="HM48" s="239">
        <f t="shared" si="62"/>
        <v>31310385</v>
      </c>
      <c r="HN48" s="239">
        <f t="shared" si="63"/>
        <v>27231798</v>
      </c>
      <c r="HO48" s="307">
        <f t="shared" si="64"/>
        <v>4078587</v>
      </c>
      <c r="HP48" s="304">
        <f t="shared" si="65"/>
        <v>26328240</v>
      </c>
      <c r="HQ48" s="285">
        <f t="shared" si="66"/>
        <v>0.13026307405673868</v>
      </c>
      <c r="HR48" s="302">
        <f t="shared" si="67"/>
        <v>10611</v>
      </c>
      <c r="HS48" s="300">
        <f t="shared" si="68"/>
        <v>0.86973692594326135</v>
      </c>
      <c r="HT48" s="299">
        <f t="shared" si="69"/>
        <v>0.84087883301339161</v>
      </c>
      <c r="HU48" s="297">
        <f t="shared" si="70"/>
        <v>3.3889714227404102E-4</v>
      </c>
      <c r="HW48" s="239">
        <f t="shared" si="71"/>
        <v>14783841</v>
      </c>
      <c r="HX48" s="309">
        <f t="shared" si="72"/>
        <v>13799400</v>
      </c>
      <c r="HY48" s="307">
        <f t="shared" si="73"/>
        <v>984441</v>
      </c>
      <c r="HZ48" s="304">
        <f t="shared" si="74"/>
        <v>13584723</v>
      </c>
      <c r="IA48" s="285">
        <f t="shared" si="75"/>
        <v>6.6588987259806165E-2</v>
      </c>
      <c r="IB48" s="302">
        <f t="shared" si="76"/>
        <v>5319</v>
      </c>
      <c r="IC48" s="300">
        <f t="shared" si="77"/>
        <v>0.93341101274019389</v>
      </c>
      <c r="ID48" s="299">
        <f t="shared" si="78"/>
        <v>0.91888995559408415</v>
      </c>
      <c r="IE48" s="297">
        <f t="shared" si="79"/>
        <v>3.5978471359371356E-4</v>
      </c>
    </row>
    <row r="49" spans="2:239" ht="15" hidden="1" customHeight="1" x14ac:dyDescent="0.3">
      <c r="B49" s="131">
        <v>40</v>
      </c>
      <c r="C49" s="131" t="s">
        <v>695</v>
      </c>
      <c r="D49" s="139">
        <v>44451</v>
      </c>
      <c r="E49" s="136">
        <v>2980958</v>
      </c>
      <c r="F49" s="136">
        <v>2859036</v>
      </c>
      <c r="G49" s="137">
        <v>95.909972565866411</v>
      </c>
      <c r="H49" s="136">
        <v>2824276</v>
      </c>
      <c r="I49" s="137">
        <v>94.743904476346202</v>
      </c>
      <c r="J49" s="136">
        <v>1224</v>
      </c>
      <c r="K49" s="137">
        <v>4.1060625476776261E-2</v>
      </c>
      <c r="L49" s="136">
        <v>0</v>
      </c>
      <c r="M49" s="137">
        <v>0</v>
      </c>
      <c r="N49" s="136">
        <v>0</v>
      </c>
      <c r="O49" s="137">
        <v>0</v>
      </c>
      <c r="P49" s="136">
        <v>0</v>
      </c>
      <c r="Q49" s="137">
        <v>0</v>
      </c>
      <c r="R49" s="136">
        <v>2442116</v>
      </c>
      <c r="S49" s="136">
        <v>2335846</v>
      </c>
      <c r="T49" s="137">
        <v>95.648445855970806</v>
      </c>
      <c r="U49" s="136">
        <v>2317951</v>
      </c>
      <c r="V49" s="137">
        <v>94.915679681063466</v>
      </c>
      <c r="W49" s="136">
        <v>1092</v>
      </c>
      <c r="X49" s="137">
        <v>4.4715320648159217E-2</v>
      </c>
      <c r="Y49" s="136">
        <v>0</v>
      </c>
      <c r="Z49" s="137">
        <v>0</v>
      </c>
      <c r="AA49" s="136">
        <v>0</v>
      </c>
      <c r="AB49" s="137">
        <v>0</v>
      </c>
      <c r="AC49" s="136">
        <v>0</v>
      </c>
      <c r="AD49" s="137">
        <v>0</v>
      </c>
      <c r="AE49" s="138">
        <v>2674804</v>
      </c>
      <c r="AF49" s="138">
        <v>2513446</v>
      </c>
      <c r="AG49" s="137">
        <v>93.967483224939102</v>
      </c>
      <c r="AH49" s="138">
        <v>2488180</v>
      </c>
      <c r="AI49" s="137">
        <v>93.022890649184021</v>
      </c>
      <c r="AJ49" s="138">
        <v>1070</v>
      </c>
      <c r="AK49" s="137">
        <v>4.000293105588297E-2</v>
      </c>
      <c r="AL49" s="138">
        <v>0</v>
      </c>
      <c r="AM49" s="137">
        <v>0</v>
      </c>
      <c r="AN49" s="138">
        <v>3015497</v>
      </c>
      <c r="AO49" s="138">
        <v>2776746</v>
      </c>
      <c r="AP49" s="137">
        <v>92.082532332149555</v>
      </c>
      <c r="AQ49" s="138">
        <v>2730522</v>
      </c>
      <c r="AR49" s="137">
        <v>90.549650687763901</v>
      </c>
      <c r="AS49" s="138">
        <v>1187</v>
      </c>
      <c r="AT49" s="137">
        <v>3.9363328831035153E-2</v>
      </c>
      <c r="AU49" s="138">
        <v>0</v>
      </c>
      <c r="AV49" s="137">
        <v>0</v>
      </c>
      <c r="AW49" s="138">
        <v>3670466</v>
      </c>
      <c r="AX49" s="138">
        <v>3317084</v>
      </c>
      <c r="AY49" s="137">
        <v>90.372285153983171</v>
      </c>
      <c r="AZ49" s="138">
        <v>3230727</v>
      </c>
      <c r="BA49" s="137">
        <v>88.019532124803774</v>
      </c>
      <c r="BB49" s="138">
        <v>1474</v>
      </c>
      <c r="BC49" s="137">
        <v>4.0158388607877037E-2</v>
      </c>
      <c r="BD49" s="138">
        <v>0</v>
      </c>
      <c r="BE49" s="137">
        <v>0</v>
      </c>
      <c r="BF49" s="138">
        <v>4129776</v>
      </c>
      <c r="BG49" s="138">
        <v>3643653</v>
      </c>
      <c r="BH49" s="137">
        <v>88.228828875948722</v>
      </c>
      <c r="BI49" s="138">
        <v>3538460</v>
      </c>
      <c r="BJ49" s="137">
        <v>85.681644718745034</v>
      </c>
      <c r="BK49" s="138">
        <v>1622</v>
      </c>
      <c r="BL49" s="137">
        <v>3.9275737957700368E-2</v>
      </c>
      <c r="BM49" s="138">
        <v>0</v>
      </c>
      <c r="BN49" s="137">
        <v>0</v>
      </c>
      <c r="BO49" s="138">
        <v>4139549</v>
      </c>
      <c r="BP49" s="138">
        <v>3518565</v>
      </c>
      <c r="BQ49" s="137">
        <v>84.998752279535765</v>
      </c>
      <c r="BR49" s="138">
        <v>3388296</v>
      </c>
      <c r="BS49" s="137">
        <v>81.851815258135602</v>
      </c>
      <c r="BT49" s="138">
        <v>1533</v>
      </c>
      <c r="BU49" s="137">
        <v>3.7033019780657261E-2</v>
      </c>
      <c r="BV49" s="138">
        <v>0</v>
      </c>
      <c r="BW49" s="137">
        <v>0</v>
      </c>
      <c r="BX49" s="136">
        <v>3865391</v>
      </c>
      <c r="BY49" s="136">
        <v>3060852</v>
      </c>
      <c r="BZ49" s="137">
        <v>79.186090100587492</v>
      </c>
      <c r="CA49" s="136">
        <v>2895448</v>
      </c>
      <c r="CB49" s="137">
        <v>74.906988710844516</v>
      </c>
      <c r="CC49" s="136">
        <v>1348</v>
      </c>
      <c r="CD49" s="137">
        <v>3.4873574238673398E-2</v>
      </c>
      <c r="CE49" s="136">
        <v>4391828</v>
      </c>
      <c r="CF49" s="136">
        <v>3225990</v>
      </c>
      <c r="CG49" s="137">
        <v>73.454379360940365</v>
      </c>
      <c r="CH49" s="136">
        <v>2977746</v>
      </c>
      <c r="CI49" s="137">
        <v>67.80197220838339</v>
      </c>
      <c r="CJ49" s="136">
        <v>1338</v>
      </c>
      <c r="CK49" s="137">
        <v>3.0465673974481699E-2</v>
      </c>
      <c r="CL49" s="136">
        <v>4695213</v>
      </c>
      <c r="CM49" s="136">
        <v>3170678</v>
      </c>
      <c r="CN49" s="137">
        <v>67.530014080298386</v>
      </c>
      <c r="CO49" s="136">
        <v>2814854</v>
      </c>
      <c r="CP49" s="137">
        <v>59.951571952113781</v>
      </c>
      <c r="CQ49" s="136">
        <v>1280</v>
      </c>
      <c r="CR49" s="137">
        <v>2.7261808995672827E-2</v>
      </c>
      <c r="CS49" s="136">
        <v>4789564</v>
      </c>
      <c r="CT49" s="136">
        <v>3019763</v>
      </c>
      <c r="CU49" s="137">
        <v>63.048807782921365</v>
      </c>
      <c r="CV49" s="136">
        <v>2553674</v>
      </c>
      <c r="CW49" s="137">
        <v>53.317462716856902</v>
      </c>
      <c r="CX49" s="136">
        <v>1187</v>
      </c>
      <c r="CY49" s="137">
        <v>2.4783049146018303E-2</v>
      </c>
      <c r="CZ49" s="136">
        <v>4417542</v>
      </c>
      <c r="DA49" s="136">
        <v>2686951</v>
      </c>
      <c r="DB49" s="137">
        <v>60.824571673568698</v>
      </c>
      <c r="DC49" s="136">
        <v>2145304</v>
      </c>
      <c r="DD49" s="137">
        <v>48.563296059211211</v>
      </c>
      <c r="DE49" s="136">
        <v>862</v>
      </c>
      <c r="DF49" s="137">
        <v>1.9513113853812821E-2</v>
      </c>
      <c r="DG49" s="136">
        <v>3804929</v>
      </c>
      <c r="DH49" s="136">
        <v>2352546</v>
      </c>
      <c r="DI49" s="137">
        <v>61.828906662910136</v>
      </c>
      <c r="DJ49" s="136">
        <v>1724367</v>
      </c>
      <c r="DK49" s="137">
        <v>45.31929505123486</v>
      </c>
      <c r="DL49" s="136">
        <v>565</v>
      </c>
      <c r="DM49" s="137">
        <v>1.4849160128874942E-2</v>
      </c>
      <c r="DN49" s="136">
        <v>1401351</v>
      </c>
      <c r="DO49" s="136">
        <v>650141</v>
      </c>
      <c r="DP49" s="137">
        <v>46.393872769919888</v>
      </c>
      <c r="DQ49" s="136">
        <v>95516</v>
      </c>
      <c r="DR49" s="137">
        <v>6.815993994366865</v>
      </c>
      <c r="DS49" s="136">
        <v>39</v>
      </c>
      <c r="DT49" s="137">
        <v>2.7830286630544381E-3</v>
      </c>
      <c r="DU49" s="136">
        <v>1422608</v>
      </c>
      <c r="DV49" s="136">
        <v>62959</v>
      </c>
      <c r="DW49" s="137">
        <v>4.4256042423492623</v>
      </c>
      <c r="DX49" s="136">
        <v>1717</v>
      </c>
      <c r="DY49" s="137">
        <v>0.12069382430015857</v>
      </c>
      <c r="DZ49" s="136">
        <v>5</v>
      </c>
      <c r="EA49" s="137">
        <v>3.514671645316208E-4</v>
      </c>
      <c r="EB49" s="136">
        <v>2988769</v>
      </c>
      <c r="EC49" s="136">
        <v>14303</v>
      </c>
      <c r="ED49" s="137">
        <v>0.47855822915722163</v>
      </c>
      <c r="EE49" s="136">
        <v>1207</v>
      </c>
      <c r="EF49" s="137">
        <v>4.0384519512883063E-2</v>
      </c>
      <c r="EG49" s="136">
        <v>3</v>
      </c>
      <c r="EH49" s="137">
        <v>1.0037577343715758E-4</v>
      </c>
      <c r="EI49" s="136">
        <v>5005988</v>
      </c>
      <c r="EJ49" s="136">
        <v>113</v>
      </c>
      <c r="EK49" s="137">
        <v>2.257296661518166E-3</v>
      </c>
      <c r="EL49" s="138">
        <v>58</v>
      </c>
      <c r="EM49" s="137">
        <v>1.1586124457349878E-3</v>
      </c>
      <c r="EN49" s="138">
        <v>0</v>
      </c>
      <c r="EO49" s="137">
        <v>0</v>
      </c>
      <c r="EP49" s="138">
        <v>2223118</v>
      </c>
      <c r="EQ49" s="138">
        <v>0</v>
      </c>
      <c r="ER49" s="137">
        <v>0</v>
      </c>
      <c r="ET49" s="239">
        <f t="shared" si="4"/>
        <v>59836349</v>
      </c>
      <c r="EU49" s="239">
        <f t="shared" si="82"/>
        <v>20627677</v>
      </c>
      <c r="EW49" s="287">
        <f t="shared" si="83"/>
        <v>0.34473488681603887</v>
      </c>
      <c r="EX49" s="239">
        <f t="shared" si="5"/>
        <v>50418984</v>
      </c>
      <c r="EY49" s="239">
        <f t="shared" si="84"/>
        <v>11287687</v>
      </c>
      <c r="EZ49" s="286">
        <f t="shared" si="85"/>
        <v>0.22387771637762474</v>
      </c>
      <c r="FA49" s="288">
        <f t="shared" si="6"/>
        <v>0.77612228362237523</v>
      </c>
      <c r="FB49" s="291">
        <f t="shared" si="7"/>
        <v>0.70856883986396868</v>
      </c>
      <c r="FC49" s="294">
        <f t="shared" si="8"/>
        <v>3.1379053572360761E-4</v>
      </c>
      <c r="FE49" s="239">
        <f t="shared" si="9"/>
        <v>19108599</v>
      </c>
      <c r="FF49" s="239">
        <f t="shared" si="10"/>
        <v>11880079</v>
      </c>
      <c r="FG49" s="239">
        <f t="shared" si="11"/>
        <v>7228520</v>
      </c>
      <c r="FH49" s="239">
        <f t="shared" si="12"/>
        <v>9333715</v>
      </c>
      <c r="FI49" s="240">
        <f t="shared" si="13"/>
        <v>0.37828623647395604</v>
      </c>
      <c r="FJ49" s="239">
        <f t="shared" si="14"/>
        <v>3933</v>
      </c>
      <c r="FK49" s="240">
        <f t="shared" si="15"/>
        <v>0.62171376352604391</v>
      </c>
      <c r="FL49" s="240">
        <f t="shared" si="16"/>
        <v>0.48845627039428691</v>
      </c>
      <c r="FM49" s="240">
        <f t="shared" si="17"/>
        <v>2.0582356665708459E-4</v>
      </c>
      <c r="FO49" s="312">
        <f t="shared" si="18"/>
        <v>8257219</v>
      </c>
      <c r="FP49" s="312">
        <f t="shared" si="81"/>
        <v>6286842</v>
      </c>
      <c r="FQ49" s="239">
        <f t="shared" si="19"/>
        <v>1970377</v>
      </c>
      <c r="FR49" s="312">
        <f t="shared" si="20"/>
        <v>5873194</v>
      </c>
      <c r="FS49" s="240">
        <f t="shared" si="21"/>
        <v>0.2386247718511523</v>
      </c>
      <c r="FT49" s="312">
        <f t="shared" si="22"/>
        <v>2686</v>
      </c>
      <c r="FU49" s="240">
        <f t="shared" si="23"/>
        <v>0.76137522814884773</v>
      </c>
      <c r="FV49" s="240">
        <f t="shared" si="24"/>
        <v>0.71127991155375681</v>
      </c>
      <c r="FW49" s="240">
        <f t="shared" si="25"/>
        <v>3.2529111799020952E-4</v>
      </c>
      <c r="FY49" s="244">
        <f t="shared" si="26"/>
        <v>8269325</v>
      </c>
      <c r="FZ49" s="244">
        <f t="shared" si="27"/>
        <v>7162218</v>
      </c>
      <c r="GA49" s="239">
        <f t="shared" si="28"/>
        <v>1107107</v>
      </c>
      <c r="GB49" s="244">
        <f t="shared" si="29"/>
        <v>6926756</v>
      </c>
      <c r="GC49" s="240">
        <f t="shared" si="30"/>
        <v>0.13388118135397992</v>
      </c>
      <c r="GD49" s="244">
        <f t="shared" si="31"/>
        <v>3155</v>
      </c>
      <c r="GE49" s="240">
        <f t="shared" si="32"/>
        <v>0.86611881864602003</v>
      </c>
      <c r="GF49" s="240">
        <f t="shared" si="33"/>
        <v>0.83764466870028687</v>
      </c>
      <c r="GG49" s="240">
        <f t="shared" si="34"/>
        <v>3.8153053604737992E-4</v>
      </c>
      <c r="GI49" s="244">
        <f t="shared" si="35"/>
        <v>6685963</v>
      </c>
      <c r="GJ49" s="244">
        <f t="shared" si="36"/>
        <v>6093830</v>
      </c>
      <c r="GK49" s="239">
        <f t="shared" si="37"/>
        <v>592133</v>
      </c>
      <c r="GL49" s="244">
        <f t="shared" si="38"/>
        <v>5961249</v>
      </c>
      <c r="GM49" s="240">
        <f t="shared" si="39"/>
        <v>8.8563607067523406E-2</v>
      </c>
      <c r="GN49" s="244">
        <f t="shared" si="40"/>
        <v>2661</v>
      </c>
      <c r="GO49" s="240">
        <f t="shared" si="41"/>
        <v>0.91143639293247658</v>
      </c>
      <c r="GP49" s="240">
        <f t="shared" si="42"/>
        <v>0.89160663916327387</v>
      </c>
      <c r="GQ49" s="240">
        <f t="shared" si="43"/>
        <v>3.9799801464650644E-4</v>
      </c>
      <c r="GS49" s="244">
        <f t="shared" si="44"/>
        <v>5116920</v>
      </c>
      <c r="GT49" s="244">
        <f t="shared" si="45"/>
        <v>4849292</v>
      </c>
      <c r="GU49" s="239">
        <f t="shared" si="46"/>
        <v>267628</v>
      </c>
      <c r="GV49" s="244">
        <f t="shared" si="47"/>
        <v>4806131</v>
      </c>
      <c r="GW49" s="240">
        <f t="shared" si="48"/>
        <v>5.2302557006949496E-2</v>
      </c>
      <c r="GX49" s="244">
        <f t="shared" si="49"/>
        <v>2162</v>
      </c>
      <c r="GY49" s="240">
        <f t="shared" si="50"/>
        <v>0.94769744299305048</v>
      </c>
      <c r="GZ49" s="240">
        <f t="shared" si="51"/>
        <v>0.93926248602675044</v>
      </c>
      <c r="HA49" s="240">
        <f t="shared" si="52"/>
        <v>4.2251979706542218E-4</v>
      </c>
      <c r="HC49" s="239">
        <f t="shared" si="53"/>
        <v>2980958</v>
      </c>
      <c r="HD49" s="239">
        <f t="shared" si="54"/>
        <v>2859036</v>
      </c>
      <c r="HE49" s="239">
        <f t="shared" si="55"/>
        <v>121922</v>
      </c>
      <c r="HF49" s="239">
        <f t="shared" si="56"/>
        <v>2824276</v>
      </c>
      <c r="HG49" s="240">
        <f t="shared" si="57"/>
        <v>4.0900274341335904E-2</v>
      </c>
      <c r="HH49" s="239">
        <f t="shared" si="58"/>
        <v>1224</v>
      </c>
      <c r="HI49" s="240">
        <f t="shared" si="59"/>
        <v>0.95909972565866408</v>
      </c>
      <c r="HJ49" s="299">
        <f t="shared" si="60"/>
        <v>0.94743904476346197</v>
      </c>
      <c r="HK49" s="297">
        <f t="shared" si="61"/>
        <v>4.106062547677626E-4</v>
      </c>
      <c r="HM49" s="239">
        <f t="shared" si="62"/>
        <v>31310385</v>
      </c>
      <c r="HN49" s="239">
        <f t="shared" si="63"/>
        <v>27251218</v>
      </c>
      <c r="HO49" s="307">
        <f t="shared" si="64"/>
        <v>4059167</v>
      </c>
      <c r="HP49" s="304">
        <f t="shared" si="65"/>
        <v>26391606</v>
      </c>
      <c r="HQ49" s="285">
        <f t="shared" si="66"/>
        <v>0.12964283256178422</v>
      </c>
      <c r="HR49" s="302">
        <f t="shared" si="67"/>
        <v>11888</v>
      </c>
      <c r="HS49" s="300">
        <f t="shared" si="68"/>
        <v>0.87035716743821578</v>
      </c>
      <c r="HT49" s="299">
        <f t="shared" si="69"/>
        <v>0.8429026343815319</v>
      </c>
      <c r="HU49" s="297">
        <f t="shared" si="70"/>
        <v>3.7968233223577416E-4</v>
      </c>
      <c r="HW49" s="239">
        <f t="shared" si="71"/>
        <v>14783841</v>
      </c>
      <c r="HX49" s="309">
        <f t="shared" si="72"/>
        <v>13802158</v>
      </c>
      <c r="HY49" s="307">
        <f t="shared" si="73"/>
        <v>981683</v>
      </c>
      <c r="HZ49" s="304">
        <f t="shared" si="74"/>
        <v>13591656</v>
      </c>
      <c r="IA49" s="285">
        <f t="shared" si="75"/>
        <v>6.6402432223127944E-2</v>
      </c>
      <c r="IB49" s="302">
        <f t="shared" si="76"/>
        <v>6047</v>
      </c>
      <c r="IC49" s="300">
        <f t="shared" si="77"/>
        <v>0.93359756777687208</v>
      </c>
      <c r="ID49" s="299">
        <f t="shared" si="78"/>
        <v>0.91935891355974408</v>
      </c>
      <c r="IE49" s="297">
        <f t="shared" si="79"/>
        <v>4.0902766743771123E-4</v>
      </c>
    </row>
    <row r="50" spans="2:239" ht="15" hidden="1" customHeight="1" x14ac:dyDescent="0.3">
      <c r="B50" s="131">
        <v>41</v>
      </c>
      <c r="C50" s="131" t="s">
        <v>696</v>
      </c>
      <c r="D50" s="139">
        <v>44458</v>
      </c>
      <c r="E50" s="136">
        <v>2980958</v>
      </c>
      <c r="F50" s="136">
        <v>2859241</v>
      </c>
      <c r="G50" s="137">
        <v>95.916849549708516</v>
      </c>
      <c r="H50" s="136">
        <v>2824864</v>
      </c>
      <c r="I50" s="137">
        <v>94.763629678781115</v>
      </c>
      <c r="J50" s="136">
        <v>8061</v>
      </c>
      <c r="K50" s="137">
        <v>0.27041642317671033</v>
      </c>
      <c r="L50" s="136">
        <v>0</v>
      </c>
      <c r="M50" s="137">
        <v>0</v>
      </c>
      <c r="N50" s="136">
        <v>0</v>
      </c>
      <c r="O50" s="137">
        <v>0</v>
      </c>
      <c r="P50" s="136">
        <v>0</v>
      </c>
      <c r="Q50" s="137">
        <v>0</v>
      </c>
      <c r="R50" s="136">
        <v>2442116</v>
      </c>
      <c r="S50" s="136">
        <v>2336034</v>
      </c>
      <c r="T50" s="137">
        <v>95.656144097987152</v>
      </c>
      <c r="U50" s="136">
        <v>2318510</v>
      </c>
      <c r="V50" s="137">
        <v>94.93856966663337</v>
      </c>
      <c r="W50" s="136">
        <v>4812</v>
      </c>
      <c r="X50" s="137">
        <v>0.19704223714188843</v>
      </c>
      <c r="Y50" s="136">
        <v>0</v>
      </c>
      <c r="Z50" s="137">
        <v>0</v>
      </c>
      <c r="AA50" s="136">
        <v>0</v>
      </c>
      <c r="AB50" s="137">
        <v>0</v>
      </c>
      <c r="AC50" s="136">
        <v>0</v>
      </c>
      <c r="AD50" s="137">
        <v>0</v>
      </c>
      <c r="AE50" s="138">
        <v>2674804</v>
      </c>
      <c r="AF50" s="138">
        <v>2513821</v>
      </c>
      <c r="AG50" s="137">
        <v>93.981502943767097</v>
      </c>
      <c r="AH50" s="138">
        <v>2489099</v>
      </c>
      <c r="AI50" s="137">
        <v>93.057248306791834</v>
      </c>
      <c r="AJ50" s="138">
        <v>3837</v>
      </c>
      <c r="AK50" s="137">
        <v>0.14344976304805884</v>
      </c>
      <c r="AL50" s="138">
        <v>0</v>
      </c>
      <c r="AM50" s="137">
        <v>0</v>
      </c>
      <c r="AN50" s="138">
        <v>3015497</v>
      </c>
      <c r="AO50" s="138">
        <v>2777460</v>
      </c>
      <c r="AP50" s="137">
        <v>92.106210021100992</v>
      </c>
      <c r="AQ50" s="138">
        <v>2732239</v>
      </c>
      <c r="AR50" s="137">
        <v>90.606589892147127</v>
      </c>
      <c r="AS50" s="138">
        <v>3060</v>
      </c>
      <c r="AT50" s="137">
        <v>0.10147580979188504</v>
      </c>
      <c r="AU50" s="138">
        <v>0</v>
      </c>
      <c r="AV50" s="137">
        <v>0</v>
      </c>
      <c r="AW50" s="138">
        <v>3670466</v>
      </c>
      <c r="AX50" s="138">
        <v>3318411</v>
      </c>
      <c r="AY50" s="137">
        <v>90.40843860152907</v>
      </c>
      <c r="AZ50" s="138">
        <v>3233814</v>
      </c>
      <c r="BA50" s="137">
        <v>88.103635887105341</v>
      </c>
      <c r="BB50" s="138">
        <v>3874</v>
      </c>
      <c r="BC50" s="137">
        <v>0.10554518145652352</v>
      </c>
      <c r="BD50" s="138">
        <v>0</v>
      </c>
      <c r="BE50" s="137">
        <v>0</v>
      </c>
      <c r="BF50" s="138">
        <v>4129776</v>
      </c>
      <c r="BG50" s="138">
        <v>3645774</v>
      </c>
      <c r="BH50" s="137">
        <v>88.280187593709684</v>
      </c>
      <c r="BI50" s="138">
        <v>3543335</v>
      </c>
      <c r="BJ50" s="137">
        <v>85.799689862113581</v>
      </c>
      <c r="BK50" s="138">
        <v>4111</v>
      </c>
      <c r="BL50" s="137">
        <v>9.9545350643715294E-2</v>
      </c>
      <c r="BM50" s="138">
        <v>0</v>
      </c>
      <c r="BN50" s="137">
        <v>0</v>
      </c>
      <c r="BO50" s="138">
        <v>4139549</v>
      </c>
      <c r="BP50" s="138">
        <v>3521617</v>
      </c>
      <c r="BQ50" s="137">
        <v>85.072480118003185</v>
      </c>
      <c r="BR50" s="138">
        <v>3396458</v>
      </c>
      <c r="BS50" s="137">
        <v>82.048986495871887</v>
      </c>
      <c r="BT50" s="138">
        <v>3651</v>
      </c>
      <c r="BU50" s="137">
        <v>8.8198013841604486E-2</v>
      </c>
      <c r="BV50" s="138">
        <v>0</v>
      </c>
      <c r="BW50" s="137">
        <v>0</v>
      </c>
      <c r="BX50" s="136">
        <v>3865391</v>
      </c>
      <c r="BY50" s="136">
        <v>3065491</v>
      </c>
      <c r="BZ50" s="137">
        <v>79.306103832704125</v>
      </c>
      <c r="CA50" s="136">
        <v>2908223</v>
      </c>
      <c r="CB50" s="137">
        <v>75.237485677386843</v>
      </c>
      <c r="CC50" s="136">
        <v>2937</v>
      </c>
      <c r="CD50" s="137">
        <v>7.5981964049691222E-2</v>
      </c>
      <c r="CE50" s="136">
        <v>4391828</v>
      </c>
      <c r="CF50" s="136">
        <v>3233033</v>
      </c>
      <c r="CG50" s="137">
        <v>73.614745386203651</v>
      </c>
      <c r="CH50" s="136">
        <v>3001112</v>
      </c>
      <c r="CI50" s="137">
        <v>68.334005794398138</v>
      </c>
      <c r="CJ50" s="136">
        <v>2676</v>
      </c>
      <c r="CK50" s="137">
        <v>6.0931347948963398E-2</v>
      </c>
      <c r="CL50" s="136">
        <v>4695213</v>
      </c>
      <c r="CM50" s="136">
        <v>3181878</v>
      </c>
      <c r="CN50" s="137">
        <v>67.768554909010518</v>
      </c>
      <c r="CO50" s="136">
        <v>2856884</v>
      </c>
      <c r="CP50" s="137">
        <v>60.846739008432628</v>
      </c>
      <c r="CQ50" s="136">
        <v>2353</v>
      </c>
      <c r="CR50" s="137">
        <v>5.0114872317826693E-2</v>
      </c>
      <c r="CS50" s="136">
        <v>4789564</v>
      </c>
      <c r="CT50" s="136">
        <v>3034209</v>
      </c>
      <c r="CU50" s="137">
        <v>63.350421875561111</v>
      </c>
      <c r="CV50" s="136">
        <v>2618453</v>
      </c>
      <c r="CW50" s="137">
        <v>54.669965783941919</v>
      </c>
      <c r="CX50" s="136">
        <v>2036</v>
      </c>
      <c r="CY50" s="137">
        <v>4.2509088509935351E-2</v>
      </c>
      <c r="CZ50" s="136">
        <v>4417542</v>
      </c>
      <c r="DA50" s="136">
        <v>2703211</v>
      </c>
      <c r="DB50" s="137">
        <v>61.192649668073329</v>
      </c>
      <c r="DC50" s="136">
        <v>2234084</v>
      </c>
      <c r="DD50" s="137">
        <v>50.573010964015729</v>
      </c>
      <c r="DE50" s="136">
        <v>1352</v>
      </c>
      <c r="DF50" s="137">
        <v>3.0605255139622894E-2</v>
      </c>
      <c r="DG50" s="136">
        <v>3804929</v>
      </c>
      <c r="DH50" s="136">
        <v>2369169</v>
      </c>
      <c r="DI50" s="137">
        <v>62.26578735109117</v>
      </c>
      <c r="DJ50" s="136">
        <v>1838968</v>
      </c>
      <c r="DK50" s="137">
        <v>48.331204077658221</v>
      </c>
      <c r="DL50" s="136">
        <v>823</v>
      </c>
      <c r="DM50" s="137">
        <v>2.1629838559405444E-2</v>
      </c>
      <c r="DN50" s="136">
        <v>1401351</v>
      </c>
      <c r="DO50" s="136">
        <v>675431</v>
      </c>
      <c r="DP50" s="137">
        <v>48.198559818346723</v>
      </c>
      <c r="DQ50" s="136">
        <v>103356</v>
      </c>
      <c r="DR50" s="137">
        <v>7.3754541153501165</v>
      </c>
      <c r="DS50" s="136">
        <v>72</v>
      </c>
      <c r="DT50" s="137">
        <v>5.1378990702543471E-3</v>
      </c>
      <c r="DU50" s="136">
        <v>1422608</v>
      </c>
      <c r="DV50" s="136">
        <v>69887</v>
      </c>
      <c r="DW50" s="137">
        <v>4.9125971455242761</v>
      </c>
      <c r="DX50" s="136">
        <v>1903</v>
      </c>
      <c r="DY50" s="137">
        <v>0.13376840282073488</v>
      </c>
      <c r="DZ50" s="136">
        <v>6</v>
      </c>
      <c r="EA50" s="137">
        <v>4.2176059743794496E-4</v>
      </c>
      <c r="EB50" s="136">
        <v>2988769</v>
      </c>
      <c r="EC50" s="136">
        <v>16173</v>
      </c>
      <c r="ED50" s="137">
        <v>0.54112579459971644</v>
      </c>
      <c r="EE50" s="136">
        <v>1278</v>
      </c>
      <c r="EF50" s="137">
        <v>4.2760079484229128E-2</v>
      </c>
      <c r="EG50" s="136">
        <v>3</v>
      </c>
      <c r="EH50" s="137">
        <v>1.0037577343715758E-4</v>
      </c>
      <c r="EI50" s="136">
        <v>5005988</v>
      </c>
      <c r="EJ50" s="136">
        <v>116</v>
      </c>
      <c r="EK50" s="137">
        <v>2.3172248914699756E-3</v>
      </c>
      <c r="EL50" s="138">
        <v>59</v>
      </c>
      <c r="EM50" s="137">
        <v>1.1785885223855909E-3</v>
      </c>
      <c r="EN50" s="138">
        <v>0</v>
      </c>
      <c r="EO50" s="137">
        <v>0</v>
      </c>
      <c r="EP50" s="138">
        <v>2223118</v>
      </c>
      <c r="EQ50" s="138">
        <v>0</v>
      </c>
      <c r="ER50" s="137">
        <v>0</v>
      </c>
      <c r="ET50" s="239">
        <f t="shared" si="4"/>
        <v>59836349</v>
      </c>
      <c r="EU50" s="239">
        <f t="shared" si="82"/>
        <v>20515393</v>
      </c>
      <c r="EW50" s="287">
        <f t="shared" si="83"/>
        <v>0.34285836858127827</v>
      </c>
      <c r="EX50" s="239">
        <f t="shared" si="5"/>
        <v>50418984</v>
      </c>
      <c r="EY50" s="239">
        <f t="shared" si="84"/>
        <v>11184204</v>
      </c>
      <c r="EZ50" s="286">
        <f t="shared" si="85"/>
        <v>0.22182525534429651</v>
      </c>
      <c r="FA50" s="288">
        <f t="shared" si="6"/>
        <v>0.77817474465570347</v>
      </c>
      <c r="FB50" s="291">
        <f t="shared" si="7"/>
        <v>0.7159882277675409</v>
      </c>
      <c r="FC50" s="294">
        <f t="shared" si="8"/>
        <v>8.6584450015890838E-4</v>
      </c>
      <c r="FE50" s="239">
        <f t="shared" si="9"/>
        <v>19108599</v>
      </c>
      <c r="FF50" s="239">
        <f t="shared" si="10"/>
        <v>11963898</v>
      </c>
      <c r="FG50" s="239">
        <f t="shared" si="11"/>
        <v>7144701</v>
      </c>
      <c r="FH50" s="239">
        <f t="shared" si="12"/>
        <v>9651745</v>
      </c>
      <c r="FI50" s="240">
        <f t="shared" si="13"/>
        <v>0.37389978197773682</v>
      </c>
      <c r="FJ50" s="239">
        <f t="shared" si="14"/>
        <v>6636</v>
      </c>
      <c r="FK50" s="240">
        <f t="shared" si="15"/>
        <v>0.62610021802226312</v>
      </c>
      <c r="FL50" s="240">
        <f t="shared" si="16"/>
        <v>0.50509956276752677</v>
      </c>
      <c r="FM50" s="240">
        <f t="shared" si="17"/>
        <v>3.4727820705222814E-4</v>
      </c>
      <c r="FO50" s="312">
        <f t="shared" si="18"/>
        <v>8257219</v>
      </c>
      <c r="FP50" s="312">
        <f t="shared" si="81"/>
        <v>6298524</v>
      </c>
      <c r="FQ50" s="239">
        <f t="shared" si="19"/>
        <v>1958695</v>
      </c>
      <c r="FR50" s="312">
        <f t="shared" si="20"/>
        <v>5909335</v>
      </c>
      <c r="FS50" s="240">
        <f t="shared" si="21"/>
        <v>0.2372100098108092</v>
      </c>
      <c r="FT50" s="312">
        <f t="shared" si="22"/>
        <v>5613</v>
      </c>
      <c r="FU50" s="240">
        <f t="shared" si="23"/>
        <v>0.7627899901891908</v>
      </c>
      <c r="FV50" s="240">
        <f t="shared" si="24"/>
        <v>0.71565680890866523</v>
      </c>
      <c r="FW50" s="240">
        <f t="shared" si="25"/>
        <v>6.7976881804878862E-4</v>
      </c>
      <c r="FY50" s="244">
        <f t="shared" si="26"/>
        <v>8269325</v>
      </c>
      <c r="FZ50" s="244">
        <f t="shared" si="27"/>
        <v>7167391</v>
      </c>
      <c r="GA50" s="239">
        <f t="shared" si="28"/>
        <v>1101934</v>
      </c>
      <c r="GB50" s="244">
        <f t="shared" si="29"/>
        <v>6939793</v>
      </c>
      <c r="GC50" s="240">
        <f t="shared" si="30"/>
        <v>0.13325561638948766</v>
      </c>
      <c r="GD50" s="244">
        <f t="shared" si="31"/>
        <v>7762</v>
      </c>
      <c r="GE50" s="240">
        <f t="shared" si="32"/>
        <v>0.86674438361051231</v>
      </c>
      <c r="GF50" s="240">
        <f t="shared" si="33"/>
        <v>0.83922121817681616</v>
      </c>
      <c r="GG50" s="240">
        <f t="shared" si="34"/>
        <v>9.3864976887472675E-4</v>
      </c>
      <c r="GI50" s="244">
        <f t="shared" si="35"/>
        <v>6685963</v>
      </c>
      <c r="GJ50" s="244">
        <f t="shared" si="36"/>
        <v>6095871</v>
      </c>
      <c r="GK50" s="239">
        <f t="shared" si="37"/>
        <v>590092</v>
      </c>
      <c r="GL50" s="244">
        <f t="shared" si="38"/>
        <v>5966053</v>
      </c>
      <c r="GM50" s="240">
        <f t="shared" si="39"/>
        <v>8.8258340645917421E-2</v>
      </c>
      <c r="GN50" s="244">
        <f t="shared" si="40"/>
        <v>6934</v>
      </c>
      <c r="GO50" s="240">
        <f t="shared" si="41"/>
        <v>0.91174165935408258</v>
      </c>
      <c r="GP50" s="240">
        <f t="shared" si="42"/>
        <v>0.89232515944225232</v>
      </c>
      <c r="GQ50" s="240">
        <f t="shared" si="43"/>
        <v>1.0370981711983749E-3</v>
      </c>
      <c r="GS50" s="244">
        <f t="shared" si="44"/>
        <v>5116920</v>
      </c>
      <c r="GT50" s="244">
        <f t="shared" si="45"/>
        <v>4849855</v>
      </c>
      <c r="GU50" s="239">
        <f t="shared" si="46"/>
        <v>267065</v>
      </c>
      <c r="GV50" s="244">
        <f t="shared" si="47"/>
        <v>4807609</v>
      </c>
      <c r="GW50" s="240">
        <f t="shared" si="48"/>
        <v>5.2192529881256694E-2</v>
      </c>
      <c r="GX50" s="244">
        <f t="shared" si="49"/>
        <v>8649</v>
      </c>
      <c r="GY50" s="240">
        <f t="shared" si="50"/>
        <v>0.94780747011874333</v>
      </c>
      <c r="GZ50" s="240">
        <f t="shared" si="51"/>
        <v>0.93955133166045202</v>
      </c>
      <c r="HA50" s="240">
        <f t="shared" si="52"/>
        <v>1.6902746183250861E-3</v>
      </c>
      <c r="HC50" s="239">
        <f t="shared" si="53"/>
        <v>2980958</v>
      </c>
      <c r="HD50" s="239">
        <f t="shared" si="54"/>
        <v>2859241</v>
      </c>
      <c r="HE50" s="239">
        <f t="shared" si="55"/>
        <v>121717</v>
      </c>
      <c r="HF50" s="239">
        <f t="shared" si="56"/>
        <v>2824864</v>
      </c>
      <c r="HG50" s="240">
        <f t="shared" si="57"/>
        <v>4.0831504502914832E-2</v>
      </c>
      <c r="HH50" s="239">
        <f t="shared" si="58"/>
        <v>8061</v>
      </c>
      <c r="HI50" s="240">
        <f t="shared" si="59"/>
        <v>0.95916849549708516</v>
      </c>
      <c r="HJ50" s="299">
        <f t="shared" si="60"/>
        <v>0.94763629678781114</v>
      </c>
      <c r="HK50" s="297">
        <f t="shared" si="61"/>
        <v>2.7041642317671031E-3</v>
      </c>
      <c r="HM50" s="239">
        <f t="shared" si="62"/>
        <v>31310385</v>
      </c>
      <c r="HN50" s="239">
        <f t="shared" si="63"/>
        <v>27270882</v>
      </c>
      <c r="HO50" s="307">
        <f t="shared" si="64"/>
        <v>4039503</v>
      </c>
      <c r="HP50" s="304">
        <f t="shared" si="65"/>
        <v>26447654</v>
      </c>
      <c r="HQ50" s="285">
        <f t="shared" si="66"/>
        <v>0.12901479812528655</v>
      </c>
      <c r="HR50" s="302">
        <f t="shared" si="67"/>
        <v>37019</v>
      </c>
      <c r="HS50" s="300">
        <f t="shared" si="68"/>
        <v>0.8709852018747134</v>
      </c>
      <c r="HT50" s="299">
        <f t="shared" si="69"/>
        <v>0.84469271137994628</v>
      </c>
      <c r="HU50" s="297">
        <f t="shared" si="70"/>
        <v>1.1823233729000777E-3</v>
      </c>
      <c r="HW50" s="239">
        <f t="shared" si="71"/>
        <v>14783841</v>
      </c>
      <c r="HX50" s="309">
        <f t="shared" si="72"/>
        <v>13804967</v>
      </c>
      <c r="HY50" s="307">
        <f t="shared" si="73"/>
        <v>978874</v>
      </c>
      <c r="HZ50" s="304">
        <f t="shared" si="74"/>
        <v>13598526</v>
      </c>
      <c r="IA50" s="285">
        <f t="shared" si="75"/>
        <v>6.6212427474023838E-2</v>
      </c>
      <c r="IB50" s="302">
        <f t="shared" si="76"/>
        <v>23644</v>
      </c>
      <c r="IC50" s="300">
        <f t="shared" si="77"/>
        <v>0.93378757252597622</v>
      </c>
      <c r="ID50" s="299">
        <f t="shared" si="78"/>
        <v>0.91982361011593672</v>
      </c>
      <c r="IE50" s="297">
        <f t="shared" si="79"/>
        <v>1.5993137372080773E-3</v>
      </c>
    </row>
    <row r="51" spans="2:239" ht="15.6" x14ac:dyDescent="0.3">
      <c r="B51" s="131">
        <v>42</v>
      </c>
      <c r="C51" s="131" t="s">
        <v>697</v>
      </c>
      <c r="D51" s="139">
        <v>44465</v>
      </c>
      <c r="E51" s="136">
        <v>2980958</v>
      </c>
      <c r="F51" s="136">
        <v>2859514</v>
      </c>
      <c r="G51" s="137">
        <v>95.926007679410446</v>
      </c>
      <c r="H51" s="136">
        <v>2827439</v>
      </c>
      <c r="I51" s="137">
        <v>94.850011305090504</v>
      </c>
      <c r="J51" s="136">
        <v>165347</v>
      </c>
      <c r="K51" s="137">
        <v>5.5467738894677483</v>
      </c>
      <c r="L51" s="136">
        <v>0</v>
      </c>
      <c r="M51" s="137">
        <v>0</v>
      </c>
      <c r="N51" s="136">
        <v>0</v>
      </c>
      <c r="O51" s="137">
        <v>0</v>
      </c>
      <c r="P51" s="136">
        <v>0</v>
      </c>
      <c r="Q51" s="137">
        <v>0</v>
      </c>
      <c r="R51" s="136">
        <v>2442116</v>
      </c>
      <c r="S51" s="136">
        <v>2336318</v>
      </c>
      <c r="T51" s="137">
        <v>95.667773357203345</v>
      </c>
      <c r="U51" s="136">
        <v>2319183</v>
      </c>
      <c r="V51" s="137">
        <v>94.966127735128055</v>
      </c>
      <c r="W51" s="136">
        <v>32179</v>
      </c>
      <c r="X51" s="137">
        <v>1.3176687757665893</v>
      </c>
      <c r="Y51" s="136">
        <v>0</v>
      </c>
      <c r="Z51" s="137">
        <v>0</v>
      </c>
      <c r="AA51" s="136">
        <v>0</v>
      </c>
      <c r="AB51" s="137">
        <v>0</v>
      </c>
      <c r="AC51" s="136">
        <v>0</v>
      </c>
      <c r="AD51" s="137">
        <v>0</v>
      </c>
      <c r="AE51" s="138">
        <v>2674804</v>
      </c>
      <c r="AF51" s="138">
        <v>2514229</v>
      </c>
      <c r="AG51" s="137">
        <v>93.996756397851954</v>
      </c>
      <c r="AH51" s="138">
        <v>2490035</v>
      </c>
      <c r="AI51" s="137">
        <v>93.092241524986505</v>
      </c>
      <c r="AJ51" s="138">
        <v>21242</v>
      </c>
      <c r="AK51" s="137">
        <v>0.79415164625146373</v>
      </c>
      <c r="AL51" s="138">
        <v>0</v>
      </c>
      <c r="AM51" s="137">
        <v>0</v>
      </c>
      <c r="AN51" s="138">
        <v>3015497</v>
      </c>
      <c r="AO51" s="138">
        <v>2778184</v>
      </c>
      <c r="AP51" s="137">
        <v>92.130219330345881</v>
      </c>
      <c r="AQ51" s="138">
        <v>2733934</v>
      </c>
      <c r="AR51" s="137">
        <v>90.662799531884801</v>
      </c>
      <c r="AS51" s="138">
        <v>25540</v>
      </c>
      <c r="AT51" s="137">
        <v>0.84695822943945887</v>
      </c>
      <c r="AU51" s="138">
        <v>0</v>
      </c>
      <c r="AV51" s="137">
        <v>0</v>
      </c>
      <c r="AW51" s="138">
        <v>3670466</v>
      </c>
      <c r="AX51" s="138">
        <v>3319573</v>
      </c>
      <c r="AY51" s="137">
        <v>90.440096707066616</v>
      </c>
      <c r="AZ51" s="138">
        <v>3236837</v>
      </c>
      <c r="BA51" s="137">
        <v>88.185996001597616</v>
      </c>
      <c r="BB51" s="138">
        <v>34783</v>
      </c>
      <c r="BC51" s="137">
        <v>0.94764533985602917</v>
      </c>
      <c r="BD51" s="138">
        <v>0</v>
      </c>
      <c r="BE51" s="137">
        <v>0</v>
      </c>
      <c r="BF51" s="138">
        <v>4129776</v>
      </c>
      <c r="BG51" s="138">
        <v>3647685</v>
      </c>
      <c r="BH51" s="137">
        <v>88.326461289910156</v>
      </c>
      <c r="BI51" s="138">
        <v>3547909</v>
      </c>
      <c r="BJ51" s="137">
        <v>85.910446474578762</v>
      </c>
      <c r="BK51" s="138">
        <v>37916</v>
      </c>
      <c r="BL51" s="137">
        <v>0.91811274994091696</v>
      </c>
      <c r="BM51" s="138">
        <v>0</v>
      </c>
      <c r="BN51" s="137">
        <v>0</v>
      </c>
      <c r="BO51" s="138">
        <v>4139549</v>
      </c>
      <c r="BP51" s="138">
        <v>3524464</v>
      </c>
      <c r="BQ51" s="137">
        <v>85.141255726167273</v>
      </c>
      <c r="BR51" s="138">
        <v>3403568</v>
      </c>
      <c r="BS51" s="137">
        <v>82.220744337124657</v>
      </c>
      <c r="BT51" s="138">
        <v>30628</v>
      </c>
      <c r="BU51" s="137">
        <v>0.73988736454140303</v>
      </c>
      <c r="BV51" s="138">
        <v>0</v>
      </c>
      <c r="BW51" s="137">
        <v>0</v>
      </c>
      <c r="BX51" s="136">
        <v>3865391</v>
      </c>
      <c r="BY51" s="136">
        <v>3069557</v>
      </c>
      <c r="BZ51" s="137">
        <v>79.411293708708897</v>
      </c>
      <c r="CA51" s="136">
        <v>2918765</v>
      </c>
      <c r="CB51" s="137">
        <v>75.510213585119843</v>
      </c>
      <c r="CC51" s="136">
        <v>18534</v>
      </c>
      <c r="CD51" s="137">
        <v>0.47948577517772462</v>
      </c>
      <c r="CE51" s="136">
        <v>4391828</v>
      </c>
      <c r="CF51" s="136">
        <v>3239827</v>
      </c>
      <c r="CG51" s="137">
        <v>73.769441790525491</v>
      </c>
      <c r="CH51" s="136">
        <v>3019766</v>
      </c>
      <c r="CI51" s="137">
        <v>68.758749204203809</v>
      </c>
      <c r="CJ51" s="136">
        <v>15177</v>
      </c>
      <c r="CK51" s="137">
        <v>0.34557364268363877</v>
      </c>
      <c r="CL51" s="136">
        <v>4695213</v>
      </c>
      <c r="CM51" s="136">
        <v>3192322</v>
      </c>
      <c r="CN51" s="137">
        <v>67.990994231784583</v>
      </c>
      <c r="CO51" s="136">
        <v>2888512</v>
      </c>
      <c r="CP51" s="137">
        <v>61.52036127008509</v>
      </c>
      <c r="CQ51" s="136">
        <v>12516</v>
      </c>
      <c r="CR51" s="137">
        <v>0.26656937608581338</v>
      </c>
      <c r="CS51" s="136">
        <v>4789564</v>
      </c>
      <c r="CT51" s="136">
        <v>3047881</v>
      </c>
      <c r="CU51" s="137">
        <v>63.635875833374399</v>
      </c>
      <c r="CV51" s="136">
        <v>2663159</v>
      </c>
      <c r="CW51" s="137">
        <v>55.603370160624223</v>
      </c>
      <c r="CX51" s="136">
        <v>10224</v>
      </c>
      <c r="CY51" s="137">
        <v>0.21346410654497988</v>
      </c>
      <c r="CZ51" s="136">
        <v>4417542</v>
      </c>
      <c r="DA51" s="136">
        <v>2718113</v>
      </c>
      <c r="DB51" s="137">
        <v>61.529986585300158</v>
      </c>
      <c r="DC51" s="136">
        <v>2292106</v>
      </c>
      <c r="DD51" s="137">
        <v>51.88645631439384</v>
      </c>
      <c r="DE51" s="136">
        <v>6619</v>
      </c>
      <c r="DF51" s="137">
        <v>0.14983445545056504</v>
      </c>
      <c r="DG51" s="136">
        <v>3804929</v>
      </c>
      <c r="DH51" s="136">
        <v>2383880</v>
      </c>
      <c r="DI51" s="137">
        <v>62.652417430128125</v>
      </c>
      <c r="DJ51" s="136">
        <v>1911481</v>
      </c>
      <c r="DK51" s="137">
        <v>50.236968942127433</v>
      </c>
      <c r="DL51" s="136">
        <v>3017</v>
      </c>
      <c r="DM51" s="137">
        <v>7.9291886918257865E-2</v>
      </c>
      <c r="DN51" s="136">
        <v>1401351</v>
      </c>
      <c r="DO51" s="136">
        <v>693769</v>
      </c>
      <c r="DP51" s="137">
        <v>49.507154167656779</v>
      </c>
      <c r="DQ51" s="136">
        <v>112217</v>
      </c>
      <c r="DR51" s="137">
        <v>8.0077724995379462</v>
      </c>
      <c r="DS51" s="136">
        <v>193</v>
      </c>
      <c r="DT51" s="137">
        <v>1.3772423896654014E-2</v>
      </c>
      <c r="DU51" s="136">
        <v>1422608</v>
      </c>
      <c r="DV51" s="136">
        <v>86090</v>
      </c>
      <c r="DW51" s="137">
        <v>6.0515616389054472</v>
      </c>
      <c r="DX51" s="136">
        <v>2131</v>
      </c>
      <c r="DY51" s="137">
        <v>0.14979530552337678</v>
      </c>
      <c r="DZ51" s="136">
        <v>6</v>
      </c>
      <c r="EA51" s="137">
        <v>4.2176059743794496E-4</v>
      </c>
      <c r="EB51" s="136">
        <v>2988769</v>
      </c>
      <c r="EC51" s="136">
        <v>29405</v>
      </c>
      <c r="ED51" s="137">
        <v>0.98384987263987289</v>
      </c>
      <c r="EE51" s="136">
        <v>1352</v>
      </c>
      <c r="EF51" s="137">
        <v>4.5236015229012348E-2</v>
      </c>
      <c r="EG51" s="136">
        <v>3</v>
      </c>
      <c r="EH51" s="137">
        <v>1.0037577343715758E-4</v>
      </c>
      <c r="EI51" s="136">
        <v>5005988</v>
      </c>
      <c r="EJ51" s="136">
        <v>118</v>
      </c>
      <c r="EK51" s="137">
        <v>2.3571770447711818E-3</v>
      </c>
      <c r="EL51" s="138">
        <v>59</v>
      </c>
      <c r="EM51" s="137">
        <v>1.1785885223855909E-3</v>
      </c>
      <c r="EN51" s="138">
        <v>0</v>
      </c>
      <c r="EO51" s="137">
        <v>0</v>
      </c>
      <c r="EP51" s="138">
        <v>2223118</v>
      </c>
      <c r="EQ51" s="138">
        <v>0</v>
      </c>
      <c r="ER51" s="137">
        <v>0</v>
      </c>
      <c r="ET51" s="239">
        <f t="shared" si="4"/>
        <v>59836349</v>
      </c>
      <c r="EU51" s="239">
        <f t="shared" si="82"/>
        <v>20395420</v>
      </c>
      <c r="EV51" s="242">
        <v>44440</v>
      </c>
      <c r="EW51" s="287">
        <f t="shared" si="83"/>
        <v>0.34085334985929705</v>
      </c>
      <c r="EX51" s="239">
        <f t="shared" si="5"/>
        <v>50418984</v>
      </c>
      <c r="EY51" s="239">
        <f t="shared" si="84"/>
        <v>11093668</v>
      </c>
      <c r="EZ51" s="286">
        <f t="shared" si="85"/>
        <v>0.22002958250804897</v>
      </c>
      <c r="FA51" s="288">
        <f t="shared" si="6"/>
        <v>0.77997041749195106</v>
      </c>
      <c r="FB51" s="291">
        <f t="shared" si="7"/>
        <v>0.72125433943690731</v>
      </c>
      <c r="FC51" s="294">
        <f t="shared" si="8"/>
        <v>8.2095069587280849E-3</v>
      </c>
      <c r="FE51" s="239">
        <f t="shared" si="9"/>
        <v>19108599</v>
      </c>
      <c r="FF51" s="239">
        <f t="shared" si="10"/>
        <v>12035965</v>
      </c>
      <c r="FG51" s="239">
        <f t="shared" si="11"/>
        <v>7072634</v>
      </c>
      <c r="FH51" s="239">
        <f t="shared" si="12"/>
        <v>9867475</v>
      </c>
      <c r="FI51" s="240">
        <f t="shared" si="13"/>
        <v>0.3701283385558512</v>
      </c>
      <c r="FJ51" s="239">
        <f t="shared" si="14"/>
        <v>32569</v>
      </c>
      <c r="FK51" s="240">
        <f t="shared" si="15"/>
        <v>0.62987166144414874</v>
      </c>
      <c r="FL51" s="240">
        <f t="shared" si="16"/>
        <v>0.51638924444434675</v>
      </c>
      <c r="FM51" s="240">
        <f t="shared" si="17"/>
        <v>1.7044159019716726E-3</v>
      </c>
      <c r="FO51" s="312">
        <f t="shared" si="18"/>
        <v>8257219</v>
      </c>
      <c r="FP51" s="312">
        <f t="shared" si="81"/>
        <v>6309384</v>
      </c>
      <c r="FQ51" s="239">
        <f t="shared" si="19"/>
        <v>1947835</v>
      </c>
      <c r="FR51" s="312">
        <f t="shared" si="20"/>
        <v>5938531</v>
      </c>
      <c r="FS51" s="240">
        <f t="shared" si="21"/>
        <v>0.23589479702548763</v>
      </c>
      <c r="FT51" s="312">
        <f t="shared" si="22"/>
        <v>33711</v>
      </c>
      <c r="FU51" s="240">
        <f t="shared" si="23"/>
        <v>0.76410520297451234</v>
      </c>
      <c r="FV51" s="240">
        <f t="shared" si="24"/>
        <v>0.71919262405417606</v>
      </c>
      <c r="FW51" s="240">
        <f t="shared" si="25"/>
        <v>4.0826094112315541E-3</v>
      </c>
      <c r="FY51" s="244">
        <f t="shared" si="26"/>
        <v>8269325</v>
      </c>
      <c r="FZ51" s="244">
        <f t="shared" si="27"/>
        <v>7172149</v>
      </c>
      <c r="GA51" s="239">
        <f t="shared" si="28"/>
        <v>1097176</v>
      </c>
      <c r="GB51" s="244">
        <f t="shared" si="29"/>
        <v>6951477</v>
      </c>
      <c r="GC51" s="240">
        <f t="shared" si="30"/>
        <v>0.13268023689962602</v>
      </c>
      <c r="GD51" s="244">
        <f t="shared" si="31"/>
        <v>68544</v>
      </c>
      <c r="GE51" s="240">
        <f t="shared" si="32"/>
        <v>0.86731976310037395</v>
      </c>
      <c r="GF51" s="240">
        <f t="shared" si="33"/>
        <v>0.84063415091316396</v>
      </c>
      <c r="GG51" s="240">
        <f t="shared" si="34"/>
        <v>8.2889474050179424E-3</v>
      </c>
      <c r="GI51" s="244">
        <f t="shared" si="35"/>
        <v>6685963</v>
      </c>
      <c r="GJ51" s="244">
        <f t="shared" si="36"/>
        <v>6097757</v>
      </c>
      <c r="GK51" s="239">
        <f t="shared" si="37"/>
        <v>588206</v>
      </c>
      <c r="GL51" s="244">
        <f t="shared" si="38"/>
        <v>5970771</v>
      </c>
      <c r="GM51" s="240">
        <f t="shared" si="39"/>
        <v>8.7976257122571566E-2</v>
      </c>
      <c r="GN51" s="244">
        <f t="shared" si="40"/>
        <v>60323</v>
      </c>
      <c r="GO51" s="240">
        <f t="shared" si="41"/>
        <v>0.91202374287742838</v>
      </c>
      <c r="GP51" s="240">
        <f t="shared" si="42"/>
        <v>0.8930308169518737</v>
      </c>
      <c r="GQ51" s="240">
        <f t="shared" si="43"/>
        <v>9.022335301586323E-3</v>
      </c>
      <c r="GS51" s="244">
        <f t="shared" si="44"/>
        <v>5116920</v>
      </c>
      <c r="GT51" s="244">
        <f t="shared" si="45"/>
        <v>4850547</v>
      </c>
      <c r="GU51" s="239">
        <f t="shared" si="46"/>
        <v>266373</v>
      </c>
      <c r="GV51" s="244">
        <f t="shared" si="47"/>
        <v>4809218</v>
      </c>
      <c r="GW51" s="240">
        <f t="shared" si="48"/>
        <v>5.2057292277385613E-2</v>
      </c>
      <c r="GX51" s="244">
        <f t="shared" si="49"/>
        <v>53421</v>
      </c>
      <c r="GY51" s="240">
        <f t="shared" si="50"/>
        <v>0.94794270772261435</v>
      </c>
      <c r="GZ51" s="240">
        <f t="shared" si="51"/>
        <v>0.93986577863245857</v>
      </c>
      <c r="HA51" s="240">
        <f t="shared" si="52"/>
        <v>1.0440069416758518E-2</v>
      </c>
      <c r="HC51" s="239">
        <f t="shared" si="53"/>
        <v>2980958</v>
      </c>
      <c r="HD51" s="239">
        <f t="shared" si="54"/>
        <v>2859514</v>
      </c>
      <c r="HE51" s="239">
        <f t="shared" si="55"/>
        <v>121444</v>
      </c>
      <c r="HF51" s="239">
        <f t="shared" si="56"/>
        <v>2827439</v>
      </c>
      <c r="HG51" s="240">
        <f t="shared" si="57"/>
        <v>4.0739923205895555E-2</v>
      </c>
      <c r="HH51" s="239">
        <f t="shared" si="58"/>
        <v>165347</v>
      </c>
      <c r="HI51" s="240">
        <f t="shared" si="59"/>
        <v>0.95926007679410441</v>
      </c>
      <c r="HJ51" s="299">
        <f t="shared" si="60"/>
        <v>0.94850011305090509</v>
      </c>
      <c r="HK51" s="297">
        <f t="shared" si="61"/>
        <v>5.546773889467748E-2</v>
      </c>
      <c r="HM51" s="239">
        <f t="shared" si="62"/>
        <v>31310385</v>
      </c>
      <c r="HN51" s="239">
        <f t="shared" si="63"/>
        <v>27289351</v>
      </c>
      <c r="HO51" s="307">
        <f t="shared" si="64"/>
        <v>4021034</v>
      </c>
      <c r="HP51" s="304">
        <f t="shared" si="65"/>
        <v>26497436</v>
      </c>
      <c r="HQ51" s="285">
        <f t="shared" si="66"/>
        <v>0.12842492993937954</v>
      </c>
      <c r="HR51" s="302">
        <f t="shared" si="67"/>
        <v>381346</v>
      </c>
      <c r="HS51" s="300">
        <f t="shared" si="68"/>
        <v>0.87157507006062052</v>
      </c>
      <c r="HT51" s="299">
        <f t="shared" si="69"/>
        <v>0.84628266308446864</v>
      </c>
      <c r="HU51" s="297">
        <f t="shared" si="70"/>
        <v>1.217953723660696E-2</v>
      </c>
      <c r="HW51" s="239">
        <f t="shared" si="71"/>
        <v>14783841</v>
      </c>
      <c r="HX51" s="309">
        <f t="shared" si="72"/>
        <v>13807818</v>
      </c>
      <c r="HY51" s="307">
        <f t="shared" si="73"/>
        <v>976023</v>
      </c>
      <c r="HZ51" s="304">
        <f t="shared" si="74"/>
        <v>13607428</v>
      </c>
      <c r="IA51" s="285">
        <f t="shared" si="75"/>
        <v>6.6019581785274881E-2</v>
      </c>
      <c r="IB51" s="302">
        <f t="shared" si="76"/>
        <v>279091</v>
      </c>
      <c r="IC51" s="300">
        <f t="shared" si="77"/>
        <v>0.93398041821472511</v>
      </c>
      <c r="ID51" s="299">
        <f t="shared" si="78"/>
        <v>0.9204257540378038</v>
      </c>
      <c r="IE51" s="297">
        <f t="shared" si="79"/>
        <v>1.8878111581421907E-2</v>
      </c>
    </row>
    <row r="52" spans="2:239" ht="15" hidden="1" customHeight="1" x14ac:dyDescent="0.3">
      <c r="B52" s="131">
        <v>43</v>
      </c>
      <c r="C52" s="131" t="s">
        <v>698</v>
      </c>
      <c r="D52" s="139">
        <v>44472</v>
      </c>
      <c r="E52" s="136">
        <v>2980958</v>
      </c>
      <c r="F52" s="136">
        <v>2859863</v>
      </c>
      <c r="G52" s="137">
        <v>95.937715325073341</v>
      </c>
      <c r="H52" s="136">
        <v>2832151</v>
      </c>
      <c r="I52" s="137">
        <v>95.008081294671044</v>
      </c>
      <c r="J52" s="136">
        <v>542543</v>
      </c>
      <c r="K52" s="137">
        <v>18.2002899738943</v>
      </c>
      <c r="L52" s="136">
        <v>0</v>
      </c>
      <c r="M52" s="137">
        <v>0</v>
      </c>
      <c r="N52" s="136">
        <v>0</v>
      </c>
      <c r="O52" s="137">
        <v>0</v>
      </c>
      <c r="P52" s="136">
        <v>0</v>
      </c>
      <c r="Q52" s="137">
        <v>0</v>
      </c>
      <c r="R52" s="136">
        <v>2442116</v>
      </c>
      <c r="S52" s="136">
        <v>2336580</v>
      </c>
      <c r="T52" s="137">
        <v>95.678501758311228</v>
      </c>
      <c r="U52" s="136">
        <v>2319987</v>
      </c>
      <c r="V52" s="137">
        <v>94.999050004176709</v>
      </c>
      <c r="W52" s="136">
        <v>128685</v>
      </c>
      <c r="X52" s="137">
        <v>5.2694057120955762</v>
      </c>
      <c r="Y52" s="136">
        <v>0</v>
      </c>
      <c r="Z52" s="137">
        <v>0</v>
      </c>
      <c r="AA52" s="136">
        <v>0</v>
      </c>
      <c r="AB52" s="137">
        <v>0</v>
      </c>
      <c r="AC52" s="136">
        <v>0</v>
      </c>
      <c r="AD52" s="137">
        <v>0</v>
      </c>
      <c r="AE52" s="138">
        <v>2674804</v>
      </c>
      <c r="AF52" s="138">
        <v>2514571</v>
      </c>
      <c r="AG52" s="137">
        <v>94.009542381423088</v>
      </c>
      <c r="AH52" s="138">
        <v>2490923</v>
      </c>
      <c r="AI52" s="137">
        <v>93.125440219171196</v>
      </c>
      <c r="AJ52" s="138">
        <v>70571</v>
      </c>
      <c r="AK52" s="137">
        <v>2.638361539761418</v>
      </c>
      <c r="AL52" s="138">
        <v>0</v>
      </c>
      <c r="AM52" s="137">
        <v>0</v>
      </c>
      <c r="AN52" s="138">
        <v>3015497</v>
      </c>
      <c r="AO52" s="138">
        <v>2778762</v>
      </c>
      <c r="AP52" s="137">
        <v>92.14938698330657</v>
      </c>
      <c r="AQ52" s="138">
        <v>2735432</v>
      </c>
      <c r="AR52" s="137">
        <v>90.712476251841736</v>
      </c>
      <c r="AS52" s="138">
        <v>72085</v>
      </c>
      <c r="AT52" s="137">
        <v>2.3904848852444553</v>
      </c>
      <c r="AU52" s="138">
        <v>0</v>
      </c>
      <c r="AV52" s="137">
        <v>0</v>
      </c>
      <c r="AW52" s="138">
        <v>3670466</v>
      </c>
      <c r="AX52" s="138">
        <v>3320609</v>
      </c>
      <c r="AY52" s="137">
        <v>90.468322005979616</v>
      </c>
      <c r="AZ52" s="138">
        <v>3239502</v>
      </c>
      <c r="BA52" s="137">
        <v>88.258602586156627</v>
      </c>
      <c r="BB52" s="138">
        <v>98848</v>
      </c>
      <c r="BC52" s="137">
        <v>2.6930640414595857</v>
      </c>
      <c r="BD52" s="138">
        <v>0</v>
      </c>
      <c r="BE52" s="137">
        <v>0</v>
      </c>
      <c r="BF52" s="138">
        <v>4129776</v>
      </c>
      <c r="BG52" s="138">
        <v>3649292</v>
      </c>
      <c r="BH52" s="137">
        <v>88.365373812042108</v>
      </c>
      <c r="BI52" s="138">
        <v>3551717</v>
      </c>
      <c r="BJ52" s="137">
        <v>86.002654865542354</v>
      </c>
      <c r="BK52" s="138">
        <v>106418</v>
      </c>
      <c r="BL52" s="137">
        <v>2.5768467829732167</v>
      </c>
      <c r="BM52" s="138">
        <v>0</v>
      </c>
      <c r="BN52" s="137">
        <v>0</v>
      </c>
      <c r="BO52" s="138">
        <v>4139549</v>
      </c>
      <c r="BP52" s="138">
        <v>3526855</v>
      </c>
      <c r="BQ52" s="137">
        <v>85.199015641559015</v>
      </c>
      <c r="BR52" s="138">
        <v>3409287</v>
      </c>
      <c r="BS52" s="137">
        <v>82.358899483977595</v>
      </c>
      <c r="BT52" s="138">
        <v>85382</v>
      </c>
      <c r="BU52" s="137">
        <v>2.0625918427345584</v>
      </c>
      <c r="BV52" s="138">
        <v>0</v>
      </c>
      <c r="BW52" s="137">
        <v>0</v>
      </c>
      <c r="BX52" s="136">
        <v>3865391</v>
      </c>
      <c r="BY52" s="136">
        <v>3072921</v>
      </c>
      <c r="BZ52" s="137">
        <v>79.498322420681376</v>
      </c>
      <c r="CA52" s="136">
        <v>2927120</v>
      </c>
      <c r="CB52" s="137">
        <v>75.726362481829142</v>
      </c>
      <c r="CC52" s="136">
        <v>51712</v>
      </c>
      <c r="CD52" s="137">
        <v>1.3378206758384856</v>
      </c>
      <c r="CE52" s="136">
        <v>4391828</v>
      </c>
      <c r="CF52" s="136">
        <v>3245232</v>
      </c>
      <c r="CG52" s="137">
        <v>73.892511273210147</v>
      </c>
      <c r="CH52" s="136">
        <v>3033885</v>
      </c>
      <c r="CI52" s="137">
        <v>69.080232650276827</v>
      </c>
      <c r="CJ52" s="136">
        <v>42694</v>
      </c>
      <c r="CK52" s="137">
        <v>0.97212368061772914</v>
      </c>
      <c r="CL52" s="136">
        <v>4695213</v>
      </c>
      <c r="CM52" s="136">
        <v>3200869</v>
      </c>
      <c r="CN52" s="137">
        <v>68.173030701695538</v>
      </c>
      <c r="CO52" s="136">
        <v>2912006</v>
      </c>
      <c r="CP52" s="137">
        <v>62.020743254885346</v>
      </c>
      <c r="CQ52" s="136">
        <v>35919</v>
      </c>
      <c r="CR52" s="137">
        <v>0.76501321665279087</v>
      </c>
      <c r="CS52" s="136">
        <v>4789564</v>
      </c>
      <c r="CT52" s="136">
        <v>3059389</v>
      </c>
      <c r="CU52" s="137">
        <v>63.876148225600495</v>
      </c>
      <c r="CV52" s="136">
        <v>2696045</v>
      </c>
      <c r="CW52" s="137">
        <v>56.28998798220465</v>
      </c>
      <c r="CX52" s="136">
        <v>29863</v>
      </c>
      <c r="CY52" s="137">
        <v>0.62350142935766173</v>
      </c>
      <c r="CZ52" s="136">
        <v>4417542</v>
      </c>
      <c r="DA52" s="136">
        <v>2730538</v>
      </c>
      <c r="DB52" s="137">
        <v>61.811251596476048</v>
      </c>
      <c r="DC52" s="136">
        <v>2332716</v>
      </c>
      <c r="DD52" s="137">
        <v>52.805745819734142</v>
      </c>
      <c r="DE52" s="136">
        <v>20506</v>
      </c>
      <c r="DF52" s="137">
        <v>0.46419479429963539</v>
      </c>
      <c r="DG52" s="136">
        <v>3804929</v>
      </c>
      <c r="DH52" s="136">
        <v>2396295</v>
      </c>
      <c r="DI52" s="137">
        <v>62.978704727473236</v>
      </c>
      <c r="DJ52" s="136">
        <v>1957725</v>
      </c>
      <c r="DK52" s="137">
        <v>51.452339846551673</v>
      </c>
      <c r="DL52" s="136">
        <v>8221</v>
      </c>
      <c r="DM52" s="137">
        <v>0.21606185029996619</v>
      </c>
      <c r="DN52" s="136">
        <v>1401351</v>
      </c>
      <c r="DO52" s="136">
        <v>714807</v>
      </c>
      <c r="DP52" s="137">
        <v>51.008419732101387</v>
      </c>
      <c r="DQ52" s="136">
        <v>121057</v>
      </c>
      <c r="DR52" s="137">
        <v>8.6385923298302849</v>
      </c>
      <c r="DS52" s="136">
        <v>402</v>
      </c>
      <c r="DT52" s="137">
        <v>2.8686603142253436E-2</v>
      </c>
      <c r="DU52" s="136">
        <v>1422608</v>
      </c>
      <c r="DV52" s="136">
        <v>133820</v>
      </c>
      <c r="DW52" s="137">
        <v>9.4066671915242992</v>
      </c>
      <c r="DX52" s="136">
        <v>2422</v>
      </c>
      <c r="DY52" s="137">
        <v>0.17025069449911712</v>
      </c>
      <c r="DZ52" s="136">
        <v>10</v>
      </c>
      <c r="EA52" s="137">
        <v>7.0293432906324161E-4</v>
      </c>
      <c r="EB52" s="136">
        <v>2988769</v>
      </c>
      <c r="EC52" s="136">
        <v>81081</v>
      </c>
      <c r="ED52" s="137">
        <v>2.7128560286860575</v>
      </c>
      <c r="EE52" s="136">
        <v>1475</v>
      </c>
      <c r="EF52" s="137">
        <v>4.9351421939935809E-2</v>
      </c>
      <c r="EG52" s="136">
        <v>3</v>
      </c>
      <c r="EH52" s="137">
        <v>1.0037577343715758E-4</v>
      </c>
      <c r="EI52" s="136">
        <v>5005988</v>
      </c>
      <c r="EJ52" s="136">
        <v>120</v>
      </c>
      <c r="EK52" s="137">
        <v>2.3971291980723884E-3</v>
      </c>
      <c r="EL52" s="138">
        <v>64</v>
      </c>
      <c r="EM52" s="137">
        <v>1.2784689056386071E-3</v>
      </c>
      <c r="EN52" s="138">
        <v>0</v>
      </c>
      <c r="EO52" s="137">
        <v>0</v>
      </c>
      <c r="EP52" s="138">
        <v>2223118</v>
      </c>
      <c r="EQ52" s="138">
        <v>0</v>
      </c>
      <c r="ER52" s="137">
        <v>0</v>
      </c>
      <c r="ET52" s="239">
        <f t="shared" si="4"/>
        <v>59836349</v>
      </c>
      <c r="EU52" s="239">
        <f t="shared" si="82"/>
        <v>20214745</v>
      </c>
      <c r="EW52" s="287">
        <f t="shared" si="83"/>
        <v>0.33783386416173217</v>
      </c>
      <c r="EX52" s="239">
        <f t="shared" si="5"/>
        <v>50418984</v>
      </c>
      <c r="EY52" s="239">
        <f t="shared" si="84"/>
        <v>11012401</v>
      </c>
      <c r="EZ52" s="286">
        <f t="shared" si="85"/>
        <v>0.21841774915575451</v>
      </c>
      <c r="FA52" s="288">
        <f t="shared" si="6"/>
        <v>0.78158225084424549</v>
      </c>
      <c r="FB52" s="291">
        <f t="shared" si="7"/>
        <v>0.72511482976332886</v>
      </c>
      <c r="FC52" s="294">
        <f t="shared" si="8"/>
        <v>2.566194114502585E-2</v>
      </c>
      <c r="FE52" s="239">
        <f t="shared" si="9"/>
        <v>19108599</v>
      </c>
      <c r="FF52" s="239">
        <f t="shared" si="10"/>
        <v>12101898</v>
      </c>
      <c r="FG52" s="239">
        <f t="shared" si="11"/>
        <v>7006701</v>
      </c>
      <c r="FH52" s="239">
        <f t="shared" si="12"/>
        <v>10019549</v>
      </c>
      <c r="FI52" s="240">
        <f t="shared" si="13"/>
        <v>0.36667790244590931</v>
      </c>
      <c r="FJ52" s="239">
        <f t="shared" si="14"/>
        <v>94911</v>
      </c>
      <c r="FK52" s="240">
        <f t="shared" si="15"/>
        <v>0.63332209755409075</v>
      </c>
      <c r="FL52" s="240">
        <f t="shared" si="16"/>
        <v>0.52434765102349989</v>
      </c>
      <c r="FM52" s="240">
        <f t="shared" si="17"/>
        <v>4.9669261467049468E-3</v>
      </c>
      <c r="FO52" s="312">
        <f t="shared" si="18"/>
        <v>8257219</v>
      </c>
      <c r="FP52" s="312">
        <f t="shared" si="81"/>
        <v>6318153</v>
      </c>
      <c r="FQ52" s="239">
        <f t="shared" si="19"/>
        <v>1939066</v>
      </c>
      <c r="FR52" s="312">
        <f t="shared" si="20"/>
        <v>5961005</v>
      </c>
      <c r="FS52" s="240">
        <f t="shared" si="21"/>
        <v>0.23483281719910784</v>
      </c>
      <c r="FT52" s="312">
        <f t="shared" si="22"/>
        <v>94406</v>
      </c>
      <c r="FU52" s="240">
        <f t="shared" si="23"/>
        <v>0.76516718280089213</v>
      </c>
      <c r="FV52" s="240">
        <f t="shared" si="24"/>
        <v>0.72191436366166384</v>
      </c>
      <c r="FW52" s="240">
        <f t="shared" si="25"/>
        <v>1.1433147164923203E-2</v>
      </c>
      <c r="FY52" s="244">
        <f t="shared" si="26"/>
        <v>8269325</v>
      </c>
      <c r="FZ52" s="244">
        <f t="shared" si="27"/>
        <v>7176147</v>
      </c>
      <c r="GA52" s="239">
        <f t="shared" si="28"/>
        <v>1093178</v>
      </c>
      <c r="GB52" s="244">
        <f t="shared" si="29"/>
        <v>6961004</v>
      </c>
      <c r="GC52" s="240">
        <f t="shared" si="30"/>
        <v>0.13219676333920846</v>
      </c>
      <c r="GD52" s="244">
        <f t="shared" si="31"/>
        <v>191800</v>
      </c>
      <c r="GE52" s="240">
        <f t="shared" si="32"/>
        <v>0.86780323666079151</v>
      </c>
      <c r="GF52" s="240">
        <f t="shared" si="33"/>
        <v>0.84178624011028713</v>
      </c>
      <c r="GG52" s="240">
        <f t="shared" si="34"/>
        <v>2.3194154299171939E-2</v>
      </c>
      <c r="GI52" s="244">
        <f t="shared" si="35"/>
        <v>6685963</v>
      </c>
      <c r="GJ52" s="244">
        <f t="shared" si="36"/>
        <v>6099371</v>
      </c>
      <c r="GK52" s="239">
        <f t="shared" si="37"/>
        <v>586592</v>
      </c>
      <c r="GL52" s="244">
        <f t="shared" si="38"/>
        <v>5974934</v>
      </c>
      <c r="GM52" s="240">
        <f t="shared" si="39"/>
        <v>8.7734855846495111E-2</v>
      </c>
      <c r="GN52" s="244">
        <f t="shared" si="40"/>
        <v>170933</v>
      </c>
      <c r="GO52" s="240">
        <f t="shared" si="41"/>
        <v>0.9122651441535049</v>
      </c>
      <c r="GP52" s="240">
        <f t="shared" si="42"/>
        <v>0.89365346472901508</v>
      </c>
      <c r="GQ52" s="240">
        <f t="shared" si="43"/>
        <v>2.5565950634186877E-2</v>
      </c>
      <c r="GS52" s="244">
        <f t="shared" si="44"/>
        <v>5116920</v>
      </c>
      <c r="GT52" s="244">
        <f t="shared" si="45"/>
        <v>4851151</v>
      </c>
      <c r="GU52" s="239">
        <f t="shared" si="46"/>
        <v>265769</v>
      </c>
      <c r="GV52" s="244">
        <f t="shared" si="47"/>
        <v>4810910</v>
      </c>
      <c r="GW52" s="240">
        <f t="shared" si="48"/>
        <v>5.1939252519093516E-2</v>
      </c>
      <c r="GX52" s="244">
        <f t="shared" si="49"/>
        <v>199256</v>
      </c>
      <c r="GY52" s="240">
        <f t="shared" si="50"/>
        <v>0.94806074748090652</v>
      </c>
      <c r="GZ52" s="240">
        <f t="shared" si="51"/>
        <v>0.94019644629972721</v>
      </c>
      <c r="HA52" s="240">
        <f t="shared" si="52"/>
        <v>3.8940612712334767E-2</v>
      </c>
      <c r="HC52" s="239">
        <f t="shared" si="53"/>
        <v>2980958</v>
      </c>
      <c r="HD52" s="239">
        <f t="shared" si="54"/>
        <v>2859863</v>
      </c>
      <c r="HE52" s="239">
        <f t="shared" si="55"/>
        <v>121095</v>
      </c>
      <c r="HF52" s="239">
        <f t="shared" si="56"/>
        <v>2832151</v>
      </c>
      <c r="HG52" s="240">
        <f t="shared" si="57"/>
        <v>4.0622846749266514E-2</v>
      </c>
      <c r="HH52" s="239">
        <f t="shared" si="58"/>
        <v>542543</v>
      </c>
      <c r="HI52" s="240">
        <f t="shared" si="59"/>
        <v>0.95937715325073347</v>
      </c>
      <c r="HJ52" s="299">
        <f t="shared" si="60"/>
        <v>0.95008081294671043</v>
      </c>
      <c r="HK52" s="297">
        <f t="shared" si="61"/>
        <v>0.18200289973894299</v>
      </c>
      <c r="HM52" s="239">
        <f t="shared" si="62"/>
        <v>31310385</v>
      </c>
      <c r="HN52" s="239">
        <f t="shared" si="63"/>
        <v>27304685</v>
      </c>
      <c r="HO52" s="307">
        <f t="shared" si="64"/>
        <v>4005700</v>
      </c>
      <c r="HP52" s="304">
        <f t="shared" si="65"/>
        <v>26540004</v>
      </c>
      <c r="HQ52" s="285">
        <f t="shared" si="66"/>
        <v>0.1279351882769886</v>
      </c>
      <c r="HR52" s="302">
        <f t="shared" si="67"/>
        <v>1198938</v>
      </c>
      <c r="HS52" s="300">
        <f t="shared" si="68"/>
        <v>0.87206481172301142</v>
      </c>
      <c r="HT52" s="299">
        <f t="shared" si="69"/>
        <v>0.84764221200090639</v>
      </c>
      <c r="HU52" s="297">
        <f t="shared" si="70"/>
        <v>3.8292023557040263E-2</v>
      </c>
      <c r="HW52" s="239">
        <f t="shared" si="71"/>
        <v>14783841</v>
      </c>
      <c r="HX52" s="309">
        <f t="shared" si="72"/>
        <v>13810385</v>
      </c>
      <c r="HY52" s="307">
        <f t="shared" si="73"/>
        <v>973456</v>
      </c>
      <c r="HZ52" s="304">
        <f t="shared" si="74"/>
        <v>13617995</v>
      </c>
      <c r="IA52" s="285">
        <f t="shared" si="75"/>
        <v>6.5845946259838695E-2</v>
      </c>
      <c r="IB52" s="302">
        <f t="shared" si="76"/>
        <v>912732</v>
      </c>
      <c r="IC52" s="300">
        <f t="shared" si="77"/>
        <v>0.93415405374016125</v>
      </c>
      <c r="ID52" s="299">
        <f t="shared" si="78"/>
        <v>0.9211405209241631</v>
      </c>
      <c r="IE52" s="297">
        <f t="shared" si="79"/>
        <v>6.1738488664752282E-2</v>
      </c>
    </row>
    <row r="53" spans="2:239" ht="15" hidden="1" customHeight="1" x14ac:dyDescent="0.3">
      <c r="B53" s="131">
        <v>44</v>
      </c>
      <c r="C53" s="131" t="s">
        <v>699</v>
      </c>
      <c r="D53" s="139">
        <v>44479</v>
      </c>
      <c r="E53" s="136">
        <v>2980958</v>
      </c>
      <c r="F53" s="136">
        <v>2860290</v>
      </c>
      <c r="G53" s="137">
        <v>95.952039579222514</v>
      </c>
      <c r="H53" s="136">
        <v>2835671</v>
      </c>
      <c r="I53" s="137">
        <v>95.126164139179409</v>
      </c>
      <c r="J53" s="136">
        <v>987646</v>
      </c>
      <c r="K53" s="137">
        <v>33.131832115715824</v>
      </c>
      <c r="L53" s="136">
        <v>0</v>
      </c>
      <c r="M53" s="137">
        <v>0</v>
      </c>
      <c r="N53" s="136">
        <v>0</v>
      </c>
      <c r="O53" s="137">
        <v>0</v>
      </c>
      <c r="P53" s="136">
        <v>0</v>
      </c>
      <c r="Q53" s="137">
        <v>0</v>
      </c>
      <c r="R53" s="136">
        <v>2442116</v>
      </c>
      <c r="S53" s="136">
        <v>2336894</v>
      </c>
      <c r="T53" s="137">
        <v>95.691359460402367</v>
      </c>
      <c r="U53" s="136">
        <v>2320698</v>
      </c>
      <c r="V53" s="137">
        <v>95.028164100313006</v>
      </c>
      <c r="W53" s="136">
        <v>315479</v>
      </c>
      <c r="X53" s="137">
        <v>12.918264324872364</v>
      </c>
      <c r="Y53" s="136">
        <v>0</v>
      </c>
      <c r="Z53" s="137">
        <v>0</v>
      </c>
      <c r="AA53" s="136">
        <v>0</v>
      </c>
      <c r="AB53" s="137">
        <v>0</v>
      </c>
      <c r="AC53" s="136">
        <v>0</v>
      </c>
      <c r="AD53" s="137">
        <v>0</v>
      </c>
      <c r="AE53" s="138">
        <v>2674804</v>
      </c>
      <c r="AF53" s="138">
        <v>2515011</v>
      </c>
      <c r="AG53" s="137">
        <v>94.025992184847937</v>
      </c>
      <c r="AH53" s="138">
        <v>2491759</v>
      </c>
      <c r="AI53" s="137">
        <v>93.156694845678416</v>
      </c>
      <c r="AJ53" s="138">
        <v>159436</v>
      </c>
      <c r="AK53" s="137">
        <v>5.9606610428278115</v>
      </c>
      <c r="AL53" s="138">
        <v>0</v>
      </c>
      <c r="AM53" s="137">
        <v>0</v>
      </c>
      <c r="AN53" s="138">
        <v>3015497</v>
      </c>
      <c r="AO53" s="138">
        <v>2779389</v>
      </c>
      <c r="AP53" s="137">
        <v>92.170179575705106</v>
      </c>
      <c r="AQ53" s="138">
        <v>2736870</v>
      </c>
      <c r="AR53" s="137">
        <v>90.760163250038048</v>
      </c>
      <c r="AS53" s="138">
        <v>131926</v>
      </c>
      <c r="AT53" s="137">
        <v>4.3749338832039957</v>
      </c>
      <c r="AU53" s="138">
        <v>0</v>
      </c>
      <c r="AV53" s="137">
        <v>0</v>
      </c>
      <c r="AW53" s="138">
        <v>3670466</v>
      </c>
      <c r="AX53" s="138">
        <v>3321682</v>
      </c>
      <c r="AY53" s="137">
        <v>90.497555351282372</v>
      </c>
      <c r="AZ53" s="138">
        <v>3241926</v>
      </c>
      <c r="BA53" s="137">
        <v>88.324643246933761</v>
      </c>
      <c r="BB53" s="138">
        <v>171801</v>
      </c>
      <c r="BC53" s="137">
        <v>4.6806318325792962</v>
      </c>
      <c r="BD53" s="138">
        <v>0</v>
      </c>
      <c r="BE53" s="137">
        <v>0</v>
      </c>
      <c r="BF53" s="138">
        <v>4129776</v>
      </c>
      <c r="BG53" s="138">
        <v>3650959</v>
      </c>
      <c r="BH53" s="137">
        <v>88.405739197477047</v>
      </c>
      <c r="BI53" s="138">
        <v>3555250</v>
      </c>
      <c r="BJ53" s="137">
        <v>86.088204299700521</v>
      </c>
      <c r="BK53" s="138">
        <v>182652</v>
      </c>
      <c r="BL53" s="137">
        <v>4.4228064669851346</v>
      </c>
      <c r="BM53" s="138">
        <v>0</v>
      </c>
      <c r="BN53" s="137">
        <v>0</v>
      </c>
      <c r="BO53" s="138">
        <v>4139549</v>
      </c>
      <c r="BP53" s="138">
        <v>3529371</v>
      </c>
      <c r="BQ53" s="137">
        <v>85.259795209574762</v>
      </c>
      <c r="BR53" s="138">
        <v>3414524</v>
      </c>
      <c r="BS53" s="137">
        <v>82.485410850312434</v>
      </c>
      <c r="BT53" s="138">
        <v>147888</v>
      </c>
      <c r="BU53" s="137">
        <v>3.5725630980573007</v>
      </c>
      <c r="BV53" s="138">
        <v>0</v>
      </c>
      <c r="BW53" s="137">
        <v>0</v>
      </c>
      <c r="BX53" s="136">
        <v>3865391</v>
      </c>
      <c r="BY53" s="136">
        <v>3076478</v>
      </c>
      <c r="BZ53" s="137">
        <v>79.590344159232529</v>
      </c>
      <c r="CA53" s="136">
        <v>2934724</v>
      </c>
      <c r="CB53" s="137">
        <v>75.923082554908419</v>
      </c>
      <c r="CC53" s="136">
        <v>93255</v>
      </c>
      <c r="CD53" s="137">
        <v>2.412563179248878</v>
      </c>
      <c r="CE53" s="136">
        <v>4391828</v>
      </c>
      <c r="CF53" s="136">
        <v>3251043</v>
      </c>
      <c r="CG53" s="137">
        <v>74.024825198072421</v>
      </c>
      <c r="CH53" s="136">
        <v>3046677</v>
      </c>
      <c r="CI53" s="137">
        <v>69.371500887557531</v>
      </c>
      <c r="CJ53" s="136">
        <v>78448</v>
      </c>
      <c r="CK53" s="137">
        <v>1.7862266008595966</v>
      </c>
      <c r="CL53" s="136">
        <v>4695213</v>
      </c>
      <c r="CM53" s="136">
        <v>3209934</v>
      </c>
      <c r="CN53" s="137">
        <v>68.366099684934426</v>
      </c>
      <c r="CO53" s="136">
        <v>2932879</v>
      </c>
      <c r="CP53" s="137">
        <v>62.465302426109318</v>
      </c>
      <c r="CQ53" s="136">
        <v>66701</v>
      </c>
      <c r="CR53" s="137">
        <v>1.4206171264221665</v>
      </c>
      <c r="CS53" s="136">
        <v>4789564</v>
      </c>
      <c r="CT53" s="136">
        <v>3071223</v>
      </c>
      <c r="CU53" s="137">
        <v>64.123227082882707</v>
      </c>
      <c r="CV53" s="136">
        <v>2724951</v>
      </c>
      <c r="CW53" s="137">
        <v>56.893508469664468</v>
      </c>
      <c r="CX53" s="136">
        <v>55538</v>
      </c>
      <c r="CY53" s="137">
        <v>1.1595627493441991</v>
      </c>
      <c r="CZ53" s="136">
        <v>4417542</v>
      </c>
      <c r="DA53" s="136">
        <v>2743227</v>
      </c>
      <c r="DB53" s="137">
        <v>62.09849278173246</v>
      </c>
      <c r="DC53" s="136">
        <v>2366334</v>
      </c>
      <c r="DD53" s="137">
        <v>53.566757260032837</v>
      </c>
      <c r="DE53" s="136">
        <v>39572</v>
      </c>
      <c r="DF53" s="137">
        <v>0.89579227543280859</v>
      </c>
      <c r="DG53" s="136">
        <v>3804929</v>
      </c>
      <c r="DH53" s="136">
        <v>2408924</v>
      </c>
      <c r="DI53" s="137">
        <v>63.310616308477762</v>
      </c>
      <c r="DJ53" s="136">
        <v>1993206</v>
      </c>
      <c r="DK53" s="137">
        <v>52.384840820945676</v>
      </c>
      <c r="DL53" s="136">
        <v>15528</v>
      </c>
      <c r="DM53" s="137">
        <v>0.40810222740030105</v>
      </c>
      <c r="DN53" s="136">
        <v>1401351</v>
      </c>
      <c r="DO53" s="136">
        <v>735042</v>
      </c>
      <c r="DP53" s="137">
        <v>52.452383449970775</v>
      </c>
      <c r="DQ53" s="136">
        <v>137186</v>
      </c>
      <c r="DR53" s="137">
        <v>9.7895530812765674</v>
      </c>
      <c r="DS53" s="136">
        <v>730</v>
      </c>
      <c r="DT53" s="137">
        <v>5.209258779563436E-2</v>
      </c>
      <c r="DU53" s="136">
        <v>1422608</v>
      </c>
      <c r="DV53" s="136">
        <v>196285</v>
      </c>
      <c r="DW53" s="137">
        <v>13.797546478017839</v>
      </c>
      <c r="DX53" s="136">
        <v>2976</v>
      </c>
      <c r="DY53" s="137">
        <v>0.2091932563292207</v>
      </c>
      <c r="DZ53" s="136">
        <v>12</v>
      </c>
      <c r="EA53" s="137">
        <v>8.4352119487588991E-4</v>
      </c>
      <c r="EB53" s="136">
        <v>2988769</v>
      </c>
      <c r="EC53" s="136">
        <v>150080</v>
      </c>
      <c r="ED53" s="137">
        <v>5.0214653591495368</v>
      </c>
      <c r="EE53" s="136">
        <v>1665</v>
      </c>
      <c r="EF53" s="137">
        <v>5.5708554257622452E-2</v>
      </c>
      <c r="EG53" s="136">
        <v>4</v>
      </c>
      <c r="EH53" s="137">
        <v>1.3383436458287677E-4</v>
      </c>
      <c r="EI53" s="136">
        <v>5005988</v>
      </c>
      <c r="EJ53" s="136">
        <v>122</v>
      </c>
      <c r="EK53" s="137">
        <v>2.4370813513735949E-3</v>
      </c>
      <c r="EL53" s="138">
        <v>66</v>
      </c>
      <c r="EM53" s="137">
        <v>1.3184210589398137E-3</v>
      </c>
      <c r="EN53" s="138">
        <v>0</v>
      </c>
      <c r="EO53" s="137">
        <v>0</v>
      </c>
      <c r="EP53" s="138">
        <v>2223118</v>
      </c>
      <c r="EQ53" s="138">
        <v>0</v>
      </c>
      <c r="ER53" s="137">
        <v>0</v>
      </c>
      <c r="ET53" s="239">
        <f t="shared" si="4"/>
        <v>59836349</v>
      </c>
      <c r="EU53" s="239">
        <f t="shared" si="82"/>
        <v>20000395</v>
      </c>
      <c r="EW53" s="287">
        <f t="shared" si="83"/>
        <v>0.3342515934586851</v>
      </c>
      <c r="EX53" s="239">
        <f t="shared" si="5"/>
        <v>50418984</v>
      </c>
      <c r="EY53" s="239">
        <f t="shared" si="84"/>
        <v>10929517</v>
      </c>
      <c r="EZ53" s="286">
        <f t="shared" si="85"/>
        <v>0.21677384455029874</v>
      </c>
      <c r="FA53" s="288">
        <f t="shared" ref="FA53:FA84" si="86">1-EZ53</f>
        <v>0.78322615544970131</v>
      </c>
      <c r="FB53" s="291">
        <f t="shared" ref="FB53:FB84" si="87">(DQ53+DJ53+DC53+CV53+CO53+CH53+CA53+BR53+BI53+AZ53+AQ53+AH53+U53+H53)/EX53</f>
        <v>0.72854810005691506</v>
      </c>
      <c r="FC53" s="294">
        <f t="shared" ref="FC53:FC84" si="88">(DS53+DL53+DE53+CX53+CQ53+CJ53+CC53+BT53+BK53+BB53+AS53+AJ53+W53+J53)/EX53</f>
        <v>4.8525372903190589E-2</v>
      </c>
      <c r="FE53" s="239">
        <f t="shared" si="9"/>
        <v>19108599</v>
      </c>
      <c r="FF53" s="239">
        <f t="shared" si="10"/>
        <v>12168350</v>
      </c>
      <c r="FG53" s="239">
        <f t="shared" si="11"/>
        <v>6940249</v>
      </c>
      <c r="FH53" s="239">
        <f t="shared" si="12"/>
        <v>10154556</v>
      </c>
      <c r="FI53" s="240">
        <f t="shared" si="13"/>
        <v>0.36320030578903245</v>
      </c>
      <c r="FJ53" s="239">
        <f t="shared" si="14"/>
        <v>178069</v>
      </c>
      <c r="FK53" s="240">
        <f t="shared" si="15"/>
        <v>0.63679969421096749</v>
      </c>
      <c r="FL53" s="240">
        <f t="shared" si="16"/>
        <v>0.53141289950142345</v>
      </c>
      <c r="FM53" s="240">
        <f t="shared" si="17"/>
        <v>9.3187888866159158E-3</v>
      </c>
      <c r="FO53" s="312">
        <f t="shared" si="18"/>
        <v>8257219</v>
      </c>
      <c r="FP53" s="312">
        <f t="shared" si="81"/>
        <v>6327521</v>
      </c>
      <c r="FQ53" s="239">
        <f t="shared" si="19"/>
        <v>1929698</v>
      </c>
      <c r="FR53" s="312">
        <f t="shared" si="20"/>
        <v>5981401</v>
      </c>
      <c r="FS53" s="240">
        <f t="shared" si="21"/>
        <v>0.23369829478908091</v>
      </c>
      <c r="FT53" s="312">
        <f t="shared" si="22"/>
        <v>171703</v>
      </c>
      <c r="FU53" s="240">
        <f t="shared" si="23"/>
        <v>0.76630170521091912</v>
      </c>
      <c r="FV53" s="240">
        <f t="shared" si="24"/>
        <v>0.72438444469015539</v>
      </c>
      <c r="FW53" s="240">
        <f t="shared" si="25"/>
        <v>2.0794289215291493E-2</v>
      </c>
      <c r="FY53" s="244">
        <f t="shared" si="26"/>
        <v>8269325</v>
      </c>
      <c r="FZ53" s="244">
        <f t="shared" si="27"/>
        <v>7180330</v>
      </c>
      <c r="GA53" s="239">
        <f t="shared" si="28"/>
        <v>1088995</v>
      </c>
      <c r="GB53" s="244">
        <f t="shared" si="29"/>
        <v>6969774</v>
      </c>
      <c r="GC53" s="240">
        <f t="shared" si="30"/>
        <v>0.13169091794070253</v>
      </c>
      <c r="GD53" s="244">
        <f t="shared" si="31"/>
        <v>330540</v>
      </c>
      <c r="GE53" s="240">
        <f t="shared" si="32"/>
        <v>0.86830908205929747</v>
      </c>
      <c r="GF53" s="240">
        <f t="shared" si="33"/>
        <v>0.84284678616452979</v>
      </c>
      <c r="GG53" s="240">
        <f t="shared" si="34"/>
        <v>3.9971823576894126E-2</v>
      </c>
      <c r="GI53" s="244">
        <f t="shared" si="35"/>
        <v>6685963</v>
      </c>
      <c r="GJ53" s="244">
        <f t="shared" si="36"/>
        <v>6101071</v>
      </c>
      <c r="GK53" s="239">
        <f t="shared" si="37"/>
        <v>584892</v>
      </c>
      <c r="GL53" s="244">
        <f t="shared" si="38"/>
        <v>5978796</v>
      </c>
      <c r="GM53" s="240">
        <f t="shared" si="39"/>
        <v>8.7480591801061422E-2</v>
      </c>
      <c r="GN53" s="244">
        <f t="shared" si="40"/>
        <v>303727</v>
      </c>
      <c r="GO53" s="240">
        <f t="shared" si="41"/>
        <v>0.91251940819893862</v>
      </c>
      <c r="GP53" s="240">
        <f t="shared" si="42"/>
        <v>0.89423109281340618</v>
      </c>
      <c r="GQ53" s="240">
        <f t="shared" si="43"/>
        <v>4.5427562192611598E-2</v>
      </c>
      <c r="GS53" s="244">
        <f t="shared" si="44"/>
        <v>5116920</v>
      </c>
      <c r="GT53" s="244">
        <f t="shared" si="45"/>
        <v>4851905</v>
      </c>
      <c r="GU53" s="239">
        <f t="shared" si="46"/>
        <v>265015</v>
      </c>
      <c r="GV53" s="244">
        <f t="shared" si="47"/>
        <v>4812457</v>
      </c>
      <c r="GW53" s="240">
        <f t="shared" si="48"/>
        <v>5.1791898251291796E-2</v>
      </c>
      <c r="GX53" s="244">
        <f t="shared" si="49"/>
        <v>474915</v>
      </c>
      <c r="GY53" s="240">
        <f t="shared" si="50"/>
        <v>0.94820810174870818</v>
      </c>
      <c r="GZ53" s="240">
        <f t="shared" si="51"/>
        <v>0.94049877660780312</v>
      </c>
      <c r="HA53" s="240">
        <f t="shared" si="52"/>
        <v>9.2812668558429678E-2</v>
      </c>
      <c r="HC53" s="239">
        <f t="shared" si="53"/>
        <v>2980958</v>
      </c>
      <c r="HD53" s="239">
        <f t="shared" si="54"/>
        <v>2860290</v>
      </c>
      <c r="HE53" s="239">
        <f t="shared" si="55"/>
        <v>120668</v>
      </c>
      <c r="HF53" s="239">
        <f t="shared" si="56"/>
        <v>2835671</v>
      </c>
      <c r="HG53" s="240">
        <f t="shared" si="57"/>
        <v>4.0479604207774814E-2</v>
      </c>
      <c r="HH53" s="239">
        <f t="shared" si="58"/>
        <v>987646</v>
      </c>
      <c r="HI53" s="240">
        <f t="shared" si="59"/>
        <v>0.95952039579222514</v>
      </c>
      <c r="HJ53" s="299">
        <f t="shared" si="60"/>
        <v>0.95126164139179414</v>
      </c>
      <c r="HK53" s="297">
        <f t="shared" si="61"/>
        <v>0.3313183211571582</v>
      </c>
      <c r="HM53" s="239">
        <f t="shared" si="62"/>
        <v>31310385</v>
      </c>
      <c r="HN53" s="239">
        <f t="shared" si="63"/>
        <v>27321117</v>
      </c>
      <c r="HO53" s="307">
        <f t="shared" si="64"/>
        <v>3989268</v>
      </c>
      <c r="HP53" s="304">
        <f t="shared" si="65"/>
        <v>26578099</v>
      </c>
      <c r="HQ53" s="285">
        <f t="shared" si="66"/>
        <v>0.12741037837765329</v>
      </c>
      <c r="HR53" s="302">
        <f t="shared" si="67"/>
        <v>2268531</v>
      </c>
      <c r="HS53" s="300">
        <f t="shared" si="68"/>
        <v>0.87258962162234666</v>
      </c>
      <c r="HT53" s="299">
        <f t="shared" si="69"/>
        <v>0.8488589009684806</v>
      </c>
      <c r="HU53" s="297">
        <f t="shared" si="70"/>
        <v>7.2452989639060647E-2</v>
      </c>
      <c r="HW53" s="239">
        <f t="shared" si="71"/>
        <v>14783841</v>
      </c>
      <c r="HX53" s="309">
        <f t="shared" si="72"/>
        <v>13813266</v>
      </c>
      <c r="HY53" s="307">
        <f t="shared" si="73"/>
        <v>970575</v>
      </c>
      <c r="HZ53" s="304">
        <f t="shared" si="74"/>
        <v>13626924</v>
      </c>
      <c r="IA53" s="285">
        <f t="shared" si="75"/>
        <v>6.5651071328486285E-2</v>
      </c>
      <c r="IB53" s="302">
        <f t="shared" si="76"/>
        <v>1766288</v>
      </c>
      <c r="IC53" s="300">
        <f t="shared" si="77"/>
        <v>0.93434892867151376</v>
      </c>
      <c r="ID53" s="299">
        <f t="shared" si="78"/>
        <v>0.92174449116437329</v>
      </c>
      <c r="IE53" s="297">
        <f t="shared" si="79"/>
        <v>0.11947422865275675</v>
      </c>
    </row>
    <row r="54" spans="2:239" ht="15" hidden="1" customHeight="1" x14ac:dyDescent="0.3">
      <c r="B54" s="131">
        <v>45</v>
      </c>
      <c r="C54" s="131" t="s">
        <v>700</v>
      </c>
      <c r="D54" s="139">
        <v>44486</v>
      </c>
      <c r="E54" s="136">
        <v>2980958</v>
      </c>
      <c r="F54" s="136">
        <v>2860751</v>
      </c>
      <c r="G54" s="137">
        <v>95.9675044063016</v>
      </c>
      <c r="H54" s="136">
        <v>2838041</v>
      </c>
      <c r="I54" s="137">
        <v>95.205668781646708</v>
      </c>
      <c r="J54" s="136">
        <v>1392279</v>
      </c>
      <c r="K54" s="137">
        <v>46.705757008317462</v>
      </c>
      <c r="L54" s="136">
        <v>0</v>
      </c>
      <c r="M54" s="137">
        <v>0</v>
      </c>
      <c r="N54" s="136">
        <v>0</v>
      </c>
      <c r="O54" s="137">
        <v>0</v>
      </c>
      <c r="P54" s="136">
        <v>0</v>
      </c>
      <c r="Q54" s="137">
        <v>0</v>
      </c>
      <c r="R54" s="136">
        <v>2442116</v>
      </c>
      <c r="S54" s="136">
        <v>2337223</v>
      </c>
      <c r="T54" s="137">
        <v>95.704831383930994</v>
      </c>
      <c r="U54" s="136">
        <v>2321455</v>
      </c>
      <c r="V54" s="137">
        <v>95.059161808857567</v>
      </c>
      <c r="W54" s="136">
        <v>573874</v>
      </c>
      <c r="X54" s="137">
        <v>23.499047547290957</v>
      </c>
      <c r="Y54" s="136">
        <v>0</v>
      </c>
      <c r="Z54" s="137">
        <v>0</v>
      </c>
      <c r="AA54" s="136">
        <v>0</v>
      </c>
      <c r="AB54" s="137">
        <v>0</v>
      </c>
      <c r="AC54" s="136">
        <v>0</v>
      </c>
      <c r="AD54" s="137">
        <v>0</v>
      </c>
      <c r="AE54" s="138">
        <v>2674804</v>
      </c>
      <c r="AF54" s="138">
        <v>2515459</v>
      </c>
      <c r="AG54" s="137">
        <v>94.042741075607779</v>
      </c>
      <c r="AH54" s="138">
        <v>2492601</v>
      </c>
      <c r="AI54" s="137">
        <v>93.188173787686878</v>
      </c>
      <c r="AJ54" s="138">
        <v>298169</v>
      </c>
      <c r="AK54" s="137">
        <v>11.147321448599598</v>
      </c>
      <c r="AL54" s="138">
        <v>0</v>
      </c>
      <c r="AM54" s="137">
        <v>0</v>
      </c>
      <c r="AN54" s="138">
        <v>3015497</v>
      </c>
      <c r="AO54" s="138">
        <v>2780064</v>
      </c>
      <c r="AP54" s="137">
        <v>92.192563945512134</v>
      </c>
      <c r="AQ54" s="138">
        <v>2738275</v>
      </c>
      <c r="AR54" s="137">
        <v>90.80675590126603</v>
      </c>
      <c r="AS54" s="138">
        <v>208603</v>
      </c>
      <c r="AT54" s="137">
        <v>6.9176988071949665</v>
      </c>
      <c r="AU54" s="138">
        <v>0</v>
      </c>
      <c r="AV54" s="137">
        <v>0</v>
      </c>
      <c r="AW54" s="138">
        <v>3670466</v>
      </c>
      <c r="AX54" s="138">
        <v>3322781</v>
      </c>
      <c r="AY54" s="137">
        <v>90.527497053507645</v>
      </c>
      <c r="AZ54" s="138">
        <v>3244251</v>
      </c>
      <c r="BA54" s="137">
        <v>88.387986702505899</v>
      </c>
      <c r="BB54" s="138">
        <v>250683</v>
      </c>
      <c r="BC54" s="137">
        <v>6.8297322465321848</v>
      </c>
      <c r="BD54" s="138">
        <v>0</v>
      </c>
      <c r="BE54" s="137">
        <v>0</v>
      </c>
      <c r="BF54" s="138">
        <v>4129776</v>
      </c>
      <c r="BG54" s="138">
        <v>3652624</v>
      </c>
      <c r="BH54" s="137">
        <v>88.446056154135235</v>
      </c>
      <c r="BI54" s="138">
        <v>3558613</v>
      </c>
      <c r="BJ54" s="137">
        <v>86.169637287833538</v>
      </c>
      <c r="BK54" s="138">
        <v>261234</v>
      </c>
      <c r="BL54" s="137">
        <v>6.3256215349210221</v>
      </c>
      <c r="BM54" s="138">
        <v>0</v>
      </c>
      <c r="BN54" s="137">
        <v>0</v>
      </c>
      <c r="BO54" s="138">
        <v>4139549</v>
      </c>
      <c r="BP54" s="138">
        <v>3531772</v>
      </c>
      <c r="BQ54" s="137">
        <v>85.317796697176433</v>
      </c>
      <c r="BR54" s="138">
        <v>3419478</v>
      </c>
      <c r="BS54" s="137">
        <v>82.605085723106555</v>
      </c>
      <c r="BT54" s="138">
        <v>211034</v>
      </c>
      <c r="BU54" s="137">
        <v>5.0979949748148892</v>
      </c>
      <c r="BV54" s="138">
        <v>0</v>
      </c>
      <c r="BW54" s="137">
        <v>0</v>
      </c>
      <c r="BX54" s="136">
        <v>3865391</v>
      </c>
      <c r="BY54" s="136">
        <v>3079739</v>
      </c>
      <c r="BZ54" s="137">
        <v>79.674708198989435</v>
      </c>
      <c r="CA54" s="136">
        <v>2941705</v>
      </c>
      <c r="CB54" s="137">
        <v>76.103685241674128</v>
      </c>
      <c r="CC54" s="136">
        <v>135981</v>
      </c>
      <c r="CD54" s="137">
        <v>3.5179106072322308</v>
      </c>
      <c r="CE54" s="136">
        <v>4391828</v>
      </c>
      <c r="CF54" s="136">
        <v>3256597</v>
      </c>
      <c r="CG54" s="137">
        <v>74.151287345497138</v>
      </c>
      <c r="CH54" s="136">
        <v>3058207</v>
      </c>
      <c r="CI54" s="137">
        <v>69.634033937576788</v>
      </c>
      <c r="CJ54" s="136">
        <v>116028</v>
      </c>
      <c r="CK54" s="137">
        <v>2.6419067413386865</v>
      </c>
      <c r="CL54" s="136">
        <v>4695213</v>
      </c>
      <c r="CM54" s="136">
        <v>3218833</v>
      </c>
      <c r="CN54" s="137">
        <v>68.555633152319189</v>
      </c>
      <c r="CO54" s="136">
        <v>2951421</v>
      </c>
      <c r="CP54" s="137">
        <v>62.860215287357569</v>
      </c>
      <c r="CQ54" s="136">
        <v>99401</v>
      </c>
      <c r="CR54" s="137">
        <v>2.1170711531084958</v>
      </c>
      <c r="CS54" s="136">
        <v>4789564</v>
      </c>
      <c r="CT54" s="136">
        <v>3083069</v>
      </c>
      <c r="CU54" s="137">
        <v>64.370556484890898</v>
      </c>
      <c r="CV54" s="136">
        <v>2750179</v>
      </c>
      <c r="CW54" s="137">
        <v>57.420236998607812</v>
      </c>
      <c r="CX54" s="136">
        <v>83478</v>
      </c>
      <c r="CY54" s="137">
        <v>1.7429143863616814</v>
      </c>
      <c r="CZ54" s="136">
        <v>4417542</v>
      </c>
      <c r="DA54" s="136">
        <v>2755745</v>
      </c>
      <c r="DB54" s="137">
        <v>62.381863036050369</v>
      </c>
      <c r="DC54" s="136">
        <v>2395260</v>
      </c>
      <c r="DD54" s="137">
        <v>54.221555788264155</v>
      </c>
      <c r="DE54" s="136">
        <v>60987</v>
      </c>
      <c r="DF54" s="137">
        <v>1.3805641236687731</v>
      </c>
      <c r="DG54" s="136">
        <v>3804929</v>
      </c>
      <c r="DH54" s="136">
        <v>2420611</v>
      </c>
      <c r="DI54" s="137">
        <v>63.617770528701058</v>
      </c>
      <c r="DJ54" s="136">
        <v>2023089</v>
      </c>
      <c r="DK54" s="137">
        <v>53.170216842416771</v>
      </c>
      <c r="DL54" s="136">
        <v>24498</v>
      </c>
      <c r="DM54" s="137">
        <v>0.64384907050828022</v>
      </c>
      <c r="DN54" s="136">
        <v>1401351</v>
      </c>
      <c r="DO54" s="136">
        <v>750745</v>
      </c>
      <c r="DP54" s="137">
        <v>53.572944965251388</v>
      </c>
      <c r="DQ54" s="136">
        <v>160165</v>
      </c>
      <c r="DR54" s="137">
        <v>11.429327841490105</v>
      </c>
      <c r="DS54" s="136">
        <v>1154</v>
      </c>
      <c r="DT54" s="137">
        <v>8.2349104542687734E-2</v>
      </c>
      <c r="DU54" s="136">
        <v>1422608</v>
      </c>
      <c r="DV54" s="136">
        <v>270822</v>
      </c>
      <c r="DW54" s="137">
        <v>19.037008086556522</v>
      </c>
      <c r="DX54" s="136">
        <v>3822</v>
      </c>
      <c r="DY54" s="137">
        <v>0.26866150056797095</v>
      </c>
      <c r="DZ54" s="136">
        <v>13</v>
      </c>
      <c r="EA54" s="137">
        <v>9.1381462778221401E-4</v>
      </c>
      <c r="EB54" s="136">
        <v>2988769</v>
      </c>
      <c r="EC54" s="136">
        <v>236777</v>
      </c>
      <c r="ED54" s="137">
        <v>7.9222248357099527</v>
      </c>
      <c r="EE54" s="136">
        <v>2085</v>
      </c>
      <c r="EF54" s="137">
        <v>6.9761162538824514E-2</v>
      </c>
      <c r="EG54" s="136">
        <v>5</v>
      </c>
      <c r="EH54" s="137">
        <v>1.6729295572859594E-4</v>
      </c>
      <c r="EI54" s="136">
        <v>5005988</v>
      </c>
      <c r="EJ54" s="136">
        <v>127</v>
      </c>
      <c r="EK54" s="137">
        <v>2.5369617346266112E-3</v>
      </c>
      <c r="EL54" s="138">
        <v>66</v>
      </c>
      <c r="EM54" s="137">
        <v>1.3184210589398137E-3</v>
      </c>
      <c r="EN54" s="138">
        <v>0</v>
      </c>
      <c r="EO54" s="137">
        <v>0</v>
      </c>
      <c r="EP54" s="138">
        <v>2223118</v>
      </c>
      <c r="EQ54" s="138">
        <v>0</v>
      </c>
      <c r="ER54" s="137">
        <v>0</v>
      </c>
      <c r="ET54" s="239">
        <f t="shared" si="4"/>
        <v>59836349</v>
      </c>
      <c r="EU54" s="239">
        <f t="shared" si="82"/>
        <v>19762610</v>
      </c>
      <c r="EW54" s="287">
        <f t="shared" si="83"/>
        <v>0.33027767118612134</v>
      </c>
      <c r="EX54" s="239">
        <f t="shared" si="5"/>
        <v>50418984</v>
      </c>
      <c r="EY54" s="239">
        <f t="shared" si="84"/>
        <v>10852971</v>
      </c>
      <c r="EZ54" s="286">
        <f t="shared" si="85"/>
        <v>0.21525564656360391</v>
      </c>
      <c r="FA54" s="288">
        <f t="shared" si="86"/>
        <v>0.78474435343639604</v>
      </c>
      <c r="FB54" s="291">
        <f t="shared" si="87"/>
        <v>0.73172319378748285</v>
      </c>
      <c r="FC54" s="294">
        <f t="shared" si="88"/>
        <v>7.3730224313921122E-2</v>
      </c>
      <c r="FE54" s="239">
        <f t="shared" si="9"/>
        <v>19108599</v>
      </c>
      <c r="FF54" s="239">
        <f t="shared" si="10"/>
        <v>12229003</v>
      </c>
      <c r="FG54" s="239">
        <f t="shared" si="11"/>
        <v>6879596</v>
      </c>
      <c r="FH54" s="239">
        <f t="shared" si="12"/>
        <v>10280114</v>
      </c>
      <c r="FI54" s="240">
        <f t="shared" si="13"/>
        <v>0.36002618506987349</v>
      </c>
      <c r="FJ54" s="239">
        <f t="shared" si="14"/>
        <v>269518</v>
      </c>
      <c r="FK54" s="240">
        <f t="shared" si="15"/>
        <v>0.63997381493012651</v>
      </c>
      <c r="FL54" s="240">
        <f t="shared" si="16"/>
        <v>0.53798365856125818</v>
      </c>
      <c r="FM54" s="240">
        <f t="shared" si="17"/>
        <v>1.4104540055500667E-2</v>
      </c>
      <c r="FO54" s="312">
        <f t="shared" si="18"/>
        <v>8257219</v>
      </c>
      <c r="FP54" s="312">
        <f t="shared" si="81"/>
        <v>6336336</v>
      </c>
      <c r="FQ54" s="239">
        <f t="shared" si="19"/>
        <v>1920883</v>
      </c>
      <c r="FR54" s="312">
        <f t="shared" si="20"/>
        <v>5999912</v>
      </c>
      <c r="FS54" s="240">
        <f t="shared" si="21"/>
        <v>0.23263074407981671</v>
      </c>
      <c r="FT54" s="312">
        <f t="shared" si="22"/>
        <v>252009</v>
      </c>
      <c r="FU54" s="240">
        <f t="shared" si="23"/>
        <v>0.76736925592018335</v>
      </c>
      <c r="FV54" s="240">
        <f t="shared" si="24"/>
        <v>0.72662624062653536</v>
      </c>
      <c r="FW54" s="240">
        <f t="shared" si="25"/>
        <v>3.0519839669990587E-2</v>
      </c>
      <c r="FY54" s="244">
        <f t="shared" si="26"/>
        <v>8269325</v>
      </c>
      <c r="FZ54" s="244">
        <f t="shared" si="27"/>
        <v>7184396</v>
      </c>
      <c r="GA54" s="239">
        <f t="shared" si="28"/>
        <v>1084929</v>
      </c>
      <c r="GB54" s="244">
        <f t="shared" si="29"/>
        <v>6978091</v>
      </c>
      <c r="GC54" s="240">
        <f t="shared" si="30"/>
        <v>0.13119922121817681</v>
      </c>
      <c r="GD54" s="244">
        <f t="shared" si="31"/>
        <v>472268</v>
      </c>
      <c r="GE54" s="240">
        <f t="shared" si="32"/>
        <v>0.86880077878182316</v>
      </c>
      <c r="GF54" s="240">
        <f t="shared" si="33"/>
        <v>0.84385255144766957</v>
      </c>
      <c r="GG54" s="240">
        <f t="shared" si="34"/>
        <v>5.7110828271956904E-2</v>
      </c>
      <c r="GI54" s="244">
        <f t="shared" si="35"/>
        <v>6685963</v>
      </c>
      <c r="GJ54" s="244">
        <f t="shared" si="36"/>
        <v>6102845</v>
      </c>
      <c r="GK54" s="239">
        <f t="shared" si="37"/>
        <v>583118</v>
      </c>
      <c r="GL54" s="244">
        <f t="shared" si="38"/>
        <v>5982526</v>
      </c>
      <c r="GM54" s="240">
        <f t="shared" si="39"/>
        <v>8.7215259791297087E-2</v>
      </c>
      <c r="GN54" s="244">
        <f t="shared" si="40"/>
        <v>459286</v>
      </c>
      <c r="GO54" s="240">
        <f t="shared" si="41"/>
        <v>0.91278474020870293</v>
      </c>
      <c r="GP54" s="240">
        <f t="shared" si="42"/>
        <v>0.8947889780425049</v>
      </c>
      <c r="GQ54" s="240">
        <f t="shared" si="43"/>
        <v>6.8694068453564586E-2</v>
      </c>
      <c r="GS54" s="244">
        <f t="shared" si="44"/>
        <v>5116920</v>
      </c>
      <c r="GT54" s="244">
        <f t="shared" si="45"/>
        <v>4852682</v>
      </c>
      <c r="GU54" s="239">
        <f t="shared" si="46"/>
        <v>264238</v>
      </c>
      <c r="GV54" s="244">
        <f t="shared" si="47"/>
        <v>4814056</v>
      </c>
      <c r="GW54" s="240">
        <f t="shared" si="48"/>
        <v>5.1640049092031924E-2</v>
      </c>
      <c r="GX54" s="244">
        <f t="shared" si="49"/>
        <v>872043</v>
      </c>
      <c r="GY54" s="240">
        <f t="shared" si="50"/>
        <v>0.9483599509079681</v>
      </c>
      <c r="GZ54" s="240">
        <f t="shared" si="51"/>
        <v>0.9408112692791758</v>
      </c>
      <c r="HA54" s="240">
        <f t="shared" si="52"/>
        <v>0.17042341877535705</v>
      </c>
      <c r="HC54" s="239">
        <f t="shared" si="53"/>
        <v>2980958</v>
      </c>
      <c r="HD54" s="239">
        <f t="shared" si="54"/>
        <v>2860751</v>
      </c>
      <c r="HE54" s="239">
        <f t="shared" si="55"/>
        <v>120207</v>
      </c>
      <c r="HF54" s="239">
        <f t="shared" si="56"/>
        <v>2838041</v>
      </c>
      <c r="HG54" s="240">
        <f t="shared" si="57"/>
        <v>4.0324955936984014E-2</v>
      </c>
      <c r="HH54" s="239">
        <f t="shared" si="58"/>
        <v>1392279</v>
      </c>
      <c r="HI54" s="240">
        <f t="shared" si="59"/>
        <v>0.95967504406301596</v>
      </c>
      <c r="HJ54" s="299">
        <f t="shared" si="60"/>
        <v>0.95205668781646702</v>
      </c>
      <c r="HK54" s="297">
        <f t="shared" si="61"/>
        <v>0.46705757008317461</v>
      </c>
      <c r="HM54" s="239">
        <f t="shared" si="62"/>
        <v>31310385</v>
      </c>
      <c r="HN54" s="239">
        <f t="shared" si="63"/>
        <v>27337010</v>
      </c>
      <c r="HO54" s="307">
        <f t="shared" si="64"/>
        <v>3973375</v>
      </c>
      <c r="HP54" s="304">
        <f t="shared" si="65"/>
        <v>26612626</v>
      </c>
      <c r="HQ54" s="285">
        <f t="shared" si="66"/>
        <v>0.12690278321394005</v>
      </c>
      <c r="HR54" s="302">
        <f t="shared" si="67"/>
        <v>3447885</v>
      </c>
      <c r="HS54" s="300">
        <f t="shared" si="68"/>
        <v>0.87309721678606</v>
      </c>
      <c r="HT54" s="299">
        <f t="shared" si="69"/>
        <v>0.84996163413512804</v>
      </c>
      <c r="HU54" s="297">
        <f t="shared" si="70"/>
        <v>0.11011953382240429</v>
      </c>
      <c r="HW54" s="239">
        <f t="shared" si="71"/>
        <v>14783841</v>
      </c>
      <c r="HX54" s="309">
        <f t="shared" si="72"/>
        <v>13816278</v>
      </c>
      <c r="HY54" s="307">
        <f t="shared" si="73"/>
        <v>967563</v>
      </c>
      <c r="HZ54" s="304">
        <f t="shared" si="74"/>
        <v>13634623</v>
      </c>
      <c r="IA54" s="285">
        <f t="shared" si="75"/>
        <v>6.5447335371098758E-2</v>
      </c>
      <c r="IB54" s="302">
        <f t="shared" si="76"/>
        <v>2723608</v>
      </c>
      <c r="IC54" s="300">
        <f t="shared" si="77"/>
        <v>0.9345526646289013</v>
      </c>
      <c r="ID54" s="299">
        <f t="shared" si="78"/>
        <v>0.92226526245784168</v>
      </c>
      <c r="IE54" s="297">
        <f t="shared" si="79"/>
        <v>0.18422871295761364</v>
      </c>
    </row>
    <row r="55" spans="2:239" ht="15" hidden="1" x14ac:dyDescent="0.3">
      <c r="B55" s="131">
        <v>46</v>
      </c>
      <c r="C55" s="131" t="s">
        <v>701</v>
      </c>
      <c r="D55" s="139">
        <v>44493</v>
      </c>
      <c r="E55" s="136">
        <v>2980958</v>
      </c>
      <c r="F55" s="136">
        <v>2861296</v>
      </c>
      <c r="G55" s="137">
        <v>95.985787119442818</v>
      </c>
      <c r="H55" s="136">
        <v>2840039</v>
      </c>
      <c r="I55" s="137">
        <v>95.272694214410265</v>
      </c>
      <c r="J55" s="136">
        <v>1748230</v>
      </c>
      <c r="K55" s="137">
        <v>58.646582742863195</v>
      </c>
      <c r="L55" s="136">
        <v>0</v>
      </c>
      <c r="M55" s="137">
        <v>0</v>
      </c>
      <c r="N55" s="136">
        <v>0</v>
      </c>
      <c r="O55" s="137">
        <v>0</v>
      </c>
      <c r="P55" s="136">
        <v>0</v>
      </c>
      <c r="Q55" s="137">
        <v>0</v>
      </c>
      <c r="R55" s="136">
        <v>2442116</v>
      </c>
      <c r="S55" s="136">
        <v>2337625</v>
      </c>
      <c r="T55" s="137">
        <v>95.7212925184553</v>
      </c>
      <c r="U55" s="136">
        <v>2322298</v>
      </c>
      <c r="V55" s="137">
        <v>95.093681053643635</v>
      </c>
      <c r="W55" s="136">
        <v>928032</v>
      </c>
      <c r="X55" s="137">
        <v>38.00114327083562</v>
      </c>
      <c r="Y55" s="136">
        <v>0</v>
      </c>
      <c r="Z55" s="137">
        <v>0</v>
      </c>
      <c r="AA55" s="136">
        <v>0</v>
      </c>
      <c r="AB55" s="137">
        <v>0</v>
      </c>
      <c r="AC55" s="136">
        <v>0</v>
      </c>
      <c r="AD55" s="137">
        <v>0</v>
      </c>
      <c r="AE55" s="138">
        <v>2674804</v>
      </c>
      <c r="AF55" s="138">
        <v>2516061</v>
      </c>
      <c r="AG55" s="137">
        <v>94.065247397566338</v>
      </c>
      <c r="AH55" s="138">
        <v>2493571</v>
      </c>
      <c r="AI55" s="137">
        <v>93.224438127055294</v>
      </c>
      <c r="AJ55" s="138">
        <v>539280</v>
      </c>
      <c r="AK55" s="137">
        <v>20.161477252165021</v>
      </c>
      <c r="AL55" s="138">
        <v>0</v>
      </c>
      <c r="AM55" s="137">
        <v>0</v>
      </c>
      <c r="AN55" s="138">
        <v>3015497</v>
      </c>
      <c r="AO55" s="138">
        <v>2780915</v>
      </c>
      <c r="AP55" s="137">
        <v>92.220784832483673</v>
      </c>
      <c r="AQ55" s="138">
        <v>2739588</v>
      </c>
      <c r="AR55" s="137">
        <v>90.85029764579437</v>
      </c>
      <c r="AS55" s="138">
        <v>323641</v>
      </c>
      <c r="AT55" s="137">
        <v>10.732592338841657</v>
      </c>
      <c r="AU55" s="138">
        <v>0</v>
      </c>
      <c r="AV55" s="137">
        <v>0</v>
      </c>
      <c r="AW55" s="138">
        <v>3670466</v>
      </c>
      <c r="AX55" s="138">
        <v>3323967</v>
      </c>
      <c r="AY55" s="137">
        <v>90.559809026973696</v>
      </c>
      <c r="AZ55" s="138">
        <v>3246589</v>
      </c>
      <c r="BA55" s="137">
        <v>88.451684336539287</v>
      </c>
      <c r="BB55" s="138">
        <v>341899</v>
      </c>
      <c r="BC55" s="137">
        <v>9.3148662867330749</v>
      </c>
      <c r="BD55" s="138">
        <v>0</v>
      </c>
      <c r="BE55" s="137">
        <v>0</v>
      </c>
      <c r="BF55" s="138">
        <v>4129776</v>
      </c>
      <c r="BG55" s="138">
        <v>3654292</v>
      </c>
      <c r="BH55" s="137">
        <v>88.486445753958563</v>
      </c>
      <c r="BI55" s="138">
        <v>3562016</v>
      </c>
      <c r="BJ55" s="137">
        <v>86.252038851501879</v>
      </c>
      <c r="BK55" s="138">
        <v>346126</v>
      </c>
      <c r="BL55" s="137">
        <v>8.3812293935554845</v>
      </c>
      <c r="BM55" s="138">
        <v>0</v>
      </c>
      <c r="BN55" s="137">
        <v>0</v>
      </c>
      <c r="BO55" s="138">
        <v>4139549</v>
      </c>
      <c r="BP55" s="138">
        <v>3534159</v>
      </c>
      <c r="BQ55" s="137">
        <v>85.375459983684209</v>
      </c>
      <c r="BR55" s="138">
        <v>3424403</v>
      </c>
      <c r="BS55" s="137">
        <v>82.724060036491892</v>
      </c>
      <c r="BT55" s="138">
        <v>277003</v>
      </c>
      <c r="BU55" s="137">
        <v>6.6916226864327495</v>
      </c>
      <c r="BV55" s="138">
        <v>0</v>
      </c>
      <c r="BW55" s="137">
        <v>0</v>
      </c>
      <c r="BX55" s="136">
        <v>3865391</v>
      </c>
      <c r="BY55" s="136">
        <v>3083198</v>
      </c>
      <c r="BZ55" s="137">
        <v>79.764194618345215</v>
      </c>
      <c r="CA55" s="136">
        <v>2948504</v>
      </c>
      <c r="CB55" s="137">
        <v>76.279579478505539</v>
      </c>
      <c r="CC55" s="136">
        <v>178636</v>
      </c>
      <c r="CD55" s="137">
        <v>4.6214212223291256</v>
      </c>
      <c r="CE55" s="136">
        <v>4391828</v>
      </c>
      <c r="CF55" s="136">
        <v>3262261</v>
      </c>
      <c r="CG55" s="137">
        <v>74.280254144743367</v>
      </c>
      <c r="CH55" s="136">
        <v>3069057</v>
      </c>
      <c r="CI55" s="137">
        <v>69.88108368542666</v>
      </c>
      <c r="CJ55" s="136">
        <v>152622</v>
      </c>
      <c r="CK55" s="137">
        <v>3.4751360936721563</v>
      </c>
      <c r="CL55" s="136">
        <v>4695213</v>
      </c>
      <c r="CM55" s="136">
        <v>3227706</v>
      </c>
      <c r="CN55" s="137">
        <v>68.744612864208719</v>
      </c>
      <c r="CO55" s="136">
        <v>2967812</v>
      </c>
      <c r="CP55" s="137">
        <v>63.209315530520129</v>
      </c>
      <c r="CQ55" s="136">
        <v>131274</v>
      </c>
      <c r="CR55" s="137">
        <v>2.7959114953890274</v>
      </c>
      <c r="CS55" s="136">
        <v>4789564</v>
      </c>
      <c r="CT55" s="136">
        <v>3094862</v>
      </c>
      <c r="CU55" s="137">
        <v>64.616779314359306</v>
      </c>
      <c r="CV55" s="136">
        <v>2772594</v>
      </c>
      <c r="CW55" s="137">
        <v>57.888233668033251</v>
      </c>
      <c r="CX55" s="136">
        <v>111187</v>
      </c>
      <c r="CY55" s="137">
        <v>2.3214430374038222</v>
      </c>
      <c r="CZ55" s="136">
        <v>4417542</v>
      </c>
      <c r="DA55" s="136">
        <v>2768703</v>
      </c>
      <c r="DB55" s="137">
        <v>62.675193580502466</v>
      </c>
      <c r="DC55" s="136">
        <v>2420489</v>
      </c>
      <c r="DD55" s="137">
        <v>54.792665242345173</v>
      </c>
      <c r="DE55" s="136">
        <v>82237</v>
      </c>
      <c r="DF55" s="137">
        <v>1.8616008631044141</v>
      </c>
      <c r="DG55" s="136">
        <v>3804929</v>
      </c>
      <c r="DH55" s="136">
        <v>2433082</v>
      </c>
      <c r="DI55" s="137">
        <v>63.945529601209387</v>
      </c>
      <c r="DJ55" s="136">
        <v>2049319</v>
      </c>
      <c r="DK55" s="137">
        <v>53.859585816187369</v>
      </c>
      <c r="DL55" s="136">
        <v>34395</v>
      </c>
      <c r="DM55" s="137">
        <v>0.90395904890735146</v>
      </c>
      <c r="DN55" s="136">
        <v>1401351</v>
      </c>
      <c r="DO55" s="136">
        <v>765167</v>
      </c>
      <c r="DP55" s="137">
        <v>54.602094692907052</v>
      </c>
      <c r="DQ55" s="136">
        <v>180255</v>
      </c>
      <c r="DR55" s="137">
        <v>12.862944401509685</v>
      </c>
      <c r="DS55" s="136">
        <v>1772</v>
      </c>
      <c r="DT55" s="137">
        <v>0.12644940489570422</v>
      </c>
      <c r="DU55" s="136">
        <v>1422608</v>
      </c>
      <c r="DV55" s="136">
        <v>352039</v>
      </c>
      <c r="DW55" s="137">
        <v>24.746029826909453</v>
      </c>
      <c r="DX55" s="136">
        <v>5559</v>
      </c>
      <c r="DY55" s="137">
        <v>0.39076119352625605</v>
      </c>
      <c r="DZ55" s="136">
        <v>21</v>
      </c>
      <c r="EA55" s="137">
        <v>1.4761620910328072E-3</v>
      </c>
      <c r="EB55" s="136">
        <v>2988769</v>
      </c>
      <c r="EC55" s="136">
        <v>328912</v>
      </c>
      <c r="ED55" s="137">
        <v>11.004932130920791</v>
      </c>
      <c r="EE55" s="136">
        <v>3326</v>
      </c>
      <c r="EF55" s="137">
        <v>0.11128327415066203</v>
      </c>
      <c r="EG55" s="136">
        <v>5</v>
      </c>
      <c r="EH55" s="137">
        <v>1.6729295572859594E-4</v>
      </c>
      <c r="EI55" s="136">
        <v>5005988</v>
      </c>
      <c r="EJ55" s="136">
        <v>131</v>
      </c>
      <c r="EK55" s="137">
        <v>2.6168660412290239E-3</v>
      </c>
      <c r="EL55" s="138">
        <v>67</v>
      </c>
      <c r="EM55" s="137">
        <v>1.338397135590417E-3</v>
      </c>
      <c r="EN55" s="138">
        <v>0</v>
      </c>
      <c r="EO55" s="137">
        <v>0</v>
      </c>
      <c r="EP55" s="138">
        <v>2223118</v>
      </c>
      <c r="EQ55" s="138">
        <v>0</v>
      </c>
      <c r="ER55" s="137">
        <v>0</v>
      </c>
      <c r="ET55" s="239">
        <f t="shared" si="4"/>
        <v>59836349</v>
      </c>
      <c r="EU55" s="239">
        <f t="shared" si="82"/>
        <v>19511973</v>
      </c>
      <c r="EW55" s="287">
        <f t="shared" si="83"/>
        <v>0.32608896308162116</v>
      </c>
      <c r="EX55" s="239">
        <f t="shared" si="5"/>
        <v>50418984</v>
      </c>
      <c r="EY55" s="239">
        <f t="shared" si="84"/>
        <v>10775690</v>
      </c>
      <c r="EZ55" s="286">
        <f t="shared" si="85"/>
        <v>0.213722870734563</v>
      </c>
      <c r="FA55" s="288">
        <f t="shared" si="86"/>
        <v>0.78627712926543702</v>
      </c>
      <c r="FB55" s="291">
        <f t="shared" si="87"/>
        <v>0.7345751750967453</v>
      </c>
      <c r="FC55" s="294">
        <f t="shared" si="88"/>
        <v>0.10306304466587426</v>
      </c>
      <c r="FE55" s="239">
        <f t="shared" si="9"/>
        <v>19108599</v>
      </c>
      <c r="FF55" s="239">
        <f t="shared" si="10"/>
        <v>12289520</v>
      </c>
      <c r="FG55" s="239">
        <f t="shared" si="11"/>
        <v>6819079</v>
      </c>
      <c r="FH55" s="239">
        <f t="shared" si="12"/>
        <v>10390469</v>
      </c>
      <c r="FI55" s="240">
        <f t="shared" si="13"/>
        <v>0.35685918156532564</v>
      </c>
      <c r="FJ55" s="239">
        <f t="shared" si="14"/>
        <v>360865</v>
      </c>
      <c r="FK55" s="240">
        <f t="shared" si="15"/>
        <v>0.64314081843467441</v>
      </c>
      <c r="FL55" s="240">
        <f t="shared" si="16"/>
        <v>0.54375880722600334</v>
      </c>
      <c r="FM55" s="240">
        <f t="shared" si="17"/>
        <v>1.8884953313427114E-2</v>
      </c>
      <c r="FO55" s="312">
        <f t="shared" si="18"/>
        <v>8257219</v>
      </c>
      <c r="FP55" s="312">
        <f t="shared" si="81"/>
        <v>6345459</v>
      </c>
      <c r="FQ55" s="239">
        <f t="shared" si="19"/>
        <v>1911760</v>
      </c>
      <c r="FR55" s="312">
        <f t="shared" si="20"/>
        <v>6017561</v>
      </c>
      <c r="FS55" s="240">
        <f t="shared" si="21"/>
        <v>0.23152589267645682</v>
      </c>
      <c r="FT55" s="312">
        <f t="shared" si="22"/>
        <v>331258</v>
      </c>
      <c r="FU55" s="240">
        <f t="shared" si="23"/>
        <v>0.76847410732354315</v>
      </c>
      <c r="FV55" s="240">
        <f t="shared" si="24"/>
        <v>0.72876364306190744</v>
      </c>
      <c r="FW55" s="240">
        <f t="shared" si="25"/>
        <v>4.0117380924497702E-2</v>
      </c>
      <c r="FY55" s="244">
        <f t="shared" si="26"/>
        <v>8269325</v>
      </c>
      <c r="FZ55" s="244">
        <f t="shared" si="27"/>
        <v>7188451</v>
      </c>
      <c r="GA55" s="239">
        <f t="shared" si="28"/>
        <v>1080874</v>
      </c>
      <c r="GB55" s="244">
        <f t="shared" si="29"/>
        <v>6986419</v>
      </c>
      <c r="GC55" s="240">
        <f t="shared" si="30"/>
        <v>0.13070885471305094</v>
      </c>
      <c r="GD55" s="244">
        <f t="shared" si="31"/>
        <v>623129</v>
      </c>
      <c r="GE55" s="240">
        <f t="shared" si="32"/>
        <v>0.86929114528694906</v>
      </c>
      <c r="GF55" s="240">
        <f t="shared" si="33"/>
        <v>0.84485964694820914</v>
      </c>
      <c r="GG55" s="240">
        <f t="shared" si="34"/>
        <v>7.5354276195457301E-2</v>
      </c>
      <c r="GI55" s="244">
        <f t="shared" si="35"/>
        <v>6685963</v>
      </c>
      <c r="GJ55" s="244">
        <f t="shared" si="36"/>
        <v>6104882</v>
      </c>
      <c r="GK55" s="239">
        <f t="shared" si="37"/>
        <v>581081</v>
      </c>
      <c r="GL55" s="244">
        <f t="shared" si="38"/>
        <v>5986177</v>
      </c>
      <c r="GM55" s="240">
        <f t="shared" si="39"/>
        <v>8.6910591638033288E-2</v>
      </c>
      <c r="GN55" s="244">
        <f t="shared" si="40"/>
        <v>665540</v>
      </c>
      <c r="GO55" s="240">
        <f t="shared" si="41"/>
        <v>0.91308940836196673</v>
      </c>
      <c r="GP55" s="240">
        <f t="shared" si="42"/>
        <v>0.89533504747184511</v>
      </c>
      <c r="GQ55" s="240">
        <f t="shared" si="43"/>
        <v>9.9542878116435876E-2</v>
      </c>
      <c r="GS55" s="244">
        <f t="shared" si="44"/>
        <v>5116920</v>
      </c>
      <c r="GT55" s="244">
        <f t="shared" si="45"/>
        <v>4853686</v>
      </c>
      <c r="GU55" s="239">
        <f t="shared" si="46"/>
        <v>263234</v>
      </c>
      <c r="GV55" s="244">
        <f t="shared" si="47"/>
        <v>4815869</v>
      </c>
      <c r="GW55" s="240">
        <f t="shared" si="48"/>
        <v>5.144383730838082E-2</v>
      </c>
      <c r="GX55" s="244">
        <f t="shared" si="49"/>
        <v>1467312</v>
      </c>
      <c r="GY55" s="240">
        <f t="shared" si="50"/>
        <v>0.94855616269161913</v>
      </c>
      <c r="GZ55" s="240">
        <f t="shared" si="51"/>
        <v>0.94116558398411543</v>
      </c>
      <c r="HA55" s="240">
        <f t="shared" si="52"/>
        <v>0.28675687718393095</v>
      </c>
      <c r="HC55" s="239">
        <f t="shared" si="53"/>
        <v>2980958</v>
      </c>
      <c r="HD55" s="239">
        <f t="shared" si="54"/>
        <v>2861296</v>
      </c>
      <c r="HE55" s="239">
        <f t="shared" si="55"/>
        <v>119662</v>
      </c>
      <c r="HF55" s="239">
        <f t="shared" si="56"/>
        <v>2840039</v>
      </c>
      <c r="HG55" s="240">
        <f t="shared" si="57"/>
        <v>4.01421288055719E-2</v>
      </c>
      <c r="HH55" s="239">
        <f t="shared" si="58"/>
        <v>1748230</v>
      </c>
      <c r="HI55" s="240">
        <f t="shared" si="59"/>
        <v>0.95985787119442811</v>
      </c>
      <c r="HJ55" s="299">
        <f t="shared" si="60"/>
        <v>0.9527269421441027</v>
      </c>
      <c r="HK55" s="297">
        <f t="shared" si="61"/>
        <v>0.58646582742863196</v>
      </c>
      <c r="HM55" s="239">
        <f t="shared" si="62"/>
        <v>31310385</v>
      </c>
      <c r="HN55" s="239">
        <f t="shared" si="63"/>
        <v>27353774</v>
      </c>
      <c r="HO55" s="307">
        <f t="shared" si="64"/>
        <v>3956611</v>
      </c>
      <c r="HP55" s="304">
        <f t="shared" si="65"/>
        <v>26646065</v>
      </c>
      <c r="HQ55" s="285">
        <f t="shared" si="66"/>
        <v>0.12636736980398036</v>
      </c>
      <c r="HR55" s="302">
        <f t="shared" si="67"/>
        <v>4835469</v>
      </c>
      <c r="HS55" s="300">
        <f t="shared" si="68"/>
        <v>0.87363263019601967</v>
      </c>
      <c r="HT55" s="299">
        <f t="shared" si="69"/>
        <v>0.85102961844768121</v>
      </c>
      <c r="HU55" s="297">
        <f t="shared" si="70"/>
        <v>0.15443658709402647</v>
      </c>
      <c r="HW55" s="239">
        <f t="shared" si="71"/>
        <v>14783841</v>
      </c>
      <c r="HX55" s="309">
        <f t="shared" si="72"/>
        <v>13819864</v>
      </c>
      <c r="HY55" s="307">
        <f t="shared" si="73"/>
        <v>963977</v>
      </c>
      <c r="HZ55" s="304">
        <f t="shared" si="74"/>
        <v>13642085</v>
      </c>
      <c r="IA55" s="285">
        <f t="shared" si="75"/>
        <v>6.5204773238564995E-2</v>
      </c>
      <c r="IB55" s="302">
        <f t="shared" si="76"/>
        <v>3881082</v>
      </c>
      <c r="IC55" s="300">
        <f t="shared" si="77"/>
        <v>0.93479522676143501</v>
      </c>
      <c r="ID55" s="299">
        <f t="shared" si="78"/>
        <v>0.92277000273474263</v>
      </c>
      <c r="IE55" s="297">
        <f t="shared" si="79"/>
        <v>0.26252189806424459</v>
      </c>
    </row>
    <row r="56" spans="2:239" ht="15.6" x14ac:dyDescent="0.3">
      <c r="B56" s="131">
        <v>47</v>
      </c>
      <c r="C56" s="131" t="s">
        <v>702</v>
      </c>
      <c r="D56" s="139">
        <v>44500</v>
      </c>
      <c r="E56" s="136">
        <v>2980958</v>
      </c>
      <c r="F56" s="136">
        <v>2861888</v>
      </c>
      <c r="G56" s="137">
        <v>96.005646506928315</v>
      </c>
      <c r="H56" s="136">
        <v>2841645</v>
      </c>
      <c r="I56" s="137">
        <v>95.326569512217219</v>
      </c>
      <c r="J56" s="136">
        <v>2017750</v>
      </c>
      <c r="K56" s="137">
        <v>67.687971450788638</v>
      </c>
      <c r="L56" s="136">
        <v>0</v>
      </c>
      <c r="M56" s="137">
        <v>0</v>
      </c>
      <c r="N56" s="136">
        <v>0</v>
      </c>
      <c r="O56" s="137">
        <v>0</v>
      </c>
      <c r="P56" s="136">
        <v>0</v>
      </c>
      <c r="Q56" s="137">
        <v>0</v>
      </c>
      <c r="R56" s="136">
        <v>2442116</v>
      </c>
      <c r="S56" s="136">
        <v>2338084</v>
      </c>
      <c r="T56" s="137">
        <v>95.740087694442039</v>
      </c>
      <c r="U56" s="136">
        <v>2323093</v>
      </c>
      <c r="V56" s="137">
        <v>95.126234789829795</v>
      </c>
      <c r="W56" s="136">
        <v>1284006</v>
      </c>
      <c r="X56" s="137">
        <v>52.57760073641056</v>
      </c>
      <c r="Y56" s="136">
        <v>0</v>
      </c>
      <c r="Z56" s="137">
        <v>0</v>
      </c>
      <c r="AA56" s="136">
        <v>0</v>
      </c>
      <c r="AB56" s="137">
        <v>0</v>
      </c>
      <c r="AC56" s="136">
        <v>0</v>
      </c>
      <c r="AD56" s="137">
        <v>0</v>
      </c>
      <c r="AE56" s="138">
        <v>2674804</v>
      </c>
      <c r="AF56" s="138">
        <v>2516682</v>
      </c>
      <c r="AG56" s="137">
        <v>94.088464051945493</v>
      </c>
      <c r="AH56" s="138">
        <v>2494554</v>
      </c>
      <c r="AI56" s="137">
        <v>93.261188483343076</v>
      </c>
      <c r="AJ56" s="138">
        <v>858731</v>
      </c>
      <c r="AK56" s="137">
        <v>32.104445783691062</v>
      </c>
      <c r="AL56" s="138">
        <v>0</v>
      </c>
      <c r="AM56" s="137">
        <v>0</v>
      </c>
      <c r="AN56" s="138">
        <v>3015497</v>
      </c>
      <c r="AO56" s="138">
        <v>2781656</v>
      </c>
      <c r="AP56" s="137">
        <v>92.245357896227389</v>
      </c>
      <c r="AQ56" s="138">
        <v>2740873</v>
      </c>
      <c r="AR56" s="137">
        <v>90.892910853501093</v>
      </c>
      <c r="AS56" s="138">
        <v>483239</v>
      </c>
      <c r="AT56" s="137">
        <v>16.025185898045994</v>
      </c>
      <c r="AU56" s="138">
        <v>0</v>
      </c>
      <c r="AV56" s="137">
        <v>0</v>
      </c>
      <c r="AW56" s="138">
        <v>3670466</v>
      </c>
      <c r="AX56" s="138">
        <v>3325069</v>
      </c>
      <c r="AY56" s="137">
        <v>90.589832462690026</v>
      </c>
      <c r="AZ56" s="138">
        <v>3248655</v>
      </c>
      <c r="BA56" s="137">
        <v>88.507971467383157</v>
      </c>
      <c r="BB56" s="138">
        <v>444263</v>
      </c>
      <c r="BC56" s="137">
        <v>12.103721979715926</v>
      </c>
      <c r="BD56" s="138">
        <v>0</v>
      </c>
      <c r="BE56" s="137">
        <v>0</v>
      </c>
      <c r="BF56" s="138">
        <v>4129776</v>
      </c>
      <c r="BG56" s="138">
        <v>3655931</v>
      </c>
      <c r="BH56" s="137">
        <v>88.52613313651878</v>
      </c>
      <c r="BI56" s="138">
        <v>3565174</v>
      </c>
      <c r="BJ56" s="137">
        <v>86.328507890016311</v>
      </c>
      <c r="BK56" s="138">
        <v>433969</v>
      </c>
      <c r="BL56" s="137">
        <v>10.508293912309046</v>
      </c>
      <c r="BM56" s="138">
        <v>0</v>
      </c>
      <c r="BN56" s="137">
        <v>0</v>
      </c>
      <c r="BO56" s="138">
        <v>4139549</v>
      </c>
      <c r="BP56" s="138">
        <v>3536337</v>
      </c>
      <c r="BQ56" s="137">
        <v>85.428074411004673</v>
      </c>
      <c r="BR56" s="138">
        <v>3428879</v>
      </c>
      <c r="BS56" s="137">
        <v>82.832187757651866</v>
      </c>
      <c r="BT56" s="138">
        <v>341916</v>
      </c>
      <c r="BU56" s="137">
        <v>8.2597403726831118</v>
      </c>
      <c r="BV56" s="138">
        <v>0</v>
      </c>
      <c r="BW56" s="137">
        <v>0</v>
      </c>
      <c r="BX56" s="136">
        <v>3865391</v>
      </c>
      <c r="BY56" s="136">
        <v>3086232</v>
      </c>
      <c r="BZ56" s="137">
        <v>79.842686030986258</v>
      </c>
      <c r="CA56" s="136">
        <v>2954590</v>
      </c>
      <c r="CB56" s="137">
        <v>76.437027974660268</v>
      </c>
      <c r="CC56" s="136">
        <v>218346</v>
      </c>
      <c r="CD56" s="137">
        <v>5.648742908544051</v>
      </c>
      <c r="CE56" s="136">
        <v>4391828</v>
      </c>
      <c r="CF56" s="136">
        <v>3267023</v>
      </c>
      <c r="CG56" s="137">
        <v>74.388682799053157</v>
      </c>
      <c r="CH56" s="136">
        <v>3078490</v>
      </c>
      <c r="CI56" s="137">
        <v>70.095868963902959</v>
      </c>
      <c r="CJ56" s="136">
        <v>184837</v>
      </c>
      <c r="CK56" s="137">
        <v>4.2086575339471404</v>
      </c>
      <c r="CL56" s="136">
        <v>4695213</v>
      </c>
      <c r="CM56" s="136">
        <v>3235052</v>
      </c>
      <c r="CN56" s="137">
        <v>68.901070089897942</v>
      </c>
      <c r="CO56" s="136">
        <v>2981855</v>
      </c>
      <c r="CP56" s="137">
        <v>63.508407392806241</v>
      </c>
      <c r="CQ56" s="136">
        <v>159390</v>
      </c>
      <c r="CR56" s="137">
        <v>3.3947341686096033</v>
      </c>
      <c r="CS56" s="136">
        <v>4789564</v>
      </c>
      <c r="CT56" s="136">
        <v>3104831</v>
      </c>
      <c r="CU56" s="137">
        <v>64.824919345476957</v>
      </c>
      <c r="CV56" s="136">
        <v>2791576</v>
      </c>
      <c r="CW56" s="137">
        <v>58.284553667097882</v>
      </c>
      <c r="CX56" s="136">
        <v>136232</v>
      </c>
      <c r="CY56" s="137">
        <v>2.8443507592757924</v>
      </c>
      <c r="CZ56" s="136">
        <v>4417542</v>
      </c>
      <c r="DA56" s="136">
        <v>2779865</v>
      </c>
      <c r="DB56" s="137">
        <v>62.927868031588609</v>
      </c>
      <c r="DC56" s="136">
        <v>2441760</v>
      </c>
      <c r="DD56" s="137">
        <v>55.274177359264499</v>
      </c>
      <c r="DE56" s="136">
        <v>101742</v>
      </c>
      <c r="DF56" s="137">
        <v>2.3031359973487517</v>
      </c>
      <c r="DG56" s="136">
        <v>3804929</v>
      </c>
      <c r="DH56" s="136">
        <v>2443995</v>
      </c>
      <c r="DI56" s="137">
        <v>64.232341786141077</v>
      </c>
      <c r="DJ56" s="136">
        <v>2071811</v>
      </c>
      <c r="DK56" s="137">
        <v>54.450713797813307</v>
      </c>
      <c r="DL56" s="136">
        <v>44044</v>
      </c>
      <c r="DM56" s="137">
        <v>1.1575511658693238</v>
      </c>
      <c r="DN56" s="136">
        <v>1401351</v>
      </c>
      <c r="DO56" s="136">
        <v>780718</v>
      </c>
      <c r="DP56" s="137">
        <v>55.711809532372691</v>
      </c>
      <c r="DQ56" s="136">
        <v>197873</v>
      </c>
      <c r="DR56" s="137">
        <v>14.1201597601172</v>
      </c>
      <c r="DS56" s="136">
        <v>2513</v>
      </c>
      <c r="DT56" s="137">
        <v>0.17932694949373854</v>
      </c>
      <c r="DU56" s="136">
        <v>1422608</v>
      </c>
      <c r="DV56" s="136">
        <v>419046</v>
      </c>
      <c r="DW56" s="137">
        <v>29.456181885663511</v>
      </c>
      <c r="DX56" s="136">
        <v>7710</v>
      </c>
      <c r="DY56" s="137">
        <v>0.5419623677077593</v>
      </c>
      <c r="DZ56" s="136">
        <v>25</v>
      </c>
      <c r="EA56" s="137">
        <v>1.757335822658104E-3</v>
      </c>
      <c r="EB56" s="136">
        <v>2988769</v>
      </c>
      <c r="EC56" s="136">
        <v>402270</v>
      </c>
      <c r="ED56" s="137">
        <v>13.459387460188459</v>
      </c>
      <c r="EE56" s="136">
        <v>4909</v>
      </c>
      <c r="EF56" s="137">
        <v>0.1642482239343355</v>
      </c>
      <c r="EG56" s="136">
        <v>5</v>
      </c>
      <c r="EH56" s="137">
        <v>1.6729295572859594E-4</v>
      </c>
      <c r="EI56" s="136">
        <v>5005988</v>
      </c>
      <c r="EJ56" s="136">
        <v>132</v>
      </c>
      <c r="EK56" s="137">
        <v>2.6368421178796274E-3</v>
      </c>
      <c r="EL56" s="138">
        <v>67</v>
      </c>
      <c r="EM56" s="137">
        <v>1.338397135590417E-3</v>
      </c>
      <c r="EN56" s="138">
        <v>0</v>
      </c>
      <c r="EO56" s="137">
        <v>0</v>
      </c>
      <c r="EP56" s="138">
        <v>2223118</v>
      </c>
      <c r="EQ56" s="138">
        <v>0</v>
      </c>
      <c r="ER56" s="137">
        <v>0</v>
      </c>
      <c r="ET56" s="239">
        <f t="shared" si="4"/>
        <v>59836349</v>
      </c>
      <c r="EU56" s="239">
        <f t="shared" si="82"/>
        <v>19301538</v>
      </c>
      <c r="EV56" s="242">
        <v>44470</v>
      </c>
      <c r="EW56" s="287">
        <f t="shared" si="83"/>
        <v>0.32257212083578163</v>
      </c>
      <c r="EX56" s="239">
        <f t="shared" si="5"/>
        <v>50418984</v>
      </c>
      <c r="EY56" s="239">
        <f t="shared" si="84"/>
        <v>10705621</v>
      </c>
      <c r="EZ56" s="286">
        <f t="shared" si="85"/>
        <v>0.21233313626470537</v>
      </c>
      <c r="FA56" s="288">
        <f t="shared" si="86"/>
        <v>0.7876668637352946</v>
      </c>
      <c r="FB56" s="291">
        <f t="shared" si="87"/>
        <v>0.73704039732335735</v>
      </c>
      <c r="FC56" s="294">
        <f t="shared" si="88"/>
        <v>0.13310418948545255</v>
      </c>
      <c r="FE56" s="239">
        <f t="shared" si="9"/>
        <v>19108599</v>
      </c>
      <c r="FF56" s="239">
        <f t="shared" si="10"/>
        <v>12344461</v>
      </c>
      <c r="FG56" s="239">
        <f t="shared" si="11"/>
        <v>6764138</v>
      </c>
      <c r="FH56" s="239">
        <f t="shared" si="12"/>
        <v>10484875</v>
      </c>
      <c r="FI56" s="240">
        <f t="shared" si="13"/>
        <v>0.35398398385983187</v>
      </c>
      <c r="FJ56" s="239">
        <f t="shared" si="14"/>
        <v>443921</v>
      </c>
      <c r="FK56" s="240">
        <f t="shared" si="15"/>
        <v>0.64601601614016813</v>
      </c>
      <c r="FL56" s="240">
        <f t="shared" si="16"/>
        <v>0.54869930548021861</v>
      </c>
      <c r="FM56" s="240">
        <f t="shared" si="17"/>
        <v>2.3231478142379774E-2</v>
      </c>
      <c r="FO56" s="312">
        <f t="shared" si="18"/>
        <v>8257219</v>
      </c>
      <c r="FP56" s="312">
        <f t="shared" si="81"/>
        <v>6353255</v>
      </c>
      <c r="FQ56" s="239">
        <f t="shared" si="19"/>
        <v>1903964</v>
      </c>
      <c r="FR56" s="312">
        <f t="shared" si="20"/>
        <v>6033080</v>
      </c>
      <c r="FS56" s="240">
        <f t="shared" si="21"/>
        <v>0.23058174913369744</v>
      </c>
      <c r="FT56" s="312">
        <f t="shared" si="22"/>
        <v>403183</v>
      </c>
      <c r="FU56" s="240">
        <f t="shared" si="23"/>
        <v>0.76941825086630256</v>
      </c>
      <c r="FV56" s="240">
        <f t="shared" si="24"/>
        <v>0.73064308939850087</v>
      </c>
      <c r="FW56" s="240">
        <f t="shared" si="25"/>
        <v>4.8827940738885571E-2</v>
      </c>
      <c r="FY56" s="244">
        <f t="shared" si="26"/>
        <v>8269325</v>
      </c>
      <c r="FZ56" s="244">
        <f t="shared" si="27"/>
        <v>7192268</v>
      </c>
      <c r="GA56" s="239">
        <f t="shared" si="28"/>
        <v>1077057</v>
      </c>
      <c r="GB56" s="244">
        <f t="shared" si="29"/>
        <v>6994053</v>
      </c>
      <c r="GC56" s="240">
        <f t="shared" si="30"/>
        <v>0.13024726927530361</v>
      </c>
      <c r="GD56" s="244">
        <f t="shared" si="31"/>
        <v>775885</v>
      </c>
      <c r="GE56" s="240">
        <f t="shared" si="32"/>
        <v>0.86975273072469639</v>
      </c>
      <c r="GF56" s="240">
        <f t="shared" si="33"/>
        <v>0.8457828178237039</v>
      </c>
      <c r="GG56" s="240">
        <f t="shared" si="34"/>
        <v>9.3826884298295207E-2</v>
      </c>
      <c r="GI56" s="244">
        <f t="shared" si="35"/>
        <v>6685963</v>
      </c>
      <c r="GJ56" s="244">
        <f t="shared" si="36"/>
        <v>6106725</v>
      </c>
      <c r="GK56" s="239">
        <f t="shared" si="37"/>
        <v>579238</v>
      </c>
      <c r="GL56" s="244">
        <f t="shared" si="38"/>
        <v>5989528</v>
      </c>
      <c r="GM56" s="240">
        <f t="shared" si="39"/>
        <v>8.6634939499366057E-2</v>
      </c>
      <c r="GN56" s="244">
        <f t="shared" si="40"/>
        <v>927502</v>
      </c>
      <c r="GO56" s="240">
        <f t="shared" si="41"/>
        <v>0.91336506050063393</v>
      </c>
      <c r="GP56" s="240">
        <f t="shared" si="42"/>
        <v>0.89583624677552054</v>
      </c>
      <c r="GQ56" s="240">
        <f t="shared" si="43"/>
        <v>0.13872377098108379</v>
      </c>
      <c r="GS56" s="244">
        <f t="shared" si="44"/>
        <v>5116920</v>
      </c>
      <c r="GT56" s="244">
        <f t="shared" si="45"/>
        <v>4854766</v>
      </c>
      <c r="GU56" s="239">
        <f t="shared" si="46"/>
        <v>262154</v>
      </c>
      <c r="GV56" s="244">
        <f t="shared" si="47"/>
        <v>4817647</v>
      </c>
      <c r="GW56" s="240">
        <f t="shared" si="48"/>
        <v>5.1232772839911511E-2</v>
      </c>
      <c r="GX56" s="244">
        <f t="shared" si="49"/>
        <v>2142737</v>
      </c>
      <c r="GY56" s="240">
        <f t="shared" si="50"/>
        <v>0.94876722716008854</v>
      </c>
      <c r="GZ56" s="240">
        <f t="shared" si="51"/>
        <v>0.94151305863683621</v>
      </c>
      <c r="HA56" s="240">
        <f t="shared" si="52"/>
        <v>0.41875522775419588</v>
      </c>
      <c r="HC56" s="239">
        <f t="shared" si="53"/>
        <v>2980958</v>
      </c>
      <c r="HD56" s="239">
        <f t="shared" si="54"/>
        <v>2861888</v>
      </c>
      <c r="HE56" s="239">
        <f t="shared" si="55"/>
        <v>119070</v>
      </c>
      <c r="HF56" s="239">
        <f t="shared" si="56"/>
        <v>2841645</v>
      </c>
      <c r="HG56" s="240">
        <f t="shared" si="57"/>
        <v>3.9943534930716902E-2</v>
      </c>
      <c r="HH56" s="239">
        <f t="shared" si="58"/>
        <v>2017750</v>
      </c>
      <c r="HI56" s="240">
        <f t="shared" si="59"/>
        <v>0.9600564650692831</v>
      </c>
      <c r="HJ56" s="299">
        <f t="shared" si="60"/>
        <v>0.95326569512217219</v>
      </c>
      <c r="HK56" s="297">
        <f t="shared" si="61"/>
        <v>0.67687971450788642</v>
      </c>
      <c r="HM56" s="239">
        <f t="shared" si="62"/>
        <v>31310385</v>
      </c>
      <c r="HN56" s="239">
        <f t="shared" si="63"/>
        <v>27368902</v>
      </c>
      <c r="HO56" s="307">
        <f t="shared" si="64"/>
        <v>3941483</v>
      </c>
      <c r="HP56" s="304">
        <f t="shared" si="65"/>
        <v>26675953</v>
      </c>
      <c r="HQ56" s="285">
        <f t="shared" si="66"/>
        <v>0.12588420742830214</v>
      </c>
      <c r="HR56" s="302">
        <f t="shared" si="67"/>
        <v>6267057</v>
      </c>
      <c r="HS56" s="300">
        <f t="shared" si="68"/>
        <v>0.8741157925716978</v>
      </c>
      <c r="HT56" s="299">
        <f t="shared" si="69"/>
        <v>0.85198418991015279</v>
      </c>
      <c r="HU56" s="297">
        <f t="shared" si="70"/>
        <v>0.20015905265936526</v>
      </c>
      <c r="HW56" s="239">
        <f t="shared" si="71"/>
        <v>14783841</v>
      </c>
      <c r="HX56" s="309">
        <f t="shared" si="72"/>
        <v>13823379</v>
      </c>
      <c r="HY56" s="307">
        <f t="shared" si="73"/>
        <v>960462</v>
      </c>
      <c r="HZ56" s="304">
        <f t="shared" si="74"/>
        <v>13648820</v>
      </c>
      <c r="IA56" s="285">
        <f t="shared" si="75"/>
        <v>6.4967013646859431E-2</v>
      </c>
      <c r="IB56" s="302">
        <f t="shared" si="76"/>
        <v>5087989</v>
      </c>
      <c r="IC56" s="300">
        <f t="shared" si="77"/>
        <v>0.93503298635314058</v>
      </c>
      <c r="ID56" s="299">
        <f t="shared" si="78"/>
        <v>0.92322556769921971</v>
      </c>
      <c r="IE56" s="297">
        <f t="shared" si="79"/>
        <v>0.34415880149143918</v>
      </c>
    </row>
    <row r="57" spans="2:239" ht="15" hidden="1" x14ac:dyDescent="0.3">
      <c r="B57" s="131">
        <v>48</v>
      </c>
      <c r="C57" s="131" t="s">
        <v>703</v>
      </c>
      <c r="D57" s="139">
        <v>44507</v>
      </c>
      <c r="E57" s="136">
        <v>2980958</v>
      </c>
      <c r="F57" s="136">
        <v>2862487</v>
      </c>
      <c r="G57" s="137">
        <v>96.025740718252322</v>
      </c>
      <c r="H57" s="136">
        <v>2842904</v>
      </c>
      <c r="I57" s="137">
        <v>95.368804256886534</v>
      </c>
      <c r="J57" s="136">
        <v>2224206</v>
      </c>
      <c r="K57" s="137">
        <v>74.613798651306055</v>
      </c>
      <c r="L57" s="136">
        <v>0</v>
      </c>
      <c r="M57" s="137">
        <v>0</v>
      </c>
      <c r="N57" s="136">
        <v>0</v>
      </c>
      <c r="O57" s="137">
        <v>0</v>
      </c>
      <c r="P57" s="136">
        <v>0</v>
      </c>
      <c r="Q57" s="137">
        <v>0</v>
      </c>
      <c r="R57" s="136">
        <v>2442116</v>
      </c>
      <c r="S57" s="136">
        <v>2338619</v>
      </c>
      <c r="T57" s="137">
        <v>95.761994925711974</v>
      </c>
      <c r="U57" s="136">
        <v>2323836</v>
      </c>
      <c r="V57" s="137">
        <v>95.156659225032712</v>
      </c>
      <c r="W57" s="136">
        <v>1618234</v>
      </c>
      <c r="X57" s="137">
        <v>66.26360091003049</v>
      </c>
      <c r="Y57" s="136">
        <v>0</v>
      </c>
      <c r="Z57" s="137">
        <v>0</v>
      </c>
      <c r="AA57" s="136">
        <v>0</v>
      </c>
      <c r="AB57" s="137">
        <v>0</v>
      </c>
      <c r="AC57" s="136">
        <v>0</v>
      </c>
      <c r="AD57" s="137">
        <v>0</v>
      </c>
      <c r="AE57" s="138">
        <v>2674804</v>
      </c>
      <c r="AF57" s="138">
        <v>2517328</v>
      </c>
      <c r="AG57" s="137">
        <v>94.112615354246515</v>
      </c>
      <c r="AH57" s="138">
        <v>2495536</v>
      </c>
      <c r="AI57" s="137">
        <v>93.29790145371399</v>
      </c>
      <c r="AJ57" s="138">
        <v>1273975</v>
      </c>
      <c r="AK57" s="137">
        <v>47.628723450391128</v>
      </c>
      <c r="AL57" s="138">
        <v>0</v>
      </c>
      <c r="AM57" s="137">
        <v>0</v>
      </c>
      <c r="AN57" s="138">
        <v>3015497</v>
      </c>
      <c r="AO57" s="138">
        <v>2782471</v>
      </c>
      <c r="AP57" s="137">
        <v>92.272384950142552</v>
      </c>
      <c r="AQ57" s="138">
        <v>2742276</v>
      </c>
      <c r="AR57" s="137">
        <v>90.939437180670382</v>
      </c>
      <c r="AS57" s="138">
        <v>747458</v>
      </c>
      <c r="AT57" s="137">
        <v>24.787224129223144</v>
      </c>
      <c r="AU57" s="138">
        <v>0</v>
      </c>
      <c r="AV57" s="137">
        <v>0</v>
      </c>
      <c r="AW57" s="138">
        <v>3670466</v>
      </c>
      <c r="AX57" s="138">
        <v>3326185</v>
      </c>
      <c r="AY57" s="137">
        <v>90.620237321364655</v>
      </c>
      <c r="AZ57" s="138">
        <v>3250882</v>
      </c>
      <c r="BA57" s="137">
        <v>88.568644962247305</v>
      </c>
      <c r="BB57" s="138">
        <v>593521</v>
      </c>
      <c r="BC57" s="137">
        <v>16.170181115967292</v>
      </c>
      <c r="BD57" s="138">
        <v>0</v>
      </c>
      <c r="BE57" s="137">
        <v>0</v>
      </c>
      <c r="BF57" s="138">
        <v>4129776</v>
      </c>
      <c r="BG57" s="138">
        <v>3657467</v>
      </c>
      <c r="BH57" s="137">
        <v>88.563326437075517</v>
      </c>
      <c r="BI57" s="138">
        <v>3568438</v>
      </c>
      <c r="BJ57" s="137">
        <v>86.407543653699378</v>
      </c>
      <c r="BK57" s="138">
        <v>552678</v>
      </c>
      <c r="BL57" s="137">
        <v>13.38275974290131</v>
      </c>
      <c r="BM57" s="138">
        <v>0</v>
      </c>
      <c r="BN57" s="137">
        <v>0</v>
      </c>
      <c r="BO57" s="138">
        <v>4139549</v>
      </c>
      <c r="BP57" s="138">
        <v>3538447</v>
      </c>
      <c r="BQ57" s="137">
        <v>85.479046147297694</v>
      </c>
      <c r="BR57" s="138">
        <v>3433268</v>
      </c>
      <c r="BS57" s="137">
        <v>82.93821380058553</v>
      </c>
      <c r="BT57" s="138">
        <v>426047</v>
      </c>
      <c r="BU57" s="137">
        <v>10.292111531956742</v>
      </c>
      <c r="BV57" s="138">
        <v>0</v>
      </c>
      <c r="BW57" s="137">
        <v>0</v>
      </c>
      <c r="BX57" s="136">
        <v>3865391</v>
      </c>
      <c r="BY57" s="136">
        <v>3088832</v>
      </c>
      <c r="BZ57" s="137">
        <v>79.909949601476285</v>
      </c>
      <c r="CA57" s="136">
        <v>2960363</v>
      </c>
      <c r="CB57" s="137">
        <v>76.58637897175214</v>
      </c>
      <c r="CC57" s="136">
        <v>267186</v>
      </c>
      <c r="CD57" s="137">
        <v>6.9122632095950971</v>
      </c>
      <c r="CE57" s="136">
        <v>4391828</v>
      </c>
      <c r="CF57" s="136">
        <v>3271299</v>
      </c>
      <c r="CG57" s="137">
        <v>74.48604544622421</v>
      </c>
      <c r="CH57" s="136">
        <v>3087649</v>
      </c>
      <c r="CI57" s="137">
        <v>70.304415382387475</v>
      </c>
      <c r="CJ57" s="136">
        <v>226275</v>
      </c>
      <c r="CK57" s="137">
        <v>5.1521826446755199</v>
      </c>
      <c r="CL57" s="136">
        <v>4695213</v>
      </c>
      <c r="CM57" s="136">
        <v>3242069</v>
      </c>
      <c r="CN57" s="137">
        <v>69.050520178743753</v>
      </c>
      <c r="CO57" s="136">
        <v>2995549</v>
      </c>
      <c r="CP57" s="137">
        <v>63.800066152483396</v>
      </c>
      <c r="CQ57" s="136">
        <v>192435</v>
      </c>
      <c r="CR57" s="137">
        <v>4.0985361047517976</v>
      </c>
      <c r="CS57" s="136">
        <v>4789564</v>
      </c>
      <c r="CT57" s="136">
        <v>3114328</v>
      </c>
      <c r="CU57" s="137">
        <v>65.023204617372272</v>
      </c>
      <c r="CV57" s="136">
        <v>2810000</v>
      </c>
      <c r="CW57" s="137">
        <v>58.669223336403896</v>
      </c>
      <c r="CX57" s="136">
        <v>163026</v>
      </c>
      <c r="CY57" s="137">
        <v>3.4037753749610613</v>
      </c>
      <c r="CZ57" s="136">
        <v>4417542</v>
      </c>
      <c r="DA57" s="136">
        <v>2790188</v>
      </c>
      <c r="DB57" s="137">
        <v>63.161550020350688</v>
      </c>
      <c r="DC57" s="136">
        <v>2461863</v>
      </c>
      <c r="DD57" s="137">
        <v>55.729249433282121</v>
      </c>
      <c r="DE57" s="136">
        <v>122190</v>
      </c>
      <c r="DF57" s="137">
        <v>2.7660178443125161</v>
      </c>
      <c r="DG57" s="136">
        <v>3804929</v>
      </c>
      <c r="DH57" s="136">
        <v>2454103</v>
      </c>
      <c r="DI57" s="137">
        <v>64.497997203101548</v>
      </c>
      <c r="DJ57" s="136">
        <v>2092455</v>
      </c>
      <c r="DK57" s="137">
        <v>54.993273199053128</v>
      </c>
      <c r="DL57" s="136">
        <v>55178</v>
      </c>
      <c r="DM57" s="137">
        <v>1.4501716063558612</v>
      </c>
      <c r="DN57" s="136">
        <v>1401351</v>
      </c>
      <c r="DO57" s="136">
        <v>790280</v>
      </c>
      <c r="DP57" s="137">
        <v>56.394151072786194</v>
      </c>
      <c r="DQ57" s="136">
        <v>211438</v>
      </c>
      <c r="DR57" s="137">
        <v>15.088154216894983</v>
      </c>
      <c r="DS57" s="136">
        <v>3623</v>
      </c>
      <c r="DT57" s="137">
        <v>0.25853622682682637</v>
      </c>
      <c r="DU57" s="136">
        <v>1422608</v>
      </c>
      <c r="DV57" s="136">
        <v>505565</v>
      </c>
      <c r="DW57" s="137">
        <v>35.537899407285771</v>
      </c>
      <c r="DX57" s="136">
        <v>9728</v>
      </c>
      <c r="DY57" s="137">
        <v>0.68381451531272142</v>
      </c>
      <c r="DZ57" s="136">
        <v>34</v>
      </c>
      <c r="EA57" s="137">
        <v>2.3899767188150212E-3</v>
      </c>
      <c r="EB57" s="136">
        <v>2988769</v>
      </c>
      <c r="EC57" s="136">
        <v>509460</v>
      </c>
      <c r="ED57" s="137">
        <v>17.045813845098099</v>
      </c>
      <c r="EE57" s="136">
        <v>6218</v>
      </c>
      <c r="EF57" s="137">
        <v>0.20804551974408195</v>
      </c>
      <c r="EG57" s="136">
        <v>13</v>
      </c>
      <c r="EH57" s="137">
        <v>4.3496168489434944E-4</v>
      </c>
      <c r="EI57" s="136">
        <v>5005988</v>
      </c>
      <c r="EJ57" s="136">
        <v>143</v>
      </c>
      <c r="EK57" s="137">
        <v>2.856578961036263E-3</v>
      </c>
      <c r="EL57" s="138">
        <v>69</v>
      </c>
      <c r="EM57" s="137">
        <v>1.3783492888916234E-3</v>
      </c>
      <c r="EN57" s="138">
        <v>0</v>
      </c>
      <c r="EO57" s="137">
        <v>0</v>
      </c>
      <c r="EP57" s="138">
        <v>2223118</v>
      </c>
      <c r="EQ57" s="138">
        <v>0</v>
      </c>
      <c r="ER57" s="137">
        <v>0</v>
      </c>
      <c r="ET57" s="239">
        <f t="shared" si="4"/>
        <v>59836349</v>
      </c>
      <c r="EU57" s="239">
        <f t="shared" si="82"/>
        <v>19047078</v>
      </c>
      <c r="EW57" s="287">
        <f t="shared" si="83"/>
        <v>0.31831952180103767</v>
      </c>
      <c r="EX57" s="239">
        <f t="shared" si="5"/>
        <v>50418984</v>
      </c>
      <c r="EY57" s="239">
        <f t="shared" si="84"/>
        <v>10644881</v>
      </c>
      <c r="EZ57" s="286">
        <f t="shared" si="85"/>
        <v>0.21112843130674747</v>
      </c>
      <c r="FA57" s="288">
        <f t="shared" si="86"/>
        <v>0.78887156869325259</v>
      </c>
      <c r="FB57" s="291">
        <f t="shared" si="87"/>
        <v>0.73933375968067905</v>
      </c>
      <c r="FC57" s="294">
        <f t="shared" si="88"/>
        <v>0.16791357794913123</v>
      </c>
      <c r="FE57" s="239">
        <f t="shared" si="9"/>
        <v>19108599</v>
      </c>
      <c r="FF57" s="239">
        <f t="shared" si="10"/>
        <v>12390968</v>
      </c>
      <c r="FG57" s="239">
        <f t="shared" si="11"/>
        <v>6717631</v>
      </c>
      <c r="FH57" s="239">
        <f t="shared" si="12"/>
        <v>10571305</v>
      </c>
      <c r="FI57" s="240">
        <f t="shared" si="13"/>
        <v>0.35155015812514567</v>
      </c>
      <c r="FJ57" s="239">
        <f t="shared" si="14"/>
        <v>536452</v>
      </c>
      <c r="FK57" s="240">
        <f t="shared" si="15"/>
        <v>0.64844984187485433</v>
      </c>
      <c r="FL57" s="240">
        <f t="shared" si="16"/>
        <v>0.5532224000304784</v>
      </c>
      <c r="FM57" s="240">
        <f t="shared" si="17"/>
        <v>2.8073853033390883E-2</v>
      </c>
      <c r="FO57" s="312">
        <f t="shared" si="18"/>
        <v>8257219</v>
      </c>
      <c r="FP57" s="312">
        <f t="shared" si="81"/>
        <v>6360131</v>
      </c>
      <c r="FQ57" s="239">
        <f t="shared" si="19"/>
        <v>1897088</v>
      </c>
      <c r="FR57" s="312">
        <f t="shared" si="20"/>
        <v>6048012</v>
      </c>
      <c r="FS57" s="240">
        <f t="shared" si="21"/>
        <v>0.22974902324862645</v>
      </c>
      <c r="FT57" s="312">
        <f t="shared" si="22"/>
        <v>493461</v>
      </c>
      <c r="FU57" s="240">
        <f t="shared" si="23"/>
        <v>0.77025097675137355</v>
      </c>
      <c r="FV57" s="240">
        <f t="shared" si="24"/>
        <v>0.73245144642524318</v>
      </c>
      <c r="FW57" s="240">
        <f t="shared" si="25"/>
        <v>5.9761161718006994E-2</v>
      </c>
      <c r="FY57" s="244">
        <f t="shared" si="26"/>
        <v>8269325</v>
      </c>
      <c r="FZ57" s="244">
        <f t="shared" si="27"/>
        <v>7195914</v>
      </c>
      <c r="GA57" s="239">
        <f t="shared" si="28"/>
        <v>1073411</v>
      </c>
      <c r="GB57" s="244">
        <f t="shared" si="29"/>
        <v>7001706</v>
      </c>
      <c r="GC57" s="240">
        <f t="shared" si="30"/>
        <v>0.12980636267168119</v>
      </c>
      <c r="GD57" s="244">
        <f t="shared" si="31"/>
        <v>978725</v>
      </c>
      <c r="GE57" s="240">
        <f t="shared" si="32"/>
        <v>0.87019363732831878</v>
      </c>
      <c r="GF57" s="240">
        <f t="shared" si="33"/>
        <v>0.84670828634743467</v>
      </c>
      <c r="GG57" s="240">
        <f t="shared" si="34"/>
        <v>0.11835609315149664</v>
      </c>
      <c r="GI57" s="244">
        <f t="shared" si="35"/>
        <v>6685963</v>
      </c>
      <c r="GJ57" s="244">
        <f t="shared" si="36"/>
        <v>6108656</v>
      </c>
      <c r="GK57" s="239">
        <f t="shared" si="37"/>
        <v>577307</v>
      </c>
      <c r="GL57" s="244">
        <f t="shared" si="38"/>
        <v>5993158</v>
      </c>
      <c r="GM57" s="240">
        <f t="shared" si="39"/>
        <v>8.6346125457170492E-2</v>
      </c>
      <c r="GN57" s="244">
        <f t="shared" si="40"/>
        <v>1340979</v>
      </c>
      <c r="GO57" s="240">
        <f t="shared" si="41"/>
        <v>0.91365387454282954</v>
      </c>
      <c r="GP57" s="240">
        <f t="shared" si="42"/>
        <v>0.89637917529606426</v>
      </c>
      <c r="GQ57" s="240">
        <f t="shared" si="43"/>
        <v>0.2005663208127236</v>
      </c>
      <c r="GS57" s="244">
        <f t="shared" si="44"/>
        <v>5116920</v>
      </c>
      <c r="GT57" s="244">
        <f t="shared" si="45"/>
        <v>4855947</v>
      </c>
      <c r="GU57" s="239">
        <f t="shared" si="46"/>
        <v>260973</v>
      </c>
      <c r="GV57" s="244">
        <f t="shared" si="47"/>
        <v>4819372</v>
      </c>
      <c r="GW57" s="240">
        <f t="shared" si="48"/>
        <v>5.1001969935039047E-2</v>
      </c>
      <c r="GX57" s="244">
        <f t="shared" si="49"/>
        <v>2892209</v>
      </c>
      <c r="GY57" s="240">
        <f t="shared" si="50"/>
        <v>0.94899803006496097</v>
      </c>
      <c r="GZ57" s="240">
        <f t="shared" si="51"/>
        <v>0.94185017549619698</v>
      </c>
      <c r="HA57" s="240">
        <f t="shared" si="52"/>
        <v>0.56522458822885646</v>
      </c>
      <c r="HC57" s="239">
        <f t="shared" si="53"/>
        <v>2980958</v>
      </c>
      <c r="HD57" s="239">
        <f t="shared" si="54"/>
        <v>2862487</v>
      </c>
      <c r="HE57" s="239">
        <f t="shared" si="55"/>
        <v>118471</v>
      </c>
      <c r="HF57" s="239">
        <f t="shared" si="56"/>
        <v>2842904</v>
      </c>
      <c r="HG57" s="240">
        <f t="shared" si="57"/>
        <v>3.9742592817476795E-2</v>
      </c>
      <c r="HH57" s="239">
        <f t="shared" si="58"/>
        <v>2224206</v>
      </c>
      <c r="HI57" s="240">
        <f t="shared" si="59"/>
        <v>0.96025740718252317</v>
      </c>
      <c r="HJ57" s="299">
        <f t="shared" si="60"/>
        <v>0.95368804256886541</v>
      </c>
      <c r="HK57" s="297">
        <f t="shared" si="61"/>
        <v>0.74613798651306051</v>
      </c>
      <c r="HM57" s="239">
        <f t="shared" si="62"/>
        <v>31310385</v>
      </c>
      <c r="HN57" s="239">
        <f t="shared" si="63"/>
        <v>27383135</v>
      </c>
      <c r="HO57" s="307">
        <f t="shared" si="64"/>
        <v>3927250</v>
      </c>
      <c r="HP57" s="304">
        <f t="shared" si="65"/>
        <v>26705152</v>
      </c>
      <c r="HQ57" s="285">
        <f t="shared" si="66"/>
        <v>0.12542962981771064</v>
      </c>
      <c r="HR57" s="302">
        <f t="shared" si="67"/>
        <v>7929580</v>
      </c>
      <c r="HS57" s="300">
        <f t="shared" si="68"/>
        <v>0.87457037018228934</v>
      </c>
      <c r="HT57" s="299">
        <f t="shared" si="69"/>
        <v>0.85291675589425042</v>
      </c>
      <c r="HU57" s="297">
        <f t="shared" si="70"/>
        <v>0.25325718607420511</v>
      </c>
      <c r="HW57" s="239">
        <f t="shared" si="71"/>
        <v>14783841</v>
      </c>
      <c r="HX57" s="309">
        <f t="shared" si="72"/>
        <v>13827090</v>
      </c>
      <c r="HY57" s="307">
        <f t="shared" si="73"/>
        <v>956751</v>
      </c>
      <c r="HZ57" s="304">
        <f t="shared" si="74"/>
        <v>13655434</v>
      </c>
      <c r="IA57" s="285">
        <f t="shared" si="75"/>
        <v>6.4715996336811257E-2</v>
      </c>
      <c r="IB57" s="302">
        <f t="shared" si="76"/>
        <v>6457394</v>
      </c>
      <c r="IC57" s="300">
        <f t="shared" si="77"/>
        <v>0.93528400366318876</v>
      </c>
      <c r="ID57" s="299">
        <f t="shared" si="78"/>
        <v>0.92367294805186284</v>
      </c>
      <c r="IE57" s="297">
        <f t="shared" si="79"/>
        <v>0.43678730040454306</v>
      </c>
    </row>
    <row r="58" spans="2:239" ht="15" hidden="1" x14ac:dyDescent="0.3">
      <c r="B58" s="131">
        <v>49</v>
      </c>
      <c r="C58" s="131" t="s">
        <v>704</v>
      </c>
      <c r="D58" s="139">
        <v>44514</v>
      </c>
      <c r="E58" s="136">
        <v>2980958</v>
      </c>
      <c r="F58" s="136">
        <v>2863021</v>
      </c>
      <c r="G58" s="137">
        <v>96.043654422504446</v>
      </c>
      <c r="H58" s="136">
        <v>2843960</v>
      </c>
      <c r="I58" s="137">
        <v>95.404229110239058</v>
      </c>
      <c r="J58" s="136">
        <v>2371327</v>
      </c>
      <c r="K58" s="137">
        <v>79.549158357816523</v>
      </c>
      <c r="L58" s="136">
        <v>0</v>
      </c>
      <c r="M58" s="137">
        <v>0</v>
      </c>
      <c r="N58" s="136">
        <v>0</v>
      </c>
      <c r="O58" s="137">
        <v>0</v>
      </c>
      <c r="P58" s="136">
        <v>0</v>
      </c>
      <c r="Q58" s="137">
        <v>0</v>
      </c>
      <c r="R58" s="136">
        <v>2442116</v>
      </c>
      <c r="S58" s="136">
        <v>2339175</v>
      </c>
      <c r="T58" s="137">
        <v>95.784762066994361</v>
      </c>
      <c r="U58" s="136">
        <v>2324541</v>
      </c>
      <c r="V58" s="137">
        <v>95.185527632594031</v>
      </c>
      <c r="W58" s="136">
        <v>1850342</v>
      </c>
      <c r="X58" s="137">
        <v>75.767981537322555</v>
      </c>
      <c r="Y58" s="136">
        <v>0</v>
      </c>
      <c r="Z58" s="137">
        <v>0</v>
      </c>
      <c r="AA58" s="136">
        <v>0</v>
      </c>
      <c r="AB58" s="137">
        <v>0</v>
      </c>
      <c r="AC58" s="136">
        <v>0</v>
      </c>
      <c r="AD58" s="137">
        <v>0</v>
      </c>
      <c r="AE58" s="138">
        <v>2674804</v>
      </c>
      <c r="AF58" s="138">
        <v>2518024</v>
      </c>
      <c r="AG58" s="137">
        <v>94.138635952391283</v>
      </c>
      <c r="AH58" s="138">
        <v>2496580</v>
      </c>
      <c r="AI58" s="137">
        <v>93.336932350931136</v>
      </c>
      <c r="AJ58" s="138">
        <v>1655342</v>
      </c>
      <c r="AK58" s="137">
        <v>61.886478411128444</v>
      </c>
      <c r="AL58" s="138">
        <v>0</v>
      </c>
      <c r="AM58" s="137">
        <v>0</v>
      </c>
      <c r="AN58" s="138">
        <v>3015497</v>
      </c>
      <c r="AO58" s="138">
        <v>2783338</v>
      </c>
      <c r="AP58" s="137">
        <v>92.301136429583579</v>
      </c>
      <c r="AQ58" s="138">
        <v>2743839</v>
      </c>
      <c r="AR58" s="137">
        <v>90.991269432534665</v>
      </c>
      <c r="AS58" s="138">
        <v>1131960</v>
      </c>
      <c r="AT58" s="137">
        <v>37.538090735954974</v>
      </c>
      <c r="AU58" s="138">
        <v>0</v>
      </c>
      <c r="AV58" s="137">
        <v>0</v>
      </c>
      <c r="AW58" s="138">
        <v>3670466</v>
      </c>
      <c r="AX58" s="138">
        <v>3327365</v>
      </c>
      <c r="AY58" s="137">
        <v>90.652385827848562</v>
      </c>
      <c r="AZ58" s="138">
        <v>3253799</v>
      </c>
      <c r="BA58" s="137">
        <v>88.648117160055435</v>
      </c>
      <c r="BB58" s="138">
        <v>840364</v>
      </c>
      <c r="BC58" s="137">
        <v>22.895294493941641</v>
      </c>
      <c r="BD58" s="138">
        <v>0</v>
      </c>
      <c r="BE58" s="137">
        <v>0</v>
      </c>
      <c r="BF58" s="138">
        <v>4129776</v>
      </c>
      <c r="BG58" s="138">
        <v>3659083</v>
      </c>
      <c r="BH58" s="137">
        <v>88.602456888702918</v>
      </c>
      <c r="BI58" s="138">
        <v>3572385</v>
      </c>
      <c r="BJ58" s="137">
        <v>86.50311784464823</v>
      </c>
      <c r="BK58" s="138">
        <v>741116</v>
      </c>
      <c r="BL58" s="137">
        <v>17.945670661072175</v>
      </c>
      <c r="BM58" s="138">
        <v>0</v>
      </c>
      <c r="BN58" s="137">
        <v>0</v>
      </c>
      <c r="BO58" s="138">
        <v>4139549</v>
      </c>
      <c r="BP58" s="138">
        <v>3540647</v>
      </c>
      <c r="BQ58" s="137">
        <v>85.532192033479987</v>
      </c>
      <c r="BR58" s="138">
        <v>3438147</v>
      </c>
      <c r="BS58" s="137">
        <v>83.05607688180524</v>
      </c>
      <c r="BT58" s="138">
        <v>553970</v>
      </c>
      <c r="BU58" s="137">
        <v>13.382375712909788</v>
      </c>
      <c r="BV58" s="138">
        <v>0</v>
      </c>
      <c r="BW58" s="137">
        <v>0</v>
      </c>
      <c r="BX58" s="136">
        <v>3865391</v>
      </c>
      <c r="BY58" s="136">
        <v>3091791</v>
      </c>
      <c r="BZ58" s="137">
        <v>79.986500718814739</v>
      </c>
      <c r="CA58" s="136">
        <v>2966890</v>
      </c>
      <c r="CB58" s="137">
        <v>76.755236404286137</v>
      </c>
      <c r="CC58" s="136">
        <v>332831</v>
      </c>
      <c r="CD58" s="137">
        <v>8.6105390114480009</v>
      </c>
      <c r="CE58" s="136">
        <v>4391828</v>
      </c>
      <c r="CF58" s="136">
        <v>3276038</v>
      </c>
      <c r="CG58" s="137">
        <v>74.593950400607682</v>
      </c>
      <c r="CH58" s="136">
        <v>3097557</v>
      </c>
      <c r="CI58" s="137">
        <v>70.530016202820335</v>
      </c>
      <c r="CJ58" s="136">
        <v>280743</v>
      </c>
      <c r="CK58" s="137">
        <v>6.3923951484438826</v>
      </c>
      <c r="CL58" s="136">
        <v>4695213</v>
      </c>
      <c r="CM58" s="136">
        <v>3249398</v>
      </c>
      <c r="CN58" s="137">
        <v>69.206615333532255</v>
      </c>
      <c r="CO58" s="136">
        <v>3010462</v>
      </c>
      <c r="CP58" s="137">
        <v>64.117687525571256</v>
      </c>
      <c r="CQ58" s="136">
        <v>235131</v>
      </c>
      <c r="CR58" s="137">
        <v>5.0078878210637088</v>
      </c>
      <c r="CS58" s="136">
        <v>4789564</v>
      </c>
      <c r="CT58" s="136">
        <v>3124304</v>
      </c>
      <c r="CU58" s="137">
        <v>65.231490799580087</v>
      </c>
      <c r="CV58" s="136">
        <v>2829258</v>
      </c>
      <c r="CW58" s="137">
        <v>59.071305864166348</v>
      </c>
      <c r="CX58" s="136">
        <v>195532</v>
      </c>
      <c r="CY58" s="137">
        <v>4.0824592802184085</v>
      </c>
      <c r="CZ58" s="136">
        <v>4417542</v>
      </c>
      <c r="DA58" s="136">
        <v>2801162</v>
      </c>
      <c r="DB58" s="137">
        <v>63.409968711106771</v>
      </c>
      <c r="DC58" s="136">
        <v>2483203</v>
      </c>
      <c r="DD58" s="137">
        <v>56.212323504790675</v>
      </c>
      <c r="DE58" s="136">
        <v>146338</v>
      </c>
      <c r="DF58" s="137">
        <v>3.3126566764956622</v>
      </c>
      <c r="DG58" s="136">
        <v>3804929</v>
      </c>
      <c r="DH58" s="136">
        <v>2464358</v>
      </c>
      <c r="DI58" s="137">
        <v>64.767516029865462</v>
      </c>
      <c r="DJ58" s="136">
        <v>2114191</v>
      </c>
      <c r="DK58" s="137">
        <v>55.564532215975646</v>
      </c>
      <c r="DL58" s="136">
        <v>68946</v>
      </c>
      <c r="DM58" s="137">
        <v>1.812018042912233</v>
      </c>
      <c r="DN58" s="136">
        <v>1401351</v>
      </c>
      <c r="DO58" s="136">
        <v>799038</v>
      </c>
      <c r="DP58" s="137">
        <v>57.019119406915188</v>
      </c>
      <c r="DQ58" s="136">
        <v>226320</v>
      </c>
      <c r="DR58" s="137">
        <v>16.150129410832832</v>
      </c>
      <c r="DS58" s="136">
        <v>5546</v>
      </c>
      <c r="DT58" s="137">
        <v>0.39576094782820292</v>
      </c>
      <c r="DU58" s="136">
        <v>1422608</v>
      </c>
      <c r="DV58" s="136">
        <v>570160</v>
      </c>
      <c r="DW58" s="137">
        <v>40.078503705869785</v>
      </c>
      <c r="DX58" s="136">
        <v>11405</v>
      </c>
      <c r="DY58" s="137">
        <v>0.80169660229662698</v>
      </c>
      <c r="DZ58" s="136">
        <v>48</v>
      </c>
      <c r="EA58" s="137">
        <v>3.3740847795035596E-3</v>
      </c>
      <c r="EB58" s="136">
        <v>2988769</v>
      </c>
      <c r="EC58" s="136">
        <v>591779</v>
      </c>
      <c r="ED58" s="137">
        <v>19.800091609622559</v>
      </c>
      <c r="EE58" s="136">
        <v>7246</v>
      </c>
      <c r="EF58" s="137">
        <v>0.24244095144188124</v>
      </c>
      <c r="EG58" s="136">
        <v>20</v>
      </c>
      <c r="EH58" s="137">
        <v>6.6917182291438375E-4</v>
      </c>
      <c r="EI58" s="136">
        <v>5005988</v>
      </c>
      <c r="EJ58" s="136">
        <v>186</v>
      </c>
      <c r="EK58" s="137">
        <v>3.7155502570122021E-3</v>
      </c>
      <c r="EL58" s="138">
        <v>75</v>
      </c>
      <c r="EM58" s="137">
        <v>1.4982057487952429E-3</v>
      </c>
      <c r="EN58" s="138">
        <v>0</v>
      </c>
      <c r="EO58" s="137">
        <v>0</v>
      </c>
      <c r="EP58" s="138">
        <v>2223118</v>
      </c>
      <c r="EQ58" s="138">
        <v>0</v>
      </c>
      <c r="ER58" s="137">
        <v>0</v>
      </c>
      <c r="ET58" s="239">
        <f t="shared" si="4"/>
        <v>59836349</v>
      </c>
      <c r="EU58" s="239">
        <f t="shared" si="82"/>
        <v>18837482</v>
      </c>
      <c r="EW58" s="287">
        <f t="shared" si="83"/>
        <v>0.31481670113261756</v>
      </c>
      <c r="EX58" s="239">
        <f t="shared" si="5"/>
        <v>50418984</v>
      </c>
      <c r="EY58" s="239">
        <f t="shared" si="84"/>
        <v>10582242</v>
      </c>
      <c r="EZ58" s="286">
        <f t="shared" si="85"/>
        <v>0.20988606196427917</v>
      </c>
      <c r="FA58" s="288">
        <f t="shared" si="86"/>
        <v>0.79011393803572083</v>
      </c>
      <c r="FB58" s="291">
        <f t="shared" si="87"/>
        <v>0.7418065385847521</v>
      </c>
      <c r="FC58" s="294">
        <f t="shared" si="88"/>
        <v>0.20645969383278331</v>
      </c>
      <c r="FE58" s="239">
        <f t="shared" si="9"/>
        <v>19108599</v>
      </c>
      <c r="FF58" s="239">
        <f t="shared" si="10"/>
        <v>12438260</v>
      </c>
      <c r="FG58" s="239">
        <f t="shared" si="11"/>
        <v>6670339</v>
      </c>
      <c r="FH58" s="239">
        <f t="shared" si="12"/>
        <v>10663434</v>
      </c>
      <c r="FI58" s="240">
        <f t="shared" si="13"/>
        <v>0.34907525140906459</v>
      </c>
      <c r="FJ58" s="239">
        <f t="shared" si="14"/>
        <v>651493</v>
      </c>
      <c r="FK58" s="240">
        <f t="shared" si="15"/>
        <v>0.65092474859093541</v>
      </c>
      <c r="FL58" s="240">
        <f t="shared" si="16"/>
        <v>0.55804373727241852</v>
      </c>
      <c r="FM58" s="240">
        <f t="shared" si="17"/>
        <v>3.4094231607455887E-2</v>
      </c>
      <c r="FO58" s="312">
        <f t="shared" si="18"/>
        <v>8257219</v>
      </c>
      <c r="FP58" s="312">
        <f t="shared" si="81"/>
        <v>6367829</v>
      </c>
      <c r="FQ58" s="239">
        <f t="shared" si="19"/>
        <v>1889390</v>
      </c>
      <c r="FR58" s="312">
        <f t="shared" si="20"/>
        <v>6064447</v>
      </c>
      <c r="FS58" s="240">
        <f t="shared" si="21"/>
        <v>0.22881674810853389</v>
      </c>
      <c r="FT58" s="312">
        <f t="shared" si="22"/>
        <v>613574</v>
      </c>
      <c r="FU58" s="240">
        <f t="shared" si="23"/>
        <v>0.77118325189146608</v>
      </c>
      <c r="FV58" s="240">
        <f t="shared" si="24"/>
        <v>0.73444182599492636</v>
      </c>
      <c r="FW58" s="240">
        <f t="shared" si="25"/>
        <v>7.4307584672272831E-2</v>
      </c>
      <c r="FY58" s="244">
        <f t="shared" si="26"/>
        <v>8269325</v>
      </c>
      <c r="FZ58" s="244">
        <f t="shared" si="27"/>
        <v>7199730</v>
      </c>
      <c r="GA58" s="239">
        <f t="shared" si="28"/>
        <v>1069595</v>
      </c>
      <c r="GB58" s="244">
        <f t="shared" si="29"/>
        <v>7010532</v>
      </c>
      <c r="GC58" s="240">
        <f t="shared" si="30"/>
        <v>0.12934489816278838</v>
      </c>
      <c r="GD58" s="244">
        <f t="shared" si="31"/>
        <v>1295086</v>
      </c>
      <c r="GE58" s="240">
        <f t="shared" si="32"/>
        <v>0.87065510183721162</v>
      </c>
      <c r="GF58" s="240">
        <f t="shared" si="33"/>
        <v>0.84777560441753108</v>
      </c>
      <c r="GG58" s="240">
        <f t="shared" si="34"/>
        <v>0.15661326649998639</v>
      </c>
      <c r="GI58" s="244">
        <f t="shared" si="35"/>
        <v>6685963</v>
      </c>
      <c r="GJ58" s="244">
        <f t="shared" si="36"/>
        <v>6110703</v>
      </c>
      <c r="GK58" s="239">
        <f t="shared" si="37"/>
        <v>575260</v>
      </c>
      <c r="GL58" s="244">
        <f t="shared" si="38"/>
        <v>5997638</v>
      </c>
      <c r="GM58" s="240">
        <f t="shared" si="39"/>
        <v>8.6039961633051221E-2</v>
      </c>
      <c r="GN58" s="244">
        <f t="shared" si="40"/>
        <v>1972324</v>
      </c>
      <c r="GO58" s="240">
        <f t="shared" si="41"/>
        <v>0.91396003836694883</v>
      </c>
      <c r="GP58" s="240">
        <f t="shared" si="42"/>
        <v>0.89704923583932483</v>
      </c>
      <c r="GQ58" s="240">
        <f t="shared" si="43"/>
        <v>0.29499475243880352</v>
      </c>
      <c r="GS58" s="244">
        <f t="shared" si="44"/>
        <v>5116920</v>
      </c>
      <c r="GT58" s="244">
        <f t="shared" si="45"/>
        <v>4857199</v>
      </c>
      <c r="GU58" s="239">
        <f t="shared" si="46"/>
        <v>259721</v>
      </c>
      <c r="GV58" s="244">
        <f t="shared" si="47"/>
        <v>4821121</v>
      </c>
      <c r="GW58" s="240">
        <f t="shared" si="48"/>
        <v>5.0757291495665359E-2</v>
      </c>
      <c r="GX58" s="244">
        <f t="shared" si="49"/>
        <v>3505684</v>
      </c>
      <c r="GY58" s="240">
        <f t="shared" si="50"/>
        <v>0.94924270850433468</v>
      </c>
      <c r="GZ58" s="240">
        <f t="shared" si="51"/>
        <v>0.94219198267707915</v>
      </c>
      <c r="HA58" s="240">
        <f t="shared" si="52"/>
        <v>0.68511604637164547</v>
      </c>
      <c r="HC58" s="239">
        <f t="shared" si="53"/>
        <v>2980958</v>
      </c>
      <c r="HD58" s="239">
        <f t="shared" si="54"/>
        <v>2863021</v>
      </c>
      <c r="HE58" s="239">
        <f t="shared" si="55"/>
        <v>117937</v>
      </c>
      <c r="HF58" s="239">
        <f t="shared" si="56"/>
        <v>2843960</v>
      </c>
      <c r="HG58" s="240">
        <f t="shared" si="57"/>
        <v>3.9563455774955569E-2</v>
      </c>
      <c r="HH58" s="239">
        <f t="shared" si="58"/>
        <v>2371327</v>
      </c>
      <c r="HI58" s="240">
        <f t="shared" si="59"/>
        <v>0.96043654422504443</v>
      </c>
      <c r="HJ58" s="299">
        <f t="shared" si="60"/>
        <v>0.95404229110239058</v>
      </c>
      <c r="HK58" s="297">
        <f t="shared" si="61"/>
        <v>0.79549158357816518</v>
      </c>
      <c r="HM58" s="239">
        <f t="shared" si="62"/>
        <v>31310385</v>
      </c>
      <c r="HN58" s="239">
        <f t="shared" si="63"/>
        <v>27398482</v>
      </c>
      <c r="HO58" s="307">
        <f t="shared" si="64"/>
        <v>3911903</v>
      </c>
      <c r="HP58" s="304">
        <f t="shared" si="65"/>
        <v>26737698</v>
      </c>
      <c r="HQ58" s="285">
        <f t="shared" si="66"/>
        <v>0.12493947295761454</v>
      </c>
      <c r="HR58" s="302">
        <f t="shared" si="67"/>
        <v>9757995</v>
      </c>
      <c r="HS58" s="300">
        <f t="shared" si="68"/>
        <v>0.87506052704238546</v>
      </c>
      <c r="HT58" s="299">
        <f t="shared" si="69"/>
        <v>0.85395621931828691</v>
      </c>
      <c r="HU58" s="297">
        <f t="shared" si="70"/>
        <v>0.31165362546643871</v>
      </c>
      <c r="HW58" s="239">
        <f t="shared" si="71"/>
        <v>14783841</v>
      </c>
      <c r="HX58" s="309">
        <f t="shared" si="72"/>
        <v>13830923</v>
      </c>
      <c r="HY58" s="307">
        <f t="shared" si="73"/>
        <v>952918</v>
      </c>
      <c r="HZ58" s="304">
        <f t="shared" si="74"/>
        <v>13662719</v>
      </c>
      <c r="IA58" s="285">
        <f t="shared" si="75"/>
        <v>6.4456726773508999E-2</v>
      </c>
      <c r="IB58" s="302">
        <f t="shared" si="76"/>
        <v>7849335</v>
      </c>
      <c r="IC58" s="300">
        <f t="shared" si="77"/>
        <v>0.935543273226491</v>
      </c>
      <c r="ID58" s="299">
        <f t="shared" si="78"/>
        <v>0.92416571579740336</v>
      </c>
      <c r="IE58" s="297">
        <f t="shared" si="79"/>
        <v>0.53094016636136709</v>
      </c>
    </row>
    <row r="59" spans="2:239" ht="15" hidden="1" x14ac:dyDescent="0.3">
      <c r="B59" s="131">
        <v>50</v>
      </c>
      <c r="C59" s="131" t="s">
        <v>705</v>
      </c>
      <c r="D59" s="139">
        <v>44521</v>
      </c>
      <c r="E59" s="136">
        <v>2980958</v>
      </c>
      <c r="F59" s="136">
        <v>2863563</v>
      </c>
      <c r="G59" s="137">
        <v>96.061836496857723</v>
      </c>
      <c r="H59" s="136">
        <v>2844903</v>
      </c>
      <c r="I59" s="137">
        <v>95.435863235912748</v>
      </c>
      <c r="J59" s="136">
        <v>2471985</v>
      </c>
      <c r="K59" s="137">
        <v>82.925858063079048</v>
      </c>
      <c r="L59" s="136">
        <v>0</v>
      </c>
      <c r="M59" s="137">
        <v>0</v>
      </c>
      <c r="N59" s="136">
        <v>0</v>
      </c>
      <c r="O59" s="137">
        <v>0</v>
      </c>
      <c r="P59" s="136">
        <v>0</v>
      </c>
      <c r="Q59" s="137">
        <v>0</v>
      </c>
      <c r="R59" s="136">
        <v>2442116</v>
      </c>
      <c r="S59" s="136">
        <v>2339726</v>
      </c>
      <c r="T59" s="137">
        <v>95.807324467797599</v>
      </c>
      <c r="U59" s="136">
        <v>2325222</v>
      </c>
      <c r="V59" s="137">
        <v>95.213413285855381</v>
      </c>
      <c r="W59" s="136">
        <v>1992766</v>
      </c>
      <c r="X59" s="137">
        <v>81.599973138049137</v>
      </c>
      <c r="Y59" s="136">
        <v>0</v>
      </c>
      <c r="Z59" s="137">
        <v>0</v>
      </c>
      <c r="AA59" s="136">
        <v>0</v>
      </c>
      <c r="AB59" s="137">
        <v>0</v>
      </c>
      <c r="AC59" s="136">
        <v>0</v>
      </c>
      <c r="AD59" s="137">
        <v>0</v>
      </c>
      <c r="AE59" s="138">
        <v>2674804</v>
      </c>
      <c r="AF59" s="138">
        <v>2518713</v>
      </c>
      <c r="AG59" s="137">
        <v>94.164394849117912</v>
      </c>
      <c r="AH59" s="138">
        <v>2497583</v>
      </c>
      <c r="AI59" s="137">
        <v>93.374430425556412</v>
      </c>
      <c r="AJ59" s="138">
        <v>1916796</v>
      </c>
      <c r="AK59" s="137">
        <v>71.66117592167501</v>
      </c>
      <c r="AL59" s="138">
        <v>0</v>
      </c>
      <c r="AM59" s="137">
        <v>0</v>
      </c>
      <c r="AN59" s="138">
        <v>3015497</v>
      </c>
      <c r="AO59" s="138">
        <v>2784313</v>
      </c>
      <c r="AP59" s="137">
        <v>92.333469408193736</v>
      </c>
      <c r="AQ59" s="138">
        <v>2745766</v>
      </c>
      <c r="AR59" s="137">
        <v>91.055172663080086</v>
      </c>
      <c r="AS59" s="138">
        <v>1530602</v>
      </c>
      <c r="AT59" s="137">
        <v>50.75786843760747</v>
      </c>
      <c r="AU59" s="138">
        <v>0</v>
      </c>
      <c r="AV59" s="137">
        <v>0</v>
      </c>
      <c r="AW59" s="138">
        <v>3670466</v>
      </c>
      <c r="AX59" s="138">
        <v>3328698</v>
      </c>
      <c r="AY59" s="137">
        <v>90.688702742376577</v>
      </c>
      <c r="AZ59" s="138">
        <v>3257476</v>
      </c>
      <c r="BA59" s="137">
        <v>88.748295175598955</v>
      </c>
      <c r="BB59" s="138">
        <v>1186753</v>
      </c>
      <c r="BC59" s="137">
        <v>32.332488572295723</v>
      </c>
      <c r="BD59" s="138">
        <v>0</v>
      </c>
      <c r="BE59" s="137">
        <v>0</v>
      </c>
      <c r="BF59" s="138">
        <v>4129776</v>
      </c>
      <c r="BG59" s="138">
        <v>3660792</v>
      </c>
      <c r="BH59" s="137">
        <v>88.64383927844996</v>
      </c>
      <c r="BI59" s="138">
        <v>3576585</v>
      </c>
      <c r="BJ59" s="137">
        <v>86.604818275858065</v>
      </c>
      <c r="BK59" s="138">
        <v>1019613</v>
      </c>
      <c r="BL59" s="137">
        <v>24.689305182653975</v>
      </c>
      <c r="BM59" s="138">
        <v>0</v>
      </c>
      <c r="BN59" s="137">
        <v>0</v>
      </c>
      <c r="BO59" s="138">
        <v>4139549</v>
      </c>
      <c r="BP59" s="138">
        <v>3543037</v>
      </c>
      <c r="BQ59" s="137">
        <v>85.589927791650737</v>
      </c>
      <c r="BR59" s="138">
        <v>3442868</v>
      </c>
      <c r="BS59" s="137">
        <v>83.170123122108237</v>
      </c>
      <c r="BT59" s="138">
        <v>740791</v>
      </c>
      <c r="BU59" s="137">
        <v>17.895451895846627</v>
      </c>
      <c r="BV59" s="138">
        <v>0</v>
      </c>
      <c r="BW59" s="137">
        <v>0</v>
      </c>
      <c r="BX59" s="136">
        <v>3865391</v>
      </c>
      <c r="BY59" s="136">
        <v>3094666</v>
      </c>
      <c r="BZ59" s="137">
        <v>80.060878705414268</v>
      </c>
      <c r="CA59" s="136">
        <v>2972786</v>
      </c>
      <c r="CB59" s="137">
        <v>76.90776948567428</v>
      </c>
      <c r="CC59" s="136">
        <v>416985</v>
      </c>
      <c r="CD59" s="137">
        <v>10.787653823377765</v>
      </c>
      <c r="CE59" s="136">
        <v>4391828</v>
      </c>
      <c r="CF59" s="136">
        <v>3280749</v>
      </c>
      <c r="CG59" s="137">
        <v>74.70121780725475</v>
      </c>
      <c r="CH59" s="136">
        <v>3106651</v>
      </c>
      <c r="CI59" s="137">
        <v>70.737082599773942</v>
      </c>
      <c r="CJ59" s="136">
        <v>348333</v>
      </c>
      <c r="CK59" s="137">
        <v>7.931389844957498</v>
      </c>
      <c r="CL59" s="136">
        <v>4695213</v>
      </c>
      <c r="CM59" s="136">
        <v>3256655</v>
      </c>
      <c r="CN59" s="137">
        <v>69.361177011564763</v>
      </c>
      <c r="CO59" s="136">
        <v>3023968</v>
      </c>
      <c r="CP59" s="137">
        <v>64.405342207052158</v>
      </c>
      <c r="CQ59" s="136">
        <v>284774</v>
      </c>
      <c r="CR59" s="137">
        <v>6.0651987460419789</v>
      </c>
      <c r="CS59" s="136">
        <v>4789564</v>
      </c>
      <c r="CT59" s="136">
        <v>3133904</v>
      </c>
      <c r="CU59" s="137">
        <v>65.431926580373499</v>
      </c>
      <c r="CV59" s="136">
        <v>2846379</v>
      </c>
      <c r="CW59" s="137">
        <v>59.428770551975084</v>
      </c>
      <c r="CX59" s="136">
        <v>232668</v>
      </c>
      <c r="CY59" s="137">
        <v>4.8578116922542431</v>
      </c>
      <c r="CZ59" s="136">
        <v>4417542</v>
      </c>
      <c r="DA59" s="136">
        <v>2811416</v>
      </c>
      <c r="DB59" s="137">
        <v>63.642088745279615</v>
      </c>
      <c r="DC59" s="136">
        <v>2501696</v>
      </c>
      <c r="DD59" s="137">
        <v>56.630949971726366</v>
      </c>
      <c r="DE59" s="136">
        <v>173144</v>
      </c>
      <c r="DF59" s="137">
        <v>3.9194647158985698</v>
      </c>
      <c r="DG59" s="136">
        <v>3804929</v>
      </c>
      <c r="DH59" s="136">
        <v>2473803</v>
      </c>
      <c r="DI59" s="137">
        <v>65.015746680161442</v>
      </c>
      <c r="DJ59" s="136">
        <v>2133268</v>
      </c>
      <c r="DK59" s="137">
        <v>56.065908194344757</v>
      </c>
      <c r="DL59" s="136">
        <v>84992</v>
      </c>
      <c r="DM59" s="137">
        <v>2.2337341905722812</v>
      </c>
      <c r="DN59" s="136">
        <v>1401351</v>
      </c>
      <c r="DO59" s="136">
        <v>807219</v>
      </c>
      <c r="DP59" s="137">
        <v>57.602913188772831</v>
      </c>
      <c r="DQ59" s="136">
        <v>242603</v>
      </c>
      <c r="DR59" s="137">
        <v>17.312079557512714</v>
      </c>
      <c r="DS59" s="136">
        <v>8125</v>
      </c>
      <c r="DT59" s="137">
        <v>0.57979763813634133</v>
      </c>
      <c r="DU59" s="136">
        <v>1422608</v>
      </c>
      <c r="DV59" s="136">
        <v>612208</v>
      </c>
      <c r="DW59" s="137">
        <v>43.034201972714904</v>
      </c>
      <c r="DX59" s="136">
        <v>13343</v>
      </c>
      <c r="DY59" s="137">
        <v>0.93792527526908331</v>
      </c>
      <c r="DZ59" s="136">
        <v>68</v>
      </c>
      <c r="EA59" s="137">
        <v>4.7799534376300424E-3</v>
      </c>
      <c r="EB59" s="136">
        <v>2988769</v>
      </c>
      <c r="EC59" s="136">
        <v>648343</v>
      </c>
      <c r="ED59" s="137">
        <v>21.692643359189017</v>
      </c>
      <c r="EE59" s="136">
        <v>8296</v>
      </c>
      <c r="EF59" s="137">
        <v>0.2775724721448864</v>
      </c>
      <c r="EG59" s="136">
        <v>25</v>
      </c>
      <c r="EH59" s="137">
        <v>8.3646477864297982E-4</v>
      </c>
      <c r="EI59" s="136">
        <v>5005988</v>
      </c>
      <c r="EJ59" s="136">
        <v>214</v>
      </c>
      <c r="EK59" s="137">
        <v>4.2748804032290925E-3</v>
      </c>
      <c r="EL59" s="138">
        <v>76</v>
      </c>
      <c r="EM59" s="137">
        <v>1.518181825445846E-3</v>
      </c>
      <c r="EN59" s="138">
        <v>0</v>
      </c>
      <c r="EO59" s="137">
        <v>0</v>
      </c>
      <c r="EP59" s="138">
        <v>2223118</v>
      </c>
      <c r="EQ59" s="138">
        <v>0</v>
      </c>
      <c r="ER59" s="137">
        <v>0</v>
      </c>
      <c r="ET59" s="239">
        <f t="shared" si="4"/>
        <v>59836349</v>
      </c>
      <c r="EU59" s="239">
        <f t="shared" si="82"/>
        <v>18678330</v>
      </c>
      <c r="EW59" s="287">
        <f t="shared" si="83"/>
        <v>0.31215691318332273</v>
      </c>
      <c r="EX59" s="239">
        <f t="shared" si="5"/>
        <v>50418984</v>
      </c>
      <c r="EY59" s="239">
        <f t="shared" si="84"/>
        <v>10521730</v>
      </c>
      <c r="EZ59" s="286">
        <f t="shared" si="85"/>
        <v>0.2086858791125184</v>
      </c>
      <c r="FA59" s="288">
        <f t="shared" si="86"/>
        <v>0.79131412088748165</v>
      </c>
      <c r="FB59" s="291">
        <f t="shared" si="87"/>
        <v>0.7441195959045902</v>
      </c>
      <c r="FC59" s="294">
        <f t="shared" si="88"/>
        <v>0.24610426501255955</v>
      </c>
      <c r="FE59" s="239">
        <f t="shared" si="9"/>
        <v>19108599</v>
      </c>
      <c r="FF59" s="239">
        <f t="shared" si="10"/>
        <v>12482997</v>
      </c>
      <c r="FG59" s="239">
        <f t="shared" si="11"/>
        <v>6625602</v>
      </c>
      <c r="FH59" s="239">
        <f t="shared" si="12"/>
        <v>10747914</v>
      </c>
      <c r="FI59" s="240">
        <f t="shared" si="13"/>
        <v>0.34673405412924307</v>
      </c>
      <c r="FJ59" s="239">
        <f t="shared" si="14"/>
        <v>783703</v>
      </c>
      <c r="FK59" s="240">
        <f t="shared" si="15"/>
        <v>0.65326594587075693</v>
      </c>
      <c r="FL59" s="240">
        <f t="shared" si="16"/>
        <v>0.562464783524946</v>
      </c>
      <c r="FM59" s="240">
        <f t="shared" si="17"/>
        <v>4.1013106193708918E-2</v>
      </c>
      <c r="FO59" s="312">
        <f t="shared" si="18"/>
        <v>8257219</v>
      </c>
      <c r="FP59" s="312">
        <f t="shared" si="81"/>
        <v>6375415</v>
      </c>
      <c r="FQ59" s="239">
        <f t="shared" si="19"/>
        <v>1881804</v>
      </c>
      <c r="FR59" s="312">
        <f t="shared" si="20"/>
        <v>6079437</v>
      </c>
      <c r="FS59" s="240">
        <f t="shared" si="21"/>
        <v>0.22789803685720336</v>
      </c>
      <c r="FT59" s="312">
        <f t="shared" si="22"/>
        <v>765318</v>
      </c>
      <c r="FU59" s="240">
        <f t="shared" si="23"/>
        <v>0.77210196314279667</v>
      </c>
      <c r="FV59" s="240">
        <f t="shared" si="24"/>
        <v>0.73625720717834908</v>
      </c>
      <c r="FW59" s="240">
        <f t="shared" si="25"/>
        <v>9.2684716246474758E-2</v>
      </c>
      <c r="FY59" s="244">
        <f t="shared" si="26"/>
        <v>8269325</v>
      </c>
      <c r="FZ59" s="244">
        <f t="shared" si="27"/>
        <v>7203829</v>
      </c>
      <c r="GA59" s="239">
        <f t="shared" si="28"/>
        <v>1065496</v>
      </c>
      <c r="GB59" s="244">
        <f t="shared" si="29"/>
        <v>7019453</v>
      </c>
      <c r="GC59" s="240">
        <f t="shared" si="30"/>
        <v>0.12884921078806311</v>
      </c>
      <c r="GD59" s="244">
        <f t="shared" si="31"/>
        <v>1760404</v>
      </c>
      <c r="GE59" s="240">
        <f t="shared" si="32"/>
        <v>0.87115078921193689</v>
      </c>
      <c r="GF59" s="240">
        <f t="shared" si="33"/>
        <v>0.84885441072880796</v>
      </c>
      <c r="GG59" s="240">
        <f t="shared" si="34"/>
        <v>0.21288363923294829</v>
      </c>
      <c r="GI59" s="244">
        <f t="shared" si="35"/>
        <v>6685963</v>
      </c>
      <c r="GJ59" s="244">
        <f t="shared" si="36"/>
        <v>6113011</v>
      </c>
      <c r="GK59" s="239">
        <f t="shared" si="37"/>
        <v>572952</v>
      </c>
      <c r="GL59" s="244">
        <f t="shared" si="38"/>
        <v>6003242</v>
      </c>
      <c r="GM59" s="240">
        <f t="shared" si="39"/>
        <v>8.5694760799603586E-2</v>
      </c>
      <c r="GN59" s="244">
        <f t="shared" si="40"/>
        <v>2717355</v>
      </c>
      <c r="GO59" s="240">
        <f t="shared" si="41"/>
        <v>0.91430523920039641</v>
      </c>
      <c r="GP59" s="240">
        <f t="shared" si="42"/>
        <v>0.89788740978674275</v>
      </c>
      <c r="GQ59" s="240">
        <f t="shared" si="43"/>
        <v>0.40642686775263337</v>
      </c>
      <c r="GS59" s="244">
        <f t="shared" si="44"/>
        <v>5116920</v>
      </c>
      <c r="GT59" s="244">
        <f t="shared" si="45"/>
        <v>4858439</v>
      </c>
      <c r="GU59" s="239">
        <f t="shared" si="46"/>
        <v>258481</v>
      </c>
      <c r="GV59" s="244">
        <f t="shared" si="47"/>
        <v>4822805</v>
      </c>
      <c r="GW59" s="240">
        <f t="shared" si="48"/>
        <v>5.0514958217052444E-2</v>
      </c>
      <c r="GX59" s="244">
        <f t="shared" si="49"/>
        <v>3909562</v>
      </c>
      <c r="GY59" s="240">
        <f t="shared" si="50"/>
        <v>0.94948504178294757</v>
      </c>
      <c r="GZ59" s="240">
        <f t="shared" si="51"/>
        <v>0.94252108690384062</v>
      </c>
      <c r="HA59" s="240">
        <f t="shared" si="52"/>
        <v>0.76404594951650606</v>
      </c>
      <c r="HC59" s="239">
        <f t="shared" si="53"/>
        <v>2980958</v>
      </c>
      <c r="HD59" s="239">
        <f t="shared" si="54"/>
        <v>2863563</v>
      </c>
      <c r="HE59" s="239">
        <f t="shared" si="55"/>
        <v>117395</v>
      </c>
      <c r="HF59" s="239">
        <f t="shared" si="56"/>
        <v>2844903</v>
      </c>
      <c r="HG59" s="240">
        <f t="shared" si="57"/>
        <v>3.9381635031422786E-2</v>
      </c>
      <c r="HH59" s="239">
        <f t="shared" si="58"/>
        <v>2471985</v>
      </c>
      <c r="HI59" s="240">
        <f t="shared" si="59"/>
        <v>0.96061836496857722</v>
      </c>
      <c r="HJ59" s="299">
        <f t="shared" si="60"/>
        <v>0.95435863235912755</v>
      </c>
      <c r="HK59" s="297">
        <f t="shared" si="61"/>
        <v>0.8292585806307905</v>
      </c>
      <c r="HM59" s="239">
        <f t="shared" si="62"/>
        <v>31310385</v>
      </c>
      <c r="HN59" s="239">
        <f t="shared" si="63"/>
        <v>27414257</v>
      </c>
      <c r="HO59" s="307">
        <f t="shared" si="64"/>
        <v>3896128</v>
      </c>
      <c r="HP59" s="304">
        <f t="shared" si="65"/>
        <v>26769840</v>
      </c>
      <c r="HQ59" s="285">
        <f t="shared" si="66"/>
        <v>0.12443564651153284</v>
      </c>
      <c r="HR59" s="302">
        <f t="shared" si="67"/>
        <v>11624624</v>
      </c>
      <c r="HS59" s="300">
        <f t="shared" si="68"/>
        <v>0.87556435348846717</v>
      </c>
      <c r="HT59" s="299">
        <f t="shared" si="69"/>
        <v>0.85498277967517811</v>
      </c>
      <c r="HU59" s="297">
        <f t="shared" si="70"/>
        <v>0.37127055448216301</v>
      </c>
      <c r="HW59" s="239">
        <f t="shared" si="71"/>
        <v>14783841</v>
      </c>
      <c r="HX59" s="309">
        <f t="shared" si="72"/>
        <v>13835013</v>
      </c>
      <c r="HY59" s="307">
        <f t="shared" si="73"/>
        <v>948828</v>
      </c>
      <c r="HZ59" s="304">
        <f t="shared" si="74"/>
        <v>13670950</v>
      </c>
      <c r="IA59" s="285">
        <f t="shared" si="75"/>
        <v>6.4180073365237081E-2</v>
      </c>
      <c r="IB59" s="302">
        <f t="shared" si="76"/>
        <v>9098902</v>
      </c>
      <c r="IC59" s="300">
        <f t="shared" si="77"/>
        <v>0.93581992663476288</v>
      </c>
      <c r="ID59" s="299">
        <f t="shared" si="78"/>
        <v>0.92472247232637306</v>
      </c>
      <c r="IE59" s="297">
        <f t="shared" si="79"/>
        <v>0.6154626527706839</v>
      </c>
    </row>
    <row r="60" spans="2:239" ht="15.6" x14ac:dyDescent="0.3">
      <c r="B60" s="131">
        <v>51</v>
      </c>
      <c r="C60" s="131" t="s">
        <v>706</v>
      </c>
      <c r="D60" s="139">
        <v>44528</v>
      </c>
      <c r="E60" s="136">
        <v>2980958</v>
      </c>
      <c r="F60" s="136">
        <v>2864129</v>
      </c>
      <c r="G60" s="137">
        <v>96.080823681514474</v>
      </c>
      <c r="H60" s="136">
        <v>2845808</v>
      </c>
      <c r="I60" s="137">
        <v>95.466222603605956</v>
      </c>
      <c r="J60" s="136">
        <v>2547158</v>
      </c>
      <c r="K60" s="137">
        <v>85.447631264848411</v>
      </c>
      <c r="L60" s="136">
        <v>0</v>
      </c>
      <c r="M60" s="137">
        <v>0</v>
      </c>
      <c r="N60" s="136">
        <v>0</v>
      </c>
      <c r="O60" s="137">
        <v>0</v>
      </c>
      <c r="P60" s="136">
        <v>0</v>
      </c>
      <c r="Q60" s="137">
        <v>0</v>
      </c>
      <c r="R60" s="136">
        <v>2442116</v>
      </c>
      <c r="S60" s="136">
        <v>2340238</v>
      </c>
      <c r="T60" s="137">
        <v>95.82828989286341</v>
      </c>
      <c r="U60" s="136">
        <v>2325815</v>
      </c>
      <c r="V60" s="137">
        <v>95.237695506683551</v>
      </c>
      <c r="W60" s="136">
        <v>2084609</v>
      </c>
      <c r="X60" s="137">
        <v>85.360769103515139</v>
      </c>
      <c r="Y60" s="136">
        <v>0</v>
      </c>
      <c r="Z60" s="137">
        <v>0</v>
      </c>
      <c r="AA60" s="136">
        <v>0</v>
      </c>
      <c r="AB60" s="137">
        <v>0</v>
      </c>
      <c r="AC60" s="136">
        <v>0</v>
      </c>
      <c r="AD60" s="137">
        <v>0</v>
      </c>
      <c r="AE60" s="138">
        <v>2674804</v>
      </c>
      <c r="AF60" s="138">
        <v>2519495</v>
      </c>
      <c r="AG60" s="137">
        <v>94.193630636113895</v>
      </c>
      <c r="AH60" s="138">
        <v>2498623</v>
      </c>
      <c r="AI60" s="137">
        <v>93.413311779106053</v>
      </c>
      <c r="AJ60" s="138">
        <v>2090590</v>
      </c>
      <c r="AK60" s="137">
        <v>78.158623958989153</v>
      </c>
      <c r="AL60" s="138">
        <v>0</v>
      </c>
      <c r="AM60" s="137">
        <v>0</v>
      </c>
      <c r="AN60" s="138">
        <v>3015497</v>
      </c>
      <c r="AO60" s="138">
        <v>2785332</v>
      </c>
      <c r="AP60" s="137">
        <v>92.367261516095027</v>
      </c>
      <c r="AQ60" s="138">
        <v>2748752</v>
      </c>
      <c r="AR60" s="137">
        <v>91.154194482700532</v>
      </c>
      <c r="AS60" s="138">
        <v>1871814</v>
      </c>
      <c r="AT60" s="137">
        <v>62.073150794048217</v>
      </c>
      <c r="AU60" s="138">
        <v>0</v>
      </c>
      <c r="AV60" s="137">
        <v>0</v>
      </c>
      <c r="AW60" s="138">
        <v>3670466</v>
      </c>
      <c r="AX60" s="138">
        <v>3330031</v>
      </c>
      <c r="AY60" s="137">
        <v>90.725019656904607</v>
      </c>
      <c r="AZ60" s="138">
        <v>3265149</v>
      </c>
      <c r="BA60" s="137">
        <v>88.957342201235477</v>
      </c>
      <c r="BB60" s="138">
        <v>1599001</v>
      </c>
      <c r="BC60" s="137">
        <v>43.563977979907733</v>
      </c>
      <c r="BD60" s="138">
        <v>0</v>
      </c>
      <c r="BE60" s="137">
        <v>0</v>
      </c>
      <c r="BF60" s="138">
        <v>4129776</v>
      </c>
      <c r="BG60" s="138">
        <v>3662627</v>
      </c>
      <c r="BH60" s="137">
        <v>88.688272681133313</v>
      </c>
      <c r="BI60" s="138">
        <v>3582829</v>
      </c>
      <c r="BJ60" s="137">
        <v>86.756012916923339</v>
      </c>
      <c r="BK60" s="138">
        <v>1392367</v>
      </c>
      <c r="BL60" s="137">
        <v>33.715315310079774</v>
      </c>
      <c r="BM60" s="138">
        <v>0</v>
      </c>
      <c r="BN60" s="137">
        <v>0</v>
      </c>
      <c r="BO60" s="138">
        <v>4139549</v>
      </c>
      <c r="BP60" s="138">
        <v>3545376</v>
      </c>
      <c r="BQ60" s="137">
        <v>85.646431531550903</v>
      </c>
      <c r="BR60" s="138">
        <v>3447926</v>
      </c>
      <c r="BS60" s="137">
        <v>83.292310345885497</v>
      </c>
      <c r="BT60" s="138">
        <v>1009918</v>
      </c>
      <c r="BU60" s="137">
        <v>24.396812309746789</v>
      </c>
      <c r="BV60" s="138">
        <v>0</v>
      </c>
      <c r="BW60" s="137">
        <v>0</v>
      </c>
      <c r="BX60" s="136">
        <v>3865391</v>
      </c>
      <c r="BY60" s="136">
        <v>3097801</v>
      </c>
      <c r="BZ60" s="137">
        <v>80.14198304906283</v>
      </c>
      <c r="CA60" s="136">
        <v>2978803</v>
      </c>
      <c r="CB60" s="137">
        <v>77.063432910150624</v>
      </c>
      <c r="CC60" s="136">
        <v>547729</v>
      </c>
      <c r="CD60" s="137">
        <v>14.170080077280669</v>
      </c>
      <c r="CE60" s="136">
        <v>4391828</v>
      </c>
      <c r="CF60" s="136">
        <v>3285519</v>
      </c>
      <c r="CG60" s="137">
        <v>74.809828618060635</v>
      </c>
      <c r="CH60" s="136">
        <v>3115472</v>
      </c>
      <c r="CI60" s="137">
        <v>70.937932906297789</v>
      </c>
      <c r="CJ60" s="136">
        <v>442580</v>
      </c>
      <c r="CK60" s="137">
        <v>10.077352756073326</v>
      </c>
      <c r="CL60" s="136">
        <v>4695213</v>
      </c>
      <c r="CM60" s="136">
        <v>3263700</v>
      </c>
      <c r="CN60" s="137">
        <v>69.511223452482355</v>
      </c>
      <c r="CO60" s="136">
        <v>3036481</v>
      </c>
      <c r="CP60" s="137">
        <v>64.671847688273147</v>
      </c>
      <c r="CQ60" s="136">
        <v>338179</v>
      </c>
      <c r="CR60" s="137">
        <v>7.2026338315215943</v>
      </c>
      <c r="CS60" s="136">
        <v>4789564</v>
      </c>
      <c r="CT60" s="136">
        <v>3143216</v>
      </c>
      <c r="CU60" s="137">
        <v>65.626349287743096</v>
      </c>
      <c r="CV60" s="136">
        <v>2862268</v>
      </c>
      <c r="CW60" s="137">
        <v>59.760512647915341</v>
      </c>
      <c r="CX60" s="136">
        <v>272664</v>
      </c>
      <c r="CY60" s="137">
        <v>5.69287726398478</v>
      </c>
      <c r="CZ60" s="136">
        <v>4417542</v>
      </c>
      <c r="DA60" s="136">
        <v>2821490</v>
      </c>
      <c r="DB60" s="137">
        <v>63.870134115306655</v>
      </c>
      <c r="DC60" s="136">
        <v>2518675</v>
      </c>
      <c r="DD60" s="137">
        <v>57.015303985791185</v>
      </c>
      <c r="DE60" s="136">
        <v>202413</v>
      </c>
      <c r="DF60" s="137">
        <v>4.5820277430299479</v>
      </c>
      <c r="DG60" s="136">
        <v>3804929</v>
      </c>
      <c r="DH60" s="136">
        <v>2483381</v>
      </c>
      <c r="DI60" s="137">
        <v>65.267472796470045</v>
      </c>
      <c r="DJ60" s="136">
        <v>2151349</v>
      </c>
      <c r="DK60" s="137">
        <v>56.541107600168097</v>
      </c>
      <c r="DL60" s="136">
        <v>102694</v>
      </c>
      <c r="DM60" s="137">
        <v>2.6989728323445719</v>
      </c>
      <c r="DN60" s="136">
        <v>1401351</v>
      </c>
      <c r="DO60" s="136">
        <v>816003</v>
      </c>
      <c r="DP60" s="137">
        <v>58.22973687534386</v>
      </c>
      <c r="DQ60" s="136">
        <v>290305</v>
      </c>
      <c r="DR60" s="137">
        <v>20.71608041097484</v>
      </c>
      <c r="DS60" s="136">
        <v>10996</v>
      </c>
      <c r="DT60" s="137">
        <v>0.78467136356273337</v>
      </c>
      <c r="DU60" s="136">
        <v>1422608</v>
      </c>
      <c r="DV60" s="136">
        <v>641044</v>
      </c>
      <c r="DW60" s="137">
        <v>45.061183404001667</v>
      </c>
      <c r="DX60" s="136">
        <v>19345</v>
      </c>
      <c r="DY60" s="137">
        <v>1.3598264595728409</v>
      </c>
      <c r="DZ60" s="136">
        <v>86</v>
      </c>
      <c r="EA60" s="137">
        <v>6.0452352299438777E-3</v>
      </c>
      <c r="EB60" s="136">
        <v>2988769</v>
      </c>
      <c r="EC60" s="136">
        <v>687450</v>
      </c>
      <c r="ED60" s="137">
        <v>23.001108483124657</v>
      </c>
      <c r="EE60" s="136">
        <v>9477</v>
      </c>
      <c r="EF60" s="137">
        <v>0.31708706828798072</v>
      </c>
      <c r="EG60" s="136">
        <v>30</v>
      </c>
      <c r="EH60" s="137">
        <v>1.0037577343715758E-3</v>
      </c>
      <c r="EI60" s="136">
        <v>5005988</v>
      </c>
      <c r="EJ60" s="136">
        <v>239</v>
      </c>
      <c r="EK60" s="137">
        <v>4.7742823194941737E-3</v>
      </c>
      <c r="EL60" s="138">
        <v>86</v>
      </c>
      <c r="EM60" s="137">
        <v>1.7179425919518782E-3</v>
      </c>
      <c r="EN60" s="138">
        <v>0</v>
      </c>
      <c r="EO60" s="137">
        <v>0</v>
      </c>
      <c r="EP60" s="138">
        <v>2223118</v>
      </c>
      <c r="EQ60" s="138">
        <v>0</v>
      </c>
      <c r="ER60" s="137">
        <v>0</v>
      </c>
      <c r="ET60" s="239">
        <f t="shared" si="4"/>
        <v>59836349</v>
      </c>
      <c r="EU60" s="239">
        <f t="shared" si="82"/>
        <v>18549278</v>
      </c>
      <c r="EV60" s="242">
        <v>44501</v>
      </c>
      <c r="EW60" s="287">
        <f t="shared" si="83"/>
        <v>0.31000016394716862</v>
      </c>
      <c r="EX60" s="239">
        <f t="shared" si="5"/>
        <v>50418984</v>
      </c>
      <c r="EY60" s="239">
        <f t="shared" si="84"/>
        <v>10460646</v>
      </c>
      <c r="EZ60" s="286">
        <f t="shared" si="85"/>
        <v>0.20747435132766659</v>
      </c>
      <c r="FA60" s="288">
        <f t="shared" si="86"/>
        <v>0.79252564867233344</v>
      </c>
      <c r="FB60" s="291">
        <f t="shared" si="87"/>
        <v>0.74710460250448518</v>
      </c>
      <c r="FC60" s="294">
        <f t="shared" si="88"/>
        <v>0.28784221435322854</v>
      </c>
      <c r="FE60" s="239">
        <f t="shared" si="9"/>
        <v>19108599</v>
      </c>
      <c r="FF60" s="239">
        <f t="shared" si="10"/>
        <v>12527790</v>
      </c>
      <c r="FG60" s="239">
        <f t="shared" si="11"/>
        <v>6580809</v>
      </c>
      <c r="FH60" s="239">
        <f t="shared" si="12"/>
        <v>10859078</v>
      </c>
      <c r="FI60" s="240">
        <f t="shared" si="13"/>
        <v>0.34438992623164055</v>
      </c>
      <c r="FJ60" s="239">
        <f t="shared" si="14"/>
        <v>926946</v>
      </c>
      <c r="FK60" s="240">
        <f t="shared" si="15"/>
        <v>0.65561007376835945</v>
      </c>
      <c r="FL60" s="240">
        <f t="shared" si="16"/>
        <v>0.56828226915013502</v>
      </c>
      <c r="FM60" s="240">
        <f t="shared" si="17"/>
        <v>4.8509364815285519E-2</v>
      </c>
      <c r="FO60" s="312">
        <f t="shared" si="18"/>
        <v>8257219</v>
      </c>
      <c r="FP60" s="312">
        <f t="shared" si="81"/>
        <v>6383320</v>
      </c>
      <c r="FQ60" s="239">
        <f t="shared" si="19"/>
        <v>1873899</v>
      </c>
      <c r="FR60" s="312">
        <f t="shared" si="20"/>
        <v>6094275</v>
      </c>
      <c r="FS60" s="240">
        <f t="shared" si="21"/>
        <v>0.22694069274413092</v>
      </c>
      <c r="FT60" s="312">
        <f t="shared" si="22"/>
        <v>990309</v>
      </c>
      <c r="FU60" s="240">
        <f t="shared" si="23"/>
        <v>0.77305930725586902</v>
      </c>
      <c r="FV60" s="240">
        <f t="shared" si="24"/>
        <v>0.73805418022702318</v>
      </c>
      <c r="FW60" s="240">
        <f t="shared" si="25"/>
        <v>0.11993250996491676</v>
      </c>
      <c r="FY60" s="244">
        <f t="shared" si="26"/>
        <v>8269325</v>
      </c>
      <c r="FZ60" s="244">
        <f t="shared" si="27"/>
        <v>7208003</v>
      </c>
      <c r="GA60" s="239">
        <f t="shared" si="28"/>
        <v>1061322</v>
      </c>
      <c r="GB60" s="244">
        <f t="shared" si="29"/>
        <v>7030755</v>
      </c>
      <c r="GC60" s="240">
        <f t="shared" si="30"/>
        <v>0.12834445374924797</v>
      </c>
      <c r="GD60" s="244">
        <f t="shared" si="31"/>
        <v>2402285</v>
      </c>
      <c r="GE60" s="240">
        <f t="shared" si="32"/>
        <v>0.87165554625075203</v>
      </c>
      <c r="GF60" s="240">
        <f t="shared" si="33"/>
        <v>0.8502211486427248</v>
      </c>
      <c r="GG60" s="240">
        <f t="shared" si="34"/>
        <v>0.29050557330858323</v>
      </c>
      <c r="GI60" s="244">
        <f t="shared" si="35"/>
        <v>6685963</v>
      </c>
      <c r="GJ60" s="244">
        <f t="shared" si="36"/>
        <v>6115363</v>
      </c>
      <c r="GK60" s="239">
        <f t="shared" si="37"/>
        <v>570600</v>
      </c>
      <c r="GL60" s="244">
        <f t="shared" si="38"/>
        <v>6013901</v>
      </c>
      <c r="GM60" s="240">
        <f t="shared" si="39"/>
        <v>8.5342979014391793E-2</v>
      </c>
      <c r="GN60" s="244">
        <f t="shared" si="40"/>
        <v>3470815</v>
      </c>
      <c r="GO60" s="240">
        <f t="shared" si="41"/>
        <v>0.91465702098560819</v>
      </c>
      <c r="GP60" s="240">
        <f t="shared" si="42"/>
        <v>0.89948164535161201</v>
      </c>
      <c r="GQ60" s="240">
        <f t="shared" si="43"/>
        <v>0.51911968403055775</v>
      </c>
      <c r="GS60" s="244">
        <f t="shared" si="44"/>
        <v>5116920</v>
      </c>
      <c r="GT60" s="244">
        <f t="shared" si="45"/>
        <v>4859733</v>
      </c>
      <c r="GU60" s="239">
        <f t="shared" si="46"/>
        <v>257187</v>
      </c>
      <c r="GV60" s="244">
        <f t="shared" si="47"/>
        <v>4824438</v>
      </c>
      <c r="GW60" s="240">
        <f t="shared" si="48"/>
        <v>5.0262071715016066E-2</v>
      </c>
      <c r="GX60" s="244">
        <f t="shared" si="49"/>
        <v>4175199</v>
      </c>
      <c r="GY60" s="240">
        <f t="shared" si="50"/>
        <v>0.94973792828498393</v>
      </c>
      <c r="GZ60" s="240">
        <f t="shared" si="51"/>
        <v>0.94284022419736868</v>
      </c>
      <c r="HA60" s="240">
        <f t="shared" si="52"/>
        <v>0.8159594052672311</v>
      </c>
      <c r="HC60" s="239">
        <f t="shared" si="53"/>
        <v>2980958</v>
      </c>
      <c r="HD60" s="239">
        <f t="shared" si="54"/>
        <v>2864129</v>
      </c>
      <c r="HE60" s="239">
        <f t="shared" si="55"/>
        <v>116829</v>
      </c>
      <c r="HF60" s="239">
        <f t="shared" si="56"/>
        <v>2845808</v>
      </c>
      <c r="HG60" s="240">
        <f t="shared" si="57"/>
        <v>3.9191763184855337E-2</v>
      </c>
      <c r="HH60" s="239">
        <f t="shared" si="58"/>
        <v>2547158</v>
      </c>
      <c r="HI60" s="240">
        <f t="shared" si="59"/>
        <v>0.96080823681514471</v>
      </c>
      <c r="HJ60" s="299">
        <f t="shared" si="60"/>
        <v>0.95466222603605955</v>
      </c>
      <c r="HK60" s="297">
        <f t="shared" si="61"/>
        <v>0.85447631264848412</v>
      </c>
      <c r="HM60" s="239">
        <f t="shared" si="62"/>
        <v>31310385</v>
      </c>
      <c r="HN60" s="239">
        <f t="shared" si="63"/>
        <v>27430548</v>
      </c>
      <c r="HO60" s="307">
        <f t="shared" si="64"/>
        <v>3879837</v>
      </c>
      <c r="HP60" s="304">
        <f t="shared" si="65"/>
        <v>26809177</v>
      </c>
      <c r="HQ60" s="285">
        <f t="shared" si="66"/>
        <v>0.12391533991038436</v>
      </c>
      <c r="HR60" s="302">
        <f t="shared" si="67"/>
        <v>13585766</v>
      </c>
      <c r="HS60" s="300">
        <f t="shared" si="68"/>
        <v>0.87608466008961561</v>
      </c>
      <c r="HT60" s="299">
        <f t="shared" si="69"/>
        <v>0.85623913599273849</v>
      </c>
      <c r="HU60" s="297">
        <f t="shared" si="70"/>
        <v>0.43390606662933079</v>
      </c>
      <c r="HW60" s="239">
        <f t="shared" si="71"/>
        <v>14783841</v>
      </c>
      <c r="HX60" s="309">
        <f t="shared" si="72"/>
        <v>13839225</v>
      </c>
      <c r="HY60" s="307">
        <f t="shared" si="73"/>
        <v>944616</v>
      </c>
      <c r="HZ60" s="304">
        <f t="shared" si="74"/>
        <v>13684147</v>
      </c>
      <c r="IA60" s="285">
        <f t="shared" si="75"/>
        <v>6.3895167703711106E-2</v>
      </c>
      <c r="IB60" s="302">
        <f t="shared" si="76"/>
        <v>10193172</v>
      </c>
      <c r="IC60" s="300">
        <f t="shared" si="77"/>
        <v>0.93610483229628894</v>
      </c>
      <c r="ID60" s="299">
        <f t="shared" si="78"/>
        <v>0.9256151361476358</v>
      </c>
      <c r="IE60" s="297">
        <f t="shared" si="79"/>
        <v>0.68948062956034228</v>
      </c>
    </row>
    <row r="61" spans="2:239" ht="15" hidden="1" x14ac:dyDescent="0.3">
      <c r="B61" s="131">
        <v>52</v>
      </c>
      <c r="C61" s="131" t="s">
        <v>707</v>
      </c>
      <c r="D61" s="139">
        <v>44535</v>
      </c>
      <c r="E61" s="136">
        <v>2980958</v>
      </c>
      <c r="F61" s="136">
        <v>2864768</v>
      </c>
      <c r="G61" s="137">
        <v>96.102259743344248</v>
      </c>
      <c r="H61" s="136">
        <v>2846689</v>
      </c>
      <c r="I61" s="137">
        <v>95.49577686099569</v>
      </c>
      <c r="J61" s="136">
        <v>2603038</v>
      </c>
      <c r="K61" s="137">
        <v>87.32219642141888</v>
      </c>
      <c r="L61" s="136">
        <v>0</v>
      </c>
      <c r="M61" s="137">
        <v>0</v>
      </c>
      <c r="N61" s="136">
        <v>0</v>
      </c>
      <c r="O61" s="137">
        <v>0</v>
      </c>
      <c r="P61" s="136">
        <v>0</v>
      </c>
      <c r="Q61" s="137">
        <v>0</v>
      </c>
      <c r="R61" s="136">
        <v>2442116</v>
      </c>
      <c r="S61" s="136">
        <v>2340853</v>
      </c>
      <c r="T61" s="137">
        <v>95.853472971799874</v>
      </c>
      <c r="U61" s="136">
        <v>2326432</v>
      </c>
      <c r="V61" s="137">
        <v>95.262960481811675</v>
      </c>
      <c r="W61" s="136">
        <v>2142807</v>
      </c>
      <c r="X61" s="137">
        <v>87.743866384725379</v>
      </c>
      <c r="Y61" s="136">
        <v>0</v>
      </c>
      <c r="Z61" s="137">
        <v>0</v>
      </c>
      <c r="AA61" s="136">
        <v>0</v>
      </c>
      <c r="AB61" s="137">
        <v>0</v>
      </c>
      <c r="AC61" s="136">
        <v>0</v>
      </c>
      <c r="AD61" s="137">
        <v>0</v>
      </c>
      <c r="AE61" s="138">
        <v>2674804</v>
      </c>
      <c r="AF61" s="138">
        <v>2520409</v>
      </c>
      <c r="AG61" s="137">
        <v>94.227801364137335</v>
      </c>
      <c r="AH61" s="138">
        <v>2499556</v>
      </c>
      <c r="AI61" s="137">
        <v>93.448192839550117</v>
      </c>
      <c r="AJ61" s="138">
        <v>2202878</v>
      </c>
      <c r="AK61" s="137">
        <v>82.356613793010624</v>
      </c>
      <c r="AL61" s="138">
        <v>0</v>
      </c>
      <c r="AM61" s="137">
        <v>0</v>
      </c>
      <c r="AN61" s="138">
        <v>3015497</v>
      </c>
      <c r="AO61" s="138">
        <v>2786549</v>
      </c>
      <c r="AP61" s="137">
        <v>92.407619705806383</v>
      </c>
      <c r="AQ61" s="138">
        <v>2751854</v>
      </c>
      <c r="AR61" s="137">
        <v>91.257063097724853</v>
      </c>
      <c r="AS61" s="138">
        <v>2126883</v>
      </c>
      <c r="AT61" s="137">
        <v>70.531756456730022</v>
      </c>
      <c r="AU61" s="138">
        <v>0</v>
      </c>
      <c r="AV61" s="137">
        <v>0</v>
      </c>
      <c r="AW61" s="138">
        <v>3670466</v>
      </c>
      <c r="AX61" s="138">
        <v>3331659</v>
      </c>
      <c r="AY61" s="137">
        <v>90.769373698053599</v>
      </c>
      <c r="AZ61" s="138">
        <v>3273163</v>
      </c>
      <c r="BA61" s="137">
        <v>89.17567960035592</v>
      </c>
      <c r="BB61" s="138">
        <v>2023127</v>
      </c>
      <c r="BC61" s="137">
        <v>55.119077523126492</v>
      </c>
      <c r="BD61" s="138">
        <v>0</v>
      </c>
      <c r="BE61" s="137">
        <v>0</v>
      </c>
      <c r="BF61" s="138">
        <v>4129776</v>
      </c>
      <c r="BG61" s="138">
        <v>3664748</v>
      </c>
      <c r="BH61" s="137">
        <v>88.739631398894275</v>
      </c>
      <c r="BI61" s="138">
        <v>3589015</v>
      </c>
      <c r="BJ61" s="137">
        <v>86.905803123462391</v>
      </c>
      <c r="BK61" s="138">
        <v>1841107</v>
      </c>
      <c r="BL61" s="137">
        <v>44.581279953198433</v>
      </c>
      <c r="BM61" s="138">
        <v>0</v>
      </c>
      <c r="BN61" s="137">
        <v>0</v>
      </c>
      <c r="BO61" s="138">
        <v>4139549</v>
      </c>
      <c r="BP61" s="138">
        <v>3548157</v>
      </c>
      <c r="BQ61" s="137">
        <v>85.713612763129504</v>
      </c>
      <c r="BR61" s="138">
        <v>3453527</v>
      </c>
      <c r="BS61" s="137">
        <v>83.427614940661414</v>
      </c>
      <c r="BT61" s="138">
        <v>1349674</v>
      </c>
      <c r="BU61" s="137">
        <v>32.604373085087289</v>
      </c>
      <c r="BV61" s="138">
        <v>0</v>
      </c>
      <c r="BW61" s="137">
        <v>0</v>
      </c>
      <c r="BX61" s="136">
        <v>3865391</v>
      </c>
      <c r="BY61" s="136">
        <v>3101357</v>
      </c>
      <c r="BZ61" s="137">
        <v>80.233978917009949</v>
      </c>
      <c r="CA61" s="136">
        <v>2985418</v>
      </c>
      <c r="CB61" s="137">
        <v>77.234566955839654</v>
      </c>
      <c r="CC61" s="136">
        <v>728103</v>
      </c>
      <c r="CD61" s="137">
        <v>18.836464409421971</v>
      </c>
      <c r="CE61" s="136">
        <v>4391828</v>
      </c>
      <c r="CF61" s="136">
        <v>3291043</v>
      </c>
      <c r="CG61" s="137">
        <v>74.935607678624933</v>
      </c>
      <c r="CH61" s="136">
        <v>3125373</v>
      </c>
      <c r="CI61" s="137">
        <v>71.163374339796547</v>
      </c>
      <c r="CJ61" s="136">
        <v>572261</v>
      </c>
      <c r="CK61" s="137">
        <v>13.0301323275866</v>
      </c>
      <c r="CL61" s="136">
        <v>4695213</v>
      </c>
      <c r="CM61" s="136">
        <v>3271747</v>
      </c>
      <c r="CN61" s="137">
        <v>69.682610778254357</v>
      </c>
      <c r="CO61" s="136">
        <v>3050310</v>
      </c>
      <c r="CP61" s="137">
        <v>64.966381716867801</v>
      </c>
      <c r="CQ61" s="136">
        <v>406933</v>
      </c>
      <c r="CR61" s="137">
        <v>8.6669763437782272</v>
      </c>
      <c r="CS61" s="136">
        <v>4789564</v>
      </c>
      <c r="CT61" s="136">
        <v>3153722</v>
      </c>
      <c r="CU61" s="137">
        <v>65.84570119534888</v>
      </c>
      <c r="CV61" s="136">
        <v>2879582</v>
      </c>
      <c r="CW61" s="137">
        <v>60.122006930067116</v>
      </c>
      <c r="CX61" s="136">
        <v>323889</v>
      </c>
      <c r="CY61" s="137">
        <v>6.7623900630621065</v>
      </c>
      <c r="CZ61" s="136">
        <v>4417542</v>
      </c>
      <c r="DA61" s="136">
        <v>2833334</v>
      </c>
      <c r="DB61" s="137">
        <v>64.13824701610082</v>
      </c>
      <c r="DC61" s="136">
        <v>2537492</v>
      </c>
      <c r="DD61" s="137">
        <v>57.441264848189334</v>
      </c>
      <c r="DE61" s="136">
        <v>239021</v>
      </c>
      <c r="DF61" s="137">
        <v>5.4107238821951213</v>
      </c>
      <c r="DG61" s="136">
        <v>3804929</v>
      </c>
      <c r="DH61" s="136">
        <v>2495086</v>
      </c>
      <c r="DI61" s="137">
        <v>65.575100087281527</v>
      </c>
      <c r="DJ61" s="136">
        <v>2171651</v>
      </c>
      <c r="DK61" s="137">
        <v>57.074678660232557</v>
      </c>
      <c r="DL61" s="136">
        <v>126179</v>
      </c>
      <c r="DM61" s="137">
        <v>3.3161985414182498</v>
      </c>
      <c r="DN61" s="136">
        <v>1401351</v>
      </c>
      <c r="DO61" s="136">
        <v>827947</v>
      </c>
      <c r="DP61" s="137">
        <v>59.082057243331612</v>
      </c>
      <c r="DQ61" s="136">
        <v>361904</v>
      </c>
      <c r="DR61" s="137">
        <v>25.82536423779624</v>
      </c>
      <c r="DS61" s="136">
        <v>14350</v>
      </c>
      <c r="DT61" s="137">
        <v>1.024011828585415</v>
      </c>
      <c r="DU61" s="136">
        <v>1422608</v>
      </c>
      <c r="DV61" s="136">
        <v>666419</v>
      </c>
      <c r="DW61" s="137">
        <v>46.844879263999637</v>
      </c>
      <c r="DX61" s="136">
        <v>28853</v>
      </c>
      <c r="DY61" s="137">
        <v>2.0281764196461709</v>
      </c>
      <c r="DZ61" s="136">
        <v>120</v>
      </c>
      <c r="EA61" s="137">
        <v>8.4352119487588993E-3</v>
      </c>
      <c r="EB61" s="136">
        <v>2988769</v>
      </c>
      <c r="EC61" s="136">
        <v>720207</v>
      </c>
      <c r="ED61" s="137">
        <v>24.097111553284982</v>
      </c>
      <c r="EE61" s="136">
        <v>10666</v>
      </c>
      <c r="EF61" s="137">
        <v>0.35686933316024089</v>
      </c>
      <c r="EG61" s="136">
        <v>42</v>
      </c>
      <c r="EH61" s="137">
        <v>1.4052608281202061E-3</v>
      </c>
      <c r="EI61" s="136">
        <v>5005988</v>
      </c>
      <c r="EJ61" s="136">
        <v>269</v>
      </c>
      <c r="EK61" s="137">
        <v>5.3735646190122711E-3</v>
      </c>
      <c r="EL61" s="138">
        <v>116</v>
      </c>
      <c r="EM61" s="137">
        <v>2.3172248914699756E-3</v>
      </c>
      <c r="EN61" s="138">
        <v>0</v>
      </c>
      <c r="EO61" s="137">
        <v>0</v>
      </c>
      <c r="EP61" s="138">
        <v>2223118</v>
      </c>
      <c r="EQ61" s="138">
        <v>0</v>
      </c>
      <c r="ER61" s="137">
        <v>0</v>
      </c>
      <c r="ET61" s="239">
        <f t="shared" si="4"/>
        <v>59836349</v>
      </c>
      <c r="EU61" s="239">
        <f t="shared" si="82"/>
        <v>18418075</v>
      </c>
      <c r="EW61" s="287">
        <f t="shared" si="83"/>
        <v>0.30780746666211201</v>
      </c>
      <c r="EX61" s="239">
        <f t="shared" si="5"/>
        <v>50418984</v>
      </c>
      <c r="EY61" s="239">
        <f t="shared" si="84"/>
        <v>10387605</v>
      </c>
      <c r="EZ61" s="286">
        <f t="shared" si="85"/>
        <v>0.20602567080685322</v>
      </c>
      <c r="FA61" s="288">
        <f t="shared" si="86"/>
        <v>0.79397432919314681</v>
      </c>
      <c r="FB61" s="291">
        <f t="shared" si="87"/>
        <v>0.75074828957283235</v>
      </c>
      <c r="FC61" s="294">
        <f t="shared" si="88"/>
        <v>0.33122940359131392</v>
      </c>
      <c r="FE61" s="239">
        <f t="shared" si="9"/>
        <v>19108599</v>
      </c>
      <c r="FF61" s="239">
        <f t="shared" si="10"/>
        <v>12581836</v>
      </c>
      <c r="FG61" s="239">
        <f t="shared" si="11"/>
        <v>6526763</v>
      </c>
      <c r="FH61" s="239">
        <f t="shared" si="12"/>
        <v>11000939</v>
      </c>
      <c r="FI61" s="240">
        <f t="shared" si="13"/>
        <v>0.34156156607818294</v>
      </c>
      <c r="FJ61" s="239">
        <f t="shared" si="14"/>
        <v>1110372</v>
      </c>
      <c r="FK61" s="240">
        <f t="shared" si="15"/>
        <v>0.65843843392181711</v>
      </c>
      <c r="FL61" s="240">
        <f t="shared" si="16"/>
        <v>0.57570620431147257</v>
      </c>
      <c r="FM61" s="240">
        <f t="shared" si="17"/>
        <v>5.8108498692133317E-2</v>
      </c>
      <c r="FO61" s="312">
        <f t="shared" si="18"/>
        <v>8257219</v>
      </c>
      <c r="FP61" s="312">
        <f t="shared" si="81"/>
        <v>6392400</v>
      </c>
      <c r="FQ61" s="239">
        <f t="shared" si="19"/>
        <v>1864819</v>
      </c>
      <c r="FR61" s="312">
        <f t="shared" si="20"/>
        <v>6110791</v>
      </c>
      <c r="FS61" s="240">
        <f t="shared" si="21"/>
        <v>0.22584104890520645</v>
      </c>
      <c r="FT61" s="312">
        <f t="shared" si="22"/>
        <v>1300364</v>
      </c>
      <c r="FU61" s="240">
        <f t="shared" si="23"/>
        <v>0.77415895109479349</v>
      </c>
      <c r="FV61" s="240">
        <f t="shared" si="24"/>
        <v>0.74005436939482894</v>
      </c>
      <c r="FW61" s="240">
        <f t="shared" si="25"/>
        <v>0.15748207719814625</v>
      </c>
      <c r="FY61" s="244">
        <f t="shared" si="26"/>
        <v>8269325</v>
      </c>
      <c r="FZ61" s="244">
        <f t="shared" si="27"/>
        <v>7212905</v>
      </c>
      <c r="GA61" s="239">
        <f t="shared" si="28"/>
        <v>1056420</v>
      </c>
      <c r="GB61" s="244">
        <f t="shared" si="29"/>
        <v>7042542</v>
      </c>
      <c r="GC61" s="240">
        <f t="shared" si="30"/>
        <v>0.12775166050433379</v>
      </c>
      <c r="GD61" s="244">
        <f t="shared" si="31"/>
        <v>3190781</v>
      </c>
      <c r="GE61" s="240">
        <f t="shared" si="32"/>
        <v>0.87224833949566616</v>
      </c>
      <c r="GF61" s="240">
        <f t="shared" si="33"/>
        <v>0.85164653705108939</v>
      </c>
      <c r="GG61" s="240">
        <f t="shared" si="34"/>
        <v>0.38585749139137715</v>
      </c>
      <c r="GI61" s="244">
        <f t="shared" si="35"/>
        <v>6685963</v>
      </c>
      <c r="GJ61" s="244">
        <f t="shared" si="36"/>
        <v>6118208</v>
      </c>
      <c r="GK61" s="239">
        <f t="shared" si="37"/>
        <v>567755</v>
      </c>
      <c r="GL61" s="244">
        <f t="shared" si="38"/>
        <v>6025017</v>
      </c>
      <c r="GM61" s="240">
        <f t="shared" si="39"/>
        <v>8.4917460656004223E-2</v>
      </c>
      <c r="GN61" s="244">
        <f t="shared" si="40"/>
        <v>4150010</v>
      </c>
      <c r="GO61" s="240">
        <f t="shared" si="41"/>
        <v>0.91508253934399575</v>
      </c>
      <c r="GP61" s="240">
        <f t="shared" si="42"/>
        <v>0.90114423307457725</v>
      </c>
      <c r="GQ61" s="240">
        <f t="shared" si="43"/>
        <v>0.62070490070016837</v>
      </c>
      <c r="GS61" s="244">
        <f t="shared" si="44"/>
        <v>5116920</v>
      </c>
      <c r="GT61" s="244">
        <f t="shared" si="45"/>
        <v>4861262</v>
      </c>
      <c r="GU61" s="239">
        <f t="shared" si="46"/>
        <v>255658</v>
      </c>
      <c r="GV61" s="244">
        <f t="shared" si="47"/>
        <v>4825988</v>
      </c>
      <c r="GW61" s="240">
        <f t="shared" si="48"/>
        <v>4.9963259148081265E-2</v>
      </c>
      <c r="GX61" s="244">
        <f t="shared" si="49"/>
        <v>4345685</v>
      </c>
      <c r="GY61" s="240">
        <f t="shared" si="50"/>
        <v>0.95003674085191869</v>
      </c>
      <c r="GZ61" s="240">
        <f t="shared" si="51"/>
        <v>0.94314314079563488</v>
      </c>
      <c r="HA61" s="240">
        <f t="shared" si="52"/>
        <v>0.84927749505561945</v>
      </c>
      <c r="HC61" s="239">
        <f t="shared" si="53"/>
        <v>2980958</v>
      </c>
      <c r="HD61" s="239">
        <f t="shared" si="54"/>
        <v>2864768</v>
      </c>
      <c r="HE61" s="239">
        <f t="shared" si="55"/>
        <v>116190</v>
      </c>
      <c r="HF61" s="239">
        <f t="shared" si="56"/>
        <v>2846689</v>
      </c>
      <c r="HG61" s="240">
        <f t="shared" si="57"/>
        <v>3.8977402566557462E-2</v>
      </c>
      <c r="HH61" s="239">
        <f t="shared" si="58"/>
        <v>2603038</v>
      </c>
      <c r="HI61" s="240">
        <f t="shared" si="59"/>
        <v>0.96102259743344254</v>
      </c>
      <c r="HJ61" s="299">
        <f t="shared" si="60"/>
        <v>0.95495776860995696</v>
      </c>
      <c r="HK61" s="297">
        <f t="shared" si="61"/>
        <v>0.87322196421418885</v>
      </c>
      <c r="HM61" s="239">
        <f t="shared" si="62"/>
        <v>31310385</v>
      </c>
      <c r="HN61" s="239">
        <f t="shared" si="63"/>
        <v>27449543</v>
      </c>
      <c r="HO61" s="307">
        <f t="shared" si="64"/>
        <v>3860842</v>
      </c>
      <c r="HP61" s="304">
        <f t="shared" si="65"/>
        <v>26851027</v>
      </c>
      <c r="HQ61" s="285">
        <f t="shared" si="66"/>
        <v>0.12330867218656047</v>
      </c>
      <c r="HR61" s="302">
        <f t="shared" si="67"/>
        <v>15589878</v>
      </c>
      <c r="HS61" s="300">
        <f t="shared" si="68"/>
        <v>0.8766913278134395</v>
      </c>
      <c r="HT61" s="299">
        <f t="shared" si="69"/>
        <v>0.85757575322053692</v>
      </c>
      <c r="HU61" s="297">
        <f t="shared" si="70"/>
        <v>0.49791396688351164</v>
      </c>
      <c r="HW61" s="239">
        <f t="shared" si="71"/>
        <v>14783841</v>
      </c>
      <c r="HX61" s="309">
        <f t="shared" si="72"/>
        <v>13844238</v>
      </c>
      <c r="HY61" s="307">
        <f t="shared" si="73"/>
        <v>939603</v>
      </c>
      <c r="HZ61" s="304">
        <f t="shared" si="74"/>
        <v>13697694</v>
      </c>
      <c r="IA61" s="285">
        <f t="shared" si="75"/>
        <v>6.3556081264672687E-2</v>
      </c>
      <c r="IB61" s="302">
        <f t="shared" si="76"/>
        <v>11098733</v>
      </c>
      <c r="IC61" s="300">
        <f t="shared" si="77"/>
        <v>0.93644391873532729</v>
      </c>
      <c r="ID61" s="299">
        <f t="shared" si="78"/>
        <v>0.92653147446593886</v>
      </c>
      <c r="IE61" s="297">
        <f t="shared" si="79"/>
        <v>0.75073406160144718</v>
      </c>
    </row>
    <row r="62" spans="2:239" ht="15" hidden="1" x14ac:dyDescent="0.3">
      <c r="B62" s="131">
        <v>53</v>
      </c>
      <c r="C62" s="131" t="s">
        <v>708</v>
      </c>
      <c r="D62" s="139">
        <v>44542</v>
      </c>
      <c r="E62" s="136">
        <v>2980958</v>
      </c>
      <c r="F62" s="136">
        <v>2865409</v>
      </c>
      <c r="G62" s="137">
        <v>96.123762897699322</v>
      </c>
      <c r="H62" s="136">
        <v>2847440</v>
      </c>
      <c r="I62" s="137">
        <v>95.520970104241655</v>
      </c>
      <c r="J62" s="136">
        <v>2645190</v>
      </c>
      <c r="K62" s="137">
        <v>88.736238484406698</v>
      </c>
      <c r="L62" s="136">
        <v>0</v>
      </c>
      <c r="M62" s="137">
        <v>0</v>
      </c>
      <c r="N62" s="136">
        <v>0</v>
      </c>
      <c r="O62" s="137">
        <v>0</v>
      </c>
      <c r="P62" s="136">
        <v>0</v>
      </c>
      <c r="Q62" s="137">
        <v>0</v>
      </c>
      <c r="R62" s="136">
        <v>2442116</v>
      </c>
      <c r="S62" s="136">
        <v>2341569</v>
      </c>
      <c r="T62" s="137">
        <v>95.88279180841532</v>
      </c>
      <c r="U62" s="136">
        <v>2327016</v>
      </c>
      <c r="V62" s="137">
        <v>95.286874169777363</v>
      </c>
      <c r="W62" s="136">
        <v>2182443</v>
      </c>
      <c r="X62" s="137">
        <v>89.366885111108559</v>
      </c>
      <c r="Y62" s="136">
        <v>0</v>
      </c>
      <c r="Z62" s="137">
        <v>0</v>
      </c>
      <c r="AA62" s="136">
        <v>0</v>
      </c>
      <c r="AB62" s="137">
        <v>0</v>
      </c>
      <c r="AC62" s="136">
        <v>0</v>
      </c>
      <c r="AD62" s="137">
        <v>0</v>
      </c>
      <c r="AE62" s="138">
        <v>2674804</v>
      </c>
      <c r="AF62" s="138">
        <v>2521476</v>
      </c>
      <c r="AG62" s="137">
        <v>94.267692137442594</v>
      </c>
      <c r="AH62" s="138">
        <v>2500519</v>
      </c>
      <c r="AI62" s="137">
        <v>93.484195477500407</v>
      </c>
      <c r="AJ62" s="138">
        <v>2276071</v>
      </c>
      <c r="AK62" s="137">
        <v>85.093001206817405</v>
      </c>
      <c r="AL62" s="138">
        <v>0</v>
      </c>
      <c r="AM62" s="137">
        <v>0</v>
      </c>
      <c r="AN62" s="138">
        <v>3015497</v>
      </c>
      <c r="AO62" s="138">
        <v>2787995</v>
      </c>
      <c r="AP62" s="137">
        <v>92.455572000237439</v>
      </c>
      <c r="AQ62" s="138">
        <v>2754429</v>
      </c>
      <c r="AR62" s="137">
        <v>91.342455323285023</v>
      </c>
      <c r="AS62" s="138">
        <v>2312674</v>
      </c>
      <c r="AT62" s="137">
        <v>76.692963050535283</v>
      </c>
      <c r="AU62" s="138">
        <v>0</v>
      </c>
      <c r="AV62" s="137">
        <v>0</v>
      </c>
      <c r="AW62" s="138">
        <v>3670466</v>
      </c>
      <c r="AX62" s="138">
        <v>3333569</v>
      </c>
      <c r="AY62" s="137">
        <v>90.821410687362317</v>
      </c>
      <c r="AZ62" s="138">
        <v>3279190</v>
      </c>
      <c r="BA62" s="137">
        <v>89.339882183897089</v>
      </c>
      <c r="BB62" s="138">
        <v>2399880</v>
      </c>
      <c r="BC62" s="137">
        <v>65.383523509004036</v>
      </c>
      <c r="BD62" s="138">
        <v>0</v>
      </c>
      <c r="BE62" s="137">
        <v>0</v>
      </c>
      <c r="BF62" s="138">
        <v>4129776</v>
      </c>
      <c r="BG62" s="138">
        <v>3667113</v>
      </c>
      <c r="BH62" s="137">
        <v>88.796898427420757</v>
      </c>
      <c r="BI62" s="138">
        <v>3594202</v>
      </c>
      <c r="BJ62" s="137">
        <v>87.031403156006519</v>
      </c>
      <c r="BK62" s="138">
        <v>2320688</v>
      </c>
      <c r="BL62" s="137">
        <v>56.19404054844621</v>
      </c>
      <c r="BM62" s="138">
        <v>0</v>
      </c>
      <c r="BN62" s="137">
        <v>0</v>
      </c>
      <c r="BO62" s="138">
        <v>4139549</v>
      </c>
      <c r="BP62" s="138">
        <v>3551102</v>
      </c>
      <c r="BQ62" s="137">
        <v>85.784755778950796</v>
      </c>
      <c r="BR62" s="138">
        <v>3458910</v>
      </c>
      <c r="BS62" s="137">
        <v>83.557653261261066</v>
      </c>
      <c r="BT62" s="138">
        <v>1792196</v>
      </c>
      <c r="BU62" s="137">
        <v>43.294474832886387</v>
      </c>
      <c r="BV62" s="138">
        <v>0</v>
      </c>
      <c r="BW62" s="137">
        <v>0</v>
      </c>
      <c r="BX62" s="136">
        <v>3865391</v>
      </c>
      <c r="BY62" s="136">
        <v>3105223</v>
      </c>
      <c r="BZ62" s="137">
        <v>80.333994672207808</v>
      </c>
      <c r="CA62" s="136">
        <v>2992154</v>
      </c>
      <c r="CB62" s="137">
        <v>77.408831344616885</v>
      </c>
      <c r="CC62" s="136">
        <v>1055531</v>
      </c>
      <c r="CD62" s="137">
        <v>27.307224547270899</v>
      </c>
      <c r="CE62" s="136">
        <v>4391828</v>
      </c>
      <c r="CF62" s="136">
        <v>3296679</v>
      </c>
      <c r="CG62" s="137">
        <v>75.063936930134787</v>
      </c>
      <c r="CH62" s="136">
        <v>3135585</v>
      </c>
      <c r="CI62" s="137">
        <v>71.395897107081609</v>
      </c>
      <c r="CJ62" s="136">
        <v>821276</v>
      </c>
      <c r="CK62" s="137">
        <v>18.700094812456225</v>
      </c>
      <c r="CL62" s="136">
        <v>4695213</v>
      </c>
      <c r="CM62" s="136">
        <v>3280168</v>
      </c>
      <c r="CN62" s="137">
        <v>69.861963663842303</v>
      </c>
      <c r="CO62" s="136">
        <v>3064753</v>
      </c>
      <c r="CP62" s="137">
        <v>65.273992894465067</v>
      </c>
      <c r="CQ62" s="136">
        <v>510827</v>
      </c>
      <c r="CR62" s="137">
        <v>10.87974070611919</v>
      </c>
      <c r="CS62" s="136">
        <v>4789564</v>
      </c>
      <c r="CT62" s="136">
        <v>3164850</v>
      </c>
      <c r="CU62" s="137">
        <v>66.078039671251915</v>
      </c>
      <c r="CV62" s="136">
        <v>2898259</v>
      </c>
      <c r="CW62" s="137">
        <v>60.511958917346135</v>
      </c>
      <c r="CX62" s="136">
        <v>400474</v>
      </c>
      <c r="CY62" s="137">
        <v>8.3613873830686885</v>
      </c>
      <c r="CZ62" s="136">
        <v>4417542</v>
      </c>
      <c r="DA62" s="136">
        <v>2846011</v>
      </c>
      <c r="DB62" s="137">
        <v>64.42521655708083</v>
      </c>
      <c r="DC62" s="136">
        <v>2558401</v>
      </c>
      <c r="DD62" s="137">
        <v>57.914582362770972</v>
      </c>
      <c r="DE62" s="136">
        <v>290673</v>
      </c>
      <c r="DF62" s="137">
        <v>6.5799713958576964</v>
      </c>
      <c r="DG62" s="136">
        <v>3804929</v>
      </c>
      <c r="DH62" s="136">
        <v>2507886</v>
      </c>
      <c r="DI62" s="137">
        <v>65.911505838873722</v>
      </c>
      <c r="DJ62" s="136">
        <v>2194315</v>
      </c>
      <c r="DK62" s="137">
        <v>57.670327094145513</v>
      </c>
      <c r="DL62" s="136">
        <v>157775</v>
      </c>
      <c r="DM62" s="137">
        <v>4.1465951138641479</v>
      </c>
      <c r="DN62" s="136">
        <v>1401351</v>
      </c>
      <c r="DO62" s="136">
        <v>840301</v>
      </c>
      <c r="DP62" s="137">
        <v>59.963635092136094</v>
      </c>
      <c r="DQ62" s="136">
        <v>424145</v>
      </c>
      <c r="DR62" s="137">
        <v>30.266863904903197</v>
      </c>
      <c r="DS62" s="136">
        <v>18475</v>
      </c>
      <c r="DT62" s="137">
        <v>1.3183706294854036</v>
      </c>
      <c r="DU62" s="136">
        <v>1422608</v>
      </c>
      <c r="DV62" s="136">
        <v>685827</v>
      </c>
      <c r="DW62" s="137">
        <v>48.20913420984558</v>
      </c>
      <c r="DX62" s="136">
        <v>38302</v>
      </c>
      <c r="DY62" s="137">
        <v>2.6923790671780279</v>
      </c>
      <c r="DZ62" s="136">
        <v>165</v>
      </c>
      <c r="EA62" s="137">
        <v>1.1598416429543486E-2</v>
      </c>
      <c r="EB62" s="136">
        <v>2988769</v>
      </c>
      <c r="EC62" s="136">
        <v>745171</v>
      </c>
      <c r="ED62" s="137">
        <v>24.932371822646715</v>
      </c>
      <c r="EE62" s="136">
        <v>12294</v>
      </c>
      <c r="EF62" s="137">
        <v>0.41133991954547178</v>
      </c>
      <c r="EG62" s="136">
        <v>52</v>
      </c>
      <c r="EH62" s="137">
        <v>1.7398467395773978E-3</v>
      </c>
      <c r="EI62" s="136">
        <v>5005988</v>
      </c>
      <c r="EJ62" s="136">
        <v>296</v>
      </c>
      <c r="EK62" s="137">
        <v>5.9129186885785584E-3</v>
      </c>
      <c r="EL62" s="138">
        <v>137</v>
      </c>
      <c r="EM62" s="137">
        <v>2.7367225011326437E-3</v>
      </c>
      <c r="EN62" s="138">
        <v>0</v>
      </c>
      <c r="EO62" s="137">
        <v>0</v>
      </c>
      <c r="EP62" s="138">
        <v>2223118</v>
      </c>
      <c r="EQ62" s="138">
        <v>0</v>
      </c>
      <c r="ER62" s="137">
        <v>0</v>
      </c>
      <c r="ET62" s="239">
        <f t="shared" si="4"/>
        <v>59836349</v>
      </c>
      <c r="EU62" s="239">
        <f t="shared" si="82"/>
        <v>18295704</v>
      </c>
      <c r="EW62" s="287">
        <f t="shared" si="83"/>
        <v>0.30576237196557565</v>
      </c>
      <c r="EX62" s="239">
        <f t="shared" si="5"/>
        <v>50418984</v>
      </c>
      <c r="EY62" s="239">
        <f t="shared" si="84"/>
        <v>10309633</v>
      </c>
      <c r="EZ62" s="286">
        <f t="shared" si="85"/>
        <v>0.20447918982262714</v>
      </c>
      <c r="FA62" s="288">
        <f t="shared" si="86"/>
        <v>0.79552081017737286</v>
      </c>
      <c r="FB62" s="291">
        <f t="shared" si="87"/>
        <v>0.7542658535126372</v>
      </c>
      <c r="FC62" s="294">
        <f t="shared" si="88"/>
        <v>0.38049503337869722</v>
      </c>
      <c r="FE62" s="239">
        <f t="shared" si="9"/>
        <v>19108599</v>
      </c>
      <c r="FF62" s="239">
        <f t="shared" si="10"/>
        <v>12639216</v>
      </c>
      <c r="FG62" s="239">
        <f t="shared" si="11"/>
        <v>6469383</v>
      </c>
      <c r="FH62" s="239">
        <f t="shared" si="12"/>
        <v>11139873</v>
      </c>
      <c r="FI62" s="240">
        <f t="shared" si="13"/>
        <v>0.33855872950183319</v>
      </c>
      <c r="FJ62" s="239">
        <f t="shared" si="14"/>
        <v>1378224</v>
      </c>
      <c r="FK62" s="240">
        <f t="shared" si="15"/>
        <v>0.66144127049816681</v>
      </c>
      <c r="FL62" s="240">
        <f t="shared" si="16"/>
        <v>0.58297696236129082</v>
      </c>
      <c r="FM62" s="240">
        <f t="shared" si="17"/>
        <v>7.2125852868648296E-2</v>
      </c>
      <c r="FO62" s="312">
        <f t="shared" si="18"/>
        <v>8257219</v>
      </c>
      <c r="FP62" s="312">
        <f t="shared" si="81"/>
        <v>6401902</v>
      </c>
      <c r="FQ62" s="239">
        <f t="shared" si="19"/>
        <v>1855317</v>
      </c>
      <c r="FR62" s="312">
        <f t="shared" si="20"/>
        <v>6127739</v>
      </c>
      <c r="FS62" s="240">
        <f t="shared" si="21"/>
        <v>0.22469029827112494</v>
      </c>
      <c r="FT62" s="312">
        <f t="shared" si="22"/>
        <v>1876807</v>
      </c>
      <c r="FU62" s="240">
        <f t="shared" si="23"/>
        <v>0.77530970172887503</v>
      </c>
      <c r="FV62" s="240">
        <f t="shared" si="24"/>
        <v>0.74210687641928841</v>
      </c>
      <c r="FW62" s="240">
        <f t="shared" si="25"/>
        <v>0.22729286942734594</v>
      </c>
      <c r="FY62" s="244">
        <f t="shared" si="26"/>
        <v>8269325</v>
      </c>
      <c r="FZ62" s="244">
        <f t="shared" si="27"/>
        <v>7218215</v>
      </c>
      <c r="GA62" s="239">
        <f t="shared" si="28"/>
        <v>1051110</v>
      </c>
      <c r="GB62" s="244">
        <f t="shared" si="29"/>
        <v>7053112</v>
      </c>
      <c r="GC62" s="240">
        <f t="shared" si="30"/>
        <v>0.12710952828677069</v>
      </c>
      <c r="GD62" s="244">
        <f t="shared" si="31"/>
        <v>4112884</v>
      </c>
      <c r="GE62" s="240">
        <f t="shared" si="32"/>
        <v>0.87289047171322931</v>
      </c>
      <c r="GF62" s="240">
        <f t="shared" si="33"/>
        <v>0.85292475504348908</v>
      </c>
      <c r="GG62" s="240">
        <f t="shared" si="34"/>
        <v>0.49736635094158227</v>
      </c>
      <c r="GI62" s="244">
        <f t="shared" si="35"/>
        <v>6685963</v>
      </c>
      <c r="GJ62" s="244">
        <f t="shared" si="36"/>
        <v>6121564</v>
      </c>
      <c r="GK62" s="239">
        <f t="shared" si="37"/>
        <v>564399</v>
      </c>
      <c r="GL62" s="244">
        <f t="shared" si="38"/>
        <v>6033619</v>
      </c>
      <c r="GM62" s="240">
        <f t="shared" si="39"/>
        <v>8.4415513516901006E-2</v>
      </c>
      <c r="GN62" s="244">
        <f t="shared" si="40"/>
        <v>4712554</v>
      </c>
      <c r="GO62" s="240">
        <f t="shared" si="41"/>
        <v>0.91558448648309898</v>
      </c>
      <c r="GP62" s="240">
        <f t="shared" si="42"/>
        <v>0.90243080914447182</v>
      </c>
      <c r="GQ62" s="240">
        <f t="shared" si="43"/>
        <v>0.70484296727337559</v>
      </c>
      <c r="GS62" s="244">
        <f t="shared" si="44"/>
        <v>5116920</v>
      </c>
      <c r="GT62" s="244">
        <f t="shared" si="45"/>
        <v>4863045</v>
      </c>
      <c r="GU62" s="239">
        <f t="shared" si="46"/>
        <v>253875</v>
      </c>
      <c r="GV62" s="244">
        <f t="shared" si="47"/>
        <v>4827535</v>
      </c>
      <c r="GW62" s="240">
        <f t="shared" si="48"/>
        <v>4.9614807345043505E-2</v>
      </c>
      <c r="GX62" s="244">
        <f t="shared" si="49"/>
        <v>4458514</v>
      </c>
      <c r="GY62" s="240">
        <f t="shared" si="50"/>
        <v>0.95038519265495647</v>
      </c>
      <c r="GZ62" s="240">
        <f t="shared" si="51"/>
        <v>0.9434454711037108</v>
      </c>
      <c r="HA62" s="240">
        <f t="shared" si="52"/>
        <v>0.87132767367869735</v>
      </c>
      <c r="HC62" s="239">
        <f t="shared" si="53"/>
        <v>2980958</v>
      </c>
      <c r="HD62" s="239">
        <f t="shared" si="54"/>
        <v>2865409</v>
      </c>
      <c r="HE62" s="239">
        <f t="shared" si="55"/>
        <v>115549</v>
      </c>
      <c r="HF62" s="239">
        <f t="shared" si="56"/>
        <v>2847440</v>
      </c>
      <c r="HG62" s="240">
        <f t="shared" si="57"/>
        <v>3.8762371023006698E-2</v>
      </c>
      <c r="HH62" s="239">
        <f t="shared" si="58"/>
        <v>2645190</v>
      </c>
      <c r="HI62" s="240">
        <f t="shared" si="59"/>
        <v>0.96123762897699327</v>
      </c>
      <c r="HJ62" s="299">
        <f t="shared" si="60"/>
        <v>0.95520970104241654</v>
      </c>
      <c r="HK62" s="297">
        <f t="shared" si="61"/>
        <v>0.88736238484406693</v>
      </c>
      <c r="HM62" s="239">
        <f t="shared" si="62"/>
        <v>31310385</v>
      </c>
      <c r="HN62" s="239">
        <f t="shared" si="63"/>
        <v>27470135</v>
      </c>
      <c r="HO62" s="307">
        <f t="shared" si="64"/>
        <v>3840250</v>
      </c>
      <c r="HP62" s="304">
        <f t="shared" si="65"/>
        <v>26889445</v>
      </c>
      <c r="HQ62" s="285">
        <f t="shared" si="66"/>
        <v>0.12265099902157064</v>
      </c>
      <c r="HR62" s="302">
        <f t="shared" si="67"/>
        <v>17805949</v>
      </c>
      <c r="HS62" s="300">
        <f t="shared" si="68"/>
        <v>0.87734900097842938</v>
      </c>
      <c r="HT62" s="299">
        <f t="shared" si="69"/>
        <v>0.8588027582541703</v>
      </c>
      <c r="HU62" s="297">
        <f t="shared" si="70"/>
        <v>0.56869147409078491</v>
      </c>
      <c r="HW62" s="239">
        <f t="shared" si="71"/>
        <v>14783841</v>
      </c>
      <c r="HX62" s="309">
        <f t="shared" si="72"/>
        <v>13850018</v>
      </c>
      <c r="HY62" s="307">
        <f t="shared" si="73"/>
        <v>933823</v>
      </c>
      <c r="HZ62" s="304">
        <f t="shared" si="74"/>
        <v>13708594</v>
      </c>
      <c r="IA62" s="285">
        <f t="shared" si="75"/>
        <v>6.3165113856405788E-2</v>
      </c>
      <c r="IB62" s="302">
        <f t="shared" si="76"/>
        <v>11816258</v>
      </c>
      <c r="IC62" s="300">
        <f t="shared" si="77"/>
        <v>0.93683488614359423</v>
      </c>
      <c r="ID62" s="299">
        <f t="shared" si="78"/>
        <v>0.92726876594519647</v>
      </c>
      <c r="IE62" s="297">
        <f t="shared" si="79"/>
        <v>0.79926847156973613</v>
      </c>
    </row>
    <row r="63" spans="2:239" ht="15" hidden="1" x14ac:dyDescent="0.3">
      <c r="B63" s="131">
        <v>54</v>
      </c>
      <c r="C63" s="131" t="s">
        <v>709</v>
      </c>
      <c r="D63" s="139">
        <v>44549</v>
      </c>
      <c r="E63" s="136">
        <v>2980958</v>
      </c>
      <c r="F63" s="136">
        <v>2866391</v>
      </c>
      <c r="G63" s="137">
        <v>96.156705327616152</v>
      </c>
      <c r="H63" s="136">
        <v>2848535</v>
      </c>
      <c r="I63" s="137">
        <v>95.557703261837304</v>
      </c>
      <c r="J63" s="136">
        <v>2690282</v>
      </c>
      <c r="K63" s="137">
        <v>90.248906559569107</v>
      </c>
      <c r="L63" s="136">
        <v>0</v>
      </c>
      <c r="M63" s="137">
        <v>0</v>
      </c>
      <c r="N63" s="136">
        <v>0</v>
      </c>
      <c r="O63" s="137">
        <v>0</v>
      </c>
      <c r="P63" s="136">
        <v>0</v>
      </c>
      <c r="Q63" s="137">
        <v>0</v>
      </c>
      <c r="R63" s="136">
        <v>2442116</v>
      </c>
      <c r="S63" s="136">
        <v>2342649</v>
      </c>
      <c r="T63" s="137">
        <v>95.927015751913501</v>
      </c>
      <c r="U63" s="136">
        <v>2327777</v>
      </c>
      <c r="V63" s="137">
        <v>95.318035670705243</v>
      </c>
      <c r="W63" s="136">
        <v>2218278</v>
      </c>
      <c r="X63" s="137">
        <v>90.834260125235659</v>
      </c>
      <c r="Y63" s="136">
        <v>0</v>
      </c>
      <c r="Z63" s="137">
        <v>0</v>
      </c>
      <c r="AA63" s="136">
        <v>0</v>
      </c>
      <c r="AB63" s="137">
        <v>0</v>
      </c>
      <c r="AC63" s="136">
        <v>0</v>
      </c>
      <c r="AD63" s="137">
        <v>0</v>
      </c>
      <c r="AE63" s="138">
        <v>2674804</v>
      </c>
      <c r="AF63" s="138">
        <v>2523215</v>
      </c>
      <c r="AG63" s="137">
        <v>94.332706246887625</v>
      </c>
      <c r="AH63" s="138">
        <v>2501732</v>
      </c>
      <c r="AI63" s="137">
        <v>93.52954459466936</v>
      </c>
      <c r="AJ63" s="138">
        <v>2336810</v>
      </c>
      <c r="AK63" s="137">
        <v>87.363784411867186</v>
      </c>
      <c r="AL63" s="138">
        <v>0</v>
      </c>
      <c r="AM63" s="137">
        <v>0</v>
      </c>
      <c r="AN63" s="138">
        <v>3015497</v>
      </c>
      <c r="AO63" s="138">
        <v>2790281</v>
      </c>
      <c r="AP63" s="137">
        <v>92.531380399317271</v>
      </c>
      <c r="AQ63" s="138">
        <v>2757277</v>
      </c>
      <c r="AR63" s="137">
        <v>91.436900782856029</v>
      </c>
      <c r="AS63" s="138">
        <v>2455279</v>
      </c>
      <c r="AT63" s="137">
        <v>81.42203424510123</v>
      </c>
      <c r="AU63" s="138">
        <v>0</v>
      </c>
      <c r="AV63" s="137">
        <v>0</v>
      </c>
      <c r="AW63" s="138">
        <v>3670466</v>
      </c>
      <c r="AX63" s="138">
        <v>3336550</v>
      </c>
      <c r="AY63" s="137">
        <v>90.902626532979738</v>
      </c>
      <c r="AZ63" s="138">
        <v>3285097</v>
      </c>
      <c r="BA63" s="137">
        <v>89.500815427795828</v>
      </c>
      <c r="BB63" s="138">
        <v>2714155</v>
      </c>
      <c r="BC63" s="137">
        <v>73.945787810049197</v>
      </c>
      <c r="BD63" s="138">
        <v>0</v>
      </c>
      <c r="BE63" s="137">
        <v>0</v>
      </c>
      <c r="BF63" s="138">
        <v>4129776</v>
      </c>
      <c r="BG63" s="138">
        <v>3670844</v>
      </c>
      <c r="BH63" s="137">
        <v>88.887242310478825</v>
      </c>
      <c r="BI63" s="138">
        <v>3600068</v>
      </c>
      <c r="BJ63" s="137">
        <v>87.173444758262917</v>
      </c>
      <c r="BK63" s="138">
        <v>2771077</v>
      </c>
      <c r="BL63" s="137">
        <v>67.09993471800891</v>
      </c>
      <c r="BM63" s="138">
        <v>0</v>
      </c>
      <c r="BN63" s="137">
        <v>0</v>
      </c>
      <c r="BO63" s="138">
        <v>4139549</v>
      </c>
      <c r="BP63" s="138">
        <v>3555713</v>
      </c>
      <c r="BQ63" s="137">
        <v>85.896144724944676</v>
      </c>
      <c r="BR63" s="138">
        <v>3465663</v>
      </c>
      <c r="BS63" s="137">
        <v>83.720786974619699</v>
      </c>
      <c r="BT63" s="138">
        <v>2358696</v>
      </c>
      <c r="BU63" s="137">
        <v>56.979540524825289</v>
      </c>
      <c r="BV63" s="138">
        <v>0</v>
      </c>
      <c r="BW63" s="137">
        <v>0</v>
      </c>
      <c r="BX63" s="136">
        <v>3865391</v>
      </c>
      <c r="BY63" s="136">
        <v>3111002</v>
      </c>
      <c r="BZ63" s="137">
        <v>80.4835008929239</v>
      </c>
      <c r="CA63" s="136">
        <v>3001003</v>
      </c>
      <c r="CB63" s="137">
        <v>77.637760319719277</v>
      </c>
      <c r="CC63" s="136">
        <v>1666008</v>
      </c>
      <c r="CD63" s="137">
        <v>43.100633286516164</v>
      </c>
      <c r="CE63" s="136">
        <v>4391828</v>
      </c>
      <c r="CF63" s="136">
        <v>3305558</v>
      </c>
      <c r="CG63" s="137">
        <v>75.266107871255429</v>
      </c>
      <c r="CH63" s="136">
        <v>3148744</v>
      </c>
      <c r="CI63" s="137">
        <v>71.69552177362138</v>
      </c>
      <c r="CJ63" s="136">
        <v>1482376</v>
      </c>
      <c r="CK63" s="137">
        <v>33.75305225978795</v>
      </c>
      <c r="CL63" s="136">
        <v>4695213</v>
      </c>
      <c r="CM63" s="136">
        <v>3293478</v>
      </c>
      <c r="CN63" s="137">
        <v>70.14544388082075</v>
      </c>
      <c r="CO63" s="136">
        <v>3083907</v>
      </c>
      <c r="CP63" s="137">
        <v>65.681940308139374</v>
      </c>
      <c r="CQ63" s="136">
        <v>1145730</v>
      </c>
      <c r="CR63" s="137">
        <v>24.402087828603303</v>
      </c>
      <c r="CS63" s="136">
        <v>4789564</v>
      </c>
      <c r="CT63" s="136">
        <v>3182601</v>
      </c>
      <c r="CU63" s="137">
        <v>66.448657957175229</v>
      </c>
      <c r="CV63" s="136">
        <v>2922515</v>
      </c>
      <c r="CW63" s="137">
        <v>61.01839332348414</v>
      </c>
      <c r="CX63" s="136">
        <v>912515</v>
      </c>
      <c r="CY63" s="137">
        <v>19.05215171986427</v>
      </c>
      <c r="CZ63" s="136">
        <v>4417542</v>
      </c>
      <c r="DA63" s="136">
        <v>2866134</v>
      </c>
      <c r="DB63" s="137">
        <v>64.880741371559111</v>
      </c>
      <c r="DC63" s="136">
        <v>2584910</v>
      </c>
      <c r="DD63" s="137">
        <v>58.514667206333293</v>
      </c>
      <c r="DE63" s="136">
        <v>651085</v>
      </c>
      <c r="DF63" s="137">
        <v>14.738626140962555</v>
      </c>
      <c r="DG63" s="136">
        <v>3804929</v>
      </c>
      <c r="DH63" s="136">
        <v>2529827</v>
      </c>
      <c r="DI63" s="137">
        <v>66.488152604161598</v>
      </c>
      <c r="DJ63" s="136">
        <v>2225193</v>
      </c>
      <c r="DK63" s="137">
        <v>58.481853406463038</v>
      </c>
      <c r="DL63" s="136">
        <v>430321</v>
      </c>
      <c r="DM63" s="137">
        <v>11.309567143039988</v>
      </c>
      <c r="DN63" s="136">
        <v>1401351</v>
      </c>
      <c r="DO63" s="136">
        <v>857619</v>
      </c>
      <c r="DP63" s="137">
        <v>61.19944253795088</v>
      </c>
      <c r="DQ63" s="136">
        <v>496440</v>
      </c>
      <c r="DR63" s="137">
        <v>35.425814089403723</v>
      </c>
      <c r="DS63" s="136">
        <v>31249</v>
      </c>
      <c r="DT63" s="137">
        <v>2.2299195561996958</v>
      </c>
      <c r="DU63" s="136">
        <v>1422608</v>
      </c>
      <c r="DV63" s="136">
        <v>710328</v>
      </c>
      <c r="DW63" s="137">
        <v>49.931393609483429</v>
      </c>
      <c r="DX63" s="136">
        <v>50818</v>
      </c>
      <c r="DY63" s="137">
        <v>3.5721716734335809</v>
      </c>
      <c r="DZ63" s="136">
        <v>292</v>
      </c>
      <c r="EA63" s="137">
        <v>2.0525682408646655E-2</v>
      </c>
      <c r="EB63" s="136">
        <v>2988769</v>
      </c>
      <c r="EC63" s="136">
        <v>776422</v>
      </c>
      <c r="ED63" s="137">
        <v>25.977986254541584</v>
      </c>
      <c r="EE63" s="136">
        <v>14765</v>
      </c>
      <c r="EF63" s="137">
        <v>0.49401609826654386</v>
      </c>
      <c r="EG63" s="136">
        <v>84</v>
      </c>
      <c r="EH63" s="137">
        <v>2.8105216562404121E-3</v>
      </c>
      <c r="EI63" s="136">
        <v>5005988</v>
      </c>
      <c r="EJ63" s="136">
        <v>373</v>
      </c>
      <c r="EK63" s="137">
        <v>7.4510765906750081E-3</v>
      </c>
      <c r="EL63" s="138">
        <v>153</v>
      </c>
      <c r="EM63" s="137">
        <v>3.0563397275422954E-3</v>
      </c>
      <c r="EN63" s="138">
        <v>0</v>
      </c>
      <c r="EO63" s="137">
        <v>0</v>
      </c>
      <c r="EP63" s="138">
        <v>2223118</v>
      </c>
      <c r="EQ63" s="138">
        <v>0</v>
      </c>
      <c r="ER63" s="137">
        <v>0</v>
      </c>
      <c r="ET63" s="239">
        <f t="shared" si="4"/>
        <v>59836349</v>
      </c>
      <c r="EU63" s="239">
        <f t="shared" si="82"/>
        <v>18117364</v>
      </c>
      <c r="EW63" s="287">
        <f t="shared" si="83"/>
        <v>0.30278190937084082</v>
      </c>
      <c r="EX63" s="239">
        <f t="shared" si="5"/>
        <v>50418984</v>
      </c>
      <c r="EY63" s="239">
        <f t="shared" si="84"/>
        <v>10187122</v>
      </c>
      <c r="EZ63" s="286">
        <f t="shared" si="85"/>
        <v>0.20204933125982863</v>
      </c>
      <c r="FA63" s="288">
        <f t="shared" si="86"/>
        <v>0.7979506687401714</v>
      </c>
      <c r="FB63" s="291">
        <f t="shared" si="87"/>
        <v>0.75862022527070361</v>
      </c>
      <c r="FC63" s="294">
        <f t="shared" si="88"/>
        <v>0.47331102506944606</v>
      </c>
      <c r="FE63" s="239">
        <f t="shared" si="9"/>
        <v>19108599</v>
      </c>
      <c r="FF63" s="239">
        <f t="shared" si="10"/>
        <v>12729659</v>
      </c>
      <c r="FG63" s="239">
        <f t="shared" si="11"/>
        <v>6378940</v>
      </c>
      <c r="FH63" s="239">
        <f t="shared" si="12"/>
        <v>11312965</v>
      </c>
      <c r="FI63" s="240">
        <f t="shared" si="13"/>
        <v>0.33382562478808625</v>
      </c>
      <c r="FJ63" s="239">
        <f t="shared" si="14"/>
        <v>3170900</v>
      </c>
      <c r="FK63" s="240">
        <f t="shared" si="15"/>
        <v>0.66617437521191381</v>
      </c>
      <c r="FL63" s="240">
        <f t="shared" si="16"/>
        <v>0.59203529259261756</v>
      </c>
      <c r="FM63" s="240">
        <f t="shared" si="17"/>
        <v>0.16594099860486894</v>
      </c>
      <c r="FO63" s="312">
        <f t="shared" si="18"/>
        <v>8257219</v>
      </c>
      <c r="FP63" s="312">
        <f t="shared" si="81"/>
        <v>6416560</v>
      </c>
      <c r="FQ63" s="239">
        <f t="shared" si="19"/>
        <v>1840659</v>
      </c>
      <c r="FR63" s="312">
        <f t="shared" si="20"/>
        <v>6149747</v>
      </c>
      <c r="FS63" s="240">
        <f t="shared" si="21"/>
        <v>0.22291512432938984</v>
      </c>
      <c r="FT63" s="312">
        <f t="shared" si="22"/>
        <v>3148384</v>
      </c>
      <c r="FU63" s="240">
        <f t="shared" si="23"/>
        <v>0.77708487567061013</v>
      </c>
      <c r="FV63" s="240">
        <f t="shared" si="24"/>
        <v>0.74477218056103389</v>
      </c>
      <c r="FW63" s="240">
        <f t="shared" si="25"/>
        <v>0.38128866389519278</v>
      </c>
      <c r="FY63" s="244">
        <f t="shared" si="26"/>
        <v>8269325</v>
      </c>
      <c r="FZ63" s="244">
        <f t="shared" si="27"/>
        <v>7226557</v>
      </c>
      <c r="GA63" s="239">
        <f t="shared" si="28"/>
        <v>1042768</v>
      </c>
      <c r="GB63" s="244">
        <f t="shared" si="29"/>
        <v>7065731</v>
      </c>
      <c r="GC63" s="240">
        <f t="shared" si="30"/>
        <v>0.1261007397822676</v>
      </c>
      <c r="GD63" s="244">
        <f t="shared" si="31"/>
        <v>5129773</v>
      </c>
      <c r="GE63" s="240">
        <f t="shared" si="32"/>
        <v>0.87389926021773245</v>
      </c>
      <c r="GF63" s="240">
        <f t="shared" si="33"/>
        <v>0.85445075625882405</v>
      </c>
      <c r="GG63" s="240">
        <f t="shared" si="34"/>
        <v>0.62033757289742508</v>
      </c>
      <c r="GI63" s="244">
        <f t="shared" si="35"/>
        <v>6685963</v>
      </c>
      <c r="GJ63" s="244">
        <f t="shared" si="36"/>
        <v>6126831</v>
      </c>
      <c r="GK63" s="239">
        <f t="shared" si="37"/>
        <v>559132</v>
      </c>
      <c r="GL63" s="244">
        <f t="shared" si="38"/>
        <v>6042374</v>
      </c>
      <c r="GM63" s="240">
        <f t="shared" si="39"/>
        <v>8.3627743677313196E-2</v>
      </c>
      <c r="GN63" s="244">
        <f t="shared" si="40"/>
        <v>5169434</v>
      </c>
      <c r="GO63" s="240">
        <f t="shared" si="41"/>
        <v>0.91637225632268682</v>
      </c>
      <c r="GP63" s="240">
        <f t="shared" si="42"/>
        <v>0.90374026897845527</v>
      </c>
      <c r="GQ63" s="240">
        <f t="shared" si="43"/>
        <v>0.77317717731910873</v>
      </c>
      <c r="GS63" s="244">
        <f t="shared" si="44"/>
        <v>5116920</v>
      </c>
      <c r="GT63" s="244">
        <f t="shared" si="45"/>
        <v>4865864</v>
      </c>
      <c r="GU63" s="239">
        <f t="shared" si="46"/>
        <v>251056</v>
      </c>
      <c r="GV63" s="244">
        <f t="shared" si="47"/>
        <v>4829509</v>
      </c>
      <c r="GW63" s="240">
        <f t="shared" si="48"/>
        <v>4.9063889996325917E-2</v>
      </c>
      <c r="GX63" s="244">
        <f t="shared" si="49"/>
        <v>4555088</v>
      </c>
      <c r="GY63" s="240">
        <f t="shared" si="50"/>
        <v>0.95093611000367406</v>
      </c>
      <c r="GZ63" s="240">
        <f t="shared" si="51"/>
        <v>0.94383125004885748</v>
      </c>
      <c r="HA63" s="240">
        <f t="shared" si="52"/>
        <v>0.89020113662124867</v>
      </c>
      <c r="HC63" s="239">
        <f t="shared" si="53"/>
        <v>2980958</v>
      </c>
      <c r="HD63" s="239">
        <f t="shared" si="54"/>
        <v>2866391</v>
      </c>
      <c r="HE63" s="239">
        <f t="shared" si="55"/>
        <v>114567</v>
      </c>
      <c r="HF63" s="239">
        <f t="shared" si="56"/>
        <v>2848535</v>
      </c>
      <c r="HG63" s="240">
        <f t="shared" si="57"/>
        <v>3.8432946723838443E-2</v>
      </c>
      <c r="HH63" s="239">
        <f t="shared" si="58"/>
        <v>2690282</v>
      </c>
      <c r="HI63" s="240">
        <f t="shared" si="59"/>
        <v>0.96156705327616154</v>
      </c>
      <c r="HJ63" s="299">
        <f t="shared" si="60"/>
        <v>0.95557703261837301</v>
      </c>
      <c r="HK63" s="297">
        <f t="shared" si="61"/>
        <v>0.90248906559569109</v>
      </c>
      <c r="HM63" s="239">
        <f t="shared" si="62"/>
        <v>31310385</v>
      </c>
      <c r="HN63" s="239">
        <f t="shared" si="63"/>
        <v>27502203</v>
      </c>
      <c r="HO63" s="307">
        <f t="shared" si="64"/>
        <v>3808182</v>
      </c>
      <c r="HP63" s="304">
        <f t="shared" si="65"/>
        <v>26935896</v>
      </c>
      <c r="HQ63" s="285">
        <f t="shared" si="66"/>
        <v>0.12162680209777044</v>
      </c>
      <c r="HR63" s="302">
        <f t="shared" si="67"/>
        <v>20692961</v>
      </c>
      <c r="HS63" s="300">
        <f t="shared" si="68"/>
        <v>0.87837319790222956</v>
      </c>
      <c r="HT63" s="299">
        <f t="shared" si="69"/>
        <v>0.86028632353131396</v>
      </c>
      <c r="HU63" s="297">
        <f t="shared" si="70"/>
        <v>0.66089768618303479</v>
      </c>
      <c r="HW63" s="239">
        <f t="shared" si="71"/>
        <v>14783841</v>
      </c>
      <c r="HX63" s="309">
        <f t="shared" si="72"/>
        <v>13859086</v>
      </c>
      <c r="HY63" s="307">
        <f t="shared" si="73"/>
        <v>924755</v>
      </c>
      <c r="HZ63" s="304">
        <f t="shared" si="74"/>
        <v>13720418</v>
      </c>
      <c r="IA63" s="285">
        <f t="shared" si="75"/>
        <v>6.2551741458799506E-2</v>
      </c>
      <c r="IB63" s="302">
        <f t="shared" si="76"/>
        <v>12414804</v>
      </c>
      <c r="IC63" s="300">
        <f t="shared" si="77"/>
        <v>0.93744825854120051</v>
      </c>
      <c r="ID63" s="299">
        <f t="shared" si="78"/>
        <v>0.92806855809664079</v>
      </c>
      <c r="IE63" s="297">
        <f t="shared" si="79"/>
        <v>0.83975497301411728</v>
      </c>
    </row>
    <row r="64" spans="2:239" ht="15.6" x14ac:dyDescent="0.3">
      <c r="B64" s="131">
        <v>55</v>
      </c>
      <c r="C64" s="131" t="s">
        <v>710</v>
      </c>
      <c r="D64" s="139">
        <v>44556</v>
      </c>
      <c r="E64" s="136">
        <v>2980958</v>
      </c>
      <c r="F64" s="136">
        <v>2867108</v>
      </c>
      <c r="G64" s="137">
        <v>96.180757997932204</v>
      </c>
      <c r="H64" s="136">
        <v>2849394</v>
      </c>
      <c r="I64" s="137">
        <v>95.586519501448862</v>
      </c>
      <c r="J64" s="136">
        <v>2717343</v>
      </c>
      <c r="K64" s="137">
        <v>91.156701972989893</v>
      </c>
      <c r="L64" s="136">
        <v>0</v>
      </c>
      <c r="M64" s="137">
        <v>0</v>
      </c>
      <c r="N64" s="136">
        <v>0</v>
      </c>
      <c r="O64" s="137">
        <v>0</v>
      </c>
      <c r="P64" s="136">
        <v>0</v>
      </c>
      <c r="Q64" s="137">
        <v>0</v>
      </c>
      <c r="R64" s="136">
        <v>2442116</v>
      </c>
      <c r="S64" s="136">
        <v>2343376</v>
      </c>
      <c r="T64" s="137">
        <v>95.956785017583115</v>
      </c>
      <c r="U64" s="136">
        <v>2328349</v>
      </c>
      <c r="V64" s="137">
        <v>95.341457981520932</v>
      </c>
      <c r="W64" s="136">
        <v>2237426</v>
      </c>
      <c r="X64" s="137">
        <v>91.618334264220053</v>
      </c>
      <c r="Y64" s="136">
        <v>0</v>
      </c>
      <c r="Z64" s="137">
        <v>0</v>
      </c>
      <c r="AA64" s="136">
        <v>0</v>
      </c>
      <c r="AB64" s="137">
        <v>0</v>
      </c>
      <c r="AC64" s="136">
        <v>0</v>
      </c>
      <c r="AD64" s="137">
        <v>0</v>
      </c>
      <c r="AE64" s="138">
        <v>2674804</v>
      </c>
      <c r="AF64" s="138">
        <v>2524360</v>
      </c>
      <c r="AG64" s="137">
        <v>94.375513121709105</v>
      </c>
      <c r="AH64" s="138">
        <v>2502662</v>
      </c>
      <c r="AI64" s="137">
        <v>93.564313497362789</v>
      </c>
      <c r="AJ64" s="138">
        <v>2366576</v>
      </c>
      <c r="AK64" s="137">
        <v>88.476613613558229</v>
      </c>
      <c r="AL64" s="138">
        <v>0</v>
      </c>
      <c r="AM64" s="137">
        <v>0</v>
      </c>
      <c r="AN64" s="138">
        <v>3015497</v>
      </c>
      <c r="AO64" s="138">
        <v>2791952</v>
      </c>
      <c r="AP64" s="137">
        <v>92.58679415035067</v>
      </c>
      <c r="AQ64" s="138">
        <v>2759077</v>
      </c>
      <c r="AR64" s="137">
        <v>91.496592435674785</v>
      </c>
      <c r="AS64" s="138">
        <v>2516246</v>
      </c>
      <c r="AT64" s="137">
        <v>83.44382368810183</v>
      </c>
      <c r="AU64" s="138">
        <v>0</v>
      </c>
      <c r="AV64" s="137">
        <v>0</v>
      </c>
      <c r="AW64" s="138">
        <v>3670466</v>
      </c>
      <c r="AX64" s="138">
        <v>3338739</v>
      </c>
      <c r="AY64" s="137">
        <v>90.96226473695711</v>
      </c>
      <c r="AZ64" s="138">
        <v>3288371</v>
      </c>
      <c r="BA64" s="137">
        <v>89.590013911040174</v>
      </c>
      <c r="BB64" s="138">
        <v>2842207</v>
      </c>
      <c r="BC64" s="137">
        <v>77.434500142488716</v>
      </c>
      <c r="BD64" s="138">
        <v>0</v>
      </c>
      <c r="BE64" s="137">
        <v>0</v>
      </c>
      <c r="BF64" s="138">
        <v>4129776</v>
      </c>
      <c r="BG64" s="138">
        <v>3673648</v>
      </c>
      <c r="BH64" s="137">
        <v>88.955139455505574</v>
      </c>
      <c r="BI64" s="138">
        <v>3604122</v>
      </c>
      <c r="BJ64" s="137">
        <v>87.271609888768779</v>
      </c>
      <c r="BK64" s="138">
        <v>2957979</v>
      </c>
      <c r="BL64" s="137">
        <v>71.625652335623045</v>
      </c>
      <c r="BM64" s="138">
        <v>0</v>
      </c>
      <c r="BN64" s="137">
        <v>0</v>
      </c>
      <c r="BO64" s="138">
        <v>4139549</v>
      </c>
      <c r="BP64" s="138">
        <v>3559136</v>
      </c>
      <c r="BQ64" s="137">
        <v>85.978834892400116</v>
      </c>
      <c r="BR64" s="138">
        <v>3470722</v>
      </c>
      <c r="BS64" s="137">
        <v>83.842998355617965</v>
      </c>
      <c r="BT64" s="138">
        <v>2614067</v>
      </c>
      <c r="BU64" s="137">
        <v>63.148594206760201</v>
      </c>
      <c r="BV64" s="138">
        <v>0</v>
      </c>
      <c r="BW64" s="137">
        <v>0</v>
      </c>
      <c r="BX64" s="136">
        <v>3865391</v>
      </c>
      <c r="BY64" s="136">
        <v>3115522</v>
      </c>
      <c r="BZ64" s="137">
        <v>80.600436023160398</v>
      </c>
      <c r="CA64" s="136">
        <v>3007552</v>
      </c>
      <c r="CB64" s="137">
        <v>77.807186905542025</v>
      </c>
      <c r="CC64" s="136">
        <v>1967894</v>
      </c>
      <c r="CD64" s="137">
        <v>50.910606456112717</v>
      </c>
      <c r="CE64" s="136">
        <v>4391828</v>
      </c>
      <c r="CF64" s="136">
        <v>3312301</v>
      </c>
      <c r="CG64" s="137">
        <v>75.419643027914574</v>
      </c>
      <c r="CH64" s="136">
        <v>3157932</v>
      </c>
      <c r="CI64" s="137">
        <v>71.904728509404279</v>
      </c>
      <c r="CJ64" s="136">
        <v>1832577</v>
      </c>
      <c r="CK64" s="137">
        <v>41.726975646587249</v>
      </c>
      <c r="CL64" s="136">
        <v>4695213</v>
      </c>
      <c r="CM64" s="136">
        <v>3303505</v>
      </c>
      <c r="CN64" s="137">
        <v>70.359001817382932</v>
      </c>
      <c r="CO64" s="136">
        <v>3096689</v>
      </c>
      <c r="CP64" s="137">
        <v>65.954175028907102</v>
      </c>
      <c r="CQ64" s="136">
        <v>1537585</v>
      </c>
      <c r="CR64" s="137">
        <v>32.747928581727813</v>
      </c>
      <c r="CS64" s="136">
        <v>4789564</v>
      </c>
      <c r="CT64" s="136">
        <v>3195841</v>
      </c>
      <c r="CU64" s="137">
        <v>66.725092304852794</v>
      </c>
      <c r="CV64" s="136">
        <v>2938863</v>
      </c>
      <c r="CW64" s="137">
        <v>61.359718755193583</v>
      </c>
      <c r="CX64" s="136">
        <v>1272764</v>
      </c>
      <c r="CY64" s="137">
        <v>26.573692302681412</v>
      </c>
      <c r="CZ64" s="136">
        <v>4417542</v>
      </c>
      <c r="DA64" s="136">
        <v>2882186</v>
      </c>
      <c r="DB64" s="137">
        <v>65.244110865273043</v>
      </c>
      <c r="DC64" s="136">
        <v>2603818</v>
      </c>
      <c r="DD64" s="137">
        <v>58.942688037827374</v>
      </c>
      <c r="DE64" s="136">
        <v>974319</v>
      </c>
      <c r="DF64" s="137">
        <v>22.055681643773845</v>
      </c>
      <c r="DG64" s="136">
        <v>3804929</v>
      </c>
      <c r="DH64" s="136">
        <v>2547916</v>
      </c>
      <c r="DI64" s="137">
        <v>66.963562263579689</v>
      </c>
      <c r="DJ64" s="136">
        <v>2249494</v>
      </c>
      <c r="DK64" s="137">
        <v>59.12052498220072</v>
      </c>
      <c r="DL64" s="136">
        <v>737492</v>
      </c>
      <c r="DM64" s="137">
        <v>19.382543011972103</v>
      </c>
      <c r="DN64" s="136">
        <v>1401351</v>
      </c>
      <c r="DO64" s="136">
        <v>871228</v>
      </c>
      <c r="DP64" s="137">
        <v>62.170576821938262</v>
      </c>
      <c r="DQ64" s="136">
        <v>549203</v>
      </c>
      <c r="DR64" s="137">
        <v>39.190966431679144</v>
      </c>
      <c r="DS64" s="136">
        <v>44220</v>
      </c>
      <c r="DT64" s="137">
        <v>3.1555263456478784</v>
      </c>
      <c r="DU64" s="136">
        <v>1422608</v>
      </c>
      <c r="DV64" s="136">
        <v>727265</v>
      </c>
      <c r="DW64" s="137">
        <v>51.12195348261784</v>
      </c>
      <c r="DX64" s="136">
        <v>65657</v>
      </c>
      <c r="DY64" s="137">
        <v>4.6152559243305253</v>
      </c>
      <c r="DZ64" s="136">
        <v>424</v>
      </c>
      <c r="EA64" s="137">
        <v>2.9804415552281444E-2</v>
      </c>
      <c r="EB64" s="136">
        <v>2988769</v>
      </c>
      <c r="EC64" s="136">
        <v>797265</v>
      </c>
      <c r="ED64" s="137">
        <v>26.675363669791814</v>
      </c>
      <c r="EE64" s="136">
        <v>21829</v>
      </c>
      <c r="EF64" s="137">
        <v>0.73036758611990427</v>
      </c>
      <c r="EG64" s="136">
        <v>122</v>
      </c>
      <c r="EH64" s="137">
        <v>4.0819481197777417E-3</v>
      </c>
      <c r="EI64" s="136">
        <v>5005988</v>
      </c>
      <c r="EJ64" s="136">
        <v>442</v>
      </c>
      <c r="EK64" s="137">
        <v>8.8294258795666315E-3</v>
      </c>
      <c r="EL64" s="138">
        <v>162</v>
      </c>
      <c r="EM64" s="137">
        <v>3.2361244173977244E-3</v>
      </c>
      <c r="EN64" s="138">
        <v>0</v>
      </c>
      <c r="EO64" s="137">
        <v>0</v>
      </c>
      <c r="EP64" s="138">
        <v>2223118</v>
      </c>
      <c r="EQ64" s="138">
        <v>0</v>
      </c>
      <c r="ER64" s="137">
        <v>0</v>
      </c>
      <c r="ET64" s="239">
        <f t="shared" si="4"/>
        <v>59836349</v>
      </c>
      <c r="EU64" s="239">
        <f t="shared" si="82"/>
        <v>17984559</v>
      </c>
      <c r="EV64" s="242">
        <v>44531</v>
      </c>
      <c r="EW64" s="287">
        <f t="shared" si="83"/>
        <v>0.30056243906191538</v>
      </c>
      <c r="EX64" s="239">
        <f t="shared" si="5"/>
        <v>50418984</v>
      </c>
      <c r="EY64" s="239">
        <f t="shared" si="84"/>
        <v>10092166</v>
      </c>
      <c r="EZ64" s="286">
        <f t="shared" si="85"/>
        <v>0.20016599303151369</v>
      </c>
      <c r="FA64" s="288">
        <f t="shared" si="86"/>
        <v>0.79983400696848628</v>
      </c>
      <c r="FB64" s="291">
        <f t="shared" si="87"/>
        <v>0.76174180741127195</v>
      </c>
      <c r="FC64" s="294">
        <f t="shared" si="88"/>
        <v>0.52794984920759214</v>
      </c>
      <c r="FE64" s="239">
        <f t="shared" si="9"/>
        <v>19108599</v>
      </c>
      <c r="FF64" s="239">
        <f t="shared" si="10"/>
        <v>12800676</v>
      </c>
      <c r="FG64" s="239">
        <f t="shared" si="11"/>
        <v>6307923</v>
      </c>
      <c r="FH64" s="239">
        <f t="shared" si="12"/>
        <v>11438067</v>
      </c>
      <c r="FI64" s="240">
        <f t="shared" si="13"/>
        <v>0.33010913044959495</v>
      </c>
      <c r="FJ64" s="239">
        <f t="shared" si="14"/>
        <v>4566380</v>
      </c>
      <c r="FK64" s="240">
        <f t="shared" si="15"/>
        <v>0.669890869550405</v>
      </c>
      <c r="FL64" s="240">
        <f t="shared" si="16"/>
        <v>0.5985821880505211</v>
      </c>
      <c r="FM64" s="240">
        <f t="shared" si="17"/>
        <v>0.23896990040975793</v>
      </c>
      <c r="FO64" s="312">
        <f t="shared" si="18"/>
        <v>8257219</v>
      </c>
      <c r="FP64" s="312">
        <f t="shared" si="81"/>
        <v>6427823</v>
      </c>
      <c r="FQ64" s="239">
        <f t="shared" si="19"/>
        <v>1829396</v>
      </c>
      <c r="FR64" s="312">
        <f t="shared" si="20"/>
        <v>6165484</v>
      </c>
      <c r="FS64" s="240">
        <f t="shared" si="21"/>
        <v>0.22155110576575479</v>
      </c>
      <c r="FT64" s="312">
        <f t="shared" si="22"/>
        <v>3800471</v>
      </c>
      <c r="FU64" s="240">
        <f t="shared" si="23"/>
        <v>0.77844889423424524</v>
      </c>
      <c r="FV64" s="240">
        <f t="shared" si="24"/>
        <v>0.74667802803825356</v>
      </c>
      <c r="FW64" s="240">
        <f t="shared" si="25"/>
        <v>0.46026040970937065</v>
      </c>
      <c r="FY64" s="244">
        <f t="shared" si="26"/>
        <v>8269325</v>
      </c>
      <c r="FZ64" s="244">
        <f t="shared" si="27"/>
        <v>7232784</v>
      </c>
      <c r="GA64" s="239">
        <f t="shared" si="28"/>
        <v>1036541</v>
      </c>
      <c r="GB64" s="244">
        <f t="shared" si="29"/>
        <v>7074844</v>
      </c>
      <c r="GC64" s="240">
        <f t="shared" si="30"/>
        <v>0.12534771580509896</v>
      </c>
      <c r="GD64" s="244">
        <f t="shared" si="31"/>
        <v>5572046</v>
      </c>
      <c r="GE64" s="240">
        <f t="shared" si="32"/>
        <v>0.87465228419490104</v>
      </c>
      <c r="GF64" s="240">
        <f t="shared" si="33"/>
        <v>0.85555278091017106</v>
      </c>
      <c r="GG64" s="240">
        <f t="shared" si="34"/>
        <v>0.673821140177705</v>
      </c>
      <c r="GI64" s="244">
        <f t="shared" si="35"/>
        <v>6685963</v>
      </c>
      <c r="GJ64" s="244">
        <f t="shared" si="36"/>
        <v>6130691</v>
      </c>
      <c r="GK64" s="239">
        <f t="shared" si="37"/>
        <v>555272</v>
      </c>
      <c r="GL64" s="244">
        <f t="shared" si="38"/>
        <v>6047448</v>
      </c>
      <c r="GM64" s="240">
        <f t="shared" si="39"/>
        <v>8.3050414727093166E-2</v>
      </c>
      <c r="GN64" s="244">
        <f t="shared" si="40"/>
        <v>5358453</v>
      </c>
      <c r="GO64" s="240">
        <f t="shared" si="41"/>
        <v>0.91694958527290682</v>
      </c>
      <c r="GP64" s="240">
        <f t="shared" si="42"/>
        <v>0.90449917237053212</v>
      </c>
      <c r="GQ64" s="240">
        <f t="shared" si="43"/>
        <v>0.80144819826253899</v>
      </c>
      <c r="GS64" s="244">
        <f t="shared" si="44"/>
        <v>5116920</v>
      </c>
      <c r="GT64" s="244">
        <f t="shared" si="45"/>
        <v>4867736</v>
      </c>
      <c r="GU64" s="239">
        <f t="shared" si="46"/>
        <v>249184</v>
      </c>
      <c r="GV64" s="244">
        <f t="shared" si="47"/>
        <v>4831011</v>
      </c>
      <c r="GW64" s="240">
        <f t="shared" si="48"/>
        <v>4.8698044917645775E-2</v>
      </c>
      <c r="GX64" s="244">
        <f t="shared" si="49"/>
        <v>4604002</v>
      </c>
      <c r="GY64" s="240">
        <f t="shared" si="50"/>
        <v>0.95130195508235427</v>
      </c>
      <c r="GZ64" s="240">
        <f t="shared" si="51"/>
        <v>0.94412478600408056</v>
      </c>
      <c r="HA64" s="240">
        <f t="shared" si="52"/>
        <v>0.89976040274227465</v>
      </c>
      <c r="HC64" s="239">
        <f t="shared" si="53"/>
        <v>2980958</v>
      </c>
      <c r="HD64" s="239">
        <f t="shared" si="54"/>
        <v>2867108</v>
      </c>
      <c r="HE64" s="239">
        <f t="shared" si="55"/>
        <v>113850</v>
      </c>
      <c r="HF64" s="239">
        <f t="shared" si="56"/>
        <v>2849394</v>
      </c>
      <c r="HG64" s="240">
        <f t="shared" si="57"/>
        <v>3.8192420020677915E-2</v>
      </c>
      <c r="HH64" s="239">
        <f t="shared" si="58"/>
        <v>2717343</v>
      </c>
      <c r="HI64" s="240">
        <f t="shared" si="59"/>
        <v>0.96180757997932209</v>
      </c>
      <c r="HJ64" s="299">
        <f t="shared" si="60"/>
        <v>0.95586519501448863</v>
      </c>
      <c r="HK64" s="297">
        <f t="shared" si="61"/>
        <v>0.91156701972989895</v>
      </c>
      <c r="HM64" s="239">
        <f t="shared" si="62"/>
        <v>31310385</v>
      </c>
      <c r="HN64" s="239">
        <f t="shared" si="63"/>
        <v>27526142</v>
      </c>
      <c r="HO64" s="307">
        <f t="shared" si="64"/>
        <v>3784243</v>
      </c>
      <c r="HP64" s="304">
        <f t="shared" si="65"/>
        <v>26968181</v>
      </c>
      <c r="HQ64" s="285">
        <f t="shared" si="66"/>
        <v>0.12086223149284175</v>
      </c>
      <c r="HR64" s="302">
        <f t="shared" si="67"/>
        <v>22052315</v>
      </c>
      <c r="HS64" s="300">
        <f t="shared" si="68"/>
        <v>0.8791377685071583</v>
      </c>
      <c r="HT64" s="299">
        <f t="shared" si="69"/>
        <v>0.86131745106296198</v>
      </c>
      <c r="HU64" s="297">
        <f t="shared" si="70"/>
        <v>0.70431312166873705</v>
      </c>
      <c r="HW64" s="239">
        <f t="shared" si="71"/>
        <v>14783841</v>
      </c>
      <c r="HX64" s="309">
        <f t="shared" si="72"/>
        <v>13865535</v>
      </c>
      <c r="HY64" s="307">
        <f t="shared" si="73"/>
        <v>918306</v>
      </c>
      <c r="HZ64" s="304">
        <f t="shared" si="74"/>
        <v>13727853</v>
      </c>
      <c r="IA64" s="285">
        <f t="shared" si="75"/>
        <v>6.2115521940475413E-2</v>
      </c>
      <c r="IB64" s="302">
        <f t="shared" si="76"/>
        <v>12679798</v>
      </c>
      <c r="IC64" s="300">
        <f t="shared" si="77"/>
        <v>0.93788447805952457</v>
      </c>
      <c r="ID64" s="299">
        <f t="shared" si="78"/>
        <v>0.92857147205519863</v>
      </c>
      <c r="IE64" s="297">
        <f t="shared" si="79"/>
        <v>0.85767954349617259</v>
      </c>
    </row>
    <row r="65" spans="2:239" ht="15" hidden="1" x14ac:dyDescent="0.3">
      <c r="B65" s="131">
        <v>56</v>
      </c>
      <c r="C65" s="131" t="s">
        <v>711</v>
      </c>
      <c r="D65" s="139">
        <v>44563</v>
      </c>
      <c r="E65" s="136">
        <v>2980958</v>
      </c>
      <c r="F65" s="136">
        <v>2867473</v>
      </c>
      <c r="G65" s="137">
        <v>96.19300238379742</v>
      </c>
      <c r="H65" s="136">
        <v>2849753</v>
      </c>
      <c r="I65" s="137">
        <v>95.59856260973821</v>
      </c>
      <c r="J65" s="136">
        <v>2726295</v>
      </c>
      <c r="K65" s="137">
        <v>91.457008116182777</v>
      </c>
      <c r="L65" s="136">
        <v>0</v>
      </c>
      <c r="M65" s="137">
        <v>0</v>
      </c>
      <c r="N65" s="136">
        <v>0</v>
      </c>
      <c r="O65" s="137">
        <v>0</v>
      </c>
      <c r="P65" s="136">
        <v>0</v>
      </c>
      <c r="Q65" s="137">
        <v>0</v>
      </c>
      <c r="R65" s="136">
        <v>2442116</v>
      </c>
      <c r="S65" s="136">
        <v>2343818</v>
      </c>
      <c r="T65" s="137">
        <v>95.974884075940707</v>
      </c>
      <c r="U65" s="136">
        <v>2328659</v>
      </c>
      <c r="V65" s="137">
        <v>95.354151891228753</v>
      </c>
      <c r="W65" s="136">
        <v>2244513</v>
      </c>
      <c r="X65" s="137">
        <v>91.908533419378941</v>
      </c>
      <c r="Y65" s="136">
        <v>0</v>
      </c>
      <c r="Z65" s="137">
        <v>0</v>
      </c>
      <c r="AA65" s="136">
        <v>0</v>
      </c>
      <c r="AB65" s="137">
        <v>0</v>
      </c>
      <c r="AC65" s="136">
        <v>0</v>
      </c>
      <c r="AD65" s="137">
        <v>0</v>
      </c>
      <c r="AE65" s="138">
        <v>2674804</v>
      </c>
      <c r="AF65" s="138">
        <v>2525043</v>
      </c>
      <c r="AG65" s="137">
        <v>94.401047702934491</v>
      </c>
      <c r="AH65" s="138">
        <v>2503177</v>
      </c>
      <c r="AI65" s="137">
        <v>93.583567244553251</v>
      </c>
      <c r="AJ65" s="138">
        <v>2378178</v>
      </c>
      <c r="AK65" s="137">
        <v>88.910365021137991</v>
      </c>
      <c r="AL65" s="138">
        <v>0</v>
      </c>
      <c r="AM65" s="137">
        <v>0</v>
      </c>
      <c r="AN65" s="138">
        <v>3015497</v>
      </c>
      <c r="AO65" s="138">
        <v>2793015</v>
      </c>
      <c r="AP65" s="137">
        <v>92.622045387543082</v>
      </c>
      <c r="AQ65" s="138">
        <v>2760018</v>
      </c>
      <c r="AR65" s="137">
        <v>91.527797905287258</v>
      </c>
      <c r="AS65" s="138">
        <v>2541638</v>
      </c>
      <c r="AT65" s="137">
        <v>84.285873937198403</v>
      </c>
      <c r="AU65" s="138">
        <v>0</v>
      </c>
      <c r="AV65" s="137">
        <v>0</v>
      </c>
      <c r="AW65" s="138">
        <v>3670466</v>
      </c>
      <c r="AX65" s="138">
        <v>3340262</v>
      </c>
      <c r="AY65" s="137">
        <v>91.003758105918976</v>
      </c>
      <c r="AZ65" s="138">
        <v>3290231</v>
      </c>
      <c r="BA65" s="137">
        <v>89.640688675497884</v>
      </c>
      <c r="BB65" s="138">
        <v>2896092</v>
      </c>
      <c r="BC65" s="137">
        <v>78.902569864425928</v>
      </c>
      <c r="BD65" s="138">
        <v>0</v>
      </c>
      <c r="BE65" s="137">
        <v>0</v>
      </c>
      <c r="BF65" s="138">
        <v>4129776</v>
      </c>
      <c r="BG65" s="138">
        <v>3675812</v>
      </c>
      <c r="BH65" s="137">
        <v>89.007539391967015</v>
      </c>
      <c r="BI65" s="138">
        <v>3606628</v>
      </c>
      <c r="BJ65" s="137">
        <v>87.332291146057315</v>
      </c>
      <c r="BK65" s="138">
        <v>3040393</v>
      </c>
      <c r="BL65" s="137">
        <v>73.621256939843718</v>
      </c>
      <c r="BM65" s="138">
        <v>0</v>
      </c>
      <c r="BN65" s="137">
        <v>0</v>
      </c>
      <c r="BO65" s="138">
        <v>4139549</v>
      </c>
      <c r="BP65" s="138">
        <v>3561971</v>
      </c>
      <c r="BQ65" s="137">
        <v>86.047320613912291</v>
      </c>
      <c r="BR65" s="138">
        <v>3474290</v>
      </c>
      <c r="BS65" s="137">
        <v>83.929191320117241</v>
      </c>
      <c r="BT65" s="138">
        <v>2733778</v>
      </c>
      <c r="BU65" s="137">
        <v>66.040479288927372</v>
      </c>
      <c r="BV65" s="138">
        <v>0</v>
      </c>
      <c r="BW65" s="137">
        <v>0</v>
      </c>
      <c r="BX65" s="136">
        <v>3865391</v>
      </c>
      <c r="BY65" s="136">
        <v>3119223</v>
      </c>
      <c r="BZ65" s="137">
        <v>80.696183128692539</v>
      </c>
      <c r="CA65" s="136">
        <v>3011984</v>
      </c>
      <c r="CB65" s="137">
        <v>77.921845422623477</v>
      </c>
      <c r="CC65" s="136">
        <v>2114993</v>
      </c>
      <c r="CD65" s="137">
        <v>54.716146439001903</v>
      </c>
      <c r="CE65" s="136">
        <v>4391828</v>
      </c>
      <c r="CF65" s="136">
        <v>3318065</v>
      </c>
      <c r="CG65" s="137">
        <v>75.550886783362188</v>
      </c>
      <c r="CH65" s="136">
        <v>3164735</v>
      </c>
      <c r="CI65" s="137">
        <v>72.05962983978425</v>
      </c>
      <c r="CJ65" s="136">
        <v>2003562</v>
      </c>
      <c r="CK65" s="137">
        <v>45.62022920751906</v>
      </c>
      <c r="CL65" s="136">
        <v>4695213</v>
      </c>
      <c r="CM65" s="136">
        <v>3312256</v>
      </c>
      <c r="CN65" s="137">
        <v>70.545383138102565</v>
      </c>
      <c r="CO65" s="136">
        <v>3106198</v>
      </c>
      <c r="CP65" s="137">
        <v>66.156700452141365</v>
      </c>
      <c r="CQ65" s="136">
        <v>1729363</v>
      </c>
      <c r="CR65" s="137">
        <v>36.832471711081048</v>
      </c>
      <c r="CS65" s="136">
        <v>4789564</v>
      </c>
      <c r="CT65" s="136">
        <v>3207475</v>
      </c>
      <c r="CU65" s="137">
        <v>66.967995416701811</v>
      </c>
      <c r="CV65" s="136">
        <v>2950970</v>
      </c>
      <c r="CW65" s="137">
        <v>61.612497504992106</v>
      </c>
      <c r="CX65" s="136">
        <v>1449884</v>
      </c>
      <c r="CY65" s="137">
        <v>30.271732458319793</v>
      </c>
      <c r="CZ65" s="136">
        <v>4417542</v>
      </c>
      <c r="DA65" s="136">
        <v>2895381</v>
      </c>
      <c r="DB65" s="137">
        <v>65.542806384183777</v>
      </c>
      <c r="DC65" s="136">
        <v>2617010</v>
      </c>
      <c r="DD65" s="137">
        <v>59.241315645669012</v>
      </c>
      <c r="DE65" s="136">
        <v>1137074</v>
      </c>
      <c r="DF65" s="137">
        <v>25.739970327390211</v>
      </c>
      <c r="DG65" s="136">
        <v>3804929</v>
      </c>
      <c r="DH65" s="136">
        <v>2562393</v>
      </c>
      <c r="DI65" s="137">
        <v>67.344042424970354</v>
      </c>
      <c r="DJ65" s="136">
        <v>2265021</v>
      </c>
      <c r="DK65" s="137">
        <v>59.528600927901678</v>
      </c>
      <c r="DL65" s="136">
        <v>906524</v>
      </c>
      <c r="DM65" s="137">
        <v>23.824991215341996</v>
      </c>
      <c r="DN65" s="136">
        <v>1401351</v>
      </c>
      <c r="DO65" s="136">
        <v>881793</v>
      </c>
      <c r="DP65" s="137">
        <v>62.92449215078878</v>
      </c>
      <c r="DQ65" s="136">
        <v>581258</v>
      </c>
      <c r="DR65" s="137">
        <v>41.478401913581962</v>
      </c>
      <c r="DS65" s="136">
        <v>54103</v>
      </c>
      <c r="DT65" s="137">
        <v>3.8607743527495963</v>
      </c>
      <c r="DU65" s="136">
        <v>1422608</v>
      </c>
      <c r="DV65" s="136">
        <v>744083</v>
      </c>
      <c r="DW65" s="137">
        <v>52.3041484372364</v>
      </c>
      <c r="DX65" s="136">
        <v>93135</v>
      </c>
      <c r="DY65" s="137">
        <v>6.546778873730501</v>
      </c>
      <c r="DZ65" s="136">
        <v>555</v>
      </c>
      <c r="EA65" s="137">
        <v>3.9012855263009905E-2</v>
      </c>
      <c r="EB65" s="136">
        <v>2988769</v>
      </c>
      <c r="EC65" s="136">
        <v>823723</v>
      </c>
      <c r="ED65" s="137">
        <v>27.560611074325248</v>
      </c>
      <c r="EE65" s="136">
        <v>45734</v>
      </c>
      <c r="EF65" s="137">
        <v>1.5301952074583216</v>
      </c>
      <c r="EG65" s="136">
        <v>149</v>
      </c>
      <c r="EH65" s="137">
        <v>4.9853300807121597E-3</v>
      </c>
      <c r="EI65" s="136">
        <v>5005988</v>
      </c>
      <c r="EJ65" s="136">
        <v>531</v>
      </c>
      <c r="EK65" s="137">
        <v>1.0607296701470318E-2</v>
      </c>
      <c r="EL65" s="138">
        <v>170</v>
      </c>
      <c r="EM65" s="137">
        <v>3.3959330306025503E-3</v>
      </c>
      <c r="EN65" s="138">
        <v>0</v>
      </c>
      <c r="EO65" s="137">
        <v>0</v>
      </c>
      <c r="EP65" s="138">
        <v>2223118</v>
      </c>
      <c r="EQ65" s="138">
        <v>0</v>
      </c>
      <c r="ER65" s="137">
        <v>0</v>
      </c>
      <c r="ET65" s="239">
        <f t="shared" si="4"/>
        <v>59836349</v>
      </c>
      <c r="EU65" s="239">
        <f t="shared" si="82"/>
        <v>17864032</v>
      </c>
      <c r="EW65" s="287">
        <f t="shared" si="83"/>
        <v>0.29854816175365245</v>
      </c>
      <c r="EX65" s="239">
        <f t="shared" si="5"/>
        <v>50418984</v>
      </c>
      <c r="EY65" s="239">
        <f t="shared" si="84"/>
        <v>10015004</v>
      </c>
      <c r="EZ65" s="286">
        <f t="shared" si="85"/>
        <v>0.19863557742456692</v>
      </c>
      <c r="FA65" s="288">
        <f t="shared" si="86"/>
        <v>0.80136442257543306</v>
      </c>
      <c r="FB65" s="291">
        <f t="shared" si="87"/>
        <v>0.7637982550382213</v>
      </c>
      <c r="FC65" s="294">
        <f t="shared" si="88"/>
        <v>0.55448142310840698</v>
      </c>
      <c r="FE65" s="239">
        <f t="shared" si="9"/>
        <v>19108599</v>
      </c>
      <c r="FF65" s="239">
        <f t="shared" si="10"/>
        <v>12859298</v>
      </c>
      <c r="FG65" s="239">
        <f t="shared" si="11"/>
        <v>6249301</v>
      </c>
      <c r="FH65" s="239">
        <f t="shared" si="12"/>
        <v>11520457</v>
      </c>
      <c r="FI65" s="240">
        <f t="shared" si="13"/>
        <v>0.32704129695745876</v>
      </c>
      <c r="FJ65" s="239">
        <f t="shared" si="14"/>
        <v>5276948</v>
      </c>
      <c r="FK65" s="240">
        <f t="shared" si="15"/>
        <v>0.67295870304254124</v>
      </c>
      <c r="FL65" s="240">
        <f t="shared" si="16"/>
        <v>0.60289385946086371</v>
      </c>
      <c r="FM65" s="240">
        <f t="shared" si="17"/>
        <v>0.27615567211390013</v>
      </c>
      <c r="FO65" s="312">
        <f t="shared" si="18"/>
        <v>8257219</v>
      </c>
      <c r="FP65" s="312">
        <f t="shared" si="81"/>
        <v>6437288</v>
      </c>
      <c r="FQ65" s="239">
        <f t="shared" si="19"/>
        <v>1819931</v>
      </c>
      <c r="FR65" s="312">
        <f t="shared" si="20"/>
        <v>6176719</v>
      </c>
      <c r="FS65" s="240">
        <f t="shared" si="21"/>
        <v>0.22040483605921074</v>
      </c>
      <c r="FT65" s="312">
        <f t="shared" si="22"/>
        <v>4118555</v>
      </c>
      <c r="FU65" s="240">
        <f t="shared" si="23"/>
        <v>0.77959516394078932</v>
      </c>
      <c r="FV65" s="240">
        <f t="shared" si="24"/>
        <v>0.74803865562969807</v>
      </c>
      <c r="FW65" s="240">
        <f t="shared" si="25"/>
        <v>0.49878233821823059</v>
      </c>
      <c r="FY65" s="244">
        <f t="shared" si="26"/>
        <v>8269325</v>
      </c>
      <c r="FZ65" s="244">
        <f t="shared" si="27"/>
        <v>7237783</v>
      </c>
      <c r="GA65" s="239">
        <f t="shared" si="28"/>
        <v>1031542</v>
      </c>
      <c r="GB65" s="244">
        <f t="shared" si="29"/>
        <v>7080918</v>
      </c>
      <c r="GC65" s="240">
        <f t="shared" si="30"/>
        <v>0.12474319246129521</v>
      </c>
      <c r="GD65" s="244">
        <f t="shared" si="31"/>
        <v>5774171</v>
      </c>
      <c r="GE65" s="240">
        <f t="shared" si="32"/>
        <v>0.87525680753870483</v>
      </c>
      <c r="GF65" s="240">
        <f t="shared" si="33"/>
        <v>0.85628730277259635</v>
      </c>
      <c r="GG65" s="240">
        <f t="shared" si="34"/>
        <v>0.69826388489991631</v>
      </c>
      <c r="GI65" s="244">
        <f t="shared" si="35"/>
        <v>6685963</v>
      </c>
      <c r="GJ65" s="244">
        <f t="shared" si="36"/>
        <v>6133277</v>
      </c>
      <c r="GK65" s="239">
        <f t="shared" si="37"/>
        <v>552686</v>
      </c>
      <c r="GL65" s="244">
        <f t="shared" si="38"/>
        <v>6050249</v>
      </c>
      <c r="GM65" s="240">
        <f t="shared" si="39"/>
        <v>8.2663634243862846E-2</v>
      </c>
      <c r="GN65" s="244">
        <f t="shared" si="40"/>
        <v>5437730</v>
      </c>
      <c r="GO65" s="240">
        <f t="shared" si="41"/>
        <v>0.9173363657561372</v>
      </c>
      <c r="GP65" s="240">
        <f t="shared" si="42"/>
        <v>0.90491810977715548</v>
      </c>
      <c r="GQ65" s="240">
        <f t="shared" si="43"/>
        <v>0.81330542810362549</v>
      </c>
      <c r="GS65" s="244">
        <f t="shared" si="44"/>
        <v>5116920</v>
      </c>
      <c r="GT65" s="244">
        <f t="shared" si="45"/>
        <v>4868861</v>
      </c>
      <c r="GU65" s="239">
        <f t="shared" si="46"/>
        <v>248059</v>
      </c>
      <c r="GV65" s="244">
        <f t="shared" si="47"/>
        <v>4831836</v>
      </c>
      <c r="GW65" s="240">
        <f t="shared" si="48"/>
        <v>4.8478186096323567E-2</v>
      </c>
      <c r="GX65" s="244">
        <f t="shared" si="49"/>
        <v>4622691</v>
      </c>
      <c r="GY65" s="240">
        <f t="shared" si="50"/>
        <v>0.95152181390367641</v>
      </c>
      <c r="GZ65" s="240">
        <f t="shared" si="51"/>
        <v>0.94428601580638349</v>
      </c>
      <c r="HA65" s="240">
        <f t="shared" si="52"/>
        <v>0.90341279519711071</v>
      </c>
      <c r="HC65" s="239">
        <f t="shared" si="53"/>
        <v>2980958</v>
      </c>
      <c r="HD65" s="239">
        <f t="shared" si="54"/>
        <v>2867473</v>
      </c>
      <c r="HE65" s="239">
        <f t="shared" si="55"/>
        <v>113485</v>
      </c>
      <c r="HF65" s="239">
        <f t="shared" si="56"/>
        <v>2849753</v>
      </c>
      <c r="HG65" s="240">
        <f t="shared" si="57"/>
        <v>3.8069976162025766E-2</v>
      </c>
      <c r="HH65" s="239">
        <f t="shared" si="58"/>
        <v>2726295</v>
      </c>
      <c r="HI65" s="240">
        <f t="shared" si="59"/>
        <v>0.96193002383797421</v>
      </c>
      <c r="HJ65" s="299">
        <f t="shared" si="60"/>
        <v>0.95598562609738214</v>
      </c>
      <c r="HK65" s="297">
        <f t="shared" si="61"/>
        <v>0.91457008116182781</v>
      </c>
      <c r="HM65" s="239">
        <f t="shared" si="62"/>
        <v>31310385</v>
      </c>
      <c r="HN65" s="239">
        <f t="shared" si="63"/>
        <v>27544682</v>
      </c>
      <c r="HO65" s="307">
        <f t="shared" si="64"/>
        <v>3765703</v>
      </c>
      <c r="HP65" s="304">
        <f t="shared" si="65"/>
        <v>26989475</v>
      </c>
      <c r="HQ65" s="285">
        <f t="shared" si="66"/>
        <v>0.12027009568869881</v>
      </c>
      <c r="HR65" s="302">
        <f t="shared" si="67"/>
        <v>22679442</v>
      </c>
      <c r="HS65" s="300">
        <f t="shared" si="68"/>
        <v>0.87972990431130116</v>
      </c>
      <c r="HT65" s="299">
        <f t="shared" si="69"/>
        <v>0.86199754490403102</v>
      </c>
      <c r="HU65" s="297">
        <f t="shared" si="70"/>
        <v>0.72434248253414957</v>
      </c>
      <c r="HW65" s="239">
        <f t="shared" si="71"/>
        <v>14783841</v>
      </c>
      <c r="HX65" s="309">
        <f t="shared" si="72"/>
        <v>13869611</v>
      </c>
      <c r="HY65" s="307">
        <f t="shared" si="73"/>
        <v>914230</v>
      </c>
      <c r="HZ65" s="304">
        <f t="shared" si="74"/>
        <v>13731838</v>
      </c>
      <c r="IA65" s="285">
        <f t="shared" si="75"/>
        <v>6.1839815512085124E-2</v>
      </c>
      <c r="IB65" s="302">
        <f t="shared" si="76"/>
        <v>12786716</v>
      </c>
      <c r="IC65" s="300">
        <f t="shared" si="77"/>
        <v>0.93816018448791483</v>
      </c>
      <c r="ID65" s="299">
        <f t="shared" si="78"/>
        <v>0.92884102311435846</v>
      </c>
      <c r="IE65" s="297">
        <f t="shared" si="79"/>
        <v>0.86491162885206896</v>
      </c>
    </row>
    <row r="66" spans="2:239" ht="15" hidden="1" x14ac:dyDescent="0.3">
      <c r="B66" s="131">
        <v>57</v>
      </c>
      <c r="C66" s="131" t="s">
        <v>712</v>
      </c>
      <c r="D66" s="139">
        <v>44570</v>
      </c>
      <c r="E66" s="136">
        <v>2980958</v>
      </c>
      <c r="F66" s="136">
        <v>2867857</v>
      </c>
      <c r="G66" s="137">
        <v>96.205884148652885</v>
      </c>
      <c r="H66" s="136">
        <v>2850131</v>
      </c>
      <c r="I66" s="137">
        <v>95.611243097017805</v>
      </c>
      <c r="J66" s="136">
        <v>2734790</v>
      </c>
      <c r="K66" s="137">
        <v>91.741983617347174</v>
      </c>
      <c r="L66" s="136">
        <v>0</v>
      </c>
      <c r="M66" s="137">
        <v>0</v>
      </c>
      <c r="N66" s="136">
        <v>0</v>
      </c>
      <c r="O66" s="137">
        <v>0</v>
      </c>
      <c r="P66" s="136">
        <v>0</v>
      </c>
      <c r="Q66" s="137">
        <v>0</v>
      </c>
      <c r="R66" s="136">
        <v>2442116</v>
      </c>
      <c r="S66" s="136">
        <v>2344177</v>
      </c>
      <c r="T66" s="137">
        <v>95.989584442344267</v>
      </c>
      <c r="U66" s="136">
        <v>2328996</v>
      </c>
      <c r="V66" s="137">
        <v>95.367951399524017</v>
      </c>
      <c r="W66" s="136">
        <v>2251357</v>
      </c>
      <c r="X66" s="137">
        <v>92.188782187250723</v>
      </c>
      <c r="Y66" s="136">
        <v>0</v>
      </c>
      <c r="Z66" s="137">
        <v>0</v>
      </c>
      <c r="AA66" s="136">
        <v>0</v>
      </c>
      <c r="AB66" s="137">
        <v>0</v>
      </c>
      <c r="AC66" s="136">
        <v>0</v>
      </c>
      <c r="AD66" s="137">
        <v>0</v>
      </c>
      <c r="AE66" s="138">
        <v>2674804</v>
      </c>
      <c r="AF66" s="138">
        <v>2525690</v>
      </c>
      <c r="AG66" s="137">
        <v>94.425236391152396</v>
      </c>
      <c r="AH66" s="138">
        <v>2503802</v>
      </c>
      <c r="AI66" s="137">
        <v>93.60693344259991</v>
      </c>
      <c r="AJ66" s="138">
        <v>2389329</v>
      </c>
      <c r="AK66" s="137">
        <v>89.327255380207291</v>
      </c>
      <c r="AL66" s="138">
        <v>0</v>
      </c>
      <c r="AM66" s="137">
        <v>0</v>
      </c>
      <c r="AN66" s="138">
        <v>3015497</v>
      </c>
      <c r="AO66" s="138">
        <v>2794070</v>
      </c>
      <c r="AP66" s="137">
        <v>92.657031328500736</v>
      </c>
      <c r="AQ66" s="138">
        <v>2761147</v>
      </c>
      <c r="AR66" s="137">
        <v>91.565237836416344</v>
      </c>
      <c r="AS66" s="138">
        <v>2564269</v>
      </c>
      <c r="AT66" s="137">
        <v>85.036363823276901</v>
      </c>
      <c r="AU66" s="138">
        <v>0</v>
      </c>
      <c r="AV66" s="137">
        <v>0</v>
      </c>
      <c r="AW66" s="138">
        <v>3670466</v>
      </c>
      <c r="AX66" s="138">
        <v>3341921</v>
      </c>
      <c r="AY66" s="137">
        <v>91.048956726475609</v>
      </c>
      <c r="AZ66" s="138">
        <v>3292350</v>
      </c>
      <c r="BA66" s="137">
        <v>89.698419764683834</v>
      </c>
      <c r="BB66" s="138">
        <v>2940303</v>
      </c>
      <c r="BC66" s="137">
        <v>80.107076322189059</v>
      </c>
      <c r="BD66" s="138">
        <v>0</v>
      </c>
      <c r="BE66" s="137">
        <v>0</v>
      </c>
      <c r="BF66" s="138">
        <v>4129776</v>
      </c>
      <c r="BG66" s="138">
        <v>3678096</v>
      </c>
      <c r="BH66" s="137">
        <v>89.062845055034472</v>
      </c>
      <c r="BI66" s="138">
        <v>3609613</v>
      </c>
      <c r="BJ66" s="137">
        <v>87.404571095381442</v>
      </c>
      <c r="BK66" s="138">
        <v>3106775</v>
      </c>
      <c r="BL66" s="137">
        <v>75.228656469503434</v>
      </c>
      <c r="BM66" s="138">
        <v>0</v>
      </c>
      <c r="BN66" s="137">
        <v>0</v>
      </c>
      <c r="BO66" s="138">
        <v>4139549</v>
      </c>
      <c r="BP66" s="138">
        <v>3565233</v>
      </c>
      <c r="BQ66" s="137">
        <v>86.126121468788014</v>
      </c>
      <c r="BR66" s="138">
        <v>3478573</v>
      </c>
      <c r="BS66" s="137">
        <v>84.032656697625754</v>
      </c>
      <c r="BT66" s="138">
        <v>2832109</v>
      </c>
      <c r="BU66" s="137">
        <v>68.415882986286675</v>
      </c>
      <c r="BV66" s="138">
        <v>0</v>
      </c>
      <c r="BW66" s="137">
        <v>0</v>
      </c>
      <c r="BX66" s="136">
        <v>3865391</v>
      </c>
      <c r="BY66" s="136">
        <v>3123490</v>
      </c>
      <c r="BZ66" s="137">
        <v>80.806572996108287</v>
      </c>
      <c r="CA66" s="136">
        <v>3017702</v>
      </c>
      <c r="CB66" s="137">
        <v>78.069773536493457</v>
      </c>
      <c r="CC66" s="136">
        <v>2241989</v>
      </c>
      <c r="CD66" s="137">
        <v>58.001609668983036</v>
      </c>
      <c r="CE66" s="136">
        <v>4391828</v>
      </c>
      <c r="CF66" s="136">
        <v>3324918</v>
      </c>
      <c r="CG66" s="137">
        <v>75.706926591842844</v>
      </c>
      <c r="CH66" s="136">
        <v>3173315</v>
      </c>
      <c r="CI66" s="137">
        <v>72.254992681862774</v>
      </c>
      <c r="CJ66" s="136">
        <v>2155814</v>
      </c>
      <c r="CK66" s="137">
        <v>49.086940563246102</v>
      </c>
      <c r="CL66" s="136">
        <v>4695213</v>
      </c>
      <c r="CM66" s="136">
        <v>3322595</v>
      </c>
      <c r="CN66" s="137">
        <v>70.765586140607468</v>
      </c>
      <c r="CO66" s="136">
        <v>3118976</v>
      </c>
      <c r="CP66" s="137">
        <v>66.428849979755981</v>
      </c>
      <c r="CQ66" s="136">
        <v>1894973</v>
      </c>
      <c r="CR66" s="137">
        <v>40.359681232779003</v>
      </c>
      <c r="CS66" s="136">
        <v>4789564</v>
      </c>
      <c r="CT66" s="136">
        <v>3221951</v>
      </c>
      <c r="CU66" s="137">
        <v>67.27023587115653</v>
      </c>
      <c r="CV66" s="136">
        <v>2967358</v>
      </c>
      <c r="CW66" s="137">
        <v>61.954658085788182</v>
      </c>
      <c r="CX66" s="136">
        <v>1611164</v>
      </c>
      <c r="CY66" s="137">
        <v>33.639053575649058</v>
      </c>
      <c r="CZ66" s="136">
        <v>4417542</v>
      </c>
      <c r="DA66" s="136">
        <v>2911340</v>
      </c>
      <c r="DB66" s="137">
        <v>65.904070634755712</v>
      </c>
      <c r="DC66" s="136">
        <v>2634252</v>
      </c>
      <c r="DD66" s="137">
        <v>59.631623196791338</v>
      </c>
      <c r="DE66" s="136">
        <v>1283019</v>
      </c>
      <c r="DF66" s="137">
        <v>29.043730653834192</v>
      </c>
      <c r="DG66" s="136">
        <v>3804929</v>
      </c>
      <c r="DH66" s="136">
        <v>2577775</v>
      </c>
      <c r="DI66" s="137">
        <v>67.748307524266551</v>
      </c>
      <c r="DJ66" s="136">
        <v>2282241</v>
      </c>
      <c r="DK66" s="137">
        <v>59.981171790590572</v>
      </c>
      <c r="DL66" s="136">
        <v>1038869</v>
      </c>
      <c r="DM66" s="137">
        <v>27.303242714910052</v>
      </c>
      <c r="DN66" s="136">
        <v>1401351</v>
      </c>
      <c r="DO66" s="136">
        <v>892926</v>
      </c>
      <c r="DP66" s="137">
        <v>63.718939794526854</v>
      </c>
      <c r="DQ66" s="136">
        <v>613626</v>
      </c>
      <c r="DR66" s="137">
        <v>43.78817298449853</v>
      </c>
      <c r="DS66" s="136">
        <v>65631</v>
      </c>
      <c r="DT66" s="137">
        <v>4.6834090816647649</v>
      </c>
      <c r="DU66" s="136">
        <v>1422608</v>
      </c>
      <c r="DV66" s="136">
        <v>764609</v>
      </c>
      <c r="DW66" s="137">
        <v>53.746991441071614</v>
      </c>
      <c r="DX66" s="136">
        <v>133168</v>
      </c>
      <c r="DY66" s="137">
        <v>9.3608358732693748</v>
      </c>
      <c r="DZ66" s="136">
        <v>796</v>
      </c>
      <c r="EA66" s="137">
        <v>5.5953572593434031E-2</v>
      </c>
      <c r="EB66" s="136">
        <v>2988769</v>
      </c>
      <c r="EC66" s="136">
        <v>858782</v>
      </c>
      <c r="ED66" s="137">
        <v>28.733635821303018</v>
      </c>
      <c r="EE66" s="136">
        <v>85039</v>
      </c>
      <c r="EF66" s="137">
        <v>2.8452851324408144</v>
      </c>
      <c r="EG66" s="136">
        <v>229</v>
      </c>
      <c r="EH66" s="137">
        <v>7.6620173723696951E-3</v>
      </c>
      <c r="EI66" s="136">
        <v>5005988</v>
      </c>
      <c r="EJ66" s="136">
        <v>600</v>
      </c>
      <c r="EK66" s="137">
        <v>1.1985645990361943E-2</v>
      </c>
      <c r="EL66" s="138">
        <v>205</v>
      </c>
      <c r="EM66" s="137">
        <v>4.0950957133736639E-3</v>
      </c>
      <c r="EN66" s="138">
        <v>0</v>
      </c>
      <c r="EO66" s="137">
        <v>0</v>
      </c>
      <c r="EP66" s="138">
        <v>2223118</v>
      </c>
      <c r="EQ66" s="138">
        <v>0</v>
      </c>
      <c r="ER66" s="137">
        <v>0</v>
      </c>
      <c r="ET66" s="239">
        <f t="shared" si="4"/>
        <v>59836349</v>
      </c>
      <c r="EU66" s="239">
        <f t="shared" si="82"/>
        <v>17720319</v>
      </c>
      <c r="EW66" s="287">
        <f t="shared" si="83"/>
        <v>0.29614639422602473</v>
      </c>
      <c r="EX66" s="239">
        <f t="shared" si="5"/>
        <v>50418984</v>
      </c>
      <c r="EY66" s="239">
        <f t="shared" si="84"/>
        <v>9926945</v>
      </c>
      <c r="EZ66" s="286">
        <f t="shared" si="85"/>
        <v>0.19688903290871548</v>
      </c>
      <c r="FA66" s="288">
        <f t="shared" si="86"/>
        <v>0.80311096709128449</v>
      </c>
      <c r="FB66" s="291">
        <f t="shared" si="87"/>
        <v>0.76622095359954101</v>
      </c>
      <c r="FC66" s="294">
        <f t="shared" si="88"/>
        <v>0.57736964711545957</v>
      </c>
      <c r="FE66" s="239">
        <f t="shared" si="9"/>
        <v>19108599</v>
      </c>
      <c r="FF66" s="239">
        <f t="shared" si="10"/>
        <v>12926587</v>
      </c>
      <c r="FG66" s="239">
        <f t="shared" si="11"/>
        <v>6182012</v>
      </c>
      <c r="FH66" s="239">
        <f t="shared" si="12"/>
        <v>11616453</v>
      </c>
      <c r="FI66" s="240">
        <f t="shared" si="13"/>
        <v>0.32351989803124759</v>
      </c>
      <c r="FJ66" s="239">
        <f t="shared" si="14"/>
        <v>5893656</v>
      </c>
      <c r="FK66" s="240">
        <f t="shared" si="15"/>
        <v>0.67648010196875241</v>
      </c>
      <c r="FL66" s="240">
        <f t="shared" si="16"/>
        <v>0.60791756632707605</v>
      </c>
      <c r="FM66" s="240">
        <f t="shared" si="17"/>
        <v>0.30842951908719213</v>
      </c>
      <c r="FO66" s="312">
        <f t="shared" si="18"/>
        <v>8257219</v>
      </c>
      <c r="FP66" s="312">
        <f t="shared" si="81"/>
        <v>6448408</v>
      </c>
      <c r="FQ66" s="239">
        <f t="shared" si="19"/>
        <v>1808811</v>
      </c>
      <c r="FR66" s="312">
        <f t="shared" si="20"/>
        <v>6191017</v>
      </c>
      <c r="FS66" s="240">
        <f t="shared" si="21"/>
        <v>0.21905813567497726</v>
      </c>
      <c r="FT66" s="312">
        <f t="shared" si="22"/>
        <v>4397803</v>
      </c>
      <c r="FU66" s="240">
        <f t="shared" si="23"/>
        <v>0.78094186432502277</v>
      </c>
      <c r="FV66" s="240">
        <f t="shared" si="24"/>
        <v>0.74977023135755516</v>
      </c>
      <c r="FW66" s="240">
        <f t="shared" si="25"/>
        <v>0.53260098829884495</v>
      </c>
      <c r="FY66" s="244">
        <f t="shared" si="26"/>
        <v>8269325</v>
      </c>
      <c r="FZ66" s="244">
        <f t="shared" si="27"/>
        <v>7243329</v>
      </c>
      <c r="GA66" s="239">
        <f t="shared" si="28"/>
        <v>1025996</v>
      </c>
      <c r="GB66" s="244">
        <f t="shared" si="29"/>
        <v>7088186</v>
      </c>
      <c r="GC66" s="240">
        <f t="shared" si="30"/>
        <v>0.12407252103406263</v>
      </c>
      <c r="GD66" s="244">
        <f t="shared" si="31"/>
        <v>5938884</v>
      </c>
      <c r="GE66" s="240">
        <f t="shared" si="32"/>
        <v>0.87592747896593737</v>
      </c>
      <c r="GF66" s="240">
        <f t="shared" si="33"/>
        <v>0.85716621368733237</v>
      </c>
      <c r="GG66" s="240">
        <f t="shared" si="34"/>
        <v>0.71818243931638914</v>
      </c>
      <c r="GI66" s="244">
        <f t="shared" si="35"/>
        <v>6685963</v>
      </c>
      <c r="GJ66" s="244">
        <f t="shared" si="36"/>
        <v>6135991</v>
      </c>
      <c r="GK66" s="239">
        <f t="shared" si="37"/>
        <v>549972</v>
      </c>
      <c r="GL66" s="244">
        <f t="shared" si="38"/>
        <v>6053497</v>
      </c>
      <c r="GM66" s="240">
        <f t="shared" si="39"/>
        <v>8.2257709173682234E-2</v>
      </c>
      <c r="GN66" s="244">
        <f t="shared" si="40"/>
        <v>5504572</v>
      </c>
      <c r="GO66" s="240">
        <f t="shared" si="41"/>
        <v>0.91774229082631775</v>
      </c>
      <c r="GP66" s="240">
        <f t="shared" si="42"/>
        <v>0.90540390367101942</v>
      </c>
      <c r="GQ66" s="240">
        <f t="shared" si="43"/>
        <v>0.82330279123590722</v>
      </c>
      <c r="GS66" s="244">
        <f t="shared" si="44"/>
        <v>5116920</v>
      </c>
      <c r="GT66" s="244">
        <f t="shared" si="45"/>
        <v>4869867</v>
      </c>
      <c r="GU66" s="239">
        <f t="shared" si="46"/>
        <v>247053</v>
      </c>
      <c r="GV66" s="244">
        <f t="shared" si="47"/>
        <v>4832798</v>
      </c>
      <c r="GW66" s="240">
        <f t="shared" si="48"/>
        <v>4.8281583452545671E-2</v>
      </c>
      <c r="GX66" s="244">
        <f t="shared" si="49"/>
        <v>4640686</v>
      </c>
      <c r="GY66" s="240">
        <f t="shared" si="50"/>
        <v>0.95171841654745437</v>
      </c>
      <c r="GZ66" s="240">
        <f t="shared" si="51"/>
        <v>0.94447401952737198</v>
      </c>
      <c r="HA66" s="240">
        <f t="shared" si="52"/>
        <v>0.90692955918794904</v>
      </c>
      <c r="HC66" s="239">
        <f t="shared" si="53"/>
        <v>2980958</v>
      </c>
      <c r="HD66" s="239">
        <f t="shared" si="54"/>
        <v>2867857</v>
      </c>
      <c r="HE66" s="239">
        <f t="shared" si="55"/>
        <v>113101</v>
      </c>
      <c r="HF66" s="239">
        <f t="shared" si="56"/>
        <v>2850131</v>
      </c>
      <c r="HG66" s="240">
        <f t="shared" si="57"/>
        <v>3.7941158513471171E-2</v>
      </c>
      <c r="HH66" s="239">
        <f t="shared" si="58"/>
        <v>2734790</v>
      </c>
      <c r="HI66" s="240">
        <f t="shared" si="59"/>
        <v>0.96205884148652887</v>
      </c>
      <c r="HJ66" s="299">
        <f t="shared" si="60"/>
        <v>0.95611243097017806</v>
      </c>
      <c r="HK66" s="297">
        <f t="shared" si="61"/>
        <v>0.91741983617347178</v>
      </c>
      <c r="HM66" s="239">
        <f t="shared" si="62"/>
        <v>31310385</v>
      </c>
      <c r="HN66" s="239">
        <f t="shared" si="63"/>
        <v>27565452</v>
      </c>
      <c r="HO66" s="307">
        <f t="shared" si="64"/>
        <v>3744933</v>
      </c>
      <c r="HP66" s="304">
        <f t="shared" si="65"/>
        <v>27015629</v>
      </c>
      <c r="HQ66" s="285">
        <f t="shared" si="66"/>
        <v>0.11960673750897666</v>
      </c>
      <c r="HR66" s="302">
        <f t="shared" si="67"/>
        <v>23216735</v>
      </c>
      <c r="HS66" s="300">
        <f t="shared" si="68"/>
        <v>0.88039326249102334</v>
      </c>
      <c r="HT66" s="299">
        <f t="shared" si="69"/>
        <v>0.86283285881026373</v>
      </c>
      <c r="HU66" s="297">
        <f t="shared" si="70"/>
        <v>0.74150269950369507</v>
      </c>
      <c r="HW66" s="239">
        <f t="shared" si="71"/>
        <v>14783841</v>
      </c>
      <c r="HX66" s="309">
        <f t="shared" si="72"/>
        <v>13873715</v>
      </c>
      <c r="HY66" s="307">
        <f t="shared" si="73"/>
        <v>910126</v>
      </c>
      <c r="HZ66" s="304">
        <f t="shared" si="74"/>
        <v>13736426</v>
      </c>
      <c r="IA66" s="285">
        <f t="shared" si="75"/>
        <v>6.1562215123931598E-2</v>
      </c>
      <c r="IB66" s="302">
        <f t="shared" si="76"/>
        <v>12880048</v>
      </c>
      <c r="IC66" s="300">
        <f t="shared" si="77"/>
        <v>0.93843778487606844</v>
      </c>
      <c r="ID66" s="299">
        <f t="shared" si="78"/>
        <v>0.92915136194984782</v>
      </c>
      <c r="IE66" s="297">
        <f t="shared" si="79"/>
        <v>0.87122473787427779</v>
      </c>
    </row>
    <row r="67" spans="2:239" ht="15" hidden="1" x14ac:dyDescent="0.3">
      <c r="B67" s="131">
        <v>58</v>
      </c>
      <c r="C67" s="131" t="s">
        <v>713</v>
      </c>
      <c r="D67" s="139">
        <v>44577</v>
      </c>
      <c r="E67" s="136">
        <v>2980958</v>
      </c>
      <c r="F67" s="136">
        <v>2868151</v>
      </c>
      <c r="G67" s="137">
        <v>96.215746749870348</v>
      </c>
      <c r="H67" s="136">
        <v>2850535</v>
      </c>
      <c r="I67" s="137">
        <v>95.624795787126146</v>
      </c>
      <c r="J67" s="136">
        <v>2741159</v>
      </c>
      <c r="K67" s="137">
        <v>91.955639764129515</v>
      </c>
      <c r="L67" s="136">
        <v>0</v>
      </c>
      <c r="M67" s="137">
        <v>0</v>
      </c>
      <c r="N67" s="136">
        <v>0</v>
      </c>
      <c r="O67" s="137">
        <v>0</v>
      </c>
      <c r="P67" s="136">
        <v>0</v>
      </c>
      <c r="Q67" s="137">
        <v>0</v>
      </c>
      <c r="R67" s="136">
        <v>2442116</v>
      </c>
      <c r="S67" s="136">
        <v>2344526</v>
      </c>
      <c r="T67" s="137">
        <v>96.003875327789515</v>
      </c>
      <c r="U67" s="136">
        <v>2329315</v>
      </c>
      <c r="V67" s="137">
        <v>95.381013842094319</v>
      </c>
      <c r="W67" s="136">
        <v>2255660</v>
      </c>
      <c r="X67" s="137">
        <v>92.364981843614316</v>
      </c>
      <c r="Y67" s="136">
        <v>0</v>
      </c>
      <c r="Z67" s="137">
        <v>0</v>
      </c>
      <c r="AA67" s="136">
        <v>0</v>
      </c>
      <c r="AB67" s="137">
        <v>0</v>
      </c>
      <c r="AC67" s="136">
        <v>0</v>
      </c>
      <c r="AD67" s="137">
        <v>0</v>
      </c>
      <c r="AE67" s="138">
        <v>2674804</v>
      </c>
      <c r="AF67" s="138">
        <v>2526215</v>
      </c>
      <c r="AG67" s="137">
        <v>94.44486399751159</v>
      </c>
      <c r="AH67" s="138">
        <v>2504310</v>
      </c>
      <c r="AI67" s="137">
        <v>93.625925488372232</v>
      </c>
      <c r="AJ67" s="138">
        <v>2396054</v>
      </c>
      <c r="AK67" s="137">
        <v>89.578675671189373</v>
      </c>
      <c r="AL67" s="138">
        <v>0</v>
      </c>
      <c r="AM67" s="137">
        <v>0</v>
      </c>
      <c r="AN67" s="138">
        <v>3015497</v>
      </c>
      <c r="AO67" s="138">
        <v>2794910</v>
      </c>
      <c r="AP67" s="137">
        <v>92.684887433149498</v>
      </c>
      <c r="AQ67" s="138">
        <v>2762063</v>
      </c>
      <c r="AR67" s="137">
        <v>91.595614255295231</v>
      </c>
      <c r="AS67" s="138">
        <v>2576408</v>
      </c>
      <c r="AT67" s="137">
        <v>85.438917697480704</v>
      </c>
      <c r="AU67" s="138">
        <v>0</v>
      </c>
      <c r="AV67" s="137">
        <v>0</v>
      </c>
      <c r="AW67" s="138">
        <v>3670466</v>
      </c>
      <c r="AX67" s="138">
        <v>3343317</v>
      </c>
      <c r="AY67" s="137">
        <v>91.086990044315897</v>
      </c>
      <c r="AZ67" s="138">
        <v>3293966</v>
      </c>
      <c r="BA67" s="137">
        <v>89.74244687186858</v>
      </c>
      <c r="BB67" s="138">
        <v>2962362</v>
      </c>
      <c r="BC67" s="137">
        <v>80.708062681959177</v>
      </c>
      <c r="BD67" s="138">
        <v>0</v>
      </c>
      <c r="BE67" s="137">
        <v>0</v>
      </c>
      <c r="BF67" s="138">
        <v>4129776</v>
      </c>
      <c r="BG67" s="138">
        <v>3680037</v>
      </c>
      <c r="BH67" s="137">
        <v>89.109845182886431</v>
      </c>
      <c r="BI67" s="138">
        <v>3611985</v>
      </c>
      <c r="BJ67" s="137">
        <v>87.462007624626608</v>
      </c>
      <c r="BK67" s="138">
        <v>3139308</v>
      </c>
      <c r="BL67" s="137">
        <v>76.016423166777088</v>
      </c>
      <c r="BM67" s="138">
        <v>0</v>
      </c>
      <c r="BN67" s="137">
        <v>0</v>
      </c>
      <c r="BO67" s="138">
        <v>4139549</v>
      </c>
      <c r="BP67" s="138">
        <v>3567891</v>
      </c>
      <c r="BQ67" s="137">
        <v>86.190331362184622</v>
      </c>
      <c r="BR67" s="138">
        <v>3481852</v>
      </c>
      <c r="BS67" s="137">
        <v>84.111868225258362</v>
      </c>
      <c r="BT67" s="138">
        <v>2877907</v>
      </c>
      <c r="BU67" s="137">
        <v>69.522235393275935</v>
      </c>
      <c r="BV67" s="138">
        <v>0</v>
      </c>
      <c r="BW67" s="137">
        <v>0</v>
      </c>
      <c r="BX67" s="136">
        <v>3865391</v>
      </c>
      <c r="BY67" s="136">
        <v>3127121</v>
      </c>
      <c r="BZ67" s="137">
        <v>80.900509159358009</v>
      </c>
      <c r="CA67" s="136">
        <v>3022249</v>
      </c>
      <c r="CB67" s="137">
        <v>78.187407173038906</v>
      </c>
      <c r="CC67" s="136">
        <v>2301807</v>
      </c>
      <c r="CD67" s="137">
        <v>59.549137461126179</v>
      </c>
      <c r="CE67" s="136">
        <v>4391828</v>
      </c>
      <c r="CF67" s="136">
        <v>3330654</v>
      </c>
      <c r="CG67" s="137">
        <v>75.837532799554083</v>
      </c>
      <c r="CH67" s="136">
        <v>3180120</v>
      </c>
      <c r="CI67" s="137">
        <v>72.409939551366762</v>
      </c>
      <c r="CJ67" s="136">
        <v>2231416</v>
      </c>
      <c r="CK67" s="137">
        <v>50.808364990614386</v>
      </c>
      <c r="CL67" s="136">
        <v>4695213</v>
      </c>
      <c r="CM67" s="136">
        <v>3331351</v>
      </c>
      <c r="CN67" s="137">
        <v>70.952073952768487</v>
      </c>
      <c r="CO67" s="136">
        <v>3129072</v>
      </c>
      <c r="CP67" s="137">
        <v>66.643877498209349</v>
      </c>
      <c r="CQ67" s="136">
        <v>1982085</v>
      </c>
      <c r="CR67" s="137">
        <v>42.215017721240763</v>
      </c>
      <c r="CS67" s="136">
        <v>4789564</v>
      </c>
      <c r="CT67" s="136">
        <v>3234027</v>
      </c>
      <c r="CU67" s="137">
        <v>67.522367380412916</v>
      </c>
      <c r="CV67" s="136">
        <v>2980554</v>
      </c>
      <c r="CW67" s="137">
        <v>62.230173769470454</v>
      </c>
      <c r="CX67" s="136">
        <v>1699365</v>
      </c>
      <c r="CY67" s="137">
        <v>35.480578190415663</v>
      </c>
      <c r="CZ67" s="136">
        <v>4417542</v>
      </c>
      <c r="DA67" s="136">
        <v>2924809</v>
      </c>
      <c r="DB67" s="137">
        <v>66.208968697977284</v>
      </c>
      <c r="DC67" s="136">
        <v>2647866</v>
      </c>
      <c r="DD67" s="137">
        <v>59.939803628352593</v>
      </c>
      <c r="DE67" s="136">
        <v>1364219</v>
      </c>
      <c r="DF67" s="137">
        <v>30.881856924054148</v>
      </c>
      <c r="DG67" s="136">
        <v>3804929</v>
      </c>
      <c r="DH67" s="136">
        <v>2591394</v>
      </c>
      <c r="DI67" s="137">
        <v>68.106237987620801</v>
      </c>
      <c r="DJ67" s="136">
        <v>2295784</v>
      </c>
      <c r="DK67" s="137">
        <v>60.337104844794744</v>
      </c>
      <c r="DL67" s="136">
        <v>1107521</v>
      </c>
      <c r="DM67" s="137">
        <v>29.107533938215401</v>
      </c>
      <c r="DN67" s="136">
        <v>1401351</v>
      </c>
      <c r="DO67" s="136">
        <v>901120</v>
      </c>
      <c r="DP67" s="137">
        <v>64.303661252605522</v>
      </c>
      <c r="DQ67" s="136">
        <v>632709</v>
      </c>
      <c r="DR67" s="137">
        <v>45.149930317243857</v>
      </c>
      <c r="DS67" s="136">
        <v>77683</v>
      </c>
      <c r="DT67" s="137">
        <v>5.5434362982578955</v>
      </c>
      <c r="DU67" s="136">
        <v>1422608</v>
      </c>
      <c r="DV67" s="136">
        <v>780476</v>
      </c>
      <c r="DW67" s="137">
        <v>54.862337340996262</v>
      </c>
      <c r="DX67" s="136">
        <v>176525</v>
      </c>
      <c r="DY67" s="137">
        <v>12.408548243788871</v>
      </c>
      <c r="DZ67" s="136">
        <v>1063</v>
      </c>
      <c r="EA67" s="137">
        <v>7.4721919179422586E-2</v>
      </c>
      <c r="EB67" s="136">
        <v>2988769</v>
      </c>
      <c r="EC67" s="136">
        <v>885759</v>
      </c>
      <c r="ED67" s="137">
        <v>29.636248234641084</v>
      </c>
      <c r="EE67" s="136">
        <v>131114</v>
      </c>
      <c r="EF67" s="137">
        <v>4.386889719479826</v>
      </c>
      <c r="EG67" s="136">
        <v>347</v>
      </c>
      <c r="EH67" s="137">
        <v>1.1610131127564559E-2</v>
      </c>
      <c r="EI67" s="136">
        <v>5005988</v>
      </c>
      <c r="EJ67" s="136">
        <v>699</v>
      </c>
      <c r="EK67" s="137">
        <v>1.3963277578771664E-2</v>
      </c>
      <c r="EL67" s="138">
        <v>223</v>
      </c>
      <c r="EM67" s="137">
        <v>4.4546650930845219E-3</v>
      </c>
      <c r="EN67" s="138">
        <v>0</v>
      </c>
      <c r="EO67" s="137">
        <v>0</v>
      </c>
      <c r="EP67" s="138">
        <v>2223118</v>
      </c>
      <c r="EQ67" s="138">
        <v>0</v>
      </c>
      <c r="ER67" s="137">
        <v>0</v>
      </c>
      <c r="ET67" s="239">
        <f t="shared" si="4"/>
        <v>59836349</v>
      </c>
      <c r="EU67" s="239">
        <f t="shared" si="82"/>
        <v>17603892</v>
      </c>
      <c r="EW67" s="287">
        <f t="shared" si="83"/>
        <v>0.29420063714114641</v>
      </c>
      <c r="EX67" s="239">
        <f t="shared" si="5"/>
        <v>50418984</v>
      </c>
      <c r="EY67" s="239">
        <f t="shared" si="84"/>
        <v>9853461</v>
      </c>
      <c r="EZ67" s="286">
        <f t="shared" si="85"/>
        <v>0.19543156601489631</v>
      </c>
      <c r="FA67" s="288">
        <f t="shared" si="86"/>
        <v>0.80456843398510369</v>
      </c>
      <c r="FB67" s="291">
        <f t="shared" si="87"/>
        <v>0.7680119059916003</v>
      </c>
      <c r="FC67" s="294">
        <f t="shared" si="88"/>
        <v>0.58932076060874217</v>
      </c>
      <c r="FE67" s="239">
        <f t="shared" si="9"/>
        <v>19108599</v>
      </c>
      <c r="FF67" s="239">
        <f t="shared" si="10"/>
        <v>12982701</v>
      </c>
      <c r="FG67" s="239">
        <f t="shared" si="11"/>
        <v>6125898</v>
      </c>
      <c r="FH67" s="239">
        <f t="shared" si="12"/>
        <v>11685985</v>
      </c>
      <c r="FI67" s="240">
        <f t="shared" si="13"/>
        <v>0.32058331434973331</v>
      </c>
      <c r="FJ67" s="239">
        <f t="shared" si="14"/>
        <v>6230873</v>
      </c>
      <c r="FK67" s="240">
        <f t="shared" si="15"/>
        <v>0.67941668565026669</v>
      </c>
      <c r="FL67" s="240">
        <f t="shared" si="16"/>
        <v>0.61155634696190964</v>
      </c>
      <c r="FM67" s="240">
        <f t="shared" si="17"/>
        <v>0.32607691437765796</v>
      </c>
      <c r="FO67" s="312">
        <f t="shared" si="18"/>
        <v>8257219</v>
      </c>
      <c r="FP67" s="312">
        <f t="shared" si="81"/>
        <v>6457775</v>
      </c>
      <c r="FQ67" s="239">
        <f t="shared" si="19"/>
        <v>1799444</v>
      </c>
      <c r="FR67" s="312">
        <f t="shared" si="20"/>
        <v>6202369</v>
      </c>
      <c r="FS67" s="240">
        <f t="shared" si="21"/>
        <v>0.21792373437109999</v>
      </c>
      <c r="FT67" s="312">
        <f t="shared" si="22"/>
        <v>4533223</v>
      </c>
      <c r="FU67" s="240">
        <f t="shared" si="23"/>
        <v>0.78207626562889998</v>
      </c>
      <c r="FV67" s="240">
        <f t="shared" si="24"/>
        <v>0.75114502836851005</v>
      </c>
      <c r="FW67" s="240">
        <f t="shared" si="25"/>
        <v>0.54900118308597601</v>
      </c>
      <c r="FY67" s="244">
        <f t="shared" si="26"/>
        <v>8269325</v>
      </c>
      <c r="FZ67" s="244">
        <f t="shared" si="27"/>
        <v>7247928</v>
      </c>
      <c r="GA67" s="239">
        <f t="shared" si="28"/>
        <v>1021397</v>
      </c>
      <c r="GB67" s="244">
        <f t="shared" si="29"/>
        <v>7093837</v>
      </c>
      <c r="GC67" s="240">
        <f t="shared" si="30"/>
        <v>0.12351636923207154</v>
      </c>
      <c r="GD67" s="244">
        <f t="shared" si="31"/>
        <v>6017215</v>
      </c>
      <c r="GE67" s="240">
        <f t="shared" si="32"/>
        <v>0.87648363076792846</v>
      </c>
      <c r="GF67" s="240">
        <f t="shared" si="33"/>
        <v>0.85784958264429079</v>
      </c>
      <c r="GG67" s="240">
        <f t="shared" si="34"/>
        <v>0.72765491742070842</v>
      </c>
      <c r="GI67" s="244">
        <f t="shared" si="35"/>
        <v>6685963</v>
      </c>
      <c r="GJ67" s="244">
        <f t="shared" si="36"/>
        <v>6138227</v>
      </c>
      <c r="GK67" s="239">
        <f t="shared" si="37"/>
        <v>547736</v>
      </c>
      <c r="GL67" s="244">
        <f t="shared" si="38"/>
        <v>6056029</v>
      </c>
      <c r="GM67" s="240">
        <f t="shared" si="39"/>
        <v>8.1923277170394146E-2</v>
      </c>
      <c r="GN67" s="244">
        <f t="shared" si="40"/>
        <v>5538770</v>
      </c>
      <c r="GO67" s="240">
        <f t="shared" si="41"/>
        <v>0.91807672282960584</v>
      </c>
      <c r="GP67" s="240">
        <f t="shared" si="42"/>
        <v>0.90578260753163009</v>
      </c>
      <c r="GQ67" s="240">
        <f t="shared" si="43"/>
        <v>0.82841768642751989</v>
      </c>
      <c r="GS67" s="244">
        <f t="shared" si="44"/>
        <v>5116920</v>
      </c>
      <c r="GT67" s="244">
        <f t="shared" si="45"/>
        <v>4870741</v>
      </c>
      <c r="GU67" s="239">
        <f t="shared" si="46"/>
        <v>246179</v>
      </c>
      <c r="GV67" s="244">
        <f t="shared" si="47"/>
        <v>4833625</v>
      </c>
      <c r="GW67" s="240">
        <f t="shared" si="48"/>
        <v>4.8110777577136249E-2</v>
      </c>
      <c r="GX67" s="244">
        <f t="shared" si="49"/>
        <v>4651714</v>
      </c>
      <c r="GY67" s="240">
        <f t="shared" si="50"/>
        <v>0.95188922242286378</v>
      </c>
      <c r="GZ67" s="240">
        <f t="shared" si="51"/>
        <v>0.94463564018980173</v>
      </c>
      <c r="HA67" s="240">
        <f t="shared" si="52"/>
        <v>0.90908476192709675</v>
      </c>
      <c r="HC67" s="239">
        <f t="shared" si="53"/>
        <v>2980958</v>
      </c>
      <c r="HD67" s="239">
        <f t="shared" si="54"/>
        <v>2868151</v>
      </c>
      <c r="HE67" s="239">
        <f t="shared" si="55"/>
        <v>112807</v>
      </c>
      <c r="HF67" s="239">
        <f t="shared" si="56"/>
        <v>2850535</v>
      </c>
      <c r="HG67" s="240">
        <f t="shared" si="57"/>
        <v>3.7842532501296565E-2</v>
      </c>
      <c r="HH67" s="239">
        <f t="shared" si="58"/>
        <v>2741159</v>
      </c>
      <c r="HI67" s="240">
        <f t="shared" si="59"/>
        <v>0.96215746749870346</v>
      </c>
      <c r="HJ67" s="299">
        <f t="shared" si="60"/>
        <v>0.95624795787126149</v>
      </c>
      <c r="HK67" s="297">
        <f t="shared" si="61"/>
        <v>0.91955639764129515</v>
      </c>
      <c r="HM67" s="239">
        <f t="shared" si="62"/>
        <v>31310385</v>
      </c>
      <c r="HN67" s="239">
        <f t="shared" si="63"/>
        <v>27582822</v>
      </c>
      <c r="HO67" s="307">
        <f t="shared" si="64"/>
        <v>3727563</v>
      </c>
      <c r="HP67" s="304">
        <f t="shared" si="65"/>
        <v>27036395</v>
      </c>
      <c r="HQ67" s="285">
        <f t="shared" si="66"/>
        <v>0.11905196949829905</v>
      </c>
      <c r="HR67" s="302">
        <f t="shared" si="67"/>
        <v>23482081</v>
      </c>
      <c r="HS67" s="300">
        <f t="shared" si="68"/>
        <v>0.88094803050170101</v>
      </c>
      <c r="HT67" s="299">
        <f t="shared" si="69"/>
        <v>0.86349608923684584</v>
      </c>
      <c r="HU67" s="297">
        <f t="shared" si="70"/>
        <v>0.74997739567878197</v>
      </c>
      <c r="HW67" s="239">
        <f t="shared" si="71"/>
        <v>14783841</v>
      </c>
      <c r="HX67" s="309">
        <f t="shared" si="72"/>
        <v>13877119</v>
      </c>
      <c r="HY67" s="307">
        <f t="shared" si="73"/>
        <v>906722</v>
      </c>
      <c r="HZ67" s="304">
        <f t="shared" si="74"/>
        <v>13740189</v>
      </c>
      <c r="IA67" s="285">
        <f t="shared" si="75"/>
        <v>6.1331963729858836E-2</v>
      </c>
      <c r="IB67" s="302">
        <f t="shared" si="76"/>
        <v>12931643</v>
      </c>
      <c r="IC67" s="300">
        <f t="shared" si="77"/>
        <v>0.93866803627014117</v>
      </c>
      <c r="ID67" s="299">
        <f t="shared" si="78"/>
        <v>0.92940589661374196</v>
      </c>
      <c r="IE67" s="297">
        <f t="shared" si="79"/>
        <v>0.87471469694513082</v>
      </c>
    </row>
    <row r="68" spans="2:239" ht="15" hidden="1" x14ac:dyDescent="0.3">
      <c r="B68" s="131">
        <v>59</v>
      </c>
      <c r="C68" s="131" t="s">
        <v>714</v>
      </c>
      <c r="D68" s="139">
        <v>44584</v>
      </c>
      <c r="E68" s="136">
        <v>2980958</v>
      </c>
      <c r="F68" s="136">
        <v>2868378</v>
      </c>
      <c r="G68" s="137">
        <v>96.223361751490629</v>
      </c>
      <c r="H68" s="136">
        <v>2850823</v>
      </c>
      <c r="I68" s="137">
        <v>95.634457110767741</v>
      </c>
      <c r="J68" s="136">
        <v>2744768</v>
      </c>
      <c r="K68" s="137">
        <v>92.076708226013253</v>
      </c>
      <c r="L68" s="136">
        <v>0</v>
      </c>
      <c r="M68" s="137">
        <v>0</v>
      </c>
      <c r="N68" s="136">
        <v>0</v>
      </c>
      <c r="O68" s="137">
        <v>0</v>
      </c>
      <c r="P68" s="136">
        <v>0</v>
      </c>
      <c r="Q68" s="137">
        <v>0</v>
      </c>
      <c r="R68" s="136">
        <v>2442116</v>
      </c>
      <c r="S68" s="136">
        <v>2344734</v>
      </c>
      <c r="T68" s="137">
        <v>96.012392531722497</v>
      </c>
      <c r="U68" s="136">
        <v>2329561</v>
      </c>
      <c r="V68" s="137">
        <v>95.391087073668899</v>
      </c>
      <c r="W68" s="136">
        <v>2258099</v>
      </c>
      <c r="X68" s="137">
        <v>92.464854249347695</v>
      </c>
      <c r="Y68" s="136">
        <v>0</v>
      </c>
      <c r="Z68" s="137">
        <v>0</v>
      </c>
      <c r="AA68" s="136">
        <v>0</v>
      </c>
      <c r="AB68" s="137">
        <v>0</v>
      </c>
      <c r="AC68" s="136">
        <v>0</v>
      </c>
      <c r="AD68" s="137">
        <v>0</v>
      </c>
      <c r="AE68" s="138">
        <v>2674804</v>
      </c>
      <c r="AF68" s="138">
        <v>2526581</v>
      </c>
      <c r="AG68" s="137">
        <v>94.458547243087722</v>
      </c>
      <c r="AH68" s="138">
        <v>2504681</v>
      </c>
      <c r="AI68" s="137">
        <v>93.639795663532738</v>
      </c>
      <c r="AJ68" s="138">
        <v>2399566</v>
      </c>
      <c r="AK68" s="137">
        <v>89.709975011253164</v>
      </c>
      <c r="AL68" s="138">
        <v>0</v>
      </c>
      <c r="AM68" s="137">
        <v>0</v>
      </c>
      <c r="AN68" s="138">
        <v>3015497</v>
      </c>
      <c r="AO68" s="138">
        <v>2795590</v>
      </c>
      <c r="AP68" s="137">
        <v>92.707437613103252</v>
      </c>
      <c r="AQ68" s="138">
        <v>2762782</v>
      </c>
      <c r="AR68" s="137">
        <v>91.61945775439338</v>
      </c>
      <c r="AS68" s="138">
        <v>2582721</v>
      </c>
      <c r="AT68" s="137">
        <v>85.648269588727828</v>
      </c>
      <c r="AU68" s="138">
        <v>0</v>
      </c>
      <c r="AV68" s="137">
        <v>0</v>
      </c>
      <c r="AW68" s="138">
        <v>3670466</v>
      </c>
      <c r="AX68" s="138">
        <v>3344433</v>
      </c>
      <c r="AY68" s="137">
        <v>91.117394902990526</v>
      </c>
      <c r="AZ68" s="138">
        <v>3295279</v>
      </c>
      <c r="BA68" s="137">
        <v>89.778218896456195</v>
      </c>
      <c r="BB68" s="138">
        <v>2974137</v>
      </c>
      <c r="BC68" s="137">
        <v>81.028866634372861</v>
      </c>
      <c r="BD68" s="138">
        <v>0</v>
      </c>
      <c r="BE68" s="137">
        <v>0</v>
      </c>
      <c r="BF68" s="138">
        <v>4129776</v>
      </c>
      <c r="BG68" s="138">
        <v>3681692</v>
      </c>
      <c r="BH68" s="137">
        <v>89.149919995660781</v>
      </c>
      <c r="BI68" s="138">
        <v>3613904</v>
      </c>
      <c r="BJ68" s="137">
        <v>87.508475035934154</v>
      </c>
      <c r="BK68" s="138">
        <v>3156557</v>
      </c>
      <c r="BL68" s="137">
        <v>76.43409715200049</v>
      </c>
      <c r="BM68" s="138">
        <v>0</v>
      </c>
      <c r="BN68" s="137">
        <v>0</v>
      </c>
      <c r="BO68" s="138">
        <v>4139549</v>
      </c>
      <c r="BP68" s="138">
        <v>3570199</v>
      </c>
      <c r="BQ68" s="137">
        <v>86.246086228234049</v>
      </c>
      <c r="BR68" s="138">
        <v>3484650</v>
      </c>
      <c r="BS68" s="137">
        <v>84.179460129593835</v>
      </c>
      <c r="BT68" s="138">
        <v>2901561</v>
      </c>
      <c r="BU68" s="137">
        <v>70.093650298619494</v>
      </c>
      <c r="BV68" s="138">
        <v>0</v>
      </c>
      <c r="BW68" s="137">
        <v>0</v>
      </c>
      <c r="BX68" s="136">
        <v>3865391</v>
      </c>
      <c r="BY68" s="136">
        <v>3130099</v>
      </c>
      <c r="BZ68" s="137">
        <v>80.977551818173126</v>
      </c>
      <c r="CA68" s="136">
        <v>3026049</v>
      </c>
      <c r="CB68" s="137">
        <v>78.285715468370469</v>
      </c>
      <c r="CC68" s="136">
        <v>2331837</v>
      </c>
      <c r="CD68" s="137">
        <v>60.326031700285945</v>
      </c>
      <c r="CE68" s="136">
        <v>4391828</v>
      </c>
      <c r="CF68" s="136">
        <v>3335264</v>
      </c>
      <c r="CG68" s="137">
        <v>75.942500480437758</v>
      </c>
      <c r="CH68" s="136">
        <v>3185765</v>
      </c>
      <c r="CI68" s="137">
        <v>72.538473728934733</v>
      </c>
      <c r="CJ68" s="136">
        <v>2269458</v>
      </c>
      <c r="CK68" s="137">
        <v>51.674564668743862</v>
      </c>
      <c r="CL68" s="136">
        <v>4695213</v>
      </c>
      <c r="CM68" s="136">
        <v>3338134</v>
      </c>
      <c r="CN68" s="137">
        <v>71.096540242157275</v>
      </c>
      <c r="CO68" s="136">
        <v>3137558</v>
      </c>
      <c r="CP68" s="137">
        <v>66.824614772535355</v>
      </c>
      <c r="CQ68" s="136">
        <v>2026682</v>
      </c>
      <c r="CR68" s="137">
        <v>43.164857483568902</v>
      </c>
      <c r="CS68" s="136">
        <v>4789564</v>
      </c>
      <c r="CT68" s="136">
        <v>3243760</v>
      </c>
      <c r="CU68" s="137">
        <v>67.725580031919392</v>
      </c>
      <c r="CV68" s="136">
        <v>2991552</v>
      </c>
      <c r="CW68" s="137">
        <v>62.459798010841908</v>
      </c>
      <c r="CX68" s="136">
        <v>1748192</v>
      </c>
      <c r="CY68" s="137">
        <v>36.500023801748974</v>
      </c>
      <c r="CZ68" s="136">
        <v>4417542</v>
      </c>
      <c r="DA68" s="136">
        <v>2936082</v>
      </c>
      <c r="DB68" s="137">
        <v>66.464155858620018</v>
      </c>
      <c r="DC68" s="136">
        <v>2659808</v>
      </c>
      <c r="DD68" s="137">
        <v>60.210134957403916</v>
      </c>
      <c r="DE68" s="136">
        <v>1414800</v>
      </c>
      <c r="DF68" s="137">
        <v>32.026860186049163</v>
      </c>
      <c r="DG68" s="136">
        <v>3804929</v>
      </c>
      <c r="DH68" s="136">
        <v>2603791</v>
      </c>
      <c r="DI68" s="137">
        <v>68.43205221437772</v>
      </c>
      <c r="DJ68" s="136">
        <v>2308008</v>
      </c>
      <c r="DK68" s="137">
        <v>60.658372337565304</v>
      </c>
      <c r="DL68" s="136">
        <v>1152141</v>
      </c>
      <c r="DM68" s="137">
        <v>30.280223362906376</v>
      </c>
      <c r="DN68" s="136">
        <v>1401351</v>
      </c>
      <c r="DO68" s="136">
        <v>908127</v>
      </c>
      <c r="DP68" s="137">
        <v>64.803678735734309</v>
      </c>
      <c r="DQ68" s="136">
        <v>649897</v>
      </c>
      <c r="DR68" s="137">
        <v>46.376461000848465</v>
      </c>
      <c r="DS68" s="136">
        <v>92823</v>
      </c>
      <c r="DT68" s="137">
        <v>6.6238222971974903</v>
      </c>
      <c r="DU68" s="136">
        <v>1422608</v>
      </c>
      <c r="DV68" s="136">
        <v>794077</v>
      </c>
      <c r="DW68" s="137">
        <v>55.818398321955165</v>
      </c>
      <c r="DX68" s="136">
        <v>229628</v>
      </c>
      <c r="DY68" s="137">
        <v>16.141340411413406</v>
      </c>
      <c r="DZ68" s="136">
        <v>1717</v>
      </c>
      <c r="EA68" s="137">
        <v>0.12069382430015857</v>
      </c>
      <c r="EB68" s="136">
        <v>2988769</v>
      </c>
      <c r="EC68" s="136">
        <v>909831</v>
      </c>
      <c r="ED68" s="137">
        <v>30.44166344070084</v>
      </c>
      <c r="EE68" s="136">
        <v>188464</v>
      </c>
      <c r="EF68" s="137">
        <v>6.305739921686822</v>
      </c>
      <c r="EG68" s="136">
        <v>561</v>
      </c>
      <c r="EH68" s="137">
        <v>1.8770269632748467E-2</v>
      </c>
      <c r="EI68" s="136">
        <v>5005988</v>
      </c>
      <c r="EJ68" s="136">
        <v>791</v>
      </c>
      <c r="EK68" s="137">
        <v>1.5801076630627159E-2</v>
      </c>
      <c r="EL68" s="138">
        <v>236</v>
      </c>
      <c r="EM68" s="137">
        <v>4.7143540895423636E-3</v>
      </c>
      <c r="EN68" s="138">
        <v>0</v>
      </c>
      <c r="EO68" s="137">
        <v>0</v>
      </c>
      <c r="EP68" s="138">
        <v>2223118</v>
      </c>
      <c r="EQ68" s="138">
        <v>0</v>
      </c>
      <c r="ER68" s="137">
        <v>0</v>
      </c>
      <c r="ET68" s="239">
        <f t="shared" si="4"/>
        <v>59836349</v>
      </c>
      <c r="EU68" s="239">
        <f t="shared" si="82"/>
        <v>17504786</v>
      </c>
      <c r="EW68" s="287">
        <f t="shared" si="83"/>
        <v>0.29254435293169373</v>
      </c>
      <c r="EX68" s="239">
        <f t="shared" si="5"/>
        <v>50418984</v>
      </c>
      <c r="EY68" s="239">
        <f t="shared" si="84"/>
        <v>9792120</v>
      </c>
      <c r="EZ68" s="286">
        <f t="shared" si="85"/>
        <v>0.19421494094367311</v>
      </c>
      <c r="FA68" s="288">
        <f t="shared" si="86"/>
        <v>0.80578505905632691</v>
      </c>
      <c r="FB68" s="291">
        <f t="shared" si="87"/>
        <v>0.76955769279285757</v>
      </c>
      <c r="FC68" s="294">
        <f t="shared" si="88"/>
        <v>0.59607194782028927</v>
      </c>
      <c r="FE68" s="239">
        <f t="shared" si="9"/>
        <v>19108599</v>
      </c>
      <c r="FF68" s="239">
        <f t="shared" si="10"/>
        <v>13029894</v>
      </c>
      <c r="FG68" s="239">
        <f t="shared" si="11"/>
        <v>6078705</v>
      </c>
      <c r="FH68" s="239">
        <f t="shared" si="12"/>
        <v>11746823</v>
      </c>
      <c r="FI68" s="240">
        <f t="shared" si="13"/>
        <v>0.31811358854722943</v>
      </c>
      <c r="FJ68" s="239">
        <f t="shared" si="14"/>
        <v>6434638</v>
      </c>
      <c r="FK68" s="240">
        <f t="shared" si="15"/>
        <v>0.68188641145277051</v>
      </c>
      <c r="FL68" s="240">
        <f t="shared" si="16"/>
        <v>0.61474014918623809</v>
      </c>
      <c r="FM68" s="240">
        <f t="shared" si="17"/>
        <v>0.33674043816608429</v>
      </c>
      <c r="FO68" s="312">
        <f t="shared" si="18"/>
        <v>8257219</v>
      </c>
      <c r="FP68" s="312">
        <f t="shared" si="81"/>
        <v>6465363</v>
      </c>
      <c r="FQ68" s="239">
        <f t="shared" si="19"/>
        <v>1791856</v>
      </c>
      <c r="FR68" s="312">
        <f t="shared" si="20"/>
        <v>6211814</v>
      </c>
      <c r="FS68" s="240">
        <f t="shared" si="21"/>
        <v>0.21700478090747019</v>
      </c>
      <c r="FT68" s="312">
        <f t="shared" si="22"/>
        <v>4601295</v>
      </c>
      <c r="FU68" s="240">
        <f t="shared" si="23"/>
        <v>0.78299521909252978</v>
      </c>
      <c r="FV68" s="240">
        <f t="shared" si="24"/>
        <v>0.75228887595206084</v>
      </c>
      <c r="FW68" s="240">
        <f t="shared" si="25"/>
        <v>0.55724512090571898</v>
      </c>
      <c r="FY68" s="244">
        <f t="shared" si="26"/>
        <v>8269325</v>
      </c>
      <c r="FZ68" s="244">
        <f t="shared" si="27"/>
        <v>7251891</v>
      </c>
      <c r="GA68" s="239">
        <f t="shared" si="28"/>
        <v>1017434</v>
      </c>
      <c r="GB68" s="244">
        <f t="shared" si="29"/>
        <v>7098554</v>
      </c>
      <c r="GC68" s="240">
        <f t="shared" si="30"/>
        <v>0.12303712818156258</v>
      </c>
      <c r="GD68" s="244">
        <f t="shared" si="31"/>
        <v>6058118</v>
      </c>
      <c r="GE68" s="240">
        <f t="shared" si="32"/>
        <v>0.87696287181843746</v>
      </c>
      <c r="GF68" s="240">
        <f t="shared" si="33"/>
        <v>0.85842000405111663</v>
      </c>
      <c r="GG68" s="240">
        <f t="shared" si="34"/>
        <v>0.73260127035761691</v>
      </c>
      <c r="GI68" s="244">
        <f t="shared" si="35"/>
        <v>6685963</v>
      </c>
      <c r="GJ68" s="244">
        <f t="shared" si="36"/>
        <v>6140023</v>
      </c>
      <c r="GK68" s="239">
        <f t="shared" si="37"/>
        <v>545940</v>
      </c>
      <c r="GL68" s="244">
        <f t="shared" si="38"/>
        <v>6058061</v>
      </c>
      <c r="GM68" s="240">
        <f t="shared" si="39"/>
        <v>8.1654654684747738E-2</v>
      </c>
      <c r="GN68" s="244">
        <f t="shared" si="40"/>
        <v>5556858</v>
      </c>
      <c r="GO68" s="240">
        <f t="shared" si="41"/>
        <v>0.91834534531525225</v>
      </c>
      <c r="GP68" s="240">
        <f t="shared" si="42"/>
        <v>0.90608652784946608</v>
      </c>
      <c r="GQ68" s="240">
        <f t="shared" si="43"/>
        <v>0.83112305587093438</v>
      </c>
      <c r="GS68" s="244">
        <f t="shared" si="44"/>
        <v>5116920</v>
      </c>
      <c r="GT68" s="244">
        <f t="shared" si="45"/>
        <v>4871315</v>
      </c>
      <c r="GU68" s="239">
        <f t="shared" si="46"/>
        <v>245605</v>
      </c>
      <c r="GV68" s="244">
        <f t="shared" si="47"/>
        <v>4834242</v>
      </c>
      <c r="GW68" s="240">
        <f t="shared" si="48"/>
        <v>4.7998600720746076E-2</v>
      </c>
      <c r="GX68" s="244">
        <f t="shared" si="49"/>
        <v>4657665</v>
      </c>
      <c r="GY68" s="240">
        <f t="shared" si="50"/>
        <v>0.95200139927925398</v>
      </c>
      <c r="GZ68" s="240">
        <f t="shared" si="51"/>
        <v>0.94475622053891795</v>
      </c>
      <c r="HA68" s="240">
        <f t="shared" si="52"/>
        <v>0.91024776623437542</v>
      </c>
      <c r="HC68" s="239">
        <f t="shared" si="53"/>
        <v>2980958</v>
      </c>
      <c r="HD68" s="239">
        <f t="shared" si="54"/>
        <v>2868378</v>
      </c>
      <c r="HE68" s="239">
        <f t="shared" si="55"/>
        <v>112580</v>
      </c>
      <c r="HF68" s="239">
        <f t="shared" si="56"/>
        <v>2850823</v>
      </c>
      <c r="HG68" s="240">
        <f t="shared" si="57"/>
        <v>3.7766382485093716E-2</v>
      </c>
      <c r="HH68" s="239">
        <f t="shared" si="58"/>
        <v>2744768</v>
      </c>
      <c r="HI68" s="240">
        <f t="shared" si="59"/>
        <v>0.96223361751490633</v>
      </c>
      <c r="HJ68" s="299">
        <f t="shared" si="60"/>
        <v>0.95634457110767745</v>
      </c>
      <c r="HK68" s="297">
        <f t="shared" si="61"/>
        <v>0.92076708226013249</v>
      </c>
      <c r="HM68" s="239">
        <f t="shared" si="62"/>
        <v>31310385</v>
      </c>
      <c r="HN68" s="239">
        <f t="shared" si="63"/>
        <v>27596970</v>
      </c>
      <c r="HO68" s="307">
        <f t="shared" si="64"/>
        <v>3713415</v>
      </c>
      <c r="HP68" s="304">
        <f t="shared" si="65"/>
        <v>27053494</v>
      </c>
      <c r="HQ68" s="285">
        <f t="shared" si="66"/>
        <v>0.11860010664193366</v>
      </c>
      <c r="HR68" s="302">
        <f t="shared" si="67"/>
        <v>23618704</v>
      </c>
      <c r="HS68" s="300">
        <f t="shared" si="68"/>
        <v>0.88139989335806634</v>
      </c>
      <c r="HT68" s="299">
        <f t="shared" si="69"/>
        <v>0.86404220197228487</v>
      </c>
      <c r="HU68" s="297">
        <f t="shared" si="70"/>
        <v>0.75434089999212717</v>
      </c>
      <c r="HW68" s="239">
        <f t="shared" si="71"/>
        <v>14783841</v>
      </c>
      <c r="HX68" s="309">
        <f t="shared" si="72"/>
        <v>13879716</v>
      </c>
      <c r="HY68" s="307">
        <f t="shared" si="73"/>
        <v>904125</v>
      </c>
      <c r="HZ68" s="304">
        <f t="shared" si="74"/>
        <v>13743126</v>
      </c>
      <c r="IA68" s="285">
        <f t="shared" si="75"/>
        <v>6.1156298961819192E-2</v>
      </c>
      <c r="IB68" s="302">
        <f t="shared" si="76"/>
        <v>12959291</v>
      </c>
      <c r="IC68" s="300">
        <f t="shared" si="77"/>
        <v>0.93884370103818082</v>
      </c>
      <c r="ID68" s="299">
        <f t="shared" si="78"/>
        <v>0.92960455946462084</v>
      </c>
      <c r="IE68" s="297">
        <f t="shared" si="79"/>
        <v>0.87658484692848093</v>
      </c>
    </row>
    <row r="69" spans="2:239" ht="15.6" x14ac:dyDescent="0.3">
      <c r="B69" s="131">
        <v>60</v>
      </c>
      <c r="C69" s="131" t="s">
        <v>715</v>
      </c>
      <c r="D69" s="139">
        <v>44591</v>
      </c>
      <c r="E69" s="136">
        <v>2980958</v>
      </c>
      <c r="F69" s="136">
        <v>2868568</v>
      </c>
      <c r="G69" s="137">
        <v>96.229735541393069</v>
      </c>
      <c r="H69" s="136">
        <v>2851114</v>
      </c>
      <c r="I69" s="137">
        <v>95.644219073197277</v>
      </c>
      <c r="J69" s="136">
        <v>2748269</v>
      </c>
      <c r="K69" s="137">
        <v>92.194153691531383</v>
      </c>
      <c r="L69" s="136">
        <v>0</v>
      </c>
      <c r="M69" s="137">
        <v>0</v>
      </c>
      <c r="N69" s="136">
        <v>0</v>
      </c>
      <c r="O69" s="137">
        <v>0</v>
      </c>
      <c r="P69" s="136">
        <v>0</v>
      </c>
      <c r="Q69" s="137">
        <v>0</v>
      </c>
      <c r="R69" s="136">
        <v>2442116</v>
      </c>
      <c r="S69" s="136">
        <v>2344904</v>
      </c>
      <c r="T69" s="137">
        <v>96.019353708013867</v>
      </c>
      <c r="U69" s="136">
        <v>2329780</v>
      </c>
      <c r="V69" s="137">
        <v>95.400054706656036</v>
      </c>
      <c r="W69" s="136">
        <v>2260380</v>
      </c>
      <c r="X69" s="137">
        <v>92.558256855939675</v>
      </c>
      <c r="Y69" s="136">
        <v>0</v>
      </c>
      <c r="Z69" s="137">
        <v>0</v>
      </c>
      <c r="AA69" s="136">
        <v>0</v>
      </c>
      <c r="AB69" s="137">
        <v>0</v>
      </c>
      <c r="AC69" s="136">
        <v>0</v>
      </c>
      <c r="AD69" s="137">
        <v>0</v>
      </c>
      <c r="AE69" s="138">
        <v>2674804</v>
      </c>
      <c r="AF69" s="138">
        <v>2526873</v>
      </c>
      <c r="AG69" s="137">
        <v>94.469463930815124</v>
      </c>
      <c r="AH69" s="138">
        <v>2505004</v>
      </c>
      <c r="AI69" s="137">
        <v>93.651871314683248</v>
      </c>
      <c r="AJ69" s="138">
        <v>2402720</v>
      </c>
      <c r="AK69" s="137">
        <v>89.827890193075831</v>
      </c>
      <c r="AL69" s="138">
        <v>0</v>
      </c>
      <c r="AM69" s="137">
        <v>0</v>
      </c>
      <c r="AN69" s="138">
        <v>3015497</v>
      </c>
      <c r="AO69" s="138">
        <v>2796240</v>
      </c>
      <c r="AP69" s="137">
        <v>92.728992932176695</v>
      </c>
      <c r="AQ69" s="138">
        <v>2763458</v>
      </c>
      <c r="AR69" s="137">
        <v>91.641875286229762</v>
      </c>
      <c r="AS69" s="138">
        <v>2588331</v>
      </c>
      <c r="AT69" s="137">
        <v>85.834308573346291</v>
      </c>
      <c r="AU69" s="138">
        <v>0</v>
      </c>
      <c r="AV69" s="137">
        <v>0</v>
      </c>
      <c r="AW69" s="138">
        <v>3670466</v>
      </c>
      <c r="AX69" s="138">
        <v>3345508</v>
      </c>
      <c r="AY69" s="137">
        <v>91.146682737287307</v>
      </c>
      <c r="AZ69" s="138">
        <v>3296519</v>
      </c>
      <c r="BA69" s="137">
        <v>89.812002072761331</v>
      </c>
      <c r="BB69" s="138">
        <v>2984125</v>
      </c>
      <c r="BC69" s="137">
        <v>81.300984670611314</v>
      </c>
      <c r="BD69" s="138">
        <v>0</v>
      </c>
      <c r="BE69" s="137">
        <v>0</v>
      </c>
      <c r="BF69" s="138">
        <v>4129776</v>
      </c>
      <c r="BG69" s="138">
        <v>3683319</v>
      </c>
      <c r="BH69" s="137">
        <v>89.189316805560409</v>
      </c>
      <c r="BI69" s="138">
        <v>3615761</v>
      </c>
      <c r="BJ69" s="137">
        <v>87.55344115516192</v>
      </c>
      <c r="BK69" s="138">
        <v>3171204</v>
      </c>
      <c r="BL69" s="137">
        <v>76.788765298650588</v>
      </c>
      <c r="BM69" s="138">
        <v>0</v>
      </c>
      <c r="BN69" s="137">
        <v>0</v>
      </c>
      <c r="BO69" s="138">
        <v>4139549</v>
      </c>
      <c r="BP69" s="138">
        <v>3572330</v>
      </c>
      <c r="BQ69" s="137">
        <v>86.297565266167879</v>
      </c>
      <c r="BR69" s="138">
        <v>3487265</v>
      </c>
      <c r="BS69" s="137">
        <v>84.242631262487777</v>
      </c>
      <c r="BT69" s="138">
        <v>2921395</v>
      </c>
      <c r="BU69" s="137">
        <v>70.572784619773799</v>
      </c>
      <c r="BV69" s="138">
        <v>0</v>
      </c>
      <c r="BW69" s="137">
        <v>0</v>
      </c>
      <c r="BX69" s="136">
        <v>3865391</v>
      </c>
      <c r="BY69" s="136">
        <v>3132848</v>
      </c>
      <c r="BZ69" s="137">
        <v>81.048670108664297</v>
      </c>
      <c r="CA69" s="136">
        <v>3029325</v>
      </c>
      <c r="CB69" s="137">
        <v>78.370467567187902</v>
      </c>
      <c r="CC69" s="136">
        <v>2355648</v>
      </c>
      <c r="CD69" s="137">
        <v>60.942036652954378</v>
      </c>
      <c r="CE69" s="136">
        <v>4391828</v>
      </c>
      <c r="CF69" s="136">
        <v>3339347</v>
      </c>
      <c r="CG69" s="137">
        <v>76.035468602140156</v>
      </c>
      <c r="CH69" s="136">
        <v>3191167</v>
      </c>
      <c r="CI69" s="137">
        <v>72.66147490293335</v>
      </c>
      <c r="CJ69" s="136">
        <v>2298650</v>
      </c>
      <c r="CK69" s="137">
        <v>52.33925372305108</v>
      </c>
      <c r="CL69" s="136">
        <v>4695213</v>
      </c>
      <c r="CM69" s="136">
        <v>3344232</v>
      </c>
      <c r="CN69" s="137">
        <v>71.226417204075716</v>
      </c>
      <c r="CO69" s="136">
        <v>3145404</v>
      </c>
      <c r="CP69" s="137">
        <v>66.991721142363517</v>
      </c>
      <c r="CQ69" s="136">
        <v>2061207</v>
      </c>
      <c r="CR69" s="137">
        <v>43.900180886362342</v>
      </c>
      <c r="CS69" s="136">
        <v>4789564</v>
      </c>
      <c r="CT69" s="136">
        <v>3252257</v>
      </c>
      <c r="CU69" s="137">
        <v>67.902986576648729</v>
      </c>
      <c r="CV69" s="136">
        <v>3001914</v>
      </c>
      <c r="CW69" s="137">
        <v>62.676143381735791</v>
      </c>
      <c r="CX69" s="136">
        <v>1787099</v>
      </c>
      <c r="CY69" s="137">
        <v>37.312352439595756</v>
      </c>
      <c r="CZ69" s="136">
        <v>4417542</v>
      </c>
      <c r="DA69" s="136">
        <v>2946288</v>
      </c>
      <c r="DB69" s="137">
        <v>66.695189315687315</v>
      </c>
      <c r="DC69" s="136">
        <v>2671294</v>
      </c>
      <c r="DD69" s="137">
        <v>60.470143803952517</v>
      </c>
      <c r="DE69" s="136">
        <v>1456579</v>
      </c>
      <c r="DF69" s="137">
        <v>32.972612371314177</v>
      </c>
      <c r="DG69" s="136">
        <v>3804929</v>
      </c>
      <c r="DH69" s="136">
        <v>2615029</v>
      </c>
      <c r="DI69" s="137">
        <v>68.727405951595941</v>
      </c>
      <c r="DJ69" s="136">
        <v>2319453</v>
      </c>
      <c r="DK69" s="137">
        <v>60.959166386547558</v>
      </c>
      <c r="DL69" s="136">
        <v>1189540</v>
      </c>
      <c r="DM69" s="137">
        <v>31.263132636640528</v>
      </c>
      <c r="DN69" s="136">
        <v>1401351</v>
      </c>
      <c r="DO69" s="136">
        <v>913857</v>
      </c>
      <c r="DP69" s="137">
        <v>65.21256987007537</v>
      </c>
      <c r="DQ69" s="136">
        <v>664166</v>
      </c>
      <c r="DR69" s="137">
        <v>47.394692692979845</v>
      </c>
      <c r="DS69" s="136">
        <v>105001</v>
      </c>
      <c r="DT69" s="137">
        <v>7.4928408371635653</v>
      </c>
      <c r="DU69" s="136">
        <v>1422608</v>
      </c>
      <c r="DV69" s="136">
        <v>805445</v>
      </c>
      <c r="DW69" s="137">
        <v>56.617494067234261</v>
      </c>
      <c r="DX69" s="136">
        <v>284036</v>
      </c>
      <c r="DY69" s="137">
        <v>19.965865508980691</v>
      </c>
      <c r="DZ69" s="136">
        <v>2364</v>
      </c>
      <c r="EA69" s="137">
        <v>0.16617367539055031</v>
      </c>
      <c r="EB69" s="136">
        <v>2988769</v>
      </c>
      <c r="EC69" s="136">
        <v>931490</v>
      </c>
      <c r="ED69" s="137">
        <v>31.166343066325968</v>
      </c>
      <c r="EE69" s="136">
        <v>250251</v>
      </c>
      <c r="EF69" s="137">
        <v>8.3730458928073741</v>
      </c>
      <c r="EG69" s="136">
        <v>800</v>
      </c>
      <c r="EH69" s="137">
        <v>2.6766872916575354E-2</v>
      </c>
      <c r="EI69" s="136">
        <v>5005988</v>
      </c>
      <c r="EJ69" s="136">
        <v>1023</v>
      </c>
      <c r="EK69" s="137">
        <v>2.0435526413567114E-2</v>
      </c>
      <c r="EL69" s="138">
        <v>255</v>
      </c>
      <c r="EM69" s="137">
        <v>5.0938995459038254E-3</v>
      </c>
      <c r="EN69" s="138">
        <v>1</v>
      </c>
      <c r="EO69" s="137">
        <v>1.9976076650603236E-5</v>
      </c>
      <c r="EP69" s="138">
        <v>2223118</v>
      </c>
      <c r="EQ69" s="138">
        <v>0</v>
      </c>
      <c r="ER69" s="137">
        <v>0</v>
      </c>
      <c r="ET69" s="239">
        <f t="shared" si="4"/>
        <v>59836349</v>
      </c>
      <c r="EU69" s="239">
        <f t="shared" si="82"/>
        <v>17416791</v>
      </c>
      <c r="EV69" s="242">
        <v>44562</v>
      </c>
      <c r="EW69" s="287">
        <f t="shared" si="83"/>
        <v>0.29107375852761336</v>
      </c>
      <c r="EX69" s="239">
        <f t="shared" si="5"/>
        <v>50418984</v>
      </c>
      <c r="EY69" s="239">
        <f t="shared" si="84"/>
        <v>9737384</v>
      </c>
      <c r="EZ69" s="286">
        <f t="shared" si="85"/>
        <v>0.1931293181155733</v>
      </c>
      <c r="FA69" s="288">
        <f t="shared" si="86"/>
        <v>0.80687068188442668</v>
      </c>
      <c r="FB69" s="291">
        <f t="shared" si="87"/>
        <v>0.77097198150601365</v>
      </c>
      <c r="FC69" s="294">
        <f t="shared" si="88"/>
        <v>0.6015620624168071</v>
      </c>
      <c r="FE69" s="239">
        <f t="shared" si="9"/>
        <v>19108599</v>
      </c>
      <c r="FF69" s="239">
        <f t="shared" si="10"/>
        <v>13071663</v>
      </c>
      <c r="FG69" s="239">
        <f t="shared" si="11"/>
        <v>6036936</v>
      </c>
      <c r="FH69" s="239">
        <f t="shared" si="12"/>
        <v>11802231</v>
      </c>
      <c r="FI69" s="240">
        <f t="shared" si="13"/>
        <v>0.31592771400980263</v>
      </c>
      <c r="FJ69" s="239">
        <f t="shared" si="14"/>
        <v>6599426</v>
      </c>
      <c r="FK69" s="240">
        <f t="shared" si="15"/>
        <v>0.68407228599019743</v>
      </c>
      <c r="FL69" s="240">
        <f t="shared" si="16"/>
        <v>0.61763978615072723</v>
      </c>
      <c r="FM69" s="240">
        <f t="shared" si="17"/>
        <v>0.34536419964645237</v>
      </c>
      <c r="FO69" s="312">
        <f t="shared" si="18"/>
        <v>8257219</v>
      </c>
      <c r="FP69" s="312">
        <f t="shared" si="81"/>
        <v>6472195</v>
      </c>
      <c r="FQ69" s="239">
        <f t="shared" si="19"/>
        <v>1785024</v>
      </c>
      <c r="FR69" s="312">
        <f t="shared" si="20"/>
        <v>6220492</v>
      </c>
      <c r="FS69" s="240">
        <f t="shared" si="21"/>
        <v>0.21617738369298428</v>
      </c>
      <c r="FT69" s="312">
        <f t="shared" si="22"/>
        <v>4654298</v>
      </c>
      <c r="FU69" s="240">
        <f t="shared" si="23"/>
        <v>0.78382261630701566</v>
      </c>
      <c r="FV69" s="240">
        <f t="shared" si="24"/>
        <v>0.75333983511882152</v>
      </c>
      <c r="FW69" s="240">
        <f t="shared" si="25"/>
        <v>0.56366411015621598</v>
      </c>
      <c r="FY69" s="244">
        <f t="shared" si="26"/>
        <v>8269325</v>
      </c>
      <c r="FZ69" s="244">
        <f t="shared" si="27"/>
        <v>7255649</v>
      </c>
      <c r="GA69" s="239">
        <f t="shared" si="28"/>
        <v>1013676</v>
      </c>
      <c r="GB69" s="244">
        <f t="shared" si="29"/>
        <v>7103026</v>
      </c>
      <c r="GC69" s="240">
        <f t="shared" si="30"/>
        <v>0.12258267754623262</v>
      </c>
      <c r="GD69" s="244">
        <f t="shared" si="31"/>
        <v>6092599</v>
      </c>
      <c r="GE69" s="240">
        <f t="shared" si="32"/>
        <v>0.87741732245376736</v>
      </c>
      <c r="GF69" s="240">
        <f t="shared" si="33"/>
        <v>0.85896079788858215</v>
      </c>
      <c r="GG69" s="240">
        <f t="shared" si="34"/>
        <v>0.73677101819072299</v>
      </c>
      <c r="GI69" s="244">
        <f t="shared" si="35"/>
        <v>6685963</v>
      </c>
      <c r="GJ69" s="244">
        <f t="shared" si="36"/>
        <v>6141748</v>
      </c>
      <c r="GK69" s="239">
        <f t="shared" si="37"/>
        <v>544215</v>
      </c>
      <c r="GL69" s="244">
        <f t="shared" si="38"/>
        <v>6059977</v>
      </c>
      <c r="GM69" s="240">
        <f t="shared" si="39"/>
        <v>8.1396651462175312E-2</v>
      </c>
      <c r="GN69" s="244">
        <f t="shared" si="40"/>
        <v>5572456</v>
      </c>
      <c r="GO69" s="240">
        <f t="shared" si="41"/>
        <v>0.91860334853782466</v>
      </c>
      <c r="GP69" s="240">
        <f t="shared" si="42"/>
        <v>0.9063730983853785</v>
      </c>
      <c r="GQ69" s="240">
        <f t="shared" si="43"/>
        <v>0.83345600327133129</v>
      </c>
      <c r="GS69" s="244">
        <f t="shared" si="44"/>
        <v>5116920</v>
      </c>
      <c r="GT69" s="244">
        <f t="shared" si="45"/>
        <v>4871777</v>
      </c>
      <c r="GU69" s="239">
        <f t="shared" si="46"/>
        <v>245143</v>
      </c>
      <c r="GV69" s="244">
        <f t="shared" si="47"/>
        <v>4834784</v>
      </c>
      <c r="GW69" s="240">
        <f t="shared" si="48"/>
        <v>4.7908312031456422E-2</v>
      </c>
      <c r="GX69" s="244">
        <f t="shared" si="49"/>
        <v>4663100</v>
      </c>
      <c r="GY69" s="240">
        <f t="shared" si="50"/>
        <v>0.9520916879685436</v>
      </c>
      <c r="GZ69" s="240">
        <f t="shared" si="51"/>
        <v>0.94486214363327936</v>
      </c>
      <c r="HA69" s="240">
        <f t="shared" si="52"/>
        <v>0.91130992862894089</v>
      </c>
      <c r="HC69" s="239">
        <f t="shared" si="53"/>
        <v>2980958</v>
      </c>
      <c r="HD69" s="239">
        <f t="shared" si="54"/>
        <v>2868568</v>
      </c>
      <c r="HE69" s="239">
        <f t="shared" si="55"/>
        <v>112390</v>
      </c>
      <c r="HF69" s="239">
        <f t="shared" si="56"/>
        <v>2851114</v>
      </c>
      <c r="HG69" s="240">
        <f t="shared" si="57"/>
        <v>3.7702644586069312E-2</v>
      </c>
      <c r="HH69" s="239">
        <f t="shared" si="58"/>
        <v>2748269</v>
      </c>
      <c r="HI69" s="240">
        <f t="shared" si="59"/>
        <v>0.96229735541393069</v>
      </c>
      <c r="HJ69" s="299">
        <f t="shared" si="60"/>
        <v>0.95644219073197279</v>
      </c>
      <c r="HK69" s="297">
        <f t="shared" si="61"/>
        <v>0.92194153691531378</v>
      </c>
      <c r="HM69" s="239">
        <f t="shared" si="62"/>
        <v>31310385</v>
      </c>
      <c r="HN69" s="239">
        <f t="shared" si="63"/>
        <v>27609937</v>
      </c>
      <c r="HO69" s="307">
        <f t="shared" si="64"/>
        <v>3700448</v>
      </c>
      <c r="HP69" s="304">
        <f t="shared" si="65"/>
        <v>27069393</v>
      </c>
      <c r="HQ69" s="285">
        <f t="shared" si="66"/>
        <v>0.11818596290016875</v>
      </c>
      <c r="HR69" s="302">
        <f t="shared" si="67"/>
        <v>23730722</v>
      </c>
      <c r="HS69" s="300">
        <f t="shared" si="68"/>
        <v>0.8818140370998313</v>
      </c>
      <c r="HT69" s="299">
        <f t="shared" si="69"/>
        <v>0.86454998876570821</v>
      </c>
      <c r="HU69" s="297">
        <f t="shared" si="70"/>
        <v>0.75791856280272507</v>
      </c>
      <c r="HW69" s="239">
        <f t="shared" si="71"/>
        <v>14783841</v>
      </c>
      <c r="HX69" s="309">
        <f t="shared" si="72"/>
        <v>13882093</v>
      </c>
      <c r="HY69" s="307">
        <f t="shared" si="73"/>
        <v>901748</v>
      </c>
      <c r="HZ69" s="304">
        <f t="shared" si="74"/>
        <v>13745875</v>
      </c>
      <c r="IA69" s="285">
        <f t="shared" si="75"/>
        <v>6.099551530620493E-2</v>
      </c>
      <c r="IB69" s="302">
        <f t="shared" si="76"/>
        <v>12983825</v>
      </c>
      <c r="IC69" s="300">
        <f t="shared" si="77"/>
        <v>0.93900448469379505</v>
      </c>
      <c r="ID69" s="299">
        <f t="shared" si="78"/>
        <v>0.92979050572851807</v>
      </c>
      <c r="IE69" s="297">
        <f t="shared" si="79"/>
        <v>0.87824436152959162</v>
      </c>
    </row>
    <row r="70" spans="2:239" ht="15" hidden="1" x14ac:dyDescent="0.3">
      <c r="B70" s="131">
        <v>61</v>
      </c>
      <c r="C70" s="131" t="s">
        <v>716</v>
      </c>
      <c r="D70" s="139">
        <v>44598</v>
      </c>
      <c r="E70" s="136">
        <v>2980958</v>
      </c>
      <c r="F70" s="136">
        <v>2868699</v>
      </c>
      <c r="G70" s="137">
        <v>96.234130101799479</v>
      </c>
      <c r="H70" s="136">
        <v>2851330</v>
      </c>
      <c r="I70" s="137">
        <v>95.651465065928463</v>
      </c>
      <c r="J70" s="136">
        <v>2750372</v>
      </c>
      <c r="K70" s="137">
        <v>92.264701481872606</v>
      </c>
      <c r="L70" s="136">
        <v>0</v>
      </c>
      <c r="M70" s="137">
        <v>0</v>
      </c>
      <c r="N70" s="136">
        <v>0</v>
      </c>
      <c r="O70" s="137">
        <v>0</v>
      </c>
      <c r="P70" s="136">
        <v>0</v>
      </c>
      <c r="Q70" s="137">
        <v>0</v>
      </c>
      <c r="R70" s="136">
        <v>2442116</v>
      </c>
      <c r="S70" s="136">
        <v>2345044</v>
      </c>
      <c r="T70" s="137">
        <v>96.02508644143029</v>
      </c>
      <c r="U70" s="136">
        <v>2329980</v>
      </c>
      <c r="V70" s="137">
        <v>95.408244325822352</v>
      </c>
      <c r="W70" s="136">
        <v>2261767</v>
      </c>
      <c r="X70" s="137">
        <v>92.615051864858174</v>
      </c>
      <c r="Y70" s="136">
        <v>0</v>
      </c>
      <c r="Z70" s="137">
        <v>0</v>
      </c>
      <c r="AA70" s="136">
        <v>0</v>
      </c>
      <c r="AB70" s="137">
        <v>0</v>
      </c>
      <c r="AC70" s="136">
        <v>0</v>
      </c>
      <c r="AD70" s="137">
        <v>0</v>
      </c>
      <c r="AE70" s="138">
        <v>2674804</v>
      </c>
      <c r="AF70" s="138">
        <v>2527115</v>
      </c>
      <c r="AG70" s="137">
        <v>94.478511322698793</v>
      </c>
      <c r="AH70" s="138">
        <v>2505305</v>
      </c>
      <c r="AI70" s="137">
        <v>93.663124475662514</v>
      </c>
      <c r="AJ70" s="138">
        <v>2404657</v>
      </c>
      <c r="AK70" s="137">
        <v>89.90030671406204</v>
      </c>
      <c r="AL70" s="138">
        <v>0</v>
      </c>
      <c r="AM70" s="137">
        <v>0</v>
      </c>
      <c r="AN70" s="138">
        <v>3015497</v>
      </c>
      <c r="AO70" s="138">
        <v>2796629</v>
      </c>
      <c r="AP70" s="137">
        <v>92.741892961591404</v>
      </c>
      <c r="AQ70" s="138">
        <v>2763986</v>
      </c>
      <c r="AR70" s="137">
        <v>91.659384837723266</v>
      </c>
      <c r="AS70" s="138">
        <v>2591860</v>
      </c>
      <c r="AT70" s="137">
        <v>85.95133737490039</v>
      </c>
      <c r="AU70" s="138">
        <v>0</v>
      </c>
      <c r="AV70" s="137">
        <v>0</v>
      </c>
      <c r="AW70" s="138">
        <v>3670466</v>
      </c>
      <c r="AX70" s="138">
        <v>3346066</v>
      </c>
      <c r="AY70" s="137">
        <v>91.161885166624629</v>
      </c>
      <c r="AZ70" s="138">
        <v>3297415</v>
      </c>
      <c r="BA70" s="137">
        <v>89.836413142091502</v>
      </c>
      <c r="BB70" s="138">
        <v>2990276</v>
      </c>
      <c r="BC70" s="137">
        <v>81.468565571782975</v>
      </c>
      <c r="BD70" s="138">
        <v>0</v>
      </c>
      <c r="BE70" s="137">
        <v>0</v>
      </c>
      <c r="BF70" s="138">
        <v>4129776</v>
      </c>
      <c r="BG70" s="138">
        <v>3684142</v>
      </c>
      <c r="BH70" s="137">
        <v>89.20924524719986</v>
      </c>
      <c r="BI70" s="138">
        <v>3617095</v>
      </c>
      <c r="BJ70" s="137">
        <v>87.585743149265241</v>
      </c>
      <c r="BK70" s="138">
        <v>3180341</v>
      </c>
      <c r="BL70" s="137">
        <v>77.010012165308723</v>
      </c>
      <c r="BM70" s="138">
        <v>0</v>
      </c>
      <c r="BN70" s="137">
        <v>0</v>
      </c>
      <c r="BO70" s="138">
        <v>4139549</v>
      </c>
      <c r="BP70" s="138">
        <v>3573416</v>
      </c>
      <c r="BQ70" s="137">
        <v>86.323800008165136</v>
      </c>
      <c r="BR70" s="138">
        <v>3489196</v>
      </c>
      <c r="BS70" s="137">
        <v>84.28927885622322</v>
      </c>
      <c r="BT70" s="138">
        <v>2933913</v>
      </c>
      <c r="BU70" s="137">
        <v>70.875184712151011</v>
      </c>
      <c r="BV70" s="138">
        <v>0</v>
      </c>
      <c r="BW70" s="137">
        <v>0</v>
      </c>
      <c r="BX70" s="136">
        <v>3865391</v>
      </c>
      <c r="BY70" s="136">
        <v>3134407</v>
      </c>
      <c r="BZ70" s="137">
        <v>81.089002380354287</v>
      </c>
      <c r="CA70" s="136">
        <v>3031936</v>
      </c>
      <c r="CB70" s="137">
        <v>78.438015714322304</v>
      </c>
      <c r="CC70" s="136">
        <v>2370670</v>
      </c>
      <c r="CD70" s="137">
        <v>61.330664866762504</v>
      </c>
      <c r="CE70" s="136">
        <v>4391828</v>
      </c>
      <c r="CF70" s="136">
        <v>3341893</v>
      </c>
      <c r="CG70" s="137">
        <v>76.093439907027332</v>
      </c>
      <c r="CH70" s="136">
        <v>3195289</v>
      </c>
      <c r="CI70" s="137">
        <v>72.755331037554299</v>
      </c>
      <c r="CJ70" s="136">
        <v>2318113</v>
      </c>
      <c r="CK70" s="137">
        <v>52.782417708525934</v>
      </c>
      <c r="CL70" s="136">
        <v>4695213</v>
      </c>
      <c r="CM70" s="136">
        <v>3348203</v>
      </c>
      <c r="CN70" s="137">
        <v>71.31099270682715</v>
      </c>
      <c r="CO70" s="136">
        <v>3151690</v>
      </c>
      <c r="CP70" s="137">
        <v>67.12560218247819</v>
      </c>
      <c r="CQ70" s="136">
        <v>2084482</v>
      </c>
      <c r="CR70" s="137">
        <v>44.395898546029755</v>
      </c>
      <c r="CS70" s="136">
        <v>4789564</v>
      </c>
      <c r="CT70" s="136">
        <v>3258091</v>
      </c>
      <c r="CU70" s="137">
        <v>68.024793070935061</v>
      </c>
      <c r="CV70" s="136">
        <v>3010535</v>
      </c>
      <c r="CW70" s="137">
        <v>62.856138888633708</v>
      </c>
      <c r="CX70" s="136">
        <v>1814154</v>
      </c>
      <c r="CY70" s="137">
        <v>37.877226403071347</v>
      </c>
      <c r="CZ70" s="136">
        <v>4417542</v>
      </c>
      <c r="DA70" s="136">
        <v>2953518</v>
      </c>
      <c r="DB70" s="137">
        <v>66.85885499221061</v>
      </c>
      <c r="DC70" s="136">
        <v>2680738</v>
      </c>
      <c r="DD70" s="137">
        <v>60.683927849469235</v>
      </c>
      <c r="DE70" s="136">
        <v>1485142</v>
      </c>
      <c r="DF70" s="137">
        <v>33.619193660184784</v>
      </c>
      <c r="DG70" s="136">
        <v>3804929</v>
      </c>
      <c r="DH70" s="136">
        <v>2623324</v>
      </c>
      <c r="DI70" s="137">
        <v>68.945412647647302</v>
      </c>
      <c r="DJ70" s="136">
        <v>2329044</v>
      </c>
      <c r="DK70" s="137">
        <v>61.211234164947626</v>
      </c>
      <c r="DL70" s="136">
        <v>1215025</v>
      </c>
      <c r="DM70" s="137">
        <v>31.932921744400488</v>
      </c>
      <c r="DN70" s="136">
        <v>1401351</v>
      </c>
      <c r="DO70" s="136">
        <v>918268</v>
      </c>
      <c r="DP70" s="137">
        <v>65.52733754783776</v>
      </c>
      <c r="DQ70" s="136">
        <v>674236</v>
      </c>
      <c r="DR70" s="137">
        <v>48.113284965722364</v>
      </c>
      <c r="DS70" s="136">
        <v>112952</v>
      </c>
      <c r="DT70" s="137">
        <v>8.0602218858801251</v>
      </c>
      <c r="DU70" s="136">
        <v>1422608</v>
      </c>
      <c r="DV70" s="136">
        <v>814217</v>
      </c>
      <c r="DW70" s="137">
        <v>57.234108060688541</v>
      </c>
      <c r="DX70" s="136">
        <v>327614</v>
      </c>
      <c r="DY70" s="137">
        <v>23.029112728172482</v>
      </c>
      <c r="DZ70" s="136">
        <v>3042</v>
      </c>
      <c r="EA70" s="137">
        <v>0.21383262290103808</v>
      </c>
      <c r="EB70" s="136">
        <v>2988769</v>
      </c>
      <c r="EC70" s="136">
        <v>950691</v>
      </c>
      <c r="ED70" s="137">
        <v>31.80878147491492</v>
      </c>
      <c r="EE70" s="136">
        <v>303551</v>
      </c>
      <c r="EF70" s="137">
        <v>10.156388800874208</v>
      </c>
      <c r="EG70" s="136">
        <v>1152</v>
      </c>
      <c r="EH70" s="137">
        <v>3.8544296999868506E-2</v>
      </c>
      <c r="EI70" s="136">
        <v>5005988</v>
      </c>
      <c r="EJ70" s="136">
        <v>3365</v>
      </c>
      <c r="EK70" s="137">
        <v>6.7219497929279892E-2</v>
      </c>
      <c r="EL70" s="138">
        <v>275</v>
      </c>
      <c r="EM70" s="137">
        <v>5.4934210789158904E-3</v>
      </c>
      <c r="EN70" s="138">
        <v>3</v>
      </c>
      <c r="EO70" s="137">
        <v>5.9928229951809709E-5</v>
      </c>
      <c r="EP70" s="138">
        <v>2223118</v>
      </c>
      <c r="EQ70" s="138">
        <v>0</v>
      </c>
      <c r="ER70" s="137">
        <v>0</v>
      </c>
      <c r="ET70" s="239">
        <f t="shared" si="4"/>
        <v>59836349</v>
      </c>
      <c r="EU70" s="239">
        <f t="shared" si="82"/>
        <v>17349261</v>
      </c>
      <c r="EW70" s="287">
        <f t="shared" si="83"/>
        <v>0.2899451803117199</v>
      </c>
      <c r="EX70" s="239">
        <f t="shared" si="5"/>
        <v>50418984</v>
      </c>
      <c r="EY70" s="239">
        <f t="shared" si="84"/>
        <v>9700169</v>
      </c>
      <c r="EZ70" s="286">
        <f t="shared" si="85"/>
        <v>0.19239120328168455</v>
      </c>
      <c r="FA70" s="288">
        <f t="shared" si="86"/>
        <v>0.80760879671831542</v>
      </c>
      <c r="FB70" s="291">
        <f t="shared" si="87"/>
        <v>0.77208566915985455</v>
      </c>
      <c r="FC70" s="294">
        <f t="shared" si="88"/>
        <v>0.6052030719222744</v>
      </c>
      <c r="FE70" s="239">
        <f t="shared" si="9"/>
        <v>19108599</v>
      </c>
      <c r="FF70" s="239">
        <f t="shared" si="10"/>
        <v>13101404</v>
      </c>
      <c r="FG70" s="239">
        <f t="shared" si="11"/>
        <v>6007195</v>
      </c>
      <c r="FH70" s="239">
        <f t="shared" si="12"/>
        <v>11846243</v>
      </c>
      <c r="FI70" s="240">
        <f t="shared" si="13"/>
        <v>0.31437129430577304</v>
      </c>
      <c r="FJ70" s="239">
        <f t="shared" si="14"/>
        <v>6711755</v>
      </c>
      <c r="FK70" s="240">
        <f t="shared" si="15"/>
        <v>0.68562870569422696</v>
      </c>
      <c r="FL70" s="240">
        <f t="shared" si="16"/>
        <v>0.61994304239677644</v>
      </c>
      <c r="FM70" s="240">
        <f t="shared" si="17"/>
        <v>0.35124265258797882</v>
      </c>
      <c r="FO70" s="312">
        <f t="shared" si="18"/>
        <v>8257219</v>
      </c>
      <c r="FP70" s="312">
        <f t="shared" si="81"/>
        <v>6476300</v>
      </c>
      <c r="FQ70" s="239">
        <f t="shared" si="19"/>
        <v>1780919</v>
      </c>
      <c r="FR70" s="312">
        <f t="shared" si="20"/>
        <v>6227225</v>
      </c>
      <c r="FS70" s="240">
        <f t="shared" si="21"/>
        <v>0.2156802429486247</v>
      </c>
      <c r="FT70" s="312">
        <f t="shared" si="22"/>
        <v>4688783</v>
      </c>
      <c r="FU70" s="240">
        <f t="shared" si="23"/>
        <v>0.78431975705137524</v>
      </c>
      <c r="FV70" s="240">
        <f t="shared" si="24"/>
        <v>0.75415524282449087</v>
      </c>
      <c r="FW70" s="240">
        <f t="shared" si="25"/>
        <v>0.56784045572728548</v>
      </c>
      <c r="FY70" s="244">
        <f t="shared" si="26"/>
        <v>8269325</v>
      </c>
      <c r="FZ70" s="244">
        <f t="shared" si="27"/>
        <v>7257558</v>
      </c>
      <c r="GA70" s="239">
        <f t="shared" si="28"/>
        <v>1011767</v>
      </c>
      <c r="GB70" s="244">
        <f t="shared" si="29"/>
        <v>7106291</v>
      </c>
      <c r="GC70" s="240">
        <f t="shared" si="30"/>
        <v>0.12235182436293168</v>
      </c>
      <c r="GD70" s="244">
        <f t="shared" si="31"/>
        <v>6114254</v>
      </c>
      <c r="GE70" s="240">
        <f t="shared" si="32"/>
        <v>0.87764817563706832</v>
      </c>
      <c r="GF70" s="240">
        <f t="shared" si="33"/>
        <v>0.85935563059862807</v>
      </c>
      <c r="GG70" s="240">
        <f t="shared" si="34"/>
        <v>0.73938973253560603</v>
      </c>
      <c r="GI70" s="244">
        <f t="shared" si="35"/>
        <v>6685963</v>
      </c>
      <c r="GJ70" s="244">
        <f t="shared" si="36"/>
        <v>6142695</v>
      </c>
      <c r="GK70" s="239">
        <f t="shared" si="37"/>
        <v>543268</v>
      </c>
      <c r="GL70" s="244">
        <f t="shared" si="38"/>
        <v>6061401</v>
      </c>
      <c r="GM70" s="240">
        <f t="shared" si="39"/>
        <v>8.1255011432160185E-2</v>
      </c>
      <c r="GN70" s="244">
        <f t="shared" si="40"/>
        <v>5582136</v>
      </c>
      <c r="GO70" s="240">
        <f t="shared" si="41"/>
        <v>0.91874498856783982</v>
      </c>
      <c r="GP70" s="240">
        <f t="shared" si="42"/>
        <v>0.90658608191520051</v>
      </c>
      <c r="GQ70" s="240">
        <f t="shared" si="43"/>
        <v>0.83490381265944791</v>
      </c>
      <c r="GS70" s="244">
        <f t="shared" si="44"/>
        <v>5116920</v>
      </c>
      <c r="GT70" s="244">
        <f t="shared" si="45"/>
        <v>4872159</v>
      </c>
      <c r="GU70" s="239">
        <f t="shared" si="46"/>
        <v>244761</v>
      </c>
      <c r="GV70" s="244">
        <f t="shared" si="47"/>
        <v>4835285</v>
      </c>
      <c r="GW70" s="240">
        <f t="shared" si="48"/>
        <v>4.7833657747238571E-2</v>
      </c>
      <c r="GX70" s="244">
        <f t="shared" si="49"/>
        <v>4666424</v>
      </c>
      <c r="GY70" s="240">
        <f t="shared" si="50"/>
        <v>0.95216634225276142</v>
      </c>
      <c r="GZ70" s="240">
        <f t="shared" si="51"/>
        <v>0.94496005409504158</v>
      </c>
      <c r="HA70" s="240">
        <f t="shared" si="52"/>
        <v>0.91195953815967423</v>
      </c>
      <c r="HC70" s="239">
        <f t="shared" si="53"/>
        <v>2980958</v>
      </c>
      <c r="HD70" s="239">
        <f t="shared" si="54"/>
        <v>2868699</v>
      </c>
      <c r="HE70" s="239">
        <f t="shared" si="55"/>
        <v>112259</v>
      </c>
      <c r="HF70" s="239">
        <f t="shared" si="56"/>
        <v>2851330</v>
      </c>
      <c r="HG70" s="240">
        <f t="shared" si="57"/>
        <v>3.7658698982005114E-2</v>
      </c>
      <c r="HH70" s="239">
        <f t="shared" si="58"/>
        <v>2750372</v>
      </c>
      <c r="HI70" s="240">
        <f t="shared" si="59"/>
        <v>0.96234130101799487</v>
      </c>
      <c r="HJ70" s="299">
        <f t="shared" si="60"/>
        <v>0.95651465065928465</v>
      </c>
      <c r="HK70" s="297">
        <f t="shared" si="61"/>
        <v>0.92264701481872602</v>
      </c>
      <c r="HM70" s="239">
        <f t="shared" si="62"/>
        <v>31310385</v>
      </c>
      <c r="HN70" s="239">
        <f t="shared" si="63"/>
        <v>27617411</v>
      </c>
      <c r="HO70" s="307">
        <f t="shared" si="64"/>
        <v>3692974</v>
      </c>
      <c r="HP70" s="304">
        <f t="shared" si="65"/>
        <v>27081532</v>
      </c>
      <c r="HQ70" s="285">
        <f t="shared" si="66"/>
        <v>0.11794725615798081</v>
      </c>
      <c r="HR70" s="302">
        <f t="shared" si="67"/>
        <v>23801969</v>
      </c>
      <c r="HS70" s="300">
        <f t="shared" si="68"/>
        <v>0.88205274384201915</v>
      </c>
      <c r="HT70" s="299">
        <f t="shared" si="69"/>
        <v>0.86493768760748235</v>
      </c>
      <c r="HU70" s="297">
        <f t="shared" si="70"/>
        <v>0.76019406979505366</v>
      </c>
      <c r="HW70" s="239">
        <f t="shared" si="71"/>
        <v>14783841</v>
      </c>
      <c r="HX70" s="309">
        <f t="shared" si="72"/>
        <v>13883553</v>
      </c>
      <c r="HY70" s="307">
        <f t="shared" si="73"/>
        <v>900288</v>
      </c>
      <c r="HZ70" s="304">
        <f t="shared" si="74"/>
        <v>13748016</v>
      </c>
      <c r="IA70" s="285">
        <f t="shared" si="75"/>
        <v>6.0896758832836476E-2</v>
      </c>
      <c r="IB70" s="302">
        <f t="shared" si="76"/>
        <v>12998932</v>
      </c>
      <c r="IC70" s="300">
        <f t="shared" si="77"/>
        <v>0.93910324116716348</v>
      </c>
      <c r="ID70" s="299">
        <f t="shared" si="78"/>
        <v>0.9299353260089851</v>
      </c>
      <c r="IE70" s="297">
        <f t="shared" si="79"/>
        <v>0.87926622046327474</v>
      </c>
    </row>
    <row r="71" spans="2:239" ht="15" hidden="1" x14ac:dyDescent="0.3">
      <c r="B71" s="131">
        <v>62</v>
      </c>
      <c r="C71" s="131" t="s">
        <v>717</v>
      </c>
      <c r="D71" s="139">
        <v>44605</v>
      </c>
      <c r="E71" s="136">
        <v>2980958</v>
      </c>
      <c r="F71" s="136">
        <v>2868787</v>
      </c>
      <c r="G71" s="137">
        <v>96.23708217291221</v>
      </c>
      <c r="H71" s="136">
        <v>2851541</v>
      </c>
      <c r="I71" s="137">
        <v>95.65854332734645</v>
      </c>
      <c r="J71" s="136">
        <v>2751912</v>
      </c>
      <c r="K71" s="137">
        <v>92.316362726345019</v>
      </c>
      <c r="L71" s="136">
        <v>0</v>
      </c>
      <c r="M71" s="137">
        <v>0</v>
      </c>
      <c r="N71" s="136">
        <v>0</v>
      </c>
      <c r="O71" s="137">
        <v>0</v>
      </c>
      <c r="P71" s="136">
        <v>0</v>
      </c>
      <c r="Q71" s="137">
        <v>0</v>
      </c>
      <c r="R71" s="136">
        <v>2442116</v>
      </c>
      <c r="S71" s="136">
        <v>2345161</v>
      </c>
      <c r="T71" s="137">
        <v>96.029877368642602</v>
      </c>
      <c r="U71" s="136">
        <v>2330158</v>
      </c>
      <c r="V71" s="137">
        <v>95.415533086880387</v>
      </c>
      <c r="W71" s="136">
        <v>2262786</v>
      </c>
      <c r="X71" s="137">
        <v>92.656777974510632</v>
      </c>
      <c r="Y71" s="136">
        <v>0</v>
      </c>
      <c r="Z71" s="137">
        <v>0</v>
      </c>
      <c r="AA71" s="136">
        <v>0</v>
      </c>
      <c r="AB71" s="137">
        <v>0</v>
      </c>
      <c r="AC71" s="136">
        <v>0</v>
      </c>
      <c r="AD71" s="137">
        <v>0</v>
      </c>
      <c r="AE71" s="138">
        <v>2674804</v>
      </c>
      <c r="AF71" s="138">
        <v>2527290</v>
      </c>
      <c r="AG71" s="137">
        <v>94.485053858151844</v>
      </c>
      <c r="AH71" s="138">
        <v>2505596</v>
      </c>
      <c r="AI71" s="137">
        <v>93.674003777473033</v>
      </c>
      <c r="AJ71" s="138">
        <v>2406222</v>
      </c>
      <c r="AK71" s="137">
        <v>89.958815673970889</v>
      </c>
      <c r="AL71" s="138">
        <v>0</v>
      </c>
      <c r="AM71" s="137">
        <v>0</v>
      </c>
      <c r="AN71" s="138">
        <v>3015497</v>
      </c>
      <c r="AO71" s="138">
        <v>2796913</v>
      </c>
      <c r="AP71" s="137">
        <v>92.75131097792503</v>
      </c>
      <c r="AQ71" s="138">
        <v>2764490</v>
      </c>
      <c r="AR71" s="137">
        <v>91.676098500512509</v>
      </c>
      <c r="AS71" s="138">
        <v>2594499</v>
      </c>
      <c r="AT71" s="137">
        <v>86.038851970338555</v>
      </c>
      <c r="AU71" s="138">
        <v>0</v>
      </c>
      <c r="AV71" s="137">
        <v>0</v>
      </c>
      <c r="AW71" s="138">
        <v>3670466</v>
      </c>
      <c r="AX71" s="138">
        <v>3346469</v>
      </c>
      <c r="AY71" s="137">
        <v>91.172864698923789</v>
      </c>
      <c r="AZ71" s="138">
        <v>3298300</v>
      </c>
      <c r="BA71" s="137">
        <v>89.860524521954432</v>
      </c>
      <c r="BB71" s="138">
        <v>2995330</v>
      </c>
      <c r="BC71" s="137">
        <v>81.60625925972343</v>
      </c>
      <c r="BD71" s="138">
        <v>0</v>
      </c>
      <c r="BE71" s="137">
        <v>0</v>
      </c>
      <c r="BF71" s="138">
        <v>4129776</v>
      </c>
      <c r="BG71" s="138">
        <v>3684772</v>
      </c>
      <c r="BH71" s="137">
        <v>89.224500311881329</v>
      </c>
      <c r="BI71" s="138">
        <v>3618420</v>
      </c>
      <c r="BJ71" s="137">
        <v>87.617827213873099</v>
      </c>
      <c r="BK71" s="138">
        <v>3188021</v>
      </c>
      <c r="BL71" s="137">
        <v>77.195978668092408</v>
      </c>
      <c r="BM71" s="138">
        <v>0</v>
      </c>
      <c r="BN71" s="137">
        <v>0</v>
      </c>
      <c r="BO71" s="138">
        <v>4139549</v>
      </c>
      <c r="BP71" s="138">
        <v>3574208</v>
      </c>
      <c r="BQ71" s="137">
        <v>86.342932527190769</v>
      </c>
      <c r="BR71" s="138">
        <v>3491060</v>
      </c>
      <c r="BS71" s="137">
        <v>84.334307916152213</v>
      </c>
      <c r="BT71" s="138">
        <v>2944462</v>
      </c>
      <c r="BU71" s="137">
        <v>71.130019236395086</v>
      </c>
      <c r="BV71" s="138">
        <v>0</v>
      </c>
      <c r="BW71" s="137">
        <v>0</v>
      </c>
      <c r="BX71" s="136">
        <v>3865391</v>
      </c>
      <c r="BY71" s="136">
        <v>3135465</v>
      </c>
      <c r="BZ71" s="137">
        <v>81.116373479422904</v>
      </c>
      <c r="CA71" s="136">
        <v>3034354</v>
      </c>
      <c r="CB71" s="137">
        <v>78.500570834878019</v>
      </c>
      <c r="CC71" s="136">
        <v>2383747</v>
      </c>
      <c r="CD71" s="137">
        <v>61.668974755723291</v>
      </c>
      <c r="CE71" s="136">
        <v>4391828</v>
      </c>
      <c r="CF71" s="136">
        <v>3343689</v>
      </c>
      <c r="CG71" s="137">
        <v>76.134334040404127</v>
      </c>
      <c r="CH71" s="136">
        <v>3199174</v>
      </c>
      <c r="CI71" s="137">
        <v>72.843790785977959</v>
      </c>
      <c r="CJ71" s="136">
        <v>2335693</v>
      </c>
      <c r="CK71" s="137">
        <v>53.182706608728758</v>
      </c>
      <c r="CL71" s="136">
        <v>4695213</v>
      </c>
      <c r="CM71" s="136">
        <v>3351183</v>
      </c>
      <c r="CN71" s="137">
        <v>71.374461605895206</v>
      </c>
      <c r="CO71" s="136">
        <v>3157788</v>
      </c>
      <c r="CP71" s="137">
        <v>67.255479144396645</v>
      </c>
      <c r="CQ71" s="136">
        <v>2106069</v>
      </c>
      <c r="CR71" s="137">
        <v>44.855664695084116</v>
      </c>
      <c r="CS71" s="136">
        <v>4789564</v>
      </c>
      <c r="CT71" s="136">
        <v>3262442</v>
      </c>
      <c r="CU71" s="137">
        <v>68.115636412834235</v>
      </c>
      <c r="CV71" s="136">
        <v>3018701</v>
      </c>
      <c r="CW71" s="137">
        <v>63.026634574671093</v>
      </c>
      <c r="CX71" s="136">
        <v>1839756</v>
      </c>
      <c r="CY71" s="137">
        <v>38.411763575974767</v>
      </c>
      <c r="CZ71" s="136">
        <v>4417542</v>
      </c>
      <c r="DA71" s="136">
        <v>2958894</v>
      </c>
      <c r="DB71" s="137">
        <v>66.98055162803206</v>
      </c>
      <c r="DC71" s="136">
        <v>2690045</v>
      </c>
      <c r="DD71" s="137">
        <v>60.894610622830527</v>
      </c>
      <c r="DE71" s="136">
        <v>1511981</v>
      </c>
      <c r="DF71" s="137">
        <v>34.226748721347754</v>
      </c>
      <c r="DG71" s="136">
        <v>3804929</v>
      </c>
      <c r="DH71" s="136">
        <v>2629543</v>
      </c>
      <c r="DI71" s="137">
        <v>69.108858535862296</v>
      </c>
      <c r="DJ71" s="136">
        <v>2338476</v>
      </c>
      <c r="DK71" s="137">
        <v>61.459123153152142</v>
      </c>
      <c r="DL71" s="136">
        <v>1237947</v>
      </c>
      <c r="DM71" s="137">
        <v>32.535350856743975</v>
      </c>
      <c r="DN71" s="136">
        <v>1401351</v>
      </c>
      <c r="DO71" s="136">
        <v>921867</v>
      </c>
      <c r="DP71" s="137">
        <v>65.784161141641178</v>
      </c>
      <c r="DQ71" s="136">
        <v>683071</v>
      </c>
      <c r="DR71" s="137">
        <v>48.743747997468155</v>
      </c>
      <c r="DS71" s="136">
        <v>119960</v>
      </c>
      <c r="DT71" s="137">
        <v>8.5603107287182159</v>
      </c>
      <c r="DU71" s="136">
        <v>1422608</v>
      </c>
      <c r="DV71" s="136">
        <v>823080</v>
      </c>
      <c r="DW71" s="137">
        <v>57.857118756537282</v>
      </c>
      <c r="DX71" s="136">
        <v>367681</v>
      </c>
      <c r="DY71" s="137">
        <v>25.845559704430173</v>
      </c>
      <c r="DZ71" s="136">
        <v>3652</v>
      </c>
      <c r="EA71" s="137">
        <v>0.25671161697389583</v>
      </c>
      <c r="EB71" s="136">
        <v>2988769</v>
      </c>
      <c r="EC71" s="136">
        <v>972419</v>
      </c>
      <c r="ED71" s="137">
        <v>32.535769743329105</v>
      </c>
      <c r="EE71" s="136">
        <v>355931</v>
      </c>
      <c r="EF71" s="137">
        <v>11.908949805086976</v>
      </c>
      <c r="EG71" s="136">
        <v>1455</v>
      </c>
      <c r="EH71" s="137">
        <v>4.8682250117021424E-2</v>
      </c>
      <c r="EI71" s="136">
        <v>5005988</v>
      </c>
      <c r="EJ71" s="136">
        <v>8228</v>
      </c>
      <c r="EK71" s="137">
        <v>0.16436315868116344</v>
      </c>
      <c r="EL71" s="138">
        <v>298</v>
      </c>
      <c r="EM71" s="137">
        <v>5.9528708418797645E-3</v>
      </c>
      <c r="EN71" s="138">
        <v>5</v>
      </c>
      <c r="EO71" s="137">
        <v>9.9880383253016195E-5</v>
      </c>
      <c r="EP71" s="138">
        <v>2223118</v>
      </c>
      <c r="EQ71" s="138">
        <v>0</v>
      </c>
      <c r="ER71" s="137">
        <v>0</v>
      </c>
      <c r="ET71" s="239">
        <f t="shared" si="4"/>
        <v>59836349</v>
      </c>
      <c r="EU71" s="239">
        <f t="shared" si="82"/>
        <v>17285939</v>
      </c>
      <c r="EW71" s="287">
        <f t="shared" si="83"/>
        <v>0.28888692724216847</v>
      </c>
      <c r="EX71" s="239">
        <f t="shared" si="5"/>
        <v>50418984</v>
      </c>
      <c r="EY71" s="239">
        <f t="shared" si="84"/>
        <v>9672301</v>
      </c>
      <c r="EZ71" s="286">
        <f t="shared" si="85"/>
        <v>0.19183847496807949</v>
      </c>
      <c r="FA71" s="288">
        <f t="shared" si="86"/>
        <v>0.80816152503192051</v>
      </c>
      <c r="FB71" s="291">
        <f t="shared" si="87"/>
        <v>0.77314477419854399</v>
      </c>
      <c r="FC71" s="294">
        <f t="shared" si="88"/>
        <v>0.60846892511757078</v>
      </c>
      <c r="FE71" s="239">
        <f t="shared" si="9"/>
        <v>19108599</v>
      </c>
      <c r="FF71" s="239">
        <f t="shared" si="10"/>
        <v>13123929</v>
      </c>
      <c r="FG71" s="239">
        <f t="shared" si="11"/>
        <v>5984670</v>
      </c>
      <c r="FH71" s="239">
        <f t="shared" si="12"/>
        <v>11888081</v>
      </c>
      <c r="FI71" s="240">
        <f t="shared" si="13"/>
        <v>0.31319250563581347</v>
      </c>
      <c r="FJ71" s="239">
        <f t="shared" si="14"/>
        <v>6815713</v>
      </c>
      <c r="FK71" s="240">
        <f t="shared" si="15"/>
        <v>0.68680749436418653</v>
      </c>
      <c r="FL71" s="240">
        <f t="shared" si="16"/>
        <v>0.62213252787396922</v>
      </c>
      <c r="FM71" s="240">
        <f t="shared" si="17"/>
        <v>0.35668303050370148</v>
      </c>
      <c r="FO71" s="312">
        <f t="shared" si="18"/>
        <v>8257219</v>
      </c>
      <c r="FP71" s="312">
        <f t="shared" si="81"/>
        <v>6479154</v>
      </c>
      <c r="FQ71" s="239">
        <f t="shared" si="19"/>
        <v>1778065</v>
      </c>
      <c r="FR71" s="312">
        <f t="shared" si="20"/>
        <v>6233528</v>
      </c>
      <c r="FS71" s="240">
        <f t="shared" si="21"/>
        <v>0.21533460599749141</v>
      </c>
      <c r="FT71" s="312">
        <f t="shared" si="22"/>
        <v>4719440</v>
      </c>
      <c r="FU71" s="240">
        <f t="shared" si="23"/>
        <v>0.78466539400250856</v>
      </c>
      <c r="FV71" s="240">
        <f t="shared" si="24"/>
        <v>0.75491857488580594</v>
      </c>
      <c r="FW71" s="240">
        <f t="shared" si="25"/>
        <v>0.57155320695745138</v>
      </c>
      <c r="FY71" s="244">
        <f t="shared" si="26"/>
        <v>8269325</v>
      </c>
      <c r="FZ71" s="244">
        <f t="shared" si="27"/>
        <v>7258980</v>
      </c>
      <c r="GA71" s="239">
        <f t="shared" si="28"/>
        <v>1010345</v>
      </c>
      <c r="GB71" s="244">
        <f t="shared" si="29"/>
        <v>7109480</v>
      </c>
      <c r="GC71" s="240">
        <f t="shared" si="30"/>
        <v>0.12217986353178766</v>
      </c>
      <c r="GD71" s="244">
        <f t="shared" si="31"/>
        <v>6132483</v>
      </c>
      <c r="GE71" s="240">
        <f t="shared" si="32"/>
        <v>0.87782013646821233</v>
      </c>
      <c r="GF71" s="240">
        <f t="shared" si="33"/>
        <v>0.85974127271572953</v>
      </c>
      <c r="GG71" s="240">
        <f t="shared" si="34"/>
        <v>0.74159414462486362</v>
      </c>
      <c r="GI71" s="244">
        <f t="shared" si="35"/>
        <v>6685963</v>
      </c>
      <c r="GJ71" s="244">
        <f t="shared" si="36"/>
        <v>6143382</v>
      </c>
      <c r="GK71" s="239">
        <f t="shared" si="37"/>
        <v>542581</v>
      </c>
      <c r="GL71" s="244">
        <f t="shared" si="38"/>
        <v>6062790</v>
      </c>
      <c r="GM71" s="240">
        <f t="shared" si="39"/>
        <v>8.1152258844387856E-2</v>
      </c>
      <c r="GN71" s="244">
        <f t="shared" si="40"/>
        <v>5589829</v>
      </c>
      <c r="GO71" s="240">
        <f t="shared" si="41"/>
        <v>0.91884774115561219</v>
      </c>
      <c r="GP71" s="240">
        <f t="shared" si="42"/>
        <v>0.90679383059702845</v>
      </c>
      <c r="GQ71" s="240">
        <f t="shared" si="43"/>
        <v>0.83605443224857812</v>
      </c>
      <c r="GS71" s="244">
        <f t="shared" si="44"/>
        <v>5116920</v>
      </c>
      <c r="GT71" s="244">
        <f t="shared" si="45"/>
        <v>4872451</v>
      </c>
      <c r="GU71" s="239">
        <f t="shared" si="46"/>
        <v>244469</v>
      </c>
      <c r="GV71" s="244">
        <f t="shared" si="47"/>
        <v>4835754</v>
      </c>
      <c r="GW71" s="240">
        <f t="shared" si="48"/>
        <v>4.7776592168726498E-2</v>
      </c>
      <c r="GX71" s="244">
        <f t="shared" si="49"/>
        <v>4669008</v>
      </c>
      <c r="GY71" s="240">
        <f t="shared" si="50"/>
        <v>0.95222340783127346</v>
      </c>
      <c r="GZ71" s="240">
        <f t="shared" si="51"/>
        <v>0.94505171079477501</v>
      </c>
      <c r="HA71" s="240">
        <f t="shared" si="52"/>
        <v>0.91246452944349332</v>
      </c>
      <c r="HC71" s="239">
        <f t="shared" si="53"/>
        <v>2980958</v>
      </c>
      <c r="HD71" s="239">
        <f t="shared" si="54"/>
        <v>2868787</v>
      </c>
      <c r="HE71" s="239">
        <f t="shared" si="55"/>
        <v>112171</v>
      </c>
      <c r="HF71" s="239">
        <f t="shared" si="56"/>
        <v>2851541</v>
      </c>
      <c r="HG71" s="240">
        <f t="shared" si="57"/>
        <v>3.7629178270878021E-2</v>
      </c>
      <c r="HH71" s="239">
        <f t="shared" si="58"/>
        <v>2751912</v>
      </c>
      <c r="HI71" s="240">
        <f t="shared" si="59"/>
        <v>0.96237082172912203</v>
      </c>
      <c r="HJ71" s="299">
        <f t="shared" si="60"/>
        <v>0.95658543327346446</v>
      </c>
      <c r="HK71" s="297">
        <f t="shared" si="61"/>
        <v>0.92316362726345025</v>
      </c>
      <c r="HM71" s="239">
        <f t="shared" si="62"/>
        <v>31310385</v>
      </c>
      <c r="HN71" s="239">
        <f t="shared" si="63"/>
        <v>27622754</v>
      </c>
      <c r="HO71" s="307">
        <f t="shared" si="64"/>
        <v>3687631</v>
      </c>
      <c r="HP71" s="304">
        <f t="shared" si="65"/>
        <v>27093093</v>
      </c>
      <c r="HQ71" s="285">
        <f t="shared" si="66"/>
        <v>0.11777660990115579</v>
      </c>
      <c r="HR71" s="302">
        <f t="shared" si="67"/>
        <v>23862672</v>
      </c>
      <c r="HS71" s="300">
        <f t="shared" si="68"/>
        <v>0.88222339009884421</v>
      </c>
      <c r="HT71" s="299">
        <f t="shared" si="69"/>
        <v>0.86530692612051885</v>
      </c>
      <c r="HU71" s="297">
        <f t="shared" si="70"/>
        <v>0.76213281951020406</v>
      </c>
      <c r="HW71" s="239">
        <f t="shared" si="71"/>
        <v>14783841</v>
      </c>
      <c r="HX71" s="309">
        <f t="shared" si="72"/>
        <v>13884620</v>
      </c>
      <c r="HY71" s="307">
        <f t="shared" si="73"/>
        <v>899221</v>
      </c>
      <c r="HZ71" s="304">
        <f t="shared" si="74"/>
        <v>13750085</v>
      </c>
      <c r="IA71" s="285">
        <f t="shared" si="75"/>
        <v>6.082458543757336E-2</v>
      </c>
      <c r="IB71" s="302">
        <f t="shared" si="76"/>
        <v>13010749</v>
      </c>
      <c r="IC71" s="300">
        <f t="shared" si="77"/>
        <v>0.93917541456242659</v>
      </c>
      <c r="ID71" s="299">
        <f t="shared" si="78"/>
        <v>0.93007527610720375</v>
      </c>
      <c r="IE71" s="297">
        <f t="shared" si="79"/>
        <v>0.88006553912477814</v>
      </c>
    </row>
    <row r="72" spans="2:239" ht="15" hidden="1" x14ac:dyDescent="0.3">
      <c r="B72" s="131">
        <v>63</v>
      </c>
      <c r="C72" s="131" t="s">
        <v>718</v>
      </c>
      <c r="D72" s="139">
        <v>44612</v>
      </c>
      <c r="E72" s="136">
        <v>2980958</v>
      </c>
      <c r="F72" s="136">
        <v>2868864</v>
      </c>
      <c r="G72" s="137">
        <v>96.239665235135817</v>
      </c>
      <c r="H72" s="136">
        <v>2851758</v>
      </c>
      <c r="I72" s="137">
        <v>95.665822866340292</v>
      </c>
      <c r="J72" s="136">
        <v>2753108</v>
      </c>
      <c r="K72" s="137">
        <v>92.356484056467764</v>
      </c>
      <c r="L72" s="136">
        <v>0</v>
      </c>
      <c r="M72" s="137">
        <v>0</v>
      </c>
      <c r="N72" s="136">
        <v>0</v>
      </c>
      <c r="O72" s="137">
        <v>0</v>
      </c>
      <c r="P72" s="136">
        <v>0</v>
      </c>
      <c r="Q72" s="137">
        <v>0</v>
      </c>
      <c r="R72" s="136">
        <v>2442116</v>
      </c>
      <c r="S72" s="136">
        <v>2345244</v>
      </c>
      <c r="T72" s="137">
        <v>96.033276060596634</v>
      </c>
      <c r="U72" s="136">
        <v>2330318</v>
      </c>
      <c r="V72" s="137">
        <v>95.42208478221346</v>
      </c>
      <c r="W72" s="136">
        <v>2263682</v>
      </c>
      <c r="X72" s="137">
        <v>92.693467468375786</v>
      </c>
      <c r="Y72" s="136">
        <v>0</v>
      </c>
      <c r="Z72" s="137">
        <v>0</v>
      </c>
      <c r="AA72" s="136">
        <v>0</v>
      </c>
      <c r="AB72" s="137">
        <v>0</v>
      </c>
      <c r="AC72" s="136">
        <v>0</v>
      </c>
      <c r="AD72" s="137">
        <v>0</v>
      </c>
      <c r="AE72" s="138">
        <v>2674804</v>
      </c>
      <c r="AF72" s="138">
        <v>2527419</v>
      </c>
      <c r="AG72" s="137">
        <v>94.48987664142868</v>
      </c>
      <c r="AH72" s="138">
        <v>2505847</v>
      </c>
      <c r="AI72" s="137">
        <v>93.683387642608579</v>
      </c>
      <c r="AJ72" s="138">
        <v>2407576</v>
      </c>
      <c r="AK72" s="137">
        <v>90.009436205419163</v>
      </c>
      <c r="AL72" s="138">
        <v>0</v>
      </c>
      <c r="AM72" s="137">
        <v>0</v>
      </c>
      <c r="AN72" s="138">
        <v>3015497</v>
      </c>
      <c r="AO72" s="138">
        <v>2797155</v>
      </c>
      <c r="AP72" s="137">
        <v>92.759336189026214</v>
      </c>
      <c r="AQ72" s="138">
        <v>2764957</v>
      </c>
      <c r="AR72" s="137">
        <v>91.691585168216051</v>
      </c>
      <c r="AS72" s="138">
        <v>2596643</v>
      </c>
      <c r="AT72" s="137">
        <v>86.109951361251561</v>
      </c>
      <c r="AU72" s="138">
        <v>0</v>
      </c>
      <c r="AV72" s="137">
        <v>0</v>
      </c>
      <c r="AW72" s="138">
        <v>3670466</v>
      </c>
      <c r="AX72" s="138">
        <v>3346833</v>
      </c>
      <c r="AY72" s="137">
        <v>91.182781695839168</v>
      </c>
      <c r="AZ72" s="138">
        <v>3299053</v>
      </c>
      <c r="BA72" s="137">
        <v>89.881039628210686</v>
      </c>
      <c r="BB72" s="138">
        <v>2999271</v>
      </c>
      <c r="BC72" s="137">
        <v>81.7136298224803</v>
      </c>
      <c r="BD72" s="138">
        <v>0</v>
      </c>
      <c r="BE72" s="137">
        <v>0</v>
      </c>
      <c r="BF72" s="138">
        <v>4129776</v>
      </c>
      <c r="BG72" s="138">
        <v>3685234</v>
      </c>
      <c r="BH72" s="137">
        <v>89.235687359314412</v>
      </c>
      <c r="BI72" s="138">
        <v>3619548</v>
      </c>
      <c r="BJ72" s="137">
        <v>87.64514104396946</v>
      </c>
      <c r="BK72" s="138">
        <v>3194075</v>
      </c>
      <c r="BL72" s="137">
        <v>77.342572575364869</v>
      </c>
      <c r="BM72" s="138">
        <v>0</v>
      </c>
      <c r="BN72" s="137">
        <v>0</v>
      </c>
      <c r="BO72" s="138">
        <v>4139549</v>
      </c>
      <c r="BP72" s="138">
        <v>3574860</v>
      </c>
      <c r="BQ72" s="137">
        <v>86.358683035277522</v>
      </c>
      <c r="BR72" s="138">
        <v>3492633</v>
      </c>
      <c r="BS72" s="137">
        <v>84.372307224772555</v>
      </c>
      <c r="BT72" s="138">
        <v>2952816</v>
      </c>
      <c r="BU72" s="137">
        <v>71.331828660561811</v>
      </c>
      <c r="BV72" s="138">
        <v>0</v>
      </c>
      <c r="BW72" s="137">
        <v>0</v>
      </c>
      <c r="BX72" s="136">
        <v>3865391</v>
      </c>
      <c r="BY72" s="136">
        <v>3136339</v>
      </c>
      <c r="BZ72" s="137">
        <v>81.138984387349169</v>
      </c>
      <c r="CA72" s="136">
        <v>3036481</v>
      </c>
      <c r="CB72" s="137">
        <v>78.555597609659671</v>
      </c>
      <c r="CC72" s="136">
        <v>2394286</v>
      </c>
      <c r="CD72" s="137">
        <v>61.941625051644188</v>
      </c>
      <c r="CE72" s="136">
        <v>4391828</v>
      </c>
      <c r="CF72" s="136">
        <v>3345040</v>
      </c>
      <c r="CG72" s="137">
        <v>76.165095718684796</v>
      </c>
      <c r="CH72" s="136">
        <v>3202414</v>
      </c>
      <c r="CI72" s="137">
        <v>72.917564166902721</v>
      </c>
      <c r="CJ72" s="136">
        <v>2349239</v>
      </c>
      <c r="CK72" s="137">
        <v>53.491143095767868</v>
      </c>
      <c r="CL72" s="136">
        <v>4695213</v>
      </c>
      <c r="CM72" s="136">
        <v>3353501</v>
      </c>
      <c r="CN72" s="137">
        <v>71.423831038123296</v>
      </c>
      <c r="CO72" s="136">
        <v>3162799</v>
      </c>
      <c r="CP72" s="137">
        <v>67.362204866957043</v>
      </c>
      <c r="CQ72" s="136">
        <v>2123549</v>
      </c>
      <c r="CR72" s="137">
        <v>45.227958774181275</v>
      </c>
      <c r="CS72" s="136">
        <v>4789564</v>
      </c>
      <c r="CT72" s="136">
        <v>3265832</v>
      </c>
      <c r="CU72" s="137">
        <v>68.186415297926899</v>
      </c>
      <c r="CV72" s="136">
        <v>3025551</v>
      </c>
      <c r="CW72" s="137">
        <v>63.169653855758057</v>
      </c>
      <c r="CX72" s="136">
        <v>1860807</v>
      </c>
      <c r="CY72" s="137">
        <v>38.851281661545812</v>
      </c>
      <c r="CZ72" s="136">
        <v>4417542</v>
      </c>
      <c r="DA72" s="136">
        <v>2963134</v>
      </c>
      <c r="DB72" s="137">
        <v>67.076532605688868</v>
      </c>
      <c r="DC72" s="136">
        <v>2697755</v>
      </c>
      <c r="DD72" s="137">
        <v>61.069142070409285</v>
      </c>
      <c r="DE72" s="136">
        <v>1534374</v>
      </c>
      <c r="DF72" s="137">
        <v>34.733659578109268</v>
      </c>
      <c r="DG72" s="136">
        <v>3804929</v>
      </c>
      <c r="DH72" s="136">
        <v>2634485</v>
      </c>
      <c r="DI72" s="137">
        <v>69.238742694016111</v>
      </c>
      <c r="DJ72" s="136">
        <v>2346351</v>
      </c>
      <c r="DK72" s="137">
        <v>61.666091535479374</v>
      </c>
      <c r="DL72" s="136">
        <v>1257622</v>
      </c>
      <c r="DM72" s="137">
        <v>33.05244329132028</v>
      </c>
      <c r="DN72" s="136">
        <v>1401351</v>
      </c>
      <c r="DO72" s="136">
        <v>924924</v>
      </c>
      <c r="DP72" s="137">
        <v>66.00230777299906</v>
      </c>
      <c r="DQ72" s="136">
        <v>691575</v>
      </c>
      <c r="DR72" s="137">
        <v>49.350590965432644</v>
      </c>
      <c r="DS72" s="136">
        <v>127991</v>
      </c>
      <c r="DT72" s="137">
        <v>9.1334005541795023</v>
      </c>
      <c r="DU72" s="136">
        <v>1422608</v>
      </c>
      <c r="DV72" s="136">
        <v>829803</v>
      </c>
      <c r="DW72" s="137">
        <v>58.329701505966504</v>
      </c>
      <c r="DX72" s="136">
        <v>395250</v>
      </c>
      <c r="DY72" s="137">
        <v>27.783479356224621</v>
      </c>
      <c r="DZ72" s="136">
        <v>4408</v>
      </c>
      <c r="EA72" s="137">
        <v>0.30985345225107691</v>
      </c>
      <c r="EB72" s="136">
        <v>2988769</v>
      </c>
      <c r="EC72" s="136">
        <v>988492</v>
      </c>
      <c r="ED72" s="137">
        <v>33.07354967881426</v>
      </c>
      <c r="EE72" s="136">
        <v>389671</v>
      </c>
      <c r="EF72" s="137">
        <v>13.037842670343544</v>
      </c>
      <c r="EG72" s="136">
        <v>1815</v>
      </c>
      <c r="EH72" s="137">
        <v>6.0727342929480337E-2</v>
      </c>
      <c r="EI72" s="136">
        <v>5005988</v>
      </c>
      <c r="EJ72" s="136">
        <v>13628</v>
      </c>
      <c r="EK72" s="137">
        <v>0.27223397259442089</v>
      </c>
      <c r="EL72" s="138">
        <v>328</v>
      </c>
      <c r="EM72" s="137">
        <v>6.552153141397862E-3</v>
      </c>
      <c r="EN72" s="138">
        <v>7</v>
      </c>
      <c r="EO72" s="137">
        <v>1.3983253655422265E-4</v>
      </c>
      <c r="EP72" s="138">
        <v>2223118</v>
      </c>
      <c r="EQ72" s="138">
        <v>0</v>
      </c>
      <c r="ER72" s="137">
        <v>0</v>
      </c>
      <c r="ET72" s="239">
        <f t="shared" si="4"/>
        <v>59836349</v>
      </c>
      <c r="EU72" s="239">
        <f t="shared" si="82"/>
        <v>17235562</v>
      </c>
      <c r="EW72" s="287">
        <f t="shared" si="83"/>
        <v>0.28804501424376677</v>
      </c>
      <c r="EX72" s="239">
        <f t="shared" si="5"/>
        <v>50418984</v>
      </c>
      <c r="EY72" s="239">
        <f t="shared" si="84"/>
        <v>9650120</v>
      </c>
      <c r="EZ72" s="286">
        <f t="shared" si="85"/>
        <v>0.19139854147001456</v>
      </c>
      <c r="FA72" s="288">
        <f t="shared" si="86"/>
        <v>0.80860145852998544</v>
      </c>
      <c r="FB72" s="291">
        <f t="shared" si="87"/>
        <v>0.77405447122853566</v>
      </c>
      <c r="FC72" s="294">
        <f t="shared" si="88"/>
        <v>0.61117929310118591</v>
      </c>
      <c r="FE72" s="239">
        <f t="shared" si="9"/>
        <v>19108599</v>
      </c>
      <c r="FF72" s="239">
        <f t="shared" si="10"/>
        <v>13141876</v>
      </c>
      <c r="FG72" s="239">
        <f t="shared" si="11"/>
        <v>5966723</v>
      </c>
      <c r="FH72" s="239">
        <f t="shared" si="12"/>
        <v>11924031</v>
      </c>
      <c r="FI72" s="240">
        <f t="shared" si="13"/>
        <v>0.31225329496945325</v>
      </c>
      <c r="FJ72" s="239">
        <f t="shared" si="14"/>
        <v>6904343</v>
      </c>
      <c r="FK72" s="240">
        <f t="shared" si="15"/>
        <v>0.68774670503054669</v>
      </c>
      <c r="FL72" s="240">
        <f t="shared" si="16"/>
        <v>0.62401387982447065</v>
      </c>
      <c r="FM72" s="240">
        <f t="shared" si="17"/>
        <v>0.36132125646678753</v>
      </c>
      <c r="FO72" s="312">
        <f t="shared" si="18"/>
        <v>8257219</v>
      </c>
      <c r="FP72" s="312">
        <f t="shared" si="81"/>
        <v>6481379</v>
      </c>
      <c r="FQ72" s="239">
        <f t="shared" si="19"/>
        <v>1775840</v>
      </c>
      <c r="FR72" s="312">
        <f t="shared" si="20"/>
        <v>6238895</v>
      </c>
      <c r="FS72" s="240">
        <f t="shared" si="21"/>
        <v>0.21506514481449504</v>
      </c>
      <c r="FT72" s="312">
        <f t="shared" si="22"/>
        <v>4743525</v>
      </c>
      <c r="FU72" s="240">
        <f t="shared" si="23"/>
        <v>0.78493485518550499</v>
      </c>
      <c r="FV72" s="240">
        <f t="shared" si="24"/>
        <v>0.75556855159103808</v>
      </c>
      <c r="FW72" s="240">
        <f t="shared" si="25"/>
        <v>0.57447004857204342</v>
      </c>
      <c r="FY72" s="244">
        <f t="shared" si="26"/>
        <v>8269325</v>
      </c>
      <c r="FZ72" s="244">
        <f t="shared" si="27"/>
        <v>7260094</v>
      </c>
      <c r="GA72" s="239">
        <f t="shared" si="28"/>
        <v>1009231</v>
      </c>
      <c r="GB72" s="244">
        <f t="shared" si="29"/>
        <v>7112181</v>
      </c>
      <c r="GC72" s="240">
        <f t="shared" si="30"/>
        <v>0.1220451487878394</v>
      </c>
      <c r="GD72" s="244">
        <f t="shared" si="31"/>
        <v>6146891</v>
      </c>
      <c r="GE72" s="240">
        <f t="shared" si="32"/>
        <v>0.87795485121216066</v>
      </c>
      <c r="GF72" s="240">
        <f t="shared" si="33"/>
        <v>0.86006790155181956</v>
      </c>
      <c r="GG72" s="240">
        <f t="shared" si="34"/>
        <v>0.74333648756095572</v>
      </c>
      <c r="GI72" s="244">
        <f t="shared" si="35"/>
        <v>6685963</v>
      </c>
      <c r="GJ72" s="244">
        <f t="shared" si="36"/>
        <v>6143988</v>
      </c>
      <c r="GK72" s="239">
        <f t="shared" si="37"/>
        <v>541975</v>
      </c>
      <c r="GL72" s="244">
        <f t="shared" si="38"/>
        <v>6064010</v>
      </c>
      <c r="GM72" s="240">
        <f t="shared" si="39"/>
        <v>8.1061621190545025E-2</v>
      </c>
      <c r="GN72" s="244">
        <f t="shared" si="40"/>
        <v>5595914</v>
      </c>
      <c r="GO72" s="240">
        <f t="shared" si="41"/>
        <v>0.91893837880945495</v>
      </c>
      <c r="GP72" s="240">
        <f t="shared" si="42"/>
        <v>0.90697630244139849</v>
      </c>
      <c r="GQ72" s="240">
        <f t="shared" si="43"/>
        <v>0.83696454796414521</v>
      </c>
      <c r="GS72" s="244">
        <f t="shared" si="44"/>
        <v>5116920</v>
      </c>
      <c r="GT72" s="244">
        <f t="shared" si="45"/>
        <v>4872663</v>
      </c>
      <c r="GU72" s="239">
        <f t="shared" si="46"/>
        <v>244257</v>
      </c>
      <c r="GV72" s="244">
        <f t="shared" si="47"/>
        <v>4836165</v>
      </c>
      <c r="GW72" s="240">
        <f t="shared" si="48"/>
        <v>4.7735160995286227E-2</v>
      </c>
      <c r="GX72" s="244">
        <f t="shared" si="49"/>
        <v>4671258</v>
      </c>
      <c r="GY72" s="240">
        <f t="shared" si="50"/>
        <v>0.95226483900471381</v>
      </c>
      <c r="GZ72" s="240">
        <f t="shared" si="51"/>
        <v>0.94513203255083134</v>
      </c>
      <c r="HA72" s="240">
        <f t="shared" si="52"/>
        <v>0.91290424708613771</v>
      </c>
      <c r="HC72" s="239">
        <f t="shared" si="53"/>
        <v>2980958</v>
      </c>
      <c r="HD72" s="239">
        <f t="shared" si="54"/>
        <v>2868864</v>
      </c>
      <c r="HE72" s="239">
        <f t="shared" si="55"/>
        <v>112094</v>
      </c>
      <c r="HF72" s="239">
        <f t="shared" si="56"/>
        <v>2851758</v>
      </c>
      <c r="HG72" s="240">
        <f t="shared" si="57"/>
        <v>3.7603347648641809E-2</v>
      </c>
      <c r="HH72" s="239">
        <f t="shared" si="58"/>
        <v>2753108</v>
      </c>
      <c r="HI72" s="240">
        <f t="shared" si="59"/>
        <v>0.96239665235135818</v>
      </c>
      <c r="HJ72" s="299">
        <f t="shared" si="60"/>
        <v>0.95665822866340289</v>
      </c>
      <c r="HK72" s="297">
        <f t="shared" si="61"/>
        <v>0.92356484056467758</v>
      </c>
      <c r="HM72" s="239">
        <f t="shared" si="62"/>
        <v>31310385</v>
      </c>
      <c r="HN72" s="239">
        <f t="shared" si="63"/>
        <v>27626988</v>
      </c>
      <c r="HO72" s="307">
        <f t="shared" si="64"/>
        <v>3683397</v>
      </c>
      <c r="HP72" s="304">
        <f t="shared" si="65"/>
        <v>27103009</v>
      </c>
      <c r="HQ72" s="285">
        <f t="shared" si="66"/>
        <v>0.11764138320241031</v>
      </c>
      <c r="HR72" s="302">
        <f t="shared" si="67"/>
        <v>23910696</v>
      </c>
      <c r="HS72" s="300">
        <f t="shared" si="68"/>
        <v>0.88235861679758965</v>
      </c>
      <c r="HT72" s="299">
        <f t="shared" si="69"/>
        <v>0.86562362615470878</v>
      </c>
      <c r="HU72" s="297">
        <f t="shared" si="70"/>
        <v>0.76366662370967331</v>
      </c>
      <c r="HW72" s="239">
        <f t="shared" si="71"/>
        <v>14783841</v>
      </c>
      <c r="HX72" s="309">
        <f t="shared" si="72"/>
        <v>13885515</v>
      </c>
      <c r="HY72" s="307">
        <f t="shared" si="73"/>
        <v>898326</v>
      </c>
      <c r="HZ72" s="304">
        <f t="shared" si="74"/>
        <v>13751933</v>
      </c>
      <c r="IA72" s="285">
        <f t="shared" si="75"/>
        <v>6.0764046366570096E-2</v>
      </c>
      <c r="IB72" s="302">
        <f t="shared" si="76"/>
        <v>13020280</v>
      </c>
      <c r="IC72" s="300">
        <f t="shared" si="77"/>
        <v>0.93923595363342993</v>
      </c>
      <c r="ID72" s="299">
        <f t="shared" si="78"/>
        <v>0.93020027745157707</v>
      </c>
      <c r="IE72" s="297">
        <f t="shared" si="79"/>
        <v>0.88071022949989786</v>
      </c>
    </row>
    <row r="73" spans="2:239" ht="15.6" x14ac:dyDescent="0.3">
      <c r="B73" s="131">
        <v>64</v>
      </c>
      <c r="C73" s="131" t="s">
        <v>719</v>
      </c>
      <c r="D73" s="139">
        <v>44619</v>
      </c>
      <c r="E73" s="136">
        <v>2980958</v>
      </c>
      <c r="F73" s="136">
        <v>2868966</v>
      </c>
      <c r="G73" s="137">
        <v>96.243086953925555</v>
      </c>
      <c r="H73" s="136">
        <v>2851959</v>
      </c>
      <c r="I73" s="137">
        <v>95.672565665131813</v>
      </c>
      <c r="J73" s="136">
        <v>2754446</v>
      </c>
      <c r="K73" s="137">
        <v>92.401368955885999</v>
      </c>
      <c r="L73" s="136">
        <v>0</v>
      </c>
      <c r="M73" s="137">
        <v>0</v>
      </c>
      <c r="N73" s="136">
        <v>0</v>
      </c>
      <c r="O73" s="137">
        <v>0</v>
      </c>
      <c r="P73" s="136">
        <v>0</v>
      </c>
      <c r="Q73" s="137">
        <v>0</v>
      </c>
      <c r="R73" s="136">
        <v>2442116</v>
      </c>
      <c r="S73" s="136">
        <v>2345331</v>
      </c>
      <c r="T73" s="137">
        <v>96.036838544933985</v>
      </c>
      <c r="U73" s="136">
        <v>2330474</v>
      </c>
      <c r="V73" s="137">
        <v>95.428472685163186</v>
      </c>
      <c r="W73" s="136">
        <v>2264748</v>
      </c>
      <c r="X73" s="137">
        <v>92.737118138532324</v>
      </c>
      <c r="Y73" s="136">
        <v>0</v>
      </c>
      <c r="Z73" s="137">
        <v>0</v>
      </c>
      <c r="AA73" s="136">
        <v>0</v>
      </c>
      <c r="AB73" s="137">
        <v>0</v>
      </c>
      <c r="AC73" s="136">
        <v>0</v>
      </c>
      <c r="AD73" s="137">
        <v>0</v>
      </c>
      <c r="AE73" s="138">
        <v>2674804</v>
      </c>
      <c r="AF73" s="138">
        <v>2527569</v>
      </c>
      <c r="AG73" s="137">
        <v>94.495484528959878</v>
      </c>
      <c r="AH73" s="138">
        <v>2506087</v>
      </c>
      <c r="AI73" s="137">
        <v>93.692360262658497</v>
      </c>
      <c r="AJ73" s="138">
        <v>2409006</v>
      </c>
      <c r="AK73" s="137">
        <v>90.06289806654992</v>
      </c>
      <c r="AL73" s="138">
        <v>0</v>
      </c>
      <c r="AM73" s="137">
        <v>0</v>
      </c>
      <c r="AN73" s="138">
        <v>3015497</v>
      </c>
      <c r="AO73" s="138">
        <v>2797383</v>
      </c>
      <c r="AP73" s="137">
        <v>92.766897131716604</v>
      </c>
      <c r="AQ73" s="138">
        <v>2765380</v>
      </c>
      <c r="AR73" s="137">
        <v>91.705612706628457</v>
      </c>
      <c r="AS73" s="138">
        <v>2598779</v>
      </c>
      <c r="AT73" s="137">
        <v>86.180785455929822</v>
      </c>
      <c r="AU73" s="138">
        <v>0</v>
      </c>
      <c r="AV73" s="137">
        <v>0</v>
      </c>
      <c r="AW73" s="138">
        <v>3670466</v>
      </c>
      <c r="AX73" s="138">
        <v>3347177</v>
      </c>
      <c r="AY73" s="137">
        <v>91.192153802814133</v>
      </c>
      <c r="AZ73" s="138">
        <v>3299706</v>
      </c>
      <c r="BA73" s="137">
        <v>89.898830284764927</v>
      </c>
      <c r="BB73" s="138">
        <v>3003057</v>
      </c>
      <c r="BC73" s="137">
        <v>81.816777488199051</v>
      </c>
      <c r="BD73" s="138">
        <v>0</v>
      </c>
      <c r="BE73" s="137">
        <v>0</v>
      </c>
      <c r="BF73" s="138">
        <v>4129776</v>
      </c>
      <c r="BG73" s="138">
        <v>3685671</v>
      </c>
      <c r="BH73" s="137">
        <v>89.246269047037913</v>
      </c>
      <c r="BI73" s="138">
        <v>3620633</v>
      </c>
      <c r="BJ73" s="137">
        <v>87.671413655365328</v>
      </c>
      <c r="BK73" s="138">
        <v>3199645</v>
      </c>
      <c r="BL73" s="137">
        <v>77.477446718659806</v>
      </c>
      <c r="BM73" s="138">
        <v>0</v>
      </c>
      <c r="BN73" s="137">
        <v>0</v>
      </c>
      <c r="BO73" s="138">
        <v>4139549</v>
      </c>
      <c r="BP73" s="138">
        <v>3575499</v>
      </c>
      <c r="BQ73" s="137">
        <v>86.374119499491371</v>
      </c>
      <c r="BR73" s="138">
        <v>3494147</v>
      </c>
      <c r="BS73" s="137">
        <v>84.408881257354366</v>
      </c>
      <c r="BT73" s="138">
        <v>2960267</v>
      </c>
      <c r="BU73" s="137">
        <v>71.511824114172825</v>
      </c>
      <c r="BV73" s="138">
        <v>0</v>
      </c>
      <c r="BW73" s="137">
        <v>0</v>
      </c>
      <c r="BX73" s="136">
        <v>3865391</v>
      </c>
      <c r="BY73" s="136">
        <v>3137191</v>
      </c>
      <c r="BZ73" s="137">
        <v>81.161026141986667</v>
      </c>
      <c r="CA73" s="136">
        <v>3038496</v>
      </c>
      <c r="CB73" s="137">
        <v>78.607726876789442</v>
      </c>
      <c r="CC73" s="136">
        <v>2403569</v>
      </c>
      <c r="CD73" s="137">
        <v>62.181781868897609</v>
      </c>
      <c r="CE73" s="136">
        <v>4391828</v>
      </c>
      <c r="CF73" s="136">
        <v>3346440</v>
      </c>
      <c r="CG73" s="137">
        <v>76.196973105504128</v>
      </c>
      <c r="CH73" s="136">
        <v>3205568</v>
      </c>
      <c r="CI73" s="137">
        <v>72.989379365494273</v>
      </c>
      <c r="CJ73" s="136">
        <v>2361219</v>
      </c>
      <c r="CK73" s="137">
        <v>53.76392244869335</v>
      </c>
      <c r="CL73" s="136">
        <v>4695213</v>
      </c>
      <c r="CM73" s="136">
        <v>3355671</v>
      </c>
      <c r="CN73" s="137">
        <v>71.470048323686271</v>
      </c>
      <c r="CO73" s="136">
        <v>3167769</v>
      </c>
      <c r="CP73" s="137">
        <v>67.468057359698065</v>
      </c>
      <c r="CQ73" s="136">
        <v>2138363</v>
      </c>
      <c r="CR73" s="137">
        <v>45.543471616729633</v>
      </c>
      <c r="CS73" s="136">
        <v>4789564</v>
      </c>
      <c r="CT73" s="136">
        <v>3269140</v>
      </c>
      <c r="CU73" s="137">
        <v>68.255482127391971</v>
      </c>
      <c r="CV73" s="136">
        <v>3032321</v>
      </c>
      <c r="CW73" s="137">
        <v>63.311002838671747</v>
      </c>
      <c r="CX73" s="136">
        <v>1878616</v>
      </c>
      <c r="CY73" s="137">
        <v>39.223110913644746</v>
      </c>
      <c r="CZ73" s="136">
        <v>4417542</v>
      </c>
      <c r="DA73" s="136">
        <v>2967207</v>
      </c>
      <c r="DB73" s="137">
        <v>67.16873320049929</v>
      </c>
      <c r="DC73" s="136">
        <v>2705395</v>
      </c>
      <c r="DD73" s="137">
        <v>61.242088926375807</v>
      </c>
      <c r="DE73" s="136">
        <v>1553665</v>
      </c>
      <c r="DF73" s="137">
        <v>35.170350389424712</v>
      </c>
      <c r="DG73" s="136">
        <v>3804929</v>
      </c>
      <c r="DH73" s="136">
        <v>2639542</v>
      </c>
      <c r="DI73" s="137">
        <v>69.371649247594362</v>
      </c>
      <c r="DJ73" s="136">
        <v>2354190</v>
      </c>
      <c r="DK73" s="137">
        <v>61.872113776630258</v>
      </c>
      <c r="DL73" s="136">
        <v>1275090</v>
      </c>
      <c r="DM73" s="137">
        <v>33.511532015446285</v>
      </c>
      <c r="DN73" s="136">
        <v>1401351</v>
      </c>
      <c r="DO73" s="136">
        <v>927899</v>
      </c>
      <c r="DP73" s="137">
        <v>66.214602908193598</v>
      </c>
      <c r="DQ73" s="136">
        <v>700508</v>
      </c>
      <c r="DR73" s="137">
        <v>49.988047248690727</v>
      </c>
      <c r="DS73" s="136">
        <v>142021</v>
      </c>
      <c r="DT73" s="137">
        <v>10.134577275786009</v>
      </c>
      <c r="DU73" s="136">
        <v>1422608</v>
      </c>
      <c r="DV73" s="136">
        <v>834711</v>
      </c>
      <c r="DW73" s="137">
        <v>58.67470167467075</v>
      </c>
      <c r="DX73" s="136">
        <v>417905</v>
      </c>
      <c r="DY73" s="137">
        <v>29.375977078717398</v>
      </c>
      <c r="DZ73" s="136">
        <v>6116</v>
      </c>
      <c r="EA73" s="137">
        <v>0.42991463565507859</v>
      </c>
      <c r="EB73" s="136">
        <v>2988769</v>
      </c>
      <c r="EC73" s="136">
        <v>1001837</v>
      </c>
      <c r="ED73" s="137">
        <v>33.52005457765388</v>
      </c>
      <c r="EE73" s="136">
        <v>417394</v>
      </c>
      <c r="EF73" s="137">
        <v>13.965415192676318</v>
      </c>
      <c r="EG73" s="136">
        <v>2213</v>
      </c>
      <c r="EH73" s="137">
        <v>7.4043862205476568E-2</v>
      </c>
      <c r="EI73" s="136">
        <v>5005988</v>
      </c>
      <c r="EJ73" s="136">
        <v>18728</v>
      </c>
      <c r="EK73" s="137">
        <v>0.37411196351249743</v>
      </c>
      <c r="EL73" s="138">
        <v>358</v>
      </c>
      <c r="EM73" s="137">
        <v>7.1514354409159594E-3</v>
      </c>
      <c r="EN73" s="138">
        <v>7</v>
      </c>
      <c r="EO73" s="137">
        <v>1.3983253655422265E-4</v>
      </c>
      <c r="EP73" s="138">
        <v>2223118</v>
      </c>
      <c r="EQ73" s="138">
        <v>0</v>
      </c>
      <c r="ER73" s="137">
        <v>0</v>
      </c>
      <c r="ET73" s="239">
        <f t="shared" si="4"/>
        <v>59836349</v>
      </c>
      <c r="EU73" s="239">
        <f t="shared" si="82"/>
        <v>17190387</v>
      </c>
      <c r="EV73" s="242">
        <v>44593</v>
      </c>
      <c r="EW73" s="287">
        <f t="shared" si="83"/>
        <v>0.28729003836781553</v>
      </c>
      <c r="EX73" s="239">
        <f t="shared" si="5"/>
        <v>50418984</v>
      </c>
      <c r="EY73" s="239">
        <f t="shared" si="84"/>
        <v>9628298</v>
      </c>
      <c r="EZ73" s="286">
        <f t="shared" si="85"/>
        <v>0.1909657283058302</v>
      </c>
      <c r="FA73" s="288">
        <f t="shared" si="86"/>
        <v>0.80903427169416986</v>
      </c>
      <c r="FB73" s="291">
        <f t="shared" si="87"/>
        <v>0.77495875363137023</v>
      </c>
      <c r="FC73" s="294">
        <f t="shared" si="88"/>
        <v>0.61370715046538815</v>
      </c>
      <c r="FE73" s="239">
        <f t="shared" si="9"/>
        <v>19108599</v>
      </c>
      <c r="FF73" s="239">
        <f t="shared" si="10"/>
        <v>13159459</v>
      </c>
      <c r="FG73" s="239">
        <f t="shared" si="11"/>
        <v>5949140</v>
      </c>
      <c r="FH73" s="239">
        <f t="shared" si="12"/>
        <v>11960183</v>
      </c>
      <c r="FI73" s="240">
        <f t="shared" si="13"/>
        <v>0.3113331333186698</v>
      </c>
      <c r="FJ73" s="239">
        <f t="shared" si="14"/>
        <v>6987755</v>
      </c>
      <c r="FK73" s="240">
        <f t="shared" si="15"/>
        <v>0.68866686668133026</v>
      </c>
      <c r="FL73" s="240">
        <f t="shared" si="16"/>
        <v>0.62590580293196796</v>
      </c>
      <c r="FM73" s="240">
        <f t="shared" si="17"/>
        <v>0.3656864116516339</v>
      </c>
      <c r="FO73" s="312">
        <f t="shared" si="18"/>
        <v>8257219</v>
      </c>
      <c r="FP73" s="312">
        <f t="shared" si="81"/>
        <v>6483631</v>
      </c>
      <c r="FQ73" s="239">
        <f t="shared" si="19"/>
        <v>1773588</v>
      </c>
      <c r="FR73" s="312">
        <f t="shared" si="20"/>
        <v>6244064</v>
      </c>
      <c r="FS73" s="240">
        <f t="shared" si="21"/>
        <v>0.21479241376545785</v>
      </c>
      <c r="FT73" s="312">
        <f t="shared" si="22"/>
        <v>4764788</v>
      </c>
      <c r="FU73" s="240">
        <f t="shared" si="23"/>
        <v>0.78520758623454212</v>
      </c>
      <c r="FV73" s="240">
        <f t="shared" si="24"/>
        <v>0.75619454927863727</v>
      </c>
      <c r="FW73" s="240">
        <f t="shared" si="25"/>
        <v>0.57704512863229129</v>
      </c>
      <c r="FY73" s="244">
        <f t="shared" si="26"/>
        <v>8269325</v>
      </c>
      <c r="FZ73" s="244">
        <f t="shared" si="27"/>
        <v>7261170</v>
      </c>
      <c r="GA73" s="239">
        <f t="shared" si="28"/>
        <v>1008155</v>
      </c>
      <c r="GB73" s="244">
        <f t="shared" si="29"/>
        <v>7114780</v>
      </c>
      <c r="GC73" s="240">
        <f t="shared" si="30"/>
        <v>0.12191502934036333</v>
      </c>
      <c r="GD73" s="244">
        <f t="shared" si="31"/>
        <v>6159912</v>
      </c>
      <c r="GE73" s="240">
        <f t="shared" si="32"/>
        <v>0.87808497065963664</v>
      </c>
      <c r="GF73" s="240">
        <f t="shared" si="33"/>
        <v>0.86038219564474727</v>
      </c>
      <c r="GG73" s="240">
        <f t="shared" si="34"/>
        <v>0.74491110217581247</v>
      </c>
      <c r="GI73" s="244">
        <f t="shared" si="35"/>
        <v>6685963</v>
      </c>
      <c r="GJ73" s="244">
        <f t="shared" si="36"/>
        <v>6144560</v>
      </c>
      <c r="GK73" s="239">
        <f t="shared" si="37"/>
        <v>541403</v>
      </c>
      <c r="GL73" s="244">
        <f t="shared" si="38"/>
        <v>6065086</v>
      </c>
      <c r="GM73" s="240">
        <f t="shared" si="39"/>
        <v>8.0976068817610866E-2</v>
      </c>
      <c r="GN73" s="244">
        <f t="shared" si="40"/>
        <v>5601836</v>
      </c>
      <c r="GO73" s="240">
        <f t="shared" si="41"/>
        <v>0.91902393118238912</v>
      </c>
      <c r="GP73" s="240">
        <f t="shared" si="42"/>
        <v>0.90713723662544943</v>
      </c>
      <c r="GQ73" s="240">
        <f t="shared" si="43"/>
        <v>0.83785028424476771</v>
      </c>
      <c r="GS73" s="244">
        <f t="shared" si="44"/>
        <v>5116920</v>
      </c>
      <c r="GT73" s="244">
        <f t="shared" si="45"/>
        <v>4872900</v>
      </c>
      <c r="GU73" s="239">
        <f t="shared" si="46"/>
        <v>244020</v>
      </c>
      <c r="GV73" s="244">
        <f t="shared" si="47"/>
        <v>4836561</v>
      </c>
      <c r="GW73" s="240">
        <f t="shared" si="48"/>
        <v>4.7688844070261013E-2</v>
      </c>
      <c r="GX73" s="244">
        <f t="shared" si="49"/>
        <v>4673754</v>
      </c>
      <c r="GY73" s="240">
        <f t="shared" si="50"/>
        <v>0.95231115592973903</v>
      </c>
      <c r="GZ73" s="240">
        <f t="shared" si="51"/>
        <v>0.94520942285593679</v>
      </c>
      <c r="HA73" s="240">
        <f t="shared" si="52"/>
        <v>0.91339204052437795</v>
      </c>
      <c r="HC73" s="239">
        <f t="shared" si="53"/>
        <v>2980958</v>
      </c>
      <c r="HD73" s="239">
        <f t="shared" si="54"/>
        <v>2868966</v>
      </c>
      <c r="HE73" s="239">
        <f t="shared" si="55"/>
        <v>111992</v>
      </c>
      <c r="HF73" s="239">
        <f t="shared" si="56"/>
        <v>2851959</v>
      </c>
      <c r="HG73" s="240">
        <f t="shared" si="57"/>
        <v>3.7569130460744497E-2</v>
      </c>
      <c r="HH73" s="239">
        <f t="shared" si="58"/>
        <v>2754446</v>
      </c>
      <c r="HI73" s="240">
        <f t="shared" si="59"/>
        <v>0.9624308695392555</v>
      </c>
      <c r="HJ73" s="299">
        <f t="shared" si="60"/>
        <v>0.95672565665131815</v>
      </c>
      <c r="HK73" s="297">
        <f t="shared" si="61"/>
        <v>0.92401368955885999</v>
      </c>
      <c r="HM73" s="239">
        <f t="shared" si="62"/>
        <v>31310385</v>
      </c>
      <c r="HN73" s="239">
        <f t="shared" si="63"/>
        <v>27631227</v>
      </c>
      <c r="HO73" s="307">
        <f t="shared" si="64"/>
        <v>3679158</v>
      </c>
      <c r="HP73" s="304">
        <f t="shared" si="65"/>
        <v>27112450</v>
      </c>
      <c r="HQ73" s="285">
        <f t="shared" si="66"/>
        <v>0.11750599681223978</v>
      </c>
      <c r="HR73" s="302">
        <f t="shared" si="67"/>
        <v>23954736</v>
      </c>
      <c r="HS73" s="300">
        <f t="shared" si="68"/>
        <v>0.88249400318776028</v>
      </c>
      <c r="HT73" s="299">
        <f t="shared" si="69"/>
        <v>0.86592515550351745</v>
      </c>
      <c r="HU73" s="297">
        <f t="shared" si="70"/>
        <v>0.7650731857816504</v>
      </c>
      <c r="HW73" s="239">
        <f t="shared" si="71"/>
        <v>14783841</v>
      </c>
      <c r="HX73" s="309">
        <f t="shared" si="72"/>
        <v>13886426</v>
      </c>
      <c r="HY73" s="307">
        <f t="shared" si="73"/>
        <v>897415</v>
      </c>
      <c r="HZ73" s="304">
        <f t="shared" si="74"/>
        <v>13753606</v>
      </c>
      <c r="IA73" s="285">
        <f t="shared" si="75"/>
        <v>6.0702425032844981E-2</v>
      </c>
      <c r="IB73" s="302">
        <f t="shared" si="76"/>
        <v>13030036</v>
      </c>
      <c r="IC73" s="300">
        <f t="shared" si="77"/>
        <v>0.93929757496715505</v>
      </c>
      <c r="ID73" s="299">
        <f t="shared" si="78"/>
        <v>0.93031344154743001</v>
      </c>
      <c r="IE73" s="297">
        <f t="shared" si="79"/>
        <v>0.88137013919454354</v>
      </c>
    </row>
    <row r="74" spans="2:239" ht="15" hidden="1" x14ac:dyDescent="0.3">
      <c r="B74" s="131">
        <v>65</v>
      </c>
      <c r="C74" s="131" t="s">
        <v>720</v>
      </c>
      <c r="D74" s="139">
        <v>44626</v>
      </c>
      <c r="E74" s="136">
        <v>2980958</v>
      </c>
      <c r="F74" s="136">
        <v>2869051</v>
      </c>
      <c r="G74" s="137">
        <v>96.24593838625033</v>
      </c>
      <c r="H74" s="136">
        <v>2852111</v>
      </c>
      <c r="I74" s="137">
        <v>95.677664697053771</v>
      </c>
      <c r="J74" s="136">
        <v>2755557</v>
      </c>
      <c r="K74" s="137">
        <v>92.438638853683955</v>
      </c>
      <c r="L74" s="136">
        <v>0</v>
      </c>
      <c r="M74" s="137">
        <v>0</v>
      </c>
      <c r="N74" s="136">
        <v>0</v>
      </c>
      <c r="O74" s="137">
        <v>0</v>
      </c>
      <c r="P74" s="136">
        <v>0</v>
      </c>
      <c r="Q74" s="137">
        <v>0</v>
      </c>
      <c r="R74" s="136">
        <v>2442116</v>
      </c>
      <c r="S74" s="136">
        <v>2345406</v>
      </c>
      <c r="T74" s="137">
        <v>96.039909652121352</v>
      </c>
      <c r="U74" s="136">
        <v>2330613</v>
      </c>
      <c r="V74" s="137">
        <v>95.434164470483793</v>
      </c>
      <c r="W74" s="136">
        <v>2265605</v>
      </c>
      <c r="X74" s="137">
        <v>92.77221065666005</v>
      </c>
      <c r="Y74" s="136">
        <v>0</v>
      </c>
      <c r="Z74" s="137">
        <v>0</v>
      </c>
      <c r="AA74" s="136">
        <v>0</v>
      </c>
      <c r="AB74" s="137">
        <v>0</v>
      </c>
      <c r="AC74" s="136">
        <v>0</v>
      </c>
      <c r="AD74" s="137">
        <v>0</v>
      </c>
      <c r="AE74" s="138">
        <v>2674804</v>
      </c>
      <c r="AF74" s="138">
        <v>2527693</v>
      </c>
      <c r="AG74" s="137">
        <v>94.500120382652341</v>
      </c>
      <c r="AH74" s="138">
        <v>2506283</v>
      </c>
      <c r="AI74" s="137">
        <v>93.699687902365937</v>
      </c>
      <c r="AJ74" s="138">
        <v>2410155</v>
      </c>
      <c r="AK74" s="137">
        <v>90.105854485038904</v>
      </c>
      <c r="AL74" s="138">
        <v>0</v>
      </c>
      <c r="AM74" s="137">
        <v>0</v>
      </c>
      <c r="AN74" s="138">
        <v>3015497</v>
      </c>
      <c r="AO74" s="138">
        <v>2797552</v>
      </c>
      <c r="AP74" s="137">
        <v>92.772501514675682</v>
      </c>
      <c r="AQ74" s="138">
        <v>2765714</v>
      </c>
      <c r="AR74" s="137">
        <v>91.716688824429269</v>
      </c>
      <c r="AS74" s="138">
        <v>2600407</v>
      </c>
      <c r="AT74" s="137">
        <v>86.23477323970144</v>
      </c>
      <c r="AU74" s="138">
        <v>0</v>
      </c>
      <c r="AV74" s="137">
        <v>0</v>
      </c>
      <c r="AW74" s="138">
        <v>3670466</v>
      </c>
      <c r="AX74" s="138">
        <v>3347434</v>
      </c>
      <c r="AY74" s="137">
        <v>91.199155638548348</v>
      </c>
      <c r="AZ74" s="138">
        <v>3300367</v>
      </c>
      <c r="BA74" s="137">
        <v>89.916838897295321</v>
      </c>
      <c r="BB74" s="138">
        <v>3006053</v>
      </c>
      <c r="BC74" s="137">
        <v>81.898402001271776</v>
      </c>
      <c r="BD74" s="138">
        <v>0</v>
      </c>
      <c r="BE74" s="137">
        <v>0</v>
      </c>
      <c r="BF74" s="138">
        <v>4129776</v>
      </c>
      <c r="BG74" s="138">
        <v>3686008</v>
      </c>
      <c r="BH74" s="137">
        <v>89.254429295923075</v>
      </c>
      <c r="BI74" s="138">
        <v>3621578</v>
      </c>
      <c r="BJ74" s="137">
        <v>87.694296252387545</v>
      </c>
      <c r="BK74" s="138">
        <v>3204116</v>
      </c>
      <c r="BL74" s="137">
        <v>77.585709249121507</v>
      </c>
      <c r="BM74" s="138">
        <v>0</v>
      </c>
      <c r="BN74" s="137">
        <v>0</v>
      </c>
      <c r="BO74" s="138">
        <v>4139549</v>
      </c>
      <c r="BP74" s="138">
        <v>3576002</v>
      </c>
      <c r="BQ74" s="137">
        <v>86.386270581650308</v>
      </c>
      <c r="BR74" s="138">
        <v>3495479</v>
      </c>
      <c r="BS74" s="137">
        <v>84.441058675715638</v>
      </c>
      <c r="BT74" s="138">
        <v>2966113</v>
      </c>
      <c r="BU74" s="137">
        <v>71.653047228091765</v>
      </c>
      <c r="BV74" s="138">
        <v>0</v>
      </c>
      <c r="BW74" s="137">
        <v>0</v>
      </c>
      <c r="BX74" s="136">
        <v>3865391</v>
      </c>
      <c r="BY74" s="136">
        <v>3137876</v>
      </c>
      <c r="BZ74" s="137">
        <v>81.178747505750394</v>
      </c>
      <c r="CA74" s="136">
        <v>3040357</v>
      </c>
      <c r="CB74" s="137">
        <v>78.655872070897871</v>
      </c>
      <c r="CC74" s="136">
        <v>2410555</v>
      </c>
      <c r="CD74" s="137">
        <v>62.362513908683489</v>
      </c>
      <c r="CE74" s="136">
        <v>4391828</v>
      </c>
      <c r="CF74" s="136">
        <v>3347565</v>
      </c>
      <c r="CG74" s="137">
        <v>76.222588862769669</v>
      </c>
      <c r="CH74" s="136">
        <v>3208499</v>
      </c>
      <c r="CI74" s="137">
        <v>73.056116951756763</v>
      </c>
      <c r="CJ74" s="136">
        <v>2370447</v>
      </c>
      <c r="CK74" s="137">
        <v>53.974039966956809</v>
      </c>
      <c r="CL74" s="136">
        <v>4695213</v>
      </c>
      <c r="CM74" s="136">
        <v>3357502</v>
      </c>
      <c r="CN74" s="137">
        <v>71.509045489523047</v>
      </c>
      <c r="CO74" s="136">
        <v>3172203</v>
      </c>
      <c r="CP74" s="137">
        <v>67.56249396992213</v>
      </c>
      <c r="CQ74" s="136">
        <v>2149997</v>
      </c>
      <c r="CR74" s="137">
        <v>45.791255902554369</v>
      </c>
      <c r="CS74" s="136">
        <v>4789564</v>
      </c>
      <c r="CT74" s="136">
        <v>3271832</v>
      </c>
      <c r="CU74" s="137">
        <v>68.311687660922786</v>
      </c>
      <c r="CV74" s="136">
        <v>3038613</v>
      </c>
      <c r="CW74" s="137">
        <v>63.442371790000095</v>
      </c>
      <c r="CX74" s="136">
        <v>1893009</v>
      </c>
      <c r="CY74" s="137">
        <v>39.523618433744701</v>
      </c>
      <c r="CZ74" s="136">
        <v>4417542</v>
      </c>
      <c r="DA74" s="136">
        <v>2970649</v>
      </c>
      <c r="DB74" s="137">
        <v>67.246649833776345</v>
      </c>
      <c r="DC74" s="136">
        <v>2712420</v>
      </c>
      <c r="DD74" s="137">
        <v>61.401114013177462</v>
      </c>
      <c r="DE74" s="136">
        <v>1568764</v>
      </c>
      <c r="DF74" s="137">
        <v>35.51214680018888</v>
      </c>
      <c r="DG74" s="136">
        <v>3804929</v>
      </c>
      <c r="DH74" s="136">
        <v>2643780</v>
      </c>
      <c r="DI74" s="137">
        <v>69.483031089410602</v>
      </c>
      <c r="DJ74" s="136">
        <v>2360916</v>
      </c>
      <c r="DK74" s="137">
        <v>62.048884486412227</v>
      </c>
      <c r="DL74" s="136">
        <v>1289242</v>
      </c>
      <c r="DM74" s="137">
        <v>33.883470624550419</v>
      </c>
      <c r="DN74" s="136">
        <v>1401351</v>
      </c>
      <c r="DO74" s="136">
        <v>930277</v>
      </c>
      <c r="DP74" s="137">
        <v>66.3842962969306</v>
      </c>
      <c r="DQ74" s="136">
        <v>707750</v>
      </c>
      <c r="DR74" s="137">
        <v>50.504834263507149</v>
      </c>
      <c r="DS74" s="136">
        <v>159066</v>
      </c>
      <c r="DT74" s="137">
        <v>11.350903520959417</v>
      </c>
      <c r="DU74" s="136">
        <v>1422608</v>
      </c>
      <c r="DV74" s="136">
        <v>838728</v>
      </c>
      <c r="DW74" s="137">
        <v>58.957070394655453</v>
      </c>
      <c r="DX74" s="136">
        <v>438999</v>
      </c>
      <c r="DY74" s="137">
        <v>30.858746752443402</v>
      </c>
      <c r="DZ74" s="136">
        <v>8379</v>
      </c>
      <c r="EA74" s="137">
        <v>0.58898867432209012</v>
      </c>
      <c r="EB74" s="136">
        <v>2988769</v>
      </c>
      <c r="EC74" s="136">
        <v>1013127</v>
      </c>
      <c r="ED74" s="137">
        <v>33.89780207168905</v>
      </c>
      <c r="EE74" s="136">
        <v>447233</v>
      </c>
      <c r="EF74" s="137">
        <v>14.963786093873429</v>
      </c>
      <c r="EG74" s="136">
        <v>2516</v>
      </c>
      <c r="EH74" s="137">
        <v>8.4181815322629486E-2</v>
      </c>
      <c r="EI74" s="136">
        <v>5005988</v>
      </c>
      <c r="EJ74" s="136">
        <v>21591</v>
      </c>
      <c r="EK74" s="137">
        <v>0.43130347096317451</v>
      </c>
      <c r="EL74" s="138">
        <v>392</v>
      </c>
      <c r="EM74" s="137">
        <v>7.8306220470364691E-3</v>
      </c>
      <c r="EN74" s="138">
        <v>7</v>
      </c>
      <c r="EO74" s="137">
        <v>1.3983253655422265E-4</v>
      </c>
      <c r="EP74" s="138">
        <v>2223118</v>
      </c>
      <c r="EQ74" s="138">
        <v>0</v>
      </c>
      <c r="ER74" s="137">
        <v>0</v>
      </c>
      <c r="ET74" s="239">
        <f t="shared" si="4"/>
        <v>59836349</v>
      </c>
      <c r="EU74" s="239">
        <f t="shared" ref="EU74:EU105" si="89">ET74-EJ74-EC74-DV74-DO74-DH74-DA74-CT74-CM74-CF74-BY74-BP74-BG74-AX74-AF74-AO74-S74-F74</f>
        <v>17154276</v>
      </c>
      <c r="EW74" s="287">
        <f t="shared" ref="EW74:EW105" si="90">EU74/ET74</f>
        <v>0.28668654232229307</v>
      </c>
      <c r="EX74" s="239">
        <f t="shared" si="5"/>
        <v>50418984</v>
      </c>
      <c r="EY74" s="239">
        <f t="shared" ref="EY74:EY105" si="91">EX74-DO74 -DH74-DA74-CT74-CM74-CF74-BY74-BP74-BG74-AX74-AO74-AF74-S74-F74</f>
        <v>9610357</v>
      </c>
      <c r="EZ74" s="286">
        <f t="shared" ref="EZ74:EZ105" si="92">EY74/EX74</f>
        <v>0.19060989011599283</v>
      </c>
      <c r="FA74" s="288">
        <f t="shared" si="86"/>
        <v>0.80939010988400717</v>
      </c>
      <c r="FB74" s="291">
        <f t="shared" si="87"/>
        <v>0.77575746072154095</v>
      </c>
      <c r="FC74" s="294">
        <f t="shared" si="88"/>
        <v>0.61582133428154762</v>
      </c>
      <c r="FE74" s="239">
        <f t="shared" si="9"/>
        <v>19108599</v>
      </c>
      <c r="FF74" s="239">
        <f t="shared" si="10"/>
        <v>13174040</v>
      </c>
      <c r="FG74" s="239">
        <f t="shared" si="11"/>
        <v>5934559</v>
      </c>
      <c r="FH74" s="239">
        <f t="shared" si="12"/>
        <v>11991902</v>
      </c>
      <c r="FI74" s="240">
        <f t="shared" si="13"/>
        <v>0.31057007371393369</v>
      </c>
      <c r="FJ74" s="239">
        <f t="shared" si="14"/>
        <v>7060078</v>
      </c>
      <c r="FK74" s="240">
        <f t="shared" si="15"/>
        <v>0.68942992628606625</v>
      </c>
      <c r="FL74" s="240">
        <f t="shared" si="16"/>
        <v>0.62756573624262035</v>
      </c>
      <c r="FM74" s="240">
        <f t="shared" si="17"/>
        <v>0.36947125218337568</v>
      </c>
      <c r="FO74" s="312">
        <f t="shared" si="18"/>
        <v>8257219</v>
      </c>
      <c r="FP74" s="312">
        <f t="shared" si="81"/>
        <v>6485441</v>
      </c>
      <c r="FQ74" s="239">
        <f t="shared" si="19"/>
        <v>1771778</v>
      </c>
      <c r="FR74" s="312">
        <f t="shared" si="20"/>
        <v>6248856</v>
      </c>
      <c r="FS74" s="240">
        <f t="shared" si="21"/>
        <v>0.21457321163457091</v>
      </c>
      <c r="FT74" s="312">
        <f t="shared" si="22"/>
        <v>4781002</v>
      </c>
      <c r="FU74" s="240">
        <f t="shared" si="23"/>
        <v>0.78542678836542912</v>
      </c>
      <c r="FV74" s="240">
        <f t="shared" si="24"/>
        <v>0.75677488994781417</v>
      </c>
      <c r="FW74" s="240">
        <f t="shared" si="25"/>
        <v>0.57900874374289935</v>
      </c>
      <c r="FY74" s="244">
        <f t="shared" si="26"/>
        <v>8269325</v>
      </c>
      <c r="FZ74" s="244">
        <f t="shared" si="27"/>
        <v>7262010</v>
      </c>
      <c r="GA74" s="239">
        <f t="shared" si="28"/>
        <v>1007315</v>
      </c>
      <c r="GB74" s="244">
        <f t="shared" si="29"/>
        <v>7117057</v>
      </c>
      <c r="GC74" s="240">
        <f t="shared" si="30"/>
        <v>0.12181344910255675</v>
      </c>
      <c r="GD74" s="244">
        <f t="shared" si="31"/>
        <v>6170229</v>
      </c>
      <c r="GE74" s="240">
        <f t="shared" si="32"/>
        <v>0.87818655089744324</v>
      </c>
      <c r="GF74" s="240">
        <f t="shared" si="33"/>
        <v>0.86065755064651583</v>
      </c>
      <c r="GG74" s="240">
        <f t="shared" si="34"/>
        <v>0.74615872516801551</v>
      </c>
      <c r="GI74" s="244">
        <f t="shared" si="35"/>
        <v>6685963</v>
      </c>
      <c r="GJ74" s="244">
        <f t="shared" si="36"/>
        <v>6144986</v>
      </c>
      <c r="GK74" s="239">
        <f t="shared" si="37"/>
        <v>540977</v>
      </c>
      <c r="GL74" s="244">
        <f t="shared" si="38"/>
        <v>6066081</v>
      </c>
      <c r="GM74" s="240">
        <f t="shared" si="39"/>
        <v>8.0912353239166887E-2</v>
      </c>
      <c r="GN74" s="244">
        <f t="shared" si="40"/>
        <v>5606460</v>
      </c>
      <c r="GO74" s="240">
        <f t="shared" si="41"/>
        <v>0.9190876467608331</v>
      </c>
      <c r="GP74" s="240">
        <f t="shared" si="42"/>
        <v>0.90728605587557098</v>
      </c>
      <c r="GQ74" s="240">
        <f t="shared" si="43"/>
        <v>0.83854188244834738</v>
      </c>
      <c r="GS74" s="244">
        <f t="shared" si="44"/>
        <v>5116920</v>
      </c>
      <c r="GT74" s="244">
        <f t="shared" si="45"/>
        <v>4873099</v>
      </c>
      <c r="GU74" s="239">
        <f t="shared" si="46"/>
        <v>243821</v>
      </c>
      <c r="GV74" s="244">
        <f t="shared" si="47"/>
        <v>4836896</v>
      </c>
      <c r="GW74" s="240">
        <f t="shared" si="48"/>
        <v>4.7649953487644912E-2</v>
      </c>
      <c r="GX74" s="244">
        <f t="shared" si="49"/>
        <v>4675760</v>
      </c>
      <c r="GY74" s="240">
        <f t="shared" si="50"/>
        <v>0.95235004651235511</v>
      </c>
      <c r="GZ74" s="240">
        <f t="shared" si="51"/>
        <v>0.94527489192717495</v>
      </c>
      <c r="HA74" s="240">
        <f t="shared" si="52"/>
        <v>0.91378407323155331</v>
      </c>
      <c r="HC74" s="239">
        <f t="shared" si="53"/>
        <v>2980958</v>
      </c>
      <c r="HD74" s="239">
        <f t="shared" si="54"/>
        <v>2869051</v>
      </c>
      <c r="HE74" s="239">
        <f t="shared" si="55"/>
        <v>111907</v>
      </c>
      <c r="HF74" s="239">
        <f t="shared" si="56"/>
        <v>2852111</v>
      </c>
      <c r="HG74" s="240">
        <f t="shared" si="57"/>
        <v>3.7540616137496735E-2</v>
      </c>
      <c r="HH74" s="239">
        <f t="shared" si="58"/>
        <v>2755557</v>
      </c>
      <c r="HI74" s="240">
        <f t="shared" si="59"/>
        <v>0.96245938386250329</v>
      </c>
      <c r="HJ74" s="299">
        <f t="shared" si="60"/>
        <v>0.95677664697053766</v>
      </c>
      <c r="HK74" s="297">
        <f t="shared" si="61"/>
        <v>0.92438638853683952</v>
      </c>
      <c r="HM74" s="239">
        <f t="shared" si="62"/>
        <v>31310385</v>
      </c>
      <c r="HN74" s="239">
        <f t="shared" si="63"/>
        <v>27634587</v>
      </c>
      <c r="HO74" s="307">
        <f t="shared" si="64"/>
        <v>3675798</v>
      </c>
      <c r="HP74" s="304">
        <f t="shared" si="65"/>
        <v>27121001</v>
      </c>
      <c r="HQ74" s="285">
        <f t="shared" si="66"/>
        <v>0.11739868417459574</v>
      </c>
      <c r="HR74" s="302">
        <f t="shared" si="67"/>
        <v>23989008</v>
      </c>
      <c r="HS74" s="300">
        <f t="shared" si="68"/>
        <v>0.88260131582540424</v>
      </c>
      <c r="HT74" s="299">
        <f t="shared" si="69"/>
        <v>0.86619825977866449</v>
      </c>
      <c r="HU74" s="297">
        <f t="shared" si="70"/>
        <v>0.76616777468561947</v>
      </c>
      <c r="HW74" s="239">
        <f t="shared" si="71"/>
        <v>14783841</v>
      </c>
      <c r="HX74" s="309">
        <f t="shared" si="72"/>
        <v>13887136</v>
      </c>
      <c r="HY74" s="307">
        <f t="shared" si="73"/>
        <v>896705</v>
      </c>
      <c r="HZ74" s="304">
        <f t="shared" si="74"/>
        <v>13755088</v>
      </c>
      <c r="IA74" s="285">
        <f t="shared" si="75"/>
        <v>6.0654399624563059E-2</v>
      </c>
      <c r="IB74" s="302">
        <f t="shared" si="76"/>
        <v>13037777</v>
      </c>
      <c r="IC74" s="300">
        <f t="shared" si="77"/>
        <v>0.93934560037543691</v>
      </c>
      <c r="ID74" s="299">
        <f t="shared" si="78"/>
        <v>0.93041368613204101</v>
      </c>
      <c r="IE74" s="297">
        <f t="shared" si="79"/>
        <v>0.88189375142765669</v>
      </c>
    </row>
    <row r="75" spans="2:239" ht="15" hidden="1" x14ac:dyDescent="0.3">
      <c r="B75" s="131">
        <v>66</v>
      </c>
      <c r="C75" s="131" t="s">
        <v>721</v>
      </c>
      <c r="D75" s="139">
        <v>44633</v>
      </c>
      <c r="E75" s="136">
        <v>2980958</v>
      </c>
      <c r="F75" s="136">
        <v>2869147</v>
      </c>
      <c r="G75" s="137">
        <v>96.249158827464186</v>
      </c>
      <c r="H75" s="136">
        <v>2852253</v>
      </c>
      <c r="I75" s="137">
        <v>95.682428266349277</v>
      </c>
      <c r="J75" s="136">
        <v>2756585</v>
      </c>
      <c r="K75" s="137">
        <v>92.47312441168242</v>
      </c>
      <c r="L75" s="136">
        <v>0</v>
      </c>
      <c r="M75" s="137">
        <v>0</v>
      </c>
      <c r="N75" s="136">
        <v>0</v>
      </c>
      <c r="O75" s="137">
        <v>0</v>
      </c>
      <c r="P75" s="136">
        <v>0</v>
      </c>
      <c r="Q75" s="137">
        <v>0</v>
      </c>
      <c r="R75" s="136">
        <v>2442116</v>
      </c>
      <c r="S75" s="136">
        <v>2345464</v>
      </c>
      <c r="T75" s="137">
        <v>96.042284641679586</v>
      </c>
      <c r="U75" s="136">
        <v>2330740</v>
      </c>
      <c r="V75" s="137">
        <v>95.439364878654402</v>
      </c>
      <c r="W75" s="136">
        <v>2266309</v>
      </c>
      <c r="X75" s="137">
        <v>92.801038116125525</v>
      </c>
      <c r="Y75" s="136">
        <v>0</v>
      </c>
      <c r="Z75" s="137">
        <v>0</v>
      </c>
      <c r="AA75" s="136">
        <v>0</v>
      </c>
      <c r="AB75" s="137">
        <v>0</v>
      </c>
      <c r="AC75" s="136">
        <v>0</v>
      </c>
      <c r="AD75" s="137">
        <v>0</v>
      </c>
      <c r="AE75" s="138">
        <v>2674804</v>
      </c>
      <c r="AF75" s="138">
        <v>2527795</v>
      </c>
      <c r="AG75" s="137">
        <v>94.503933746173558</v>
      </c>
      <c r="AH75" s="138">
        <v>2506491</v>
      </c>
      <c r="AI75" s="137">
        <v>93.707464173075863</v>
      </c>
      <c r="AJ75" s="138">
        <v>2411240</v>
      </c>
      <c r="AK75" s="137">
        <v>90.146418204847905</v>
      </c>
      <c r="AL75" s="138">
        <v>0</v>
      </c>
      <c r="AM75" s="137">
        <v>0</v>
      </c>
      <c r="AN75" s="138">
        <v>3015497</v>
      </c>
      <c r="AO75" s="138">
        <v>2797737</v>
      </c>
      <c r="AP75" s="137">
        <v>92.778636490104276</v>
      </c>
      <c r="AQ75" s="138">
        <v>2766049</v>
      </c>
      <c r="AR75" s="137">
        <v>91.727798104259435</v>
      </c>
      <c r="AS75" s="138">
        <v>2601853</v>
      </c>
      <c r="AT75" s="137">
        <v>86.282725534132524</v>
      </c>
      <c r="AU75" s="138">
        <v>0</v>
      </c>
      <c r="AV75" s="137">
        <v>0</v>
      </c>
      <c r="AW75" s="138">
        <v>3670466</v>
      </c>
      <c r="AX75" s="138">
        <v>3347672</v>
      </c>
      <c r="AY75" s="137">
        <v>91.205639828839168</v>
      </c>
      <c r="AZ75" s="138">
        <v>3300985</v>
      </c>
      <c r="BA75" s="137">
        <v>89.933675996453857</v>
      </c>
      <c r="BB75" s="138">
        <v>3008707</v>
      </c>
      <c r="BC75" s="137">
        <v>81.970708896363561</v>
      </c>
      <c r="BD75" s="138">
        <v>0</v>
      </c>
      <c r="BE75" s="137">
        <v>0</v>
      </c>
      <c r="BF75" s="138">
        <v>4129776</v>
      </c>
      <c r="BG75" s="138">
        <v>3686333</v>
      </c>
      <c r="BH75" s="137">
        <v>89.262298972147647</v>
      </c>
      <c r="BI75" s="138">
        <v>3622561</v>
      </c>
      <c r="BJ75" s="137">
        <v>87.718098996168308</v>
      </c>
      <c r="BK75" s="138">
        <v>3207996</v>
      </c>
      <c r="BL75" s="137">
        <v>77.679661076048674</v>
      </c>
      <c r="BM75" s="138">
        <v>0</v>
      </c>
      <c r="BN75" s="137">
        <v>0</v>
      </c>
      <c r="BO75" s="138">
        <v>4139549</v>
      </c>
      <c r="BP75" s="138">
        <v>3576443</v>
      </c>
      <c r="BQ75" s="137">
        <v>86.396923916107767</v>
      </c>
      <c r="BR75" s="138">
        <v>3496926</v>
      </c>
      <c r="BS75" s="137">
        <v>84.476014174490984</v>
      </c>
      <c r="BT75" s="138">
        <v>2971268</v>
      </c>
      <c r="BU75" s="137">
        <v>71.777577702305251</v>
      </c>
      <c r="BV75" s="138">
        <v>0</v>
      </c>
      <c r="BW75" s="137">
        <v>0</v>
      </c>
      <c r="BX75" s="136">
        <v>3865391</v>
      </c>
      <c r="BY75" s="136">
        <v>3138473</v>
      </c>
      <c r="BZ75" s="137">
        <v>81.194192256359059</v>
      </c>
      <c r="CA75" s="136">
        <v>3042257</v>
      </c>
      <c r="CB75" s="137">
        <v>78.70502621856366</v>
      </c>
      <c r="CC75" s="136">
        <v>2417034</v>
      </c>
      <c r="CD75" s="137">
        <v>62.530129552223826</v>
      </c>
      <c r="CE75" s="136">
        <v>4391828</v>
      </c>
      <c r="CF75" s="136">
        <v>3348526</v>
      </c>
      <c r="CG75" s="137">
        <v>76.244470411864953</v>
      </c>
      <c r="CH75" s="136">
        <v>3211611</v>
      </c>
      <c r="CI75" s="137">
        <v>73.126975828743753</v>
      </c>
      <c r="CJ75" s="136">
        <v>2379186</v>
      </c>
      <c r="CK75" s="137">
        <v>54.17302316939552</v>
      </c>
      <c r="CL75" s="136">
        <v>4695213</v>
      </c>
      <c r="CM75" s="136">
        <v>3359120</v>
      </c>
      <c r="CN75" s="137">
        <v>71.543506119956646</v>
      </c>
      <c r="CO75" s="136">
        <v>3176828</v>
      </c>
      <c r="CP75" s="137">
        <v>67.660998553207278</v>
      </c>
      <c r="CQ75" s="136">
        <v>2160843</v>
      </c>
      <c r="CR75" s="137">
        <v>46.022257137216137</v>
      </c>
      <c r="CS75" s="136">
        <v>4789564</v>
      </c>
      <c r="CT75" s="136">
        <v>3274252</v>
      </c>
      <c r="CU75" s="137">
        <v>68.362214180664466</v>
      </c>
      <c r="CV75" s="136">
        <v>3045046</v>
      </c>
      <c r="CW75" s="137">
        <v>63.57668464185884</v>
      </c>
      <c r="CX75" s="136">
        <v>1905852</v>
      </c>
      <c r="CY75" s="137">
        <v>39.791763926737381</v>
      </c>
      <c r="CZ75" s="136">
        <v>4417542</v>
      </c>
      <c r="DA75" s="136">
        <v>2973681</v>
      </c>
      <c r="DB75" s="137">
        <v>67.315285287610166</v>
      </c>
      <c r="DC75" s="136">
        <v>2719729</v>
      </c>
      <c r="DD75" s="137">
        <v>61.566568014520293</v>
      </c>
      <c r="DE75" s="136">
        <v>1582634</v>
      </c>
      <c r="DF75" s="137">
        <v>35.826122309646408</v>
      </c>
      <c r="DG75" s="136">
        <v>3804929</v>
      </c>
      <c r="DH75" s="136">
        <v>2647557</v>
      </c>
      <c r="DI75" s="137">
        <v>69.582297067829643</v>
      </c>
      <c r="DJ75" s="136">
        <v>2367964</v>
      </c>
      <c r="DK75" s="137">
        <v>62.234117903382689</v>
      </c>
      <c r="DL75" s="136">
        <v>1302475</v>
      </c>
      <c r="DM75" s="137">
        <v>34.231256351958208</v>
      </c>
      <c r="DN75" s="136">
        <v>1401351</v>
      </c>
      <c r="DO75" s="136">
        <v>932617</v>
      </c>
      <c r="DP75" s="137">
        <v>66.551278016713866</v>
      </c>
      <c r="DQ75" s="136">
        <v>715471</v>
      </c>
      <c r="DR75" s="137">
        <v>51.055802579082609</v>
      </c>
      <c r="DS75" s="136">
        <v>176895</v>
      </c>
      <c r="DT75" s="137">
        <v>12.623175778231149</v>
      </c>
      <c r="DU75" s="136">
        <v>1422608</v>
      </c>
      <c r="DV75" s="136">
        <v>842258</v>
      </c>
      <c r="DW75" s="137">
        <v>59.205206212814772</v>
      </c>
      <c r="DX75" s="136">
        <v>459131</v>
      </c>
      <c r="DY75" s="137">
        <v>32.27389414371352</v>
      </c>
      <c r="DZ75" s="136">
        <v>10816</v>
      </c>
      <c r="EA75" s="137">
        <v>0.76029377031480216</v>
      </c>
      <c r="EB75" s="136">
        <v>2988769</v>
      </c>
      <c r="EC75" s="136">
        <v>1023332</v>
      </c>
      <c r="ED75" s="137">
        <v>34.239246994331111</v>
      </c>
      <c r="EE75" s="136">
        <v>474912</v>
      </c>
      <c r="EF75" s="137">
        <v>15.889886438195791</v>
      </c>
      <c r="EG75" s="136">
        <v>2813</v>
      </c>
      <c r="EH75" s="137">
        <v>9.4119016892908081E-2</v>
      </c>
      <c r="EI75" s="136">
        <v>5005988</v>
      </c>
      <c r="EJ75" s="136">
        <v>23324</v>
      </c>
      <c r="EK75" s="137">
        <v>0.46592201179866988</v>
      </c>
      <c r="EL75" s="138">
        <v>437</v>
      </c>
      <c r="EM75" s="137">
        <v>8.7295454963136152E-3</v>
      </c>
      <c r="EN75" s="138">
        <v>8</v>
      </c>
      <c r="EO75" s="137">
        <v>1.5980861320482589E-4</v>
      </c>
      <c r="EP75" s="138">
        <v>2223118</v>
      </c>
      <c r="EQ75" s="138">
        <v>0</v>
      </c>
      <c r="ER75" s="137">
        <v>0</v>
      </c>
      <c r="ET75" s="239">
        <f t="shared" ref="ET75:ET138" si="93">EI75+EB75+DU75+DN75+DG75+CZ75+CS75+CL75+CE75+BX75+BO75+BF75+AW75+AN75+AE75+R75+E75</f>
        <v>59836349</v>
      </c>
      <c r="EU75" s="239">
        <f t="shared" si="89"/>
        <v>17122618</v>
      </c>
      <c r="EW75" s="287">
        <f t="shared" si="90"/>
        <v>0.28615746592426622</v>
      </c>
      <c r="EX75" s="239">
        <f t="shared" ref="EX75:EX138" si="94">ET75-EI75-EB75-DU75</f>
        <v>50418984</v>
      </c>
      <c r="EY75" s="239">
        <f t="shared" si="91"/>
        <v>9594167</v>
      </c>
      <c r="EZ75" s="286">
        <f t="shared" si="92"/>
        <v>0.19028878090839751</v>
      </c>
      <c r="FA75" s="288">
        <f t="shared" si="86"/>
        <v>0.80971121909160249</v>
      </c>
      <c r="FB75" s="291">
        <f t="shared" si="87"/>
        <v>0.77659063895456526</v>
      </c>
      <c r="FC75" s="294">
        <f t="shared" si="88"/>
        <v>0.61780056892856072</v>
      </c>
      <c r="FE75" s="239">
        <f t="shared" si="9"/>
        <v>19108599</v>
      </c>
      <c r="FF75" s="239">
        <f t="shared" si="10"/>
        <v>13187227</v>
      </c>
      <c r="FG75" s="239">
        <f t="shared" si="11"/>
        <v>5921372</v>
      </c>
      <c r="FH75" s="239">
        <f t="shared" si="12"/>
        <v>12025038</v>
      </c>
      <c r="FI75" s="240">
        <f t="shared" si="13"/>
        <v>0.30987996555896119</v>
      </c>
      <c r="FJ75" s="239">
        <f t="shared" si="14"/>
        <v>7128699</v>
      </c>
      <c r="FK75" s="240">
        <f t="shared" si="15"/>
        <v>0.69012003444103887</v>
      </c>
      <c r="FL75" s="240">
        <f t="shared" si="16"/>
        <v>0.62929982464962497</v>
      </c>
      <c r="FM75" s="240">
        <f t="shared" si="17"/>
        <v>0.37306235794680709</v>
      </c>
      <c r="FO75" s="312">
        <f t="shared" si="18"/>
        <v>8257219</v>
      </c>
      <c r="FP75" s="312">
        <f t="shared" si="81"/>
        <v>6486999</v>
      </c>
      <c r="FQ75" s="239">
        <f t="shared" si="19"/>
        <v>1770220</v>
      </c>
      <c r="FR75" s="312">
        <f t="shared" si="20"/>
        <v>6253868</v>
      </c>
      <c r="FS75" s="240">
        <f t="shared" si="21"/>
        <v>0.21438452825339863</v>
      </c>
      <c r="FT75" s="312">
        <f t="shared" si="22"/>
        <v>4796220</v>
      </c>
      <c r="FU75" s="240">
        <f t="shared" si="23"/>
        <v>0.7856154717466014</v>
      </c>
      <c r="FV75" s="240">
        <f t="shared" si="24"/>
        <v>0.75738187396991652</v>
      </c>
      <c r="FW75" s="240">
        <f t="shared" si="25"/>
        <v>0.58085173712844484</v>
      </c>
      <c r="FY75" s="244">
        <f t="shared" si="26"/>
        <v>8269325</v>
      </c>
      <c r="FZ75" s="244">
        <f t="shared" si="27"/>
        <v>7262776</v>
      </c>
      <c r="GA75" s="239">
        <f t="shared" si="28"/>
        <v>1006549</v>
      </c>
      <c r="GB75" s="244">
        <f t="shared" si="29"/>
        <v>7119487</v>
      </c>
      <c r="GC75" s="240">
        <f t="shared" si="30"/>
        <v>0.12172081759998549</v>
      </c>
      <c r="GD75" s="244">
        <f t="shared" si="31"/>
        <v>6179264</v>
      </c>
      <c r="GE75" s="240">
        <f t="shared" si="32"/>
        <v>0.87827918240001446</v>
      </c>
      <c r="GF75" s="240">
        <f t="shared" si="33"/>
        <v>0.86095140776302781</v>
      </c>
      <c r="GG75" s="240">
        <f t="shared" si="34"/>
        <v>0.74725131736870909</v>
      </c>
      <c r="GI75" s="244">
        <f t="shared" si="35"/>
        <v>6685963</v>
      </c>
      <c r="GJ75" s="244">
        <f t="shared" si="36"/>
        <v>6145409</v>
      </c>
      <c r="GK75" s="239">
        <f t="shared" si="37"/>
        <v>540554</v>
      </c>
      <c r="GL75" s="244">
        <f t="shared" si="38"/>
        <v>6067034</v>
      </c>
      <c r="GM75" s="240">
        <f t="shared" si="39"/>
        <v>8.0849086361979572E-2</v>
      </c>
      <c r="GN75" s="244">
        <f t="shared" si="40"/>
        <v>5610560</v>
      </c>
      <c r="GO75" s="240">
        <f t="shared" si="41"/>
        <v>0.91915091363802048</v>
      </c>
      <c r="GP75" s="240">
        <f t="shared" si="42"/>
        <v>0.90742859330809933</v>
      </c>
      <c r="GQ75" s="240">
        <f t="shared" si="43"/>
        <v>0.83915510749909927</v>
      </c>
      <c r="GS75" s="244">
        <f t="shared" si="44"/>
        <v>5116920</v>
      </c>
      <c r="GT75" s="244">
        <f t="shared" si="45"/>
        <v>4873259</v>
      </c>
      <c r="GU75" s="239">
        <f t="shared" si="46"/>
        <v>243661</v>
      </c>
      <c r="GV75" s="244">
        <f t="shared" si="47"/>
        <v>4837231</v>
      </c>
      <c r="GW75" s="240">
        <f t="shared" si="48"/>
        <v>4.7618684677501306E-2</v>
      </c>
      <c r="GX75" s="244">
        <f t="shared" si="49"/>
        <v>4677549</v>
      </c>
      <c r="GY75" s="240">
        <f t="shared" si="50"/>
        <v>0.9523813153224987</v>
      </c>
      <c r="GZ75" s="240">
        <f t="shared" si="51"/>
        <v>0.94534036099841312</v>
      </c>
      <c r="HA75" s="240">
        <f t="shared" si="52"/>
        <v>0.91413369761497154</v>
      </c>
      <c r="HC75" s="239">
        <f t="shared" si="53"/>
        <v>2980958</v>
      </c>
      <c r="HD75" s="239">
        <f t="shared" si="54"/>
        <v>2869147</v>
      </c>
      <c r="HE75" s="239">
        <f t="shared" si="55"/>
        <v>111811</v>
      </c>
      <c r="HF75" s="239">
        <f t="shared" si="56"/>
        <v>2852253</v>
      </c>
      <c r="HG75" s="240">
        <f t="shared" si="57"/>
        <v>3.7508411725358091E-2</v>
      </c>
      <c r="HH75" s="239">
        <f t="shared" si="58"/>
        <v>2756585</v>
      </c>
      <c r="HI75" s="240">
        <f t="shared" si="59"/>
        <v>0.96249158827464187</v>
      </c>
      <c r="HJ75" s="299">
        <f t="shared" si="60"/>
        <v>0.95682428266349273</v>
      </c>
      <c r="HK75" s="297">
        <f t="shared" si="61"/>
        <v>0.92473124411682417</v>
      </c>
      <c r="HM75" s="239">
        <f t="shared" si="62"/>
        <v>31310385</v>
      </c>
      <c r="HN75" s="239">
        <f t="shared" si="63"/>
        <v>27637590</v>
      </c>
      <c r="HO75" s="307">
        <f t="shared" si="64"/>
        <v>3672795</v>
      </c>
      <c r="HP75" s="304">
        <f t="shared" si="65"/>
        <v>27129873</v>
      </c>
      <c r="HQ75" s="285">
        <f t="shared" si="66"/>
        <v>0.11730277350470139</v>
      </c>
      <c r="HR75" s="302">
        <f t="shared" si="67"/>
        <v>24020178</v>
      </c>
      <c r="HS75" s="300">
        <f t="shared" si="68"/>
        <v>0.88269722649529858</v>
      </c>
      <c r="HT75" s="299">
        <f t="shared" si="69"/>
        <v>0.86648161624330078</v>
      </c>
      <c r="HU75" s="297">
        <f t="shared" si="70"/>
        <v>0.76716329102947789</v>
      </c>
      <c r="HW75" s="239">
        <f t="shared" si="71"/>
        <v>14783841</v>
      </c>
      <c r="HX75" s="309">
        <f t="shared" si="72"/>
        <v>13887815</v>
      </c>
      <c r="HY75" s="307">
        <f t="shared" si="73"/>
        <v>896026</v>
      </c>
      <c r="HZ75" s="304">
        <f t="shared" si="74"/>
        <v>13756518</v>
      </c>
      <c r="IA75" s="285">
        <f t="shared" si="75"/>
        <v>6.060847110030472E-2</v>
      </c>
      <c r="IB75" s="302">
        <f t="shared" si="76"/>
        <v>13044694</v>
      </c>
      <c r="IC75" s="300">
        <f t="shared" si="77"/>
        <v>0.93939152889969524</v>
      </c>
      <c r="ID75" s="299">
        <f t="shared" si="78"/>
        <v>0.93051041336280604</v>
      </c>
      <c r="IE75" s="297">
        <f t="shared" si="79"/>
        <v>0.88236162713059485</v>
      </c>
    </row>
    <row r="76" spans="2:239" ht="15" hidden="1" x14ac:dyDescent="0.3">
      <c r="B76" s="131">
        <v>67</v>
      </c>
      <c r="C76" s="131" t="s">
        <v>722</v>
      </c>
      <c r="D76" s="139">
        <v>44640</v>
      </c>
      <c r="E76" s="136">
        <v>2980958</v>
      </c>
      <c r="F76" s="136">
        <v>2869221</v>
      </c>
      <c r="G76" s="137">
        <v>96.25164125089988</v>
      </c>
      <c r="H76" s="136">
        <v>2852418</v>
      </c>
      <c r="I76" s="137">
        <v>95.6879633996856</v>
      </c>
      <c r="J76" s="136">
        <v>2757390</v>
      </c>
      <c r="K76" s="137">
        <v>92.500129153111175</v>
      </c>
      <c r="L76" s="136">
        <v>0</v>
      </c>
      <c r="M76" s="137">
        <v>0</v>
      </c>
      <c r="N76" s="136">
        <v>0</v>
      </c>
      <c r="O76" s="137">
        <v>0</v>
      </c>
      <c r="P76" s="136">
        <v>0</v>
      </c>
      <c r="Q76" s="137">
        <v>0</v>
      </c>
      <c r="R76" s="136">
        <v>2442116</v>
      </c>
      <c r="S76" s="136">
        <v>2345524</v>
      </c>
      <c r="T76" s="137">
        <v>96.044741527429494</v>
      </c>
      <c r="U76" s="136">
        <v>2330873</v>
      </c>
      <c r="V76" s="137">
        <v>95.444810975400017</v>
      </c>
      <c r="W76" s="136">
        <v>2266972</v>
      </c>
      <c r="X76" s="137">
        <v>92.828186703661913</v>
      </c>
      <c r="Y76" s="136">
        <v>0</v>
      </c>
      <c r="Z76" s="137">
        <v>0</v>
      </c>
      <c r="AA76" s="136">
        <v>0</v>
      </c>
      <c r="AB76" s="137">
        <v>0</v>
      </c>
      <c r="AC76" s="136">
        <v>0</v>
      </c>
      <c r="AD76" s="137">
        <v>0</v>
      </c>
      <c r="AE76" s="138">
        <v>2674804</v>
      </c>
      <c r="AF76" s="138">
        <v>2527894</v>
      </c>
      <c r="AG76" s="137">
        <v>94.507634951944141</v>
      </c>
      <c r="AH76" s="138">
        <v>2506686</v>
      </c>
      <c r="AI76" s="137">
        <v>93.714754426866421</v>
      </c>
      <c r="AJ76" s="138">
        <v>2412256</v>
      </c>
      <c r="AK76" s="137">
        <v>90.184402296392562</v>
      </c>
      <c r="AL76" s="138">
        <v>0</v>
      </c>
      <c r="AM76" s="137">
        <v>0</v>
      </c>
      <c r="AN76" s="138">
        <v>3015497</v>
      </c>
      <c r="AO76" s="138">
        <v>2797873</v>
      </c>
      <c r="AP76" s="137">
        <v>92.783146526095038</v>
      </c>
      <c r="AQ76" s="138">
        <v>2766427</v>
      </c>
      <c r="AR76" s="137">
        <v>91.740333351351367</v>
      </c>
      <c r="AS76" s="138">
        <v>2603245</v>
      </c>
      <c r="AT76" s="137">
        <v>86.328887078979022</v>
      </c>
      <c r="AU76" s="138">
        <v>0</v>
      </c>
      <c r="AV76" s="137">
        <v>0</v>
      </c>
      <c r="AW76" s="138">
        <v>3670466</v>
      </c>
      <c r="AX76" s="138">
        <v>3347894</v>
      </c>
      <c r="AY76" s="137">
        <v>91.211688107177665</v>
      </c>
      <c r="AZ76" s="138">
        <v>3301602</v>
      </c>
      <c r="BA76" s="137">
        <v>89.95048585111536</v>
      </c>
      <c r="BB76" s="138">
        <v>3011079</v>
      </c>
      <c r="BC76" s="137">
        <v>82.035332843295649</v>
      </c>
      <c r="BD76" s="138">
        <v>0</v>
      </c>
      <c r="BE76" s="137">
        <v>0</v>
      </c>
      <c r="BF76" s="138">
        <v>4129776</v>
      </c>
      <c r="BG76" s="138">
        <v>3686679</v>
      </c>
      <c r="BH76" s="137">
        <v>89.270677150528272</v>
      </c>
      <c r="BI76" s="138">
        <v>3623575</v>
      </c>
      <c r="BJ76" s="137">
        <v>87.742652385988976</v>
      </c>
      <c r="BK76" s="138">
        <v>3211527</v>
      </c>
      <c r="BL76" s="137">
        <v>77.765162081430077</v>
      </c>
      <c r="BM76" s="138">
        <v>0</v>
      </c>
      <c r="BN76" s="137">
        <v>0</v>
      </c>
      <c r="BO76" s="138">
        <v>4139549</v>
      </c>
      <c r="BP76" s="138">
        <v>3576878</v>
      </c>
      <c r="BQ76" s="137">
        <v>86.407432307239262</v>
      </c>
      <c r="BR76" s="138">
        <v>3498440</v>
      </c>
      <c r="BS76" s="137">
        <v>84.51258820707281</v>
      </c>
      <c r="BT76" s="138">
        <v>2976253</v>
      </c>
      <c r="BU76" s="137">
        <v>71.898001448950112</v>
      </c>
      <c r="BV76" s="138">
        <v>0</v>
      </c>
      <c r="BW76" s="137">
        <v>0</v>
      </c>
      <c r="BX76" s="136">
        <v>3865391</v>
      </c>
      <c r="BY76" s="136">
        <v>3139110</v>
      </c>
      <c r="BZ76" s="137">
        <v>81.210671831129105</v>
      </c>
      <c r="CA76" s="136">
        <v>3044128</v>
      </c>
      <c r="CB76" s="137">
        <v>78.753430118712444</v>
      </c>
      <c r="CC76" s="136">
        <v>2423328</v>
      </c>
      <c r="CD76" s="137">
        <v>62.692959134017748</v>
      </c>
      <c r="CE76" s="136">
        <v>4391828</v>
      </c>
      <c r="CF76" s="136">
        <v>3349525</v>
      </c>
      <c r="CG76" s="137">
        <v>76.267217204316736</v>
      </c>
      <c r="CH76" s="136">
        <v>3214544</v>
      </c>
      <c r="CI76" s="137">
        <v>73.19375895413026</v>
      </c>
      <c r="CJ76" s="136">
        <v>2387499</v>
      </c>
      <c r="CK76" s="137">
        <v>54.362306538416348</v>
      </c>
      <c r="CL76" s="136">
        <v>4695213</v>
      </c>
      <c r="CM76" s="136">
        <v>3360668</v>
      </c>
      <c r="CN76" s="137">
        <v>71.576475870210786</v>
      </c>
      <c r="CO76" s="136">
        <v>3181337</v>
      </c>
      <c r="CP76" s="137">
        <v>67.75703253505219</v>
      </c>
      <c r="CQ76" s="136">
        <v>2170904</v>
      </c>
      <c r="CR76" s="137">
        <v>46.236539215579782</v>
      </c>
      <c r="CS76" s="136">
        <v>4789564</v>
      </c>
      <c r="CT76" s="136">
        <v>3276490</v>
      </c>
      <c r="CU76" s="137">
        <v>68.408940772061925</v>
      </c>
      <c r="CV76" s="136">
        <v>3051204</v>
      </c>
      <c r="CW76" s="137">
        <v>63.705255843746947</v>
      </c>
      <c r="CX76" s="136">
        <v>1917677</v>
      </c>
      <c r="CY76" s="137">
        <v>40.038654875475096</v>
      </c>
      <c r="CZ76" s="136">
        <v>4417542</v>
      </c>
      <c r="DA76" s="136">
        <v>2976531</v>
      </c>
      <c r="DB76" s="137">
        <v>67.379800803252124</v>
      </c>
      <c r="DC76" s="136">
        <v>2726425</v>
      </c>
      <c r="DD76" s="137">
        <v>61.718145520744336</v>
      </c>
      <c r="DE76" s="136">
        <v>1595199</v>
      </c>
      <c r="DF76" s="137">
        <v>36.110556504046819</v>
      </c>
      <c r="DG76" s="136">
        <v>3804929</v>
      </c>
      <c r="DH76" s="136">
        <v>2651286</v>
      </c>
      <c r="DI76" s="137">
        <v>69.680301524680218</v>
      </c>
      <c r="DJ76" s="136">
        <v>2375151</v>
      </c>
      <c r="DK76" s="137">
        <v>62.42300447656185</v>
      </c>
      <c r="DL76" s="136">
        <v>1314900</v>
      </c>
      <c r="DM76" s="137">
        <v>34.557806466296739</v>
      </c>
      <c r="DN76" s="136">
        <v>1401351</v>
      </c>
      <c r="DO76" s="136">
        <v>934770</v>
      </c>
      <c r="DP76" s="137">
        <v>66.704915470856335</v>
      </c>
      <c r="DQ76" s="136">
        <v>724637</v>
      </c>
      <c r="DR76" s="137">
        <v>51.709885674609716</v>
      </c>
      <c r="DS76" s="136">
        <v>195045</v>
      </c>
      <c r="DT76" s="137">
        <v>13.9183545021911</v>
      </c>
      <c r="DU76" s="136">
        <v>1422608</v>
      </c>
      <c r="DV76" s="136">
        <v>845456</v>
      </c>
      <c r="DW76" s="137">
        <v>59.430004611249196</v>
      </c>
      <c r="DX76" s="136">
        <v>479404</v>
      </c>
      <c r="DY76" s="137">
        <v>33.698952909023426</v>
      </c>
      <c r="DZ76" s="136">
        <v>13671</v>
      </c>
      <c r="EA76" s="137">
        <v>0.96098152126235759</v>
      </c>
      <c r="EB76" s="136">
        <v>2988769</v>
      </c>
      <c r="EC76" s="136">
        <v>1032362</v>
      </c>
      <c r="ED76" s="137">
        <v>34.541378072376958</v>
      </c>
      <c r="EE76" s="136">
        <v>500847</v>
      </c>
      <c r="EF76" s="137">
        <v>16.757634999560018</v>
      </c>
      <c r="EG76" s="136">
        <v>3216</v>
      </c>
      <c r="EH76" s="137">
        <v>0.10760282912463293</v>
      </c>
      <c r="EI76" s="136">
        <v>5005988</v>
      </c>
      <c r="EJ76" s="136">
        <v>24917</v>
      </c>
      <c r="EK76" s="137">
        <v>0.49774390190308082</v>
      </c>
      <c r="EL76" s="138">
        <v>478</v>
      </c>
      <c r="EM76" s="137">
        <v>9.5485646389883473E-3</v>
      </c>
      <c r="EN76" s="138">
        <v>9</v>
      </c>
      <c r="EO76" s="137">
        <v>1.7978468985542915E-4</v>
      </c>
      <c r="EP76" s="138">
        <v>2223118</v>
      </c>
      <c r="EQ76" s="138">
        <v>0</v>
      </c>
      <c r="ER76" s="137">
        <v>0</v>
      </c>
      <c r="ET76" s="239">
        <f t="shared" si="93"/>
        <v>59836349</v>
      </c>
      <c r="EU76" s="239">
        <f t="shared" si="89"/>
        <v>17093271</v>
      </c>
      <c r="EW76" s="287">
        <f t="shared" si="90"/>
        <v>0.28566701153507879</v>
      </c>
      <c r="EX76" s="239">
        <f t="shared" si="94"/>
        <v>50418984</v>
      </c>
      <c r="EY76" s="239">
        <f t="shared" si="91"/>
        <v>9578641</v>
      </c>
      <c r="EZ76" s="286">
        <f t="shared" si="92"/>
        <v>0.18998084134341145</v>
      </c>
      <c r="FA76" s="288">
        <f t="shared" si="86"/>
        <v>0.81001915865658858</v>
      </c>
      <c r="FB76" s="291">
        <f t="shared" si="87"/>
        <v>0.77743428943351978</v>
      </c>
      <c r="FC76" s="294">
        <f t="shared" si="88"/>
        <v>0.61967282006317304</v>
      </c>
      <c r="FE76" s="239">
        <f t="shared" si="9"/>
        <v>19108599</v>
      </c>
      <c r="FF76" s="239">
        <f t="shared" si="10"/>
        <v>13199745</v>
      </c>
      <c r="FG76" s="239">
        <f t="shared" si="11"/>
        <v>5908854</v>
      </c>
      <c r="FH76" s="239">
        <f t="shared" si="12"/>
        <v>12058754</v>
      </c>
      <c r="FI76" s="240">
        <f t="shared" si="13"/>
        <v>0.30922486781997988</v>
      </c>
      <c r="FJ76" s="239">
        <f t="shared" si="14"/>
        <v>7193725</v>
      </c>
      <c r="FK76" s="240">
        <f t="shared" si="15"/>
        <v>0.69077513218002007</v>
      </c>
      <c r="FL76" s="240">
        <f t="shared" si="16"/>
        <v>0.6310642658836475</v>
      </c>
      <c r="FM76" s="240">
        <f t="shared" si="17"/>
        <v>0.37646532851518838</v>
      </c>
      <c r="FO76" s="312">
        <f t="shared" si="18"/>
        <v>8257219</v>
      </c>
      <c r="FP76" s="312">
        <f t="shared" si="81"/>
        <v>6488635</v>
      </c>
      <c r="FQ76" s="239">
        <f t="shared" si="19"/>
        <v>1768584</v>
      </c>
      <c r="FR76" s="312">
        <f t="shared" si="20"/>
        <v>6258672</v>
      </c>
      <c r="FS76" s="240">
        <f t="shared" si="21"/>
        <v>0.21418639859255278</v>
      </c>
      <c r="FT76" s="312">
        <f t="shared" si="22"/>
        <v>4810827</v>
      </c>
      <c r="FU76" s="240">
        <f t="shared" si="23"/>
        <v>0.78581360140744727</v>
      </c>
      <c r="FV76" s="240">
        <f t="shared" si="24"/>
        <v>0.75796366791288927</v>
      </c>
      <c r="FW76" s="240">
        <f t="shared" si="25"/>
        <v>0.58262073465654718</v>
      </c>
      <c r="FY76" s="244">
        <f t="shared" si="26"/>
        <v>8269325</v>
      </c>
      <c r="FZ76" s="244">
        <f t="shared" si="27"/>
        <v>7263557</v>
      </c>
      <c r="GA76" s="239">
        <f t="shared" si="28"/>
        <v>1005768</v>
      </c>
      <c r="GB76" s="244">
        <f t="shared" si="29"/>
        <v>7122015</v>
      </c>
      <c r="GC76" s="240">
        <f t="shared" si="30"/>
        <v>0.12162637216459626</v>
      </c>
      <c r="GD76" s="244">
        <f t="shared" si="31"/>
        <v>6187780</v>
      </c>
      <c r="GE76" s="240">
        <f t="shared" si="32"/>
        <v>0.87837362783540374</v>
      </c>
      <c r="GF76" s="240">
        <f t="shared" si="33"/>
        <v>0.86125711590728382</v>
      </c>
      <c r="GG76" s="240">
        <f t="shared" si="34"/>
        <v>0.74828114749390062</v>
      </c>
      <c r="GI76" s="244">
        <f t="shared" si="35"/>
        <v>6685963</v>
      </c>
      <c r="GJ76" s="244">
        <f t="shared" si="36"/>
        <v>6145767</v>
      </c>
      <c r="GK76" s="239">
        <f t="shared" si="37"/>
        <v>540196</v>
      </c>
      <c r="GL76" s="244">
        <f t="shared" si="38"/>
        <v>6068029</v>
      </c>
      <c r="GM76" s="240">
        <f t="shared" si="39"/>
        <v>8.0795541345352939E-2</v>
      </c>
      <c r="GN76" s="244">
        <f t="shared" si="40"/>
        <v>5614324</v>
      </c>
      <c r="GO76" s="240">
        <f t="shared" si="41"/>
        <v>0.91920445865464706</v>
      </c>
      <c r="GP76" s="240">
        <f t="shared" si="42"/>
        <v>0.90757741255822089</v>
      </c>
      <c r="GQ76" s="240">
        <f t="shared" si="43"/>
        <v>0.83971807800910658</v>
      </c>
      <c r="GS76" s="244">
        <f t="shared" si="44"/>
        <v>5116920</v>
      </c>
      <c r="GT76" s="244">
        <f t="shared" si="45"/>
        <v>4873418</v>
      </c>
      <c r="GU76" s="239">
        <f t="shared" si="46"/>
        <v>243502</v>
      </c>
      <c r="GV76" s="244">
        <f t="shared" si="47"/>
        <v>4837559</v>
      </c>
      <c r="GW76" s="240">
        <f t="shared" si="48"/>
        <v>4.7587611297421104E-2</v>
      </c>
      <c r="GX76" s="244">
        <f t="shared" si="49"/>
        <v>4679228</v>
      </c>
      <c r="GY76" s="240">
        <f t="shared" si="50"/>
        <v>0.95241238870257894</v>
      </c>
      <c r="GZ76" s="240">
        <f t="shared" si="51"/>
        <v>0.94540446205920747</v>
      </c>
      <c r="HA76" s="240">
        <f t="shared" si="52"/>
        <v>0.9144618246914159</v>
      </c>
      <c r="HC76" s="239">
        <f t="shared" si="53"/>
        <v>2980958</v>
      </c>
      <c r="HD76" s="239">
        <f t="shared" si="54"/>
        <v>2869221</v>
      </c>
      <c r="HE76" s="239">
        <f t="shared" si="55"/>
        <v>111737</v>
      </c>
      <c r="HF76" s="239">
        <f t="shared" si="56"/>
        <v>2852418</v>
      </c>
      <c r="HG76" s="240">
        <f t="shared" si="57"/>
        <v>3.7483587491001218E-2</v>
      </c>
      <c r="HH76" s="239">
        <f t="shared" si="58"/>
        <v>2757390</v>
      </c>
      <c r="HI76" s="240">
        <f t="shared" si="59"/>
        <v>0.96251641250899878</v>
      </c>
      <c r="HJ76" s="299">
        <f t="shared" si="60"/>
        <v>0.95687963399685605</v>
      </c>
      <c r="HK76" s="297">
        <f t="shared" si="61"/>
        <v>0.92500129153111177</v>
      </c>
      <c r="HM76" s="239">
        <f t="shared" si="62"/>
        <v>31310385</v>
      </c>
      <c r="HN76" s="239">
        <f t="shared" si="63"/>
        <v>27640598</v>
      </c>
      <c r="HO76" s="307">
        <f t="shared" si="64"/>
        <v>3669787</v>
      </c>
      <c r="HP76" s="304">
        <f t="shared" si="65"/>
        <v>27138693</v>
      </c>
      <c r="HQ76" s="285">
        <f t="shared" si="66"/>
        <v>0.11720670314338198</v>
      </c>
      <c r="HR76" s="302">
        <f t="shared" si="67"/>
        <v>24049549</v>
      </c>
      <c r="HS76" s="300">
        <f t="shared" si="68"/>
        <v>0.882793296856618</v>
      </c>
      <c r="HT76" s="299">
        <f t="shared" si="69"/>
        <v>0.86676331191711631</v>
      </c>
      <c r="HU76" s="297">
        <f t="shared" si="70"/>
        <v>0.76810135039859773</v>
      </c>
      <c r="HW76" s="239">
        <f t="shared" si="71"/>
        <v>14783841</v>
      </c>
      <c r="HX76" s="309">
        <f t="shared" si="72"/>
        <v>13888406</v>
      </c>
      <c r="HY76" s="307">
        <f t="shared" si="73"/>
        <v>895435</v>
      </c>
      <c r="HZ76" s="304">
        <f t="shared" si="74"/>
        <v>13758006</v>
      </c>
      <c r="IA76" s="285">
        <f t="shared" si="75"/>
        <v>6.0568495021016529E-2</v>
      </c>
      <c r="IB76" s="302">
        <f t="shared" si="76"/>
        <v>13050942</v>
      </c>
      <c r="IC76" s="300">
        <f t="shared" si="77"/>
        <v>0.93943150497898342</v>
      </c>
      <c r="ID76" s="299">
        <f t="shared" si="78"/>
        <v>0.93061106379593772</v>
      </c>
      <c r="IE76" s="297">
        <f t="shared" si="79"/>
        <v>0.88278425072347577</v>
      </c>
    </row>
    <row r="77" spans="2:239" ht="15.6" x14ac:dyDescent="0.3">
      <c r="B77" s="131">
        <v>68</v>
      </c>
      <c r="C77" s="131" t="s">
        <v>723</v>
      </c>
      <c r="D77" s="139">
        <v>44647</v>
      </c>
      <c r="E77" s="136">
        <v>2980958</v>
      </c>
      <c r="F77" s="136">
        <v>2869329</v>
      </c>
      <c r="G77" s="137">
        <v>96.255264247265487</v>
      </c>
      <c r="H77" s="136">
        <v>2852654</v>
      </c>
      <c r="I77" s="137">
        <v>95.69588031766969</v>
      </c>
      <c r="J77" s="136">
        <v>2760168</v>
      </c>
      <c r="K77" s="137">
        <v>92.593320670737384</v>
      </c>
      <c r="L77" s="136">
        <v>192776</v>
      </c>
      <c r="M77" s="137">
        <v>6.4669143275416827</v>
      </c>
      <c r="N77" s="136">
        <v>0</v>
      </c>
      <c r="O77" s="137">
        <v>0</v>
      </c>
      <c r="P77" s="136">
        <v>0</v>
      </c>
      <c r="Q77" s="137">
        <v>0</v>
      </c>
      <c r="R77" s="136">
        <v>2442116</v>
      </c>
      <c r="S77" s="136">
        <v>2345622</v>
      </c>
      <c r="T77" s="137">
        <v>96.048754440821</v>
      </c>
      <c r="U77" s="136">
        <v>2331013</v>
      </c>
      <c r="V77" s="137">
        <v>95.450543708816454</v>
      </c>
      <c r="W77" s="136">
        <v>2267999</v>
      </c>
      <c r="X77" s="137">
        <v>92.870240398081009</v>
      </c>
      <c r="Y77" s="136">
        <v>91626</v>
      </c>
      <c r="Z77" s="137">
        <v>3.7519102286705461</v>
      </c>
      <c r="AA77" s="136">
        <v>0</v>
      </c>
      <c r="AB77" s="137">
        <v>0</v>
      </c>
      <c r="AC77" s="136">
        <v>0</v>
      </c>
      <c r="AD77" s="137">
        <v>0</v>
      </c>
      <c r="AE77" s="138">
        <v>2674804</v>
      </c>
      <c r="AF77" s="138">
        <v>2527995</v>
      </c>
      <c r="AG77" s="137">
        <v>94.511410929548475</v>
      </c>
      <c r="AH77" s="138">
        <v>2506875</v>
      </c>
      <c r="AI77" s="137">
        <v>93.721820365155722</v>
      </c>
      <c r="AJ77" s="138">
        <v>2413174</v>
      </c>
      <c r="AK77" s="137">
        <v>90.218722568083493</v>
      </c>
      <c r="AL77" s="138">
        <v>0</v>
      </c>
      <c r="AM77" s="137">
        <v>0</v>
      </c>
      <c r="AN77" s="138">
        <v>3015497</v>
      </c>
      <c r="AO77" s="138">
        <v>2798038</v>
      </c>
      <c r="AP77" s="137">
        <v>92.788618260936744</v>
      </c>
      <c r="AQ77" s="138">
        <v>2766780</v>
      </c>
      <c r="AR77" s="137">
        <v>91.752039547709714</v>
      </c>
      <c r="AS77" s="138">
        <v>2604509</v>
      </c>
      <c r="AT77" s="137">
        <v>86.370803884069531</v>
      </c>
      <c r="AU77" s="138">
        <v>0</v>
      </c>
      <c r="AV77" s="137">
        <v>0</v>
      </c>
      <c r="AW77" s="138">
        <v>3670466</v>
      </c>
      <c r="AX77" s="138">
        <v>3348121</v>
      </c>
      <c r="AY77" s="137">
        <v>91.217872608001272</v>
      </c>
      <c r="AZ77" s="138">
        <v>3302226</v>
      </c>
      <c r="BA77" s="137">
        <v>89.967486417256012</v>
      </c>
      <c r="BB77" s="138">
        <v>3013308</v>
      </c>
      <c r="BC77" s="137">
        <v>82.096060827153821</v>
      </c>
      <c r="BD77" s="138">
        <v>0</v>
      </c>
      <c r="BE77" s="137">
        <v>0</v>
      </c>
      <c r="BF77" s="138">
        <v>4129776</v>
      </c>
      <c r="BG77" s="138">
        <v>3686944</v>
      </c>
      <c r="BH77" s="137">
        <v>89.277093963449843</v>
      </c>
      <c r="BI77" s="138">
        <v>3624459</v>
      </c>
      <c r="BJ77" s="137">
        <v>87.764057905319802</v>
      </c>
      <c r="BK77" s="138">
        <v>3214849</v>
      </c>
      <c r="BL77" s="137">
        <v>77.84560227963938</v>
      </c>
      <c r="BM77" s="138">
        <v>0</v>
      </c>
      <c r="BN77" s="137">
        <v>0</v>
      </c>
      <c r="BO77" s="138">
        <v>4139549</v>
      </c>
      <c r="BP77" s="138">
        <v>3577271</v>
      </c>
      <c r="BQ77" s="137">
        <v>86.416926095089096</v>
      </c>
      <c r="BR77" s="138">
        <v>3499647</v>
      </c>
      <c r="BS77" s="137">
        <v>84.541745972810077</v>
      </c>
      <c r="BT77" s="138">
        <v>2980842</v>
      </c>
      <c r="BU77" s="137">
        <v>72.008858936082163</v>
      </c>
      <c r="BV77" s="138">
        <v>0</v>
      </c>
      <c r="BW77" s="137">
        <v>0</v>
      </c>
      <c r="BX77" s="136">
        <v>3865391</v>
      </c>
      <c r="BY77" s="136">
        <v>3139634</v>
      </c>
      <c r="BZ77" s="137">
        <v>81.22422802764325</v>
      </c>
      <c r="CA77" s="136">
        <v>3045839</v>
      </c>
      <c r="CB77" s="137">
        <v>78.797694722215681</v>
      </c>
      <c r="CC77" s="136">
        <v>2429012</v>
      </c>
      <c r="CD77" s="137">
        <v>62.840007647350546</v>
      </c>
      <c r="CE77" s="136">
        <v>4391828</v>
      </c>
      <c r="CF77" s="136">
        <v>3350385</v>
      </c>
      <c r="CG77" s="137">
        <v>76.286799027648627</v>
      </c>
      <c r="CH77" s="136">
        <v>3217090</v>
      </c>
      <c r="CI77" s="137">
        <v>73.251730259017435</v>
      </c>
      <c r="CJ77" s="136">
        <v>2394858</v>
      </c>
      <c r="CK77" s="137">
        <v>54.529867745275993</v>
      </c>
      <c r="CL77" s="136">
        <v>4695213</v>
      </c>
      <c r="CM77" s="136">
        <v>3362019</v>
      </c>
      <c r="CN77" s="137">
        <v>71.605249857674195</v>
      </c>
      <c r="CO77" s="136">
        <v>3185282</v>
      </c>
      <c r="CP77" s="137">
        <v>67.841054282308392</v>
      </c>
      <c r="CQ77" s="136">
        <v>2179794</v>
      </c>
      <c r="CR77" s="137">
        <v>46.42588099837004</v>
      </c>
      <c r="CS77" s="136">
        <v>4789564</v>
      </c>
      <c r="CT77" s="136">
        <v>3278397</v>
      </c>
      <c r="CU77" s="137">
        <v>68.448756504767445</v>
      </c>
      <c r="CV77" s="136">
        <v>3056521</v>
      </c>
      <c r="CW77" s="137">
        <v>63.816268036088466</v>
      </c>
      <c r="CX77" s="136">
        <v>1928087</v>
      </c>
      <c r="CY77" s="137">
        <v>40.256002425272946</v>
      </c>
      <c r="CZ77" s="136">
        <v>4417542</v>
      </c>
      <c r="DA77" s="136">
        <v>2979068</v>
      </c>
      <c r="DB77" s="137">
        <v>67.43723093068499</v>
      </c>
      <c r="DC77" s="136">
        <v>2732455</v>
      </c>
      <c r="DD77" s="137">
        <v>61.854646769628907</v>
      </c>
      <c r="DE77" s="136">
        <v>1606398</v>
      </c>
      <c r="DF77" s="137">
        <v>36.364068524985157</v>
      </c>
      <c r="DG77" s="136">
        <v>3804929</v>
      </c>
      <c r="DH77" s="136">
        <v>2654413</v>
      </c>
      <c r="DI77" s="137">
        <v>69.762484398526226</v>
      </c>
      <c r="DJ77" s="136">
        <v>2381574</v>
      </c>
      <c r="DK77" s="137">
        <v>62.591811831442847</v>
      </c>
      <c r="DL77" s="136">
        <v>1326297</v>
      </c>
      <c r="DM77" s="137">
        <v>34.85733899371052</v>
      </c>
      <c r="DN77" s="136">
        <v>1401351</v>
      </c>
      <c r="DO77" s="136">
        <v>936700</v>
      </c>
      <c r="DP77" s="137">
        <v>66.842639709822876</v>
      </c>
      <c r="DQ77" s="136">
        <v>732014</v>
      </c>
      <c r="DR77" s="137">
        <v>52.236306250182864</v>
      </c>
      <c r="DS77" s="136">
        <v>211445</v>
      </c>
      <c r="DT77" s="137">
        <v>15.088653734860147</v>
      </c>
      <c r="DU77" s="136">
        <v>1422608</v>
      </c>
      <c r="DV77" s="136">
        <v>848462</v>
      </c>
      <c r="DW77" s="137">
        <v>59.641306670565605</v>
      </c>
      <c r="DX77" s="136">
        <v>497420</v>
      </c>
      <c r="DY77" s="137">
        <v>34.965359396263764</v>
      </c>
      <c r="DZ77" s="136">
        <v>16656</v>
      </c>
      <c r="EA77" s="137">
        <v>1.1708074184877353</v>
      </c>
      <c r="EB77" s="136">
        <v>2988769</v>
      </c>
      <c r="EC77" s="136">
        <v>1041042</v>
      </c>
      <c r="ED77" s="137">
        <v>34.8317986435218</v>
      </c>
      <c r="EE77" s="136">
        <v>525113</v>
      </c>
      <c r="EF77" s="137">
        <v>17.569541172302042</v>
      </c>
      <c r="EG77" s="136">
        <v>3690</v>
      </c>
      <c r="EH77" s="137">
        <v>0.12346220132770382</v>
      </c>
      <c r="EI77" s="136">
        <v>5005988</v>
      </c>
      <c r="EJ77" s="136">
        <v>26127</v>
      </c>
      <c r="EK77" s="137">
        <v>0.52191495465031079</v>
      </c>
      <c r="EL77" s="138">
        <v>543</v>
      </c>
      <c r="EM77" s="137">
        <v>1.0847009621277558E-2</v>
      </c>
      <c r="EN77" s="138">
        <v>10</v>
      </c>
      <c r="EO77" s="137">
        <v>1.9976076650603239E-4</v>
      </c>
      <c r="EP77" s="138">
        <v>2223118</v>
      </c>
      <c r="EQ77" s="138">
        <v>0</v>
      </c>
      <c r="ER77" s="137">
        <v>0</v>
      </c>
      <c r="ET77" s="239">
        <f t="shared" si="93"/>
        <v>59836349</v>
      </c>
      <c r="EU77" s="239">
        <f t="shared" si="89"/>
        <v>17066782</v>
      </c>
      <c r="EV77" s="242">
        <v>44621</v>
      </c>
      <c r="EW77" s="287">
        <f t="shared" si="90"/>
        <v>0.28522432075526533</v>
      </c>
      <c r="EX77" s="239">
        <f t="shared" si="94"/>
        <v>50418984</v>
      </c>
      <c r="EY77" s="239">
        <f t="shared" si="91"/>
        <v>9565048</v>
      </c>
      <c r="EZ77" s="286">
        <f t="shared" si="92"/>
        <v>0.18971124051210553</v>
      </c>
      <c r="FA77" s="288">
        <f t="shared" si="86"/>
        <v>0.81028875948789447</v>
      </c>
      <c r="FB77" s="291">
        <f t="shared" si="87"/>
        <v>0.77816778299221578</v>
      </c>
      <c r="FC77" s="294">
        <f t="shared" si="88"/>
        <v>0.62140760313615206</v>
      </c>
      <c r="FE77" s="239">
        <f t="shared" si="9"/>
        <v>19108599</v>
      </c>
      <c r="FF77" s="239">
        <f t="shared" si="10"/>
        <v>13210597</v>
      </c>
      <c r="FG77" s="239">
        <f t="shared" si="11"/>
        <v>5898002</v>
      </c>
      <c r="FH77" s="239">
        <f t="shared" si="12"/>
        <v>12087846</v>
      </c>
      <c r="FI77" s="240">
        <f t="shared" si="13"/>
        <v>0.30865695595998432</v>
      </c>
      <c r="FJ77" s="239">
        <f t="shared" si="14"/>
        <v>7252021</v>
      </c>
      <c r="FK77" s="240">
        <f t="shared" si="15"/>
        <v>0.69134304404001568</v>
      </c>
      <c r="FL77" s="240">
        <f t="shared" si="16"/>
        <v>0.63258672182089326</v>
      </c>
      <c r="FM77" s="240">
        <f t="shared" si="17"/>
        <v>0.37951610162524213</v>
      </c>
      <c r="FO77" s="312">
        <f t="shared" si="18"/>
        <v>8257219</v>
      </c>
      <c r="FP77" s="312">
        <f t="shared" si="81"/>
        <v>6490019</v>
      </c>
      <c r="FQ77" s="239">
        <f t="shared" si="19"/>
        <v>1767200</v>
      </c>
      <c r="FR77" s="312">
        <f t="shared" si="20"/>
        <v>6262929</v>
      </c>
      <c r="FS77" s="240">
        <f t="shared" si="21"/>
        <v>0.21401878768142155</v>
      </c>
      <c r="FT77" s="312">
        <f t="shared" si="22"/>
        <v>4823870</v>
      </c>
      <c r="FU77" s="240">
        <f t="shared" si="23"/>
        <v>0.78598121231857843</v>
      </c>
      <c r="FV77" s="240">
        <f t="shared" si="24"/>
        <v>0.75847921679199737</v>
      </c>
      <c r="FW77" s="240">
        <f t="shared" si="25"/>
        <v>0.58420032216657936</v>
      </c>
      <c r="FY77" s="244">
        <f t="shared" si="26"/>
        <v>8269325</v>
      </c>
      <c r="FZ77" s="244">
        <f t="shared" si="27"/>
        <v>7264215</v>
      </c>
      <c r="GA77" s="239">
        <f t="shared" si="28"/>
        <v>1005110</v>
      </c>
      <c r="GB77" s="244">
        <f t="shared" si="29"/>
        <v>7124106</v>
      </c>
      <c r="GC77" s="240">
        <f t="shared" si="30"/>
        <v>0.12154680097831444</v>
      </c>
      <c r="GD77" s="244">
        <f t="shared" si="31"/>
        <v>6195691</v>
      </c>
      <c r="GE77" s="240">
        <f t="shared" si="32"/>
        <v>0.87845319902168562</v>
      </c>
      <c r="GF77" s="240">
        <f t="shared" si="33"/>
        <v>0.8615099781421095</v>
      </c>
      <c r="GG77" s="240">
        <f t="shared" si="34"/>
        <v>0.74923781566210057</v>
      </c>
      <c r="GI77" s="244">
        <f t="shared" si="35"/>
        <v>6685963</v>
      </c>
      <c r="GJ77" s="244">
        <f t="shared" si="36"/>
        <v>6146159</v>
      </c>
      <c r="GK77" s="239">
        <f t="shared" si="37"/>
        <v>539804</v>
      </c>
      <c r="GL77" s="244">
        <f t="shared" si="38"/>
        <v>6069006</v>
      </c>
      <c r="GM77" s="240">
        <f t="shared" si="39"/>
        <v>8.0736911047817647E-2</v>
      </c>
      <c r="GN77" s="244">
        <f t="shared" si="40"/>
        <v>5617817</v>
      </c>
      <c r="GO77" s="240">
        <f t="shared" si="41"/>
        <v>0.91926308895218234</v>
      </c>
      <c r="GP77" s="240">
        <f t="shared" si="42"/>
        <v>0.90772353960080243</v>
      </c>
      <c r="GQ77" s="240">
        <f t="shared" si="43"/>
        <v>0.84024051583893</v>
      </c>
      <c r="GS77" s="244">
        <f t="shared" si="44"/>
        <v>5116920</v>
      </c>
      <c r="GT77" s="244">
        <f t="shared" si="45"/>
        <v>4873617</v>
      </c>
      <c r="GU77" s="239">
        <f t="shared" si="46"/>
        <v>243303</v>
      </c>
      <c r="GV77" s="244">
        <f t="shared" si="47"/>
        <v>4837888</v>
      </c>
      <c r="GW77" s="240">
        <f t="shared" si="48"/>
        <v>4.7548720714805003E-2</v>
      </c>
      <c r="GX77" s="244">
        <f t="shared" si="49"/>
        <v>4681173</v>
      </c>
      <c r="GY77" s="240">
        <f t="shared" si="50"/>
        <v>0.95245127928519502</v>
      </c>
      <c r="GZ77" s="240">
        <f t="shared" si="51"/>
        <v>0.94546875855006529</v>
      </c>
      <c r="HA77" s="240">
        <f t="shared" si="52"/>
        <v>0.91484193616472409</v>
      </c>
      <c r="HC77" s="239">
        <f t="shared" si="53"/>
        <v>2980958</v>
      </c>
      <c r="HD77" s="239">
        <f t="shared" si="54"/>
        <v>2869329</v>
      </c>
      <c r="HE77" s="239">
        <f t="shared" si="55"/>
        <v>111629</v>
      </c>
      <c r="HF77" s="239">
        <f t="shared" si="56"/>
        <v>2852654</v>
      </c>
      <c r="HG77" s="240">
        <f t="shared" si="57"/>
        <v>3.7447357527345237E-2</v>
      </c>
      <c r="HH77" s="239">
        <f t="shared" si="58"/>
        <v>2760168</v>
      </c>
      <c r="HI77" s="240">
        <f t="shared" si="59"/>
        <v>0.96255264247265482</v>
      </c>
      <c r="HJ77" s="299">
        <f t="shared" si="60"/>
        <v>0.9569588031766969</v>
      </c>
      <c r="HK77" s="297">
        <f t="shared" si="61"/>
        <v>0.92593320670737389</v>
      </c>
      <c r="HM77" s="239">
        <f t="shared" si="62"/>
        <v>31310385</v>
      </c>
      <c r="HN77" s="239">
        <f t="shared" si="63"/>
        <v>27643339</v>
      </c>
      <c r="HO77" s="307">
        <f t="shared" si="64"/>
        <v>3667046</v>
      </c>
      <c r="HP77" s="304">
        <f t="shared" si="65"/>
        <v>27146583</v>
      </c>
      <c r="HQ77" s="285">
        <f t="shared" si="66"/>
        <v>0.11711916030416106</v>
      </c>
      <c r="HR77" s="302">
        <f t="shared" si="67"/>
        <v>24078719</v>
      </c>
      <c r="HS77" s="300">
        <f t="shared" si="68"/>
        <v>0.88288083969583897</v>
      </c>
      <c r="HT77" s="299">
        <f t="shared" si="69"/>
        <v>0.86701530498586965</v>
      </c>
      <c r="HU77" s="297">
        <f t="shared" si="70"/>
        <v>0.76903299017242999</v>
      </c>
      <c r="HW77" s="239">
        <f t="shared" si="71"/>
        <v>14783841</v>
      </c>
      <c r="HX77" s="309">
        <f t="shared" si="72"/>
        <v>13889105</v>
      </c>
      <c r="HY77" s="307">
        <f t="shared" si="73"/>
        <v>894736</v>
      </c>
      <c r="HZ77" s="304">
        <f t="shared" si="74"/>
        <v>13759548</v>
      </c>
      <c r="IA77" s="285">
        <f t="shared" si="75"/>
        <v>6.0521213668355875E-2</v>
      </c>
      <c r="IB77" s="302">
        <f t="shared" si="76"/>
        <v>13059158</v>
      </c>
      <c r="IC77" s="300">
        <f t="shared" si="77"/>
        <v>0.93947878633164417</v>
      </c>
      <c r="ID77" s="299">
        <f t="shared" si="78"/>
        <v>0.93071536686575562</v>
      </c>
      <c r="IE77" s="297">
        <f t="shared" si="79"/>
        <v>0.88333999263114371</v>
      </c>
    </row>
    <row r="78" spans="2:239" ht="15" hidden="1" x14ac:dyDescent="0.3">
      <c r="B78" s="131">
        <v>69</v>
      </c>
      <c r="C78" s="131" t="s">
        <v>724</v>
      </c>
      <c r="D78" s="139">
        <v>44654</v>
      </c>
      <c r="E78" s="136">
        <v>2980958</v>
      </c>
      <c r="F78" s="136">
        <v>2869470</v>
      </c>
      <c r="G78" s="137">
        <v>96.25999427029835</v>
      </c>
      <c r="H78" s="136">
        <v>2852920</v>
      </c>
      <c r="I78" s="137">
        <v>95.70480362353311</v>
      </c>
      <c r="J78" s="136">
        <v>2764187</v>
      </c>
      <c r="K78" s="137">
        <v>92.728143100305331</v>
      </c>
      <c r="L78" s="136">
        <v>516670</v>
      </c>
      <c r="M78" s="137">
        <v>17.332347520495091</v>
      </c>
      <c r="N78" s="136">
        <v>0</v>
      </c>
      <c r="O78" s="137">
        <v>0</v>
      </c>
      <c r="P78" s="136">
        <v>0</v>
      </c>
      <c r="Q78" s="137">
        <v>0</v>
      </c>
      <c r="R78" s="136">
        <v>2442116</v>
      </c>
      <c r="S78" s="136">
        <v>2345731</v>
      </c>
      <c r="T78" s="137">
        <v>96.053217783266646</v>
      </c>
      <c r="U78" s="136">
        <v>2331189</v>
      </c>
      <c r="V78" s="137">
        <v>95.457750573682816</v>
      </c>
      <c r="W78" s="136">
        <v>2269128</v>
      </c>
      <c r="X78" s="137">
        <v>92.916470798274943</v>
      </c>
      <c r="Y78" s="136">
        <v>240653</v>
      </c>
      <c r="Z78" s="137">
        <v>9.854282106173498</v>
      </c>
      <c r="AA78" s="136">
        <v>0</v>
      </c>
      <c r="AB78" s="137">
        <v>0</v>
      </c>
      <c r="AC78" s="136">
        <v>0</v>
      </c>
      <c r="AD78" s="137">
        <v>0</v>
      </c>
      <c r="AE78" s="138">
        <v>2674804</v>
      </c>
      <c r="AF78" s="138">
        <v>2528093</v>
      </c>
      <c r="AG78" s="137">
        <v>94.515074749402189</v>
      </c>
      <c r="AH78" s="138">
        <v>2507038</v>
      </c>
      <c r="AI78" s="137">
        <v>93.727914269606288</v>
      </c>
      <c r="AJ78" s="138">
        <v>2413989</v>
      </c>
      <c r="AK78" s="137">
        <v>90.249192090336336</v>
      </c>
      <c r="AL78" s="138">
        <v>0</v>
      </c>
      <c r="AM78" s="137">
        <v>0</v>
      </c>
      <c r="AN78" s="138">
        <v>3015497</v>
      </c>
      <c r="AO78" s="138">
        <v>2798174</v>
      </c>
      <c r="AP78" s="137">
        <v>92.793128296927506</v>
      </c>
      <c r="AQ78" s="138">
        <v>2767065</v>
      </c>
      <c r="AR78" s="137">
        <v>91.76149072607268</v>
      </c>
      <c r="AS78" s="138">
        <v>2605679</v>
      </c>
      <c r="AT78" s="137">
        <v>86.409603458401719</v>
      </c>
      <c r="AU78" s="138">
        <v>0</v>
      </c>
      <c r="AV78" s="137">
        <v>0</v>
      </c>
      <c r="AW78" s="138">
        <v>3670466</v>
      </c>
      <c r="AX78" s="138">
        <v>3348271</v>
      </c>
      <c r="AY78" s="137">
        <v>91.221959282554309</v>
      </c>
      <c r="AZ78" s="138">
        <v>3302727</v>
      </c>
      <c r="BA78" s="137">
        <v>89.981135910263163</v>
      </c>
      <c r="BB78" s="138">
        <v>3015416</v>
      </c>
      <c r="BC78" s="137">
        <v>82.153492226872558</v>
      </c>
      <c r="BD78" s="138">
        <v>0</v>
      </c>
      <c r="BE78" s="137">
        <v>0</v>
      </c>
      <c r="BF78" s="138">
        <v>4129776</v>
      </c>
      <c r="BG78" s="138">
        <v>3687191</v>
      </c>
      <c r="BH78" s="137">
        <v>89.283074917380517</v>
      </c>
      <c r="BI78" s="138">
        <v>3625265</v>
      </c>
      <c r="BJ78" s="137">
        <v>87.783574702356731</v>
      </c>
      <c r="BK78" s="138">
        <v>3218038</v>
      </c>
      <c r="BL78" s="137">
        <v>77.922821964193702</v>
      </c>
      <c r="BM78" s="138">
        <v>0</v>
      </c>
      <c r="BN78" s="137">
        <v>0</v>
      </c>
      <c r="BO78" s="138">
        <v>4139549</v>
      </c>
      <c r="BP78" s="138">
        <v>3577592</v>
      </c>
      <c r="BQ78" s="137">
        <v>86.424680563027522</v>
      </c>
      <c r="BR78" s="138">
        <v>3500658</v>
      </c>
      <c r="BS78" s="137">
        <v>84.566168923232937</v>
      </c>
      <c r="BT78" s="138">
        <v>2985046</v>
      </c>
      <c r="BU78" s="137">
        <v>72.110415893132313</v>
      </c>
      <c r="BV78" s="138">
        <v>0</v>
      </c>
      <c r="BW78" s="137">
        <v>0</v>
      </c>
      <c r="BX78" s="136">
        <v>3865391</v>
      </c>
      <c r="BY78" s="136">
        <v>3140071</v>
      </c>
      <c r="BZ78" s="137">
        <v>81.235533481606396</v>
      </c>
      <c r="CA78" s="136">
        <v>3047172</v>
      </c>
      <c r="CB78" s="137">
        <v>78.832180237393828</v>
      </c>
      <c r="CC78" s="136">
        <v>2434067</v>
      </c>
      <c r="CD78" s="137">
        <v>62.97078355074558</v>
      </c>
      <c r="CE78" s="136">
        <v>4391828</v>
      </c>
      <c r="CF78" s="136">
        <v>3351094</v>
      </c>
      <c r="CG78" s="137">
        <v>76.30294264711641</v>
      </c>
      <c r="CH78" s="136">
        <v>3219426</v>
      </c>
      <c r="CI78" s="137">
        <v>73.304919955881701</v>
      </c>
      <c r="CJ78" s="136">
        <v>2401653</v>
      </c>
      <c r="CK78" s="137">
        <v>54.684586919159862</v>
      </c>
      <c r="CL78" s="136">
        <v>4695213</v>
      </c>
      <c r="CM78" s="136">
        <v>3363195</v>
      </c>
      <c r="CN78" s="137">
        <v>71.630296644688968</v>
      </c>
      <c r="CO78" s="136">
        <v>3188890</v>
      </c>
      <c r="CP78" s="137">
        <v>67.917898506414943</v>
      </c>
      <c r="CQ78" s="136">
        <v>2188284</v>
      </c>
      <c r="CR78" s="137">
        <v>46.606703465849151</v>
      </c>
      <c r="CS78" s="136">
        <v>4789564</v>
      </c>
      <c r="CT78" s="136">
        <v>3280043</v>
      </c>
      <c r="CU78" s="137">
        <v>68.483122889682662</v>
      </c>
      <c r="CV78" s="136">
        <v>3061508</v>
      </c>
      <c r="CW78" s="137">
        <v>63.92039024846521</v>
      </c>
      <c r="CX78" s="136">
        <v>1938363</v>
      </c>
      <c r="CY78" s="137">
        <v>40.470552225630556</v>
      </c>
      <c r="CZ78" s="136">
        <v>4417542</v>
      </c>
      <c r="DA78" s="136">
        <v>2981224</v>
      </c>
      <c r="DB78" s="137">
        <v>67.486036352342552</v>
      </c>
      <c r="DC78" s="136">
        <v>2738312</v>
      </c>
      <c r="DD78" s="137">
        <v>61.987231813528879</v>
      </c>
      <c r="DE78" s="136">
        <v>1617279</v>
      </c>
      <c r="DF78" s="137">
        <v>36.610381972599242</v>
      </c>
      <c r="DG78" s="136">
        <v>3804929</v>
      </c>
      <c r="DH78" s="136">
        <v>2657307</v>
      </c>
      <c r="DI78" s="137">
        <v>69.838543636425271</v>
      </c>
      <c r="DJ78" s="136">
        <v>2387485</v>
      </c>
      <c r="DK78" s="137">
        <v>62.747162956260162</v>
      </c>
      <c r="DL78" s="136">
        <v>1336871</v>
      </c>
      <c r="DM78" s="137">
        <v>35.135241682564903</v>
      </c>
      <c r="DN78" s="136">
        <v>1401351</v>
      </c>
      <c r="DO78" s="136">
        <v>938486</v>
      </c>
      <c r="DP78" s="137">
        <v>66.970088150648905</v>
      </c>
      <c r="DQ78" s="136">
        <v>738287</v>
      </c>
      <c r="DR78" s="137">
        <v>52.68394570667877</v>
      </c>
      <c r="DS78" s="136">
        <v>223735</v>
      </c>
      <c r="DT78" s="137">
        <v>15.965664562268838</v>
      </c>
      <c r="DU78" s="136">
        <v>1422608</v>
      </c>
      <c r="DV78" s="136">
        <v>851194</v>
      </c>
      <c r="DW78" s="137">
        <v>59.833348329265689</v>
      </c>
      <c r="DX78" s="136">
        <v>513672</v>
      </c>
      <c r="DY78" s="137">
        <v>36.107768267857345</v>
      </c>
      <c r="DZ78" s="136">
        <v>19598</v>
      </c>
      <c r="EA78" s="137">
        <v>1.3776106980981409</v>
      </c>
      <c r="EB78" s="136">
        <v>2988769</v>
      </c>
      <c r="EC78" s="136">
        <v>1049819</v>
      </c>
      <c r="ED78" s="137">
        <v>35.125464698007775</v>
      </c>
      <c r="EE78" s="136">
        <v>548465</v>
      </c>
      <c r="EF78" s="137">
        <v>18.350866192736877</v>
      </c>
      <c r="EG78" s="136">
        <v>4116</v>
      </c>
      <c r="EH78" s="137">
        <v>0.13771556115578018</v>
      </c>
      <c r="EI78" s="136">
        <v>5005988</v>
      </c>
      <c r="EJ78" s="136">
        <v>28856</v>
      </c>
      <c r="EK78" s="137">
        <v>0.57642966782980698</v>
      </c>
      <c r="EL78" s="138">
        <v>1059</v>
      </c>
      <c r="EM78" s="137">
        <v>2.1154665172988828E-2</v>
      </c>
      <c r="EN78" s="138">
        <v>11</v>
      </c>
      <c r="EO78" s="137">
        <v>2.1973684315663563E-4</v>
      </c>
      <c r="EP78" s="138">
        <v>2223118</v>
      </c>
      <c r="EQ78" s="138">
        <v>0</v>
      </c>
      <c r="ER78" s="137">
        <v>0</v>
      </c>
      <c r="ET78" s="239">
        <f t="shared" si="93"/>
        <v>59836349</v>
      </c>
      <c r="EU78" s="239">
        <f t="shared" si="89"/>
        <v>17040538</v>
      </c>
      <c r="EW78" s="287">
        <f t="shared" si="90"/>
        <v>0.28478572447660533</v>
      </c>
      <c r="EX78" s="239">
        <f t="shared" si="94"/>
        <v>50418984</v>
      </c>
      <c r="EY78" s="239">
        <f t="shared" si="91"/>
        <v>9553042</v>
      </c>
      <c r="EZ78" s="286">
        <f t="shared" si="92"/>
        <v>0.18947311591998761</v>
      </c>
      <c r="FA78" s="288">
        <f t="shared" si="86"/>
        <v>0.81052688408001239</v>
      </c>
      <c r="FB78" s="291">
        <f t="shared" si="87"/>
        <v>0.77883247310179837</v>
      </c>
      <c r="FC78" s="294">
        <f t="shared" si="88"/>
        <v>0.62301404169508845</v>
      </c>
      <c r="FE78" s="239">
        <f t="shared" si="9"/>
        <v>19108599</v>
      </c>
      <c r="FF78" s="239">
        <f t="shared" si="10"/>
        <v>13220255</v>
      </c>
      <c r="FG78" s="239">
        <f t="shared" si="11"/>
        <v>5888344</v>
      </c>
      <c r="FH78" s="239">
        <f t="shared" si="12"/>
        <v>12114482</v>
      </c>
      <c r="FI78" s="240">
        <f t="shared" si="13"/>
        <v>0.30815152905767712</v>
      </c>
      <c r="FJ78" s="239">
        <f t="shared" si="14"/>
        <v>7304532</v>
      </c>
      <c r="FK78" s="240">
        <f t="shared" si="15"/>
        <v>0.69184847094232282</v>
      </c>
      <c r="FL78" s="240">
        <f t="shared" si="16"/>
        <v>0.63398064923545672</v>
      </c>
      <c r="FM78" s="240">
        <f t="shared" si="17"/>
        <v>0.38226413145202326</v>
      </c>
      <c r="FO78" s="312">
        <f t="shared" si="18"/>
        <v>8257219</v>
      </c>
      <c r="FP78" s="312">
        <f t="shared" si="81"/>
        <v>6491165</v>
      </c>
      <c r="FQ78" s="239">
        <f t="shared" si="19"/>
        <v>1766054</v>
      </c>
      <c r="FR78" s="312">
        <f t="shared" si="20"/>
        <v>6266598</v>
      </c>
      <c r="FS78" s="240">
        <f t="shared" si="21"/>
        <v>0.21388000003390972</v>
      </c>
      <c r="FT78" s="312">
        <f t="shared" si="22"/>
        <v>4835720</v>
      </c>
      <c r="FU78" s="240">
        <f t="shared" si="23"/>
        <v>0.78611999996609028</v>
      </c>
      <c r="FV78" s="240">
        <f t="shared" si="24"/>
        <v>0.75892355525510469</v>
      </c>
      <c r="FW78" s="240">
        <f t="shared" si="25"/>
        <v>0.58563543004006557</v>
      </c>
      <c r="FY78" s="244">
        <f t="shared" si="26"/>
        <v>8269325</v>
      </c>
      <c r="FZ78" s="244">
        <f t="shared" si="27"/>
        <v>7264783</v>
      </c>
      <c r="GA78" s="239">
        <f t="shared" si="28"/>
        <v>1004542</v>
      </c>
      <c r="GB78" s="244">
        <f t="shared" si="29"/>
        <v>7125923</v>
      </c>
      <c r="GC78" s="240">
        <f t="shared" si="30"/>
        <v>0.12147811338894045</v>
      </c>
      <c r="GD78" s="244">
        <f t="shared" si="31"/>
        <v>6203084</v>
      </c>
      <c r="GE78" s="240">
        <f t="shared" si="32"/>
        <v>0.87852188661105957</v>
      </c>
      <c r="GF78" s="240">
        <f t="shared" si="33"/>
        <v>0.86172970587079356</v>
      </c>
      <c r="GG78" s="240">
        <f t="shared" si="34"/>
        <v>0.75013184268365318</v>
      </c>
      <c r="GI78" s="244">
        <f t="shared" si="35"/>
        <v>6685963</v>
      </c>
      <c r="GJ78" s="244">
        <f t="shared" si="36"/>
        <v>6146445</v>
      </c>
      <c r="GK78" s="239">
        <f t="shared" si="37"/>
        <v>539518</v>
      </c>
      <c r="GL78" s="244">
        <f t="shared" si="38"/>
        <v>6069792</v>
      </c>
      <c r="GM78" s="240">
        <f t="shared" si="39"/>
        <v>8.0694134861350561E-2</v>
      </c>
      <c r="GN78" s="244">
        <f t="shared" si="40"/>
        <v>5621095</v>
      </c>
      <c r="GO78" s="240">
        <f t="shared" si="41"/>
        <v>0.91930586513864943</v>
      </c>
      <c r="GP78" s="240">
        <f t="shared" si="42"/>
        <v>0.9078410993300442</v>
      </c>
      <c r="GQ78" s="240">
        <f t="shared" si="43"/>
        <v>0.84073079674536044</v>
      </c>
      <c r="GS78" s="244">
        <f t="shared" si="44"/>
        <v>5116920</v>
      </c>
      <c r="GT78" s="244">
        <f t="shared" si="45"/>
        <v>4873824</v>
      </c>
      <c r="GU78" s="239">
        <f t="shared" si="46"/>
        <v>243096</v>
      </c>
      <c r="GV78" s="244">
        <f t="shared" si="47"/>
        <v>4838227</v>
      </c>
      <c r="GW78" s="240">
        <f t="shared" si="48"/>
        <v>4.7508266691681712E-2</v>
      </c>
      <c r="GX78" s="244">
        <f t="shared" si="49"/>
        <v>4683117</v>
      </c>
      <c r="GY78" s="240">
        <f t="shared" si="50"/>
        <v>0.95249173330831827</v>
      </c>
      <c r="GZ78" s="240">
        <f t="shared" si="51"/>
        <v>0.94553500934155699</v>
      </c>
      <c r="HA78" s="240">
        <f t="shared" si="52"/>
        <v>0.91522185220796881</v>
      </c>
      <c r="HC78" s="239">
        <f t="shared" si="53"/>
        <v>2980958</v>
      </c>
      <c r="HD78" s="239">
        <f t="shared" si="54"/>
        <v>2869470</v>
      </c>
      <c r="HE78" s="239">
        <f t="shared" si="55"/>
        <v>111488</v>
      </c>
      <c r="HF78" s="239">
        <f t="shared" si="56"/>
        <v>2852920</v>
      </c>
      <c r="HG78" s="240">
        <f t="shared" si="57"/>
        <v>3.7400057297016599E-2</v>
      </c>
      <c r="HH78" s="239">
        <f t="shared" si="58"/>
        <v>2764187</v>
      </c>
      <c r="HI78" s="240">
        <f t="shared" si="59"/>
        <v>0.96259994270298344</v>
      </c>
      <c r="HJ78" s="299">
        <f t="shared" si="60"/>
        <v>0.95704803623533108</v>
      </c>
      <c r="HK78" s="297">
        <f t="shared" si="61"/>
        <v>0.92728143100305338</v>
      </c>
      <c r="HM78" s="239">
        <f t="shared" si="62"/>
        <v>31310385</v>
      </c>
      <c r="HN78" s="239">
        <f t="shared" si="63"/>
        <v>27645687</v>
      </c>
      <c r="HO78" s="307">
        <f t="shared" si="64"/>
        <v>3664698</v>
      </c>
      <c r="HP78" s="304">
        <f t="shared" si="65"/>
        <v>27153460</v>
      </c>
      <c r="HQ78" s="285">
        <f t="shared" si="66"/>
        <v>0.1170441692109503</v>
      </c>
      <c r="HR78" s="302">
        <f t="shared" si="67"/>
        <v>24107203</v>
      </c>
      <c r="HS78" s="300">
        <f t="shared" si="68"/>
        <v>0.88295583078904971</v>
      </c>
      <c r="HT78" s="299">
        <f t="shared" si="69"/>
        <v>0.86723494457190486</v>
      </c>
      <c r="HU78" s="297">
        <f t="shared" si="70"/>
        <v>0.76994272028274324</v>
      </c>
      <c r="HW78" s="239">
        <f t="shared" si="71"/>
        <v>14783841</v>
      </c>
      <c r="HX78" s="309">
        <f t="shared" si="72"/>
        <v>13889739</v>
      </c>
      <c r="HY78" s="307">
        <f t="shared" si="73"/>
        <v>894102</v>
      </c>
      <c r="HZ78" s="304">
        <f t="shared" si="74"/>
        <v>13760939</v>
      </c>
      <c r="IA78" s="285">
        <f t="shared" si="75"/>
        <v>6.0478329008002721E-2</v>
      </c>
      <c r="IB78" s="302">
        <f t="shared" si="76"/>
        <v>13068399</v>
      </c>
      <c r="IC78" s="300">
        <f t="shared" si="77"/>
        <v>0.93952167099199724</v>
      </c>
      <c r="ID78" s="299">
        <f t="shared" si="78"/>
        <v>0.93080945608113619</v>
      </c>
      <c r="IE78" s="297">
        <f t="shared" si="79"/>
        <v>0.88396506699442989</v>
      </c>
    </row>
    <row r="79" spans="2:239" ht="15" hidden="1" x14ac:dyDescent="0.3">
      <c r="B79" s="131">
        <v>70</v>
      </c>
      <c r="C79" s="131" t="s">
        <v>725</v>
      </c>
      <c r="D79" s="139">
        <v>44661</v>
      </c>
      <c r="E79" s="136">
        <v>2980958</v>
      </c>
      <c r="F79" s="136">
        <v>2869666</v>
      </c>
      <c r="G79" s="137">
        <v>96.266569337776659</v>
      </c>
      <c r="H79" s="136">
        <v>2853219</v>
      </c>
      <c r="I79" s="137">
        <v>95.714833956063799</v>
      </c>
      <c r="J79" s="136">
        <v>2768131</v>
      </c>
      <c r="K79" s="137">
        <v>92.860449560174956</v>
      </c>
      <c r="L79" s="136">
        <v>883667</v>
      </c>
      <c r="M79" s="137">
        <v>29.643725272211146</v>
      </c>
      <c r="N79" s="136">
        <v>0</v>
      </c>
      <c r="O79" s="137">
        <v>0</v>
      </c>
      <c r="P79" s="136">
        <v>0</v>
      </c>
      <c r="Q79" s="137">
        <v>0</v>
      </c>
      <c r="R79" s="136">
        <v>2442116</v>
      </c>
      <c r="S79" s="136">
        <v>2345868</v>
      </c>
      <c r="T79" s="137">
        <v>96.05882767239558</v>
      </c>
      <c r="U79" s="136">
        <v>2331382</v>
      </c>
      <c r="V79" s="137">
        <v>95.465653556178324</v>
      </c>
      <c r="W79" s="136">
        <v>2270255</v>
      </c>
      <c r="X79" s="137">
        <v>92.962619302277204</v>
      </c>
      <c r="Y79" s="136">
        <v>427243</v>
      </c>
      <c r="Z79" s="137">
        <v>17.494787307400632</v>
      </c>
      <c r="AA79" s="136">
        <v>0</v>
      </c>
      <c r="AB79" s="137">
        <v>0</v>
      </c>
      <c r="AC79" s="136">
        <v>0</v>
      </c>
      <c r="AD79" s="137">
        <v>0</v>
      </c>
      <c r="AE79" s="138">
        <v>2674804</v>
      </c>
      <c r="AF79" s="138">
        <v>2528190</v>
      </c>
      <c r="AG79" s="137">
        <v>94.518701183339033</v>
      </c>
      <c r="AH79" s="138">
        <v>2507215</v>
      </c>
      <c r="AI79" s="137">
        <v>93.734531576893104</v>
      </c>
      <c r="AJ79" s="138">
        <v>2414766</v>
      </c>
      <c r="AK79" s="137">
        <v>90.278240947747946</v>
      </c>
      <c r="AL79" s="138">
        <v>0</v>
      </c>
      <c r="AM79" s="137">
        <v>0</v>
      </c>
      <c r="AN79" s="138">
        <v>3015497</v>
      </c>
      <c r="AO79" s="138">
        <v>2798335</v>
      </c>
      <c r="AP79" s="137">
        <v>92.798467383651854</v>
      </c>
      <c r="AQ79" s="138">
        <v>2767324</v>
      </c>
      <c r="AR79" s="137">
        <v>91.770079691672706</v>
      </c>
      <c r="AS79" s="138">
        <v>2606868</v>
      </c>
      <c r="AT79" s="137">
        <v>86.449033111291442</v>
      </c>
      <c r="AU79" s="138">
        <v>0</v>
      </c>
      <c r="AV79" s="137">
        <v>0</v>
      </c>
      <c r="AW79" s="138">
        <v>3670466</v>
      </c>
      <c r="AX79" s="138">
        <v>3348461</v>
      </c>
      <c r="AY79" s="137">
        <v>91.22713573698816</v>
      </c>
      <c r="AZ79" s="138">
        <v>3303135</v>
      </c>
      <c r="BA79" s="137">
        <v>89.992251665047434</v>
      </c>
      <c r="BB79" s="138">
        <v>3017445</v>
      </c>
      <c r="BC79" s="137">
        <v>82.208771311326672</v>
      </c>
      <c r="BD79" s="138">
        <v>0</v>
      </c>
      <c r="BE79" s="137">
        <v>0</v>
      </c>
      <c r="BF79" s="138">
        <v>4129776</v>
      </c>
      <c r="BG79" s="138">
        <v>3687461</v>
      </c>
      <c r="BH79" s="137">
        <v>89.289612802243994</v>
      </c>
      <c r="BI79" s="138">
        <v>3625869</v>
      </c>
      <c r="BJ79" s="137">
        <v>87.798200192940243</v>
      </c>
      <c r="BK79" s="138">
        <v>3221280</v>
      </c>
      <c r="BL79" s="137">
        <v>78.001325011332341</v>
      </c>
      <c r="BM79" s="138">
        <v>0</v>
      </c>
      <c r="BN79" s="137">
        <v>0</v>
      </c>
      <c r="BO79" s="138">
        <v>4139549</v>
      </c>
      <c r="BP79" s="138">
        <v>3577957</v>
      </c>
      <c r="BQ79" s="137">
        <v>86.433497948689578</v>
      </c>
      <c r="BR79" s="138">
        <v>3501526</v>
      </c>
      <c r="BS79" s="137">
        <v>84.587137391053957</v>
      </c>
      <c r="BT79" s="138">
        <v>2989309</v>
      </c>
      <c r="BU79" s="137">
        <v>72.213398126220994</v>
      </c>
      <c r="BV79" s="138">
        <v>0</v>
      </c>
      <c r="BW79" s="137">
        <v>0</v>
      </c>
      <c r="BX79" s="136">
        <v>3865391</v>
      </c>
      <c r="BY79" s="136">
        <v>3140541</v>
      </c>
      <c r="BZ79" s="137">
        <v>81.247692665502655</v>
      </c>
      <c r="CA79" s="136">
        <v>3048241</v>
      </c>
      <c r="CB79" s="137">
        <v>78.859835913106849</v>
      </c>
      <c r="CC79" s="136">
        <v>2439012</v>
      </c>
      <c r="CD79" s="137">
        <v>63.098713687696794</v>
      </c>
      <c r="CE79" s="136">
        <v>4391828</v>
      </c>
      <c r="CF79" s="136">
        <v>3351862</v>
      </c>
      <c r="CG79" s="137">
        <v>76.320429670743025</v>
      </c>
      <c r="CH79" s="136">
        <v>3221160</v>
      </c>
      <c r="CI79" s="137">
        <v>73.344402376413655</v>
      </c>
      <c r="CJ79" s="136">
        <v>2408456</v>
      </c>
      <c r="CK79" s="137">
        <v>54.839488249539826</v>
      </c>
      <c r="CL79" s="136">
        <v>4695213</v>
      </c>
      <c r="CM79" s="136">
        <v>3364347</v>
      </c>
      <c r="CN79" s="137">
        <v>71.654832272785072</v>
      </c>
      <c r="CO79" s="136">
        <v>3191701</v>
      </c>
      <c r="CP79" s="137">
        <v>67.977767994764022</v>
      </c>
      <c r="CQ79" s="136">
        <v>2196853</v>
      </c>
      <c r="CR79" s="137">
        <v>46.789208498102212</v>
      </c>
      <c r="CS79" s="136">
        <v>4789564</v>
      </c>
      <c r="CT79" s="136">
        <v>3281796</v>
      </c>
      <c r="CU79" s="137">
        <v>68.519723298404614</v>
      </c>
      <c r="CV79" s="136">
        <v>3065761</v>
      </c>
      <c r="CW79" s="137">
        <v>64.009187475102109</v>
      </c>
      <c r="CX79" s="136">
        <v>1949195</v>
      </c>
      <c r="CY79" s="137">
        <v>40.696710598292455</v>
      </c>
      <c r="CZ79" s="136">
        <v>4417542</v>
      </c>
      <c r="DA79" s="136">
        <v>2983608</v>
      </c>
      <c r="DB79" s="137">
        <v>67.540003015251472</v>
      </c>
      <c r="DC79" s="136">
        <v>2743225</v>
      </c>
      <c r="DD79" s="137">
        <v>62.098447507686402</v>
      </c>
      <c r="DE79" s="136">
        <v>1628686</v>
      </c>
      <c r="DF79" s="137">
        <v>36.868602494328293</v>
      </c>
      <c r="DG79" s="136">
        <v>3804929</v>
      </c>
      <c r="DH79" s="136">
        <v>2660222</v>
      </c>
      <c r="DI79" s="137">
        <v>69.915154790010533</v>
      </c>
      <c r="DJ79" s="136">
        <v>2392621</v>
      </c>
      <c r="DK79" s="137">
        <v>62.88214576408653</v>
      </c>
      <c r="DL79" s="136">
        <v>1347946</v>
      </c>
      <c r="DM79" s="137">
        <v>35.426311502790199</v>
      </c>
      <c r="DN79" s="136">
        <v>1401351</v>
      </c>
      <c r="DO79" s="136">
        <v>940325</v>
      </c>
      <c r="DP79" s="137">
        <v>67.101318656068315</v>
      </c>
      <c r="DQ79" s="136">
        <v>744006</v>
      </c>
      <c r="DR79" s="137">
        <v>53.09205188421744</v>
      </c>
      <c r="DS79" s="136">
        <v>236254</v>
      </c>
      <c r="DT79" s="137">
        <v>16.859016763109313</v>
      </c>
      <c r="DU79" s="136">
        <v>1422608</v>
      </c>
      <c r="DV79" s="136">
        <v>853936</v>
      </c>
      <c r="DW79" s="137">
        <v>60.026092922294829</v>
      </c>
      <c r="DX79" s="136">
        <v>529387</v>
      </c>
      <c r="DY79" s="137">
        <v>37.212429565980223</v>
      </c>
      <c r="DZ79" s="136">
        <v>23676</v>
      </c>
      <c r="EA79" s="137">
        <v>1.6642673174901308</v>
      </c>
      <c r="EB79" s="136">
        <v>2988769</v>
      </c>
      <c r="EC79" s="136">
        <v>1074598</v>
      </c>
      <c r="ED79" s="137">
        <v>35.954535128007556</v>
      </c>
      <c r="EE79" s="136">
        <v>570530</v>
      </c>
      <c r="EF79" s="137">
        <v>19.089130006367171</v>
      </c>
      <c r="EG79" s="136">
        <v>4649</v>
      </c>
      <c r="EH79" s="137">
        <v>0.15554899023644853</v>
      </c>
      <c r="EI79" s="136">
        <v>5005988</v>
      </c>
      <c r="EJ79" s="136">
        <v>61800</v>
      </c>
      <c r="EK79" s="137">
        <v>1.23452153700728</v>
      </c>
      <c r="EL79" s="138">
        <v>2163</v>
      </c>
      <c r="EM79" s="137">
        <v>4.3208253795254802E-2</v>
      </c>
      <c r="EN79" s="138">
        <v>11</v>
      </c>
      <c r="EO79" s="137">
        <v>2.1973684315663563E-4</v>
      </c>
      <c r="EP79" s="138">
        <v>2223118</v>
      </c>
      <c r="EQ79" s="138">
        <v>0</v>
      </c>
      <c r="ER79" s="137">
        <v>0</v>
      </c>
      <c r="ET79" s="239">
        <f t="shared" si="93"/>
        <v>59836349</v>
      </c>
      <c r="EU79" s="239">
        <f t="shared" si="89"/>
        <v>16967376</v>
      </c>
      <c r="EW79" s="287">
        <f t="shared" si="90"/>
        <v>0.28356302287093083</v>
      </c>
      <c r="EX79" s="239">
        <f t="shared" si="94"/>
        <v>50418984</v>
      </c>
      <c r="EY79" s="239">
        <f t="shared" si="91"/>
        <v>9540345</v>
      </c>
      <c r="EZ79" s="286">
        <f t="shared" si="92"/>
        <v>0.18922128617268447</v>
      </c>
      <c r="FA79" s="288">
        <f t="shared" si="86"/>
        <v>0.81077871382731548</v>
      </c>
      <c r="FB79" s="291">
        <f t="shared" si="87"/>
        <v>0.77939660584989179</v>
      </c>
      <c r="FC79" s="294">
        <f t="shared" si="88"/>
        <v>0.62465471339128931</v>
      </c>
      <c r="FE79" s="239">
        <f t="shared" si="9"/>
        <v>19108599</v>
      </c>
      <c r="FF79" s="239">
        <f t="shared" si="10"/>
        <v>13230298</v>
      </c>
      <c r="FG79" s="239">
        <f t="shared" si="11"/>
        <v>5878301</v>
      </c>
      <c r="FH79" s="239">
        <f t="shared" si="12"/>
        <v>12137314</v>
      </c>
      <c r="FI79" s="240">
        <f t="shared" si="13"/>
        <v>0.30762595415812538</v>
      </c>
      <c r="FJ79" s="239">
        <f t="shared" si="14"/>
        <v>7358934</v>
      </c>
      <c r="FK79" s="240">
        <f t="shared" si="15"/>
        <v>0.69237404584187467</v>
      </c>
      <c r="FL79" s="240">
        <f t="shared" si="16"/>
        <v>0.63517550397075162</v>
      </c>
      <c r="FM79" s="240">
        <f t="shared" si="17"/>
        <v>0.38511112196137454</v>
      </c>
      <c r="FO79" s="312">
        <f t="shared" si="18"/>
        <v>8257219</v>
      </c>
      <c r="FP79" s="312">
        <f t="shared" si="81"/>
        <v>6492403</v>
      </c>
      <c r="FQ79" s="239">
        <f t="shared" si="19"/>
        <v>1764816</v>
      </c>
      <c r="FR79" s="312">
        <f t="shared" si="20"/>
        <v>6269401</v>
      </c>
      <c r="FS79" s="240">
        <f t="shared" si="21"/>
        <v>0.21373007062062904</v>
      </c>
      <c r="FT79" s="312">
        <f t="shared" si="22"/>
        <v>4847468</v>
      </c>
      <c r="FU79" s="240">
        <f t="shared" si="23"/>
        <v>0.7862699293793709</v>
      </c>
      <c r="FV79" s="240">
        <f t="shared" si="24"/>
        <v>0.75926301579260524</v>
      </c>
      <c r="FW79" s="240">
        <f t="shared" si="25"/>
        <v>0.58705818508628627</v>
      </c>
      <c r="FY79" s="244">
        <f t="shared" si="26"/>
        <v>8269325</v>
      </c>
      <c r="FZ79" s="244">
        <f t="shared" si="27"/>
        <v>7265418</v>
      </c>
      <c r="GA79" s="239">
        <f t="shared" si="28"/>
        <v>1003907</v>
      </c>
      <c r="GB79" s="244">
        <f t="shared" si="29"/>
        <v>7127395</v>
      </c>
      <c r="GC79" s="240">
        <f t="shared" si="30"/>
        <v>0.12140132356631285</v>
      </c>
      <c r="GD79" s="244">
        <f t="shared" si="31"/>
        <v>6210589</v>
      </c>
      <c r="GE79" s="240">
        <f t="shared" si="32"/>
        <v>0.87859867643368716</v>
      </c>
      <c r="GF79" s="240">
        <f t="shared" si="33"/>
        <v>0.86190771314466419</v>
      </c>
      <c r="GG79" s="240">
        <f t="shared" si="34"/>
        <v>0.75103941373691319</v>
      </c>
      <c r="GI79" s="244">
        <f t="shared" si="35"/>
        <v>6685963</v>
      </c>
      <c r="GJ79" s="244">
        <f t="shared" si="36"/>
        <v>6146796</v>
      </c>
      <c r="GK79" s="239">
        <f t="shared" si="37"/>
        <v>539167</v>
      </c>
      <c r="GL79" s="244">
        <f t="shared" si="38"/>
        <v>6070459</v>
      </c>
      <c r="GM79" s="240">
        <f t="shared" si="39"/>
        <v>8.0641636814322779E-2</v>
      </c>
      <c r="GN79" s="244">
        <f t="shared" si="40"/>
        <v>5624313</v>
      </c>
      <c r="GO79" s="240">
        <f t="shared" si="41"/>
        <v>0.91935836318567721</v>
      </c>
      <c r="GP79" s="240">
        <f t="shared" si="42"/>
        <v>0.90794086057610546</v>
      </c>
      <c r="GQ79" s="240">
        <f t="shared" si="43"/>
        <v>0.84121210362665777</v>
      </c>
      <c r="GS79" s="244">
        <f t="shared" si="44"/>
        <v>5116920</v>
      </c>
      <c r="GT79" s="244">
        <f t="shared" si="45"/>
        <v>4874058</v>
      </c>
      <c r="GU79" s="239">
        <f t="shared" si="46"/>
        <v>242862</v>
      </c>
      <c r="GV79" s="244">
        <f t="shared" si="47"/>
        <v>4838597</v>
      </c>
      <c r="GW79" s="240">
        <f t="shared" si="48"/>
        <v>4.7462536056846694E-2</v>
      </c>
      <c r="GX79" s="244">
        <f t="shared" si="49"/>
        <v>4685021</v>
      </c>
      <c r="GY79" s="240">
        <f t="shared" si="50"/>
        <v>0.95253746394315331</v>
      </c>
      <c r="GZ79" s="240">
        <f t="shared" si="51"/>
        <v>0.94560731846501411</v>
      </c>
      <c r="HA79" s="240">
        <f t="shared" si="52"/>
        <v>0.91559395104867769</v>
      </c>
      <c r="HC79" s="239">
        <f t="shared" si="53"/>
        <v>2980958</v>
      </c>
      <c r="HD79" s="239">
        <f t="shared" si="54"/>
        <v>2869666</v>
      </c>
      <c r="HE79" s="239">
        <f t="shared" si="55"/>
        <v>111292</v>
      </c>
      <c r="HF79" s="239">
        <f t="shared" si="56"/>
        <v>2853219</v>
      </c>
      <c r="HG79" s="240">
        <f t="shared" si="57"/>
        <v>3.7334306622233526E-2</v>
      </c>
      <c r="HH79" s="239">
        <f t="shared" si="58"/>
        <v>2768131</v>
      </c>
      <c r="HI79" s="240">
        <f t="shared" si="59"/>
        <v>0.96266569337776653</v>
      </c>
      <c r="HJ79" s="299">
        <f t="shared" si="60"/>
        <v>0.95714833956063794</v>
      </c>
      <c r="HK79" s="297">
        <f t="shared" si="61"/>
        <v>0.92860449560174951</v>
      </c>
      <c r="HM79" s="239">
        <f t="shared" si="62"/>
        <v>31310385</v>
      </c>
      <c r="HN79" s="239">
        <f t="shared" si="63"/>
        <v>27648341</v>
      </c>
      <c r="HO79" s="307">
        <f t="shared" si="64"/>
        <v>3662044</v>
      </c>
      <c r="HP79" s="304">
        <f t="shared" si="65"/>
        <v>27159071</v>
      </c>
      <c r="HQ79" s="285">
        <f t="shared" si="66"/>
        <v>0.11695940500252552</v>
      </c>
      <c r="HR79" s="302">
        <f t="shared" si="67"/>
        <v>24135522</v>
      </c>
      <c r="HS79" s="300">
        <f t="shared" si="68"/>
        <v>0.88304059499747445</v>
      </c>
      <c r="HT79" s="299">
        <f t="shared" si="69"/>
        <v>0.86741415028911339</v>
      </c>
      <c r="HU79" s="297">
        <f t="shared" si="70"/>
        <v>0.7708471805760293</v>
      </c>
      <c r="HW79" s="239">
        <f t="shared" si="71"/>
        <v>14783841</v>
      </c>
      <c r="HX79" s="309">
        <f t="shared" si="72"/>
        <v>13890520</v>
      </c>
      <c r="HY79" s="307">
        <f t="shared" si="73"/>
        <v>893321</v>
      </c>
      <c r="HZ79" s="304">
        <f t="shared" si="74"/>
        <v>13762275</v>
      </c>
      <c r="IA79" s="285">
        <f t="shared" si="75"/>
        <v>6.0425501058892613E-2</v>
      </c>
      <c r="IB79" s="302">
        <f t="shared" si="76"/>
        <v>13077465</v>
      </c>
      <c r="IC79" s="300">
        <f t="shared" si="77"/>
        <v>0.93957449894110734</v>
      </c>
      <c r="ID79" s="299">
        <f t="shared" si="78"/>
        <v>0.93089982501841029</v>
      </c>
      <c r="IE79" s="297">
        <f t="shared" si="79"/>
        <v>0.88457830410919602</v>
      </c>
    </row>
    <row r="80" spans="2:239" ht="15" hidden="1" x14ac:dyDescent="0.3">
      <c r="B80" s="131">
        <v>71</v>
      </c>
      <c r="C80" s="131" t="s">
        <v>726</v>
      </c>
      <c r="D80" s="139">
        <v>44668</v>
      </c>
      <c r="E80" s="136">
        <v>2980958</v>
      </c>
      <c r="F80" s="136">
        <v>2869850</v>
      </c>
      <c r="G80" s="137">
        <v>96.27274185010323</v>
      </c>
      <c r="H80" s="136">
        <v>2853422</v>
      </c>
      <c r="I80" s="137">
        <v>95.721643847380605</v>
      </c>
      <c r="J80" s="136">
        <v>2771000</v>
      </c>
      <c r="K80" s="137">
        <v>92.956693787701809</v>
      </c>
      <c r="L80" s="136">
        <v>1125133</v>
      </c>
      <c r="M80" s="137">
        <v>37.744007127909882</v>
      </c>
      <c r="N80" s="136">
        <v>0</v>
      </c>
      <c r="O80" s="137">
        <v>0</v>
      </c>
      <c r="P80" s="136">
        <v>0</v>
      </c>
      <c r="Q80" s="137">
        <v>0</v>
      </c>
      <c r="R80" s="136">
        <v>2442116</v>
      </c>
      <c r="S80" s="136">
        <v>2345988</v>
      </c>
      <c r="T80" s="137">
        <v>96.063741443895381</v>
      </c>
      <c r="U80" s="136">
        <v>2331518</v>
      </c>
      <c r="V80" s="137">
        <v>95.471222497211443</v>
      </c>
      <c r="W80" s="136">
        <v>2271135</v>
      </c>
      <c r="X80" s="137">
        <v>92.998653626609055</v>
      </c>
      <c r="Y80" s="136">
        <v>564590</v>
      </c>
      <c r="Z80" s="137">
        <v>23.118885425589937</v>
      </c>
      <c r="AA80" s="136">
        <v>0</v>
      </c>
      <c r="AB80" s="137">
        <v>0</v>
      </c>
      <c r="AC80" s="136">
        <v>0</v>
      </c>
      <c r="AD80" s="137">
        <v>0</v>
      </c>
      <c r="AE80" s="138">
        <v>2674804</v>
      </c>
      <c r="AF80" s="138">
        <v>2528271</v>
      </c>
      <c r="AG80" s="137">
        <v>94.521729442605888</v>
      </c>
      <c r="AH80" s="138">
        <v>2507300</v>
      </c>
      <c r="AI80" s="137">
        <v>93.737709379827464</v>
      </c>
      <c r="AJ80" s="138">
        <v>2415400</v>
      </c>
      <c r="AK80" s="137">
        <v>90.301943619046483</v>
      </c>
      <c r="AL80" s="138">
        <v>0</v>
      </c>
      <c r="AM80" s="137">
        <v>0</v>
      </c>
      <c r="AN80" s="138">
        <v>3015497</v>
      </c>
      <c r="AO80" s="138">
        <v>2798453</v>
      </c>
      <c r="AP80" s="137">
        <v>92.802380503114406</v>
      </c>
      <c r="AQ80" s="138">
        <v>2767514</v>
      </c>
      <c r="AR80" s="137">
        <v>91.776380477248026</v>
      </c>
      <c r="AS80" s="138">
        <v>2607798</v>
      </c>
      <c r="AT80" s="137">
        <v>86.479873798581124</v>
      </c>
      <c r="AU80" s="138">
        <v>0</v>
      </c>
      <c r="AV80" s="137">
        <v>0</v>
      </c>
      <c r="AW80" s="138">
        <v>3670466</v>
      </c>
      <c r="AX80" s="138">
        <v>3348604</v>
      </c>
      <c r="AY80" s="137">
        <v>91.231031700062061</v>
      </c>
      <c r="AZ80" s="138">
        <v>3303430</v>
      </c>
      <c r="BA80" s="137">
        <v>90.00028879166841</v>
      </c>
      <c r="BB80" s="138">
        <v>3019107</v>
      </c>
      <c r="BC80" s="137">
        <v>82.254051665374377</v>
      </c>
      <c r="BD80" s="138">
        <v>0</v>
      </c>
      <c r="BE80" s="137">
        <v>0</v>
      </c>
      <c r="BF80" s="138">
        <v>4129776</v>
      </c>
      <c r="BG80" s="138">
        <v>3687661</v>
      </c>
      <c r="BH80" s="137">
        <v>89.294455679920659</v>
      </c>
      <c r="BI80" s="138">
        <v>3626318</v>
      </c>
      <c r="BJ80" s="137">
        <v>87.809072453324347</v>
      </c>
      <c r="BK80" s="138">
        <v>3223867</v>
      </c>
      <c r="BL80" s="137">
        <v>78.063967634079916</v>
      </c>
      <c r="BM80" s="138">
        <v>0</v>
      </c>
      <c r="BN80" s="137">
        <v>0</v>
      </c>
      <c r="BO80" s="138">
        <v>4139549</v>
      </c>
      <c r="BP80" s="138">
        <v>3578209</v>
      </c>
      <c r="BQ80" s="137">
        <v>86.439585568379556</v>
      </c>
      <c r="BR80" s="138">
        <v>3502180</v>
      </c>
      <c r="BS80" s="137">
        <v>84.602936213582694</v>
      </c>
      <c r="BT80" s="138">
        <v>2992690</v>
      </c>
      <c r="BU80" s="137">
        <v>72.295073690394773</v>
      </c>
      <c r="BV80" s="138">
        <v>0</v>
      </c>
      <c r="BW80" s="137">
        <v>0</v>
      </c>
      <c r="BX80" s="136">
        <v>3865391</v>
      </c>
      <c r="BY80" s="136">
        <v>3140924</v>
      </c>
      <c r="BZ80" s="137">
        <v>81.257601106847915</v>
      </c>
      <c r="CA80" s="136">
        <v>3049047</v>
      </c>
      <c r="CB80" s="137">
        <v>78.880687619958749</v>
      </c>
      <c r="CC80" s="136">
        <v>2442812</v>
      </c>
      <c r="CD80" s="137">
        <v>63.197021983028364</v>
      </c>
      <c r="CE80" s="136">
        <v>4391828</v>
      </c>
      <c r="CF80" s="136">
        <v>3352425</v>
      </c>
      <c r="CG80" s="137">
        <v>76.333248934156799</v>
      </c>
      <c r="CH80" s="136">
        <v>3222546</v>
      </c>
      <c r="CI80" s="137">
        <v>73.375960989364799</v>
      </c>
      <c r="CJ80" s="136">
        <v>2413573</v>
      </c>
      <c r="CK80" s="137">
        <v>54.956000098364512</v>
      </c>
      <c r="CL80" s="136">
        <v>4695213</v>
      </c>
      <c r="CM80" s="136">
        <v>3365255</v>
      </c>
      <c r="CN80" s="137">
        <v>71.674171118541381</v>
      </c>
      <c r="CO80" s="136">
        <v>3193911</v>
      </c>
      <c r="CP80" s="137">
        <v>68.024837211858127</v>
      </c>
      <c r="CQ80" s="136">
        <v>2203678</v>
      </c>
      <c r="CR80" s="137">
        <v>46.934569315598672</v>
      </c>
      <c r="CS80" s="136">
        <v>4789564</v>
      </c>
      <c r="CT80" s="136">
        <v>3283057</v>
      </c>
      <c r="CU80" s="137">
        <v>68.54605137336091</v>
      </c>
      <c r="CV80" s="136">
        <v>3069082</v>
      </c>
      <c r="CW80" s="137">
        <v>64.078525728020338</v>
      </c>
      <c r="CX80" s="136">
        <v>1957969</v>
      </c>
      <c r="CY80" s="137">
        <v>40.879900550446763</v>
      </c>
      <c r="CZ80" s="136">
        <v>4417542</v>
      </c>
      <c r="DA80" s="136">
        <v>2985251</v>
      </c>
      <c r="DB80" s="137">
        <v>67.577195644093479</v>
      </c>
      <c r="DC80" s="136">
        <v>2747122</v>
      </c>
      <c r="DD80" s="137">
        <v>62.186663986443136</v>
      </c>
      <c r="DE80" s="136">
        <v>1638032</v>
      </c>
      <c r="DF80" s="137">
        <v>37.080168111587845</v>
      </c>
      <c r="DG80" s="136">
        <v>3804929</v>
      </c>
      <c r="DH80" s="136">
        <v>2662578</v>
      </c>
      <c r="DI80" s="137">
        <v>69.977074473662981</v>
      </c>
      <c r="DJ80" s="136">
        <v>2396870</v>
      </c>
      <c r="DK80" s="137">
        <v>62.993816704595538</v>
      </c>
      <c r="DL80" s="136">
        <v>1357548</v>
      </c>
      <c r="DM80" s="137">
        <v>35.678668379883035</v>
      </c>
      <c r="DN80" s="136">
        <v>1401351</v>
      </c>
      <c r="DO80" s="136">
        <v>941995</v>
      </c>
      <c r="DP80" s="137">
        <v>67.220489370614501</v>
      </c>
      <c r="DQ80" s="136">
        <v>749099</v>
      </c>
      <c r="DR80" s="137">
        <v>53.455486883728632</v>
      </c>
      <c r="DS80" s="136">
        <v>247525</v>
      </c>
      <c r="DT80" s="137">
        <v>17.663312046732045</v>
      </c>
      <c r="DU80" s="136">
        <v>1422608</v>
      </c>
      <c r="DV80" s="136">
        <v>856516</v>
      </c>
      <c r="DW80" s="137">
        <v>60.207449979193143</v>
      </c>
      <c r="DX80" s="136">
        <v>543992</v>
      </c>
      <c r="DY80" s="137">
        <v>38.239065153577087</v>
      </c>
      <c r="DZ80" s="136">
        <v>28311</v>
      </c>
      <c r="EA80" s="137">
        <v>1.9900773790109434</v>
      </c>
      <c r="EB80" s="136">
        <v>2988769</v>
      </c>
      <c r="EC80" s="136">
        <v>1108837</v>
      </c>
      <c r="ED80" s="137">
        <v>37.100123830245828</v>
      </c>
      <c r="EE80" s="136">
        <v>591141</v>
      </c>
      <c r="EF80" s="137">
        <v>19.77874502847159</v>
      </c>
      <c r="EG80" s="136">
        <v>5371</v>
      </c>
      <c r="EH80" s="137">
        <v>0.17970609304365776</v>
      </c>
      <c r="EI80" s="136">
        <v>5005988</v>
      </c>
      <c r="EJ80" s="136">
        <v>109022</v>
      </c>
      <c r="EK80" s="137">
        <v>2.1778318286020664</v>
      </c>
      <c r="EL80" s="138">
        <v>3168</v>
      </c>
      <c r="EM80" s="137">
        <v>6.3284210829111051E-2</v>
      </c>
      <c r="EN80" s="138">
        <v>11</v>
      </c>
      <c r="EO80" s="137">
        <v>2.1973684315663563E-4</v>
      </c>
      <c r="EP80" s="138">
        <v>2223118</v>
      </c>
      <c r="EQ80" s="138">
        <v>0</v>
      </c>
      <c r="ER80" s="137">
        <v>0</v>
      </c>
      <c r="ET80" s="239">
        <f t="shared" si="93"/>
        <v>59836349</v>
      </c>
      <c r="EU80" s="239">
        <f t="shared" si="89"/>
        <v>16873453</v>
      </c>
      <c r="EW80" s="287">
        <f t="shared" si="90"/>
        <v>0.2819933582511861</v>
      </c>
      <c r="EX80" s="239">
        <f t="shared" si="94"/>
        <v>50418984</v>
      </c>
      <c r="EY80" s="239">
        <f t="shared" si="91"/>
        <v>9530463</v>
      </c>
      <c r="EZ80" s="286">
        <f t="shared" si="92"/>
        <v>0.18902528856987677</v>
      </c>
      <c r="FA80" s="288">
        <f t="shared" si="86"/>
        <v>0.81097471143012323</v>
      </c>
      <c r="FB80" s="291">
        <f t="shared" si="87"/>
        <v>0.77985226755065118</v>
      </c>
      <c r="FC80" s="294">
        <f t="shared" si="88"/>
        <v>0.62599702524747425</v>
      </c>
      <c r="FE80" s="239">
        <f t="shared" si="9"/>
        <v>19108599</v>
      </c>
      <c r="FF80" s="239">
        <f t="shared" si="10"/>
        <v>13238136</v>
      </c>
      <c r="FG80" s="239">
        <f t="shared" si="11"/>
        <v>5870463</v>
      </c>
      <c r="FH80" s="239">
        <f t="shared" si="12"/>
        <v>12156084</v>
      </c>
      <c r="FI80" s="240">
        <f t="shared" si="13"/>
        <v>0.30721577233370168</v>
      </c>
      <c r="FJ80" s="239">
        <f t="shared" si="14"/>
        <v>7404752</v>
      </c>
      <c r="FK80" s="240">
        <f t="shared" si="15"/>
        <v>0.69278422766629832</v>
      </c>
      <c r="FL80" s="240">
        <f t="shared" si="16"/>
        <v>0.63615778425200087</v>
      </c>
      <c r="FM80" s="240">
        <f t="shared" si="17"/>
        <v>0.38750889063086208</v>
      </c>
      <c r="FO80" s="312">
        <f t="shared" si="18"/>
        <v>8257219</v>
      </c>
      <c r="FP80" s="312">
        <f t="shared" si="81"/>
        <v>6493349</v>
      </c>
      <c r="FQ80" s="239">
        <f t="shared" si="19"/>
        <v>1763870</v>
      </c>
      <c r="FR80" s="312">
        <f t="shared" si="20"/>
        <v>6271593</v>
      </c>
      <c r="FS80" s="240">
        <f t="shared" si="21"/>
        <v>0.21361550420304948</v>
      </c>
      <c r="FT80" s="312">
        <f t="shared" si="22"/>
        <v>4856385</v>
      </c>
      <c r="FU80" s="240">
        <f t="shared" si="23"/>
        <v>0.78638449579695058</v>
      </c>
      <c r="FV80" s="240">
        <f t="shared" si="24"/>
        <v>0.75952848047266275</v>
      </c>
      <c r="FW80" s="240">
        <f t="shared" si="25"/>
        <v>0.58813808862281602</v>
      </c>
      <c r="FY80" s="244">
        <f t="shared" si="26"/>
        <v>8269325</v>
      </c>
      <c r="FZ80" s="244">
        <f t="shared" si="27"/>
        <v>7265870</v>
      </c>
      <c r="GA80" s="239">
        <f t="shared" si="28"/>
        <v>1003455</v>
      </c>
      <c r="GB80" s="244">
        <f t="shared" si="29"/>
        <v>7128498</v>
      </c>
      <c r="GC80" s="240">
        <f t="shared" si="30"/>
        <v>0.12134666372406454</v>
      </c>
      <c r="GD80" s="244">
        <f t="shared" si="31"/>
        <v>6216557</v>
      </c>
      <c r="GE80" s="240">
        <f t="shared" si="32"/>
        <v>0.87865333627593545</v>
      </c>
      <c r="GF80" s="240">
        <f t="shared" si="33"/>
        <v>0.86204109767121262</v>
      </c>
      <c r="GG80" s="240">
        <f t="shared" si="34"/>
        <v>0.75176111714075822</v>
      </c>
      <c r="GI80" s="244">
        <f t="shared" si="35"/>
        <v>6685963</v>
      </c>
      <c r="GJ80" s="244">
        <f t="shared" si="36"/>
        <v>6147057</v>
      </c>
      <c r="GK80" s="239">
        <f t="shared" si="37"/>
        <v>538906</v>
      </c>
      <c r="GL80" s="244">
        <f t="shared" si="38"/>
        <v>6070944</v>
      </c>
      <c r="GM80" s="240">
        <f t="shared" si="39"/>
        <v>8.0602599804994429E-2</v>
      </c>
      <c r="GN80" s="244">
        <f t="shared" si="40"/>
        <v>5626905</v>
      </c>
      <c r="GO80" s="240">
        <f t="shared" si="41"/>
        <v>0.9193974001950056</v>
      </c>
      <c r="GP80" s="240">
        <f t="shared" si="42"/>
        <v>0.90801340061259683</v>
      </c>
      <c r="GQ80" s="240">
        <f t="shared" si="43"/>
        <v>0.84159978151240145</v>
      </c>
      <c r="GS80" s="244">
        <f t="shared" si="44"/>
        <v>5116920</v>
      </c>
      <c r="GT80" s="244">
        <f t="shared" si="45"/>
        <v>4874259</v>
      </c>
      <c r="GU80" s="239">
        <f t="shared" si="46"/>
        <v>242661</v>
      </c>
      <c r="GV80" s="244">
        <f t="shared" si="47"/>
        <v>4838818</v>
      </c>
      <c r="GW80" s="240">
        <f t="shared" si="48"/>
        <v>4.7423254614103794E-2</v>
      </c>
      <c r="GX80" s="244">
        <f t="shared" si="49"/>
        <v>4686535</v>
      </c>
      <c r="GY80" s="240">
        <f t="shared" si="50"/>
        <v>0.95257674538589621</v>
      </c>
      <c r="GZ80" s="240">
        <f t="shared" si="51"/>
        <v>0.94565050850902499</v>
      </c>
      <c r="HA80" s="240">
        <f t="shared" si="52"/>
        <v>0.91588983216466158</v>
      </c>
      <c r="HC80" s="239">
        <f t="shared" si="53"/>
        <v>2980958</v>
      </c>
      <c r="HD80" s="239">
        <f t="shared" si="54"/>
        <v>2869850</v>
      </c>
      <c r="HE80" s="239">
        <f t="shared" si="55"/>
        <v>111108</v>
      </c>
      <c r="HF80" s="239">
        <f t="shared" si="56"/>
        <v>2853422</v>
      </c>
      <c r="HG80" s="240">
        <f t="shared" si="57"/>
        <v>3.7272581498967783E-2</v>
      </c>
      <c r="HH80" s="239">
        <f t="shared" si="58"/>
        <v>2771000</v>
      </c>
      <c r="HI80" s="240">
        <f t="shared" si="59"/>
        <v>0.96272741850103227</v>
      </c>
      <c r="HJ80" s="299">
        <f t="shared" si="60"/>
        <v>0.95721643847380611</v>
      </c>
      <c r="HK80" s="297">
        <f t="shared" si="61"/>
        <v>0.92956693787701805</v>
      </c>
      <c r="HM80" s="239">
        <f t="shared" si="62"/>
        <v>31310385</v>
      </c>
      <c r="HN80" s="239">
        <f t="shared" si="63"/>
        <v>27650385</v>
      </c>
      <c r="HO80" s="307">
        <f t="shared" si="64"/>
        <v>3660000</v>
      </c>
      <c r="HP80" s="304">
        <f t="shared" si="65"/>
        <v>27163275</v>
      </c>
      <c r="HQ80" s="285">
        <f t="shared" si="66"/>
        <v>0.11689412314795873</v>
      </c>
      <c r="HR80" s="302">
        <f t="shared" si="67"/>
        <v>24157382</v>
      </c>
      <c r="HS80" s="300">
        <f t="shared" si="68"/>
        <v>0.88310587685204123</v>
      </c>
      <c r="HT80" s="299">
        <f t="shared" si="69"/>
        <v>0.86754841883930844</v>
      </c>
      <c r="HU80" s="297">
        <f t="shared" si="70"/>
        <v>0.77154535148641579</v>
      </c>
      <c r="HW80" s="239">
        <f t="shared" si="71"/>
        <v>14783841</v>
      </c>
      <c r="HX80" s="309">
        <f t="shared" si="72"/>
        <v>13891166</v>
      </c>
      <c r="HY80" s="307">
        <f t="shared" si="73"/>
        <v>892675</v>
      </c>
      <c r="HZ80" s="304">
        <f t="shared" si="74"/>
        <v>13763184</v>
      </c>
      <c r="IA80" s="285">
        <f t="shared" si="75"/>
        <v>6.0381804701498072E-2</v>
      </c>
      <c r="IB80" s="302">
        <f t="shared" si="76"/>
        <v>13084440</v>
      </c>
      <c r="IC80" s="300">
        <f t="shared" si="77"/>
        <v>0.93961819529850188</v>
      </c>
      <c r="ID80" s="299">
        <f t="shared" si="78"/>
        <v>0.93096131106929514</v>
      </c>
      <c r="IE80" s="297">
        <f t="shared" si="79"/>
        <v>0.88505010301450071</v>
      </c>
    </row>
    <row r="81" spans="2:239" ht="15.6" x14ac:dyDescent="0.3">
      <c r="B81" s="131">
        <v>72</v>
      </c>
      <c r="C81" s="131" t="s">
        <v>727</v>
      </c>
      <c r="D81" s="139">
        <v>44675</v>
      </c>
      <c r="E81" s="136">
        <v>2980958</v>
      </c>
      <c r="F81" s="136">
        <v>2869995</v>
      </c>
      <c r="G81" s="137">
        <v>96.277606058186663</v>
      </c>
      <c r="H81" s="136">
        <v>2853684</v>
      </c>
      <c r="I81" s="137">
        <v>95.730432968193441</v>
      </c>
      <c r="J81" s="136">
        <v>2773831</v>
      </c>
      <c r="K81" s="137">
        <v>93.05166325724818</v>
      </c>
      <c r="L81" s="136">
        <v>1405685</v>
      </c>
      <c r="M81" s="137">
        <v>47.15547820532862</v>
      </c>
      <c r="N81" s="136">
        <v>0</v>
      </c>
      <c r="O81" s="137">
        <v>0</v>
      </c>
      <c r="P81" s="136">
        <v>0</v>
      </c>
      <c r="Q81" s="137">
        <v>0</v>
      </c>
      <c r="R81" s="136">
        <v>2442116</v>
      </c>
      <c r="S81" s="136">
        <v>2346093</v>
      </c>
      <c r="T81" s="137">
        <v>96.068040993957709</v>
      </c>
      <c r="U81" s="136">
        <v>2331694</v>
      </c>
      <c r="V81" s="137">
        <v>95.478429362077804</v>
      </c>
      <c r="W81" s="136">
        <v>2272158</v>
      </c>
      <c r="X81" s="137">
        <v>93.040543528644832</v>
      </c>
      <c r="Y81" s="136">
        <v>751339</v>
      </c>
      <c r="Z81" s="137">
        <v>30.765901374054305</v>
      </c>
      <c r="AA81" s="136">
        <v>0</v>
      </c>
      <c r="AB81" s="137">
        <v>0</v>
      </c>
      <c r="AC81" s="136">
        <v>0</v>
      </c>
      <c r="AD81" s="137">
        <v>0</v>
      </c>
      <c r="AE81" s="138">
        <v>2674804</v>
      </c>
      <c r="AF81" s="138">
        <v>2528352</v>
      </c>
      <c r="AG81" s="137">
        <v>94.52475770187273</v>
      </c>
      <c r="AH81" s="138">
        <v>2507424</v>
      </c>
      <c r="AI81" s="137">
        <v>93.742345233519913</v>
      </c>
      <c r="AJ81" s="138">
        <v>2416019</v>
      </c>
      <c r="AK81" s="137">
        <v>90.3250855015919</v>
      </c>
      <c r="AL81" s="138">
        <v>0</v>
      </c>
      <c r="AM81" s="137">
        <v>0</v>
      </c>
      <c r="AN81" s="138">
        <v>3015497</v>
      </c>
      <c r="AO81" s="138">
        <v>2798554</v>
      </c>
      <c r="AP81" s="137">
        <v>92.805729868078132</v>
      </c>
      <c r="AQ81" s="138">
        <v>2767734</v>
      </c>
      <c r="AR81" s="137">
        <v>91.783676123703657</v>
      </c>
      <c r="AS81" s="138">
        <v>2608772</v>
      </c>
      <c r="AT81" s="137">
        <v>86.512173615161942</v>
      </c>
      <c r="AU81" s="138">
        <v>0</v>
      </c>
      <c r="AV81" s="137">
        <v>0</v>
      </c>
      <c r="AW81" s="138">
        <v>3670466</v>
      </c>
      <c r="AX81" s="138">
        <v>3348761</v>
      </c>
      <c r="AY81" s="137">
        <v>91.235309086094247</v>
      </c>
      <c r="AZ81" s="138">
        <v>3303784</v>
      </c>
      <c r="BA81" s="137">
        <v>90.009933343613596</v>
      </c>
      <c r="BB81" s="138">
        <v>3020893</v>
      </c>
      <c r="BC81" s="137">
        <v>82.302710337052574</v>
      </c>
      <c r="BD81" s="138">
        <v>0</v>
      </c>
      <c r="BE81" s="137">
        <v>0</v>
      </c>
      <c r="BF81" s="138">
        <v>4129776</v>
      </c>
      <c r="BG81" s="138">
        <v>3687828</v>
      </c>
      <c r="BH81" s="137">
        <v>89.29849948278067</v>
      </c>
      <c r="BI81" s="138">
        <v>3626859</v>
      </c>
      <c r="BJ81" s="137">
        <v>87.822172437439704</v>
      </c>
      <c r="BK81" s="138">
        <v>3226823</v>
      </c>
      <c r="BL81" s="137">
        <v>78.135545366140917</v>
      </c>
      <c r="BM81" s="138">
        <v>0</v>
      </c>
      <c r="BN81" s="137">
        <v>0</v>
      </c>
      <c r="BO81" s="138">
        <v>4139549</v>
      </c>
      <c r="BP81" s="138">
        <v>3578506</v>
      </c>
      <c r="BQ81" s="137">
        <v>86.446760263014156</v>
      </c>
      <c r="BR81" s="138">
        <v>3502900</v>
      </c>
      <c r="BS81" s="137">
        <v>84.62032941269689</v>
      </c>
      <c r="BT81" s="138">
        <v>2996680</v>
      </c>
      <c r="BU81" s="137">
        <v>72.391461002152653</v>
      </c>
      <c r="BV81" s="138">
        <v>0</v>
      </c>
      <c r="BW81" s="137">
        <v>0</v>
      </c>
      <c r="BX81" s="136">
        <v>3865391</v>
      </c>
      <c r="BY81" s="136">
        <v>3141260</v>
      </c>
      <c r="BZ81" s="137">
        <v>81.266293629803556</v>
      </c>
      <c r="CA81" s="136">
        <v>3050010</v>
      </c>
      <c r="CB81" s="137">
        <v>78.905601011644094</v>
      </c>
      <c r="CC81" s="136">
        <v>2447193</v>
      </c>
      <c r="CD81" s="137">
        <v>63.31036109930406</v>
      </c>
      <c r="CE81" s="136">
        <v>4391828</v>
      </c>
      <c r="CF81" s="136">
        <v>3353047</v>
      </c>
      <c r="CG81" s="137">
        <v>76.347411601729391</v>
      </c>
      <c r="CH81" s="136">
        <v>3224101</v>
      </c>
      <c r="CI81" s="137">
        <v>73.411367658296271</v>
      </c>
      <c r="CJ81" s="136">
        <v>2419795</v>
      </c>
      <c r="CK81" s="137">
        <v>55.097672313214453</v>
      </c>
      <c r="CL81" s="136">
        <v>4695213</v>
      </c>
      <c r="CM81" s="136">
        <v>3366210</v>
      </c>
      <c r="CN81" s="137">
        <v>71.69451098384674</v>
      </c>
      <c r="CO81" s="136">
        <v>3196506</v>
      </c>
      <c r="CP81" s="137">
        <v>68.080106269939193</v>
      </c>
      <c r="CQ81" s="136">
        <v>2212195</v>
      </c>
      <c r="CR81" s="137">
        <v>47.11596683686129</v>
      </c>
      <c r="CS81" s="136">
        <v>4789564</v>
      </c>
      <c r="CT81" s="136">
        <v>3284470</v>
      </c>
      <c r="CU81" s="137">
        <v>68.575553014846449</v>
      </c>
      <c r="CV81" s="136">
        <v>3072855</v>
      </c>
      <c r="CW81" s="137">
        <v>64.157301165617582</v>
      </c>
      <c r="CX81" s="136">
        <v>1968371</v>
      </c>
      <c r="CY81" s="137">
        <v>41.097081070427286</v>
      </c>
      <c r="CZ81" s="136">
        <v>4417542</v>
      </c>
      <c r="DA81" s="136">
        <v>2986999</v>
      </c>
      <c r="DB81" s="137">
        <v>67.616765160353879</v>
      </c>
      <c r="DC81" s="136">
        <v>2751679</v>
      </c>
      <c r="DD81" s="137">
        <v>62.289820900401175</v>
      </c>
      <c r="DE81" s="136">
        <v>1648921</v>
      </c>
      <c r="DF81" s="137">
        <v>37.326662655386187</v>
      </c>
      <c r="DG81" s="136">
        <v>3804929</v>
      </c>
      <c r="DH81" s="136">
        <v>2664852</v>
      </c>
      <c r="DI81" s="137">
        <v>70.036839057969274</v>
      </c>
      <c r="DJ81" s="136">
        <v>2401694</v>
      </c>
      <c r="DK81" s="137">
        <v>63.120599622226855</v>
      </c>
      <c r="DL81" s="136">
        <v>1368449</v>
      </c>
      <c r="DM81" s="137">
        <v>35.965165184422624</v>
      </c>
      <c r="DN81" s="136">
        <v>1401351</v>
      </c>
      <c r="DO81" s="136">
        <v>943584</v>
      </c>
      <c r="DP81" s="137">
        <v>67.333879948706638</v>
      </c>
      <c r="DQ81" s="136">
        <v>754155</v>
      </c>
      <c r="DR81" s="137">
        <v>53.816281573995383</v>
      </c>
      <c r="DS81" s="136">
        <v>257214</v>
      </c>
      <c r="DT81" s="137">
        <v>18.354716270227804</v>
      </c>
      <c r="DU81" s="136">
        <v>1422608</v>
      </c>
      <c r="DV81" s="136">
        <v>858830</v>
      </c>
      <c r="DW81" s="137">
        <v>60.370108982938376</v>
      </c>
      <c r="DX81" s="136">
        <v>558704</v>
      </c>
      <c r="DY81" s="137">
        <v>39.273222138494937</v>
      </c>
      <c r="DZ81" s="136">
        <v>33721</v>
      </c>
      <c r="EA81" s="137">
        <v>2.3703648510341568</v>
      </c>
      <c r="EB81" s="136">
        <v>2988769</v>
      </c>
      <c r="EC81" s="136">
        <v>1142615</v>
      </c>
      <c r="ED81" s="137">
        <v>38.230288121965934</v>
      </c>
      <c r="EE81" s="136">
        <v>614526</v>
      </c>
      <c r="EF81" s="137">
        <v>20.561174182414234</v>
      </c>
      <c r="EG81" s="136">
        <v>6159</v>
      </c>
      <c r="EH81" s="137">
        <v>0.20607146286648451</v>
      </c>
      <c r="EI81" s="136">
        <v>5005988</v>
      </c>
      <c r="EJ81" s="136">
        <v>165256</v>
      </c>
      <c r="EK81" s="137">
        <v>3.3011665229720886</v>
      </c>
      <c r="EL81" s="138">
        <v>5091</v>
      </c>
      <c r="EM81" s="137">
        <v>0.10169820622822109</v>
      </c>
      <c r="EN81" s="138">
        <v>12</v>
      </c>
      <c r="EO81" s="137">
        <v>2.3971291980723884E-4</v>
      </c>
      <c r="EP81" s="138">
        <v>2223118</v>
      </c>
      <c r="EQ81" s="138">
        <v>0</v>
      </c>
      <c r="ER81" s="137">
        <v>0</v>
      </c>
      <c r="ET81" s="239">
        <f t="shared" si="93"/>
        <v>59836349</v>
      </c>
      <c r="EU81" s="239">
        <f t="shared" si="89"/>
        <v>16771137</v>
      </c>
      <c r="EV81" s="242">
        <v>44652</v>
      </c>
      <c r="EW81" s="287">
        <f t="shared" si="90"/>
        <v>0.28028342772049814</v>
      </c>
      <c r="EX81" s="239">
        <f t="shared" si="94"/>
        <v>50418984</v>
      </c>
      <c r="EY81" s="239">
        <f t="shared" si="91"/>
        <v>9520473</v>
      </c>
      <c r="EZ81" s="286">
        <f t="shared" si="92"/>
        <v>0.18882714891676516</v>
      </c>
      <c r="FA81" s="288">
        <f t="shared" si="86"/>
        <v>0.81117285108323478</v>
      </c>
      <c r="FB81" s="291">
        <f t="shared" si="87"/>
        <v>0.7803623928637673</v>
      </c>
      <c r="FC81" s="294">
        <f t="shared" si="88"/>
        <v>0.6274881302645845</v>
      </c>
      <c r="FE81" s="239">
        <f t="shared" si="9"/>
        <v>19108599</v>
      </c>
      <c r="FF81" s="239">
        <f t="shared" si="10"/>
        <v>13246115</v>
      </c>
      <c r="FG81" s="239">
        <f t="shared" si="11"/>
        <v>5862484</v>
      </c>
      <c r="FH81" s="239">
        <f t="shared" si="12"/>
        <v>12176889</v>
      </c>
      <c r="FI81" s="240">
        <f t="shared" si="13"/>
        <v>0.30679821163236509</v>
      </c>
      <c r="FJ81" s="239">
        <f t="shared" si="14"/>
        <v>7455150</v>
      </c>
      <c r="FK81" s="240">
        <f t="shared" si="15"/>
        <v>0.69320178836763491</v>
      </c>
      <c r="FL81" s="240">
        <f t="shared" si="16"/>
        <v>0.63724656109011446</v>
      </c>
      <c r="FM81" s="240">
        <f t="shared" si="17"/>
        <v>0.3901463419688696</v>
      </c>
      <c r="FO81" s="312">
        <f t="shared" si="18"/>
        <v>8257219</v>
      </c>
      <c r="FP81" s="312">
        <f t="shared" si="81"/>
        <v>6494307</v>
      </c>
      <c r="FQ81" s="239">
        <f t="shared" si="19"/>
        <v>1762912</v>
      </c>
      <c r="FR81" s="312">
        <f t="shared" si="20"/>
        <v>6274111</v>
      </c>
      <c r="FS81" s="240">
        <f t="shared" si="21"/>
        <v>0.21349948451167397</v>
      </c>
      <c r="FT81" s="312">
        <f t="shared" si="22"/>
        <v>4866988</v>
      </c>
      <c r="FU81" s="240">
        <f t="shared" si="23"/>
        <v>0.786500515488326</v>
      </c>
      <c r="FV81" s="240">
        <f t="shared" si="24"/>
        <v>0.75983342575750989</v>
      </c>
      <c r="FW81" s="240">
        <f t="shared" si="25"/>
        <v>0.58942217712767453</v>
      </c>
      <c r="FY81" s="244">
        <f t="shared" si="26"/>
        <v>8269325</v>
      </c>
      <c r="FZ81" s="244">
        <f t="shared" si="27"/>
        <v>7266334</v>
      </c>
      <c r="GA81" s="239">
        <f t="shared" si="28"/>
        <v>1002991</v>
      </c>
      <c r="GB81" s="244">
        <f t="shared" si="29"/>
        <v>7129759</v>
      </c>
      <c r="GC81" s="240">
        <f t="shared" si="30"/>
        <v>0.12129055273556186</v>
      </c>
      <c r="GD81" s="244">
        <f t="shared" si="31"/>
        <v>6223503</v>
      </c>
      <c r="GE81" s="240">
        <f t="shared" si="32"/>
        <v>0.87870944726443811</v>
      </c>
      <c r="GF81" s="240">
        <f t="shared" si="33"/>
        <v>0.862193588956777</v>
      </c>
      <c r="GG81" s="240">
        <f t="shared" si="34"/>
        <v>0.75260108896433509</v>
      </c>
      <c r="GI81" s="244">
        <f t="shared" si="35"/>
        <v>6685963</v>
      </c>
      <c r="GJ81" s="244">
        <f t="shared" si="36"/>
        <v>6147315</v>
      </c>
      <c r="GK81" s="239">
        <f t="shared" si="37"/>
        <v>538648</v>
      </c>
      <c r="GL81" s="244">
        <f t="shared" si="38"/>
        <v>6071518</v>
      </c>
      <c r="GM81" s="240">
        <f t="shared" si="39"/>
        <v>8.056401149692273E-2</v>
      </c>
      <c r="GN81" s="244">
        <f t="shared" si="40"/>
        <v>5629665</v>
      </c>
      <c r="GO81" s="240">
        <f t="shared" si="41"/>
        <v>0.91943598850307728</v>
      </c>
      <c r="GP81" s="240">
        <f t="shared" si="42"/>
        <v>0.90809925211970211</v>
      </c>
      <c r="GQ81" s="240">
        <f t="shared" si="43"/>
        <v>0.8420125866685173</v>
      </c>
      <c r="GS81" s="244">
        <f t="shared" si="44"/>
        <v>5116920</v>
      </c>
      <c r="GT81" s="244">
        <f t="shared" si="45"/>
        <v>4874445</v>
      </c>
      <c r="GU81" s="239">
        <f t="shared" si="46"/>
        <v>242475</v>
      </c>
      <c r="GV81" s="244">
        <f t="shared" si="47"/>
        <v>4839118</v>
      </c>
      <c r="GW81" s="240">
        <f t="shared" si="48"/>
        <v>4.7386904622311862E-2</v>
      </c>
      <c r="GX81" s="244">
        <f t="shared" si="49"/>
        <v>4688177</v>
      </c>
      <c r="GY81" s="240">
        <f t="shared" si="50"/>
        <v>0.95261309537768812</v>
      </c>
      <c r="GZ81" s="240">
        <f t="shared" si="51"/>
        <v>0.9457091375280442</v>
      </c>
      <c r="HA81" s="240">
        <f t="shared" si="52"/>
        <v>0.91621072832876027</v>
      </c>
      <c r="HC81" s="239">
        <f t="shared" si="53"/>
        <v>2980958</v>
      </c>
      <c r="HD81" s="239">
        <f t="shared" si="54"/>
        <v>2869995</v>
      </c>
      <c r="HE81" s="239">
        <f t="shared" si="55"/>
        <v>110963</v>
      </c>
      <c r="HF81" s="239">
        <f t="shared" si="56"/>
        <v>2853684</v>
      </c>
      <c r="HG81" s="240">
        <f t="shared" si="57"/>
        <v>3.7223939418133366E-2</v>
      </c>
      <c r="HH81" s="239">
        <f t="shared" si="58"/>
        <v>2773831</v>
      </c>
      <c r="HI81" s="240">
        <f t="shared" si="59"/>
        <v>0.9627760605818666</v>
      </c>
      <c r="HJ81" s="299">
        <f t="shared" si="60"/>
        <v>0.95730432968193446</v>
      </c>
      <c r="HK81" s="297">
        <f t="shared" si="61"/>
        <v>0.93051663257248174</v>
      </c>
      <c r="HM81" s="239">
        <f t="shared" si="62"/>
        <v>31310385</v>
      </c>
      <c r="HN81" s="239">
        <f t="shared" si="63"/>
        <v>27652396</v>
      </c>
      <c r="HO81" s="307">
        <f t="shared" si="64"/>
        <v>3657989</v>
      </c>
      <c r="HP81" s="304">
        <f t="shared" si="65"/>
        <v>27168190</v>
      </c>
      <c r="HQ81" s="285">
        <f t="shared" si="66"/>
        <v>0.11682989525679739</v>
      </c>
      <c r="HR81" s="302">
        <f t="shared" si="67"/>
        <v>24182164</v>
      </c>
      <c r="HS81" s="300">
        <f t="shared" si="68"/>
        <v>0.88317010474320257</v>
      </c>
      <c r="HT81" s="299">
        <f t="shared" si="69"/>
        <v>0.8677053955101478</v>
      </c>
      <c r="HU81" s="297">
        <f t="shared" si="70"/>
        <v>0.77233684606561048</v>
      </c>
      <c r="HW81" s="239">
        <f t="shared" si="71"/>
        <v>14783841</v>
      </c>
      <c r="HX81" s="309">
        <f t="shared" si="72"/>
        <v>13891755</v>
      </c>
      <c r="HY81" s="307">
        <f t="shared" si="73"/>
        <v>892086</v>
      </c>
      <c r="HZ81" s="304">
        <f t="shared" si="74"/>
        <v>13764320</v>
      </c>
      <c r="IA81" s="285">
        <f t="shared" si="75"/>
        <v>6.0341963905050117E-2</v>
      </c>
      <c r="IB81" s="302">
        <f t="shared" si="76"/>
        <v>13091673</v>
      </c>
      <c r="IC81" s="300">
        <f t="shared" si="77"/>
        <v>0.93965803609494991</v>
      </c>
      <c r="ID81" s="299">
        <f t="shared" si="78"/>
        <v>0.93103815172254623</v>
      </c>
      <c r="IE81" s="297">
        <f t="shared" si="79"/>
        <v>0.88553935340619527</v>
      </c>
    </row>
    <row r="82" spans="2:239" ht="15" hidden="1" x14ac:dyDescent="0.3">
      <c r="B82" s="131">
        <v>73</v>
      </c>
      <c r="C82" s="131" t="s">
        <v>728</v>
      </c>
      <c r="D82" s="139">
        <v>44682</v>
      </c>
      <c r="E82" s="136">
        <v>2980958</v>
      </c>
      <c r="F82" s="136">
        <v>2870183</v>
      </c>
      <c r="G82" s="137">
        <v>96.283912755563819</v>
      </c>
      <c r="H82" s="136">
        <v>2854027</v>
      </c>
      <c r="I82" s="137">
        <v>95.741939336280481</v>
      </c>
      <c r="J82" s="136">
        <v>2776994</v>
      </c>
      <c r="K82" s="137">
        <v>93.157770085992482</v>
      </c>
      <c r="L82" s="136">
        <v>1655876</v>
      </c>
      <c r="M82" s="137">
        <v>55.548451202599971</v>
      </c>
      <c r="N82" s="136">
        <v>0</v>
      </c>
      <c r="O82" s="137">
        <v>0</v>
      </c>
      <c r="P82" s="136">
        <v>0</v>
      </c>
      <c r="Q82" s="137">
        <v>0</v>
      </c>
      <c r="R82" s="136">
        <v>2442116</v>
      </c>
      <c r="S82" s="136">
        <v>2346210</v>
      </c>
      <c r="T82" s="137">
        <v>96.072831921169993</v>
      </c>
      <c r="U82" s="136">
        <v>2331851</v>
      </c>
      <c r="V82" s="137">
        <v>95.484858213123374</v>
      </c>
      <c r="W82" s="136">
        <v>2273210</v>
      </c>
      <c r="X82" s="137">
        <v>93.083620925459726</v>
      </c>
      <c r="Y82" s="136">
        <v>928452</v>
      </c>
      <c r="Z82" s="137">
        <v>38.018341471084909</v>
      </c>
      <c r="AA82" s="136">
        <v>0</v>
      </c>
      <c r="AB82" s="137">
        <v>0</v>
      </c>
      <c r="AC82" s="136">
        <v>0</v>
      </c>
      <c r="AD82" s="137">
        <v>0</v>
      </c>
      <c r="AE82" s="138">
        <v>2674804</v>
      </c>
      <c r="AF82" s="138">
        <v>2528442</v>
      </c>
      <c r="AG82" s="137">
        <v>94.528122434391463</v>
      </c>
      <c r="AH82" s="138">
        <v>2507538</v>
      </c>
      <c r="AI82" s="137">
        <v>93.746607228043615</v>
      </c>
      <c r="AJ82" s="138">
        <v>2416706</v>
      </c>
      <c r="AK82" s="137">
        <v>90.350769626484777</v>
      </c>
      <c r="AL82" s="138">
        <v>0</v>
      </c>
      <c r="AM82" s="137">
        <v>0</v>
      </c>
      <c r="AN82" s="138">
        <v>3015497</v>
      </c>
      <c r="AO82" s="138">
        <v>2798651</v>
      </c>
      <c r="AP82" s="137">
        <v>92.808946584924485</v>
      </c>
      <c r="AQ82" s="138">
        <v>2767894</v>
      </c>
      <c r="AR82" s="137">
        <v>91.788982048398665</v>
      </c>
      <c r="AS82" s="138">
        <v>2609801</v>
      </c>
      <c r="AT82" s="137">
        <v>86.54629734335667</v>
      </c>
      <c r="AU82" s="138">
        <v>0</v>
      </c>
      <c r="AV82" s="137">
        <v>0</v>
      </c>
      <c r="AW82" s="138">
        <v>3670466</v>
      </c>
      <c r="AX82" s="138">
        <v>3348911</v>
      </c>
      <c r="AY82" s="137">
        <v>91.239395760647284</v>
      </c>
      <c r="AZ82" s="138">
        <v>3304075</v>
      </c>
      <c r="BA82" s="137">
        <v>90.017861492246482</v>
      </c>
      <c r="BB82" s="138">
        <v>3022821</v>
      </c>
      <c r="BC82" s="137">
        <v>82.355237727307653</v>
      </c>
      <c r="BD82" s="138">
        <v>0</v>
      </c>
      <c r="BE82" s="137">
        <v>0</v>
      </c>
      <c r="BF82" s="138">
        <v>4129776</v>
      </c>
      <c r="BG82" s="138">
        <v>3688006</v>
      </c>
      <c r="BH82" s="137">
        <v>89.302809643912894</v>
      </c>
      <c r="BI82" s="138">
        <v>3627289</v>
      </c>
      <c r="BJ82" s="137">
        <v>87.832584624444522</v>
      </c>
      <c r="BK82" s="138">
        <v>3229815</v>
      </c>
      <c r="BL82" s="137">
        <v>78.207994816183728</v>
      </c>
      <c r="BM82" s="138">
        <v>0</v>
      </c>
      <c r="BN82" s="137">
        <v>0</v>
      </c>
      <c r="BO82" s="138">
        <v>4139549</v>
      </c>
      <c r="BP82" s="138">
        <v>3578774</v>
      </c>
      <c r="BQ82" s="137">
        <v>86.453234398239999</v>
      </c>
      <c r="BR82" s="138">
        <v>3503525</v>
      </c>
      <c r="BS82" s="137">
        <v>84.635427675816857</v>
      </c>
      <c r="BT82" s="138">
        <v>3000629</v>
      </c>
      <c r="BU82" s="137">
        <v>72.486857867849849</v>
      </c>
      <c r="BV82" s="138">
        <v>0</v>
      </c>
      <c r="BW82" s="137">
        <v>0</v>
      </c>
      <c r="BX82" s="136">
        <v>3865391</v>
      </c>
      <c r="BY82" s="136">
        <v>3141635</v>
      </c>
      <c r="BZ82" s="137">
        <v>81.275995106316543</v>
      </c>
      <c r="CA82" s="136">
        <v>3050889</v>
      </c>
      <c r="CB82" s="137">
        <v>78.928341272590529</v>
      </c>
      <c r="CC82" s="136">
        <v>2451798</v>
      </c>
      <c r="CD82" s="137">
        <v>63.429495230883504</v>
      </c>
      <c r="CE82" s="136">
        <v>4391828</v>
      </c>
      <c r="CF82" s="136">
        <v>3353648</v>
      </c>
      <c r="CG82" s="137">
        <v>76.361096108499694</v>
      </c>
      <c r="CH82" s="136">
        <v>3225518</v>
      </c>
      <c r="CI82" s="137">
        <v>73.443632127669844</v>
      </c>
      <c r="CJ82" s="136">
        <v>2426464</v>
      </c>
      <c r="CK82" s="137">
        <v>55.249522522284565</v>
      </c>
      <c r="CL82" s="136">
        <v>4695213</v>
      </c>
      <c r="CM82" s="136">
        <v>3367102</v>
      </c>
      <c r="CN82" s="137">
        <v>71.713509056990603</v>
      </c>
      <c r="CO82" s="136">
        <v>3198901</v>
      </c>
      <c r="CP82" s="137">
        <v>68.131115670364679</v>
      </c>
      <c r="CQ82" s="136">
        <v>2221313</v>
      </c>
      <c r="CR82" s="137">
        <v>47.310164629378903</v>
      </c>
      <c r="CS82" s="136">
        <v>4789564</v>
      </c>
      <c r="CT82" s="136">
        <v>3285816</v>
      </c>
      <c r="CU82" s="137">
        <v>68.603655781611849</v>
      </c>
      <c r="CV82" s="136">
        <v>3076362</v>
      </c>
      <c r="CW82" s="137">
        <v>64.230522861788671</v>
      </c>
      <c r="CX82" s="136">
        <v>1979580</v>
      </c>
      <c r="CY82" s="137">
        <v>41.331110723230758</v>
      </c>
      <c r="CZ82" s="136">
        <v>4417542</v>
      </c>
      <c r="DA82" s="136">
        <v>2988754</v>
      </c>
      <c r="DB82" s="137">
        <v>67.656493135775506</v>
      </c>
      <c r="DC82" s="136">
        <v>2755800</v>
      </c>
      <c r="DD82" s="137">
        <v>62.383108072317143</v>
      </c>
      <c r="DE82" s="136">
        <v>1660461</v>
      </c>
      <c r="DF82" s="137">
        <v>37.587893901178525</v>
      </c>
      <c r="DG82" s="136">
        <v>3804929</v>
      </c>
      <c r="DH82" s="136">
        <v>2666987</v>
      </c>
      <c r="DI82" s="137">
        <v>70.092950486066883</v>
      </c>
      <c r="DJ82" s="136">
        <v>2406016</v>
      </c>
      <c r="DK82" s="137">
        <v>63.234189126787911</v>
      </c>
      <c r="DL82" s="136">
        <v>1379100</v>
      </c>
      <c r="DM82" s="137">
        <v>36.245091564126426</v>
      </c>
      <c r="DN82" s="136">
        <v>1401351</v>
      </c>
      <c r="DO82" s="136">
        <v>945103</v>
      </c>
      <c r="DP82" s="137">
        <v>67.442275347147145</v>
      </c>
      <c r="DQ82" s="136">
        <v>758567</v>
      </c>
      <c r="DR82" s="137">
        <v>54.131120611467075</v>
      </c>
      <c r="DS82" s="136">
        <v>265432</v>
      </c>
      <c r="DT82" s="137">
        <v>18.941150361329889</v>
      </c>
      <c r="DU82" s="136">
        <v>1422608</v>
      </c>
      <c r="DV82" s="136">
        <v>860714</v>
      </c>
      <c r="DW82" s="137">
        <v>60.502541810533891</v>
      </c>
      <c r="DX82" s="136">
        <v>569964</v>
      </c>
      <c r="DY82" s="137">
        <v>40.064726193020142</v>
      </c>
      <c r="DZ82" s="136">
        <v>38940</v>
      </c>
      <c r="EA82" s="137">
        <v>2.7372262773722631</v>
      </c>
      <c r="EB82" s="136">
        <v>2988769</v>
      </c>
      <c r="EC82" s="136">
        <v>1164126</v>
      </c>
      <c r="ED82" s="137">
        <v>38.950015876101503</v>
      </c>
      <c r="EE82" s="136">
        <v>633574</v>
      </c>
      <c r="EF82" s="137">
        <v>21.198493426557892</v>
      </c>
      <c r="EG82" s="136">
        <v>6807</v>
      </c>
      <c r="EH82" s="137">
        <v>0.22775262992891054</v>
      </c>
      <c r="EI82" s="136">
        <v>5005988</v>
      </c>
      <c r="EJ82" s="136">
        <v>209844</v>
      </c>
      <c r="EK82" s="137">
        <v>4.1918598286691857</v>
      </c>
      <c r="EL82" s="138">
        <v>6866</v>
      </c>
      <c r="EM82" s="137">
        <v>0.13715574228304184</v>
      </c>
      <c r="EN82" s="138">
        <v>15</v>
      </c>
      <c r="EO82" s="137">
        <v>2.9964114975904855E-4</v>
      </c>
      <c r="EP82" s="138">
        <v>2223118</v>
      </c>
      <c r="EQ82" s="138">
        <v>0</v>
      </c>
      <c r="ER82" s="137">
        <v>0</v>
      </c>
      <c r="ET82" s="239">
        <f t="shared" si="93"/>
        <v>59836349</v>
      </c>
      <c r="EU82" s="239">
        <f t="shared" si="89"/>
        <v>16693443</v>
      </c>
      <c r="EW82" s="287">
        <f t="shared" si="90"/>
        <v>0.27898498619960921</v>
      </c>
      <c r="EX82" s="239">
        <f t="shared" si="94"/>
        <v>50418984</v>
      </c>
      <c r="EY82" s="239">
        <f t="shared" si="91"/>
        <v>9510762</v>
      </c>
      <c r="EZ82" s="286">
        <f t="shared" si="92"/>
        <v>0.18863454289360532</v>
      </c>
      <c r="FA82" s="288">
        <f t="shared" si="86"/>
        <v>0.81136545710639463</v>
      </c>
      <c r="FB82" s="291">
        <f t="shared" si="87"/>
        <v>0.7808220014905497</v>
      </c>
      <c r="FC82" s="294">
        <f t="shared" si="88"/>
        <v>0.62901156437424444</v>
      </c>
      <c r="FE82" s="239">
        <f t="shared" si="9"/>
        <v>19108599</v>
      </c>
      <c r="FF82" s="239">
        <f t="shared" si="10"/>
        <v>13253762</v>
      </c>
      <c r="FG82" s="239">
        <f t="shared" si="11"/>
        <v>5854837</v>
      </c>
      <c r="FH82" s="239">
        <f t="shared" si="12"/>
        <v>12195646</v>
      </c>
      <c r="FI82" s="240">
        <f t="shared" si="13"/>
        <v>0.30639802530787319</v>
      </c>
      <c r="FJ82" s="239">
        <f t="shared" si="14"/>
        <v>7505886</v>
      </c>
      <c r="FK82" s="240">
        <f t="shared" si="15"/>
        <v>0.69360197469212681</v>
      </c>
      <c r="FL82" s="240">
        <f t="shared" si="16"/>
        <v>0.63822816104937885</v>
      </c>
      <c r="FM82" s="240">
        <f t="shared" si="17"/>
        <v>0.39280148167848411</v>
      </c>
      <c r="FO82" s="312">
        <f t="shared" si="18"/>
        <v>8257219</v>
      </c>
      <c r="FP82" s="312">
        <f t="shared" si="81"/>
        <v>6495283</v>
      </c>
      <c r="FQ82" s="239">
        <f t="shared" si="19"/>
        <v>1761936</v>
      </c>
      <c r="FR82" s="312">
        <f t="shared" si="20"/>
        <v>6276407</v>
      </c>
      <c r="FS82" s="240">
        <f t="shared" si="21"/>
        <v>0.21338128490960456</v>
      </c>
      <c r="FT82" s="312">
        <f t="shared" si="22"/>
        <v>4878262</v>
      </c>
      <c r="FU82" s="240">
        <f t="shared" si="23"/>
        <v>0.78661871509039549</v>
      </c>
      <c r="FV82" s="240">
        <f t="shared" si="24"/>
        <v>0.76011148547713214</v>
      </c>
      <c r="FW82" s="240">
        <f t="shared" si="25"/>
        <v>0.59078752785895594</v>
      </c>
      <c r="FY82" s="244">
        <f t="shared" si="26"/>
        <v>8269325</v>
      </c>
      <c r="FZ82" s="244">
        <f t="shared" si="27"/>
        <v>7266780</v>
      </c>
      <c r="GA82" s="239">
        <f t="shared" si="28"/>
        <v>1002545</v>
      </c>
      <c r="GB82" s="244">
        <f t="shared" si="29"/>
        <v>7130814</v>
      </c>
      <c r="GC82" s="240">
        <f t="shared" si="30"/>
        <v>0.12123661846644074</v>
      </c>
      <c r="GD82" s="244">
        <f t="shared" si="31"/>
        <v>6230444</v>
      </c>
      <c r="GE82" s="240">
        <f t="shared" si="32"/>
        <v>0.87876338153355926</v>
      </c>
      <c r="GF82" s="240">
        <f t="shared" si="33"/>
        <v>0.8623211688983079</v>
      </c>
      <c r="GG82" s="240">
        <f t="shared" si="34"/>
        <v>0.7534404561436393</v>
      </c>
      <c r="GI82" s="244">
        <f t="shared" si="35"/>
        <v>6685963</v>
      </c>
      <c r="GJ82" s="244">
        <f t="shared" si="36"/>
        <v>6147562</v>
      </c>
      <c r="GK82" s="239">
        <f t="shared" si="37"/>
        <v>538401</v>
      </c>
      <c r="GL82" s="244">
        <f t="shared" si="38"/>
        <v>6071969</v>
      </c>
      <c r="GM82" s="240">
        <f t="shared" si="39"/>
        <v>8.0527068426792067E-2</v>
      </c>
      <c r="GN82" s="244">
        <f t="shared" si="40"/>
        <v>5632622</v>
      </c>
      <c r="GO82" s="240">
        <f t="shared" si="41"/>
        <v>0.91947293157320797</v>
      </c>
      <c r="GP82" s="240">
        <f t="shared" si="42"/>
        <v>0.90816670687528478</v>
      </c>
      <c r="GQ82" s="240">
        <f t="shared" si="43"/>
        <v>0.84245485654048635</v>
      </c>
      <c r="GS82" s="244">
        <f t="shared" si="44"/>
        <v>5116920</v>
      </c>
      <c r="GT82" s="244">
        <f t="shared" si="45"/>
        <v>4874652</v>
      </c>
      <c r="GU82" s="239">
        <f t="shared" si="46"/>
        <v>242268</v>
      </c>
      <c r="GV82" s="244">
        <f t="shared" si="47"/>
        <v>4839389</v>
      </c>
      <c r="GW82" s="240">
        <f t="shared" si="48"/>
        <v>4.7346450599188572E-2</v>
      </c>
      <c r="GX82" s="244">
        <f t="shared" si="49"/>
        <v>4689916</v>
      </c>
      <c r="GY82" s="240">
        <f t="shared" si="50"/>
        <v>0.95265354940081137</v>
      </c>
      <c r="GZ82" s="240">
        <f t="shared" si="51"/>
        <v>0.9457620990752249</v>
      </c>
      <c r="HA82" s="240">
        <f t="shared" si="52"/>
        <v>0.91655058120900856</v>
      </c>
      <c r="HC82" s="239">
        <f t="shared" si="53"/>
        <v>2980958</v>
      </c>
      <c r="HD82" s="239">
        <f t="shared" si="54"/>
        <v>2870183</v>
      </c>
      <c r="HE82" s="239">
        <f t="shared" si="55"/>
        <v>110775</v>
      </c>
      <c r="HF82" s="239">
        <f t="shared" si="56"/>
        <v>2854027</v>
      </c>
      <c r="HG82" s="240">
        <f t="shared" si="57"/>
        <v>3.7160872444361844E-2</v>
      </c>
      <c r="HH82" s="239">
        <f t="shared" si="58"/>
        <v>2776994</v>
      </c>
      <c r="HI82" s="240">
        <f t="shared" si="59"/>
        <v>0.96283912755563816</v>
      </c>
      <c r="HJ82" s="299">
        <f t="shared" si="60"/>
        <v>0.95741939336280479</v>
      </c>
      <c r="HK82" s="297">
        <f t="shared" si="61"/>
        <v>0.93157770085992486</v>
      </c>
      <c r="HM82" s="239">
        <f t="shared" si="62"/>
        <v>31310385</v>
      </c>
      <c r="HN82" s="239">
        <f t="shared" si="63"/>
        <v>27654460</v>
      </c>
      <c r="HO82" s="307">
        <f t="shared" si="64"/>
        <v>3655925</v>
      </c>
      <c r="HP82" s="304">
        <f t="shared" si="65"/>
        <v>27172606</v>
      </c>
      <c r="HQ82" s="285">
        <f t="shared" si="66"/>
        <v>0.11676397463653033</v>
      </c>
      <c r="HR82" s="302">
        <f t="shared" si="67"/>
        <v>24208238</v>
      </c>
      <c r="HS82" s="300">
        <f t="shared" si="68"/>
        <v>0.88323602536346968</v>
      </c>
      <c r="HT82" s="299">
        <f t="shared" si="69"/>
        <v>0.86784643497676572</v>
      </c>
      <c r="HU82" s="297">
        <f t="shared" si="70"/>
        <v>0.77316960490904219</v>
      </c>
      <c r="HW82" s="239">
        <f t="shared" si="71"/>
        <v>14783841</v>
      </c>
      <c r="HX82" s="309">
        <f t="shared" si="72"/>
        <v>13892397</v>
      </c>
      <c r="HY82" s="307">
        <f t="shared" si="73"/>
        <v>891444</v>
      </c>
      <c r="HZ82" s="304">
        <f t="shared" si="74"/>
        <v>13765385</v>
      </c>
      <c r="IA82" s="285">
        <f t="shared" si="75"/>
        <v>6.0298538113336041E-2</v>
      </c>
      <c r="IB82" s="302">
        <f t="shared" si="76"/>
        <v>13099532</v>
      </c>
      <c r="IC82" s="300">
        <f t="shared" si="77"/>
        <v>0.93970146188666392</v>
      </c>
      <c r="ID82" s="299">
        <f t="shared" si="78"/>
        <v>0.93111018983496918</v>
      </c>
      <c r="IE82" s="297">
        <f t="shared" si="79"/>
        <v>0.88607094732688207</v>
      </c>
    </row>
    <row r="83" spans="2:239" ht="15" hidden="1" x14ac:dyDescent="0.3">
      <c r="B83" s="131">
        <v>74</v>
      </c>
      <c r="C83" s="131" t="s">
        <v>729</v>
      </c>
      <c r="D83" s="139">
        <v>44689</v>
      </c>
      <c r="E83" s="136">
        <v>2980958</v>
      </c>
      <c r="F83" s="136">
        <v>2870345</v>
      </c>
      <c r="G83" s="137">
        <v>96.289347250112215</v>
      </c>
      <c r="H83" s="136">
        <v>2854337</v>
      </c>
      <c r="I83" s="137">
        <v>95.752338677700251</v>
      </c>
      <c r="J83" s="136">
        <v>2779074</v>
      </c>
      <c r="K83" s="137">
        <v>93.227546312292901</v>
      </c>
      <c r="L83" s="136">
        <v>1816637</v>
      </c>
      <c r="M83" s="137">
        <v>60.941381931580388</v>
      </c>
      <c r="N83" s="136">
        <v>0</v>
      </c>
      <c r="O83" s="137">
        <v>0</v>
      </c>
      <c r="P83" s="136">
        <v>0</v>
      </c>
      <c r="Q83" s="137">
        <v>0</v>
      </c>
      <c r="R83" s="136">
        <v>2442116</v>
      </c>
      <c r="S83" s="136">
        <v>2346344</v>
      </c>
      <c r="T83" s="137">
        <v>96.078318966011437</v>
      </c>
      <c r="U83" s="136">
        <v>2331984</v>
      </c>
      <c r="V83" s="137">
        <v>95.490304309868975</v>
      </c>
      <c r="W83" s="136">
        <v>2274043</v>
      </c>
      <c r="X83" s="137">
        <v>93.117730689287484</v>
      </c>
      <c r="Y83" s="136">
        <v>1057003</v>
      </c>
      <c r="Z83" s="137">
        <v>43.282260138339048</v>
      </c>
      <c r="AA83" s="136">
        <v>0</v>
      </c>
      <c r="AB83" s="137">
        <v>0</v>
      </c>
      <c r="AC83" s="136">
        <v>0</v>
      </c>
      <c r="AD83" s="137">
        <v>0</v>
      </c>
      <c r="AE83" s="138">
        <v>2674804</v>
      </c>
      <c r="AF83" s="138">
        <v>2528524</v>
      </c>
      <c r="AG83" s="137">
        <v>94.531188079575173</v>
      </c>
      <c r="AH83" s="138">
        <v>2507647</v>
      </c>
      <c r="AI83" s="137">
        <v>93.750682292982972</v>
      </c>
      <c r="AJ83" s="138">
        <v>2417216</v>
      </c>
      <c r="AK83" s="137">
        <v>90.369836444090851</v>
      </c>
      <c r="AL83" s="138">
        <v>0</v>
      </c>
      <c r="AM83" s="137">
        <v>0</v>
      </c>
      <c r="AN83" s="138">
        <v>3015497</v>
      </c>
      <c r="AO83" s="138">
        <v>2798754</v>
      </c>
      <c r="AP83" s="137">
        <v>92.812362273946874</v>
      </c>
      <c r="AQ83" s="138">
        <v>2768029</v>
      </c>
      <c r="AR83" s="137">
        <v>91.79345892236006</v>
      </c>
      <c r="AS83" s="138">
        <v>2610683</v>
      </c>
      <c r="AT83" s="137">
        <v>86.57554625323786</v>
      </c>
      <c r="AU83" s="138">
        <v>0</v>
      </c>
      <c r="AV83" s="137">
        <v>0</v>
      </c>
      <c r="AW83" s="138">
        <v>3670466</v>
      </c>
      <c r="AX83" s="138">
        <v>3349060</v>
      </c>
      <c r="AY83" s="137">
        <v>91.243455190703301</v>
      </c>
      <c r="AZ83" s="138">
        <v>3304341</v>
      </c>
      <c r="BA83" s="137">
        <v>90.025108528453885</v>
      </c>
      <c r="BB83" s="138">
        <v>3024532</v>
      </c>
      <c r="BC83" s="137">
        <v>82.401853061709332</v>
      </c>
      <c r="BD83" s="138">
        <v>0</v>
      </c>
      <c r="BE83" s="137">
        <v>0</v>
      </c>
      <c r="BF83" s="138">
        <v>4129776</v>
      </c>
      <c r="BG83" s="138">
        <v>3688203</v>
      </c>
      <c r="BH83" s="137">
        <v>89.307579878424406</v>
      </c>
      <c r="BI83" s="138">
        <v>3627693</v>
      </c>
      <c r="BJ83" s="137">
        <v>87.842367237351368</v>
      </c>
      <c r="BK83" s="138">
        <v>3232378</v>
      </c>
      <c r="BL83" s="137">
        <v>78.270056293610111</v>
      </c>
      <c r="BM83" s="138">
        <v>0</v>
      </c>
      <c r="BN83" s="137">
        <v>0</v>
      </c>
      <c r="BO83" s="138">
        <v>4139549</v>
      </c>
      <c r="BP83" s="138">
        <v>3579033</v>
      </c>
      <c r="BQ83" s="137">
        <v>86.459491118476919</v>
      </c>
      <c r="BR83" s="138">
        <v>3504058</v>
      </c>
      <c r="BS83" s="137">
        <v>84.648303474605569</v>
      </c>
      <c r="BT83" s="138">
        <v>3004132</v>
      </c>
      <c r="BU83" s="137">
        <v>72.571480612984658</v>
      </c>
      <c r="BV83" s="138">
        <v>0</v>
      </c>
      <c r="BW83" s="137">
        <v>0</v>
      </c>
      <c r="BX83" s="136">
        <v>3865391</v>
      </c>
      <c r="BY83" s="136">
        <v>3142026</v>
      </c>
      <c r="BZ83" s="137">
        <v>81.286110512494076</v>
      </c>
      <c r="CA83" s="136">
        <v>3051631</v>
      </c>
      <c r="CB83" s="137">
        <v>78.94753726078423</v>
      </c>
      <c r="CC83" s="136">
        <v>2455975</v>
      </c>
      <c r="CD83" s="137">
        <v>63.537556743936129</v>
      </c>
      <c r="CE83" s="136">
        <v>4391828</v>
      </c>
      <c r="CF83" s="136">
        <v>3354283</v>
      </c>
      <c r="CG83" s="137">
        <v>76.375554780378465</v>
      </c>
      <c r="CH83" s="136">
        <v>3226808</v>
      </c>
      <c r="CI83" s="137">
        <v>73.473004862667665</v>
      </c>
      <c r="CJ83" s="136">
        <v>2432769</v>
      </c>
      <c r="CK83" s="137">
        <v>55.393084610781663</v>
      </c>
      <c r="CL83" s="136">
        <v>4695213</v>
      </c>
      <c r="CM83" s="136">
        <v>3368103</v>
      </c>
      <c r="CN83" s="137">
        <v>71.734828643556753</v>
      </c>
      <c r="CO83" s="136">
        <v>3200972</v>
      </c>
      <c r="CP83" s="137">
        <v>68.175224425388166</v>
      </c>
      <c r="CQ83" s="136">
        <v>2229555</v>
      </c>
      <c r="CR83" s="137">
        <v>47.4857051213651</v>
      </c>
      <c r="CS83" s="136">
        <v>4789564</v>
      </c>
      <c r="CT83" s="136">
        <v>3287130</v>
      </c>
      <c r="CU83" s="137">
        <v>68.631090429107957</v>
      </c>
      <c r="CV83" s="136">
        <v>3079544</v>
      </c>
      <c r="CW83" s="137">
        <v>64.296958971630829</v>
      </c>
      <c r="CX83" s="136">
        <v>1989760</v>
      </c>
      <c r="CY83" s="137">
        <v>41.543656165780433</v>
      </c>
      <c r="CZ83" s="136">
        <v>4417542</v>
      </c>
      <c r="DA83" s="136">
        <v>2990425</v>
      </c>
      <c r="DB83" s="137">
        <v>67.694319601262421</v>
      </c>
      <c r="DC83" s="136">
        <v>2759414</v>
      </c>
      <c r="DD83" s="137">
        <v>62.464918273555746</v>
      </c>
      <c r="DE83" s="136">
        <v>1671423</v>
      </c>
      <c r="DF83" s="137">
        <v>37.836040947658219</v>
      </c>
      <c r="DG83" s="136">
        <v>3804929</v>
      </c>
      <c r="DH83" s="136">
        <v>2668884</v>
      </c>
      <c r="DI83" s="137">
        <v>70.142806869720829</v>
      </c>
      <c r="DJ83" s="136">
        <v>2409953</v>
      </c>
      <c r="DK83" s="137">
        <v>63.33766017710186</v>
      </c>
      <c r="DL83" s="136">
        <v>1389357</v>
      </c>
      <c r="DM83" s="137">
        <v>36.51466295428903</v>
      </c>
      <c r="DN83" s="136">
        <v>1401351</v>
      </c>
      <c r="DO83" s="136">
        <v>946385</v>
      </c>
      <c r="DP83" s="137">
        <v>67.533758494481404</v>
      </c>
      <c r="DQ83" s="136">
        <v>762851</v>
      </c>
      <c r="DR83" s="137">
        <v>54.43682560614721</v>
      </c>
      <c r="DS83" s="136">
        <v>272508</v>
      </c>
      <c r="DT83" s="137">
        <v>19.446091664400996</v>
      </c>
      <c r="DU83" s="136">
        <v>1422608</v>
      </c>
      <c r="DV83" s="136">
        <v>862337</v>
      </c>
      <c r="DW83" s="137">
        <v>60.616628052140854</v>
      </c>
      <c r="DX83" s="136">
        <v>580493</v>
      </c>
      <c r="DY83" s="137">
        <v>40.804845748090827</v>
      </c>
      <c r="DZ83" s="136">
        <v>43469</v>
      </c>
      <c r="EA83" s="137">
        <v>3.055585235005005</v>
      </c>
      <c r="EB83" s="136">
        <v>2988769</v>
      </c>
      <c r="EC83" s="136">
        <v>1180472</v>
      </c>
      <c r="ED83" s="137">
        <v>39.496930006969421</v>
      </c>
      <c r="EE83" s="136">
        <v>651798</v>
      </c>
      <c r="EF83" s="137">
        <v>21.808242791597475</v>
      </c>
      <c r="EG83" s="136">
        <v>7699</v>
      </c>
      <c r="EH83" s="137">
        <v>0.25759769323089204</v>
      </c>
      <c r="EI83" s="136">
        <v>5005988</v>
      </c>
      <c r="EJ83" s="136">
        <v>248157</v>
      </c>
      <c r="EK83" s="137">
        <v>4.9572032533837476</v>
      </c>
      <c r="EL83" s="138">
        <v>8426</v>
      </c>
      <c r="EM83" s="137">
        <v>0.16831842185798288</v>
      </c>
      <c r="EN83" s="138">
        <v>15</v>
      </c>
      <c r="EO83" s="137">
        <v>2.9964114975904855E-4</v>
      </c>
      <c r="EP83" s="138">
        <v>2223118</v>
      </c>
      <c r="EQ83" s="138">
        <v>0</v>
      </c>
      <c r="ER83" s="137">
        <v>0</v>
      </c>
      <c r="ET83" s="239">
        <f t="shared" si="93"/>
        <v>59836349</v>
      </c>
      <c r="EU83" s="239">
        <f t="shared" si="89"/>
        <v>16627884</v>
      </c>
      <c r="EW83" s="287">
        <f t="shared" si="90"/>
        <v>0.27788934782768915</v>
      </c>
      <c r="EX83" s="239">
        <f t="shared" si="94"/>
        <v>50418984</v>
      </c>
      <c r="EY83" s="239">
        <f t="shared" si="91"/>
        <v>9501485</v>
      </c>
      <c r="EZ83" s="286">
        <f t="shared" si="92"/>
        <v>0.18845054473925932</v>
      </c>
      <c r="FA83" s="288">
        <f t="shared" si="86"/>
        <v>0.81154945526074074</v>
      </c>
      <c r="FB83" s="291">
        <f t="shared" si="87"/>
        <v>0.78123870960985653</v>
      </c>
      <c r="FC83" s="294">
        <f t="shared" si="88"/>
        <v>0.63038566981040312</v>
      </c>
      <c r="FE83" s="239">
        <f t="shared" si="9"/>
        <v>19108599</v>
      </c>
      <c r="FF83" s="239">
        <f t="shared" si="10"/>
        <v>13260927</v>
      </c>
      <c r="FG83" s="239">
        <f t="shared" si="11"/>
        <v>5847672</v>
      </c>
      <c r="FH83" s="239">
        <f t="shared" si="12"/>
        <v>12212734</v>
      </c>
      <c r="FI83" s="240">
        <f t="shared" si="13"/>
        <v>0.3060230632292823</v>
      </c>
      <c r="FJ83" s="239">
        <f t="shared" si="14"/>
        <v>7552603</v>
      </c>
      <c r="FK83" s="240">
        <f t="shared" si="15"/>
        <v>0.6939769367707177</v>
      </c>
      <c r="FL83" s="240">
        <f t="shared" si="16"/>
        <v>0.63912241813227644</v>
      </c>
      <c r="FM83" s="240">
        <f t="shared" si="17"/>
        <v>0.39524629722984922</v>
      </c>
      <c r="FO83" s="312">
        <f t="shared" si="18"/>
        <v>8257219</v>
      </c>
      <c r="FP83" s="312">
        <f t="shared" si="81"/>
        <v>6496309</v>
      </c>
      <c r="FQ83" s="239">
        <f t="shared" si="19"/>
        <v>1760910</v>
      </c>
      <c r="FR83" s="312">
        <f t="shared" si="20"/>
        <v>6278439</v>
      </c>
      <c r="FS83" s="240">
        <f t="shared" si="21"/>
        <v>0.21325703000005208</v>
      </c>
      <c r="FT83" s="312">
        <f t="shared" si="22"/>
        <v>4888744</v>
      </c>
      <c r="FU83" s="240">
        <f t="shared" si="23"/>
        <v>0.78674296999994797</v>
      </c>
      <c r="FV83" s="240">
        <f t="shared" si="24"/>
        <v>0.76035757317324393</v>
      </c>
      <c r="FW83" s="240">
        <f t="shared" si="25"/>
        <v>0.59205696251970552</v>
      </c>
      <c r="FY83" s="244">
        <f t="shared" si="26"/>
        <v>8269325</v>
      </c>
      <c r="FZ83" s="244">
        <f t="shared" si="27"/>
        <v>7267236</v>
      </c>
      <c r="GA83" s="239">
        <f t="shared" si="28"/>
        <v>1002089</v>
      </c>
      <c r="GB83" s="244">
        <f t="shared" si="29"/>
        <v>7131751</v>
      </c>
      <c r="GC83" s="240">
        <f t="shared" si="30"/>
        <v>0.12118147490877429</v>
      </c>
      <c r="GD83" s="244">
        <f t="shared" si="31"/>
        <v>6236510</v>
      </c>
      <c r="GE83" s="240">
        <f t="shared" si="32"/>
        <v>0.87881852509122571</v>
      </c>
      <c r="GF83" s="240">
        <f t="shared" si="33"/>
        <v>0.86243447923500405</v>
      </c>
      <c r="GG83" s="240">
        <f t="shared" si="34"/>
        <v>0.75417401057522837</v>
      </c>
      <c r="GI83" s="244">
        <f t="shared" si="35"/>
        <v>6685963</v>
      </c>
      <c r="GJ83" s="244">
        <f t="shared" si="36"/>
        <v>6147814</v>
      </c>
      <c r="GK83" s="239">
        <f t="shared" si="37"/>
        <v>538149</v>
      </c>
      <c r="GL83" s="244">
        <f t="shared" si="38"/>
        <v>6072370</v>
      </c>
      <c r="GM83" s="240">
        <f t="shared" si="39"/>
        <v>8.0489377521233668E-2</v>
      </c>
      <c r="GN83" s="244">
        <f t="shared" si="40"/>
        <v>5635215</v>
      </c>
      <c r="GO83" s="240">
        <f t="shared" si="41"/>
        <v>0.91951062247876636</v>
      </c>
      <c r="GP83" s="240">
        <f t="shared" si="42"/>
        <v>0.90822668327659006</v>
      </c>
      <c r="GQ83" s="240">
        <f t="shared" si="43"/>
        <v>0.84284268399331552</v>
      </c>
      <c r="GS83" s="244">
        <f t="shared" si="44"/>
        <v>5116920</v>
      </c>
      <c r="GT83" s="244">
        <f t="shared" si="45"/>
        <v>4874868</v>
      </c>
      <c r="GU83" s="239">
        <f t="shared" si="46"/>
        <v>242052</v>
      </c>
      <c r="GV83" s="244">
        <f t="shared" si="47"/>
        <v>4839631</v>
      </c>
      <c r="GW83" s="240">
        <f t="shared" si="48"/>
        <v>4.730423770549471E-2</v>
      </c>
      <c r="GX83" s="244">
        <f t="shared" si="49"/>
        <v>4691259</v>
      </c>
      <c r="GY83" s="240">
        <f t="shared" si="50"/>
        <v>0.95269576229450526</v>
      </c>
      <c r="GZ83" s="240">
        <f t="shared" si="51"/>
        <v>0.94580939315056711</v>
      </c>
      <c r="HA83" s="240">
        <f t="shared" si="52"/>
        <v>0.9168130437841514</v>
      </c>
      <c r="HC83" s="239">
        <f t="shared" si="53"/>
        <v>2980958</v>
      </c>
      <c r="HD83" s="239">
        <f t="shared" si="54"/>
        <v>2870345</v>
      </c>
      <c r="HE83" s="239">
        <f t="shared" si="55"/>
        <v>110613</v>
      </c>
      <c r="HF83" s="239">
        <f t="shared" si="56"/>
        <v>2854337</v>
      </c>
      <c r="HG83" s="240">
        <f t="shared" si="57"/>
        <v>3.7106527498877877E-2</v>
      </c>
      <c r="HH83" s="239">
        <f t="shared" si="58"/>
        <v>2779074</v>
      </c>
      <c r="HI83" s="240">
        <f t="shared" si="59"/>
        <v>0.96289347250112212</v>
      </c>
      <c r="HJ83" s="299">
        <f t="shared" si="60"/>
        <v>0.95752338677700255</v>
      </c>
      <c r="HK83" s="297">
        <f t="shared" si="61"/>
        <v>0.93227546312292897</v>
      </c>
      <c r="HM83" s="239">
        <f t="shared" si="62"/>
        <v>31310385</v>
      </c>
      <c r="HN83" s="239">
        <f t="shared" si="63"/>
        <v>27656572</v>
      </c>
      <c r="HO83" s="307">
        <f t="shared" si="64"/>
        <v>3653813</v>
      </c>
      <c r="HP83" s="304">
        <f t="shared" si="65"/>
        <v>27176528</v>
      </c>
      <c r="HQ83" s="285">
        <f t="shared" si="66"/>
        <v>0.11669652097858267</v>
      </c>
      <c r="HR83" s="302">
        <f t="shared" si="67"/>
        <v>24230802</v>
      </c>
      <c r="HS83" s="300">
        <f t="shared" si="68"/>
        <v>0.88330347902141737</v>
      </c>
      <c r="HT83" s="299">
        <f t="shared" si="69"/>
        <v>0.86797169693058707</v>
      </c>
      <c r="HU83" s="297">
        <f t="shared" si="70"/>
        <v>0.77389026037207787</v>
      </c>
      <c r="HW83" s="239">
        <f t="shared" si="71"/>
        <v>14783841</v>
      </c>
      <c r="HX83" s="309">
        <f t="shared" si="72"/>
        <v>13893027</v>
      </c>
      <c r="HY83" s="307">
        <f t="shared" si="73"/>
        <v>890814</v>
      </c>
      <c r="HZ83" s="304">
        <f t="shared" si="74"/>
        <v>13766338</v>
      </c>
      <c r="IA83" s="285">
        <f t="shared" si="75"/>
        <v>6.0255924018663351E-2</v>
      </c>
      <c r="IB83" s="302">
        <f t="shared" si="76"/>
        <v>13105548</v>
      </c>
      <c r="IC83" s="300">
        <f t="shared" si="77"/>
        <v>0.93974407598133669</v>
      </c>
      <c r="ID83" s="299">
        <f t="shared" si="78"/>
        <v>0.93117465210833905</v>
      </c>
      <c r="IE83" s="297">
        <f t="shared" si="79"/>
        <v>0.88647787811029621</v>
      </c>
    </row>
    <row r="84" spans="2:239" ht="15" hidden="1" x14ac:dyDescent="0.3">
      <c r="B84" s="131">
        <v>75</v>
      </c>
      <c r="C84" s="131" t="s">
        <v>730</v>
      </c>
      <c r="D84" s="139">
        <v>44696</v>
      </c>
      <c r="E84" s="136">
        <v>2980958</v>
      </c>
      <c r="F84" s="136">
        <v>2870536</v>
      </c>
      <c r="G84" s="137">
        <v>96.295754586277297</v>
      </c>
      <c r="H84" s="136">
        <v>2854652</v>
      </c>
      <c r="I84" s="137">
        <v>95.762905750433248</v>
      </c>
      <c r="J84" s="136">
        <v>2781375</v>
      </c>
      <c r="K84" s="137">
        <v>93.304736262637704</v>
      </c>
      <c r="L84" s="136">
        <v>1964302</v>
      </c>
      <c r="M84" s="137">
        <v>65.89499080496941</v>
      </c>
      <c r="N84" s="136">
        <v>0</v>
      </c>
      <c r="O84" s="137">
        <v>0</v>
      </c>
      <c r="P84" s="136">
        <v>0</v>
      </c>
      <c r="Q84" s="137">
        <v>0</v>
      </c>
      <c r="R84" s="136">
        <v>2442116</v>
      </c>
      <c r="S84" s="136">
        <v>2346463</v>
      </c>
      <c r="T84" s="137">
        <v>96.083191789415409</v>
      </c>
      <c r="U84" s="136">
        <v>2332155</v>
      </c>
      <c r="V84" s="137">
        <v>95.497306434256188</v>
      </c>
      <c r="W84" s="136">
        <v>2274875</v>
      </c>
      <c r="X84" s="137">
        <v>93.151799505019412</v>
      </c>
      <c r="Y84" s="136">
        <v>1174175</v>
      </c>
      <c r="Z84" s="137">
        <v>48.080230423124867</v>
      </c>
      <c r="AA84" s="136">
        <v>0</v>
      </c>
      <c r="AB84" s="137">
        <v>0</v>
      </c>
      <c r="AC84" s="136">
        <v>0</v>
      </c>
      <c r="AD84" s="137">
        <v>0</v>
      </c>
      <c r="AE84" s="138">
        <v>2674804</v>
      </c>
      <c r="AF84" s="138">
        <v>2528596</v>
      </c>
      <c r="AG84" s="137">
        <v>94.533879865590151</v>
      </c>
      <c r="AH84" s="138">
        <v>2507762</v>
      </c>
      <c r="AI84" s="137">
        <v>93.754981673423543</v>
      </c>
      <c r="AJ84" s="138">
        <v>2417780</v>
      </c>
      <c r="AK84" s="137">
        <v>90.390922101208162</v>
      </c>
      <c r="AL84" s="138">
        <v>0</v>
      </c>
      <c r="AM84" s="137">
        <v>0</v>
      </c>
      <c r="AN84" s="138">
        <v>3015497</v>
      </c>
      <c r="AO84" s="138">
        <v>2798875</v>
      </c>
      <c r="AP84" s="137">
        <v>92.816374879497474</v>
      </c>
      <c r="AQ84" s="138">
        <v>2768198</v>
      </c>
      <c r="AR84" s="137">
        <v>91.799063305319166</v>
      </c>
      <c r="AS84" s="138">
        <v>2611540</v>
      </c>
      <c r="AT84" s="137">
        <v>86.60396611238545</v>
      </c>
      <c r="AU84" s="138">
        <v>0</v>
      </c>
      <c r="AV84" s="137">
        <v>0</v>
      </c>
      <c r="AW84" s="138">
        <v>3670466</v>
      </c>
      <c r="AX84" s="138">
        <v>3349206</v>
      </c>
      <c r="AY84" s="137">
        <v>91.247432887268261</v>
      </c>
      <c r="AZ84" s="138">
        <v>3304642</v>
      </c>
      <c r="BA84" s="137">
        <v>90.033309122056977</v>
      </c>
      <c r="BB84" s="138">
        <v>3026132</v>
      </c>
      <c r="BC84" s="137">
        <v>82.445444256941755</v>
      </c>
      <c r="BD84" s="138">
        <v>0</v>
      </c>
      <c r="BE84" s="137">
        <v>0</v>
      </c>
      <c r="BF84" s="138">
        <v>4129776</v>
      </c>
      <c r="BG84" s="138">
        <v>3688390</v>
      </c>
      <c r="BH84" s="137">
        <v>89.312107969052079</v>
      </c>
      <c r="BI84" s="138">
        <v>3628033</v>
      </c>
      <c r="BJ84" s="137">
        <v>87.850600129401684</v>
      </c>
      <c r="BK84" s="138">
        <v>3234718</v>
      </c>
      <c r="BL84" s="137">
        <v>78.326717962427011</v>
      </c>
      <c r="BM84" s="138">
        <v>0</v>
      </c>
      <c r="BN84" s="137">
        <v>0</v>
      </c>
      <c r="BO84" s="138">
        <v>4139549</v>
      </c>
      <c r="BP84" s="138">
        <v>3579310</v>
      </c>
      <c r="BQ84" s="137">
        <v>86.466182668691687</v>
      </c>
      <c r="BR84" s="138">
        <v>3504593</v>
      </c>
      <c r="BS84" s="137">
        <v>84.661227587836265</v>
      </c>
      <c r="BT84" s="138">
        <v>3007326</v>
      </c>
      <c r="BU84" s="137">
        <v>72.648638776832925</v>
      </c>
      <c r="BV84" s="138">
        <v>0</v>
      </c>
      <c r="BW84" s="137">
        <v>0</v>
      </c>
      <c r="BX84" s="136">
        <v>3865391</v>
      </c>
      <c r="BY84" s="136">
        <v>3142371</v>
      </c>
      <c r="BZ84" s="137">
        <v>81.295035870886025</v>
      </c>
      <c r="CA84" s="136">
        <v>3052380</v>
      </c>
      <c r="CB84" s="137">
        <v>78.966914343206156</v>
      </c>
      <c r="CC84" s="136">
        <v>2459983</v>
      </c>
      <c r="CD84" s="137">
        <v>63.6412461249069</v>
      </c>
      <c r="CE84" s="136">
        <v>4391828</v>
      </c>
      <c r="CF84" s="136">
        <v>3354912</v>
      </c>
      <c r="CG84" s="137">
        <v>76.389876834885158</v>
      </c>
      <c r="CH84" s="136">
        <v>3228087</v>
      </c>
      <c r="CI84" s="137">
        <v>73.502127132483324</v>
      </c>
      <c r="CJ84" s="136">
        <v>2438793</v>
      </c>
      <c r="CK84" s="137">
        <v>55.530248452352872</v>
      </c>
      <c r="CL84" s="136">
        <v>4695213</v>
      </c>
      <c r="CM84" s="136">
        <v>3369030</v>
      </c>
      <c r="CN84" s="137">
        <v>71.754572156790331</v>
      </c>
      <c r="CO84" s="136">
        <v>3203073</v>
      </c>
      <c r="CP84" s="137">
        <v>68.219972129059954</v>
      </c>
      <c r="CQ84" s="136">
        <v>2237676</v>
      </c>
      <c r="CR84" s="137">
        <v>47.658668520469675</v>
      </c>
      <c r="CS84" s="136">
        <v>4789564</v>
      </c>
      <c r="CT84" s="136">
        <v>3288436</v>
      </c>
      <c r="CU84" s="137">
        <v>68.658358046786731</v>
      </c>
      <c r="CV84" s="136">
        <v>3082548</v>
      </c>
      <c r="CW84" s="137">
        <v>64.359678668037418</v>
      </c>
      <c r="CX84" s="136">
        <v>2000045</v>
      </c>
      <c r="CY84" s="137">
        <v>41.75839387468254</v>
      </c>
      <c r="CZ84" s="136">
        <v>4417542</v>
      </c>
      <c r="DA84" s="136">
        <v>2992119</v>
      </c>
      <c r="DB84" s="137">
        <v>67.732666718279077</v>
      </c>
      <c r="DC84" s="136">
        <v>2763111</v>
      </c>
      <c r="DD84" s="137">
        <v>62.548607347706032</v>
      </c>
      <c r="DE84" s="136">
        <v>1682703</v>
      </c>
      <c r="DF84" s="137">
        <v>38.091386567462173</v>
      </c>
      <c r="DG84" s="136">
        <v>3804929</v>
      </c>
      <c r="DH84" s="136">
        <v>2670903</v>
      </c>
      <c r="DI84" s="137">
        <v>70.195869620694623</v>
      </c>
      <c r="DJ84" s="136">
        <v>2414309</v>
      </c>
      <c r="DK84" s="137">
        <v>63.452143259440582</v>
      </c>
      <c r="DL84" s="136">
        <v>1400612</v>
      </c>
      <c r="DM84" s="137">
        <v>36.810463480396088</v>
      </c>
      <c r="DN84" s="136">
        <v>1401351</v>
      </c>
      <c r="DO84" s="136">
        <v>947677</v>
      </c>
      <c r="DP84" s="137">
        <v>67.625955238908745</v>
      </c>
      <c r="DQ84" s="136">
        <v>767481</v>
      </c>
      <c r="DR84" s="137">
        <v>54.767221060248296</v>
      </c>
      <c r="DS84" s="136">
        <v>279362</v>
      </c>
      <c r="DT84" s="137">
        <v>19.935191112005484</v>
      </c>
      <c r="DU84" s="136">
        <v>1422608</v>
      </c>
      <c r="DV84" s="136">
        <v>863788</v>
      </c>
      <c r="DW84" s="137">
        <v>60.718623823287935</v>
      </c>
      <c r="DX84" s="136">
        <v>589531</v>
      </c>
      <c r="DY84" s="137">
        <v>41.440157794698187</v>
      </c>
      <c r="DZ84" s="136">
        <v>46954</v>
      </c>
      <c r="EA84" s="137">
        <v>3.3005578486835447</v>
      </c>
      <c r="EB84" s="136">
        <v>2988769</v>
      </c>
      <c r="EC84" s="136">
        <v>1193799</v>
      </c>
      <c r="ED84" s="137">
        <v>39.942832651168423</v>
      </c>
      <c r="EE84" s="136">
        <v>668618</v>
      </c>
      <c r="EF84" s="137">
        <v>22.371016294668475</v>
      </c>
      <c r="EG84" s="136">
        <v>8389</v>
      </c>
      <c r="EH84" s="137">
        <v>0.28068412112143826</v>
      </c>
      <c r="EI84" s="136">
        <v>5005988</v>
      </c>
      <c r="EJ84" s="136">
        <v>278501</v>
      </c>
      <c r="EK84" s="137">
        <v>5.5633573232696518</v>
      </c>
      <c r="EL84" s="138">
        <v>10244</v>
      </c>
      <c r="EM84" s="137">
        <v>0.20463492920877957</v>
      </c>
      <c r="EN84" s="138">
        <v>16</v>
      </c>
      <c r="EO84" s="137">
        <v>3.1961722640965178E-4</v>
      </c>
      <c r="EP84" s="138">
        <v>2223118</v>
      </c>
      <c r="EQ84" s="138">
        <v>0</v>
      </c>
      <c r="ER84" s="137">
        <v>0</v>
      </c>
      <c r="ET84" s="239">
        <f t="shared" si="93"/>
        <v>59836349</v>
      </c>
      <c r="EU84" s="239">
        <f t="shared" si="89"/>
        <v>16573437</v>
      </c>
      <c r="EW84" s="287">
        <f t="shared" si="90"/>
        <v>0.27697941597339104</v>
      </c>
      <c r="EX84" s="239">
        <f t="shared" si="94"/>
        <v>50418984</v>
      </c>
      <c r="EY84" s="239">
        <f t="shared" si="91"/>
        <v>9492160</v>
      </c>
      <c r="EZ84" s="286">
        <f t="shared" si="92"/>
        <v>0.18826559456255604</v>
      </c>
      <c r="FA84" s="288">
        <f t="shared" si="86"/>
        <v>0.81173440543744402</v>
      </c>
      <c r="FB84" s="291">
        <f t="shared" si="87"/>
        <v>0.78167033274609421</v>
      </c>
      <c r="FC84" s="294">
        <f t="shared" si="88"/>
        <v>0.63176441635555369</v>
      </c>
      <c r="FE84" s="239">
        <f t="shared" si="9"/>
        <v>19108599</v>
      </c>
      <c r="FF84" s="239">
        <f t="shared" si="10"/>
        <v>13268165</v>
      </c>
      <c r="FG84" s="239">
        <f t="shared" si="11"/>
        <v>5840434</v>
      </c>
      <c r="FH84" s="239">
        <f t="shared" si="12"/>
        <v>12230522</v>
      </c>
      <c r="FI84" s="240">
        <f t="shared" si="13"/>
        <v>0.30564428088108397</v>
      </c>
      <c r="FJ84" s="239">
        <f t="shared" si="14"/>
        <v>7600398</v>
      </c>
      <c r="FK84" s="240">
        <f t="shared" si="15"/>
        <v>0.69435571911891603</v>
      </c>
      <c r="FL84" s="240">
        <f t="shared" si="16"/>
        <v>0.64005330793743698</v>
      </c>
      <c r="FM84" s="240">
        <f t="shared" si="17"/>
        <v>0.3977475271734992</v>
      </c>
      <c r="FO84" s="312">
        <f t="shared" si="18"/>
        <v>8257219</v>
      </c>
      <c r="FP84" s="312">
        <f t="shared" si="81"/>
        <v>6497283</v>
      </c>
      <c r="FQ84" s="239">
        <f t="shared" si="19"/>
        <v>1759936</v>
      </c>
      <c r="FR84" s="312">
        <f t="shared" si="20"/>
        <v>6280467</v>
      </c>
      <c r="FS84" s="240">
        <f t="shared" si="21"/>
        <v>0.21313907261028198</v>
      </c>
      <c r="FT84" s="312">
        <f t="shared" si="22"/>
        <v>4898776</v>
      </c>
      <c r="FU84" s="240">
        <f t="shared" si="23"/>
        <v>0.78686092738971802</v>
      </c>
      <c r="FV84" s="240">
        <f t="shared" si="24"/>
        <v>0.76060317644475706</v>
      </c>
      <c r="FW84" s="240">
        <f t="shared" si="25"/>
        <v>0.59327189941310754</v>
      </c>
      <c r="FY84" s="244">
        <f t="shared" si="26"/>
        <v>8269325</v>
      </c>
      <c r="FZ84" s="244">
        <f t="shared" si="27"/>
        <v>7267700</v>
      </c>
      <c r="GA84" s="239">
        <f t="shared" si="28"/>
        <v>1001625</v>
      </c>
      <c r="GB84" s="244">
        <f t="shared" si="29"/>
        <v>7132626</v>
      </c>
      <c r="GC84" s="240">
        <f t="shared" si="30"/>
        <v>0.12112536392027161</v>
      </c>
      <c r="GD84" s="244">
        <f t="shared" si="31"/>
        <v>6242044</v>
      </c>
      <c r="GE84" s="240">
        <f t="shared" si="32"/>
        <v>0.87887463607972838</v>
      </c>
      <c r="GF84" s="240">
        <f t="shared" si="33"/>
        <v>0.86254029198271931</v>
      </c>
      <c r="GG84" s="240">
        <f t="shared" si="34"/>
        <v>0.75484323085620653</v>
      </c>
      <c r="GI84" s="244">
        <f t="shared" si="35"/>
        <v>6685963</v>
      </c>
      <c r="GJ84" s="244">
        <f t="shared" si="36"/>
        <v>6148081</v>
      </c>
      <c r="GK84" s="239">
        <f t="shared" si="37"/>
        <v>537882</v>
      </c>
      <c r="GL84" s="244">
        <f t="shared" si="38"/>
        <v>6072840</v>
      </c>
      <c r="GM84" s="240">
        <f t="shared" si="39"/>
        <v>8.0449443109392019E-2</v>
      </c>
      <c r="GN84" s="244">
        <f t="shared" si="40"/>
        <v>5637672</v>
      </c>
      <c r="GO84" s="240">
        <f t="shared" si="41"/>
        <v>0.91955055689060794</v>
      </c>
      <c r="GP84" s="240">
        <f t="shared" si="42"/>
        <v>0.90829697980679824</v>
      </c>
      <c r="GQ84" s="240">
        <f t="shared" si="43"/>
        <v>0.84321017032251</v>
      </c>
      <c r="GS84" s="244">
        <f t="shared" si="44"/>
        <v>5116920</v>
      </c>
      <c r="GT84" s="244">
        <f t="shared" si="45"/>
        <v>4875059</v>
      </c>
      <c r="GU84" s="239">
        <f t="shared" si="46"/>
        <v>241861</v>
      </c>
      <c r="GV84" s="244">
        <f t="shared" si="47"/>
        <v>4839917</v>
      </c>
      <c r="GW84" s="240">
        <f t="shared" si="48"/>
        <v>4.7266910563385785E-2</v>
      </c>
      <c r="GX84" s="244">
        <f t="shared" si="49"/>
        <v>4692655</v>
      </c>
      <c r="GY84" s="240">
        <f t="shared" si="50"/>
        <v>0.95273308943661417</v>
      </c>
      <c r="GZ84" s="240">
        <f t="shared" si="51"/>
        <v>0.9458652861486988</v>
      </c>
      <c r="HA84" s="240">
        <f t="shared" si="52"/>
        <v>0.91708586415265436</v>
      </c>
      <c r="HC84" s="239">
        <f t="shared" si="53"/>
        <v>2980958</v>
      </c>
      <c r="HD84" s="239">
        <f t="shared" si="54"/>
        <v>2870536</v>
      </c>
      <c r="HE84" s="239">
        <f t="shared" si="55"/>
        <v>110422</v>
      </c>
      <c r="HF84" s="239">
        <f t="shared" si="56"/>
        <v>2854652</v>
      </c>
      <c r="HG84" s="240">
        <f t="shared" si="57"/>
        <v>3.7042454137227024E-2</v>
      </c>
      <c r="HH84" s="239">
        <f t="shared" si="58"/>
        <v>2781375</v>
      </c>
      <c r="HI84" s="240">
        <f t="shared" si="59"/>
        <v>0.96295754586277293</v>
      </c>
      <c r="HJ84" s="299">
        <f t="shared" si="60"/>
        <v>0.95762905750433247</v>
      </c>
      <c r="HK84" s="297">
        <f t="shared" si="61"/>
        <v>0.93304736262637711</v>
      </c>
      <c r="HM84" s="239">
        <f t="shared" si="62"/>
        <v>31310385</v>
      </c>
      <c r="HN84" s="239">
        <f t="shared" si="63"/>
        <v>27658659</v>
      </c>
      <c r="HO84" s="307">
        <f t="shared" si="64"/>
        <v>3651726</v>
      </c>
      <c r="HP84" s="304">
        <f t="shared" si="65"/>
        <v>27180502</v>
      </c>
      <c r="HQ84" s="285">
        <f t="shared" si="66"/>
        <v>0.11662986577776031</v>
      </c>
      <c r="HR84" s="302">
        <f t="shared" si="67"/>
        <v>24252522</v>
      </c>
      <c r="HS84" s="300">
        <f t="shared" si="68"/>
        <v>0.88337013422223964</v>
      </c>
      <c r="HT84" s="299">
        <f t="shared" si="69"/>
        <v>0.86809861967522917</v>
      </c>
      <c r="HU84" s="297">
        <f t="shared" si="70"/>
        <v>0.77458395992256246</v>
      </c>
      <c r="HW84" s="239">
        <f t="shared" si="71"/>
        <v>14783841</v>
      </c>
      <c r="HX84" s="309">
        <f t="shared" si="72"/>
        <v>13893676</v>
      </c>
      <c r="HY84" s="307">
        <f t="shared" si="73"/>
        <v>890165</v>
      </c>
      <c r="HZ84" s="304">
        <f t="shared" si="74"/>
        <v>13767409</v>
      </c>
      <c r="IA84" s="285">
        <f t="shared" si="75"/>
        <v>6.0212024737008471E-2</v>
      </c>
      <c r="IB84" s="302">
        <f t="shared" si="76"/>
        <v>13111702</v>
      </c>
      <c r="IC84" s="300">
        <f t="shared" si="77"/>
        <v>0.93978797526299152</v>
      </c>
      <c r="ID84" s="299">
        <f t="shared" si="78"/>
        <v>0.93124709606928269</v>
      </c>
      <c r="IE84" s="297">
        <f t="shared" si="79"/>
        <v>0.88689414340968631</v>
      </c>
    </row>
    <row r="85" spans="2:239" ht="15" hidden="1" x14ac:dyDescent="0.3">
      <c r="B85" s="131">
        <v>76</v>
      </c>
      <c r="C85" s="131" t="s">
        <v>731</v>
      </c>
      <c r="D85" s="139">
        <v>44703</v>
      </c>
      <c r="E85" s="136">
        <v>2980958</v>
      </c>
      <c r="F85" s="136">
        <v>2870694</v>
      </c>
      <c r="G85" s="137">
        <v>96.301054895775124</v>
      </c>
      <c r="H85" s="136">
        <v>2854898</v>
      </c>
      <c r="I85" s="137">
        <v>95.771158131043777</v>
      </c>
      <c r="J85" s="136">
        <v>2783255</v>
      </c>
      <c r="K85" s="137">
        <v>93.36780323640923</v>
      </c>
      <c r="L85" s="136">
        <v>2076825</v>
      </c>
      <c r="M85" s="137">
        <v>69.669716916508051</v>
      </c>
      <c r="N85" s="136">
        <v>0</v>
      </c>
      <c r="O85" s="137">
        <v>0</v>
      </c>
      <c r="P85" s="136">
        <v>0</v>
      </c>
      <c r="Q85" s="137">
        <v>0</v>
      </c>
      <c r="R85" s="136">
        <v>2442116</v>
      </c>
      <c r="S85" s="136">
        <v>2346574</v>
      </c>
      <c r="T85" s="137">
        <v>96.087737028052729</v>
      </c>
      <c r="U85" s="136">
        <v>2332289</v>
      </c>
      <c r="V85" s="137">
        <v>95.502793479097633</v>
      </c>
      <c r="W85" s="136">
        <v>2275647</v>
      </c>
      <c r="X85" s="137">
        <v>93.183411435001446</v>
      </c>
      <c r="Y85" s="136">
        <v>1265915</v>
      </c>
      <c r="Z85" s="137">
        <v>51.836808734720222</v>
      </c>
      <c r="AA85" s="136">
        <v>0</v>
      </c>
      <c r="AB85" s="137">
        <v>0</v>
      </c>
      <c r="AC85" s="136">
        <v>0</v>
      </c>
      <c r="AD85" s="137">
        <v>0</v>
      </c>
      <c r="AE85" s="138">
        <v>2674804</v>
      </c>
      <c r="AF85" s="138">
        <v>2528678</v>
      </c>
      <c r="AG85" s="137">
        <v>94.536945510773876</v>
      </c>
      <c r="AH85" s="138">
        <v>2507863</v>
      </c>
      <c r="AI85" s="137">
        <v>93.758757651027892</v>
      </c>
      <c r="AJ85" s="138">
        <v>2418272</v>
      </c>
      <c r="AK85" s="137">
        <v>90.409315972310495</v>
      </c>
      <c r="AL85" s="138">
        <v>0</v>
      </c>
      <c r="AM85" s="137">
        <v>0</v>
      </c>
      <c r="AN85" s="138">
        <v>3015497</v>
      </c>
      <c r="AO85" s="138">
        <v>2798984</v>
      </c>
      <c r="AP85" s="137">
        <v>92.819989540695943</v>
      </c>
      <c r="AQ85" s="138">
        <v>2768340</v>
      </c>
      <c r="AR85" s="137">
        <v>91.803772313485965</v>
      </c>
      <c r="AS85" s="138">
        <v>2612323</v>
      </c>
      <c r="AT85" s="137">
        <v>86.629931981361608</v>
      </c>
      <c r="AU85" s="138">
        <v>0</v>
      </c>
      <c r="AV85" s="137">
        <v>0</v>
      </c>
      <c r="AW85" s="138">
        <v>3670466</v>
      </c>
      <c r="AX85" s="138">
        <v>3349346</v>
      </c>
      <c r="AY85" s="137">
        <v>91.251247116851104</v>
      </c>
      <c r="AZ85" s="138">
        <v>3304881</v>
      </c>
      <c r="BA85" s="137">
        <v>90.03982055684483</v>
      </c>
      <c r="BB85" s="138">
        <v>3027619</v>
      </c>
      <c r="BC85" s="137">
        <v>82.485956824010898</v>
      </c>
      <c r="BD85" s="138">
        <v>0</v>
      </c>
      <c r="BE85" s="137">
        <v>0</v>
      </c>
      <c r="BF85" s="138">
        <v>4129776</v>
      </c>
      <c r="BG85" s="138">
        <v>3688573</v>
      </c>
      <c r="BH85" s="137">
        <v>89.316539202126222</v>
      </c>
      <c r="BI85" s="138">
        <v>3628360</v>
      </c>
      <c r="BJ85" s="137">
        <v>87.858518234403022</v>
      </c>
      <c r="BK85" s="138">
        <v>3236968</v>
      </c>
      <c r="BL85" s="137">
        <v>78.381200336289425</v>
      </c>
      <c r="BM85" s="138">
        <v>0</v>
      </c>
      <c r="BN85" s="137">
        <v>0</v>
      </c>
      <c r="BO85" s="138">
        <v>4139549</v>
      </c>
      <c r="BP85" s="138">
        <v>3579578</v>
      </c>
      <c r="BQ85" s="137">
        <v>86.472656803917531</v>
      </c>
      <c r="BR85" s="138">
        <v>3505045</v>
      </c>
      <c r="BS85" s="137">
        <v>84.672146651724617</v>
      </c>
      <c r="BT85" s="138">
        <v>3010420</v>
      </c>
      <c r="BU85" s="137">
        <v>72.723381218582034</v>
      </c>
      <c r="BV85" s="138">
        <v>0</v>
      </c>
      <c r="BW85" s="137">
        <v>0</v>
      </c>
      <c r="BX85" s="136">
        <v>3865391</v>
      </c>
      <c r="BY85" s="136">
        <v>3142728</v>
      </c>
      <c r="BZ85" s="137">
        <v>81.304271676526383</v>
      </c>
      <c r="CA85" s="136">
        <v>3053063</v>
      </c>
      <c r="CB85" s="137">
        <v>78.984583965761814</v>
      </c>
      <c r="CC85" s="136">
        <v>2463620</v>
      </c>
      <c r="CD85" s="137">
        <v>63.735337511780834</v>
      </c>
      <c r="CE85" s="136">
        <v>4391828</v>
      </c>
      <c r="CF85" s="136">
        <v>3355531</v>
      </c>
      <c r="CG85" s="137">
        <v>76.403971193771696</v>
      </c>
      <c r="CH85" s="136">
        <v>3229190</v>
      </c>
      <c r="CI85" s="137">
        <v>73.527241959384568</v>
      </c>
      <c r="CJ85" s="136">
        <v>2444335</v>
      </c>
      <c r="CK85" s="137">
        <v>55.656437365033419</v>
      </c>
      <c r="CL85" s="136">
        <v>4695213</v>
      </c>
      <c r="CM85" s="136">
        <v>3369924</v>
      </c>
      <c r="CN85" s="137">
        <v>71.773612826510742</v>
      </c>
      <c r="CO85" s="136">
        <v>3204775</v>
      </c>
      <c r="CP85" s="137">
        <v>68.256221815708898</v>
      </c>
      <c r="CQ85" s="136">
        <v>2245290</v>
      </c>
      <c r="CR85" s="137">
        <v>47.820833687417377</v>
      </c>
      <c r="CS85" s="136">
        <v>4789564</v>
      </c>
      <c r="CT85" s="136">
        <v>3289636</v>
      </c>
      <c r="CU85" s="137">
        <v>68.683412519385897</v>
      </c>
      <c r="CV85" s="136">
        <v>3085134</v>
      </c>
      <c r="CW85" s="137">
        <v>64.413671056488653</v>
      </c>
      <c r="CX85" s="136">
        <v>2009855</v>
      </c>
      <c r="CY85" s="137">
        <v>41.9632141881808</v>
      </c>
      <c r="CZ85" s="136">
        <v>4417542</v>
      </c>
      <c r="DA85" s="136">
        <v>2993746</v>
      </c>
      <c r="DB85" s="137">
        <v>67.769497154752571</v>
      </c>
      <c r="DC85" s="136">
        <v>2766301</v>
      </c>
      <c r="DD85" s="137">
        <v>62.620819451178953</v>
      </c>
      <c r="DE85" s="136">
        <v>1693651</v>
      </c>
      <c r="DF85" s="137">
        <v>38.33921669561942</v>
      </c>
      <c r="DG85" s="136">
        <v>3804929</v>
      </c>
      <c r="DH85" s="136">
        <v>2672796</v>
      </c>
      <c r="DI85" s="137">
        <v>70.24562087755119</v>
      </c>
      <c r="DJ85" s="136">
        <v>2418448</v>
      </c>
      <c r="DK85" s="137">
        <v>63.560923213021844</v>
      </c>
      <c r="DL85" s="136">
        <v>1412155</v>
      </c>
      <c r="DM85" s="137">
        <v>37.113833135913971</v>
      </c>
      <c r="DN85" s="136">
        <v>1401351</v>
      </c>
      <c r="DO85" s="136">
        <v>948803</v>
      </c>
      <c r="DP85" s="137">
        <v>67.706306271590776</v>
      </c>
      <c r="DQ85" s="136">
        <v>771370</v>
      </c>
      <c r="DR85" s="137">
        <v>55.044738969751329</v>
      </c>
      <c r="DS85" s="136">
        <v>284999</v>
      </c>
      <c r="DT85" s="137">
        <v>20.337445793380816</v>
      </c>
      <c r="DU85" s="136">
        <v>1422608</v>
      </c>
      <c r="DV85" s="136">
        <v>864769</v>
      </c>
      <c r="DW85" s="137">
        <v>60.787581680969041</v>
      </c>
      <c r="DX85" s="136">
        <v>595308</v>
      </c>
      <c r="DY85" s="137">
        <v>41.846242956598026</v>
      </c>
      <c r="DZ85" s="136">
        <v>48917</v>
      </c>
      <c r="EA85" s="137">
        <v>3.4385438574786589</v>
      </c>
      <c r="EB85" s="136">
        <v>2988769</v>
      </c>
      <c r="EC85" s="136">
        <v>1205211</v>
      </c>
      <c r="ED85" s="137">
        <v>40.324662093323369</v>
      </c>
      <c r="EE85" s="136">
        <v>681710</v>
      </c>
      <c r="EF85" s="137">
        <v>22.809056169948231</v>
      </c>
      <c r="EG85" s="136">
        <v>9063</v>
      </c>
      <c r="EH85" s="137">
        <v>0.30323521155365302</v>
      </c>
      <c r="EI85" s="136">
        <v>5005988</v>
      </c>
      <c r="EJ85" s="136">
        <v>301085</v>
      </c>
      <c r="EK85" s="137">
        <v>6.0144970383468754</v>
      </c>
      <c r="EL85" s="138">
        <v>11823</v>
      </c>
      <c r="EM85" s="137">
        <v>0.23617715424008207</v>
      </c>
      <c r="EN85" s="138">
        <v>17</v>
      </c>
      <c r="EO85" s="137">
        <v>3.3959330306025507E-4</v>
      </c>
      <c r="EP85" s="138">
        <v>2223118</v>
      </c>
      <c r="EQ85" s="138">
        <v>0</v>
      </c>
      <c r="ER85" s="137">
        <v>0</v>
      </c>
      <c r="ET85" s="239">
        <f t="shared" si="93"/>
        <v>59836349</v>
      </c>
      <c r="EU85" s="239">
        <f t="shared" si="89"/>
        <v>16529693</v>
      </c>
      <c r="EW85" s="287">
        <f t="shared" si="90"/>
        <v>0.27624835532662595</v>
      </c>
      <c r="EX85" s="239">
        <f t="shared" si="94"/>
        <v>50418984</v>
      </c>
      <c r="EY85" s="239">
        <f t="shared" si="91"/>
        <v>9483393</v>
      </c>
      <c r="EZ85" s="286">
        <f t="shared" si="92"/>
        <v>0.18809171164575628</v>
      </c>
      <c r="FA85" s="288">
        <f t="shared" ref="FA85:FA116" si="95">1-EZ85</f>
        <v>0.81190828835424367</v>
      </c>
      <c r="FB85" s="291">
        <f t="shared" ref="FB85:FB116" si="96">(DQ85+DJ85+DC85+CV85+CO85+CH85+CA85+BR85+BI85+AZ85+AQ85+AH85+U85+H85)/EX85</f>
        <v>0.782045846064649</v>
      </c>
      <c r="FC85" s="294">
        <f t="shared" ref="FC85:FC116" si="97">(DS85+DL85+DE85+CX85+CQ85+CJ85+CC85+BT85+BK85+BB85+AS85+AJ85+W85+J85)/EX85</f>
        <v>0.63306331202548627</v>
      </c>
      <c r="FE85" s="239">
        <f t="shared" ref="FE85:FE138" si="98">DN85+DG85+CZ85+CS85+CL85</f>
        <v>19108599</v>
      </c>
      <c r="FF85" s="239">
        <f t="shared" ref="FF85:FF138" si="99">DO85+DH85+DA85+CT85+CM85</f>
        <v>13274905</v>
      </c>
      <c r="FG85" s="239">
        <f t="shared" ref="FG85:FG138" si="100">FE85-FF85</f>
        <v>5833694</v>
      </c>
      <c r="FH85" s="239">
        <f t="shared" ref="FH85:FH138" si="101">DQ85+DJ85+DC85+CV85+CO85</f>
        <v>12246028</v>
      </c>
      <c r="FI85" s="240">
        <f t="shared" ref="FI85:FI138" si="102">FG85/FE85</f>
        <v>0.30529156009815267</v>
      </c>
      <c r="FJ85" s="239">
        <f t="shared" ref="FJ85:FJ138" si="103">DS85+DL85+DE85+CX85+CQ85</f>
        <v>7645950</v>
      </c>
      <c r="FK85" s="240">
        <f t="shared" ref="FK85:FK138" si="104">FF85/FE85</f>
        <v>0.69470843990184739</v>
      </c>
      <c r="FL85" s="240">
        <f t="shared" ref="FL85:FL138" si="105">FH85/FE85</f>
        <v>0.64086477506802042</v>
      </c>
      <c r="FM85" s="240">
        <f t="shared" ref="FM85:FM138" si="106">FJ85/FE85</f>
        <v>0.40013137540852683</v>
      </c>
      <c r="FO85" s="312">
        <f t="shared" ref="FO85:FO138" si="107">CE85+BX85</f>
        <v>8257219</v>
      </c>
      <c r="FP85" s="312">
        <f t="shared" si="81"/>
        <v>6498259</v>
      </c>
      <c r="FQ85" s="239">
        <f t="shared" ref="FQ85:FQ138" si="108">FO85-FP85</f>
        <v>1758960</v>
      </c>
      <c r="FR85" s="312">
        <f t="shared" ref="FR85:FR138" si="109">CH85+CA85</f>
        <v>6282253</v>
      </c>
      <c r="FS85" s="240">
        <f t="shared" ref="FS85:FS138" si="110">FQ85/FO85</f>
        <v>0.21302087300821257</v>
      </c>
      <c r="FT85" s="312">
        <f t="shared" ref="FT85:FT138" si="111">CJ85+CC85</f>
        <v>4907955</v>
      </c>
      <c r="FU85" s="240">
        <f t="shared" ref="FU85:FU138" si="112">FP85/FO85</f>
        <v>0.7869791269917874</v>
      </c>
      <c r="FV85" s="240">
        <f t="shared" ref="FV85:FV138" si="113">FR85/FO85</f>
        <v>0.76081947202805211</v>
      </c>
      <c r="FW85" s="240">
        <f t="shared" ref="FW85:FW138" si="114">FT85/FO85</f>
        <v>0.59438353276084843</v>
      </c>
      <c r="FY85" s="244">
        <f t="shared" ref="FY85:FY138" si="115">BO85+BF85</f>
        <v>8269325</v>
      </c>
      <c r="FZ85" s="244">
        <f t="shared" ref="FZ85:FZ138" si="116">BP85+BG85</f>
        <v>7268151</v>
      </c>
      <c r="GA85" s="239">
        <f t="shared" ref="GA85:GA138" si="117">FY85-FZ85</f>
        <v>1001174</v>
      </c>
      <c r="GB85" s="244">
        <f t="shared" ref="GB85:GB138" si="118">BR85+BI85</f>
        <v>7133405</v>
      </c>
      <c r="GC85" s="240">
        <f t="shared" ref="GC85:GC138" si="119">GA85/FY85</f>
        <v>0.12107082500687782</v>
      </c>
      <c r="GD85" s="244">
        <f t="shared" ref="GD85:GD138" si="120">BT85+BK85</f>
        <v>6247388</v>
      </c>
      <c r="GE85" s="240">
        <f t="shared" ref="GE85:GE138" si="121">FZ85/FY85</f>
        <v>0.87892917499312218</v>
      </c>
      <c r="GF85" s="240">
        <f t="shared" ref="GF85:GF138" si="122">GB85/FY85</f>
        <v>0.86263449556039939</v>
      </c>
      <c r="GG85" s="240">
        <f t="shared" ref="GG85:GG138" si="123">GD85/FY85</f>
        <v>0.75548947465482374</v>
      </c>
      <c r="GI85" s="244">
        <f t="shared" ref="GI85:GI138" si="124">AW85+AN85</f>
        <v>6685963</v>
      </c>
      <c r="GJ85" s="244">
        <f t="shared" ref="GJ85:GJ138" si="125">AX85+AO85</f>
        <v>6148330</v>
      </c>
      <c r="GK85" s="239">
        <f t="shared" ref="GK85:GK138" si="126">GI85-GJ85</f>
        <v>537633</v>
      </c>
      <c r="GL85" s="244">
        <f t="shared" ref="GL85:GL138" si="127">AZ85+AQ85</f>
        <v>6073221</v>
      </c>
      <c r="GM85" s="240">
        <f t="shared" ref="GM85:GM138" si="128">GK85/GI85</f>
        <v>8.0412200905090256E-2</v>
      </c>
      <c r="GN85" s="244">
        <f t="shared" ref="GN85:GN138" si="129">BB85+AS85</f>
        <v>5639942</v>
      </c>
      <c r="GO85" s="240">
        <f t="shared" ref="GO85:GO138" si="130">GJ85/GI85</f>
        <v>0.91958779909490973</v>
      </c>
      <c r="GP85" s="240">
        <f t="shared" ref="GP85:GP138" si="131">GL85/GI85</f>
        <v>0.90835396486639242</v>
      </c>
      <c r="GQ85" s="240">
        <f t="shared" ref="GQ85:GQ138" si="132">GN85/GI85</f>
        <v>0.84354968760670679</v>
      </c>
      <c r="GS85" s="244">
        <f t="shared" ref="GS85:GS138" si="133">AE85+R85</f>
        <v>5116920</v>
      </c>
      <c r="GT85" s="244">
        <f t="shared" ref="GT85:GT138" si="134">AF85+S85</f>
        <v>4875252</v>
      </c>
      <c r="GU85" s="239">
        <f t="shared" ref="GU85:GU138" si="135">GS85-GT85</f>
        <v>241668</v>
      </c>
      <c r="GV85" s="244">
        <f t="shared" ref="GV85:GV138" si="136">AH85+U85</f>
        <v>4840152</v>
      </c>
      <c r="GW85" s="240">
        <f t="shared" ref="GW85:GW138" si="137">GU85/GS85</f>
        <v>4.7229192561150067E-2</v>
      </c>
      <c r="GX85" s="244">
        <f t="shared" ref="GX85:GX138" si="138">AJ85+W85</f>
        <v>4693919</v>
      </c>
      <c r="GY85" s="240">
        <f t="shared" ref="GY85:GY138" si="139">GT85/GS85</f>
        <v>0.9527708074388499</v>
      </c>
      <c r="GZ85" s="240">
        <f t="shared" ref="GZ85:GZ138" si="140">GV85/GS85</f>
        <v>0.9459112122135972</v>
      </c>
      <c r="HA85" s="240">
        <f t="shared" ref="HA85:HA138" si="141">GX85/GS85</f>
        <v>0.91733288775278876</v>
      </c>
      <c r="HC85" s="239">
        <f t="shared" ref="HC85:HC138" si="142">E85</f>
        <v>2980958</v>
      </c>
      <c r="HD85" s="239">
        <f t="shared" ref="HD85:HD138" si="143">F85</f>
        <v>2870694</v>
      </c>
      <c r="HE85" s="239">
        <f t="shared" ref="HE85:HE138" si="144">HC85-HD85</f>
        <v>110264</v>
      </c>
      <c r="HF85" s="239">
        <f t="shared" ref="HF85:HF138" si="145">H85</f>
        <v>2854898</v>
      </c>
      <c r="HG85" s="240">
        <f t="shared" ref="HG85:HG138" si="146">HE85/HC85</f>
        <v>3.6989451042248836E-2</v>
      </c>
      <c r="HH85" s="239">
        <f t="shared" ref="HH85:HH138" si="147">J85</f>
        <v>2783255</v>
      </c>
      <c r="HI85" s="240">
        <f t="shared" ref="HI85:HI138" si="148">HD85/HC85</f>
        <v>0.96301054895775118</v>
      </c>
      <c r="HJ85" s="299">
        <f t="shared" ref="HJ85:HJ138" si="149">HF85/HC85</f>
        <v>0.95771158131043777</v>
      </c>
      <c r="HK85" s="297">
        <f t="shared" ref="HK85:HK138" si="150">HH85/HC85</f>
        <v>0.9336780323640923</v>
      </c>
      <c r="HM85" s="239">
        <f t="shared" ref="HM85:HM138" si="151">FO85+FY85+GI85+GS85+HC85</f>
        <v>31310385</v>
      </c>
      <c r="HN85" s="239">
        <f t="shared" ref="HN85:HN138" si="152">FP85+FZ85+GJ85+GT85+HD85</f>
        <v>27660686</v>
      </c>
      <c r="HO85" s="307">
        <f t="shared" ref="HO85:HO138" si="153">HM85-HN85</f>
        <v>3649699</v>
      </c>
      <c r="HP85" s="304">
        <f t="shared" ref="HP85:HP138" si="154">FR85+GB85+GL85+GV85+HF85</f>
        <v>27183929</v>
      </c>
      <c r="HQ85" s="285">
        <f t="shared" ref="HQ85:HQ138" si="155">HO85/HM85</f>
        <v>0.11656512687403876</v>
      </c>
      <c r="HR85" s="302">
        <f t="shared" ref="HR85:HR138" si="156">FT85+GD85+GN85+GX85+HH85</f>
        <v>24272459</v>
      </c>
      <c r="HS85" s="300">
        <f t="shared" ref="HS85:HS138" si="157">HN85/HM85</f>
        <v>0.88343487312596125</v>
      </c>
      <c r="HT85" s="299">
        <f t="shared" ref="HT85:HT138" si="158">HP85/HM85</f>
        <v>0.86820807217796903</v>
      </c>
      <c r="HU85" s="297">
        <f t="shared" ref="HU85:HU138" si="159">HR85/HM85</f>
        <v>0.77522071351086863</v>
      </c>
      <c r="HW85" s="239">
        <f t="shared" ref="HW85:HW138" si="160">GI85+GS85+HC85</f>
        <v>14783841</v>
      </c>
      <c r="HX85" s="309">
        <f t="shared" ref="HX85:HX138" si="161">GJ85+GT85+HD85</f>
        <v>13894276</v>
      </c>
      <c r="HY85" s="307">
        <f t="shared" ref="HY85:HY138" si="162">HW85-HX85</f>
        <v>889565</v>
      </c>
      <c r="HZ85" s="304">
        <f t="shared" ref="HZ85:HZ138" si="163">GL85+GV85+HF85</f>
        <v>13768271</v>
      </c>
      <c r="IA85" s="285">
        <f t="shared" ref="IA85:IA138" si="164">HY85/HW85</f>
        <v>6.017143988493924E-2</v>
      </c>
      <c r="IB85" s="302">
        <f t="shared" ref="IB85:IB138" si="165">GN85+GX85+HH85</f>
        <v>13117116</v>
      </c>
      <c r="IC85" s="300">
        <f t="shared" ref="IC85:IC138" si="166">HX85/HW85</f>
        <v>0.93982856011506077</v>
      </c>
      <c r="ID85" s="299">
        <f t="shared" ref="ID85:ID138" si="167">HZ85/HW85</f>
        <v>0.93130540297342213</v>
      </c>
      <c r="IE85" s="297">
        <f t="shared" ref="IE85:IE138" si="168">IB85/HW85</f>
        <v>0.88726035405819093</v>
      </c>
    </row>
    <row r="86" spans="2:239" ht="15.6" x14ac:dyDescent="0.3">
      <c r="B86" s="131">
        <v>77</v>
      </c>
      <c r="C86" s="131" t="s">
        <v>732</v>
      </c>
      <c r="D86" s="139">
        <v>44710</v>
      </c>
      <c r="E86" s="136">
        <v>2980958</v>
      </c>
      <c r="F86" s="136">
        <v>2870827</v>
      </c>
      <c r="G86" s="137">
        <v>96.305516548706834</v>
      </c>
      <c r="H86" s="136">
        <v>2855118</v>
      </c>
      <c r="I86" s="137">
        <v>95.77853830882556</v>
      </c>
      <c r="J86" s="136">
        <v>2784912</v>
      </c>
      <c r="K86" s="137">
        <v>93.423389393611046</v>
      </c>
      <c r="L86" s="136">
        <v>2171158</v>
      </c>
      <c r="M86" s="137">
        <v>72.834236510544599</v>
      </c>
      <c r="N86" s="136">
        <v>0</v>
      </c>
      <c r="O86" s="137">
        <v>0</v>
      </c>
      <c r="P86" s="136">
        <v>0</v>
      </c>
      <c r="Q86" s="137">
        <v>0</v>
      </c>
      <c r="R86" s="136">
        <v>2442116</v>
      </c>
      <c r="S86" s="136">
        <v>2346678</v>
      </c>
      <c r="T86" s="137">
        <v>96.091995630019213</v>
      </c>
      <c r="U86" s="136">
        <v>2332436</v>
      </c>
      <c r="V86" s="137">
        <v>95.508812849184892</v>
      </c>
      <c r="W86" s="136">
        <v>2276273</v>
      </c>
      <c r="X86" s="137">
        <v>93.209044942992065</v>
      </c>
      <c r="Y86" s="136">
        <v>1341292</v>
      </c>
      <c r="Z86" s="137">
        <v>54.923353354222328</v>
      </c>
      <c r="AA86" s="136">
        <v>0</v>
      </c>
      <c r="AB86" s="137">
        <v>0</v>
      </c>
      <c r="AC86" s="136">
        <v>0</v>
      </c>
      <c r="AD86" s="137">
        <v>0</v>
      </c>
      <c r="AE86" s="138">
        <v>2674804</v>
      </c>
      <c r="AF86" s="138">
        <v>2528750</v>
      </c>
      <c r="AG86" s="137">
        <v>94.539637296788854</v>
      </c>
      <c r="AH86" s="138">
        <v>2507952</v>
      </c>
      <c r="AI86" s="137">
        <v>93.762084997629742</v>
      </c>
      <c r="AJ86" s="138">
        <v>2418699</v>
      </c>
      <c r="AK86" s="137">
        <v>90.425279758815975</v>
      </c>
      <c r="AL86" s="138">
        <v>0</v>
      </c>
      <c r="AM86" s="137">
        <v>0</v>
      </c>
      <c r="AN86" s="138">
        <v>3015497</v>
      </c>
      <c r="AO86" s="138">
        <v>2799061</v>
      </c>
      <c r="AP86" s="137">
        <v>92.822543016955422</v>
      </c>
      <c r="AQ86" s="138">
        <v>2768458</v>
      </c>
      <c r="AR86" s="137">
        <v>91.807685432948531</v>
      </c>
      <c r="AS86" s="138">
        <v>2613021</v>
      </c>
      <c r="AT86" s="137">
        <v>86.653079077843557</v>
      </c>
      <c r="AU86" s="138">
        <v>0</v>
      </c>
      <c r="AV86" s="137">
        <v>0</v>
      </c>
      <c r="AW86" s="138">
        <v>3670466</v>
      </c>
      <c r="AX86" s="138">
        <v>3349478</v>
      </c>
      <c r="AY86" s="137">
        <v>91.254843390457779</v>
      </c>
      <c r="AZ86" s="138">
        <v>3305070</v>
      </c>
      <c r="BA86" s="137">
        <v>90.044969766781662</v>
      </c>
      <c r="BB86" s="138">
        <v>3028747</v>
      </c>
      <c r="BC86" s="137">
        <v>82.516688616649773</v>
      </c>
      <c r="BD86" s="138">
        <v>0</v>
      </c>
      <c r="BE86" s="137">
        <v>0</v>
      </c>
      <c r="BF86" s="138">
        <v>4129776</v>
      </c>
      <c r="BG86" s="138">
        <v>3688732</v>
      </c>
      <c r="BH86" s="137">
        <v>89.320389289879159</v>
      </c>
      <c r="BI86" s="138">
        <v>3628637</v>
      </c>
      <c r="BJ86" s="137">
        <v>87.865225619985196</v>
      </c>
      <c r="BK86" s="138">
        <v>3238755</v>
      </c>
      <c r="BL86" s="137">
        <v>78.424471448330365</v>
      </c>
      <c r="BM86" s="138">
        <v>0</v>
      </c>
      <c r="BN86" s="137">
        <v>0</v>
      </c>
      <c r="BO86" s="138">
        <v>4139549</v>
      </c>
      <c r="BP86" s="138">
        <v>3579768</v>
      </c>
      <c r="BQ86" s="137">
        <v>86.477246675905988</v>
      </c>
      <c r="BR86" s="138">
        <v>3505464</v>
      </c>
      <c r="BS86" s="137">
        <v>84.682268527320247</v>
      </c>
      <c r="BT86" s="138">
        <v>3012854</v>
      </c>
      <c r="BU86" s="137">
        <v>72.782179894476428</v>
      </c>
      <c r="BV86" s="138">
        <v>0</v>
      </c>
      <c r="BW86" s="137">
        <v>0</v>
      </c>
      <c r="BX86" s="136">
        <v>3865391</v>
      </c>
      <c r="BY86" s="136">
        <v>3142989</v>
      </c>
      <c r="BZ86" s="137">
        <v>81.311023904179422</v>
      </c>
      <c r="CA86" s="136">
        <v>3053634</v>
      </c>
      <c r="CB86" s="137">
        <v>78.999356080665578</v>
      </c>
      <c r="CC86" s="136">
        <v>2466410</v>
      </c>
      <c r="CD86" s="137">
        <v>63.807516497037433</v>
      </c>
      <c r="CE86" s="136">
        <v>4391828</v>
      </c>
      <c r="CF86" s="136">
        <v>3355957</v>
      </c>
      <c r="CG86" s="137">
        <v>76.413671027189594</v>
      </c>
      <c r="CH86" s="136">
        <v>3230129</v>
      </c>
      <c r="CI86" s="137">
        <v>73.548622578115541</v>
      </c>
      <c r="CJ86" s="136">
        <v>2448540</v>
      </c>
      <c r="CK86" s="137">
        <v>55.752183373301499</v>
      </c>
      <c r="CL86" s="136">
        <v>4695213</v>
      </c>
      <c r="CM86" s="136">
        <v>3370548</v>
      </c>
      <c r="CN86" s="137">
        <v>71.786902958396141</v>
      </c>
      <c r="CO86" s="136">
        <v>3206204</v>
      </c>
      <c r="CP86" s="137">
        <v>68.286657069657963</v>
      </c>
      <c r="CQ86" s="136">
        <v>2251062</v>
      </c>
      <c r="CR86" s="137">
        <v>47.943767407357242</v>
      </c>
      <c r="CS86" s="136">
        <v>4789564</v>
      </c>
      <c r="CT86" s="136">
        <v>3290540</v>
      </c>
      <c r="CU86" s="137">
        <v>68.702286888743942</v>
      </c>
      <c r="CV86" s="136">
        <v>3087245</v>
      </c>
      <c r="CW86" s="137">
        <v>64.457746049536041</v>
      </c>
      <c r="CX86" s="136">
        <v>2017329</v>
      </c>
      <c r="CY86" s="137">
        <v>42.119261795019334</v>
      </c>
      <c r="CZ86" s="136">
        <v>4417542</v>
      </c>
      <c r="DA86" s="136">
        <v>2994911</v>
      </c>
      <c r="DB86" s="137">
        <v>67.795869286585159</v>
      </c>
      <c r="DC86" s="136">
        <v>2768911</v>
      </c>
      <c r="DD86" s="137">
        <v>62.679902081293172</v>
      </c>
      <c r="DE86" s="136">
        <v>1702698</v>
      </c>
      <c r="DF86" s="137">
        <v>38.544013842992328</v>
      </c>
      <c r="DG86" s="136">
        <v>3804929</v>
      </c>
      <c r="DH86" s="136">
        <v>2674305</v>
      </c>
      <c r="DI86" s="137">
        <v>70.285279961859999</v>
      </c>
      <c r="DJ86" s="136">
        <v>2422172</v>
      </c>
      <c r="DK86" s="137">
        <v>63.658796261375706</v>
      </c>
      <c r="DL86" s="136">
        <v>1422675</v>
      </c>
      <c r="DM86" s="137">
        <v>37.390316613003819</v>
      </c>
      <c r="DN86" s="136">
        <v>1401351</v>
      </c>
      <c r="DO86" s="136">
        <v>949557</v>
      </c>
      <c r="DP86" s="137">
        <v>67.76011149240982</v>
      </c>
      <c r="DQ86" s="136">
        <v>774885</v>
      </c>
      <c r="DR86" s="137">
        <v>55.295568347972775</v>
      </c>
      <c r="DS86" s="136">
        <v>290272</v>
      </c>
      <c r="DT86" s="137">
        <v>20.713725540567637</v>
      </c>
      <c r="DU86" s="136">
        <v>1422608</v>
      </c>
      <c r="DV86" s="136">
        <v>865654</v>
      </c>
      <c r="DW86" s="137">
        <v>60.849791369091136</v>
      </c>
      <c r="DX86" s="136">
        <v>601902</v>
      </c>
      <c r="DY86" s="137">
        <v>42.309757853182326</v>
      </c>
      <c r="DZ86" s="136">
        <v>52366</v>
      </c>
      <c r="EA86" s="137">
        <v>3.680985907572571</v>
      </c>
      <c r="EB86" s="136">
        <v>2988769</v>
      </c>
      <c r="EC86" s="136">
        <v>1213871</v>
      </c>
      <c r="ED86" s="137">
        <v>40.614413492645305</v>
      </c>
      <c r="EE86" s="136">
        <v>693536</v>
      </c>
      <c r="EF86" s="137">
        <v>23.204737468837504</v>
      </c>
      <c r="EG86" s="136">
        <v>9684</v>
      </c>
      <c r="EH86" s="137">
        <v>0.32401299665514466</v>
      </c>
      <c r="EI86" s="136">
        <v>5005988</v>
      </c>
      <c r="EJ86" s="136">
        <v>318309</v>
      </c>
      <c r="EK86" s="137">
        <v>6.3585649825768655</v>
      </c>
      <c r="EL86" s="138">
        <v>13162</v>
      </c>
      <c r="EM86" s="137">
        <v>0.26292512087523984</v>
      </c>
      <c r="EN86" s="138">
        <v>19</v>
      </c>
      <c r="EO86" s="137">
        <v>3.7954545636146149E-4</v>
      </c>
      <c r="EP86" s="138">
        <v>2223118</v>
      </c>
      <c r="EQ86" s="138">
        <v>0</v>
      </c>
      <c r="ER86" s="137">
        <v>0</v>
      </c>
      <c r="ET86" s="239">
        <f t="shared" si="93"/>
        <v>59836349</v>
      </c>
      <c r="EU86" s="239">
        <f t="shared" si="89"/>
        <v>16496414</v>
      </c>
      <c r="EV86" s="242">
        <v>44682</v>
      </c>
      <c r="EW86" s="287">
        <f t="shared" si="90"/>
        <v>0.27569218837198772</v>
      </c>
      <c r="EX86" s="239">
        <f t="shared" si="94"/>
        <v>50418984</v>
      </c>
      <c r="EY86" s="239">
        <f t="shared" si="91"/>
        <v>9476883</v>
      </c>
      <c r="EZ86" s="286">
        <f t="shared" si="92"/>
        <v>0.18796259361354842</v>
      </c>
      <c r="FA86" s="288">
        <f t="shared" si="95"/>
        <v>0.81203740638645161</v>
      </c>
      <c r="FB86" s="291">
        <f t="shared" si="96"/>
        <v>0.78237028735049485</v>
      </c>
      <c r="FC86" s="294">
        <f t="shared" si="97"/>
        <v>0.63413112410198513</v>
      </c>
      <c r="FE86" s="239">
        <f t="shared" si="98"/>
        <v>19108599</v>
      </c>
      <c r="FF86" s="239">
        <f t="shared" si="99"/>
        <v>13279861</v>
      </c>
      <c r="FG86" s="239">
        <f t="shared" si="100"/>
        <v>5828738</v>
      </c>
      <c r="FH86" s="239">
        <f t="shared" si="101"/>
        <v>12259417</v>
      </c>
      <c r="FI86" s="240">
        <f t="shared" si="102"/>
        <v>0.30503220042453139</v>
      </c>
      <c r="FJ86" s="239">
        <f t="shared" si="103"/>
        <v>7684036</v>
      </c>
      <c r="FK86" s="240">
        <f t="shared" si="104"/>
        <v>0.69496779957546861</v>
      </c>
      <c r="FL86" s="240">
        <f t="shared" si="105"/>
        <v>0.6415654543799888</v>
      </c>
      <c r="FM86" s="240">
        <f t="shared" si="106"/>
        <v>0.40212450949439044</v>
      </c>
      <c r="FO86" s="312">
        <f t="shared" si="107"/>
        <v>8257219</v>
      </c>
      <c r="FP86" s="312">
        <f t="shared" si="81"/>
        <v>6498946</v>
      </c>
      <c r="FQ86" s="239">
        <f t="shared" si="108"/>
        <v>1758273</v>
      </c>
      <c r="FR86" s="312">
        <f t="shared" si="109"/>
        <v>6283763</v>
      </c>
      <c r="FS86" s="240">
        <f t="shared" si="110"/>
        <v>0.21293767308339526</v>
      </c>
      <c r="FT86" s="312">
        <f t="shared" si="111"/>
        <v>4914950</v>
      </c>
      <c r="FU86" s="240">
        <f t="shared" si="112"/>
        <v>0.78706232691660472</v>
      </c>
      <c r="FV86" s="240">
        <f t="shared" si="113"/>
        <v>0.76100234231404063</v>
      </c>
      <c r="FW86" s="240">
        <f t="shared" si="114"/>
        <v>0.59523067027772913</v>
      </c>
      <c r="FY86" s="244">
        <f t="shared" si="115"/>
        <v>8269325</v>
      </c>
      <c r="FZ86" s="244">
        <f t="shared" si="116"/>
        <v>7268500</v>
      </c>
      <c r="GA86" s="239">
        <f t="shared" si="117"/>
        <v>1000825</v>
      </c>
      <c r="GB86" s="244">
        <f t="shared" si="118"/>
        <v>7134101</v>
      </c>
      <c r="GC86" s="240">
        <f t="shared" si="119"/>
        <v>0.12102862083664628</v>
      </c>
      <c r="GD86" s="244">
        <f t="shared" si="120"/>
        <v>6251609</v>
      </c>
      <c r="GE86" s="240">
        <f t="shared" si="121"/>
        <v>0.87897137916335377</v>
      </c>
      <c r="GF86" s="240">
        <f t="shared" si="122"/>
        <v>0.86271866204315351</v>
      </c>
      <c r="GG86" s="240">
        <f t="shared" si="123"/>
        <v>0.75599991534980182</v>
      </c>
      <c r="GI86" s="244">
        <f t="shared" si="124"/>
        <v>6685963</v>
      </c>
      <c r="GJ86" s="244">
        <f t="shared" si="125"/>
        <v>6148539</v>
      </c>
      <c r="GK86" s="239">
        <f t="shared" si="126"/>
        <v>537424</v>
      </c>
      <c r="GL86" s="244">
        <f t="shared" si="127"/>
        <v>6073528</v>
      </c>
      <c r="GM86" s="240">
        <f t="shared" si="128"/>
        <v>8.0380941384210466E-2</v>
      </c>
      <c r="GN86" s="244">
        <f t="shared" si="129"/>
        <v>5641768</v>
      </c>
      <c r="GO86" s="240">
        <f t="shared" si="130"/>
        <v>0.91961905861578952</v>
      </c>
      <c r="GP86" s="240">
        <f t="shared" si="131"/>
        <v>0.90839988196165611</v>
      </c>
      <c r="GQ86" s="240">
        <f t="shared" si="132"/>
        <v>0.8438227971049197</v>
      </c>
      <c r="GS86" s="244">
        <f t="shared" si="133"/>
        <v>5116920</v>
      </c>
      <c r="GT86" s="244">
        <f t="shared" si="134"/>
        <v>4875428</v>
      </c>
      <c r="GU86" s="239">
        <f t="shared" si="135"/>
        <v>241492</v>
      </c>
      <c r="GV86" s="244">
        <f t="shared" si="136"/>
        <v>4840388</v>
      </c>
      <c r="GW86" s="240">
        <f t="shared" si="137"/>
        <v>4.7194796869992103E-2</v>
      </c>
      <c r="GX86" s="244">
        <f t="shared" si="138"/>
        <v>4694972</v>
      </c>
      <c r="GY86" s="240">
        <f t="shared" si="139"/>
        <v>0.95280520313000794</v>
      </c>
      <c r="GZ86" s="240">
        <f t="shared" si="140"/>
        <v>0.94595733370855906</v>
      </c>
      <c r="HA86" s="240">
        <f t="shared" si="141"/>
        <v>0.91753867560954638</v>
      </c>
      <c r="HC86" s="239">
        <f t="shared" si="142"/>
        <v>2980958</v>
      </c>
      <c r="HD86" s="239">
        <f t="shared" si="143"/>
        <v>2870827</v>
      </c>
      <c r="HE86" s="239">
        <f t="shared" si="144"/>
        <v>110131</v>
      </c>
      <c r="HF86" s="239">
        <f t="shared" si="145"/>
        <v>2855118</v>
      </c>
      <c r="HG86" s="240">
        <f t="shared" si="146"/>
        <v>3.6944834512931748E-2</v>
      </c>
      <c r="HH86" s="239">
        <f t="shared" si="147"/>
        <v>2784912</v>
      </c>
      <c r="HI86" s="240">
        <f t="shared" si="148"/>
        <v>0.96305516548706827</v>
      </c>
      <c r="HJ86" s="299">
        <f t="shared" si="149"/>
        <v>0.95778538308825556</v>
      </c>
      <c r="HK86" s="297">
        <f t="shared" si="150"/>
        <v>0.93423389393611045</v>
      </c>
      <c r="HM86" s="239">
        <f t="shared" si="151"/>
        <v>31310385</v>
      </c>
      <c r="HN86" s="239">
        <f t="shared" si="152"/>
        <v>27662240</v>
      </c>
      <c r="HO86" s="307">
        <f t="shared" si="153"/>
        <v>3648145</v>
      </c>
      <c r="HP86" s="304">
        <f t="shared" si="154"/>
        <v>27186898</v>
      </c>
      <c r="HQ86" s="285">
        <f t="shared" si="155"/>
        <v>0.1165154947791284</v>
      </c>
      <c r="HR86" s="302">
        <f t="shared" si="156"/>
        <v>24288211</v>
      </c>
      <c r="HS86" s="300">
        <f t="shared" si="157"/>
        <v>0.88348450522087163</v>
      </c>
      <c r="HT86" s="299">
        <f t="shared" si="158"/>
        <v>0.86830289694617302</v>
      </c>
      <c r="HU86" s="297">
        <f t="shared" si="159"/>
        <v>0.77572380537639507</v>
      </c>
      <c r="HW86" s="239">
        <f t="shared" si="160"/>
        <v>14783841</v>
      </c>
      <c r="HX86" s="309">
        <f t="shared" si="161"/>
        <v>13894794</v>
      </c>
      <c r="HY86" s="307">
        <f t="shared" si="162"/>
        <v>889047</v>
      </c>
      <c r="HZ86" s="304">
        <f t="shared" si="163"/>
        <v>13769034</v>
      </c>
      <c r="IA86" s="285">
        <f t="shared" si="164"/>
        <v>6.0136401629319471E-2</v>
      </c>
      <c r="IB86" s="302">
        <f t="shared" si="165"/>
        <v>13121652</v>
      </c>
      <c r="IC86" s="300">
        <f t="shared" si="166"/>
        <v>0.93986359837068056</v>
      </c>
      <c r="ID86" s="299">
        <f t="shared" si="167"/>
        <v>0.93135701337697019</v>
      </c>
      <c r="IE86" s="297">
        <f t="shared" si="168"/>
        <v>0.88756717553983433</v>
      </c>
    </row>
    <row r="87" spans="2:239" ht="15" hidden="1" x14ac:dyDescent="0.3">
      <c r="B87" s="131">
        <v>78</v>
      </c>
      <c r="C87" s="131" t="s">
        <v>733</v>
      </c>
      <c r="D87" s="139">
        <v>44717</v>
      </c>
      <c r="E87" s="136">
        <v>2980958</v>
      </c>
      <c r="F87" s="136">
        <v>2870912</v>
      </c>
      <c r="G87" s="137">
        <v>96.308367981031608</v>
      </c>
      <c r="H87" s="136">
        <v>2855217</v>
      </c>
      <c r="I87" s="137">
        <v>95.781859388827357</v>
      </c>
      <c r="J87" s="136">
        <v>2785615</v>
      </c>
      <c r="K87" s="137">
        <v>93.446972416250077</v>
      </c>
      <c r="L87" s="136">
        <v>2206137</v>
      </c>
      <c r="M87" s="137">
        <v>74.007651231583935</v>
      </c>
      <c r="N87" s="136">
        <v>0</v>
      </c>
      <c r="O87" s="137">
        <v>0</v>
      </c>
      <c r="P87" s="136">
        <v>0</v>
      </c>
      <c r="Q87" s="137">
        <v>0</v>
      </c>
      <c r="R87" s="136">
        <v>2442116</v>
      </c>
      <c r="S87" s="136">
        <v>2346739</v>
      </c>
      <c r="T87" s="137">
        <v>96.094493463864936</v>
      </c>
      <c r="U87" s="136">
        <v>2332506</v>
      </c>
      <c r="V87" s="137">
        <v>95.511679215893096</v>
      </c>
      <c r="W87" s="136">
        <v>2276555</v>
      </c>
      <c r="X87" s="137">
        <v>93.220592306016584</v>
      </c>
      <c r="Y87" s="136">
        <v>1369726</v>
      </c>
      <c r="Z87" s="137">
        <v>56.087671511099387</v>
      </c>
      <c r="AA87" s="136">
        <v>0</v>
      </c>
      <c r="AB87" s="137">
        <v>0</v>
      </c>
      <c r="AC87" s="136">
        <v>0</v>
      </c>
      <c r="AD87" s="137">
        <v>0</v>
      </c>
      <c r="AE87" s="138">
        <v>2674804</v>
      </c>
      <c r="AF87" s="138">
        <v>2528810</v>
      </c>
      <c r="AG87" s="137">
        <v>94.541880451801333</v>
      </c>
      <c r="AH87" s="138">
        <v>2508010</v>
      </c>
      <c r="AI87" s="137">
        <v>93.764253380808455</v>
      </c>
      <c r="AJ87" s="138">
        <v>2418920</v>
      </c>
      <c r="AK87" s="137">
        <v>90.433542046445268</v>
      </c>
      <c r="AL87" s="138">
        <v>0</v>
      </c>
      <c r="AM87" s="137">
        <v>0</v>
      </c>
      <c r="AN87" s="138">
        <v>3015497</v>
      </c>
      <c r="AO87" s="138">
        <v>2799122</v>
      </c>
      <c r="AP87" s="137">
        <v>92.824565900745384</v>
      </c>
      <c r="AQ87" s="138">
        <v>2768534</v>
      </c>
      <c r="AR87" s="137">
        <v>91.810205747178657</v>
      </c>
      <c r="AS87" s="138">
        <v>2613394</v>
      </c>
      <c r="AT87" s="137">
        <v>86.665448514788764</v>
      </c>
      <c r="AU87" s="138">
        <v>0</v>
      </c>
      <c r="AV87" s="137">
        <v>0</v>
      </c>
      <c r="AW87" s="138">
        <v>3670466</v>
      </c>
      <c r="AX87" s="138">
        <v>3349574</v>
      </c>
      <c r="AY87" s="137">
        <v>91.257458862171731</v>
      </c>
      <c r="AZ87" s="138">
        <v>3305184</v>
      </c>
      <c r="BA87" s="137">
        <v>90.048075639441976</v>
      </c>
      <c r="BB87" s="138">
        <v>3029372</v>
      </c>
      <c r="BC87" s="137">
        <v>82.53371642728743</v>
      </c>
      <c r="BD87" s="138">
        <v>0</v>
      </c>
      <c r="BE87" s="137">
        <v>0</v>
      </c>
      <c r="BF87" s="138">
        <v>4129776</v>
      </c>
      <c r="BG87" s="138">
        <v>3688861</v>
      </c>
      <c r="BH87" s="137">
        <v>89.32351294598061</v>
      </c>
      <c r="BI87" s="138">
        <v>3628857</v>
      </c>
      <c r="BJ87" s="137">
        <v>87.870552785429524</v>
      </c>
      <c r="BK87" s="138">
        <v>3239814</v>
      </c>
      <c r="BL87" s="137">
        <v>78.450114485628276</v>
      </c>
      <c r="BM87" s="138">
        <v>0</v>
      </c>
      <c r="BN87" s="137">
        <v>0</v>
      </c>
      <c r="BO87" s="138">
        <v>4139549</v>
      </c>
      <c r="BP87" s="138">
        <v>3579961</v>
      </c>
      <c r="BQ87" s="137">
        <v>86.481909019557449</v>
      </c>
      <c r="BR87" s="138">
        <v>3505762</v>
      </c>
      <c r="BS87" s="137">
        <v>84.689467379175838</v>
      </c>
      <c r="BT87" s="138">
        <v>3014353</v>
      </c>
      <c r="BU87" s="137">
        <v>72.818391568743351</v>
      </c>
      <c r="BV87" s="138">
        <v>0</v>
      </c>
      <c r="BW87" s="137">
        <v>0</v>
      </c>
      <c r="BX87" s="136">
        <v>3865391</v>
      </c>
      <c r="BY87" s="136">
        <v>3143232</v>
      </c>
      <c r="BZ87" s="137">
        <v>81.317310460959831</v>
      </c>
      <c r="CA87" s="136">
        <v>3054035</v>
      </c>
      <c r="CB87" s="137">
        <v>79.009730192883467</v>
      </c>
      <c r="CC87" s="136">
        <v>2468227</v>
      </c>
      <c r="CD87" s="137">
        <v>63.854523384568338</v>
      </c>
      <c r="CE87" s="136">
        <v>4391828</v>
      </c>
      <c r="CF87" s="136">
        <v>3356394</v>
      </c>
      <c r="CG87" s="137">
        <v>76.423621325789625</v>
      </c>
      <c r="CH87" s="136">
        <v>3230782</v>
      </c>
      <c r="CI87" s="137">
        <v>73.563491102110561</v>
      </c>
      <c r="CJ87" s="136">
        <v>2451017</v>
      </c>
      <c r="CK87" s="137">
        <v>55.808583578409724</v>
      </c>
      <c r="CL87" s="136">
        <v>4695213</v>
      </c>
      <c r="CM87" s="136">
        <v>3371167</v>
      </c>
      <c r="CN87" s="137">
        <v>71.800086598840139</v>
      </c>
      <c r="CO87" s="136">
        <v>3207167</v>
      </c>
      <c r="CP87" s="137">
        <v>68.30716732126956</v>
      </c>
      <c r="CQ87" s="136">
        <v>2254405</v>
      </c>
      <c r="CR87" s="137">
        <v>48.014967585070153</v>
      </c>
      <c r="CS87" s="136">
        <v>4789564</v>
      </c>
      <c r="CT87" s="136">
        <v>3291344</v>
      </c>
      <c r="CU87" s="137">
        <v>68.719073385385386</v>
      </c>
      <c r="CV87" s="136">
        <v>3088652</v>
      </c>
      <c r="CW87" s="137">
        <v>64.487122418658572</v>
      </c>
      <c r="CX87" s="136">
        <v>2021838</v>
      </c>
      <c r="CY87" s="137">
        <v>42.213403975810742</v>
      </c>
      <c r="CZ87" s="136">
        <v>4417542</v>
      </c>
      <c r="DA87" s="136">
        <v>2995859</v>
      </c>
      <c r="DB87" s="137">
        <v>67.817329184419748</v>
      </c>
      <c r="DC87" s="136">
        <v>2770677</v>
      </c>
      <c r="DD87" s="137">
        <v>62.71987906396815</v>
      </c>
      <c r="DE87" s="136">
        <v>1708305</v>
      </c>
      <c r="DF87" s="137">
        <v>38.670939631134239</v>
      </c>
      <c r="DG87" s="136">
        <v>3804929</v>
      </c>
      <c r="DH87" s="136">
        <v>2675548</v>
      </c>
      <c r="DI87" s="137">
        <v>70.317948114143519</v>
      </c>
      <c r="DJ87" s="136">
        <v>2424781</v>
      </c>
      <c r="DK87" s="137">
        <v>63.727365214961964</v>
      </c>
      <c r="DL87" s="136">
        <v>1430285</v>
      </c>
      <c r="DM87" s="137">
        <v>37.590320345005125</v>
      </c>
      <c r="DN87" s="136">
        <v>1401351</v>
      </c>
      <c r="DO87" s="136">
        <v>950208</v>
      </c>
      <c r="DP87" s="137">
        <v>67.806566663170045</v>
      </c>
      <c r="DQ87" s="136">
        <v>778292</v>
      </c>
      <c r="DR87" s="137">
        <v>55.538690877588834</v>
      </c>
      <c r="DS87" s="136">
        <v>295024</v>
      </c>
      <c r="DT87" s="137">
        <v>21.052826879204424</v>
      </c>
      <c r="DU87" s="136">
        <v>1422608</v>
      </c>
      <c r="DV87" s="136">
        <v>866474</v>
      </c>
      <c r="DW87" s="137">
        <v>60.907431984074321</v>
      </c>
      <c r="DX87" s="136">
        <v>609779</v>
      </c>
      <c r="DY87" s="137">
        <v>42.863459224185441</v>
      </c>
      <c r="DZ87" s="136">
        <v>56439</v>
      </c>
      <c r="EA87" s="137">
        <v>3.9672910598000293</v>
      </c>
      <c r="EB87" s="136">
        <v>2988769</v>
      </c>
      <c r="EC87" s="136">
        <v>1221727</v>
      </c>
      <c r="ED87" s="137">
        <v>40.877264184686069</v>
      </c>
      <c r="EE87" s="136">
        <v>705074</v>
      </c>
      <c r="EF87" s="137">
        <v>23.590782693476815</v>
      </c>
      <c r="EG87" s="136">
        <v>10287</v>
      </c>
      <c r="EH87" s="137">
        <v>0.34418852711601328</v>
      </c>
      <c r="EI87" s="136">
        <v>5005988</v>
      </c>
      <c r="EJ87" s="136">
        <v>332616</v>
      </c>
      <c r="EK87" s="137">
        <v>6.6443627112170462</v>
      </c>
      <c r="EL87" s="138">
        <v>14041</v>
      </c>
      <c r="EM87" s="137">
        <v>0.28048409225112003</v>
      </c>
      <c r="EN87" s="138">
        <v>21</v>
      </c>
      <c r="EO87" s="137">
        <v>4.1949760966266802E-4</v>
      </c>
      <c r="EP87" s="138">
        <v>2223118</v>
      </c>
      <c r="EQ87" s="138">
        <v>0</v>
      </c>
      <c r="ER87" s="137">
        <v>0</v>
      </c>
      <c r="ET87" s="239">
        <f t="shared" si="93"/>
        <v>59836349</v>
      </c>
      <c r="EU87" s="239">
        <f t="shared" si="89"/>
        <v>16467801</v>
      </c>
      <c r="EW87" s="287">
        <f t="shared" si="90"/>
        <v>0.27521400077401115</v>
      </c>
      <c r="EX87" s="239">
        <f t="shared" si="94"/>
        <v>50418984</v>
      </c>
      <c r="EY87" s="239">
        <f t="shared" si="91"/>
        <v>9471253</v>
      </c>
      <c r="EZ87" s="286">
        <f t="shared" si="92"/>
        <v>0.1878509293245576</v>
      </c>
      <c r="FA87" s="288">
        <f t="shared" si="95"/>
        <v>0.8121490706754424</v>
      </c>
      <c r="FB87" s="291">
        <f t="shared" si="96"/>
        <v>0.78261108950549263</v>
      </c>
      <c r="FC87" s="294">
        <f t="shared" si="97"/>
        <v>0.63482286751355399</v>
      </c>
      <c r="FE87" s="239">
        <f t="shared" si="98"/>
        <v>19108599</v>
      </c>
      <c r="FF87" s="239">
        <f t="shared" si="99"/>
        <v>13284126</v>
      </c>
      <c r="FG87" s="239">
        <f t="shared" si="100"/>
        <v>5824473</v>
      </c>
      <c r="FH87" s="239">
        <f t="shared" si="101"/>
        <v>12269569</v>
      </c>
      <c r="FI87" s="240">
        <f t="shared" si="102"/>
        <v>0.3048090024810296</v>
      </c>
      <c r="FJ87" s="239">
        <f t="shared" si="103"/>
        <v>7709857</v>
      </c>
      <c r="FK87" s="240">
        <f t="shared" si="104"/>
        <v>0.6951909975189704</v>
      </c>
      <c r="FL87" s="240">
        <f t="shared" si="105"/>
        <v>0.64209673351772156</v>
      </c>
      <c r="FM87" s="240">
        <f t="shared" si="106"/>
        <v>0.40347578595374783</v>
      </c>
      <c r="FO87" s="312">
        <f t="shared" si="107"/>
        <v>8257219</v>
      </c>
      <c r="FP87" s="312">
        <f t="shared" si="81"/>
        <v>6499626</v>
      </c>
      <c r="FQ87" s="239">
        <f t="shared" si="108"/>
        <v>1757593</v>
      </c>
      <c r="FR87" s="312">
        <f t="shared" si="109"/>
        <v>6284817</v>
      </c>
      <c r="FS87" s="240">
        <f t="shared" si="110"/>
        <v>0.21285532090162559</v>
      </c>
      <c r="FT87" s="312">
        <f t="shared" si="111"/>
        <v>4919244</v>
      </c>
      <c r="FU87" s="240">
        <f t="shared" si="112"/>
        <v>0.78714467909837438</v>
      </c>
      <c r="FV87" s="240">
        <f t="shared" si="113"/>
        <v>0.76112998819578359</v>
      </c>
      <c r="FW87" s="240">
        <f t="shared" si="114"/>
        <v>0.5957507000843747</v>
      </c>
      <c r="FY87" s="244">
        <f t="shared" si="115"/>
        <v>8269325</v>
      </c>
      <c r="FZ87" s="244">
        <f t="shared" si="116"/>
        <v>7268822</v>
      </c>
      <c r="GA87" s="239">
        <f t="shared" si="117"/>
        <v>1000503</v>
      </c>
      <c r="GB87" s="244">
        <f t="shared" si="118"/>
        <v>7134619</v>
      </c>
      <c r="GC87" s="240">
        <f t="shared" si="119"/>
        <v>0.12098968174548709</v>
      </c>
      <c r="GD87" s="244">
        <f t="shared" si="120"/>
        <v>6254167</v>
      </c>
      <c r="GE87" s="240">
        <f t="shared" si="121"/>
        <v>0.87901031825451292</v>
      </c>
      <c r="GF87" s="240">
        <f t="shared" si="122"/>
        <v>0.86278130318980084</v>
      </c>
      <c r="GG87" s="240">
        <f t="shared" si="123"/>
        <v>0.75630925135969385</v>
      </c>
      <c r="GI87" s="244">
        <f t="shared" si="124"/>
        <v>6685963</v>
      </c>
      <c r="GJ87" s="244">
        <f t="shared" si="125"/>
        <v>6148696</v>
      </c>
      <c r="GK87" s="239">
        <f t="shared" si="126"/>
        <v>537267</v>
      </c>
      <c r="GL87" s="244">
        <f t="shared" si="127"/>
        <v>6073718</v>
      </c>
      <c r="GM87" s="240">
        <f t="shared" si="128"/>
        <v>8.0357459351779237E-2</v>
      </c>
      <c r="GN87" s="244">
        <f t="shared" si="129"/>
        <v>5642766</v>
      </c>
      <c r="GO87" s="240">
        <f t="shared" si="130"/>
        <v>0.91964254064822071</v>
      </c>
      <c r="GP87" s="240">
        <f t="shared" si="131"/>
        <v>0.90842829970791039</v>
      </c>
      <c r="GQ87" s="240">
        <f t="shared" si="132"/>
        <v>0.84397206505629785</v>
      </c>
      <c r="GS87" s="244">
        <f t="shared" si="133"/>
        <v>5116920</v>
      </c>
      <c r="GT87" s="244">
        <f t="shared" si="134"/>
        <v>4875549</v>
      </c>
      <c r="GU87" s="239">
        <f t="shared" si="135"/>
        <v>241371</v>
      </c>
      <c r="GV87" s="244">
        <f t="shared" si="136"/>
        <v>4840516</v>
      </c>
      <c r="GW87" s="240">
        <f t="shared" si="137"/>
        <v>4.7171149832321006E-2</v>
      </c>
      <c r="GX87" s="244">
        <f t="shared" si="138"/>
        <v>4695475</v>
      </c>
      <c r="GY87" s="240">
        <f t="shared" si="139"/>
        <v>0.95282885016767904</v>
      </c>
      <c r="GZ87" s="240">
        <f t="shared" si="140"/>
        <v>0.94598234875667397</v>
      </c>
      <c r="HA87" s="240">
        <f t="shared" si="141"/>
        <v>0.91763697693143531</v>
      </c>
      <c r="HC87" s="239">
        <f t="shared" si="142"/>
        <v>2980958</v>
      </c>
      <c r="HD87" s="239">
        <f t="shared" si="143"/>
        <v>2870912</v>
      </c>
      <c r="HE87" s="239">
        <f t="shared" si="144"/>
        <v>110046</v>
      </c>
      <c r="HF87" s="239">
        <f t="shared" si="145"/>
        <v>2855217</v>
      </c>
      <c r="HG87" s="240">
        <f t="shared" si="146"/>
        <v>3.6916320189683986E-2</v>
      </c>
      <c r="HH87" s="239">
        <f t="shared" si="147"/>
        <v>2785615</v>
      </c>
      <c r="HI87" s="240">
        <f t="shared" si="148"/>
        <v>0.96308367981031606</v>
      </c>
      <c r="HJ87" s="299">
        <f t="shared" si="149"/>
        <v>0.95781859388827351</v>
      </c>
      <c r="HK87" s="297">
        <f t="shared" si="150"/>
        <v>0.93446972416250074</v>
      </c>
      <c r="HM87" s="239">
        <f t="shared" si="151"/>
        <v>31310385</v>
      </c>
      <c r="HN87" s="239">
        <f t="shared" si="152"/>
        <v>27663605</v>
      </c>
      <c r="HO87" s="307">
        <f t="shared" si="153"/>
        <v>3646780</v>
      </c>
      <c r="HP87" s="304">
        <f t="shared" si="154"/>
        <v>27188887</v>
      </c>
      <c r="HQ87" s="285">
        <f t="shared" si="155"/>
        <v>0.11647189902008551</v>
      </c>
      <c r="HR87" s="302">
        <f t="shared" si="156"/>
        <v>24297267</v>
      </c>
      <c r="HS87" s="300">
        <f t="shared" si="157"/>
        <v>0.88352810097991452</v>
      </c>
      <c r="HT87" s="299">
        <f t="shared" si="158"/>
        <v>0.86836642219506399</v>
      </c>
      <c r="HU87" s="297">
        <f t="shared" si="159"/>
        <v>0.77601303848547376</v>
      </c>
      <c r="HW87" s="239">
        <f t="shared" si="160"/>
        <v>14783841</v>
      </c>
      <c r="HX87" s="309">
        <f t="shared" si="161"/>
        <v>13895157</v>
      </c>
      <c r="HY87" s="307">
        <f t="shared" si="162"/>
        <v>888684</v>
      </c>
      <c r="HZ87" s="304">
        <f t="shared" si="163"/>
        <v>13769451</v>
      </c>
      <c r="IA87" s="285">
        <f t="shared" si="164"/>
        <v>6.0111847793817591E-2</v>
      </c>
      <c r="IB87" s="302">
        <f t="shared" si="165"/>
        <v>13123856</v>
      </c>
      <c r="IC87" s="300">
        <f t="shared" si="166"/>
        <v>0.93988815220618238</v>
      </c>
      <c r="ID87" s="299">
        <f t="shared" si="167"/>
        <v>0.93138521984915823</v>
      </c>
      <c r="IE87" s="297">
        <f t="shared" si="168"/>
        <v>0.88771625722976866</v>
      </c>
    </row>
    <row r="88" spans="2:239" ht="15" hidden="1" x14ac:dyDescent="0.3">
      <c r="B88" s="131">
        <v>79</v>
      </c>
      <c r="C88" s="131" t="s">
        <v>734</v>
      </c>
      <c r="D88" s="139">
        <v>44724</v>
      </c>
      <c r="E88" s="136">
        <v>2980958</v>
      </c>
      <c r="F88" s="136">
        <v>2871037</v>
      </c>
      <c r="G88" s="137">
        <v>96.31256126386215</v>
      </c>
      <c r="H88" s="136">
        <v>2855390</v>
      </c>
      <c r="I88" s="137">
        <v>95.787662892264834</v>
      </c>
      <c r="J88" s="136">
        <v>2786651</v>
      </c>
      <c r="K88" s="137">
        <v>93.48172634434971</v>
      </c>
      <c r="L88" s="136">
        <v>2262796</v>
      </c>
      <c r="M88" s="137">
        <v>75.908348926754428</v>
      </c>
      <c r="N88" s="136">
        <v>0</v>
      </c>
      <c r="O88" s="137">
        <v>0</v>
      </c>
      <c r="P88" s="136">
        <v>0</v>
      </c>
      <c r="Q88" s="137">
        <v>0</v>
      </c>
      <c r="R88" s="136">
        <v>2442116</v>
      </c>
      <c r="S88" s="136">
        <v>2346827</v>
      </c>
      <c r="T88" s="137">
        <v>96.098096896298131</v>
      </c>
      <c r="U88" s="136">
        <v>2332614</v>
      </c>
      <c r="V88" s="137">
        <v>95.516101610242927</v>
      </c>
      <c r="W88" s="136">
        <v>2277006</v>
      </c>
      <c r="X88" s="137">
        <v>93.239059897236658</v>
      </c>
      <c r="Y88" s="136">
        <v>1418028</v>
      </c>
      <c r="Z88" s="137">
        <v>58.065546435959639</v>
      </c>
      <c r="AA88" s="136">
        <v>0</v>
      </c>
      <c r="AB88" s="137">
        <v>0</v>
      </c>
      <c r="AC88" s="136">
        <v>0</v>
      </c>
      <c r="AD88" s="137">
        <v>0</v>
      </c>
      <c r="AE88" s="138">
        <v>2674804</v>
      </c>
      <c r="AF88" s="138">
        <v>2528871</v>
      </c>
      <c r="AG88" s="137">
        <v>94.544160992730681</v>
      </c>
      <c r="AH88" s="138">
        <v>2508072</v>
      </c>
      <c r="AI88" s="137">
        <v>93.766571307654687</v>
      </c>
      <c r="AJ88" s="138">
        <v>2419270</v>
      </c>
      <c r="AK88" s="137">
        <v>90.446627117351397</v>
      </c>
      <c r="AL88" s="138">
        <v>0</v>
      </c>
      <c r="AM88" s="137">
        <v>0</v>
      </c>
      <c r="AN88" s="138">
        <v>3015497</v>
      </c>
      <c r="AO88" s="138">
        <v>2799221</v>
      </c>
      <c r="AP88" s="137">
        <v>92.827848941650416</v>
      </c>
      <c r="AQ88" s="138">
        <v>2768645</v>
      </c>
      <c r="AR88" s="137">
        <v>91.813886732435819</v>
      </c>
      <c r="AS88" s="138">
        <v>2613941</v>
      </c>
      <c r="AT88" s="137">
        <v>86.683588144839803</v>
      </c>
      <c r="AU88" s="138">
        <v>0</v>
      </c>
      <c r="AV88" s="137">
        <v>0</v>
      </c>
      <c r="AW88" s="138">
        <v>3670466</v>
      </c>
      <c r="AX88" s="138">
        <v>3349685</v>
      </c>
      <c r="AY88" s="137">
        <v>91.260483001340972</v>
      </c>
      <c r="AZ88" s="138">
        <v>3305379</v>
      </c>
      <c r="BA88" s="137">
        <v>90.053388316360923</v>
      </c>
      <c r="BB88" s="138">
        <v>3030328</v>
      </c>
      <c r="BC88" s="137">
        <v>82.559762166438816</v>
      </c>
      <c r="BD88" s="138">
        <v>0</v>
      </c>
      <c r="BE88" s="137">
        <v>0</v>
      </c>
      <c r="BF88" s="138">
        <v>4129776</v>
      </c>
      <c r="BG88" s="138">
        <v>3688994</v>
      </c>
      <c r="BH88" s="137">
        <v>89.326733459635591</v>
      </c>
      <c r="BI88" s="138">
        <v>3629125</v>
      </c>
      <c r="BJ88" s="137">
        <v>87.87704224151625</v>
      </c>
      <c r="BK88" s="138">
        <v>3241363</v>
      </c>
      <c r="BL88" s="137">
        <v>78.487622573233992</v>
      </c>
      <c r="BM88" s="138">
        <v>0</v>
      </c>
      <c r="BN88" s="137">
        <v>0</v>
      </c>
      <c r="BO88" s="138">
        <v>4139549</v>
      </c>
      <c r="BP88" s="138">
        <v>3580153</v>
      </c>
      <c r="BQ88" s="137">
        <v>86.48654720598789</v>
      </c>
      <c r="BR88" s="138">
        <v>3506142</v>
      </c>
      <c r="BS88" s="137">
        <v>84.698647123152796</v>
      </c>
      <c r="BT88" s="138">
        <v>3016489</v>
      </c>
      <c r="BU88" s="137">
        <v>72.869991392782168</v>
      </c>
      <c r="BV88" s="138">
        <v>0</v>
      </c>
      <c r="BW88" s="137">
        <v>0</v>
      </c>
      <c r="BX88" s="136">
        <v>3865391</v>
      </c>
      <c r="BY88" s="136">
        <v>3143458</v>
      </c>
      <c r="BZ88" s="137">
        <v>81.32315721747166</v>
      </c>
      <c r="CA88" s="136">
        <v>3054558</v>
      </c>
      <c r="CB88" s="137">
        <v>79.023260518793563</v>
      </c>
      <c r="CC88" s="136">
        <v>2470887</v>
      </c>
      <c r="CD88" s="137">
        <v>63.923339191300443</v>
      </c>
      <c r="CE88" s="136">
        <v>4391828</v>
      </c>
      <c r="CF88" s="136">
        <v>3356820</v>
      </c>
      <c r="CG88" s="137">
        <v>76.433321159207509</v>
      </c>
      <c r="CH88" s="136">
        <v>3231649</v>
      </c>
      <c r="CI88" s="137">
        <v>73.583232312376538</v>
      </c>
      <c r="CJ88" s="136">
        <v>2454778</v>
      </c>
      <c r="CK88" s="137">
        <v>55.894219901143671</v>
      </c>
      <c r="CL88" s="136">
        <v>4695213</v>
      </c>
      <c r="CM88" s="136">
        <v>3371755</v>
      </c>
      <c r="CN88" s="137">
        <v>71.812609992347518</v>
      </c>
      <c r="CO88" s="136">
        <v>3208507</v>
      </c>
      <c r="CP88" s="137">
        <v>68.335707027561895</v>
      </c>
      <c r="CQ88" s="136">
        <v>2259520</v>
      </c>
      <c r="CR88" s="137">
        <v>48.12390832961146</v>
      </c>
      <c r="CS88" s="136">
        <v>4789564</v>
      </c>
      <c r="CT88" s="136">
        <v>3292152</v>
      </c>
      <c r="CU88" s="137">
        <v>68.735943396935511</v>
      </c>
      <c r="CV88" s="136">
        <v>3090512</v>
      </c>
      <c r="CW88" s="137">
        <v>64.525956851187289</v>
      </c>
      <c r="CX88" s="136">
        <v>2028311</v>
      </c>
      <c r="CY88" s="137">
        <v>42.348551976756134</v>
      </c>
      <c r="CZ88" s="136">
        <v>4417542</v>
      </c>
      <c r="DA88" s="136">
        <v>2996974</v>
      </c>
      <c r="DB88" s="137">
        <v>67.842569465100738</v>
      </c>
      <c r="DC88" s="136">
        <v>2773179</v>
      </c>
      <c r="DD88" s="137">
        <v>62.776516895594881</v>
      </c>
      <c r="DE88" s="136">
        <v>1716354</v>
      </c>
      <c r="DF88" s="137">
        <v>38.853145029520938</v>
      </c>
      <c r="DG88" s="136">
        <v>3804929</v>
      </c>
      <c r="DH88" s="136">
        <v>2676896</v>
      </c>
      <c r="DI88" s="137">
        <v>70.353375844858078</v>
      </c>
      <c r="DJ88" s="136">
        <v>2428102</v>
      </c>
      <c r="DK88" s="137">
        <v>63.814646738480526</v>
      </c>
      <c r="DL88" s="136">
        <v>1440788</v>
      </c>
      <c r="DM88" s="137">
        <v>37.866357033206135</v>
      </c>
      <c r="DN88" s="136">
        <v>1401351</v>
      </c>
      <c r="DO88" s="136">
        <v>950864</v>
      </c>
      <c r="DP88" s="137">
        <v>67.853378632476804</v>
      </c>
      <c r="DQ88" s="136">
        <v>781898</v>
      </c>
      <c r="DR88" s="137">
        <v>55.796013989357419</v>
      </c>
      <c r="DS88" s="136">
        <v>299789</v>
      </c>
      <c r="DT88" s="137">
        <v>21.39285589406223</v>
      </c>
      <c r="DU88" s="136">
        <v>1422608</v>
      </c>
      <c r="DV88" s="136">
        <v>867091</v>
      </c>
      <c r="DW88" s="137">
        <v>60.950803032177525</v>
      </c>
      <c r="DX88" s="136">
        <v>615205</v>
      </c>
      <c r="DY88" s="137">
        <v>43.244871391135156</v>
      </c>
      <c r="DZ88" s="136">
        <v>58647</v>
      </c>
      <c r="EA88" s="137">
        <v>4.122498959657193</v>
      </c>
      <c r="EB88" s="136">
        <v>2988769</v>
      </c>
      <c r="EC88" s="136">
        <v>1228966</v>
      </c>
      <c r="ED88" s="137">
        <v>41.11947092598993</v>
      </c>
      <c r="EE88" s="136">
        <v>716818</v>
      </c>
      <c r="EF88" s="137">
        <v>23.983720387892138</v>
      </c>
      <c r="EG88" s="136">
        <v>10922</v>
      </c>
      <c r="EH88" s="137">
        <v>0.36543473249354502</v>
      </c>
      <c r="EI88" s="136">
        <v>5005988</v>
      </c>
      <c r="EJ88" s="136">
        <v>345579</v>
      </c>
      <c r="EK88" s="137">
        <v>6.9033125928388159</v>
      </c>
      <c r="EL88" s="138">
        <v>15363</v>
      </c>
      <c r="EM88" s="137">
        <v>0.30689246558321753</v>
      </c>
      <c r="EN88" s="138">
        <v>31</v>
      </c>
      <c r="EO88" s="137">
        <v>6.1925837616870038E-4</v>
      </c>
      <c r="EP88" s="138">
        <v>2223118</v>
      </c>
      <c r="EQ88" s="138">
        <v>0</v>
      </c>
      <c r="ER88" s="137">
        <v>0</v>
      </c>
      <c r="ET88" s="239">
        <f t="shared" si="93"/>
        <v>59836349</v>
      </c>
      <c r="EU88" s="239">
        <f t="shared" si="89"/>
        <v>16441006</v>
      </c>
      <c r="EW88" s="287">
        <f t="shared" si="90"/>
        <v>0.27476619604581826</v>
      </c>
      <c r="EX88" s="239">
        <f t="shared" si="94"/>
        <v>50418984</v>
      </c>
      <c r="EY88" s="239">
        <f t="shared" si="91"/>
        <v>9465277</v>
      </c>
      <c r="EZ88" s="286">
        <f t="shared" si="92"/>
        <v>0.18773240254107459</v>
      </c>
      <c r="FA88" s="288">
        <f t="shared" si="95"/>
        <v>0.81226759745892541</v>
      </c>
      <c r="FB88" s="291">
        <f t="shared" si="96"/>
        <v>0.78291486397266552</v>
      </c>
      <c r="FC88" s="294">
        <f t="shared" si="97"/>
        <v>0.63578185153433475</v>
      </c>
      <c r="FE88" s="239">
        <f t="shared" si="98"/>
        <v>19108599</v>
      </c>
      <c r="FF88" s="239">
        <f t="shared" si="99"/>
        <v>13288641</v>
      </c>
      <c r="FG88" s="239">
        <f t="shared" si="100"/>
        <v>5819958</v>
      </c>
      <c r="FH88" s="239">
        <f t="shared" si="101"/>
        <v>12282198</v>
      </c>
      <c r="FI88" s="240">
        <f t="shared" si="102"/>
        <v>0.30457272142243397</v>
      </c>
      <c r="FJ88" s="239">
        <f t="shared" si="103"/>
        <v>7744762</v>
      </c>
      <c r="FK88" s="240">
        <f t="shared" si="104"/>
        <v>0.69542727857756603</v>
      </c>
      <c r="FL88" s="240">
        <f t="shared" si="105"/>
        <v>0.64275764015980452</v>
      </c>
      <c r="FM88" s="240">
        <f t="shared" si="106"/>
        <v>0.40530245048315683</v>
      </c>
      <c r="FO88" s="312">
        <f t="shared" si="107"/>
        <v>8257219</v>
      </c>
      <c r="FP88" s="312">
        <f t="shared" si="81"/>
        <v>6500278</v>
      </c>
      <c r="FQ88" s="239">
        <f t="shared" si="108"/>
        <v>1756941</v>
      </c>
      <c r="FR88" s="312">
        <f t="shared" si="109"/>
        <v>6286207</v>
      </c>
      <c r="FS88" s="240">
        <f t="shared" si="110"/>
        <v>0.21277635969204645</v>
      </c>
      <c r="FT88" s="312">
        <f t="shared" si="111"/>
        <v>4925665</v>
      </c>
      <c r="FU88" s="240">
        <f t="shared" si="112"/>
        <v>0.78722364030795355</v>
      </c>
      <c r="FV88" s="240">
        <f t="shared" si="113"/>
        <v>0.76129832574381273</v>
      </c>
      <c r="FW88" s="240">
        <f t="shared" si="114"/>
        <v>0.59652832267134981</v>
      </c>
      <c r="FY88" s="244">
        <f t="shared" si="115"/>
        <v>8269325</v>
      </c>
      <c r="FZ88" s="244">
        <f t="shared" si="116"/>
        <v>7269147</v>
      </c>
      <c r="GA88" s="239">
        <f t="shared" si="117"/>
        <v>1000178</v>
      </c>
      <c r="GB88" s="244">
        <f t="shared" si="118"/>
        <v>7135267</v>
      </c>
      <c r="GC88" s="240">
        <f t="shared" si="119"/>
        <v>0.1209503798677643</v>
      </c>
      <c r="GD88" s="244">
        <f t="shared" si="120"/>
        <v>6257852</v>
      </c>
      <c r="GE88" s="240">
        <f t="shared" si="121"/>
        <v>0.87904962013223575</v>
      </c>
      <c r="GF88" s="240">
        <f t="shared" si="122"/>
        <v>0.86285966508753742</v>
      </c>
      <c r="GG88" s="240">
        <f t="shared" si="123"/>
        <v>0.75675487418864296</v>
      </c>
      <c r="GI88" s="244">
        <f t="shared" si="124"/>
        <v>6685963</v>
      </c>
      <c r="GJ88" s="244">
        <f t="shared" si="125"/>
        <v>6148906</v>
      </c>
      <c r="GK88" s="239">
        <f t="shared" si="126"/>
        <v>537057</v>
      </c>
      <c r="GL88" s="244">
        <f t="shared" si="127"/>
        <v>6074024</v>
      </c>
      <c r="GM88" s="240">
        <f t="shared" si="128"/>
        <v>8.0326050263813897E-2</v>
      </c>
      <c r="GN88" s="244">
        <f t="shared" si="129"/>
        <v>5644269</v>
      </c>
      <c r="GO88" s="240">
        <f t="shared" si="130"/>
        <v>0.9196739497361861</v>
      </c>
      <c r="GP88" s="240">
        <f t="shared" si="131"/>
        <v>0.90847406723608848</v>
      </c>
      <c r="GQ88" s="240">
        <f t="shared" si="132"/>
        <v>0.84419686438587827</v>
      </c>
      <c r="GS88" s="244">
        <f t="shared" si="133"/>
        <v>5116920</v>
      </c>
      <c r="GT88" s="244">
        <f t="shared" si="134"/>
        <v>4875698</v>
      </c>
      <c r="GU88" s="239">
        <f t="shared" si="135"/>
        <v>241222</v>
      </c>
      <c r="GV88" s="244">
        <f t="shared" si="136"/>
        <v>4840686</v>
      </c>
      <c r="GW88" s="240">
        <f t="shared" si="137"/>
        <v>4.7142030752874778E-2</v>
      </c>
      <c r="GX88" s="244">
        <f t="shared" si="138"/>
        <v>4696276</v>
      </c>
      <c r="GY88" s="240">
        <f t="shared" si="139"/>
        <v>0.95285796924712518</v>
      </c>
      <c r="GZ88" s="240">
        <f t="shared" si="140"/>
        <v>0.94601557186745155</v>
      </c>
      <c r="HA88" s="240">
        <f t="shared" si="141"/>
        <v>0.91779351641221674</v>
      </c>
      <c r="HC88" s="239">
        <f t="shared" si="142"/>
        <v>2980958</v>
      </c>
      <c r="HD88" s="239">
        <f t="shared" si="143"/>
        <v>2871037</v>
      </c>
      <c r="HE88" s="239">
        <f t="shared" si="144"/>
        <v>109921</v>
      </c>
      <c r="HF88" s="239">
        <f t="shared" si="145"/>
        <v>2855390</v>
      </c>
      <c r="HG88" s="240">
        <f t="shared" si="146"/>
        <v>3.6874387361378456E-2</v>
      </c>
      <c r="HH88" s="239">
        <f t="shared" si="147"/>
        <v>2786651</v>
      </c>
      <c r="HI88" s="240">
        <f t="shared" si="148"/>
        <v>0.96312561263862151</v>
      </c>
      <c r="HJ88" s="299">
        <f t="shared" si="149"/>
        <v>0.95787662892264835</v>
      </c>
      <c r="HK88" s="297">
        <f t="shared" si="150"/>
        <v>0.93481726344349703</v>
      </c>
      <c r="HM88" s="239">
        <f t="shared" si="151"/>
        <v>31310385</v>
      </c>
      <c r="HN88" s="239">
        <f t="shared" si="152"/>
        <v>27665066</v>
      </c>
      <c r="HO88" s="307">
        <f t="shared" si="153"/>
        <v>3645319</v>
      </c>
      <c r="HP88" s="304">
        <f t="shared" si="154"/>
        <v>27191574</v>
      </c>
      <c r="HQ88" s="285">
        <f t="shared" si="155"/>
        <v>0.11642523718568136</v>
      </c>
      <c r="HR88" s="302">
        <f t="shared" si="156"/>
        <v>24310713</v>
      </c>
      <c r="HS88" s="300">
        <f t="shared" si="157"/>
        <v>0.88357476281431868</v>
      </c>
      <c r="HT88" s="299">
        <f t="shared" si="158"/>
        <v>0.86845224036689428</v>
      </c>
      <c r="HU88" s="297">
        <f t="shared" si="159"/>
        <v>0.77644248066575994</v>
      </c>
      <c r="HW88" s="239">
        <f t="shared" si="160"/>
        <v>14783841</v>
      </c>
      <c r="HX88" s="309">
        <f t="shared" si="161"/>
        <v>13895641</v>
      </c>
      <c r="HY88" s="307">
        <f t="shared" si="162"/>
        <v>888200</v>
      </c>
      <c r="HZ88" s="304">
        <f t="shared" si="163"/>
        <v>13770100</v>
      </c>
      <c r="IA88" s="285">
        <f t="shared" si="164"/>
        <v>6.0079109346481745E-2</v>
      </c>
      <c r="IB88" s="302">
        <f t="shared" si="165"/>
        <v>13127196</v>
      </c>
      <c r="IC88" s="300">
        <f t="shared" si="166"/>
        <v>0.93992089065351825</v>
      </c>
      <c r="ID88" s="299">
        <f t="shared" si="167"/>
        <v>0.93142911913081317</v>
      </c>
      <c r="IE88" s="297">
        <f t="shared" si="168"/>
        <v>0.88794217957295396</v>
      </c>
    </row>
    <row r="89" spans="2:239" ht="15" hidden="1" x14ac:dyDescent="0.3">
      <c r="B89" s="131">
        <v>80</v>
      </c>
      <c r="C89" s="131" t="s">
        <v>735</v>
      </c>
      <c r="D89" s="139">
        <v>44731</v>
      </c>
      <c r="E89" s="136">
        <v>2980958</v>
      </c>
      <c r="F89" s="136">
        <v>2871139</v>
      </c>
      <c r="G89" s="137">
        <v>96.315982982651889</v>
      </c>
      <c r="H89" s="136">
        <v>2855553</v>
      </c>
      <c r="I89" s="137">
        <v>95.793130933075872</v>
      </c>
      <c r="J89" s="136">
        <v>2787556</v>
      </c>
      <c r="K89" s="137">
        <v>93.512085712042904</v>
      </c>
      <c r="L89" s="136">
        <v>2303108</v>
      </c>
      <c r="M89" s="137">
        <v>77.260665866476486</v>
      </c>
      <c r="N89" s="136">
        <v>0</v>
      </c>
      <c r="O89" s="137">
        <v>0</v>
      </c>
      <c r="P89" s="136">
        <v>0</v>
      </c>
      <c r="Q89" s="137">
        <v>0</v>
      </c>
      <c r="R89" s="136">
        <v>2442116</v>
      </c>
      <c r="S89" s="136">
        <v>2346908</v>
      </c>
      <c r="T89" s="137">
        <v>96.10141369206049</v>
      </c>
      <c r="U89" s="136">
        <v>2332704</v>
      </c>
      <c r="V89" s="137">
        <v>95.519786938867767</v>
      </c>
      <c r="W89" s="136">
        <v>2277427</v>
      </c>
      <c r="X89" s="137">
        <v>93.256299045581784</v>
      </c>
      <c r="Y89" s="136">
        <v>1451935</v>
      </c>
      <c r="Z89" s="137">
        <v>59.453973521323313</v>
      </c>
      <c r="AA89" s="136">
        <v>0</v>
      </c>
      <c r="AB89" s="137">
        <v>0</v>
      </c>
      <c r="AC89" s="136">
        <v>0</v>
      </c>
      <c r="AD89" s="137">
        <v>0</v>
      </c>
      <c r="AE89" s="138">
        <v>2674804</v>
      </c>
      <c r="AF89" s="138">
        <v>2528932</v>
      </c>
      <c r="AG89" s="137">
        <v>94.546441533660044</v>
      </c>
      <c r="AH89" s="138">
        <v>2508130</v>
      </c>
      <c r="AI89" s="137">
        <v>93.768739690833428</v>
      </c>
      <c r="AJ89" s="138">
        <v>2419573</v>
      </c>
      <c r="AK89" s="137">
        <v>90.457955050164415</v>
      </c>
      <c r="AL89" s="138">
        <v>0</v>
      </c>
      <c r="AM89" s="137">
        <v>0</v>
      </c>
      <c r="AN89" s="138">
        <v>3015497</v>
      </c>
      <c r="AO89" s="138">
        <v>2799300</v>
      </c>
      <c r="AP89" s="137">
        <v>92.830468741968573</v>
      </c>
      <c r="AQ89" s="138">
        <v>2768748</v>
      </c>
      <c r="AR89" s="137">
        <v>91.817302421458223</v>
      </c>
      <c r="AS89" s="138">
        <v>2614421</v>
      </c>
      <c r="AT89" s="137">
        <v>86.699505918924814</v>
      </c>
      <c r="AU89" s="138">
        <v>0</v>
      </c>
      <c r="AV89" s="137">
        <v>0</v>
      </c>
      <c r="AW89" s="138">
        <v>3670466</v>
      </c>
      <c r="AX89" s="138">
        <v>3349798</v>
      </c>
      <c r="AY89" s="137">
        <v>91.263561629504267</v>
      </c>
      <c r="AZ89" s="138">
        <v>3305505</v>
      </c>
      <c r="BA89" s="137">
        <v>90.056821122985468</v>
      </c>
      <c r="BB89" s="138">
        <v>3031107</v>
      </c>
      <c r="BC89" s="137">
        <v>82.580985629617601</v>
      </c>
      <c r="BD89" s="138">
        <v>0</v>
      </c>
      <c r="BE89" s="137">
        <v>0</v>
      </c>
      <c r="BF89" s="138">
        <v>4129776</v>
      </c>
      <c r="BG89" s="138">
        <v>3689118</v>
      </c>
      <c r="BH89" s="137">
        <v>89.329736043795123</v>
      </c>
      <c r="BI89" s="138">
        <v>3629343</v>
      </c>
      <c r="BJ89" s="137">
        <v>87.882320978183799</v>
      </c>
      <c r="BK89" s="138">
        <v>3242578</v>
      </c>
      <c r="BL89" s="137">
        <v>78.5170430551197</v>
      </c>
      <c r="BM89" s="138">
        <v>0</v>
      </c>
      <c r="BN89" s="137">
        <v>0</v>
      </c>
      <c r="BO89" s="138">
        <v>4139549</v>
      </c>
      <c r="BP89" s="138">
        <v>3580333</v>
      </c>
      <c r="BQ89" s="137">
        <v>86.490895505766446</v>
      </c>
      <c r="BR89" s="138">
        <v>3506473</v>
      </c>
      <c r="BS89" s="137">
        <v>84.706643163301123</v>
      </c>
      <c r="BT89" s="138">
        <v>3018220</v>
      </c>
      <c r="BU89" s="137">
        <v>72.911807542319224</v>
      </c>
      <c r="BV89" s="138">
        <v>0</v>
      </c>
      <c r="BW89" s="137">
        <v>0</v>
      </c>
      <c r="BX89" s="136">
        <v>3865391</v>
      </c>
      <c r="BY89" s="136">
        <v>3143701</v>
      </c>
      <c r="BZ89" s="137">
        <v>81.32944377425207</v>
      </c>
      <c r="CA89" s="136">
        <v>3055013</v>
      </c>
      <c r="CB89" s="137">
        <v>79.035031643629324</v>
      </c>
      <c r="CC89" s="136">
        <v>2473102</v>
      </c>
      <c r="CD89" s="137">
        <v>63.980642579237134</v>
      </c>
      <c r="CE89" s="136">
        <v>4391828</v>
      </c>
      <c r="CF89" s="136">
        <v>3357174</v>
      </c>
      <c r="CG89" s="137">
        <v>76.441381584160396</v>
      </c>
      <c r="CH89" s="136">
        <v>3232437</v>
      </c>
      <c r="CI89" s="137">
        <v>73.601174727243418</v>
      </c>
      <c r="CJ89" s="136">
        <v>2457888</v>
      </c>
      <c r="CK89" s="137">
        <v>55.965033239006623</v>
      </c>
      <c r="CL89" s="136">
        <v>4695213</v>
      </c>
      <c r="CM89" s="136">
        <v>3372289</v>
      </c>
      <c r="CN89" s="137">
        <v>71.823983278287912</v>
      </c>
      <c r="CO89" s="136">
        <v>3209539</v>
      </c>
      <c r="CP89" s="137">
        <v>68.357686861064664</v>
      </c>
      <c r="CQ89" s="136">
        <v>2263504</v>
      </c>
      <c r="CR89" s="137">
        <v>48.208760710110489</v>
      </c>
      <c r="CS89" s="136">
        <v>4789564</v>
      </c>
      <c r="CT89" s="136">
        <v>3292887</v>
      </c>
      <c r="CU89" s="137">
        <v>68.751289261402505</v>
      </c>
      <c r="CV89" s="136">
        <v>3091980</v>
      </c>
      <c r="CW89" s="137">
        <v>64.55660682266695</v>
      </c>
      <c r="CX89" s="136">
        <v>2033466</v>
      </c>
      <c r="CY89" s="137">
        <v>42.456181815296759</v>
      </c>
      <c r="CZ89" s="136">
        <v>4417542</v>
      </c>
      <c r="DA89" s="136">
        <v>2997842</v>
      </c>
      <c r="DB89" s="137">
        <v>67.862218401092733</v>
      </c>
      <c r="DC89" s="136">
        <v>2775069</v>
      </c>
      <c r="DD89" s="137">
        <v>62.819300869125861</v>
      </c>
      <c r="DE89" s="136">
        <v>1722557</v>
      </c>
      <c r="DF89" s="137">
        <v>38.993562483390079</v>
      </c>
      <c r="DG89" s="136">
        <v>3804929</v>
      </c>
      <c r="DH89" s="136">
        <v>2678020</v>
      </c>
      <c r="DI89" s="137">
        <v>70.382916474919767</v>
      </c>
      <c r="DJ89" s="136">
        <v>2430809</v>
      </c>
      <c r="DK89" s="137">
        <v>63.88579129860242</v>
      </c>
      <c r="DL89" s="136">
        <v>1449283</v>
      </c>
      <c r="DM89" s="137">
        <v>38.08962006912612</v>
      </c>
      <c r="DN89" s="136">
        <v>1401351</v>
      </c>
      <c r="DO89" s="136">
        <v>951439</v>
      </c>
      <c r="DP89" s="137">
        <v>67.894410465329528</v>
      </c>
      <c r="DQ89" s="136">
        <v>785179</v>
      </c>
      <c r="DR89" s="137">
        <v>56.030145195600532</v>
      </c>
      <c r="DS89" s="136">
        <v>304226</v>
      </c>
      <c r="DT89" s="137">
        <v>21.709478924266655</v>
      </c>
      <c r="DU89" s="136">
        <v>1422608</v>
      </c>
      <c r="DV89" s="136">
        <v>867685</v>
      </c>
      <c r="DW89" s="137">
        <v>60.99255733132388</v>
      </c>
      <c r="DX89" s="136">
        <v>620368</v>
      </c>
      <c r="DY89" s="137">
        <v>43.607796385230507</v>
      </c>
      <c r="DZ89" s="136">
        <v>61181</v>
      </c>
      <c r="EA89" s="137">
        <v>4.3006225186418181</v>
      </c>
      <c r="EB89" s="136">
        <v>2988769</v>
      </c>
      <c r="EC89" s="136">
        <v>1234979</v>
      </c>
      <c r="ED89" s="137">
        <v>41.32065743454914</v>
      </c>
      <c r="EE89" s="136">
        <v>728131</v>
      </c>
      <c r="EF89" s="137">
        <v>24.36223742952366</v>
      </c>
      <c r="EG89" s="136">
        <v>11488</v>
      </c>
      <c r="EH89" s="137">
        <v>0.38437229508202209</v>
      </c>
      <c r="EI89" s="136">
        <v>5005988</v>
      </c>
      <c r="EJ89" s="136">
        <v>356422</v>
      </c>
      <c r="EK89" s="137">
        <v>7.1199131919613068</v>
      </c>
      <c r="EL89" s="138">
        <v>17134</v>
      </c>
      <c r="EM89" s="137">
        <v>0.34227009733143587</v>
      </c>
      <c r="EN89" s="138">
        <v>34</v>
      </c>
      <c r="EO89" s="137">
        <v>6.7918660612051015E-4</v>
      </c>
      <c r="EP89" s="138">
        <v>2223118</v>
      </c>
      <c r="EQ89" s="138">
        <v>0</v>
      </c>
      <c r="ER89" s="137">
        <v>0</v>
      </c>
      <c r="ET89" s="239">
        <f t="shared" si="93"/>
        <v>59836349</v>
      </c>
      <c r="EU89" s="239">
        <f t="shared" si="89"/>
        <v>16418383</v>
      </c>
      <c r="EW89" s="287">
        <f t="shared" si="90"/>
        <v>0.27438811482298159</v>
      </c>
      <c r="EX89" s="239">
        <f t="shared" si="94"/>
        <v>50418984</v>
      </c>
      <c r="EY89" s="239">
        <f t="shared" si="91"/>
        <v>9460104</v>
      </c>
      <c r="EZ89" s="286">
        <f t="shared" si="92"/>
        <v>0.18762980229827717</v>
      </c>
      <c r="FA89" s="288">
        <f t="shared" si="95"/>
        <v>0.81237019770172281</v>
      </c>
      <c r="FB89" s="291">
        <f t="shared" si="96"/>
        <v>0.78316695155935712</v>
      </c>
      <c r="FC89" s="294">
        <f t="shared" si="97"/>
        <v>0.63656395773465013</v>
      </c>
      <c r="FE89" s="239">
        <f t="shared" si="98"/>
        <v>19108599</v>
      </c>
      <c r="FF89" s="239">
        <f t="shared" si="99"/>
        <v>13292477</v>
      </c>
      <c r="FG89" s="239">
        <f t="shared" si="100"/>
        <v>5816122</v>
      </c>
      <c r="FH89" s="239">
        <f t="shared" si="101"/>
        <v>12292576</v>
      </c>
      <c r="FI89" s="240">
        <f t="shared" si="102"/>
        <v>0.30437197410443328</v>
      </c>
      <c r="FJ89" s="239">
        <f t="shared" si="103"/>
        <v>7773036</v>
      </c>
      <c r="FK89" s="240">
        <f t="shared" si="104"/>
        <v>0.69562802589556672</v>
      </c>
      <c r="FL89" s="240">
        <f t="shared" si="105"/>
        <v>0.64330074643358204</v>
      </c>
      <c r="FM89" s="240">
        <f t="shared" si="106"/>
        <v>0.40678209846781543</v>
      </c>
      <c r="FO89" s="312">
        <f t="shared" si="107"/>
        <v>8257219</v>
      </c>
      <c r="FP89" s="312">
        <f t="shared" ref="FP89:FP138" si="169">CF89+BY89</f>
        <v>6500875</v>
      </c>
      <c r="FQ89" s="239">
        <f t="shared" si="108"/>
        <v>1756344</v>
      </c>
      <c r="FR89" s="312">
        <f t="shared" si="109"/>
        <v>6287450</v>
      </c>
      <c r="FS89" s="240">
        <f t="shared" si="110"/>
        <v>0.21270405932069866</v>
      </c>
      <c r="FT89" s="312">
        <f t="shared" si="111"/>
        <v>4930990</v>
      </c>
      <c r="FU89" s="240">
        <f t="shared" si="112"/>
        <v>0.78729594067930131</v>
      </c>
      <c r="FV89" s="240">
        <f t="shared" si="113"/>
        <v>0.76144886068784179</v>
      </c>
      <c r="FW89" s="240">
        <f t="shared" si="114"/>
        <v>0.59717321291829606</v>
      </c>
      <c r="FY89" s="244">
        <f t="shared" si="115"/>
        <v>8269325</v>
      </c>
      <c r="FZ89" s="244">
        <f t="shared" si="116"/>
        <v>7269451</v>
      </c>
      <c r="GA89" s="239">
        <f t="shared" si="117"/>
        <v>999874</v>
      </c>
      <c r="GB89" s="244">
        <f t="shared" si="118"/>
        <v>7135816</v>
      </c>
      <c r="GC89" s="240">
        <f t="shared" si="119"/>
        <v>0.12091361749598667</v>
      </c>
      <c r="GD89" s="244">
        <f t="shared" si="120"/>
        <v>6260798</v>
      </c>
      <c r="GE89" s="240">
        <f t="shared" si="121"/>
        <v>0.87908638250401328</v>
      </c>
      <c r="GF89" s="240">
        <f t="shared" si="122"/>
        <v>0.86292605502867525</v>
      </c>
      <c r="GG89" s="240">
        <f t="shared" si="123"/>
        <v>0.75711113059409318</v>
      </c>
      <c r="GI89" s="244">
        <f t="shared" si="124"/>
        <v>6685963</v>
      </c>
      <c r="GJ89" s="244">
        <f t="shared" si="125"/>
        <v>6149098</v>
      </c>
      <c r="GK89" s="239">
        <f t="shared" si="126"/>
        <v>536865</v>
      </c>
      <c r="GL89" s="244">
        <f t="shared" si="127"/>
        <v>6074253</v>
      </c>
      <c r="GM89" s="240">
        <f t="shared" si="128"/>
        <v>8.0297333383388445E-2</v>
      </c>
      <c r="GN89" s="244">
        <f t="shared" si="129"/>
        <v>5645528</v>
      </c>
      <c r="GO89" s="240">
        <f t="shared" si="130"/>
        <v>0.9197026666166116</v>
      </c>
      <c r="GP89" s="240">
        <f t="shared" si="131"/>
        <v>0.90850831809867927</v>
      </c>
      <c r="GQ89" s="240">
        <f t="shared" si="132"/>
        <v>0.84438516934658481</v>
      </c>
      <c r="GS89" s="244">
        <f t="shared" si="133"/>
        <v>5116920</v>
      </c>
      <c r="GT89" s="244">
        <f t="shared" si="134"/>
        <v>4875840</v>
      </c>
      <c r="GU89" s="239">
        <f t="shared" si="135"/>
        <v>241080</v>
      </c>
      <c r="GV89" s="244">
        <f t="shared" si="136"/>
        <v>4840834</v>
      </c>
      <c r="GW89" s="240">
        <f t="shared" si="137"/>
        <v>4.7114279683872329E-2</v>
      </c>
      <c r="GX89" s="244">
        <f t="shared" si="138"/>
        <v>4697000</v>
      </c>
      <c r="GY89" s="240">
        <f t="shared" si="139"/>
        <v>0.95288572031612762</v>
      </c>
      <c r="GZ89" s="240">
        <f t="shared" si="140"/>
        <v>0.94604449551683434</v>
      </c>
      <c r="HA89" s="240">
        <f t="shared" si="141"/>
        <v>0.91793500777811654</v>
      </c>
      <c r="HC89" s="239">
        <f t="shared" si="142"/>
        <v>2980958</v>
      </c>
      <c r="HD89" s="239">
        <f t="shared" si="143"/>
        <v>2871139</v>
      </c>
      <c r="HE89" s="239">
        <f t="shared" si="144"/>
        <v>109819</v>
      </c>
      <c r="HF89" s="239">
        <f t="shared" si="145"/>
        <v>2855553</v>
      </c>
      <c r="HG89" s="240">
        <f t="shared" si="146"/>
        <v>3.6840170173481145E-2</v>
      </c>
      <c r="HH89" s="239">
        <f t="shared" si="147"/>
        <v>2787556</v>
      </c>
      <c r="HI89" s="240">
        <f t="shared" si="148"/>
        <v>0.96315982982651882</v>
      </c>
      <c r="HJ89" s="299">
        <f t="shared" si="149"/>
        <v>0.95793130933075876</v>
      </c>
      <c r="HK89" s="297">
        <f t="shared" si="150"/>
        <v>0.93512085712042903</v>
      </c>
      <c r="HM89" s="239">
        <f t="shared" si="151"/>
        <v>31310385</v>
      </c>
      <c r="HN89" s="239">
        <f t="shared" si="152"/>
        <v>27666403</v>
      </c>
      <c r="HO89" s="307">
        <f t="shared" si="153"/>
        <v>3643982</v>
      </c>
      <c r="HP89" s="304">
        <f t="shared" si="154"/>
        <v>27193906</v>
      </c>
      <c r="HQ89" s="285">
        <f t="shared" si="155"/>
        <v>0.11638253569861884</v>
      </c>
      <c r="HR89" s="302">
        <f t="shared" si="156"/>
        <v>24321872</v>
      </c>
      <c r="HS89" s="300">
        <f t="shared" si="157"/>
        <v>0.88361746430138111</v>
      </c>
      <c r="HT89" s="299">
        <f t="shared" si="158"/>
        <v>0.86852672044754475</v>
      </c>
      <c r="HU89" s="297">
        <f t="shared" si="159"/>
        <v>0.77679887998822117</v>
      </c>
      <c r="HW89" s="239">
        <f t="shared" si="160"/>
        <v>14783841</v>
      </c>
      <c r="HX89" s="309">
        <f t="shared" si="161"/>
        <v>13896077</v>
      </c>
      <c r="HY89" s="307">
        <f t="shared" si="162"/>
        <v>887764</v>
      </c>
      <c r="HZ89" s="304">
        <f t="shared" si="163"/>
        <v>13770640</v>
      </c>
      <c r="IA89" s="285">
        <f t="shared" si="164"/>
        <v>6.0049617687311437E-2</v>
      </c>
      <c r="IB89" s="302">
        <f t="shared" si="165"/>
        <v>13130084</v>
      </c>
      <c r="IC89" s="300">
        <f t="shared" si="166"/>
        <v>0.93995038231268857</v>
      </c>
      <c r="ID89" s="299">
        <f t="shared" si="167"/>
        <v>0.93146564549767552</v>
      </c>
      <c r="IE89" s="297">
        <f t="shared" si="168"/>
        <v>0.88813752799424728</v>
      </c>
    </row>
    <row r="90" spans="2:239" ht="15.6" x14ac:dyDescent="0.3">
      <c r="B90" s="131">
        <v>81</v>
      </c>
      <c r="C90" s="131" t="s">
        <v>736</v>
      </c>
      <c r="D90" s="139">
        <v>44738</v>
      </c>
      <c r="E90" s="136">
        <v>2980958</v>
      </c>
      <c r="F90" s="136">
        <v>2871245</v>
      </c>
      <c r="G90" s="137">
        <v>96.319538886492197</v>
      </c>
      <c r="H90" s="136">
        <v>2855718</v>
      </c>
      <c r="I90" s="137">
        <v>95.79866606641221</v>
      </c>
      <c r="J90" s="136">
        <v>2788331</v>
      </c>
      <c r="K90" s="137">
        <v>93.538084065592344</v>
      </c>
      <c r="L90" s="136">
        <v>2337590</v>
      </c>
      <c r="M90" s="137">
        <v>78.417408094981539</v>
      </c>
      <c r="N90" s="136">
        <v>0</v>
      </c>
      <c r="O90" s="137">
        <v>0</v>
      </c>
      <c r="P90" s="136">
        <v>0</v>
      </c>
      <c r="Q90" s="137">
        <v>0</v>
      </c>
      <c r="R90" s="136">
        <v>2442116</v>
      </c>
      <c r="S90" s="136">
        <v>2347012</v>
      </c>
      <c r="T90" s="137">
        <v>96.105672294026974</v>
      </c>
      <c r="U90" s="136">
        <v>2332810</v>
      </c>
      <c r="V90" s="137">
        <v>95.524127437025925</v>
      </c>
      <c r="W90" s="136">
        <v>2277822</v>
      </c>
      <c r="X90" s="137">
        <v>93.272473543435282</v>
      </c>
      <c r="Y90" s="136">
        <v>1485459</v>
      </c>
      <c r="Z90" s="137">
        <v>60.826717485983458</v>
      </c>
      <c r="AA90" s="136">
        <v>0</v>
      </c>
      <c r="AB90" s="137">
        <v>0</v>
      </c>
      <c r="AC90" s="136">
        <v>0</v>
      </c>
      <c r="AD90" s="137">
        <v>0</v>
      </c>
      <c r="AE90" s="138">
        <v>2674804</v>
      </c>
      <c r="AF90" s="138">
        <v>2528988</v>
      </c>
      <c r="AG90" s="137">
        <v>94.548535145005019</v>
      </c>
      <c r="AH90" s="138">
        <v>2508195</v>
      </c>
      <c r="AI90" s="137">
        <v>93.77116977543028</v>
      </c>
      <c r="AJ90" s="138">
        <v>2419853</v>
      </c>
      <c r="AK90" s="137">
        <v>90.468423106889333</v>
      </c>
      <c r="AL90" s="138">
        <v>0</v>
      </c>
      <c r="AM90" s="137">
        <v>0</v>
      </c>
      <c r="AN90" s="138">
        <v>3015497</v>
      </c>
      <c r="AO90" s="138">
        <v>2799393</v>
      </c>
      <c r="AP90" s="137">
        <v>92.83355281069754</v>
      </c>
      <c r="AQ90" s="138">
        <v>2768847</v>
      </c>
      <c r="AR90" s="137">
        <v>91.82058546236324</v>
      </c>
      <c r="AS90" s="138">
        <v>2614887</v>
      </c>
      <c r="AT90" s="137">
        <v>86.714959424598987</v>
      </c>
      <c r="AU90" s="138">
        <v>0</v>
      </c>
      <c r="AV90" s="137">
        <v>0</v>
      </c>
      <c r="AW90" s="138">
        <v>3670466</v>
      </c>
      <c r="AX90" s="138">
        <v>3349915</v>
      </c>
      <c r="AY90" s="137">
        <v>91.266749235655624</v>
      </c>
      <c r="AZ90" s="138">
        <v>3305646</v>
      </c>
      <c r="BA90" s="137">
        <v>90.060662597065331</v>
      </c>
      <c r="BB90" s="138">
        <v>3031841</v>
      </c>
      <c r="BC90" s="137">
        <v>82.600983090430475</v>
      </c>
      <c r="BD90" s="138">
        <v>0</v>
      </c>
      <c r="BE90" s="137">
        <v>0</v>
      </c>
      <c r="BF90" s="138">
        <v>4129776</v>
      </c>
      <c r="BG90" s="138">
        <v>3689253</v>
      </c>
      <c r="BH90" s="137">
        <v>89.333004986226854</v>
      </c>
      <c r="BI90" s="138">
        <v>3629575</v>
      </c>
      <c r="BJ90" s="137">
        <v>87.88793871628873</v>
      </c>
      <c r="BK90" s="138">
        <v>3243749</v>
      </c>
      <c r="BL90" s="137">
        <v>78.545398103916526</v>
      </c>
      <c r="BM90" s="138">
        <v>0</v>
      </c>
      <c r="BN90" s="137">
        <v>0</v>
      </c>
      <c r="BO90" s="138">
        <v>4139549</v>
      </c>
      <c r="BP90" s="138">
        <v>3580495</v>
      </c>
      <c r="BQ90" s="137">
        <v>86.494808975567153</v>
      </c>
      <c r="BR90" s="138">
        <v>3506793</v>
      </c>
      <c r="BS90" s="137">
        <v>84.714373474018544</v>
      </c>
      <c r="BT90" s="138">
        <v>3019970</v>
      </c>
      <c r="BU90" s="137">
        <v>72.954082679055134</v>
      </c>
      <c r="BV90" s="138">
        <v>0</v>
      </c>
      <c r="BW90" s="137">
        <v>0</v>
      </c>
      <c r="BX90" s="136">
        <v>3865391</v>
      </c>
      <c r="BY90" s="136">
        <v>3143930</v>
      </c>
      <c r="BZ90" s="137">
        <v>81.335368142576002</v>
      </c>
      <c r="CA90" s="136">
        <v>3055455</v>
      </c>
      <c r="CB90" s="137">
        <v>79.046466450612627</v>
      </c>
      <c r="CC90" s="136">
        <v>2475390</v>
      </c>
      <c r="CD90" s="137">
        <v>64.039834521268361</v>
      </c>
      <c r="CE90" s="136">
        <v>4391828</v>
      </c>
      <c r="CF90" s="136">
        <v>3357508</v>
      </c>
      <c r="CG90" s="137">
        <v>76.448986617873018</v>
      </c>
      <c r="CH90" s="136">
        <v>3233226</v>
      </c>
      <c r="CI90" s="137">
        <v>73.61913991167232</v>
      </c>
      <c r="CJ90" s="136">
        <v>2461264</v>
      </c>
      <c r="CK90" s="137">
        <v>56.041903280365254</v>
      </c>
      <c r="CL90" s="136">
        <v>4695213</v>
      </c>
      <c r="CM90" s="136">
        <v>3372808</v>
      </c>
      <c r="CN90" s="137">
        <v>71.83503708990412</v>
      </c>
      <c r="CO90" s="136">
        <v>3210632</v>
      </c>
      <c r="CP90" s="137">
        <v>68.380965890152382</v>
      </c>
      <c r="CQ90" s="136">
        <v>2267795</v>
      </c>
      <c r="CR90" s="137">
        <v>48.300151665110825</v>
      </c>
      <c r="CS90" s="136">
        <v>4789564</v>
      </c>
      <c r="CT90" s="136">
        <v>3293572</v>
      </c>
      <c r="CU90" s="137">
        <v>68.765591189511198</v>
      </c>
      <c r="CV90" s="136">
        <v>3093488</v>
      </c>
      <c r="CW90" s="137">
        <v>64.588091943233252</v>
      </c>
      <c r="CX90" s="136">
        <v>2038401</v>
      </c>
      <c r="CY90" s="137">
        <v>42.559218333860869</v>
      </c>
      <c r="CZ90" s="136">
        <v>4417542</v>
      </c>
      <c r="DA90" s="136">
        <v>2998685</v>
      </c>
      <c r="DB90" s="137">
        <v>67.881301411508929</v>
      </c>
      <c r="DC90" s="136">
        <v>2777001</v>
      </c>
      <c r="DD90" s="137">
        <v>62.863035597624197</v>
      </c>
      <c r="DE90" s="136">
        <v>1728769</v>
      </c>
      <c r="DF90" s="137">
        <v>39.134183670466513</v>
      </c>
      <c r="DG90" s="136">
        <v>3804929</v>
      </c>
      <c r="DH90" s="136">
        <v>2679010</v>
      </c>
      <c r="DI90" s="137">
        <v>70.408935357269471</v>
      </c>
      <c r="DJ90" s="136">
        <v>2433406</v>
      </c>
      <c r="DK90" s="137">
        <v>63.954044871796555</v>
      </c>
      <c r="DL90" s="136">
        <v>1457385</v>
      </c>
      <c r="DM90" s="137">
        <v>38.302554397204261</v>
      </c>
      <c r="DN90" s="136">
        <v>1401351</v>
      </c>
      <c r="DO90" s="136">
        <v>951975</v>
      </c>
      <c r="DP90" s="137">
        <v>67.932659269519206</v>
      </c>
      <c r="DQ90" s="136">
        <v>788833</v>
      </c>
      <c r="DR90" s="137">
        <v>56.290893573415936</v>
      </c>
      <c r="DS90" s="136">
        <v>309479</v>
      </c>
      <c r="DT90" s="137">
        <v>22.084331477267295</v>
      </c>
      <c r="DU90" s="136">
        <v>1422608</v>
      </c>
      <c r="DV90" s="136">
        <v>868340</v>
      </c>
      <c r="DW90" s="137">
        <v>61.038599529877523</v>
      </c>
      <c r="DX90" s="136">
        <v>627198</v>
      </c>
      <c r="DY90" s="137">
        <v>44.087900531980701</v>
      </c>
      <c r="DZ90" s="136">
        <v>65395</v>
      </c>
      <c r="EA90" s="137">
        <v>4.5968390449090686</v>
      </c>
      <c r="EB90" s="136">
        <v>2988769</v>
      </c>
      <c r="EC90" s="136">
        <v>1241459</v>
      </c>
      <c r="ED90" s="137">
        <v>41.5374691051734</v>
      </c>
      <c r="EE90" s="136">
        <v>740717</v>
      </c>
      <c r="EF90" s="137">
        <v>24.783347257683683</v>
      </c>
      <c r="EG90" s="136">
        <v>12071</v>
      </c>
      <c r="EH90" s="137">
        <v>0.40387865371997639</v>
      </c>
      <c r="EI90" s="136">
        <v>5005988</v>
      </c>
      <c r="EJ90" s="136">
        <v>368761</v>
      </c>
      <c r="EK90" s="137">
        <v>7.366398001753101</v>
      </c>
      <c r="EL90" s="138">
        <v>19244</v>
      </c>
      <c r="EM90" s="137">
        <v>0.38441961906420868</v>
      </c>
      <c r="EN90" s="138">
        <v>39</v>
      </c>
      <c r="EO90" s="137">
        <v>7.7906698937352627E-4</v>
      </c>
      <c r="EP90" s="138">
        <v>2223118</v>
      </c>
      <c r="EQ90" s="138">
        <v>0</v>
      </c>
      <c r="ER90" s="137">
        <v>0</v>
      </c>
      <c r="ET90" s="239">
        <f t="shared" si="93"/>
        <v>59836349</v>
      </c>
      <c r="EU90" s="239">
        <f t="shared" si="89"/>
        <v>16394000</v>
      </c>
      <c r="EV90" s="242">
        <v>44713</v>
      </c>
      <c r="EW90" s="287">
        <f t="shared" si="90"/>
        <v>0.2739806200408384</v>
      </c>
      <c r="EX90" s="239">
        <f t="shared" si="94"/>
        <v>50418984</v>
      </c>
      <c r="EY90" s="239">
        <f t="shared" si="91"/>
        <v>9455195</v>
      </c>
      <c r="EZ90" s="286">
        <f t="shared" si="92"/>
        <v>0.18753243817844484</v>
      </c>
      <c r="FA90" s="288">
        <f t="shared" si="95"/>
        <v>0.81246756182155511</v>
      </c>
      <c r="FB90" s="291">
        <f t="shared" si="96"/>
        <v>0.7834276271810634</v>
      </c>
      <c r="FC90" s="294">
        <f t="shared" si="97"/>
        <v>0.63735786504543601</v>
      </c>
      <c r="FE90" s="239">
        <f t="shared" si="98"/>
        <v>19108599</v>
      </c>
      <c r="FF90" s="239">
        <f t="shared" si="99"/>
        <v>13296050</v>
      </c>
      <c r="FG90" s="239">
        <f t="shared" si="100"/>
        <v>5812549</v>
      </c>
      <c r="FH90" s="239">
        <f t="shared" si="101"/>
        <v>12303360</v>
      </c>
      <c r="FI90" s="240">
        <f t="shared" si="102"/>
        <v>0.30418499022351142</v>
      </c>
      <c r="FJ90" s="239">
        <f t="shared" si="103"/>
        <v>7801829</v>
      </c>
      <c r="FK90" s="240">
        <f t="shared" si="104"/>
        <v>0.69581500977648858</v>
      </c>
      <c r="FL90" s="240">
        <f t="shared" si="105"/>
        <v>0.64386509968627215</v>
      </c>
      <c r="FM90" s="240">
        <f t="shared" si="106"/>
        <v>0.40828890699940901</v>
      </c>
      <c r="FO90" s="312">
        <f t="shared" si="107"/>
        <v>8257219</v>
      </c>
      <c r="FP90" s="312">
        <f t="shared" si="169"/>
        <v>6501438</v>
      </c>
      <c r="FQ90" s="239">
        <f t="shared" si="108"/>
        <v>1755781</v>
      </c>
      <c r="FR90" s="312">
        <f t="shared" si="109"/>
        <v>6288681</v>
      </c>
      <c r="FS90" s="240">
        <f t="shared" si="110"/>
        <v>0.21263587655843935</v>
      </c>
      <c r="FT90" s="312">
        <f t="shared" si="111"/>
        <v>4936654</v>
      </c>
      <c r="FU90" s="240">
        <f t="shared" si="112"/>
        <v>0.7873641234415607</v>
      </c>
      <c r="FV90" s="240">
        <f t="shared" si="113"/>
        <v>0.76159794235807476</v>
      </c>
      <c r="FW90" s="240">
        <f t="shared" si="114"/>
        <v>0.59785915814997759</v>
      </c>
      <c r="FY90" s="244">
        <f t="shared" si="115"/>
        <v>8269325</v>
      </c>
      <c r="FZ90" s="244">
        <f t="shared" si="116"/>
        <v>7269748</v>
      </c>
      <c r="GA90" s="239">
        <f t="shared" si="117"/>
        <v>999577</v>
      </c>
      <c r="GB90" s="244">
        <f t="shared" si="118"/>
        <v>7136368</v>
      </c>
      <c r="GC90" s="240">
        <f t="shared" si="119"/>
        <v>0.12087770162619077</v>
      </c>
      <c r="GD90" s="244">
        <f t="shared" si="120"/>
        <v>6263719</v>
      </c>
      <c r="GE90" s="240">
        <f t="shared" si="121"/>
        <v>0.87912229837380917</v>
      </c>
      <c r="GF90" s="240">
        <f t="shared" si="122"/>
        <v>0.86299280775637677</v>
      </c>
      <c r="GG90" s="240">
        <f t="shared" si="123"/>
        <v>0.75746436377818016</v>
      </c>
      <c r="GI90" s="244">
        <f t="shared" si="124"/>
        <v>6685963</v>
      </c>
      <c r="GJ90" s="244">
        <f t="shared" si="125"/>
        <v>6149308</v>
      </c>
      <c r="GK90" s="239">
        <f t="shared" si="126"/>
        <v>536655</v>
      </c>
      <c r="GL90" s="244">
        <f t="shared" si="127"/>
        <v>6074493</v>
      </c>
      <c r="GM90" s="240">
        <f t="shared" si="128"/>
        <v>8.0265924295423119E-2</v>
      </c>
      <c r="GN90" s="244">
        <f t="shared" si="129"/>
        <v>5646728</v>
      </c>
      <c r="GO90" s="240">
        <f t="shared" si="130"/>
        <v>0.91973407570457688</v>
      </c>
      <c r="GP90" s="240">
        <f t="shared" si="131"/>
        <v>0.90854421419921105</v>
      </c>
      <c r="GQ90" s="240">
        <f t="shared" si="132"/>
        <v>0.84456464984924384</v>
      </c>
      <c r="GS90" s="244">
        <f t="shared" si="133"/>
        <v>5116920</v>
      </c>
      <c r="GT90" s="244">
        <f t="shared" si="134"/>
        <v>4876000</v>
      </c>
      <c r="GU90" s="239">
        <f t="shared" si="135"/>
        <v>240920</v>
      </c>
      <c r="GV90" s="244">
        <f t="shared" si="136"/>
        <v>4841005</v>
      </c>
      <c r="GW90" s="240">
        <f t="shared" si="137"/>
        <v>4.708301087372873E-2</v>
      </c>
      <c r="GX90" s="244">
        <f t="shared" si="138"/>
        <v>4697675</v>
      </c>
      <c r="GY90" s="240">
        <f t="shared" si="139"/>
        <v>0.95291698912627132</v>
      </c>
      <c r="GZ90" s="240">
        <f t="shared" si="140"/>
        <v>0.94607791405767527</v>
      </c>
      <c r="HA90" s="240">
        <f t="shared" si="141"/>
        <v>0.91806692307090987</v>
      </c>
      <c r="HC90" s="239">
        <f t="shared" si="142"/>
        <v>2980958</v>
      </c>
      <c r="HD90" s="239">
        <f t="shared" si="143"/>
        <v>2871245</v>
      </c>
      <c r="HE90" s="239">
        <f t="shared" si="144"/>
        <v>109713</v>
      </c>
      <c r="HF90" s="239">
        <f t="shared" si="145"/>
        <v>2855718</v>
      </c>
      <c r="HG90" s="240">
        <f t="shared" si="146"/>
        <v>3.6804611135078054E-2</v>
      </c>
      <c r="HH90" s="239">
        <f t="shared" si="147"/>
        <v>2788331</v>
      </c>
      <c r="HI90" s="240">
        <f t="shared" si="148"/>
        <v>0.96319538886492195</v>
      </c>
      <c r="HJ90" s="299">
        <f t="shared" si="149"/>
        <v>0.95798666066412208</v>
      </c>
      <c r="HK90" s="297">
        <f t="shared" si="150"/>
        <v>0.93538084065592342</v>
      </c>
      <c r="HM90" s="239">
        <f t="shared" si="151"/>
        <v>31310385</v>
      </c>
      <c r="HN90" s="239">
        <f t="shared" si="152"/>
        <v>27667739</v>
      </c>
      <c r="HO90" s="307">
        <f t="shared" si="153"/>
        <v>3642646</v>
      </c>
      <c r="HP90" s="304">
        <f t="shared" si="154"/>
        <v>27196265</v>
      </c>
      <c r="HQ90" s="285">
        <f t="shared" si="155"/>
        <v>0.11633986614984133</v>
      </c>
      <c r="HR90" s="302">
        <f t="shared" si="156"/>
        <v>24333107</v>
      </c>
      <c r="HS90" s="300">
        <f t="shared" si="157"/>
        <v>0.88366013385015862</v>
      </c>
      <c r="HT90" s="299">
        <f t="shared" si="158"/>
        <v>0.86860206286189068</v>
      </c>
      <c r="HU90" s="297">
        <f t="shared" si="159"/>
        <v>0.77715770662034334</v>
      </c>
      <c r="HW90" s="239">
        <f t="shared" si="160"/>
        <v>14783841</v>
      </c>
      <c r="HX90" s="309">
        <f t="shared" si="161"/>
        <v>13896553</v>
      </c>
      <c r="HY90" s="307">
        <f t="shared" si="162"/>
        <v>887288</v>
      </c>
      <c r="HZ90" s="304">
        <f t="shared" si="163"/>
        <v>13771216</v>
      </c>
      <c r="IA90" s="285">
        <f t="shared" si="164"/>
        <v>6.0017420371336512E-2</v>
      </c>
      <c r="IB90" s="302">
        <f t="shared" si="165"/>
        <v>13132734</v>
      </c>
      <c r="IC90" s="300">
        <f t="shared" si="166"/>
        <v>0.93998257962866349</v>
      </c>
      <c r="ID90" s="299">
        <f t="shared" si="167"/>
        <v>0.93150460695566195</v>
      </c>
      <c r="IE90" s="297">
        <f t="shared" si="168"/>
        <v>0.88831677775755302</v>
      </c>
    </row>
    <row r="91" spans="2:239" ht="15" hidden="1" x14ac:dyDescent="0.3">
      <c r="B91" s="131">
        <v>82</v>
      </c>
      <c r="C91" s="131" t="s">
        <v>737</v>
      </c>
      <c r="D91" s="139">
        <v>44745</v>
      </c>
      <c r="E91" s="136">
        <v>2980958</v>
      </c>
      <c r="F91" s="136">
        <v>2871353</v>
      </c>
      <c r="G91" s="137">
        <v>96.323161882857789</v>
      </c>
      <c r="H91" s="136">
        <v>2855872</v>
      </c>
      <c r="I91" s="137">
        <v>95.803832190859453</v>
      </c>
      <c r="J91" s="136">
        <v>2788983</v>
      </c>
      <c r="K91" s="137">
        <v>93.559956228836512</v>
      </c>
      <c r="L91" s="136">
        <v>2364917</v>
      </c>
      <c r="M91" s="137">
        <v>79.334126814265744</v>
      </c>
      <c r="N91" s="136">
        <v>0</v>
      </c>
      <c r="O91" s="137">
        <v>0</v>
      </c>
      <c r="P91" s="136">
        <v>0</v>
      </c>
      <c r="Q91" s="137">
        <v>0</v>
      </c>
      <c r="R91" s="136">
        <v>2442116</v>
      </c>
      <c r="S91" s="136">
        <v>2347114</v>
      </c>
      <c r="T91" s="137">
        <v>96.109848999801812</v>
      </c>
      <c r="U91" s="136">
        <v>2332903</v>
      </c>
      <c r="V91" s="137">
        <v>95.527935609938268</v>
      </c>
      <c r="W91" s="136">
        <v>2278151</v>
      </c>
      <c r="X91" s="137">
        <v>93.285945466963895</v>
      </c>
      <c r="Y91" s="136">
        <v>1513015</v>
      </c>
      <c r="Z91" s="137">
        <v>61.955083214720354</v>
      </c>
      <c r="AA91" s="136">
        <v>0</v>
      </c>
      <c r="AB91" s="137">
        <v>0</v>
      </c>
      <c r="AC91" s="136">
        <v>0</v>
      </c>
      <c r="AD91" s="137">
        <v>0</v>
      </c>
      <c r="AE91" s="138">
        <v>2674804</v>
      </c>
      <c r="AF91" s="138">
        <v>2529061</v>
      </c>
      <c r="AG91" s="137">
        <v>94.551264316936866</v>
      </c>
      <c r="AH91" s="138">
        <v>2508250</v>
      </c>
      <c r="AI91" s="137">
        <v>93.773226000858372</v>
      </c>
      <c r="AJ91" s="138">
        <v>2420141</v>
      </c>
      <c r="AK91" s="137">
        <v>90.47919025094923</v>
      </c>
      <c r="AL91" s="138">
        <v>0</v>
      </c>
      <c r="AM91" s="137">
        <v>0</v>
      </c>
      <c r="AN91" s="138">
        <v>3015497</v>
      </c>
      <c r="AO91" s="138">
        <v>2799467</v>
      </c>
      <c r="AP91" s="137">
        <v>92.836006800868972</v>
      </c>
      <c r="AQ91" s="138">
        <v>2768938</v>
      </c>
      <c r="AR91" s="137">
        <v>91.823603207033528</v>
      </c>
      <c r="AS91" s="138">
        <v>2615320</v>
      </c>
      <c r="AT91" s="137">
        <v>86.729318583304831</v>
      </c>
      <c r="AU91" s="138">
        <v>0</v>
      </c>
      <c r="AV91" s="137">
        <v>0</v>
      </c>
      <c r="AW91" s="138">
        <v>3670466</v>
      </c>
      <c r="AX91" s="138">
        <v>3350001</v>
      </c>
      <c r="AY91" s="137">
        <v>91.269092262399383</v>
      </c>
      <c r="AZ91" s="138">
        <v>3305803</v>
      </c>
      <c r="BA91" s="137">
        <v>90.064939983097517</v>
      </c>
      <c r="BB91" s="138">
        <v>3032600</v>
      </c>
      <c r="BC91" s="137">
        <v>82.62166166366886</v>
      </c>
      <c r="BD91" s="138">
        <v>0</v>
      </c>
      <c r="BE91" s="137">
        <v>0</v>
      </c>
      <c r="BF91" s="138">
        <v>4129776</v>
      </c>
      <c r="BG91" s="138">
        <v>3689374</v>
      </c>
      <c r="BH91" s="137">
        <v>89.335934927221246</v>
      </c>
      <c r="BI91" s="138">
        <v>3629777</v>
      </c>
      <c r="BJ91" s="137">
        <v>87.892830022742146</v>
      </c>
      <c r="BK91" s="138">
        <v>3244923</v>
      </c>
      <c r="BL91" s="137">
        <v>78.57382579587852</v>
      </c>
      <c r="BM91" s="138">
        <v>0</v>
      </c>
      <c r="BN91" s="137">
        <v>0</v>
      </c>
      <c r="BO91" s="138">
        <v>4139549</v>
      </c>
      <c r="BP91" s="138">
        <v>3580638</v>
      </c>
      <c r="BQ91" s="137">
        <v>86.498263458168992</v>
      </c>
      <c r="BR91" s="138">
        <v>3507090</v>
      </c>
      <c r="BS91" s="137">
        <v>84.721548168653158</v>
      </c>
      <c r="BT91" s="138">
        <v>3021774</v>
      </c>
      <c r="BU91" s="137">
        <v>72.997662305724603</v>
      </c>
      <c r="BV91" s="138">
        <v>0</v>
      </c>
      <c r="BW91" s="137">
        <v>0</v>
      </c>
      <c r="BX91" s="136">
        <v>3865391</v>
      </c>
      <c r="BY91" s="136">
        <v>3144122</v>
      </c>
      <c r="BZ91" s="137">
        <v>81.340335298550642</v>
      </c>
      <c r="CA91" s="136">
        <v>3055897</v>
      </c>
      <c r="CB91" s="137">
        <v>79.05790125759593</v>
      </c>
      <c r="CC91" s="136">
        <v>2477968</v>
      </c>
      <c r="CD91" s="137">
        <v>64.106528938469609</v>
      </c>
      <c r="CE91" s="136">
        <v>4391828</v>
      </c>
      <c r="CF91" s="136">
        <v>3357849</v>
      </c>
      <c r="CG91" s="137">
        <v>76.456751038519727</v>
      </c>
      <c r="CH91" s="136">
        <v>3234000</v>
      </c>
      <c r="CI91" s="137">
        <v>73.636763552670999</v>
      </c>
      <c r="CJ91" s="136">
        <v>2464754</v>
      </c>
      <c r="CK91" s="137">
        <v>56.121369051793465</v>
      </c>
      <c r="CL91" s="136">
        <v>4695213</v>
      </c>
      <c r="CM91" s="136">
        <v>3373266</v>
      </c>
      <c r="CN91" s="137">
        <v>71.844791705935378</v>
      </c>
      <c r="CO91" s="136">
        <v>3211699</v>
      </c>
      <c r="CP91" s="137">
        <v>68.403691163744867</v>
      </c>
      <c r="CQ91" s="136">
        <v>2272193</v>
      </c>
      <c r="CR91" s="137">
        <v>48.393821536956892</v>
      </c>
      <c r="CS91" s="136">
        <v>4789564</v>
      </c>
      <c r="CT91" s="136">
        <v>3294224</v>
      </c>
      <c r="CU91" s="137">
        <v>68.779204119623415</v>
      </c>
      <c r="CV91" s="136">
        <v>3094886</v>
      </c>
      <c r="CW91" s="137">
        <v>64.617280403811279</v>
      </c>
      <c r="CX91" s="136">
        <v>2043390</v>
      </c>
      <c r="CY91" s="137">
        <v>42.663382303691947</v>
      </c>
      <c r="CZ91" s="136">
        <v>4417542</v>
      </c>
      <c r="DA91" s="136">
        <v>2999419</v>
      </c>
      <c r="DB91" s="137">
        <v>67.897916986414614</v>
      </c>
      <c r="DC91" s="136">
        <v>2778736</v>
      </c>
      <c r="DD91" s="137">
        <v>62.902310832585187</v>
      </c>
      <c r="DE91" s="136">
        <v>1734622</v>
      </c>
      <c r="DF91" s="137">
        <v>39.266678166274367</v>
      </c>
      <c r="DG91" s="136">
        <v>3804929</v>
      </c>
      <c r="DH91" s="136">
        <v>2679816</v>
      </c>
      <c r="DI91" s="137">
        <v>70.430118406940039</v>
      </c>
      <c r="DJ91" s="136">
        <v>2435729</v>
      </c>
      <c r="DK91" s="137">
        <v>64.015097259370677</v>
      </c>
      <c r="DL91" s="136">
        <v>1464662</v>
      </c>
      <c r="DM91" s="137">
        <v>38.4938063233243</v>
      </c>
      <c r="DN91" s="136">
        <v>1401351</v>
      </c>
      <c r="DO91" s="136">
        <v>952522</v>
      </c>
      <c r="DP91" s="137">
        <v>67.971693030511275</v>
      </c>
      <c r="DQ91" s="136">
        <v>792287</v>
      </c>
      <c r="DR91" s="137">
        <v>56.537370009369525</v>
      </c>
      <c r="DS91" s="136">
        <v>314805</v>
      </c>
      <c r="DT91" s="137">
        <v>22.4643932890475</v>
      </c>
      <c r="DU91" s="136">
        <v>1422608</v>
      </c>
      <c r="DV91" s="136">
        <v>869029</v>
      </c>
      <c r="DW91" s="137">
        <v>61.087031705149975</v>
      </c>
      <c r="DX91" s="136">
        <v>635268</v>
      </c>
      <c r="DY91" s="137">
        <v>44.655168535534735</v>
      </c>
      <c r="DZ91" s="136">
        <v>70152</v>
      </c>
      <c r="EA91" s="137">
        <v>4.9312249052444521</v>
      </c>
      <c r="EB91" s="136">
        <v>2988769</v>
      </c>
      <c r="EC91" s="136">
        <v>1247707</v>
      </c>
      <c r="ED91" s="137">
        <v>41.746518382651857</v>
      </c>
      <c r="EE91" s="136">
        <v>761767</v>
      </c>
      <c r="EF91" s="137">
        <v>25.48765060130107</v>
      </c>
      <c r="EG91" s="136">
        <v>12599</v>
      </c>
      <c r="EH91" s="137">
        <v>0.42154478984491611</v>
      </c>
      <c r="EI91" s="136">
        <v>5005988</v>
      </c>
      <c r="EJ91" s="136">
        <v>380075</v>
      </c>
      <c r="EK91" s="137">
        <v>7.5924073329780253</v>
      </c>
      <c r="EL91" s="138">
        <v>31026</v>
      </c>
      <c r="EM91" s="137">
        <v>0.61977775416161607</v>
      </c>
      <c r="EN91" s="138">
        <v>40</v>
      </c>
      <c r="EO91" s="137">
        <v>7.9904306602412956E-4</v>
      </c>
      <c r="EP91" s="138">
        <v>2223118</v>
      </c>
      <c r="EQ91" s="138">
        <v>0</v>
      </c>
      <c r="ER91" s="137">
        <v>0</v>
      </c>
      <c r="ET91" s="239">
        <f t="shared" si="93"/>
        <v>59836349</v>
      </c>
      <c r="EU91" s="239">
        <f t="shared" si="89"/>
        <v>16371312</v>
      </c>
      <c r="EW91" s="287">
        <f t="shared" si="90"/>
        <v>0.27360145252177737</v>
      </c>
      <c r="EX91" s="239">
        <f t="shared" si="94"/>
        <v>50418984</v>
      </c>
      <c r="EY91" s="239">
        <f t="shared" si="91"/>
        <v>9450758</v>
      </c>
      <c r="EZ91" s="286">
        <f t="shared" si="92"/>
        <v>0.18744443561179258</v>
      </c>
      <c r="FA91" s="288">
        <f t="shared" si="95"/>
        <v>0.81255556438820742</v>
      </c>
      <c r="FB91" s="291">
        <f t="shared" si="96"/>
        <v>0.78367043254977131</v>
      </c>
      <c r="FC91" s="294">
        <f t="shared" si="97"/>
        <v>0.63813832504042522</v>
      </c>
      <c r="FE91" s="239">
        <f t="shared" si="98"/>
        <v>19108599</v>
      </c>
      <c r="FF91" s="239">
        <f t="shared" si="99"/>
        <v>13299247</v>
      </c>
      <c r="FG91" s="239">
        <f t="shared" si="100"/>
        <v>5809352</v>
      </c>
      <c r="FH91" s="239">
        <f t="shared" si="101"/>
        <v>12313337</v>
      </c>
      <c r="FI91" s="240">
        <f t="shared" si="102"/>
        <v>0.30401768334769075</v>
      </c>
      <c r="FJ91" s="239">
        <f t="shared" si="103"/>
        <v>7829672</v>
      </c>
      <c r="FK91" s="240">
        <f t="shared" si="104"/>
        <v>0.69598231665230925</v>
      </c>
      <c r="FL91" s="240">
        <f t="shared" si="105"/>
        <v>0.64438722064343912</v>
      </c>
      <c r="FM91" s="240">
        <f t="shared" si="106"/>
        <v>0.40974599969364578</v>
      </c>
      <c r="FO91" s="312">
        <f t="shared" si="107"/>
        <v>8257219</v>
      </c>
      <c r="FP91" s="312">
        <f t="shared" si="169"/>
        <v>6501971</v>
      </c>
      <c r="FQ91" s="239">
        <f t="shared" si="108"/>
        <v>1755248</v>
      </c>
      <c r="FR91" s="312">
        <f t="shared" si="109"/>
        <v>6289897</v>
      </c>
      <c r="FS91" s="240">
        <f t="shared" si="110"/>
        <v>0.21257132698066988</v>
      </c>
      <c r="FT91" s="312">
        <f t="shared" si="111"/>
        <v>4942722</v>
      </c>
      <c r="FU91" s="240">
        <f t="shared" si="112"/>
        <v>0.78742867301933006</v>
      </c>
      <c r="FV91" s="240">
        <f t="shared" si="113"/>
        <v>0.76174520743606289</v>
      </c>
      <c r="FW91" s="240">
        <f t="shared" si="114"/>
        <v>0.59859403026612223</v>
      </c>
      <c r="FY91" s="244">
        <f t="shared" si="115"/>
        <v>8269325</v>
      </c>
      <c r="FZ91" s="244">
        <f t="shared" si="116"/>
        <v>7270012</v>
      </c>
      <c r="GA91" s="239">
        <f t="shared" si="117"/>
        <v>999313</v>
      </c>
      <c r="GB91" s="244">
        <f t="shared" si="118"/>
        <v>7136867</v>
      </c>
      <c r="GC91" s="240">
        <f t="shared" si="119"/>
        <v>0.12084577640859441</v>
      </c>
      <c r="GD91" s="244">
        <f t="shared" si="120"/>
        <v>6266697</v>
      </c>
      <c r="GE91" s="240">
        <f t="shared" si="121"/>
        <v>0.8791542235914056</v>
      </c>
      <c r="GF91" s="240">
        <f t="shared" si="122"/>
        <v>0.86305315125478799</v>
      </c>
      <c r="GG91" s="240">
        <f t="shared" si="123"/>
        <v>0.75782448990697548</v>
      </c>
      <c r="GI91" s="244">
        <f t="shared" si="124"/>
        <v>6685963</v>
      </c>
      <c r="GJ91" s="244">
        <f t="shared" si="125"/>
        <v>6149468</v>
      </c>
      <c r="GK91" s="239">
        <f t="shared" si="126"/>
        <v>536495</v>
      </c>
      <c r="GL91" s="244">
        <f t="shared" si="127"/>
        <v>6074741</v>
      </c>
      <c r="GM91" s="240">
        <f t="shared" si="128"/>
        <v>8.0241993561735239E-2</v>
      </c>
      <c r="GN91" s="244">
        <f t="shared" si="129"/>
        <v>5647920</v>
      </c>
      <c r="GO91" s="240">
        <f t="shared" si="130"/>
        <v>0.91975800643826477</v>
      </c>
      <c r="GP91" s="240">
        <f t="shared" si="131"/>
        <v>0.90858130683642735</v>
      </c>
      <c r="GQ91" s="240">
        <f t="shared" si="132"/>
        <v>0.84474293381521859</v>
      </c>
      <c r="GS91" s="244">
        <f t="shared" si="133"/>
        <v>5116920</v>
      </c>
      <c r="GT91" s="244">
        <f t="shared" si="134"/>
        <v>4876175</v>
      </c>
      <c r="GU91" s="239">
        <f t="shared" si="135"/>
        <v>240745</v>
      </c>
      <c r="GV91" s="244">
        <f t="shared" si="136"/>
        <v>4841153</v>
      </c>
      <c r="GW91" s="240">
        <f t="shared" si="137"/>
        <v>4.7048810612634162E-2</v>
      </c>
      <c r="GX91" s="244">
        <f t="shared" si="138"/>
        <v>4698292</v>
      </c>
      <c r="GY91" s="240">
        <f t="shared" si="139"/>
        <v>0.95295118938736578</v>
      </c>
      <c r="GZ91" s="240">
        <f t="shared" si="140"/>
        <v>0.94610683770705817</v>
      </c>
      <c r="HA91" s="240">
        <f t="shared" si="141"/>
        <v>0.91818750342002609</v>
      </c>
      <c r="HC91" s="239">
        <f t="shared" si="142"/>
        <v>2980958</v>
      </c>
      <c r="HD91" s="239">
        <f t="shared" si="143"/>
        <v>2871353</v>
      </c>
      <c r="HE91" s="239">
        <f t="shared" si="144"/>
        <v>109605</v>
      </c>
      <c r="HF91" s="239">
        <f t="shared" si="145"/>
        <v>2855872</v>
      </c>
      <c r="HG91" s="240">
        <f t="shared" si="146"/>
        <v>3.6768381171422074E-2</v>
      </c>
      <c r="HH91" s="239">
        <f t="shared" si="147"/>
        <v>2788983</v>
      </c>
      <c r="HI91" s="240">
        <f t="shared" si="148"/>
        <v>0.96323161882857788</v>
      </c>
      <c r="HJ91" s="299">
        <f t="shared" si="149"/>
        <v>0.9580383219085945</v>
      </c>
      <c r="HK91" s="297">
        <f t="shared" si="150"/>
        <v>0.93559956228836505</v>
      </c>
      <c r="HM91" s="239">
        <f t="shared" si="151"/>
        <v>31310385</v>
      </c>
      <c r="HN91" s="239">
        <f t="shared" si="152"/>
        <v>27668979</v>
      </c>
      <c r="HO91" s="307">
        <f t="shared" si="153"/>
        <v>3641406</v>
      </c>
      <c r="HP91" s="304">
        <f t="shared" si="154"/>
        <v>27198530</v>
      </c>
      <c r="HQ91" s="285">
        <f t="shared" si="155"/>
        <v>0.11630026267642508</v>
      </c>
      <c r="HR91" s="302">
        <f t="shared" si="156"/>
        <v>24344614</v>
      </c>
      <c r="HS91" s="300">
        <f t="shared" si="157"/>
        <v>0.88369973732357487</v>
      </c>
      <c r="HT91" s="299">
        <f t="shared" si="158"/>
        <v>0.86867440307744537</v>
      </c>
      <c r="HU91" s="297">
        <f t="shared" si="159"/>
        <v>0.77752522046598915</v>
      </c>
      <c r="HW91" s="239">
        <f t="shared" si="160"/>
        <v>14783841</v>
      </c>
      <c r="HX91" s="309">
        <f t="shared" si="161"/>
        <v>13896996</v>
      </c>
      <c r="HY91" s="307">
        <f t="shared" si="162"/>
        <v>886845</v>
      </c>
      <c r="HZ91" s="304">
        <f t="shared" si="163"/>
        <v>13771766</v>
      </c>
      <c r="IA91" s="285">
        <f t="shared" si="164"/>
        <v>5.99874552222254E-2</v>
      </c>
      <c r="IB91" s="302">
        <f t="shared" si="165"/>
        <v>13135195</v>
      </c>
      <c r="IC91" s="300">
        <f t="shared" si="166"/>
        <v>0.94001254477777463</v>
      </c>
      <c r="ID91" s="299">
        <f t="shared" si="167"/>
        <v>0.9315418097367254</v>
      </c>
      <c r="IE91" s="297">
        <f t="shared" si="168"/>
        <v>0.88848324329245698</v>
      </c>
    </row>
    <row r="92" spans="2:239" ht="15" hidden="1" x14ac:dyDescent="0.3">
      <c r="B92" s="131">
        <v>83</v>
      </c>
      <c r="C92" s="131" t="s">
        <v>738</v>
      </c>
      <c r="D92" s="139">
        <v>44752</v>
      </c>
      <c r="E92" s="136">
        <v>2980958</v>
      </c>
      <c r="F92" s="136">
        <v>2871444</v>
      </c>
      <c r="G92" s="137">
        <v>96.326214592758433</v>
      </c>
      <c r="H92" s="136">
        <v>2855989</v>
      </c>
      <c r="I92" s="137">
        <v>95.807757103588841</v>
      </c>
      <c r="J92" s="136">
        <v>2789438</v>
      </c>
      <c r="K92" s="137">
        <v>93.575219778339715</v>
      </c>
      <c r="L92" s="136">
        <v>2384091</v>
      </c>
      <c r="M92" s="137">
        <v>79.977342854209951</v>
      </c>
      <c r="N92" s="136">
        <v>0</v>
      </c>
      <c r="O92" s="137">
        <v>0</v>
      </c>
      <c r="P92" s="136">
        <v>0</v>
      </c>
      <c r="Q92" s="137">
        <v>0</v>
      </c>
      <c r="R92" s="136">
        <v>2442116</v>
      </c>
      <c r="S92" s="136">
        <v>2347209</v>
      </c>
      <c r="T92" s="137">
        <v>96.113739068905815</v>
      </c>
      <c r="U92" s="136">
        <v>2332981</v>
      </c>
      <c r="V92" s="137">
        <v>95.531129561413124</v>
      </c>
      <c r="W92" s="136">
        <v>2278446</v>
      </c>
      <c r="X92" s="137">
        <v>93.298025155234228</v>
      </c>
      <c r="Y92" s="136">
        <v>1534184</v>
      </c>
      <c r="Z92" s="137">
        <v>62.821913455380496</v>
      </c>
      <c r="AA92" s="136">
        <v>0</v>
      </c>
      <c r="AB92" s="137">
        <v>0</v>
      </c>
      <c r="AC92" s="136">
        <v>0</v>
      </c>
      <c r="AD92" s="137">
        <v>0</v>
      </c>
      <c r="AE92" s="138">
        <v>2674804</v>
      </c>
      <c r="AF92" s="138">
        <v>2529122</v>
      </c>
      <c r="AG92" s="137">
        <v>94.553544857866228</v>
      </c>
      <c r="AH92" s="138">
        <v>2508296</v>
      </c>
      <c r="AI92" s="137">
        <v>93.774945753034615</v>
      </c>
      <c r="AJ92" s="138">
        <v>2420388</v>
      </c>
      <c r="AK92" s="137">
        <v>90.488424572417273</v>
      </c>
      <c r="AL92" s="138">
        <v>0</v>
      </c>
      <c r="AM92" s="137">
        <v>0</v>
      </c>
      <c r="AN92" s="138">
        <v>3015497</v>
      </c>
      <c r="AO92" s="138">
        <v>2799558</v>
      </c>
      <c r="AP92" s="137">
        <v>92.83902454553926</v>
      </c>
      <c r="AQ92" s="138">
        <v>2769020</v>
      </c>
      <c r="AR92" s="137">
        <v>91.826322493439733</v>
      </c>
      <c r="AS92" s="138">
        <v>2615705</v>
      </c>
      <c r="AT92" s="137">
        <v>86.742085964602182</v>
      </c>
      <c r="AU92" s="138">
        <v>0</v>
      </c>
      <c r="AV92" s="137">
        <v>0</v>
      </c>
      <c r="AW92" s="138">
        <v>3670466</v>
      </c>
      <c r="AX92" s="138">
        <v>3350097</v>
      </c>
      <c r="AY92" s="137">
        <v>91.271707734113335</v>
      </c>
      <c r="AZ92" s="138">
        <v>3305923</v>
      </c>
      <c r="BA92" s="137">
        <v>90.068209322739946</v>
      </c>
      <c r="BB92" s="138">
        <v>3033303</v>
      </c>
      <c r="BC92" s="137">
        <v>82.640814545074122</v>
      </c>
      <c r="BD92" s="138">
        <v>0</v>
      </c>
      <c r="BE92" s="137">
        <v>0</v>
      </c>
      <c r="BF92" s="138">
        <v>4129776</v>
      </c>
      <c r="BG92" s="138">
        <v>3689507</v>
      </c>
      <c r="BH92" s="137">
        <v>89.339155440876212</v>
      </c>
      <c r="BI92" s="138">
        <v>3629967</v>
      </c>
      <c r="BJ92" s="137">
        <v>87.897430756534973</v>
      </c>
      <c r="BK92" s="138">
        <v>3246082</v>
      </c>
      <c r="BL92" s="137">
        <v>78.601890272014757</v>
      </c>
      <c r="BM92" s="138">
        <v>0</v>
      </c>
      <c r="BN92" s="137">
        <v>0</v>
      </c>
      <c r="BO92" s="138">
        <v>4139549</v>
      </c>
      <c r="BP92" s="138">
        <v>3580772</v>
      </c>
      <c r="BQ92" s="137">
        <v>86.501500525781921</v>
      </c>
      <c r="BR92" s="138">
        <v>3507400</v>
      </c>
      <c r="BS92" s="137">
        <v>84.729036907160662</v>
      </c>
      <c r="BT92" s="138">
        <v>3023625</v>
      </c>
      <c r="BU92" s="137">
        <v>73.042377321780705</v>
      </c>
      <c r="BV92" s="138">
        <v>0</v>
      </c>
      <c r="BW92" s="137">
        <v>0</v>
      </c>
      <c r="BX92" s="136">
        <v>3865391</v>
      </c>
      <c r="BY92" s="136">
        <v>3144331</v>
      </c>
      <c r="BZ92" s="137">
        <v>81.34574225479389</v>
      </c>
      <c r="CA92" s="136">
        <v>3056361</v>
      </c>
      <c r="CB92" s="137">
        <v>79.069905217867998</v>
      </c>
      <c r="CC92" s="136">
        <v>2480676</v>
      </c>
      <c r="CD92" s="137">
        <v>64.17658653419538</v>
      </c>
      <c r="CE92" s="136">
        <v>4391828</v>
      </c>
      <c r="CF92" s="136">
        <v>3358213</v>
      </c>
      <c r="CG92" s="137">
        <v>76.465039159092754</v>
      </c>
      <c r="CH92" s="136">
        <v>3234748</v>
      </c>
      <c r="CI92" s="137">
        <v>73.653795185057334</v>
      </c>
      <c r="CJ92" s="136">
        <v>2468516</v>
      </c>
      <c r="CK92" s="137">
        <v>56.207028144089435</v>
      </c>
      <c r="CL92" s="136">
        <v>4695213</v>
      </c>
      <c r="CM92" s="136">
        <v>3373751</v>
      </c>
      <c r="CN92" s="137">
        <v>71.855121375750159</v>
      </c>
      <c r="CO92" s="136">
        <v>3212726</v>
      </c>
      <c r="CP92" s="137">
        <v>68.425564505806236</v>
      </c>
      <c r="CQ92" s="136">
        <v>2276691</v>
      </c>
      <c r="CR92" s="137">
        <v>48.48962123763075</v>
      </c>
      <c r="CS92" s="136">
        <v>4789564</v>
      </c>
      <c r="CT92" s="136">
        <v>3294869</v>
      </c>
      <c r="CU92" s="137">
        <v>68.792670898645468</v>
      </c>
      <c r="CV92" s="136">
        <v>3096274</v>
      </c>
      <c r="CW92" s="137">
        <v>64.646260077117674</v>
      </c>
      <c r="CX92" s="136">
        <v>2048340</v>
      </c>
      <c r="CY92" s="137">
        <v>42.76673200316354</v>
      </c>
      <c r="CZ92" s="136">
        <v>4417542</v>
      </c>
      <c r="DA92" s="136">
        <v>3000182</v>
      </c>
      <c r="DB92" s="137">
        <v>67.915189034988231</v>
      </c>
      <c r="DC92" s="136">
        <v>2780428</v>
      </c>
      <c r="DD92" s="137">
        <v>62.940612675555776</v>
      </c>
      <c r="DE92" s="136">
        <v>1740039</v>
      </c>
      <c r="DF92" s="137">
        <v>39.389302920040151</v>
      </c>
      <c r="DG92" s="136">
        <v>3804929</v>
      </c>
      <c r="DH92" s="136">
        <v>2680536</v>
      </c>
      <c r="DI92" s="137">
        <v>70.449041230467117</v>
      </c>
      <c r="DJ92" s="136">
        <v>2437897</v>
      </c>
      <c r="DK92" s="137">
        <v>64.072075983546611</v>
      </c>
      <c r="DL92" s="136">
        <v>1471330</v>
      </c>
      <c r="DM92" s="137">
        <v>38.669052694544362</v>
      </c>
      <c r="DN92" s="136">
        <v>1401351</v>
      </c>
      <c r="DO92" s="136">
        <v>953025</v>
      </c>
      <c r="DP92" s="137">
        <v>68.007586964293736</v>
      </c>
      <c r="DQ92" s="136">
        <v>795444</v>
      </c>
      <c r="DR92" s="137">
        <v>56.762652611658325</v>
      </c>
      <c r="DS92" s="136">
        <v>319689</v>
      </c>
      <c r="DT92" s="137">
        <v>22.812914109313084</v>
      </c>
      <c r="DU92" s="136">
        <v>1422608</v>
      </c>
      <c r="DV92" s="136">
        <v>869688</v>
      </c>
      <c r="DW92" s="137">
        <v>61.133355077435247</v>
      </c>
      <c r="DX92" s="136">
        <v>643381</v>
      </c>
      <c r="DY92" s="137">
        <v>45.225459156703742</v>
      </c>
      <c r="DZ92" s="136">
        <v>74075</v>
      </c>
      <c r="EA92" s="137">
        <v>5.206986042535962</v>
      </c>
      <c r="EB92" s="136">
        <v>2988769</v>
      </c>
      <c r="EC92" s="136">
        <v>1253358</v>
      </c>
      <c r="ED92" s="137">
        <v>41.935592881216316</v>
      </c>
      <c r="EE92" s="136">
        <v>789000</v>
      </c>
      <c r="EF92" s="137">
        <v>26.398828413972442</v>
      </c>
      <c r="EG92" s="136">
        <v>13086</v>
      </c>
      <c r="EH92" s="137">
        <v>0.43783912373288136</v>
      </c>
      <c r="EI92" s="136">
        <v>5005988</v>
      </c>
      <c r="EJ92" s="136">
        <v>389920</v>
      </c>
      <c r="EK92" s="137">
        <v>7.7890718076032153</v>
      </c>
      <c r="EL92" s="138">
        <v>50673</v>
      </c>
      <c r="EM92" s="137">
        <v>1.0122477321160177</v>
      </c>
      <c r="EN92" s="138">
        <v>47</v>
      </c>
      <c r="EO92" s="137">
        <v>9.3887560257835227E-4</v>
      </c>
      <c r="EP92" s="138">
        <v>2223118</v>
      </c>
      <c r="EQ92" s="138">
        <v>0</v>
      </c>
      <c r="ER92" s="137">
        <v>0</v>
      </c>
      <c r="ET92" s="239">
        <f t="shared" si="93"/>
        <v>59836349</v>
      </c>
      <c r="EU92" s="239">
        <f t="shared" si="89"/>
        <v>16350767</v>
      </c>
      <c r="EW92" s="287">
        <f t="shared" si="90"/>
        <v>0.273258099353622</v>
      </c>
      <c r="EX92" s="239">
        <f t="shared" si="94"/>
        <v>50418984</v>
      </c>
      <c r="EY92" s="239">
        <f t="shared" si="91"/>
        <v>9446368</v>
      </c>
      <c r="EZ92" s="286">
        <f t="shared" si="92"/>
        <v>0.18735736523369848</v>
      </c>
      <c r="FA92" s="288">
        <f t="shared" si="95"/>
        <v>0.8126426347663015</v>
      </c>
      <c r="FB92" s="291">
        <f t="shared" si="96"/>
        <v>0.78390024678006209</v>
      </c>
      <c r="FC92" s="294">
        <f t="shared" si="97"/>
        <v>0.63889165239823154</v>
      </c>
      <c r="FE92" s="239">
        <f t="shared" si="98"/>
        <v>19108599</v>
      </c>
      <c r="FF92" s="239">
        <f t="shared" si="99"/>
        <v>13302363</v>
      </c>
      <c r="FG92" s="239">
        <f t="shared" si="100"/>
        <v>5806236</v>
      </c>
      <c r="FH92" s="239">
        <f t="shared" si="101"/>
        <v>12322769</v>
      </c>
      <c r="FI92" s="240">
        <f t="shared" si="102"/>
        <v>0.30385461540116049</v>
      </c>
      <c r="FJ92" s="239">
        <f t="shared" si="103"/>
        <v>7856089</v>
      </c>
      <c r="FK92" s="240">
        <f t="shared" si="104"/>
        <v>0.69614538459883946</v>
      </c>
      <c r="FL92" s="240">
        <f t="shared" si="105"/>
        <v>0.64488082040970141</v>
      </c>
      <c r="FM92" s="240">
        <f t="shared" si="106"/>
        <v>0.41112846629938699</v>
      </c>
      <c r="FO92" s="312">
        <f t="shared" si="107"/>
        <v>8257219</v>
      </c>
      <c r="FP92" s="312">
        <f t="shared" si="169"/>
        <v>6502544</v>
      </c>
      <c r="FQ92" s="239">
        <f t="shared" si="108"/>
        <v>1754675</v>
      </c>
      <c r="FR92" s="312">
        <f t="shared" si="109"/>
        <v>6291109</v>
      </c>
      <c r="FS92" s="240">
        <f t="shared" si="110"/>
        <v>0.21250193315691396</v>
      </c>
      <c r="FT92" s="312">
        <f t="shared" si="111"/>
        <v>4949192</v>
      </c>
      <c r="FU92" s="240">
        <f t="shared" si="112"/>
        <v>0.78749806684308599</v>
      </c>
      <c r="FV92" s="240">
        <f t="shared" si="113"/>
        <v>0.76189198808945235</v>
      </c>
      <c r="FW92" s="240">
        <f t="shared" si="114"/>
        <v>0.59937758705443078</v>
      </c>
      <c r="FY92" s="244">
        <f t="shared" si="115"/>
        <v>8269325</v>
      </c>
      <c r="FZ92" s="244">
        <f t="shared" si="116"/>
        <v>7270279</v>
      </c>
      <c r="GA92" s="239">
        <f t="shared" si="117"/>
        <v>999046</v>
      </c>
      <c r="GB92" s="244">
        <f t="shared" si="118"/>
        <v>7137367</v>
      </c>
      <c r="GC92" s="240">
        <f t="shared" si="119"/>
        <v>0.12081348840443445</v>
      </c>
      <c r="GD92" s="244">
        <f t="shared" si="120"/>
        <v>6269707</v>
      </c>
      <c r="GE92" s="240">
        <f t="shared" si="121"/>
        <v>0.87918651159556549</v>
      </c>
      <c r="GF92" s="240">
        <f t="shared" si="122"/>
        <v>0.8631136156820538</v>
      </c>
      <c r="GG92" s="240">
        <f t="shared" si="123"/>
        <v>0.75818848575911579</v>
      </c>
      <c r="GI92" s="244">
        <f t="shared" si="124"/>
        <v>6685963</v>
      </c>
      <c r="GJ92" s="244">
        <f t="shared" si="125"/>
        <v>6149655</v>
      </c>
      <c r="GK92" s="239">
        <f t="shared" si="126"/>
        <v>536308</v>
      </c>
      <c r="GL92" s="244">
        <f t="shared" si="127"/>
        <v>6074943</v>
      </c>
      <c r="GM92" s="240">
        <f t="shared" si="128"/>
        <v>8.0214024516737523E-2</v>
      </c>
      <c r="GN92" s="244">
        <f t="shared" si="129"/>
        <v>5649008</v>
      </c>
      <c r="GO92" s="240">
        <f t="shared" si="130"/>
        <v>0.91978597548326246</v>
      </c>
      <c r="GP92" s="240">
        <f t="shared" si="131"/>
        <v>0.90861151938770823</v>
      </c>
      <c r="GQ92" s="240">
        <f t="shared" si="132"/>
        <v>0.84490566280429613</v>
      </c>
      <c r="GS92" s="244">
        <f t="shared" si="133"/>
        <v>5116920</v>
      </c>
      <c r="GT92" s="244">
        <f t="shared" si="134"/>
        <v>4876331</v>
      </c>
      <c r="GU92" s="239">
        <f t="shared" si="135"/>
        <v>240589</v>
      </c>
      <c r="GV92" s="244">
        <f t="shared" si="136"/>
        <v>4841277</v>
      </c>
      <c r="GW92" s="240">
        <f t="shared" si="137"/>
        <v>4.7018323522744147E-2</v>
      </c>
      <c r="GX92" s="244">
        <f t="shared" si="138"/>
        <v>4698834</v>
      </c>
      <c r="GY92" s="240">
        <f t="shared" si="139"/>
        <v>0.95298167647725585</v>
      </c>
      <c r="GZ92" s="240">
        <f t="shared" si="140"/>
        <v>0.94613107103491945</v>
      </c>
      <c r="HA92" s="240">
        <f t="shared" si="141"/>
        <v>0.91829342651438761</v>
      </c>
      <c r="HC92" s="239">
        <f t="shared" si="142"/>
        <v>2980958</v>
      </c>
      <c r="HD92" s="239">
        <f t="shared" si="143"/>
        <v>2871444</v>
      </c>
      <c r="HE92" s="239">
        <f t="shared" si="144"/>
        <v>109514</v>
      </c>
      <c r="HF92" s="239">
        <f t="shared" si="145"/>
        <v>2855989</v>
      </c>
      <c r="HG92" s="240">
        <f t="shared" si="146"/>
        <v>3.6737854072415643E-2</v>
      </c>
      <c r="HH92" s="239">
        <f t="shared" si="147"/>
        <v>2789438</v>
      </c>
      <c r="HI92" s="240">
        <f t="shared" si="148"/>
        <v>0.9632621459275843</v>
      </c>
      <c r="HJ92" s="299">
        <f t="shared" si="149"/>
        <v>0.95807757103588842</v>
      </c>
      <c r="HK92" s="297">
        <f t="shared" si="150"/>
        <v>0.93575219778339713</v>
      </c>
      <c r="HM92" s="239">
        <f t="shared" si="151"/>
        <v>31310385</v>
      </c>
      <c r="HN92" s="239">
        <f t="shared" si="152"/>
        <v>27670253</v>
      </c>
      <c r="HO92" s="307">
        <f t="shared" si="153"/>
        <v>3640132</v>
      </c>
      <c r="HP92" s="304">
        <f t="shared" si="154"/>
        <v>27200685</v>
      </c>
      <c r="HQ92" s="285">
        <f t="shared" si="155"/>
        <v>0.11625957330131839</v>
      </c>
      <c r="HR92" s="302">
        <f t="shared" si="156"/>
        <v>24356179</v>
      </c>
      <c r="HS92" s="300">
        <f t="shared" si="157"/>
        <v>0.88374042669868158</v>
      </c>
      <c r="HT92" s="299">
        <f t="shared" si="158"/>
        <v>0.86874323008164867</v>
      </c>
      <c r="HU92" s="297">
        <f t="shared" si="159"/>
        <v>0.77789458673216572</v>
      </c>
      <c r="HW92" s="239">
        <f t="shared" si="160"/>
        <v>14783841</v>
      </c>
      <c r="HX92" s="309">
        <f t="shared" si="161"/>
        <v>13897430</v>
      </c>
      <c r="HY92" s="307">
        <f t="shared" si="162"/>
        <v>886411</v>
      </c>
      <c r="HZ92" s="304">
        <f t="shared" si="163"/>
        <v>13772209</v>
      </c>
      <c r="IA92" s="285">
        <f t="shared" si="164"/>
        <v>5.9958098845895327E-2</v>
      </c>
      <c r="IB92" s="302">
        <f t="shared" si="165"/>
        <v>13137280</v>
      </c>
      <c r="IC92" s="300">
        <f t="shared" si="166"/>
        <v>0.94004190115410469</v>
      </c>
      <c r="ID92" s="299">
        <f t="shared" si="167"/>
        <v>0.93157177488583653</v>
      </c>
      <c r="IE92" s="297">
        <f t="shared" si="168"/>
        <v>0.88862427565339752</v>
      </c>
    </row>
    <row r="93" spans="2:239" ht="15" hidden="1" x14ac:dyDescent="0.3">
      <c r="B93" s="131">
        <v>84</v>
      </c>
      <c r="C93" s="131" t="s">
        <v>739</v>
      </c>
      <c r="D93" s="139">
        <v>44759</v>
      </c>
      <c r="E93" s="136">
        <v>2980958</v>
      </c>
      <c r="F93" s="136">
        <v>2871552</v>
      </c>
      <c r="G93" s="137">
        <v>96.32983758912404</v>
      </c>
      <c r="H93" s="136">
        <v>2856092</v>
      </c>
      <c r="I93" s="137">
        <v>95.811212368641222</v>
      </c>
      <c r="J93" s="136">
        <v>2789838</v>
      </c>
      <c r="K93" s="137">
        <v>93.588638283397486</v>
      </c>
      <c r="L93" s="136">
        <v>2398750</v>
      </c>
      <c r="M93" s="137">
        <v>80.469097518314584</v>
      </c>
      <c r="N93" s="136">
        <v>0</v>
      </c>
      <c r="O93" s="137">
        <v>0</v>
      </c>
      <c r="P93" s="136">
        <v>0</v>
      </c>
      <c r="Q93" s="137">
        <v>0</v>
      </c>
      <c r="R93" s="136">
        <v>2442116</v>
      </c>
      <c r="S93" s="136">
        <v>2347292</v>
      </c>
      <c r="T93" s="137">
        <v>96.117137760859848</v>
      </c>
      <c r="U93" s="136">
        <v>2333068</v>
      </c>
      <c r="V93" s="137">
        <v>95.534692045750489</v>
      </c>
      <c r="W93" s="136">
        <v>2278697</v>
      </c>
      <c r="X93" s="137">
        <v>93.308303127287971</v>
      </c>
      <c r="Y93" s="136">
        <v>1550130</v>
      </c>
      <c r="Z93" s="137">
        <v>63.474871791511958</v>
      </c>
      <c r="AA93" s="136">
        <v>0</v>
      </c>
      <c r="AB93" s="137">
        <v>0</v>
      </c>
      <c r="AC93" s="136">
        <v>0</v>
      </c>
      <c r="AD93" s="137">
        <v>0</v>
      </c>
      <c r="AE93" s="138">
        <v>2674804</v>
      </c>
      <c r="AF93" s="138">
        <v>2529197</v>
      </c>
      <c r="AG93" s="137">
        <v>94.556348801631813</v>
      </c>
      <c r="AH93" s="138">
        <v>2508355</v>
      </c>
      <c r="AI93" s="137">
        <v>93.777151522130225</v>
      </c>
      <c r="AJ93" s="138">
        <v>2420638</v>
      </c>
      <c r="AK93" s="137">
        <v>90.497771051635937</v>
      </c>
      <c r="AL93" s="138">
        <v>0</v>
      </c>
      <c r="AM93" s="137">
        <v>0</v>
      </c>
      <c r="AN93" s="138">
        <v>3015497</v>
      </c>
      <c r="AO93" s="138">
        <v>2799637</v>
      </c>
      <c r="AP93" s="137">
        <v>92.841644345857404</v>
      </c>
      <c r="AQ93" s="138">
        <v>2769108</v>
      </c>
      <c r="AR93" s="137">
        <v>91.829240752021974</v>
      </c>
      <c r="AS93" s="138">
        <v>2616118</v>
      </c>
      <c r="AT93" s="137">
        <v>86.755781882721166</v>
      </c>
      <c r="AU93" s="138">
        <v>0</v>
      </c>
      <c r="AV93" s="137">
        <v>0</v>
      </c>
      <c r="AW93" s="138">
        <v>3670466</v>
      </c>
      <c r="AX93" s="138">
        <v>3350201</v>
      </c>
      <c r="AY93" s="137">
        <v>91.274541161803441</v>
      </c>
      <c r="AZ93" s="138">
        <v>3306062</v>
      </c>
      <c r="BA93" s="137">
        <v>90.071996307825771</v>
      </c>
      <c r="BB93" s="138">
        <v>3034034</v>
      </c>
      <c r="BC93" s="137">
        <v>82.660730272395938</v>
      </c>
      <c r="BD93" s="138">
        <v>0</v>
      </c>
      <c r="BE93" s="137">
        <v>0</v>
      </c>
      <c r="BF93" s="138">
        <v>4129776</v>
      </c>
      <c r="BG93" s="138">
        <v>3689625</v>
      </c>
      <c r="BH93" s="137">
        <v>89.342012738705449</v>
      </c>
      <c r="BI93" s="138">
        <v>3630154</v>
      </c>
      <c r="BJ93" s="137">
        <v>87.901958847162661</v>
      </c>
      <c r="BK93" s="138">
        <v>3247202</v>
      </c>
      <c r="BL93" s="137">
        <v>78.629010387004044</v>
      </c>
      <c r="BM93" s="138">
        <v>0</v>
      </c>
      <c r="BN93" s="137">
        <v>0</v>
      </c>
      <c r="BO93" s="138">
        <v>4139549</v>
      </c>
      <c r="BP93" s="138">
        <v>3580921</v>
      </c>
      <c r="BQ93" s="137">
        <v>86.505099951709724</v>
      </c>
      <c r="BR93" s="138">
        <v>3507719</v>
      </c>
      <c r="BS93" s="137">
        <v>84.736743060657091</v>
      </c>
      <c r="BT93" s="138">
        <v>3025462</v>
      </c>
      <c r="BU93" s="137">
        <v>73.086754136742911</v>
      </c>
      <c r="BV93" s="138">
        <v>0</v>
      </c>
      <c r="BW93" s="137">
        <v>0</v>
      </c>
      <c r="BX93" s="136">
        <v>3865391</v>
      </c>
      <c r="BY93" s="136">
        <v>3144568</v>
      </c>
      <c r="BZ93" s="137">
        <v>81.351873587950095</v>
      </c>
      <c r="CA93" s="136">
        <v>3056798</v>
      </c>
      <c r="CB93" s="137">
        <v>79.08121067183113</v>
      </c>
      <c r="CC93" s="136">
        <v>2483317</v>
      </c>
      <c r="CD93" s="137">
        <v>64.244910799450821</v>
      </c>
      <c r="CE93" s="136">
        <v>4391828</v>
      </c>
      <c r="CF93" s="136">
        <v>3358592</v>
      </c>
      <c r="CG93" s="137">
        <v>76.473668823095991</v>
      </c>
      <c r="CH93" s="136">
        <v>3235452</v>
      </c>
      <c r="CI93" s="137">
        <v>73.669824956715061</v>
      </c>
      <c r="CJ93" s="136">
        <v>2472269</v>
      </c>
      <c r="CK93" s="137">
        <v>56.292482310327273</v>
      </c>
      <c r="CL93" s="136">
        <v>4695213</v>
      </c>
      <c r="CM93" s="136">
        <v>3374268</v>
      </c>
      <c r="CN93" s="137">
        <v>71.866132590789817</v>
      </c>
      <c r="CO93" s="136">
        <v>3213762</v>
      </c>
      <c r="CP93" s="137">
        <v>68.447629532462102</v>
      </c>
      <c r="CQ93" s="136">
        <v>2281413</v>
      </c>
      <c r="CR93" s="137">
        <v>48.590191754878852</v>
      </c>
      <c r="CS93" s="136">
        <v>4789564</v>
      </c>
      <c r="CT93" s="136">
        <v>3295459</v>
      </c>
      <c r="CU93" s="137">
        <v>68.804989347673398</v>
      </c>
      <c r="CV93" s="136">
        <v>3097665</v>
      </c>
      <c r="CW93" s="137">
        <v>64.675302386605551</v>
      </c>
      <c r="CX93" s="136">
        <v>2053322</v>
      </c>
      <c r="CY93" s="137">
        <v>42.870749821904461</v>
      </c>
      <c r="CZ93" s="136">
        <v>4417542</v>
      </c>
      <c r="DA93" s="136">
        <v>3000909</v>
      </c>
      <c r="DB93" s="137">
        <v>67.931646150732689</v>
      </c>
      <c r="DC93" s="136">
        <v>2782044</v>
      </c>
      <c r="DD93" s="137">
        <v>62.977194104775911</v>
      </c>
      <c r="DE93" s="136">
        <v>1745400</v>
      </c>
      <c r="DF93" s="137">
        <v>39.510660000516125</v>
      </c>
      <c r="DG93" s="136">
        <v>3804929</v>
      </c>
      <c r="DH93" s="136">
        <v>2681329</v>
      </c>
      <c r="DI93" s="137">
        <v>70.469882618046213</v>
      </c>
      <c r="DJ93" s="136">
        <v>2439779</v>
      </c>
      <c r="DK93" s="137">
        <v>64.121538141710403</v>
      </c>
      <c r="DL93" s="136">
        <v>1477535</v>
      </c>
      <c r="DM93" s="137">
        <v>38.832130638968557</v>
      </c>
      <c r="DN93" s="136">
        <v>1401351</v>
      </c>
      <c r="DO93" s="136">
        <v>953493</v>
      </c>
      <c r="DP93" s="137">
        <v>68.040983308250389</v>
      </c>
      <c r="DQ93" s="136">
        <v>798342</v>
      </c>
      <c r="DR93" s="137">
        <v>56.969453049236066</v>
      </c>
      <c r="DS93" s="136">
        <v>324031</v>
      </c>
      <c r="DT93" s="137">
        <v>23.122757967133147</v>
      </c>
      <c r="DU93" s="136">
        <v>1422608</v>
      </c>
      <c r="DV93" s="136">
        <v>870355</v>
      </c>
      <c r="DW93" s="137">
        <v>61.180240797183757</v>
      </c>
      <c r="DX93" s="136">
        <v>650367</v>
      </c>
      <c r="DY93" s="137">
        <v>45.716529078987321</v>
      </c>
      <c r="DZ93" s="136">
        <v>77854</v>
      </c>
      <c r="EA93" s="137">
        <v>5.4726249254889616</v>
      </c>
      <c r="EB93" s="136">
        <v>2988769</v>
      </c>
      <c r="EC93" s="136">
        <v>1258415</v>
      </c>
      <c r="ED93" s="137">
        <v>42.104792976640212</v>
      </c>
      <c r="EE93" s="136">
        <v>814559</v>
      </c>
      <c r="EF93" s="137">
        <v>27.253996545065878</v>
      </c>
      <c r="EG93" s="136">
        <v>13875</v>
      </c>
      <c r="EH93" s="137">
        <v>0.46423795214685382</v>
      </c>
      <c r="EI93" s="136">
        <v>5005988</v>
      </c>
      <c r="EJ93" s="136">
        <v>398912</v>
      </c>
      <c r="EK93" s="137">
        <v>7.9686966888454389</v>
      </c>
      <c r="EL93" s="138">
        <v>73957</v>
      </c>
      <c r="EM93" s="137">
        <v>1.4773707008486636</v>
      </c>
      <c r="EN93" s="138">
        <v>58</v>
      </c>
      <c r="EO93" s="137">
        <v>1.1586124457349878E-3</v>
      </c>
      <c r="EP93" s="138">
        <v>2223118</v>
      </c>
      <c r="EQ93" s="138">
        <v>0</v>
      </c>
      <c r="ER93" s="137">
        <v>0</v>
      </c>
      <c r="ET93" s="239">
        <f t="shared" si="93"/>
        <v>59836349</v>
      </c>
      <c r="EU93" s="239">
        <f t="shared" si="89"/>
        <v>16331624</v>
      </c>
      <c r="EW93" s="287">
        <f t="shared" si="90"/>
        <v>0.27293817675941423</v>
      </c>
      <c r="EX93" s="239">
        <f t="shared" si="94"/>
        <v>50418984</v>
      </c>
      <c r="EY93" s="239">
        <f t="shared" si="91"/>
        <v>9441941</v>
      </c>
      <c r="EZ93" s="286">
        <f t="shared" si="92"/>
        <v>0.1872695610050373</v>
      </c>
      <c r="FA93" s="288">
        <f t="shared" si="95"/>
        <v>0.81273043899496267</v>
      </c>
      <c r="FB93" s="291">
        <f t="shared" si="96"/>
        <v>0.78411734754512308</v>
      </c>
      <c r="FC93" s="294">
        <f t="shared" si="97"/>
        <v>0.63962566163570456</v>
      </c>
      <c r="FE93" s="239">
        <f t="shared" si="98"/>
        <v>19108599</v>
      </c>
      <c r="FF93" s="239">
        <f t="shared" si="99"/>
        <v>13305458</v>
      </c>
      <c r="FG93" s="239">
        <f t="shared" si="100"/>
        <v>5803141</v>
      </c>
      <c r="FH93" s="239">
        <f t="shared" si="101"/>
        <v>12331592</v>
      </c>
      <c r="FI93" s="240">
        <f t="shared" si="102"/>
        <v>0.30369264643629812</v>
      </c>
      <c r="FJ93" s="239">
        <f t="shared" si="103"/>
        <v>7881701</v>
      </c>
      <c r="FK93" s="240">
        <f t="shared" si="104"/>
        <v>0.69630735356370188</v>
      </c>
      <c r="FL93" s="240">
        <f t="shared" si="105"/>
        <v>0.64534254970759497</v>
      </c>
      <c r="FM93" s="240">
        <f t="shared" si="106"/>
        <v>0.4124688052745259</v>
      </c>
      <c r="FO93" s="312">
        <f t="shared" si="107"/>
        <v>8257219</v>
      </c>
      <c r="FP93" s="312">
        <f t="shared" si="169"/>
        <v>6503160</v>
      </c>
      <c r="FQ93" s="239">
        <f t="shared" si="108"/>
        <v>1754059</v>
      </c>
      <c r="FR93" s="312">
        <f t="shared" si="109"/>
        <v>6292250</v>
      </c>
      <c r="FS93" s="240">
        <f t="shared" si="110"/>
        <v>0.21242733176872261</v>
      </c>
      <c r="FT93" s="312">
        <f t="shared" si="111"/>
        <v>4955586</v>
      </c>
      <c r="FU93" s="240">
        <f t="shared" si="112"/>
        <v>0.78757266823127736</v>
      </c>
      <c r="FV93" s="240">
        <f t="shared" si="113"/>
        <v>0.76203017020621588</v>
      </c>
      <c r="FW93" s="240">
        <f t="shared" si="114"/>
        <v>0.60015193977536507</v>
      </c>
      <c r="FY93" s="244">
        <f t="shared" si="115"/>
        <v>8269325</v>
      </c>
      <c r="FZ93" s="244">
        <f t="shared" si="116"/>
        <v>7270546</v>
      </c>
      <c r="GA93" s="239">
        <f t="shared" si="117"/>
        <v>998779</v>
      </c>
      <c r="GB93" s="244">
        <f t="shared" si="118"/>
        <v>7137873</v>
      </c>
      <c r="GC93" s="240">
        <f t="shared" si="119"/>
        <v>0.12078120040027451</v>
      </c>
      <c r="GD93" s="244">
        <f t="shared" si="120"/>
        <v>6272664</v>
      </c>
      <c r="GE93" s="240">
        <f t="shared" si="121"/>
        <v>0.87921879959972549</v>
      </c>
      <c r="GF93" s="240">
        <f t="shared" si="122"/>
        <v>0.86317480568244687</v>
      </c>
      <c r="GG93" s="240">
        <f t="shared" si="123"/>
        <v>0.75854607238196592</v>
      </c>
      <c r="GI93" s="244">
        <f t="shared" si="124"/>
        <v>6685963</v>
      </c>
      <c r="GJ93" s="244">
        <f t="shared" si="125"/>
        <v>6149838</v>
      </c>
      <c r="GK93" s="239">
        <f t="shared" si="126"/>
        <v>536125</v>
      </c>
      <c r="GL93" s="244">
        <f t="shared" si="127"/>
        <v>6075170</v>
      </c>
      <c r="GM93" s="240">
        <f t="shared" si="128"/>
        <v>8.018665374008202E-2</v>
      </c>
      <c r="GN93" s="244">
        <f t="shared" si="129"/>
        <v>5650152</v>
      </c>
      <c r="GO93" s="240">
        <f t="shared" si="130"/>
        <v>0.91981334625991795</v>
      </c>
      <c r="GP93" s="240">
        <f t="shared" si="131"/>
        <v>0.90864547111612792</v>
      </c>
      <c r="GQ93" s="240">
        <f t="shared" si="132"/>
        <v>0.84507676755016448</v>
      </c>
      <c r="GS93" s="244">
        <f t="shared" si="133"/>
        <v>5116920</v>
      </c>
      <c r="GT93" s="244">
        <f t="shared" si="134"/>
        <v>4876489</v>
      </c>
      <c r="GU93" s="239">
        <f t="shared" si="135"/>
        <v>240431</v>
      </c>
      <c r="GV93" s="244">
        <f t="shared" si="136"/>
        <v>4841423</v>
      </c>
      <c r="GW93" s="240">
        <f t="shared" si="137"/>
        <v>4.698744557272734E-2</v>
      </c>
      <c r="GX93" s="244">
        <f t="shared" si="138"/>
        <v>4699335</v>
      </c>
      <c r="GY93" s="240">
        <f t="shared" si="139"/>
        <v>0.95301255442727262</v>
      </c>
      <c r="GZ93" s="240">
        <f t="shared" si="140"/>
        <v>0.94615960382417552</v>
      </c>
      <c r="HA93" s="240">
        <f t="shared" si="141"/>
        <v>0.91839133697614972</v>
      </c>
      <c r="HC93" s="239">
        <f t="shared" si="142"/>
        <v>2980958</v>
      </c>
      <c r="HD93" s="239">
        <f t="shared" si="143"/>
        <v>2871552</v>
      </c>
      <c r="HE93" s="239">
        <f t="shared" si="144"/>
        <v>109406</v>
      </c>
      <c r="HF93" s="239">
        <f t="shared" si="145"/>
        <v>2856092</v>
      </c>
      <c r="HG93" s="240">
        <f t="shared" si="146"/>
        <v>3.670162410875967E-2</v>
      </c>
      <c r="HH93" s="239">
        <f t="shared" si="147"/>
        <v>2789838</v>
      </c>
      <c r="HI93" s="240">
        <f t="shared" si="148"/>
        <v>0.96329837589124034</v>
      </c>
      <c r="HJ93" s="299">
        <f t="shared" si="149"/>
        <v>0.95811212368641219</v>
      </c>
      <c r="HK93" s="297">
        <f t="shared" si="150"/>
        <v>0.93588638283397485</v>
      </c>
      <c r="HM93" s="239">
        <f t="shared" si="151"/>
        <v>31310385</v>
      </c>
      <c r="HN93" s="239">
        <f t="shared" si="152"/>
        <v>27671585</v>
      </c>
      <c r="HO93" s="307">
        <f t="shared" si="153"/>
        <v>3638800</v>
      </c>
      <c r="HP93" s="304">
        <f t="shared" si="154"/>
        <v>27202808</v>
      </c>
      <c r="HQ93" s="285">
        <f t="shared" si="155"/>
        <v>0.11621703150568094</v>
      </c>
      <c r="HR93" s="302">
        <f t="shared" si="156"/>
        <v>24367575</v>
      </c>
      <c r="HS93" s="300">
        <f t="shared" si="157"/>
        <v>0.88378296849431903</v>
      </c>
      <c r="HT93" s="299">
        <f t="shared" si="158"/>
        <v>0.86881103506073143</v>
      </c>
      <c r="HU93" s="297">
        <f t="shared" si="159"/>
        <v>0.77825855542817501</v>
      </c>
      <c r="HW93" s="239">
        <f t="shared" si="160"/>
        <v>14783841</v>
      </c>
      <c r="HX93" s="309">
        <f t="shared" si="161"/>
        <v>13897879</v>
      </c>
      <c r="HY93" s="307">
        <f t="shared" si="162"/>
        <v>885962</v>
      </c>
      <c r="HZ93" s="304">
        <f t="shared" si="163"/>
        <v>13772685</v>
      </c>
      <c r="IA93" s="285">
        <f t="shared" si="164"/>
        <v>5.9927727848263522E-2</v>
      </c>
      <c r="IB93" s="302">
        <f t="shared" si="165"/>
        <v>13139325</v>
      </c>
      <c r="IC93" s="300">
        <f t="shared" si="166"/>
        <v>0.9400722721517365</v>
      </c>
      <c r="ID93" s="299">
        <f t="shared" si="167"/>
        <v>0.93160397220181146</v>
      </c>
      <c r="IE93" s="297">
        <f t="shared" si="168"/>
        <v>0.88876260235753346</v>
      </c>
    </row>
    <row r="94" spans="2:239" ht="15" hidden="1" x14ac:dyDescent="0.3">
      <c r="B94" s="131">
        <v>85</v>
      </c>
      <c r="C94" s="131" t="s">
        <v>740</v>
      </c>
      <c r="D94" s="139">
        <v>44766</v>
      </c>
      <c r="E94" s="136">
        <v>2980958</v>
      </c>
      <c r="F94" s="136">
        <v>2871628</v>
      </c>
      <c r="G94" s="137">
        <v>96.332387105085004</v>
      </c>
      <c r="H94" s="136">
        <v>2856276</v>
      </c>
      <c r="I94" s="137">
        <v>95.817384880967793</v>
      </c>
      <c r="J94" s="136">
        <v>2790174</v>
      </c>
      <c r="K94" s="137">
        <v>93.599909827646016</v>
      </c>
      <c r="L94" s="136">
        <v>2409129</v>
      </c>
      <c r="M94" s="137">
        <v>80.817274178301062</v>
      </c>
      <c r="N94" s="136">
        <v>0</v>
      </c>
      <c r="O94" s="137">
        <v>0</v>
      </c>
      <c r="P94" s="136">
        <v>0</v>
      </c>
      <c r="Q94" s="137">
        <v>0</v>
      </c>
      <c r="R94" s="136">
        <v>2442116</v>
      </c>
      <c r="S94" s="136">
        <v>2347372</v>
      </c>
      <c r="T94" s="137">
        <v>96.120413608526377</v>
      </c>
      <c r="U94" s="136">
        <v>2333204</v>
      </c>
      <c r="V94" s="137">
        <v>95.540260986783593</v>
      </c>
      <c r="W94" s="136">
        <v>2278925</v>
      </c>
      <c r="X94" s="137">
        <v>93.317639293137589</v>
      </c>
      <c r="Y94" s="136">
        <v>1561720</v>
      </c>
      <c r="Z94" s="137">
        <v>63.949460222200749</v>
      </c>
      <c r="AA94" s="136">
        <v>0</v>
      </c>
      <c r="AB94" s="137">
        <v>0</v>
      </c>
      <c r="AC94" s="136">
        <v>0</v>
      </c>
      <c r="AD94" s="137">
        <v>0</v>
      </c>
      <c r="AE94" s="138">
        <v>2674804</v>
      </c>
      <c r="AF94" s="138">
        <v>2529246</v>
      </c>
      <c r="AG94" s="137">
        <v>94.558180711558677</v>
      </c>
      <c r="AH94" s="138">
        <v>2508411</v>
      </c>
      <c r="AI94" s="137">
        <v>93.7792451334752</v>
      </c>
      <c r="AJ94" s="138">
        <v>2420817</v>
      </c>
      <c r="AK94" s="137">
        <v>90.504463130756491</v>
      </c>
      <c r="AL94" s="138">
        <v>0</v>
      </c>
      <c r="AM94" s="137">
        <v>0</v>
      </c>
      <c r="AN94" s="138">
        <v>3015497</v>
      </c>
      <c r="AO94" s="138">
        <v>2799702</v>
      </c>
      <c r="AP94" s="137">
        <v>92.843799877764752</v>
      </c>
      <c r="AQ94" s="138">
        <v>2769168</v>
      </c>
      <c r="AR94" s="137">
        <v>91.831230473782597</v>
      </c>
      <c r="AS94" s="138">
        <v>2616431</v>
      </c>
      <c r="AT94" s="137">
        <v>86.76616159790575</v>
      </c>
      <c r="AU94" s="138">
        <v>0</v>
      </c>
      <c r="AV94" s="137">
        <v>0</v>
      </c>
      <c r="AW94" s="138">
        <v>3670466</v>
      </c>
      <c r="AX94" s="138">
        <v>3350303</v>
      </c>
      <c r="AY94" s="137">
        <v>91.277320100499509</v>
      </c>
      <c r="AZ94" s="138">
        <v>3306180</v>
      </c>
      <c r="BA94" s="137">
        <v>90.075211158474161</v>
      </c>
      <c r="BB94" s="138">
        <v>3034620</v>
      </c>
      <c r="BC94" s="137">
        <v>82.6766955476498</v>
      </c>
      <c r="BD94" s="138">
        <v>0</v>
      </c>
      <c r="BE94" s="137">
        <v>0</v>
      </c>
      <c r="BF94" s="138">
        <v>4129776</v>
      </c>
      <c r="BG94" s="138">
        <v>3689716</v>
      </c>
      <c r="BH94" s="137">
        <v>89.344216248048326</v>
      </c>
      <c r="BI94" s="138">
        <v>3630320</v>
      </c>
      <c r="BJ94" s="137">
        <v>87.905978435634282</v>
      </c>
      <c r="BK94" s="138">
        <v>3248179</v>
      </c>
      <c r="BL94" s="137">
        <v>78.652667844454513</v>
      </c>
      <c r="BM94" s="138">
        <v>0</v>
      </c>
      <c r="BN94" s="137">
        <v>0</v>
      </c>
      <c r="BO94" s="138">
        <v>4139549</v>
      </c>
      <c r="BP94" s="138">
        <v>3581066</v>
      </c>
      <c r="BQ94" s="137">
        <v>86.508602748753546</v>
      </c>
      <c r="BR94" s="138">
        <v>3507965</v>
      </c>
      <c r="BS94" s="137">
        <v>84.742685737021105</v>
      </c>
      <c r="BT94" s="138">
        <v>3027015</v>
      </c>
      <c r="BU94" s="137">
        <v>73.124270300943422</v>
      </c>
      <c r="BV94" s="138">
        <v>0</v>
      </c>
      <c r="BW94" s="137">
        <v>0</v>
      </c>
      <c r="BX94" s="136">
        <v>3865391</v>
      </c>
      <c r="BY94" s="136">
        <v>3144753</v>
      </c>
      <c r="BZ94" s="137">
        <v>81.356659649696496</v>
      </c>
      <c r="CA94" s="136">
        <v>3057124</v>
      </c>
      <c r="CB94" s="137">
        <v>79.089644488746416</v>
      </c>
      <c r="CC94" s="136">
        <v>2485531</v>
      </c>
      <c r="CD94" s="137">
        <v>64.302188316783486</v>
      </c>
      <c r="CE94" s="136">
        <v>4391828</v>
      </c>
      <c r="CF94" s="136">
        <v>3358879</v>
      </c>
      <c r="CG94" s="137">
        <v>76.480203687393953</v>
      </c>
      <c r="CH94" s="136">
        <v>3235986</v>
      </c>
      <c r="CI94" s="137">
        <v>73.681983902830439</v>
      </c>
      <c r="CJ94" s="136">
        <v>2475450</v>
      </c>
      <c r="CK94" s="137">
        <v>56.364912287093205</v>
      </c>
      <c r="CL94" s="136">
        <v>4695213</v>
      </c>
      <c r="CM94" s="136">
        <v>3374683</v>
      </c>
      <c r="CN94" s="137">
        <v>71.874971380425123</v>
      </c>
      <c r="CO94" s="136">
        <v>3214586</v>
      </c>
      <c r="CP94" s="137">
        <v>68.465179322003067</v>
      </c>
      <c r="CQ94" s="136">
        <v>2285443</v>
      </c>
      <c r="CR94" s="137">
        <v>48.676023856638665</v>
      </c>
      <c r="CS94" s="136">
        <v>4789564</v>
      </c>
      <c r="CT94" s="136">
        <v>3296027</v>
      </c>
      <c r="CU94" s="137">
        <v>68.816848464703668</v>
      </c>
      <c r="CV94" s="136">
        <v>3098785</v>
      </c>
      <c r="CW94" s="137">
        <v>64.698686561031437</v>
      </c>
      <c r="CX94" s="136">
        <v>2057768</v>
      </c>
      <c r="CY94" s="137">
        <v>42.963576642884405</v>
      </c>
      <c r="CZ94" s="136">
        <v>4417542</v>
      </c>
      <c r="DA94" s="136">
        <v>3001539</v>
      </c>
      <c r="DB94" s="137">
        <v>67.945907475243018</v>
      </c>
      <c r="DC94" s="136">
        <v>2783431</v>
      </c>
      <c r="DD94" s="137">
        <v>63.008591655721666</v>
      </c>
      <c r="DE94" s="136">
        <v>1750397</v>
      </c>
      <c r="DF94" s="137">
        <v>39.623777204608359</v>
      </c>
      <c r="DG94" s="136">
        <v>3804929</v>
      </c>
      <c r="DH94" s="136">
        <v>2681951</v>
      </c>
      <c r="DI94" s="137">
        <v>70.486229835037662</v>
      </c>
      <c r="DJ94" s="136">
        <v>2441367</v>
      </c>
      <c r="DK94" s="137">
        <v>64.163273480267307</v>
      </c>
      <c r="DL94" s="136">
        <v>1482957</v>
      </c>
      <c r="DM94" s="137">
        <v>38.974630012807069</v>
      </c>
      <c r="DN94" s="136">
        <v>1401351</v>
      </c>
      <c r="DO94" s="136">
        <v>953897</v>
      </c>
      <c r="DP94" s="137">
        <v>68.069812630811271</v>
      </c>
      <c r="DQ94" s="136">
        <v>800551</v>
      </c>
      <c r="DR94" s="137">
        <v>57.127086647099837</v>
      </c>
      <c r="DS94" s="136">
        <v>327415</v>
      </c>
      <c r="DT94" s="137">
        <v>23.364239223435099</v>
      </c>
      <c r="DU94" s="136">
        <v>1422608</v>
      </c>
      <c r="DV94" s="136">
        <v>870958</v>
      </c>
      <c r="DW94" s="137">
        <v>61.222627737226276</v>
      </c>
      <c r="DX94" s="136">
        <v>655769</v>
      </c>
      <c r="DY94" s="137">
        <v>46.096254203547289</v>
      </c>
      <c r="DZ94" s="136">
        <v>80814</v>
      </c>
      <c r="EA94" s="137">
        <v>5.6806934868916805</v>
      </c>
      <c r="EB94" s="136">
        <v>2988769</v>
      </c>
      <c r="EC94" s="136">
        <v>1262969</v>
      </c>
      <c r="ED94" s="137">
        <v>42.257163400717822</v>
      </c>
      <c r="EE94" s="136">
        <v>836864</v>
      </c>
      <c r="EF94" s="137">
        <v>28.000290420571144</v>
      </c>
      <c r="EG94" s="136">
        <v>14573</v>
      </c>
      <c r="EH94" s="137">
        <v>0.48759204876656576</v>
      </c>
      <c r="EI94" s="136">
        <v>5005988</v>
      </c>
      <c r="EJ94" s="136">
        <v>406710</v>
      </c>
      <c r="EK94" s="137">
        <v>8.1244701345668435</v>
      </c>
      <c r="EL94" s="138">
        <v>98226</v>
      </c>
      <c r="EM94" s="137">
        <v>1.9621701050821536</v>
      </c>
      <c r="EN94" s="138">
        <v>84</v>
      </c>
      <c r="EO94" s="137">
        <v>1.6779904386506721E-3</v>
      </c>
      <c r="EP94" s="138">
        <v>2223118</v>
      </c>
      <c r="EQ94" s="138">
        <v>0</v>
      </c>
      <c r="ER94" s="137">
        <v>0</v>
      </c>
      <c r="ET94" s="239">
        <f t="shared" si="93"/>
        <v>59836349</v>
      </c>
      <c r="EU94" s="239">
        <f t="shared" si="89"/>
        <v>16314950</v>
      </c>
      <c r="EW94" s="287">
        <f t="shared" si="90"/>
        <v>0.27265951670948374</v>
      </c>
      <c r="EX94" s="239">
        <f t="shared" si="94"/>
        <v>50418984</v>
      </c>
      <c r="EY94" s="239">
        <f t="shared" si="91"/>
        <v>9438222</v>
      </c>
      <c r="EZ94" s="286">
        <f t="shared" si="92"/>
        <v>0.1871957991061462</v>
      </c>
      <c r="FA94" s="288">
        <f t="shared" si="95"/>
        <v>0.81280420089385386</v>
      </c>
      <c r="FB94" s="291">
        <f t="shared" si="96"/>
        <v>0.7842949393823565</v>
      </c>
      <c r="FC94" s="294">
        <f t="shared" si="97"/>
        <v>0.64025728880217025</v>
      </c>
      <c r="FE94" s="239">
        <f t="shared" si="98"/>
        <v>19108599</v>
      </c>
      <c r="FF94" s="239">
        <f t="shared" si="99"/>
        <v>13308097</v>
      </c>
      <c r="FG94" s="239">
        <f t="shared" si="100"/>
        <v>5800502</v>
      </c>
      <c r="FH94" s="239">
        <f t="shared" si="101"/>
        <v>12338720</v>
      </c>
      <c r="FI94" s="240">
        <f t="shared" si="102"/>
        <v>0.30355454107336705</v>
      </c>
      <c r="FJ94" s="239">
        <f t="shared" si="103"/>
        <v>7903980</v>
      </c>
      <c r="FK94" s="240">
        <f t="shared" si="104"/>
        <v>0.69644545892663301</v>
      </c>
      <c r="FL94" s="240">
        <f t="shared" si="105"/>
        <v>0.64571557548515202</v>
      </c>
      <c r="FM94" s="240">
        <f t="shared" si="106"/>
        <v>0.41363472015923303</v>
      </c>
      <c r="FO94" s="312">
        <f t="shared" si="107"/>
        <v>8257219</v>
      </c>
      <c r="FP94" s="312">
        <f t="shared" si="169"/>
        <v>6503632</v>
      </c>
      <c r="FQ94" s="239">
        <f t="shared" si="108"/>
        <v>1753587</v>
      </c>
      <c r="FR94" s="312">
        <f t="shared" si="109"/>
        <v>6293110</v>
      </c>
      <c r="FS94" s="240">
        <f t="shared" si="110"/>
        <v>0.21237016966608249</v>
      </c>
      <c r="FT94" s="312">
        <f t="shared" si="111"/>
        <v>4960981</v>
      </c>
      <c r="FU94" s="240">
        <f t="shared" si="112"/>
        <v>0.78762983033391754</v>
      </c>
      <c r="FV94" s="240">
        <f t="shared" si="113"/>
        <v>0.76213432149492466</v>
      </c>
      <c r="FW94" s="240">
        <f t="shared" si="114"/>
        <v>0.60080530745278771</v>
      </c>
      <c r="FY94" s="244">
        <f t="shared" si="115"/>
        <v>8269325</v>
      </c>
      <c r="FZ94" s="244">
        <f t="shared" si="116"/>
        <v>7270782</v>
      </c>
      <c r="GA94" s="239">
        <f t="shared" si="117"/>
        <v>998543</v>
      </c>
      <c r="GB94" s="244">
        <f t="shared" si="118"/>
        <v>7138285</v>
      </c>
      <c r="GC94" s="240">
        <f t="shared" si="119"/>
        <v>0.12075266119060504</v>
      </c>
      <c r="GD94" s="244">
        <f t="shared" si="120"/>
        <v>6275194</v>
      </c>
      <c r="GE94" s="240">
        <f t="shared" si="121"/>
        <v>0.87924733880939498</v>
      </c>
      <c r="GF94" s="240">
        <f t="shared" si="122"/>
        <v>0.86322462837051395</v>
      </c>
      <c r="GG94" s="240">
        <f t="shared" si="123"/>
        <v>0.75885202238393101</v>
      </c>
      <c r="GI94" s="244">
        <f t="shared" si="124"/>
        <v>6685963</v>
      </c>
      <c r="GJ94" s="244">
        <f t="shared" si="125"/>
        <v>6150005</v>
      </c>
      <c r="GK94" s="239">
        <f t="shared" si="126"/>
        <v>535958</v>
      </c>
      <c r="GL94" s="244">
        <f t="shared" si="127"/>
        <v>6075348</v>
      </c>
      <c r="GM94" s="240">
        <f t="shared" si="128"/>
        <v>8.0161676036795304E-2</v>
      </c>
      <c r="GN94" s="244">
        <f t="shared" si="129"/>
        <v>5651051</v>
      </c>
      <c r="GO94" s="240">
        <f t="shared" si="130"/>
        <v>0.91983832396320475</v>
      </c>
      <c r="GP94" s="240">
        <f t="shared" si="131"/>
        <v>0.90867209405735572</v>
      </c>
      <c r="GQ94" s="240">
        <f t="shared" si="132"/>
        <v>0.84521122836007323</v>
      </c>
      <c r="GS94" s="244">
        <f t="shared" si="133"/>
        <v>5116920</v>
      </c>
      <c r="GT94" s="244">
        <f t="shared" si="134"/>
        <v>4876618</v>
      </c>
      <c r="GU94" s="239">
        <f t="shared" si="135"/>
        <v>240302</v>
      </c>
      <c r="GV94" s="244">
        <f t="shared" si="136"/>
        <v>4841615</v>
      </c>
      <c r="GW94" s="240">
        <f t="shared" si="137"/>
        <v>4.6962235094549068E-2</v>
      </c>
      <c r="GX94" s="244">
        <f t="shared" si="138"/>
        <v>4699742</v>
      </c>
      <c r="GY94" s="240">
        <f t="shared" si="139"/>
        <v>0.95303776490545089</v>
      </c>
      <c r="GZ94" s="240">
        <f t="shared" si="140"/>
        <v>0.94619712639634779</v>
      </c>
      <c r="HA94" s="240">
        <f t="shared" si="141"/>
        <v>0.91847087701195251</v>
      </c>
      <c r="HC94" s="239">
        <f t="shared" si="142"/>
        <v>2980958</v>
      </c>
      <c r="HD94" s="239">
        <f t="shared" si="143"/>
        <v>2871628</v>
      </c>
      <c r="HE94" s="239">
        <f t="shared" si="144"/>
        <v>109330</v>
      </c>
      <c r="HF94" s="239">
        <f t="shared" si="145"/>
        <v>2856276</v>
      </c>
      <c r="HG94" s="240">
        <f t="shared" si="146"/>
        <v>3.6676128949149907E-2</v>
      </c>
      <c r="HH94" s="239">
        <f t="shared" si="147"/>
        <v>2790174</v>
      </c>
      <c r="HI94" s="240">
        <f t="shared" si="148"/>
        <v>0.96332387105085004</v>
      </c>
      <c r="HJ94" s="299">
        <f t="shared" si="149"/>
        <v>0.95817384880967793</v>
      </c>
      <c r="HK94" s="297">
        <f t="shared" si="150"/>
        <v>0.93599909827646011</v>
      </c>
      <c r="HM94" s="239">
        <f t="shared" si="151"/>
        <v>31310385</v>
      </c>
      <c r="HN94" s="239">
        <f t="shared" si="152"/>
        <v>27672665</v>
      </c>
      <c r="HO94" s="307">
        <f t="shared" si="153"/>
        <v>3637720</v>
      </c>
      <c r="HP94" s="304">
        <f t="shared" si="154"/>
        <v>27204634</v>
      </c>
      <c r="HQ94" s="285">
        <f t="shared" si="155"/>
        <v>0.11618253815786679</v>
      </c>
      <c r="HR94" s="302">
        <f t="shared" si="156"/>
        <v>24377142</v>
      </c>
      <c r="HS94" s="300">
        <f t="shared" si="157"/>
        <v>0.88381746184213317</v>
      </c>
      <c r="HT94" s="299">
        <f t="shared" si="158"/>
        <v>0.86886935436916535</v>
      </c>
      <c r="HU94" s="297">
        <f t="shared" si="159"/>
        <v>0.77856410900089534</v>
      </c>
      <c r="HW94" s="239">
        <f t="shared" si="160"/>
        <v>14783841</v>
      </c>
      <c r="HX94" s="309">
        <f t="shared" si="161"/>
        <v>13898251</v>
      </c>
      <c r="HY94" s="307">
        <f t="shared" si="162"/>
        <v>885590</v>
      </c>
      <c r="HZ94" s="304">
        <f t="shared" si="163"/>
        <v>13773239</v>
      </c>
      <c r="IA94" s="285">
        <f t="shared" si="164"/>
        <v>5.9902565239980596E-2</v>
      </c>
      <c r="IB94" s="302">
        <f t="shared" si="165"/>
        <v>13140967</v>
      </c>
      <c r="IC94" s="300">
        <f t="shared" si="166"/>
        <v>0.94009743476001939</v>
      </c>
      <c r="ID94" s="299">
        <f t="shared" si="167"/>
        <v>0.93164144554855532</v>
      </c>
      <c r="IE94" s="297">
        <f t="shared" si="168"/>
        <v>0.88887366956936298</v>
      </c>
    </row>
    <row r="95" spans="2:239" ht="15.6" x14ac:dyDescent="0.3">
      <c r="B95" s="131">
        <v>86</v>
      </c>
      <c r="C95" s="131" t="s">
        <v>741</v>
      </c>
      <c r="D95" s="139">
        <v>44773</v>
      </c>
      <c r="E95" s="136">
        <v>2980958</v>
      </c>
      <c r="F95" s="136">
        <v>2871702</v>
      </c>
      <c r="G95" s="137">
        <v>96.334869528520699</v>
      </c>
      <c r="H95" s="136">
        <v>2856458</v>
      </c>
      <c r="I95" s="137">
        <v>95.82349030076908</v>
      </c>
      <c r="J95" s="136">
        <v>2790499</v>
      </c>
      <c r="K95" s="137">
        <v>93.610812363005451</v>
      </c>
      <c r="L95" s="136">
        <v>2417779</v>
      </c>
      <c r="M95" s="137">
        <v>81.107449350175344</v>
      </c>
      <c r="N95" s="136">
        <v>0</v>
      </c>
      <c r="O95" s="137">
        <v>0</v>
      </c>
      <c r="P95" s="136">
        <v>0</v>
      </c>
      <c r="Q95" s="137">
        <v>0</v>
      </c>
      <c r="R95" s="136">
        <v>2442116</v>
      </c>
      <c r="S95" s="136">
        <v>2347441</v>
      </c>
      <c r="T95" s="137">
        <v>96.123239027138766</v>
      </c>
      <c r="U95" s="136">
        <v>2333324</v>
      </c>
      <c r="V95" s="137">
        <v>95.545174758283395</v>
      </c>
      <c r="W95" s="136">
        <v>2279145</v>
      </c>
      <c r="X95" s="137">
        <v>93.326647874220555</v>
      </c>
      <c r="Y95" s="136">
        <v>1570991</v>
      </c>
      <c r="Z95" s="137">
        <v>64.329090018655961</v>
      </c>
      <c r="AA95" s="136">
        <v>0</v>
      </c>
      <c r="AB95" s="137">
        <v>0</v>
      </c>
      <c r="AC95" s="136">
        <v>0</v>
      </c>
      <c r="AD95" s="137">
        <v>0</v>
      </c>
      <c r="AE95" s="138">
        <v>2674804</v>
      </c>
      <c r="AF95" s="138">
        <v>2529309</v>
      </c>
      <c r="AG95" s="137">
        <v>94.560536024321777</v>
      </c>
      <c r="AH95" s="138">
        <v>2508450</v>
      </c>
      <c r="AI95" s="137">
        <v>93.780703184233317</v>
      </c>
      <c r="AJ95" s="138">
        <v>2421025</v>
      </c>
      <c r="AK95" s="137">
        <v>90.512239401466417</v>
      </c>
      <c r="AL95" s="138">
        <v>0</v>
      </c>
      <c r="AM95" s="137">
        <v>0</v>
      </c>
      <c r="AN95" s="138">
        <v>3015497</v>
      </c>
      <c r="AO95" s="138">
        <v>2799796</v>
      </c>
      <c r="AP95" s="137">
        <v>92.846917108523073</v>
      </c>
      <c r="AQ95" s="138">
        <v>2769234</v>
      </c>
      <c r="AR95" s="137">
        <v>91.833419167719285</v>
      </c>
      <c r="AS95" s="138">
        <v>2616748</v>
      </c>
      <c r="AT95" s="137">
        <v>86.77667396120772</v>
      </c>
      <c r="AU95" s="138">
        <v>0</v>
      </c>
      <c r="AV95" s="137">
        <v>0</v>
      </c>
      <c r="AW95" s="138">
        <v>3670466</v>
      </c>
      <c r="AX95" s="138">
        <v>3350402</v>
      </c>
      <c r="AY95" s="137">
        <v>91.280017305704504</v>
      </c>
      <c r="AZ95" s="138">
        <v>3306301</v>
      </c>
      <c r="BA95" s="137">
        <v>90.07850774261361</v>
      </c>
      <c r="BB95" s="138">
        <v>3035230</v>
      </c>
      <c r="BC95" s="137">
        <v>82.693314690832182</v>
      </c>
      <c r="BD95" s="138">
        <v>0</v>
      </c>
      <c r="BE95" s="137">
        <v>0</v>
      </c>
      <c r="BF95" s="138">
        <v>4129776</v>
      </c>
      <c r="BG95" s="138">
        <v>3689835</v>
      </c>
      <c r="BH95" s="137">
        <v>89.347097760265939</v>
      </c>
      <c r="BI95" s="138">
        <v>3630489</v>
      </c>
      <c r="BJ95" s="137">
        <v>87.910070667271057</v>
      </c>
      <c r="BK95" s="138">
        <v>3249230</v>
      </c>
      <c r="BL95" s="137">
        <v>78.67811716664535</v>
      </c>
      <c r="BM95" s="138">
        <v>0</v>
      </c>
      <c r="BN95" s="137">
        <v>0</v>
      </c>
      <c r="BO95" s="138">
        <v>4139549</v>
      </c>
      <c r="BP95" s="138">
        <v>3581213</v>
      </c>
      <c r="BQ95" s="137">
        <v>86.512153860239366</v>
      </c>
      <c r="BR95" s="138">
        <v>3508189</v>
      </c>
      <c r="BS95" s="137">
        <v>84.748096954523305</v>
      </c>
      <c r="BT95" s="138">
        <v>3028622</v>
      </c>
      <c r="BU95" s="137">
        <v>73.163090955077465</v>
      </c>
      <c r="BV95" s="138">
        <v>0</v>
      </c>
      <c r="BW95" s="137">
        <v>0</v>
      </c>
      <c r="BX95" s="136">
        <v>3865391</v>
      </c>
      <c r="BY95" s="136">
        <v>3144937</v>
      </c>
      <c r="BZ95" s="137">
        <v>81.361419840838863</v>
      </c>
      <c r="CA95" s="136">
        <v>3057493</v>
      </c>
      <c r="CB95" s="137">
        <v>79.099190741635198</v>
      </c>
      <c r="CC95" s="136">
        <v>2487684</v>
      </c>
      <c r="CD95" s="137">
        <v>64.357887727270025</v>
      </c>
      <c r="CE95" s="136">
        <v>4391828</v>
      </c>
      <c r="CF95" s="136">
        <v>3359181</v>
      </c>
      <c r="CG95" s="137">
        <v>76.487080095122124</v>
      </c>
      <c r="CH95" s="136">
        <v>3236540</v>
      </c>
      <c r="CI95" s="137">
        <v>73.694598240186096</v>
      </c>
      <c r="CJ95" s="136">
        <v>2478557</v>
      </c>
      <c r="CK95" s="137">
        <v>56.435657316270124</v>
      </c>
      <c r="CL95" s="136">
        <v>4695213</v>
      </c>
      <c r="CM95" s="136">
        <v>3375138</v>
      </c>
      <c r="CN95" s="137">
        <v>71.884662101591559</v>
      </c>
      <c r="CO95" s="136">
        <v>3215370</v>
      </c>
      <c r="CP95" s="137">
        <v>68.481877180012916</v>
      </c>
      <c r="CQ95" s="136">
        <v>2289293</v>
      </c>
      <c r="CR95" s="137">
        <v>48.758022266508462</v>
      </c>
      <c r="CS95" s="136">
        <v>4789564</v>
      </c>
      <c r="CT95" s="136">
        <v>3296624</v>
      </c>
      <c r="CU95" s="137">
        <v>68.829313064821761</v>
      </c>
      <c r="CV95" s="136">
        <v>3099956</v>
      </c>
      <c r="CW95" s="137">
        <v>64.723135550542807</v>
      </c>
      <c r="CX95" s="136">
        <v>2062455</v>
      </c>
      <c r="CY95" s="137">
        <v>43.061435237111354</v>
      </c>
      <c r="CZ95" s="136">
        <v>4417542</v>
      </c>
      <c r="DA95" s="136">
        <v>3002251</v>
      </c>
      <c r="DB95" s="137">
        <v>67.962025035642</v>
      </c>
      <c r="DC95" s="136">
        <v>2784806</v>
      </c>
      <c r="DD95" s="137">
        <v>63.039717562391026</v>
      </c>
      <c r="DE95" s="136">
        <v>1755635</v>
      </c>
      <c r="DF95" s="137">
        <v>39.742349931251361</v>
      </c>
      <c r="DG95" s="136">
        <v>3804929</v>
      </c>
      <c r="DH95" s="136">
        <v>2682600</v>
      </c>
      <c r="DI95" s="137">
        <v>70.50328665791136</v>
      </c>
      <c r="DJ95" s="136">
        <v>2442980</v>
      </c>
      <c r="DK95" s="137">
        <v>64.205665861307793</v>
      </c>
      <c r="DL95" s="136">
        <v>1488684</v>
      </c>
      <c r="DM95" s="137">
        <v>39.125145304945242</v>
      </c>
      <c r="DN95" s="136">
        <v>1401351</v>
      </c>
      <c r="DO95" s="136">
        <v>954342</v>
      </c>
      <c r="DP95" s="137">
        <v>68.101567701453817</v>
      </c>
      <c r="DQ95" s="136">
        <v>802749</v>
      </c>
      <c r="DR95" s="137">
        <v>57.283935288161217</v>
      </c>
      <c r="DS95" s="136">
        <v>330791</v>
      </c>
      <c r="DT95" s="137">
        <v>23.605149602062582</v>
      </c>
      <c r="DU95" s="136">
        <v>1422608</v>
      </c>
      <c r="DV95" s="136">
        <v>871559</v>
      </c>
      <c r="DW95" s="137">
        <v>61.264874090402976</v>
      </c>
      <c r="DX95" s="136">
        <v>660808</v>
      </c>
      <c r="DY95" s="137">
        <v>46.450462811962254</v>
      </c>
      <c r="DZ95" s="136">
        <v>83700</v>
      </c>
      <c r="EA95" s="137">
        <v>5.8835603342593323</v>
      </c>
      <c r="EB95" s="136">
        <v>2988769</v>
      </c>
      <c r="EC95" s="136">
        <v>1268080</v>
      </c>
      <c r="ED95" s="137">
        <v>42.428170260063588</v>
      </c>
      <c r="EE95" s="136">
        <v>858259</v>
      </c>
      <c r="EF95" s="137">
        <v>28.716136978133804</v>
      </c>
      <c r="EG95" s="136">
        <v>15481</v>
      </c>
      <c r="EH95" s="137">
        <v>0.51797244952687882</v>
      </c>
      <c r="EI95" s="136">
        <v>5005988</v>
      </c>
      <c r="EJ95" s="136">
        <v>415389</v>
      </c>
      <c r="EK95" s="137">
        <v>8.2978425038174279</v>
      </c>
      <c r="EL95" s="138">
        <v>124526</v>
      </c>
      <c r="EM95" s="137">
        <v>2.4875409209930188</v>
      </c>
      <c r="EN95" s="138">
        <v>120</v>
      </c>
      <c r="EO95" s="137">
        <v>2.3971291980723884E-3</v>
      </c>
      <c r="EP95" s="138">
        <v>2223118</v>
      </c>
      <c r="EQ95" s="138">
        <v>0</v>
      </c>
      <c r="ER95" s="137">
        <v>0</v>
      </c>
      <c r="ET95" s="239">
        <f t="shared" si="93"/>
        <v>59836349</v>
      </c>
      <c r="EU95" s="239">
        <f t="shared" si="89"/>
        <v>16296550</v>
      </c>
      <c r="EV95" s="242">
        <v>44743</v>
      </c>
      <c r="EW95" s="287">
        <f t="shared" si="90"/>
        <v>0.27235201131673326</v>
      </c>
      <c r="EX95" s="239">
        <f t="shared" si="94"/>
        <v>50418984</v>
      </c>
      <c r="EY95" s="239">
        <f t="shared" si="91"/>
        <v>9434213</v>
      </c>
      <c r="EZ95" s="286">
        <f t="shared" si="92"/>
        <v>0.18711628540551312</v>
      </c>
      <c r="FA95" s="288">
        <f t="shared" si="95"/>
        <v>0.81288371459448694</v>
      </c>
      <c r="FB95" s="291">
        <f t="shared" si="96"/>
        <v>0.78447314606736229</v>
      </c>
      <c r="FC95" s="294">
        <f t="shared" si="97"/>
        <v>0.64090141126207545</v>
      </c>
      <c r="FE95" s="239">
        <f t="shared" si="98"/>
        <v>19108599</v>
      </c>
      <c r="FF95" s="239">
        <f t="shared" si="99"/>
        <v>13310955</v>
      </c>
      <c r="FG95" s="239">
        <f t="shared" si="100"/>
        <v>5797644</v>
      </c>
      <c r="FH95" s="239">
        <f t="shared" si="101"/>
        <v>12345861</v>
      </c>
      <c r="FI95" s="240">
        <f t="shared" si="102"/>
        <v>0.30340497490161367</v>
      </c>
      <c r="FJ95" s="239">
        <f t="shared" si="103"/>
        <v>7926858</v>
      </c>
      <c r="FK95" s="240">
        <f t="shared" si="104"/>
        <v>0.69659502509838633</v>
      </c>
      <c r="FL95" s="240">
        <f t="shared" si="105"/>
        <v>0.64608928158469392</v>
      </c>
      <c r="FM95" s="240">
        <f t="shared" si="106"/>
        <v>0.41483198218770512</v>
      </c>
      <c r="FO95" s="312">
        <f t="shared" si="107"/>
        <v>8257219</v>
      </c>
      <c r="FP95" s="312">
        <f t="shared" si="169"/>
        <v>6504118</v>
      </c>
      <c r="FQ95" s="239">
        <f t="shared" si="108"/>
        <v>1753101</v>
      </c>
      <c r="FR95" s="312">
        <f t="shared" si="109"/>
        <v>6294033</v>
      </c>
      <c r="FS95" s="240">
        <f t="shared" si="110"/>
        <v>0.2123113120773471</v>
      </c>
      <c r="FT95" s="312">
        <f t="shared" si="111"/>
        <v>4966241</v>
      </c>
      <c r="FU95" s="240">
        <f t="shared" si="112"/>
        <v>0.7876886879226529</v>
      </c>
      <c r="FV95" s="240">
        <f t="shared" si="113"/>
        <v>0.76224610247106195</v>
      </c>
      <c r="FW95" s="240">
        <f t="shared" si="114"/>
        <v>0.60144232580000601</v>
      </c>
      <c r="FY95" s="244">
        <f t="shared" si="115"/>
        <v>8269325</v>
      </c>
      <c r="FZ95" s="244">
        <f t="shared" si="116"/>
        <v>7271048</v>
      </c>
      <c r="GA95" s="239">
        <f t="shared" si="117"/>
        <v>998277</v>
      </c>
      <c r="GB95" s="244">
        <f t="shared" si="118"/>
        <v>7138678</v>
      </c>
      <c r="GC95" s="240">
        <f t="shared" si="119"/>
        <v>0.12072049411529961</v>
      </c>
      <c r="GD95" s="244">
        <f t="shared" si="120"/>
        <v>6277852</v>
      </c>
      <c r="GE95" s="240">
        <f t="shared" si="121"/>
        <v>0.87927950588470039</v>
      </c>
      <c r="GF95" s="240">
        <f t="shared" si="122"/>
        <v>0.86327215341034491</v>
      </c>
      <c r="GG95" s="240">
        <f t="shared" si="123"/>
        <v>0.75917345127927616</v>
      </c>
      <c r="GI95" s="244">
        <f t="shared" si="124"/>
        <v>6685963</v>
      </c>
      <c r="GJ95" s="244">
        <f t="shared" si="125"/>
        <v>6150198</v>
      </c>
      <c r="GK95" s="239">
        <f t="shared" si="126"/>
        <v>535765</v>
      </c>
      <c r="GL95" s="244">
        <f t="shared" si="127"/>
        <v>6075535</v>
      </c>
      <c r="GM95" s="240">
        <f t="shared" si="128"/>
        <v>8.0132809589284301E-2</v>
      </c>
      <c r="GN95" s="244">
        <f t="shared" si="129"/>
        <v>5651978</v>
      </c>
      <c r="GO95" s="240">
        <f t="shared" si="130"/>
        <v>0.91986719041071574</v>
      </c>
      <c r="GP95" s="240">
        <f t="shared" si="131"/>
        <v>0.90870006310235341</v>
      </c>
      <c r="GQ95" s="240">
        <f t="shared" si="132"/>
        <v>0.84534987704837727</v>
      </c>
      <c r="GS95" s="244">
        <f t="shared" si="133"/>
        <v>5116920</v>
      </c>
      <c r="GT95" s="244">
        <f t="shared" si="134"/>
        <v>4876750</v>
      </c>
      <c r="GU95" s="239">
        <f t="shared" si="135"/>
        <v>240170</v>
      </c>
      <c r="GV95" s="244">
        <f t="shared" si="136"/>
        <v>4841774</v>
      </c>
      <c r="GW95" s="240">
        <f t="shared" si="137"/>
        <v>4.6936438326180593E-2</v>
      </c>
      <c r="GX95" s="244">
        <f t="shared" si="138"/>
        <v>4700170</v>
      </c>
      <c r="GY95" s="240">
        <f t="shared" si="139"/>
        <v>0.95306356167381945</v>
      </c>
      <c r="GZ95" s="240">
        <f t="shared" si="140"/>
        <v>0.94622819977642803</v>
      </c>
      <c r="HA95" s="240">
        <f t="shared" si="141"/>
        <v>0.91855452107908664</v>
      </c>
      <c r="HC95" s="239">
        <f t="shared" si="142"/>
        <v>2980958</v>
      </c>
      <c r="HD95" s="239">
        <f t="shared" si="143"/>
        <v>2871702</v>
      </c>
      <c r="HE95" s="239">
        <f t="shared" si="144"/>
        <v>109256</v>
      </c>
      <c r="HF95" s="239">
        <f t="shared" si="145"/>
        <v>2856458</v>
      </c>
      <c r="HG95" s="240">
        <f t="shared" si="146"/>
        <v>3.6651304714793033E-2</v>
      </c>
      <c r="HH95" s="239">
        <f t="shared" si="147"/>
        <v>2790499</v>
      </c>
      <c r="HI95" s="240">
        <f t="shared" si="148"/>
        <v>0.96334869528520695</v>
      </c>
      <c r="HJ95" s="299">
        <f t="shared" si="149"/>
        <v>0.95823490300769076</v>
      </c>
      <c r="HK95" s="297">
        <f t="shared" si="150"/>
        <v>0.93610812363005447</v>
      </c>
      <c r="HM95" s="239">
        <f t="shared" si="151"/>
        <v>31310385</v>
      </c>
      <c r="HN95" s="239">
        <f t="shared" si="152"/>
        <v>27673816</v>
      </c>
      <c r="HO95" s="307">
        <f t="shared" si="153"/>
        <v>3636569</v>
      </c>
      <c r="HP95" s="304">
        <f t="shared" si="154"/>
        <v>27206478</v>
      </c>
      <c r="HQ95" s="285">
        <f t="shared" si="155"/>
        <v>0.11614577719181671</v>
      </c>
      <c r="HR95" s="302">
        <f t="shared" si="156"/>
        <v>24386740</v>
      </c>
      <c r="HS95" s="300">
        <f t="shared" si="157"/>
        <v>0.88385422280818327</v>
      </c>
      <c r="HT95" s="299">
        <f t="shared" si="158"/>
        <v>0.86892824856672957</v>
      </c>
      <c r="HU95" s="297">
        <f t="shared" si="159"/>
        <v>0.77887065266045119</v>
      </c>
      <c r="HW95" s="239">
        <f t="shared" si="160"/>
        <v>14783841</v>
      </c>
      <c r="HX95" s="309">
        <f t="shared" si="161"/>
        <v>13898650</v>
      </c>
      <c r="HY95" s="307">
        <f t="shared" si="162"/>
        <v>885191</v>
      </c>
      <c r="HZ95" s="304">
        <f t="shared" si="163"/>
        <v>13773767</v>
      </c>
      <c r="IA95" s="285">
        <f t="shared" si="164"/>
        <v>5.9875576313354557E-2</v>
      </c>
      <c r="IB95" s="302">
        <f t="shared" si="165"/>
        <v>13142647</v>
      </c>
      <c r="IC95" s="300">
        <f t="shared" si="166"/>
        <v>0.94012442368664539</v>
      </c>
      <c r="ID95" s="299">
        <f t="shared" si="167"/>
        <v>0.93167716021837632</v>
      </c>
      <c r="IE95" s="297">
        <f t="shared" si="168"/>
        <v>0.88898730715515673</v>
      </c>
    </row>
    <row r="96" spans="2:239" ht="15" hidden="1" x14ac:dyDescent="0.3">
      <c r="B96" s="131">
        <v>87</v>
      </c>
      <c r="C96" s="131" t="s">
        <v>742</v>
      </c>
      <c r="D96" s="139">
        <v>44780</v>
      </c>
      <c r="E96" s="136">
        <v>2980958</v>
      </c>
      <c r="F96" s="136">
        <v>2871762</v>
      </c>
      <c r="G96" s="137">
        <v>96.336882304279357</v>
      </c>
      <c r="H96" s="136">
        <v>2856554</v>
      </c>
      <c r="I96" s="137">
        <v>95.82671074198295</v>
      </c>
      <c r="J96" s="136">
        <v>2790700</v>
      </c>
      <c r="K96" s="137">
        <v>93.617555161796986</v>
      </c>
      <c r="L96" s="136">
        <v>2422669</v>
      </c>
      <c r="M96" s="137">
        <v>81.271490574506586</v>
      </c>
      <c r="N96" s="136">
        <v>0</v>
      </c>
      <c r="O96" s="137">
        <v>0</v>
      </c>
      <c r="P96" s="136">
        <v>0</v>
      </c>
      <c r="Q96" s="137">
        <v>0</v>
      </c>
      <c r="R96" s="136">
        <v>2442116</v>
      </c>
      <c r="S96" s="136">
        <v>2347499</v>
      </c>
      <c r="T96" s="137">
        <v>96.125614016696986</v>
      </c>
      <c r="U96" s="136">
        <v>2333387</v>
      </c>
      <c r="V96" s="137">
        <v>95.547754488320777</v>
      </c>
      <c r="W96" s="136">
        <v>2279291</v>
      </c>
      <c r="X96" s="137">
        <v>93.33262629621197</v>
      </c>
      <c r="Y96" s="136">
        <v>1576404</v>
      </c>
      <c r="Z96" s="137">
        <v>64.550742061392668</v>
      </c>
      <c r="AA96" s="136">
        <v>0</v>
      </c>
      <c r="AB96" s="137">
        <v>0</v>
      </c>
      <c r="AC96" s="136">
        <v>0</v>
      </c>
      <c r="AD96" s="137">
        <v>0</v>
      </c>
      <c r="AE96" s="138">
        <v>2674804</v>
      </c>
      <c r="AF96" s="138">
        <v>2529352</v>
      </c>
      <c r="AG96" s="137">
        <v>94.562143618747399</v>
      </c>
      <c r="AH96" s="138">
        <v>2508489</v>
      </c>
      <c r="AI96" s="137">
        <v>93.78216123499142</v>
      </c>
      <c r="AJ96" s="138">
        <v>2421215</v>
      </c>
      <c r="AK96" s="137">
        <v>90.519342725672615</v>
      </c>
      <c r="AL96" s="138">
        <v>0</v>
      </c>
      <c r="AM96" s="137">
        <v>0</v>
      </c>
      <c r="AN96" s="138">
        <v>3015497</v>
      </c>
      <c r="AO96" s="138">
        <v>2799858</v>
      </c>
      <c r="AP96" s="137">
        <v>92.848973154342389</v>
      </c>
      <c r="AQ96" s="138">
        <v>2769295</v>
      </c>
      <c r="AR96" s="137">
        <v>91.835442051509247</v>
      </c>
      <c r="AS96" s="138">
        <v>2617039</v>
      </c>
      <c r="AT96" s="137">
        <v>86.786324111746751</v>
      </c>
      <c r="AU96" s="138">
        <v>0</v>
      </c>
      <c r="AV96" s="137">
        <v>0</v>
      </c>
      <c r="AW96" s="138">
        <v>3670466</v>
      </c>
      <c r="AX96" s="138">
        <v>3350478</v>
      </c>
      <c r="AY96" s="137">
        <v>91.282087887478042</v>
      </c>
      <c r="AZ96" s="138">
        <v>3306402</v>
      </c>
      <c r="BA96" s="137">
        <v>90.081259436812658</v>
      </c>
      <c r="BB96" s="138">
        <v>3035719</v>
      </c>
      <c r="BC96" s="137">
        <v>82.706637249875087</v>
      </c>
      <c r="BD96" s="138">
        <v>0</v>
      </c>
      <c r="BE96" s="137">
        <v>0</v>
      </c>
      <c r="BF96" s="138">
        <v>4129776</v>
      </c>
      <c r="BG96" s="138">
        <v>3689942</v>
      </c>
      <c r="BH96" s="137">
        <v>89.349688699822948</v>
      </c>
      <c r="BI96" s="138">
        <v>3630634</v>
      </c>
      <c r="BJ96" s="137">
        <v>87.913581753586641</v>
      </c>
      <c r="BK96" s="138">
        <v>3250077</v>
      </c>
      <c r="BL96" s="137">
        <v>78.698626753606007</v>
      </c>
      <c r="BM96" s="138">
        <v>0</v>
      </c>
      <c r="BN96" s="137">
        <v>0</v>
      </c>
      <c r="BO96" s="138">
        <v>4139549</v>
      </c>
      <c r="BP96" s="138">
        <v>3581335</v>
      </c>
      <c r="BQ96" s="137">
        <v>86.515101041200381</v>
      </c>
      <c r="BR96" s="138">
        <v>3508409</v>
      </c>
      <c r="BS96" s="137">
        <v>84.753411543141539</v>
      </c>
      <c r="BT96" s="138">
        <v>3029879</v>
      </c>
      <c r="BU96" s="137">
        <v>73.193456581864353</v>
      </c>
      <c r="BV96" s="138">
        <v>0</v>
      </c>
      <c r="BW96" s="137">
        <v>0</v>
      </c>
      <c r="BX96" s="136">
        <v>3865391</v>
      </c>
      <c r="BY96" s="136">
        <v>3145085</v>
      </c>
      <c r="BZ96" s="137">
        <v>81.365248690235987</v>
      </c>
      <c r="CA96" s="136">
        <v>3057760</v>
      </c>
      <c r="CB96" s="137">
        <v>79.106098192912427</v>
      </c>
      <c r="CC96" s="136">
        <v>2489262</v>
      </c>
      <c r="CD96" s="137">
        <v>64.398711540436665</v>
      </c>
      <c r="CE96" s="136">
        <v>4391828</v>
      </c>
      <c r="CF96" s="136">
        <v>3359463</v>
      </c>
      <c r="CG96" s="137">
        <v>76.493501111610016</v>
      </c>
      <c r="CH96" s="136">
        <v>3237017</v>
      </c>
      <c r="CI96" s="137">
        <v>73.705459321266673</v>
      </c>
      <c r="CJ96" s="136">
        <v>2481015</v>
      </c>
      <c r="CK96" s="137">
        <v>56.491624899700078</v>
      </c>
      <c r="CL96" s="136">
        <v>4695213</v>
      </c>
      <c r="CM96" s="136">
        <v>3375556</v>
      </c>
      <c r="CN96" s="137">
        <v>71.893564786091702</v>
      </c>
      <c r="CO96" s="136">
        <v>3216084</v>
      </c>
      <c r="CP96" s="137">
        <v>68.497084157843318</v>
      </c>
      <c r="CQ96" s="136">
        <v>2292506</v>
      </c>
      <c r="CR96" s="137">
        <v>48.826453666745259</v>
      </c>
      <c r="CS96" s="136">
        <v>4789564</v>
      </c>
      <c r="CT96" s="136">
        <v>3297197</v>
      </c>
      <c r="CU96" s="137">
        <v>68.841276575487882</v>
      </c>
      <c r="CV96" s="136">
        <v>3100928</v>
      </c>
      <c r="CW96" s="137">
        <v>64.743429673348146</v>
      </c>
      <c r="CX96" s="136">
        <v>2066326</v>
      </c>
      <c r="CY96" s="137">
        <v>43.142256789970865</v>
      </c>
      <c r="CZ96" s="136">
        <v>4417542</v>
      </c>
      <c r="DA96" s="136">
        <v>3002857</v>
      </c>
      <c r="DB96" s="137">
        <v>67.975743071599553</v>
      </c>
      <c r="DC96" s="136">
        <v>2786066</v>
      </c>
      <c r="DD96" s="137">
        <v>63.068240211411684</v>
      </c>
      <c r="DE96" s="136">
        <v>1760158</v>
      </c>
      <c r="DF96" s="137">
        <v>39.8447371864263</v>
      </c>
      <c r="DG96" s="136">
        <v>3804929</v>
      </c>
      <c r="DH96" s="136">
        <v>2683140</v>
      </c>
      <c r="DI96" s="137">
        <v>70.517478775556654</v>
      </c>
      <c r="DJ96" s="136">
        <v>2444480</v>
      </c>
      <c r="DK96" s="137">
        <v>64.245088410322509</v>
      </c>
      <c r="DL96" s="136">
        <v>1493425</v>
      </c>
      <c r="DM96" s="137">
        <v>39.249746841531078</v>
      </c>
      <c r="DN96" s="136">
        <v>1401351</v>
      </c>
      <c r="DO96" s="136">
        <v>954699</v>
      </c>
      <c r="DP96" s="137">
        <v>68.127043117677161</v>
      </c>
      <c r="DQ96" s="136">
        <v>804346</v>
      </c>
      <c r="DR96" s="137">
        <v>57.397896743927824</v>
      </c>
      <c r="DS96" s="136">
        <v>333237</v>
      </c>
      <c r="DT96" s="137">
        <v>23.779695451032612</v>
      </c>
      <c r="DU96" s="136">
        <v>1422608</v>
      </c>
      <c r="DV96" s="136">
        <v>872061</v>
      </c>
      <c r="DW96" s="137">
        <v>61.30016139372195</v>
      </c>
      <c r="DX96" s="136">
        <v>664076</v>
      </c>
      <c r="DY96" s="137">
        <v>46.680181750700122</v>
      </c>
      <c r="DZ96" s="136">
        <v>85725</v>
      </c>
      <c r="EA96" s="137">
        <v>6.0259045358946386</v>
      </c>
      <c r="EB96" s="136">
        <v>2988769</v>
      </c>
      <c r="EC96" s="136">
        <v>1271874</v>
      </c>
      <c r="ED96" s="137">
        <v>42.55511215487045</v>
      </c>
      <c r="EE96" s="136">
        <v>873054</v>
      </c>
      <c r="EF96" s="137">
        <v>29.211156834134723</v>
      </c>
      <c r="EG96" s="136">
        <v>16044</v>
      </c>
      <c r="EH96" s="137">
        <v>0.53680963634191869</v>
      </c>
      <c r="EI96" s="136">
        <v>5005988</v>
      </c>
      <c r="EJ96" s="136">
        <v>422690</v>
      </c>
      <c r="EK96" s="137">
        <v>8.4436878394434824</v>
      </c>
      <c r="EL96" s="138">
        <v>144704</v>
      </c>
      <c r="EM96" s="137">
        <v>2.8906181956488908</v>
      </c>
      <c r="EN96" s="138">
        <v>148</v>
      </c>
      <c r="EO96" s="137">
        <v>2.9564593442892792E-3</v>
      </c>
      <c r="EP96" s="138">
        <v>2223118</v>
      </c>
      <c r="EQ96" s="138">
        <v>0</v>
      </c>
      <c r="ER96" s="137">
        <v>0</v>
      </c>
      <c r="ET96" s="239">
        <f t="shared" si="93"/>
        <v>59836349</v>
      </c>
      <c r="EU96" s="239">
        <f t="shared" si="89"/>
        <v>16281501</v>
      </c>
      <c r="EW96" s="287">
        <f t="shared" si="90"/>
        <v>0.27210050867241248</v>
      </c>
      <c r="EX96" s="239">
        <f t="shared" si="94"/>
        <v>50418984</v>
      </c>
      <c r="EY96" s="239">
        <f t="shared" si="91"/>
        <v>9430761</v>
      </c>
      <c r="EZ96" s="286">
        <f t="shared" si="92"/>
        <v>0.18704781913098448</v>
      </c>
      <c r="FA96" s="288">
        <f t="shared" si="95"/>
        <v>0.81295218086901555</v>
      </c>
      <c r="FB96" s="291">
        <f t="shared" si="96"/>
        <v>0.78462213756627863</v>
      </c>
      <c r="FC96" s="294">
        <f t="shared" si="97"/>
        <v>0.64142206832251913</v>
      </c>
      <c r="FE96" s="239">
        <f t="shared" si="98"/>
        <v>19108599</v>
      </c>
      <c r="FF96" s="239">
        <f t="shared" si="99"/>
        <v>13313449</v>
      </c>
      <c r="FG96" s="239">
        <f t="shared" si="100"/>
        <v>5795150</v>
      </c>
      <c r="FH96" s="239">
        <f t="shared" si="101"/>
        <v>12351904</v>
      </c>
      <c r="FI96" s="240">
        <f t="shared" si="102"/>
        <v>0.30327445774543704</v>
      </c>
      <c r="FJ96" s="239">
        <f t="shared" si="103"/>
        <v>7945652</v>
      </c>
      <c r="FK96" s="240">
        <f t="shared" si="104"/>
        <v>0.69672554225456296</v>
      </c>
      <c r="FL96" s="240">
        <f t="shared" si="105"/>
        <v>0.64640552664274342</v>
      </c>
      <c r="FM96" s="240">
        <f t="shared" si="106"/>
        <v>0.41581551844800346</v>
      </c>
      <c r="FO96" s="312">
        <f t="shared" si="107"/>
        <v>8257219</v>
      </c>
      <c r="FP96" s="312">
        <f t="shared" si="169"/>
        <v>6504548</v>
      </c>
      <c r="FQ96" s="239">
        <f t="shared" si="108"/>
        <v>1752671</v>
      </c>
      <c r="FR96" s="312">
        <f t="shared" si="109"/>
        <v>6294777</v>
      </c>
      <c r="FS96" s="240">
        <f t="shared" si="110"/>
        <v>0.21225923643299274</v>
      </c>
      <c r="FT96" s="312">
        <f t="shared" si="111"/>
        <v>4970277</v>
      </c>
      <c r="FU96" s="240">
        <f t="shared" si="112"/>
        <v>0.78774076356700728</v>
      </c>
      <c r="FV96" s="240">
        <f t="shared" si="113"/>
        <v>0.76233620544641001</v>
      </c>
      <c r="FW96" s="240">
        <f t="shared" si="114"/>
        <v>0.60193111022003898</v>
      </c>
      <c r="FY96" s="244">
        <f t="shared" si="115"/>
        <v>8269325</v>
      </c>
      <c r="FZ96" s="244">
        <f t="shared" si="116"/>
        <v>7271277</v>
      </c>
      <c r="GA96" s="239">
        <f t="shared" si="117"/>
        <v>998048</v>
      </c>
      <c r="GB96" s="244">
        <f t="shared" si="118"/>
        <v>7139043</v>
      </c>
      <c r="GC96" s="240">
        <f t="shared" si="119"/>
        <v>0.12069280140761186</v>
      </c>
      <c r="GD96" s="244">
        <f t="shared" si="120"/>
        <v>6279956</v>
      </c>
      <c r="GE96" s="240">
        <f t="shared" si="121"/>
        <v>0.87930719859238815</v>
      </c>
      <c r="GF96" s="240">
        <f t="shared" si="122"/>
        <v>0.86331629244224894</v>
      </c>
      <c r="GG96" s="240">
        <f t="shared" si="123"/>
        <v>0.7594278855892107</v>
      </c>
      <c r="GI96" s="244">
        <f t="shared" si="124"/>
        <v>6685963</v>
      </c>
      <c r="GJ96" s="244">
        <f t="shared" si="125"/>
        <v>6150336</v>
      </c>
      <c r="GK96" s="239">
        <f t="shared" si="126"/>
        <v>535627</v>
      </c>
      <c r="GL96" s="244">
        <f t="shared" si="127"/>
        <v>6075697</v>
      </c>
      <c r="GM96" s="240">
        <f t="shared" si="128"/>
        <v>8.0112169331478508E-2</v>
      </c>
      <c r="GN96" s="244">
        <f t="shared" si="129"/>
        <v>5652758</v>
      </c>
      <c r="GO96" s="240">
        <f t="shared" si="130"/>
        <v>0.91988783066852153</v>
      </c>
      <c r="GP96" s="240">
        <f t="shared" si="131"/>
        <v>0.9087242929702124</v>
      </c>
      <c r="GQ96" s="240">
        <f t="shared" si="132"/>
        <v>0.84546653937510574</v>
      </c>
      <c r="GS96" s="244">
        <f t="shared" si="133"/>
        <v>5116920</v>
      </c>
      <c r="GT96" s="244">
        <f t="shared" si="134"/>
        <v>4876851</v>
      </c>
      <c r="GU96" s="239">
        <f t="shared" si="135"/>
        <v>240069</v>
      </c>
      <c r="GV96" s="244">
        <f t="shared" si="136"/>
        <v>4841876</v>
      </c>
      <c r="GW96" s="240">
        <f t="shared" si="137"/>
        <v>4.6916699889777445E-2</v>
      </c>
      <c r="GX96" s="244">
        <f t="shared" si="138"/>
        <v>4700506</v>
      </c>
      <c r="GY96" s="240">
        <f t="shared" si="139"/>
        <v>0.95308330011022258</v>
      </c>
      <c r="GZ96" s="240">
        <f t="shared" si="140"/>
        <v>0.94624813364289451</v>
      </c>
      <c r="HA96" s="240">
        <f t="shared" si="141"/>
        <v>0.91862018558038816</v>
      </c>
      <c r="HC96" s="239">
        <f t="shared" si="142"/>
        <v>2980958</v>
      </c>
      <c r="HD96" s="239">
        <f t="shared" si="143"/>
        <v>2871762</v>
      </c>
      <c r="HE96" s="239">
        <f t="shared" si="144"/>
        <v>109196</v>
      </c>
      <c r="HF96" s="239">
        <f t="shared" si="145"/>
        <v>2856554</v>
      </c>
      <c r="HG96" s="240">
        <f t="shared" si="146"/>
        <v>3.6631176957206371E-2</v>
      </c>
      <c r="HH96" s="239">
        <f t="shared" si="147"/>
        <v>2790700</v>
      </c>
      <c r="HI96" s="240">
        <f t="shared" si="148"/>
        <v>0.96336882304279359</v>
      </c>
      <c r="HJ96" s="299">
        <f t="shared" si="149"/>
        <v>0.95826710741982946</v>
      </c>
      <c r="HK96" s="297">
        <f t="shared" si="150"/>
        <v>0.93617555161796984</v>
      </c>
      <c r="HM96" s="239">
        <f t="shared" si="151"/>
        <v>31310385</v>
      </c>
      <c r="HN96" s="239">
        <f t="shared" si="152"/>
        <v>27674774</v>
      </c>
      <c r="HO96" s="307">
        <f t="shared" si="153"/>
        <v>3635611</v>
      </c>
      <c r="HP96" s="304">
        <f t="shared" si="154"/>
        <v>27207947</v>
      </c>
      <c r="HQ96" s="285">
        <f t="shared" si="155"/>
        <v>0.11611518031477415</v>
      </c>
      <c r="HR96" s="302">
        <f t="shared" si="156"/>
        <v>24394197</v>
      </c>
      <c r="HS96" s="300">
        <f t="shared" si="157"/>
        <v>0.88388481968522581</v>
      </c>
      <c r="HT96" s="299">
        <f t="shared" si="158"/>
        <v>0.86897516590741375</v>
      </c>
      <c r="HU96" s="297">
        <f t="shared" si="159"/>
        <v>0.77910881645179386</v>
      </c>
      <c r="HW96" s="239">
        <f t="shared" si="160"/>
        <v>14783841</v>
      </c>
      <c r="HX96" s="309">
        <f t="shared" si="161"/>
        <v>13898949</v>
      </c>
      <c r="HY96" s="307">
        <f t="shared" si="162"/>
        <v>884892</v>
      </c>
      <c r="HZ96" s="304">
        <f t="shared" si="163"/>
        <v>13774127</v>
      </c>
      <c r="IA96" s="285">
        <f t="shared" si="164"/>
        <v>5.985535152874006E-2</v>
      </c>
      <c r="IB96" s="302">
        <f t="shared" si="165"/>
        <v>13143964</v>
      </c>
      <c r="IC96" s="300">
        <f t="shared" si="166"/>
        <v>0.94014464847125989</v>
      </c>
      <c r="ID96" s="299">
        <f t="shared" si="167"/>
        <v>0.93170151112961785</v>
      </c>
      <c r="IE96" s="297">
        <f t="shared" si="168"/>
        <v>0.88907639090544877</v>
      </c>
    </row>
    <row r="97" spans="2:239" ht="15" hidden="1" x14ac:dyDescent="0.3">
      <c r="B97" s="131">
        <v>88</v>
      </c>
      <c r="C97" s="131" t="s">
        <v>743</v>
      </c>
      <c r="D97" s="139">
        <v>44787</v>
      </c>
      <c r="E97" s="136">
        <v>2980958</v>
      </c>
      <c r="F97" s="136">
        <v>2871805</v>
      </c>
      <c r="G97" s="137">
        <v>96.338324793573065</v>
      </c>
      <c r="H97" s="136">
        <v>2856612</v>
      </c>
      <c r="I97" s="137">
        <v>95.828656425216323</v>
      </c>
      <c r="J97" s="136">
        <v>2790875</v>
      </c>
      <c r="K97" s="137">
        <v>93.623425757759748</v>
      </c>
      <c r="L97" s="136">
        <v>2426085</v>
      </c>
      <c r="M97" s="137">
        <v>81.386084607699942</v>
      </c>
      <c r="N97" s="136">
        <v>0</v>
      </c>
      <c r="O97" s="137">
        <v>0</v>
      </c>
      <c r="P97" s="136">
        <v>0</v>
      </c>
      <c r="Q97" s="137">
        <v>0</v>
      </c>
      <c r="R97" s="136">
        <v>2442116</v>
      </c>
      <c r="S97" s="136">
        <v>2347534</v>
      </c>
      <c r="T97" s="137">
        <v>96.127047200051109</v>
      </c>
      <c r="U97" s="136">
        <v>2333453</v>
      </c>
      <c r="V97" s="137">
        <v>95.550457062645677</v>
      </c>
      <c r="W97" s="136">
        <v>2279402</v>
      </c>
      <c r="X97" s="137">
        <v>93.33717153484929</v>
      </c>
      <c r="Y97" s="136">
        <v>1580349</v>
      </c>
      <c r="Z97" s="137">
        <v>64.712282299448503</v>
      </c>
      <c r="AA97" s="136">
        <v>0</v>
      </c>
      <c r="AB97" s="137">
        <v>0</v>
      </c>
      <c r="AC97" s="136">
        <v>0</v>
      </c>
      <c r="AD97" s="137">
        <v>0</v>
      </c>
      <c r="AE97" s="138">
        <v>2674804</v>
      </c>
      <c r="AF97" s="138">
        <v>2529383</v>
      </c>
      <c r="AG97" s="137">
        <v>94.563302582170508</v>
      </c>
      <c r="AH97" s="138">
        <v>2508527</v>
      </c>
      <c r="AI97" s="137">
        <v>93.783581899832654</v>
      </c>
      <c r="AJ97" s="138">
        <v>2421357</v>
      </c>
      <c r="AK97" s="137">
        <v>90.524651525868819</v>
      </c>
      <c r="AL97" s="138">
        <v>0</v>
      </c>
      <c r="AM97" s="137">
        <v>0</v>
      </c>
      <c r="AN97" s="138">
        <v>3015497</v>
      </c>
      <c r="AO97" s="138">
        <v>2799915</v>
      </c>
      <c r="AP97" s="137">
        <v>92.850863390014979</v>
      </c>
      <c r="AQ97" s="138">
        <v>2769348</v>
      </c>
      <c r="AR97" s="137">
        <v>91.837199639064465</v>
      </c>
      <c r="AS97" s="138">
        <v>2617288</v>
      </c>
      <c r="AT97" s="137">
        <v>86.79458145705334</v>
      </c>
      <c r="AU97" s="138">
        <v>0</v>
      </c>
      <c r="AV97" s="137">
        <v>0</v>
      </c>
      <c r="AW97" s="138">
        <v>3670466</v>
      </c>
      <c r="AX97" s="138">
        <v>3350543</v>
      </c>
      <c r="AY97" s="137">
        <v>91.283858779784367</v>
      </c>
      <c r="AZ97" s="138">
        <v>3306508</v>
      </c>
      <c r="BA97" s="137">
        <v>90.084147353496803</v>
      </c>
      <c r="BB97" s="138">
        <v>3036231</v>
      </c>
      <c r="BC97" s="137">
        <v>82.720586432349464</v>
      </c>
      <c r="BD97" s="138">
        <v>0</v>
      </c>
      <c r="BE97" s="137">
        <v>0</v>
      </c>
      <c r="BF97" s="138">
        <v>4129776</v>
      </c>
      <c r="BG97" s="138">
        <v>3690030</v>
      </c>
      <c r="BH97" s="137">
        <v>89.351819566000685</v>
      </c>
      <c r="BI97" s="138">
        <v>3630756</v>
      </c>
      <c r="BJ97" s="137">
        <v>87.916535908969394</v>
      </c>
      <c r="BK97" s="138">
        <v>3250841</v>
      </c>
      <c r="BL97" s="137">
        <v>78.717126546330846</v>
      </c>
      <c r="BM97" s="138">
        <v>0</v>
      </c>
      <c r="BN97" s="137">
        <v>0</v>
      </c>
      <c r="BO97" s="138">
        <v>4139549</v>
      </c>
      <c r="BP97" s="138">
        <v>3581451</v>
      </c>
      <c r="BQ97" s="137">
        <v>86.517903278835448</v>
      </c>
      <c r="BR97" s="138">
        <v>3508612</v>
      </c>
      <c r="BS97" s="137">
        <v>84.758315459002901</v>
      </c>
      <c r="BT97" s="138">
        <v>3030967</v>
      </c>
      <c r="BU97" s="137">
        <v>73.219739638303594</v>
      </c>
      <c r="BV97" s="138">
        <v>0</v>
      </c>
      <c r="BW97" s="137">
        <v>0</v>
      </c>
      <c r="BX97" s="136">
        <v>3865391</v>
      </c>
      <c r="BY97" s="136">
        <v>3145223</v>
      </c>
      <c r="BZ97" s="137">
        <v>81.368818833592769</v>
      </c>
      <c r="CA97" s="136">
        <v>3058028</v>
      </c>
      <c r="CB97" s="137">
        <v>79.113031514793718</v>
      </c>
      <c r="CC97" s="136">
        <v>2490513</v>
      </c>
      <c r="CD97" s="137">
        <v>64.43107566608397</v>
      </c>
      <c r="CE97" s="136">
        <v>4391828</v>
      </c>
      <c r="CF97" s="136">
        <v>3359712</v>
      </c>
      <c r="CG97" s="137">
        <v>76.499170732551462</v>
      </c>
      <c r="CH97" s="136">
        <v>3237403</v>
      </c>
      <c r="CI97" s="137">
        <v>73.714248372204011</v>
      </c>
      <c r="CJ97" s="136">
        <v>2482906</v>
      </c>
      <c r="CK97" s="137">
        <v>56.534682141468195</v>
      </c>
      <c r="CL97" s="136">
        <v>4695213</v>
      </c>
      <c r="CM97" s="136">
        <v>3375942</v>
      </c>
      <c r="CN97" s="137">
        <v>71.901785925366966</v>
      </c>
      <c r="CO97" s="136">
        <v>3216692</v>
      </c>
      <c r="CP97" s="137">
        <v>68.51003351711627</v>
      </c>
      <c r="CQ97" s="136">
        <v>2295114</v>
      </c>
      <c r="CR97" s="137">
        <v>48.881999602573941</v>
      </c>
      <c r="CS97" s="136">
        <v>4789564</v>
      </c>
      <c r="CT97" s="136">
        <v>3297696</v>
      </c>
      <c r="CU97" s="137">
        <v>68.851695060343701</v>
      </c>
      <c r="CV97" s="136">
        <v>3101844</v>
      </c>
      <c r="CW97" s="137">
        <v>64.762554587432177</v>
      </c>
      <c r="CX97" s="136">
        <v>2069737</v>
      </c>
      <c r="CY97" s="137">
        <v>43.21347412833402</v>
      </c>
      <c r="CZ97" s="136">
        <v>4417542</v>
      </c>
      <c r="DA97" s="136">
        <v>3003447</v>
      </c>
      <c r="DB97" s="137">
        <v>67.989098915188578</v>
      </c>
      <c r="DC97" s="136">
        <v>2787286</v>
      </c>
      <c r="DD97" s="137">
        <v>63.095857379511045</v>
      </c>
      <c r="DE97" s="136">
        <v>1764375</v>
      </c>
      <c r="DF97" s="137">
        <v>39.940197512553361</v>
      </c>
      <c r="DG97" s="136">
        <v>3804929</v>
      </c>
      <c r="DH97" s="136">
        <v>2683705</v>
      </c>
      <c r="DI97" s="137">
        <v>70.532327935685529</v>
      </c>
      <c r="DJ97" s="136">
        <v>2445773</v>
      </c>
      <c r="DK97" s="137">
        <v>64.279070647573192</v>
      </c>
      <c r="DL97" s="136">
        <v>1497856</v>
      </c>
      <c r="DM97" s="137">
        <v>39.366201051320537</v>
      </c>
      <c r="DN97" s="136">
        <v>1401351</v>
      </c>
      <c r="DO97" s="136">
        <v>955039</v>
      </c>
      <c r="DP97" s="137">
        <v>68.151305418842242</v>
      </c>
      <c r="DQ97" s="136">
        <v>805609</v>
      </c>
      <c r="DR97" s="137">
        <v>57.4880240567852</v>
      </c>
      <c r="DS97" s="136">
        <v>335173</v>
      </c>
      <c r="DT97" s="137">
        <v>23.917847848255004</v>
      </c>
      <c r="DU97" s="136">
        <v>1422608</v>
      </c>
      <c r="DV97" s="136">
        <v>872434</v>
      </c>
      <c r="DW97" s="137">
        <v>61.326380844196017</v>
      </c>
      <c r="DX97" s="136">
        <v>666297</v>
      </c>
      <c r="DY97" s="137">
        <v>46.836303465185068</v>
      </c>
      <c r="DZ97" s="136">
        <v>87488</v>
      </c>
      <c r="EA97" s="137">
        <v>6.1498318581084881</v>
      </c>
      <c r="EB97" s="136">
        <v>2988769</v>
      </c>
      <c r="EC97" s="136">
        <v>1274891</v>
      </c>
      <c r="ED97" s="137">
        <v>42.656056724357086</v>
      </c>
      <c r="EE97" s="136">
        <v>883833</v>
      </c>
      <c r="EF97" s="137">
        <v>29.57180698809443</v>
      </c>
      <c r="EG97" s="136">
        <v>16419</v>
      </c>
      <c r="EH97" s="137">
        <v>0.54935660802156339</v>
      </c>
      <c r="EI97" s="136">
        <v>5005988</v>
      </c>
      <c r="EJ97" s="136">
        <v>428561</v>
      </c>
      <c r="EK97" s="137">
        <v>8.5609673854591737</v>
      </c>
      <c r="EL97" s="138">
        <v>161838</v>
      </c>
      <c r="EM97" s="137">
        <v>3.2328882929803266</v>
      </c>
      <c r="EN97" s="138">
        <v>167</v>
      </c>
      <c r="EO97" s="137">
        <v>3.3360048006507406E-3</v>
      </c>
      <c r="EP97" s="138">
        <v>2223118</v>
      </c>
      <c r="EQ97" s="138">
        <v>0</v>
      </c>
      <c r="ER97" s="137">
        <v>0</v>
      </c>
      <c r="ET97" s="239">
        <f t="shared" si="93"/>
        <v>59836349</v>
      </c>
      <c r="EU97" s="239">
        <f t="shared" si="89"/>
        <v>16269038</v>
      </c>
      <c r="EW97" s="287">
        <f t="shared" si="90"/>
        <v>0.27189222390557283</v>
      </c>
      <c r="EX97" s="239">
        <f t="shared" si="94"/>
        <v>50418984</v>
      </c>
      <c r="EY97" s="239">
        <f t="shared" si="91"/>
        <v>9427559</v>
      </c>
      <c r="EZ97" s="286">
        <f t="shared" si="92"/>
        <v>0.18698431130623339</v>
      </c>
      <c r="FA97" s="288">
        <f t="shared" si="95"/>
        <v>0.81301568869376661</v>
      </c>
      <c r="FB97" s="291">
        <f t="shared" si="96"/>
        <v>0.78475304064040641</v>
      </c>
      <c r="FC97" s="294">
        <f t="shared" si="97"/>
        <v>0.64187400126904581</v>
      </c>
      <c r="FE97" s="239">
        <f t="shared" si="98"/>
        <v>19108599</v>
      </c>
      <c r="FF97" s="239">
        <f t="shared" si="99"/>
        <v>13315829</v>
      </c>
      <c r="FG97" s="239">
        <f t="shared" si="100"/>
        <v>5792770</v>
      </c>
      <c r="FH97" s="239">
        <f t="shared" si="101"/>
        <v>12357204</v>
      </c>
      <c r="FI97" s="240">
        <f t="shared" si="102"/>
        <v>0.30314990648974316</v>
      </c>
      <c r="FJ97" s="239">
        <f t="shared" si="103"/>
        <v>7962255</v>
      </c>
      <c r="FK97" s="240">
        <f t="shared" si="104"/>
        <v>0.69685009351025684</v>
      </c>
      <c r="FL97" s="240">
        <f t="shared" si="105"/>
        <v>0.64668288868273394</v>
      </c>
      <c r="FM97" s="240">
        <f t="shared" si="106"/>
        <v>0.41668439428761889</v>
      </c>
      <c r="FO97" s="312">
        <f t="shared" si="107"/>
        <v>8257219</v>
      </c>
      <c r="FP97" s="312">
        <f t="shared" si="169"/>
        <v>6504935</v>
      </c>
      <c r="FQ97" s="239">
        <f t="shared" si="108"/>
        <v>1752284</v>
      </c>
      <c r="FR97" s="312">
        <f t="shared" si="109"/>
        <v>6295431</v>
      </c>
      <c r="FS97" s="240">
        <f t="shared" si="110"/>
        <v>0.21221236835307383</v>
      </c>
      <c r="FT97" s="312">
        <f t="shared" si="111"/>
        <v>4973419</v>
      </c>
      <c r="FU97" s="240">
        <f t="shared" si="112"/>
        <v>0.78778763164692611</v>
      </c>
      <c r="FV97" s="240">
        <f t="shared" si="113"/>
        <v>0.76241540886828851</v>
      </c>
      <c r="FW97" s="240">
        <f t="shared" si="114"/>
        <v>0.6023116257422747</v>
      </c>
      <c r="FY97" s="244">
        <f t="shared" si="115"/>
        <v>8269325</v>
      </c>
      <c r="FZ97" s="244">
        <f t="shared" si="116"/>
        <v>7271481</v>
      </c>
      <c r="GA97" s="239">
        <f t="shared" si="117"/>
        <v>997844</v>
      </c>
      <c r="GB97" s="244">
        <f t="shared" si="118"/>
        <v>7139368</v>
      </c>
      <c r="GC97" s="240">
        <f t="shared" si="119"/>
        <v>0.12066813192128741</v>
      </c>
      <c r="GD97" s="244">
        <f t="shared" si="120"/>
        <v>6281808</v>
      </c>
      <c r="GE97" s="240">
        <f t="shared" si="121"/>
        <v>0.87933186807871255</v>
      </c>
      <c r="GF97" s="240">
        <f t="shared" si="122"/>
        <v>0.86335559431997166</v>
      </c>
      <c r="GG97" s="240">
        <f t="shared" si="123"/>
        <v>0.75965184582780332</v>
      </c>
      <c r="GI97" s="244">
        <f t="shared" si="124"/>
        <v>6685963</v>
      </c>
      <c r="GJ97" s="244">
        <f t="shared" si="125"/>
        <v>6150458</v>
      </c>
      <c r="GK97" s="239">
        <f t="shared" si="126"/>
        <v>535505</v>
      </c>
      <c r="GL97" s="244">
        <f t="shared" si="127"/>
        <v>6075856</v>
      </c>
      <c r="GM97" s="240">
        <f t="shared" si="128"/>
        <v>8.0093922147041502E-2</v>
      </c>
      <c r="GN97" s="244">
        <f t="shared" si="129"/>
        <v>5653519</v>
      </c>
      <c r="GO97" s="240">
        <f t="shared" si="130"/>
        <v>0.91990607785295853</v>
      </c>
      <c r="GP97" s="240">
        <f t="shared" si="131"/>
        <v>0.90874807413681469</v>
      </c>
      <c r="GQ97" s="240">
        <f t="shared" si="132"/>
        <v>0.8455803599272087</v>
      </c>
      <c r="GS97" s="244">
        <f t="shared" si="133"/>
        <v>5116920</v>
      </c>
      <c r="GT97" s="244">
        <f t="shared" si="134"/>
        <v>4876917</v>
      </c>
      <c r="GU97" s="239">
        <f t="shared" si="135"/>
        <v>240003</v>
      </c>
      <c r="GV97" s="244">
        <f t="shared" si="136"/>
        <v>4841980</v>
      </c>
      <c r="GW97" s="240">
        <f t="shared" si="137"/>
        <v>4.6903801505593208E-2</v>
      </c>
      <c r="GX97" s="244">
        <f t="shared" si="138"/>
        <v>4700759</v>
      </c>
      <c r="GY97" s="240">
        <f t="shared" si="139"/>
        <v>0.95309619849440674</v>
      </c>
      <c r="GZ97" s="240">
        <f t="shared" si="140"/>
        <v>0.94626845836948792</v>
      </c>
      <c r="HA97" s="240">
        <f t="shared" si="141"/>
        <v>0.91866962938642782</v>
      </c>
      <c r="HC97" s="239">
        <f t="shared" si="142"/>
        <v>2980958</v>
      </c>
      <c r="HD97" s="239">
        <f t="shared" si="143"/>
        <v>2871805</v>
      </c>
      <c r="HE97" s="239">
        <f t="shared" si="144"/>
        <v>109153</v>
      </c>
      <c r="HF97" s="239">
        <f t="shared" si="145"/>
        <v>2856612</v>
      </c>
      <c r="HG97" s="240">
        <f t="shared" si="146"/>
        <v>3.6616752064269273E-2</v>
      </c>
      <c r="HH97" s="239">
        <f t="shared" si="147"/>
        <v>2790875</v>
      </c>
      <c r="HI97" s="240">
        <f t="shared" si="148"/>
        <v>0.96338324793573071</v>
      </c>
      <c r="HJ97" s="299">
        <f t="shared" si="149"/>
        <v>0.95828656425216319</v>
      </c>
      <c r="HK97" s="297">
        <f t="shared" si="150"/>
        <v>0.93623425757759748</v>
      </c>
      <c r="HM97" s="239">
        <f t="shared" si="151"/>
        <v>31310385</v>
      </c>
      <c r="HN97" s="239">
        <f t="shared" si="152"/>
        <v>27675596</v>
      </c>
      <c r="HO97" s="307">
        <f t="shared" si="153"/>
        <v>3634789</v>
      </c>
      <c r="HP97" s="304">
        <f t="shared" si="154"/>
        <v>27209247</v>
      </c>
      <c r="HQ97" s="285">
        <f t="shared" si="155"/>
        <v>0.11608892704449339</v>
      </c>
      <c r="HR97" s="302">
        <f t="shared" si="156"/>
        <v>24400380</v>
      </c>
      <c r="HS97" s="300">
        <f t="shared" si="157"/>
        <v>0.88391107295550664</v>
      </c>
      <c r="HT97" s="299">
        <f t="shared" si="158"/>
        <v>0.86901668567793078</v>
      </c>
      <c r="HU97" s="297">
        <f t="shared" si="159"/>
        <v>0.77930629086802994</v>
      </c>
      <c r="HW97" s="239">
        <f t="shared" si="160"/>
        <v>14783841</v>
      </c>
      <c r="HX97" s="309">
        <f t="shared" si="161"/>
        <v>13899180</v>
      </c>
      <c r="HY97" s="307">
        <f t="shared" si="162"/>
        <v>884661</v>
      </c>
      <c r="HZ97" s="304">
        <f t="shared" si="163"/>
        <v>13774448</v>
      </c>
      <c r="IA97" s="285">
        <f t="shared" si="164"/>
        <v>5.9839726360693409E-2</v>
      </c>
      <c r="IB97" s="302">
        <f t="shared" si="165"/>
        <v>13145153</v>
      </c>
      <c r="IC97" s="300">
        <f t="shared" si="166"/>
        <v>0.94016027363930654</v>
      </c>
      <c r="ID97" s="299">
        <f t="shared" si="167"/>
        <v>0.93172322402547481</v>
      </c>
      <c r="IE97" s="297">
        <f t="shared" si="168"/>
        <v>0.88915681655396595</v>
      </c>
    </row>
    <row r="98" spans="2:239" ht="15" hidden="1" x14ac:dyDescent="0.3">
      <c r="B98" s="131">
        <v>89</v>
      </c>
      <c r="C98" s="131" t="s">
        <v>744</v>
      </c>
      <c r="D98" s="139">
        <v>44794</v>
      </c>
      <c r="E98" s="136">
        <v>2980958</v>
      </c>
      <c r="F98" s="136">
        <v>2871844</v>
      </c>
      <c r="G98" s="137">
        <v>96.339633097816204</v>
      </c>
      <c r="H98" s="136">
        <v>2856666</v>
      </c>
      <c r="I98" s="137">
        <v>95.830467923399127</v>
      </c>
      <c r="J98" s="136">
        <v>2790994</v>
      </c>
      <c r="K98" s="137">
        <v>93.627417763014449</v>
      </c>
      <c r="L98" s="136">
        <v>2428608</v>
      </c>
      <c r="M98" s="137">
        <v>81.470721828351827</v>
      </c>
      <c r="N98" s="136">
        <v>0</v>
      </c>
      <c r="O98" s="137">
        <v>0</v>
      </c>
      <c r="P98" s="136">
        <v>0</v>
      </c>
      <c r="Q98" s="137">
        <v>0</v>
      </c>
      <c r="R98" s="136">
        <v>2442116</v>
      </c>
      <c r="S98" s="136">
        <v>2347571</v>
      </c>
      <c r="T98" s="137">
        <v>96.128562279596878</v>
      </c>
      <c r="U98" s="136">
        <v>2333506</v>
      </c>
      <c r="V98" s="137">
        <v>95.552627311724748</v>
      </c>
      <c r="W98" s="136">
        <v>2279499</v>
      </c>
      <c r="X98" s="137">
        <v>93.341143500144952</v>
      </c>
      <c r="Y98" s="136">
        <v>1583572</v>
      </c>
      <c r="Z98" s="137">
        <v>64.844258012313915</v>
      </c>
      <c r="AA98" s="136">
        <v>0</v>
      </c>
      <c r="AB98" s="137">
        <v>0</v>
      </c>
      <c r="AC98" s="136">
        <v>0</v>
      </c>
      <c r="AD98" s="137">
        <v>0</v>
      </c>
      <c r="AE98" s="138">
        <v>2674804</v>
      </c>
      <c r="AF98" s="138">
        <v>2529427</v>
      </c>
      <c r="AG98" s="137">
        <v>94.564947562512998</v>
      </c>
      <c r="AH98" s="138">
        <v>2508563</v>
      </c>
      <c r="AI98" s="137">
        <v>93.784927792840151</v>
      </c>
      <c r="AJ98" s="138">
        <v>2421477</v>
      </c>
      <c r="AK98" s="137">
        <v>90.529137835893764</v>
      </c>
      <c r="AL98" s="138">
        <v>0</v>
      </c>
      <c r="AM98" s="137">
        <v>0</v>
      </c>
      <c r="AN98" s="138">
        <v>3015497</v>
      </c>
      <c r="AO98" s="138">
        <v>2799970</v>
      </c>
      <c r="AP98" s="137">
        <v>92.85268730162889</v>
      </c>
      <c r="AQ98" s="138">
        <v>2769404</v>
      </c>
      <c r="AR98" s="137">
        <v>91.839056712707716</v>
      </c>
      <c r="AS98" s="138">
        <v>2617559</v>
      </c>
      <c r="AT98" s="137">
        <v>86.803568367005496</v>
      </c>
      <c r="AU98" s="138">
        <v>0</v>
      </c>
      <c r="AV98" s="137">
        <v>0</v>
      </c>
      <c r="AW98" s="138">
        <v>3670466</v>
      </c>
      <c r="AX98" s="138">
        <v>3350604</v>
      </c>
      <c r="AY98" s="137">
        <v>91.285520694102601</v>
      </c>
      <c r="AZ98" s="138">
        <v>3306613</v>
      </c>
      <c r="BA98" s="137">
        <v>90.087008025683929</v>
      </c>
      <c r="BB98" s="138">
        <v>3036713</v>
      </c>
      <c r="BC98" s="137">
        <v>82.733718279913234</v>
      </c>
      <c r="BD98" s="138">
        <v>0</v>
      </c>
      <c r="BE98" s="137">
        <v>0</v>
      </c>
      <c r="BF98" s="138">
        <v>4129776</v>
      </c>
      <c r="BG98" s="138">
        <v>3690115</v>
      </c>
      <c r="BH98" s="137">
        <v>89.353877789013254</v>
      </c>
      <c r="BI98" s="138">
        <v>3630887</v>
      </c>
      <c r="BJ98" s="137">
        <v>87.919707993847609</v>
      </c>
      <c r="BK98" s="138">
        <v>3251604</v>
      </c>
      <c r="BL98" s="137">
        <v>78.735602124667295</v>
      </c>
      <c r="BM98" s="138">
        <v>0</v>
      </c>
      <c r="BN98" s="137">
        <v>0</v>
      </c>
      <c r="BO98" s="138">
        <v>4139549</v>
      </c>
      <c r="BP98" s="138">
        <v>3581567</v>
      </c>
      <c r="BQ98" s="137">
        <v>86.520705516470514</v>
      </c>
      <c r="BR98" s="138">
        <v>3508831</v>
      </c>
      <c r="BS98" s="137">
        <v>84.763605890400143</v>
      </c>
      <c r="BT98" s="138">
        <v>3031953</v>
      </c>
      <c r="BU98" s="137">
        <v>73.243558658201664</v>
      </c>
      <c r="BV98" s="138">
        <v>0</v>
      </c>
      <c r="BW98" s="137">
        <v>0</v>
      </c>
      <c r="BX98" s="136">
        <v>3865391</v>
      </c>
      <c r="BY98" s="136">
        <v>3145397</v>
      </c>
      <c r="BZ98" s="137">
        <v>81.373320318694795</v>
      </c>
      <c r="CA98" s="136">
        <v>3058261</v>
      </c>
      <c r="CB98" s="137">
        <v>79.119059365533786</v>
      </c>
      <c r="CC98" s="136">
        <v>2491668</v>
      </c>
      <c r="CD98" s="137">
        <v>64.46095621374397</v>
      </c>
      <c r="CE98" s="136">
        <v>4391828</v>
      </c>
      <c r="CF98" s="136">
        <v>3359968</v>
      </c>
      <c r="CG98" s="137">
        <v>76.504999740426996</v>
      </c>
      <c r="CH98" s="136">
        <v>3237804</v>
      </c>
      <c r="CI98" s="137">
        <v>73.723378966571545</v>
      </c>
      <c r="CJ98" s="136">
        <v>2484610</v>
      </c>
      <c r="CK98" s="137">
        <v>56.573481475139744</v>
      </c>
      <c r="CL98" s="136">
        <v>4695213</v>
      </c>
      <c r="CM98" s="136">
        <v>3376282</v>
      </c>
      <c r="CN98" s="137">
        <v>71.909027343381439</v>
      </c>
      <c r="CO98" s="136">
        <v>3217307</v>
      </c>
      <c r="CP98" s="137">
        <v>68.523131964407156</v>
      </c>
      <c r="CQ98" s="136">
        <v>2297614</v>
      </c>
      <c r="CR98" s="137">
        <v>48.935245323268617</v>
      </c>
      <c r="CS98" s="136">
        <v>4789564</v>
      </c>
      <c r="CT98" s="136">
        <v>3298163</v>
      </c>
      <c r="CU98" s="137">
        <v>68.861445425930214</v>
      </c>
      <c r="CV98" s="136">
        <v>3102806</v>
      </c>
      <c r="CW98" s="137">
        <v>64.782639922965842</v>
      </c>
      <c r="CX98" s="136">
        <v>2073071</v>
      </c>
      <c r="CY98" s="137">
        <v>43.283083804705399</v>
      </c>
      <c r="CZ98" s="136">
        <v>4417542</v>
      </c>
      <c r="DA98" s="136">
        <v>3003983</v>
      </c>
      <c r="DB98" s="137">
        <v>68.001232359533887</v>
      </c>
      <c r="DC98" s="136">
        <v>2788465</v>
      </c>
      <c r="DD98" s="137">
        <v>63.122546429666095</v>
      </c>
      <c r="DE98" s="136">
        <v>1768493</v>
      </c>
      <c r="DF98" s="137">
        <v>40.033416773400234</v>
      </c>
      <c r="DG98" s="136">
        <v>3804929</v>
      </c>
      <c r="DH98" s="136">
        <v>2684253</v>
      </c>
      <c r="DI98" s="137">
        <v>70.546730306925568</v>
      </c>
      <c r="DJ98" s="136">
        <v>2447016</v>
      </c>
      <c r="DK98" s="137">
        <v>64.311738799856712</v>
      </c>
      <c r="DL98" s="136">
        <v>1501980</v>
      </c>
      <c r="DM98" s="137">
        <v>39.474586779411652</v>
      </c>
      <c r="DN98" s="136">
        <v>1401351</v>
      </c>
      <c r="DO98" s="136">
        <v>955345</v>
      </c>
      <c r="DP98" s="137">
        <v>68.173141489890838</v>
      </c>
      <c r="DQ98" s="136">
        <v>806637</v>
      </c>
      <c r="DR98" s="137">
        <v>57.561381837954947</v>
      </c>
      <c r="DS98" s="136">
        <v>336861</v>
      </c>
      <c r="DT98" s="137">
        <v>24.038303037568745</v>
      </c>
      <c r="DU98" s="136">
        <v>1422608</v>
      </c>
      <c r="DV98" s="136">
        <v>872898</v>
      </c>
      <c r="DW98" s="137">
        <v>61.358996997064544</v>
      </c>
      <c r="DX98" s="136">
        <v>668266</v>
      </c>
      <c r="DY98" s="137">
        <v>46.974711234577619</v>
      </c>
      <c r="DZ98" s="136">
        <v>89339</v>
      </c>
      <c r="EA98" s="137">
        <v>6.2799450024180938</v>
      </c>
      <c r="EB98" s="136">
        <v>2988769</v>
      </c>
      <c r="EC98" s="136">
        <v>1278184</v>
      </c>
      <c r="ED98" s="137">
        <v>42.766235864999942</v>
      </c>
      <c r="EE98" s="136">
        <v>894211</v>
      </c>
      <c r="EF98" s="137">
        <v>29.919040247004702</v>
      </c>
      <c r="EG98" s="136">
        <v>16771</v>
      </c>
      <c r="EH98" s="137">
        <v>0.56113403210485657</v>
      </c>
      <c r="EI98" s="136">
        <v>5005988</v>
      </c>
      <c r="EJ98" s="136">
        <v>434861</v>
      </c>
      <c r="EK98" s="137">
        <v>8.6868166683579737</v>
      </c>
      <c r="EL98" s="138">
        <v>178205</v>
      </c>
      <c r="EM98" s="137">
        <v>3.5598367395207497</v>
      </c>
      <c r="EN98" s="138">
        <v>189</v>
      </c>
      <c r="EO98" s="137">
        <v>3.7754784869640117E-3</v>
      </c>
      <c r="EP98" s="138">
        <v>2223118</v>
      </c>
      <c r="EQ98" s="138">
        <v>0</v>
      </c>
      <c r="ER98" s="137">
        <v>0</v>
      </c>
      <c r="ET98" s="239">
        <f t="shared" si="93"/>
        <v>59836349</v>
      </c>
      <c r="EU98" s="239">
        <f t="shared" si="89"/>
        <v>16255917</v>
      </c>
      <c r="EW98" s="287">
        <f t="shared" si="90"/>
        <v>0.27167294247849244</v>
      </c>
      <c r="EX98" s="239">
        <f t="shared" si="94"/>
        <v>50418984</v>
      </c>
      <c r="EY98" s="239">
        <f t="shared" si="91"/>
        <v>9424495</v>
      </c>
      <c r="EZ98" s="286">
        <f t="shared" si="92"/>
        <v>0.18692354054575952</v>
      </c>
      <c r="FA98" s="288">
        <f t="shared" si="95"/>
        <v>0.81307645945424045</v>
      </c>
      <c r="FB98" s="291">
        <f t="shared" si="96"/>
        <v>0.78487829108178775</v>
      </c>
      <c r="FC98" s="294">
        <f t="shared" si="97"/>
        <v>0.6422996544317513</v>
      </c>
      <c r="FE98" s="239">
        <f t="shared" si="98"/>
        <v>19108599</v>
      </c>
      <c r="FF98" s="239">
        <f t="shared" si="99"/>
        <v>13318026</v>
      </c>
      <c r="FG98" s="239">
        <f t="shared" si="100"/>
        <v>5790573</v>
      </c>
      <c r="FH98" s="239">
        <f t="shared" si="101"/>
        <v>12362231</v>
      </c>
      <c r="FI98" s="240">
        <f t="shared" si="102"/>
        <v>0.30303493207429805</v>
      </c>
      <c r="FJ98" s="239">
        <f t="shared" si="103"/>
        <v>7978019</v>
      </c>
      <c r="FK98" s="240">
        <f t="shared" si="104"/>
        <v>0.6969650679257019</v>
      </c>
      <c r="FL98" s="240">
        <f t="shared" si="105"/>
        <v>0.64694596396104187</v>
      </c>
      <c r="FM98" s="240">
        <f t="shared" si="106"/>
        <v>0.41750936319297927</v>
      </c>
      <c r="FO98" s="312">
        <f t="shared" si="107"/>
        <v>8257219</v>
      </c>
      <c r="FP98" s="312">
        <f t="shared" si="169"/>
        <v>6505365</v>
      </c>
      <c r="FQ98" s="239">
        <f t="shared" si="108"/>
        <v>1751854</v>
      </c>
      <c r="FR98" s="312">
        <f t="shared" si="109"/>
        <v>6296065</v>
      </c>
      <c r="FS98" s="240">
        <f t="shared" si="110"/>
        <v>0.21216029270871947</v>
      </c>
      <c r="FT98" s="312">
        <f t="shared" si="111"/>
        <v>4976278</v>
      </c>
      <c r="FU98" s="240">
        <f t="shared" si="112"/>
        <v>0.7878397072912805</v>
      </c>
      <c r="FV98" s="240">
        <f t="shared" si="113"/>
        <v>0.76249219016717373</v>
      </c>
      <c r="FW98" s="240">
        <f t="shared" si="114"/>
        <v>0.60265786822415635</v>
      </c>
      <c r="FY98" s="244">
        <f t="shared" si="115"/>
        <v>8269325</v>
      </c>
      <c r="FZ98" s="244">
        <f t="shared" si="116"/>
        <v>7271682</v>
      </c>
      <c r="GA98" s="239">
        <f t="shared" si="117"/>
        <v>997643</v>
      </c>
      <c r="GB98" s="244">
        <f t="shared" si="118"/>
        <v>7139718</v>
      </c>
      <c r="GC98" s="240">
        <f t="shared" si="119"/>
        <v>0.12064382522152654</v>
      </c>
      <c r="GD98" s="244">
        <f t="shared" si="120"/>
        <v>6283557</v>
      </c>
      <c r="GE98" s="240">
        <f t="shared" si="121"/>
        <v>0.8793561747784735</v>
      </c>
      <c r="GF98" s="240">
        <f t="shared" si="122"/>
        <v>0.86339791941905775</v>
      </c>
      <c r="GG98" s="240">
        <f t="shared" si="123"/>
        <v>0.75986335039437924</v>
      </c>
      <c r="GI98" s="244">
        <f t="shared" si="124"/>
        <v>6685963</v>
      </c>
      <c r="GJ98" s="244">
        <f t="shared" si="125"/>
        <v>6150574</v>
      </c>
      <c r="GK98" s="239">
        <f t="shared" si="126"/>
        <v>535389</v>
      </c>
      <c r="GL98" s="244">
        <f t="shared" si="127"/>
        <v>6076017</v>
      </c>
      <c r="GM98" s="240">
        <f t="shared" si="128"/>
        <v>8.0076572365117782E-2</v>
      </c>
      <c r="GN98" s="244">
        <f t="shared" si="129"/>
        <v>5654272</v>
      </c>
      <c r="GO98" s="240">
        <f t="shared" si="130"/>
        <v>0.91992342763488222</v>
      </c>
      <c r="GP98" s="240">
        <f t="shared" si="131"/>
        <v>0.90877215443758808</v>
      </c>
      <c r="GQ98" s="240">
        <f t="shared" si="132"/>
        <v>0.84569298394262726</v>
      </c>
      <c r="GS98" s="244">
        <f t="shared" si="133"/>
        <v>5116920</v>
      </c>
      <c r="GT98" s="244">
        <f t="shared" si="134"/>
        <v>4876998</v>
      </c>
      <c r="GU98" s="239">
        <f t="shared" si="135"/>
        <v>239922</v>
      </c>
      <c r="GV98" s="244">
        <f t="shared" si="136"/>
        <v>4842069</v>
      </c>
      <c r="GW98" s="240">
        <f t="shared" si="137"/>
        <v>4.6887971670458009E-2</v>
      </c>
      <c r="GX98" s="244">
        <f t="shared" si="138"/>
        <v>4700976</v>
      </c>
      <c r="GY98" s="240">
        <f t="shared" si="139"/>
        <v>0.953112028329542</v>
      </c>
      <c r="GZ98" s="240">
        <f t="shared" si="140"/>
        <v>0.94628585164513024</v>
      </c>
      <c r="HA98" s="240">
        <f t="shared" si="141"/>
        <v>0.91871203771018506</v>
      </c>
      <c r="HC98" s="239">
        <f t="shared" si="142"/>
        <v>2980958</v>
      </c>
      <c r="HD98" s="239">
        <f t="shared" si="143"/>
        <v>2871844</v>
      </c>
      <c r="HE98" s="239">
        <f t="shared" si="144"/>
        <v>109114</v>
      </c>
      <c r="HF98" s="239">
        <f t="shared" si="145"/>
        <v>2856666</v>
      </c>
      <c r="HG98" s="240">
        <f t="shared" si="146"/>
        <v>3.6603669021837947E-2</v>
      </c>
      <c r="HH98" s="239">
        <f t="shared" si="147"/>
        <v>2790994</v>
      </c>
      <c r="HI98" s="240">
        <f t="shared" si="148"/>
        <v>0.96339633097816202</v>
      </c>
      <c r="HJ98" s="299">
        <f t="shared" si="149"/>
        <v>0.95830467923399121</v>
      </c>
      <c r="HK98" s="297">
        <f t="shared" si="150"/>
        <v>0.93627417763014442</v>
      </c>
      <c r="HM98" s="239">
        <f t="shared" si="151"/>
        <v>31310385</v>
      </c>
      <c r="HN98" s="239">
        <f t="shared" si="152"/>
        <v>27676463</v>
      </c>
      <c r="HO98" s="307">
        <f t="shared" si="153"/>
        <v>3633922</v>
      </c>
      <c r="HP98" s="304">
        <f t="shared" si="154"/>
        <v>27210535</v>
      </c>
      <c r="HQ98" s="285">
        <f t="shared" si="155"/>
        <v>0.11606123655138702</v>
      </c>
      <c r="HR98" s="302">
        <f t="shared" si="156"/>
        <v>24406077</v>
      </c>
      <c r="HS98" s="300">
        <f t="shared" si="157"/>
        <v>0.883938763448613</v>
      </c>
      <c r="HT98" s="299">
        <f t="shared" si="158"/>
        <v>0.86905782218902772</v>
      </c>
      <c r="HU98" s="297">
        <f t="shared" si="159"/>
        <v>0.77948824327774957</v>
      </c>
      <c r="HW98" s="239">
        <f t="shared" si="160"/>
        <v>14783841</v>
      </c>
      <c r="HX98" s="309">
        <f t="shared" si="161"/>
        <v>13899416</v>
      </c>
      <c r="HY98" s="307">
        <f t="shared" si="162"/>
        <v>884425</v>
      </c>
      <c r="HZ98" s="304">
        <f t="shared" si="163"/>
        <v>13774752</v>
      </c>
      <c r="IA98" s="285">
        <f t="shared" si="164"/>
        <v>5.9823762985546175E-2</v>
      </c>
      <c r="IB98" s="302">
        <f t="shared" si="165"/>
        <v>13146242</v>
      </c>
      <c r="IC98" s="300">
        <f t="shared" si="166"/>
        <v>0.94017623701445385</v>
      </c>
      <c r="ID98" s="299">
        <f t="shared" si="167"/>
        <v>0.93174378701718996</v>
      </c>
      <c r="IE98" s="297">
        <f t="shared" si="168"/>
        <v>0.88923047806047162</v>
      </c>
    </row>
    <row r="99" spans="2:239" ht="15.6" x14ac:dyDescent="0.3">
      <c r="B99" s="131">
        <v>90</v>
      </c>
      <c r="C99" s="131" t="s">
        <v>745</v>
      </c>
      <c r="D99" s="139">
        <v>44801</v>
      </c>
      <c r="E99" s="136">
        <v>2980958</v>
      </c>
      <c r="F99" s="136">
        <v>2871872</v>
      </c>
      <c r="G99" s="137">
        <v>96.340572393170248</v>
      </c>
      <c r="H99" s="136">
        <v>2856694</v>
      </c>
      <c r="I99" s="137">
        <v>95.831407218753156</v>
      </c>
      <c r="J99" s="136">
        <v>2791068</v>
      </c>
      <c r="K99" s="137">
        <v>93.629900186450129</v>
      </c>
      <c r="L99" s="136">
        <v>2430318</v>
      </c>
      <c r="M99" s="137">
        <v>81.52808593747379</v>
      </c>
      <c r="N99" s="136">
        <v>0</v>
      </c>
      <c r="O99" s="137">
        <v>0</v>
      </c>
      <c r="P99" s="136">
        <v>0</v>
      </c>
      <c r="Q99" s="137">
        <v>0</v>
      </c>
      <c r="R99" s="136">
        <v>2442116</v>
      </c>
      <c r="S99" s="136">
        <v>2347607</v>
      </c>
      <c r="T99" s="137">
        <v>96.130036411046817</v>
      </c>
      <c r="U99" s="136">
        <v>2333550</v>
      </c>
      <c r="V99" s="137">
        <v>95.554429027941339</v>
      </c>
      <c r="W99" s="136">
        <v>2279578</v>
      </c>
      <c r="X99" s="137">
        <v>93.344378399715652</v>
      </c>
      <c r="Y99" s="136">
        <v>1585771</v>
      </c>
      <c r="Z99" s="137">
        <v>64.934302875047706</v>
      </c>
      <c r="AA99" s="136">
        <v>0</v>
      </c>
      <c r="AB99" s="137">
        <v>0</v>
      </c>
      <c r="AC99" s="136">
        <v>0</v>
      </c>
      <c r="AD99" s="137">
        <v>0</v>
      </c>
      <c r="AE99" s="138">
        <v>2674804</v>
      </c>
      <c r="AF99" s="138">
        <v>2529465</v>
      </c>
      <c r="AG99" s="137">
        <v>94.566368227354218</v>
      </c>
      <c r="AH99" s="138">
        <v>2508598</v>
      </c>
      <c r="AI99" s="137">
        <v>93.786236299930763</v>
      </c>
      <c r="AJ99" s="138">
        <v>2421611</v>
      </c>
      <c r="AK99" s="137">
        <v>90.534147548754973</v>
      </c>
      <c r="AL99" s="138">
        <v>0</v>
      </c>
      <c r="AM99" s="137">
        <v>0</v>
      </c>
      <c r="AN99" s="138">
        <v>3015497</v>
      </c>
      <c r="AO99" s="138">
        <v>2800018</v>
      </c>
      <c r="AP99" s="137">
        <v>92.854279079037383</v>
      </c>
      <c r="AQ99" s="138">
        <v>2769466</v>
      </c>
      <c r="AR99" s="137">
        <v>91.841112758527032</v>
      </c>
      <c r="AS99" s="138">
        <v>2617786</v>
      </c>
      <c r="AT99" s="137">
        <v>86.811096147666532</v>
      </c>
      <c r="AU99" s="138">
        <v>0</v>
      </c>
      <c r="AV99" s="137">
        <v>0</v>
      </c>
      <c r="AW99" s="138">
        <v>3670466</v>
      </c>
      <c r="AX99" s="138">
        <v>3350670</v>
      </c>
      <c r="AY99" s="137">
        <v>91.287318830905946</v>
      </c>
      <c r="AZ99" s="138">
        <v>3306701</v>
      </c>
      <c r="BA99" s="137">
        <v>90.089405541421712</v>
      </c>
      <c r="BB99" s="138">
        <v>3037174</v>
      </c>
      <c r="BC99" s="137">
        <v>82.74627799303957</v>
      </c>
      <c r="BD99" s="138">
        <v>0</v>
      </c>
      <c r="BE99" s="137">
        <v>0</v>
      </c>
      <c r="BF99" s="138">
        <v>4129776</v>
      </c>
      <c r="BG99" s="138">
        <v>3690186</v>
      </c>
      <c r="BH99" s="137">
        <v>89.355597010588468</v>
      </c>
      <c r="BI99" s="138">
        <v>3631044</v>
      </c>
      <c r="BJ99" s="137">
        <v>87.923509652823782</v>
      </c>
      <c r="BK99" s="138">
        <v>3252350</v>
      </c>
      <c r="BL99" s="137">
        <v>78.753666058401222</v>
      </c>
      <c r="BM99" s="138">
        <v>0</v>
      </c>
      <c r="BN99" s="137">
        <v>0</v>
      </c>
      <c r="BO99" s="138">
        <v>4139549</v>
      </c>
      <c r="BP99" s="138">
        <v>3581675</v>
      </c>
      <c r="BQ99" s="137">
        <v>86.523314496337647</v>
      </c>
      <c r="BR99" s="138">
        <v>3509030</v>
      </c>
      <c r="BS99" s="137">
        <v>84.768413177377539</v>
      </c>
      <c r="BT99" s="138">
        <v>3032878</v>
      </c>
      <c r="BU99" s="137">
        <v>73.265904087619205</v>
      </c>
      <c r="BV99" s="138">
        <v>0</v>
      </c>
      <c r="BW99" s="137">
        <v>0</v>
      </c>
      <c r="BX99" s="136">
        <v>3865391</v>
      </c>
      <c r="BY99" s="136">
        <v>3145524</v>
      </c>
      <c r="BZ99" s="137">
        <v>81.376605885407187</v>
      </c>
      <c r="CA99" s="136">
        <v>3058529</v>
      </c>
      <c r="CB99" s="137">
        <v>79.125992687415064</v>
      </c>
      <c r="CC99" s="136">
        <v>2492684</v>
      </c>
      <c r="CD99" s="137">
        <v>64.487240747443138</v>
      </c>
      <c r="CE99" s="136">
        <v>4391828</v>
      </c>
      <c r="CF99" s="136">
        <v>3360195</v>
      </c>
      <c r="CG99" s="137">
        <v>76.510168431004132</v>
      </c>
      <c r="CH99" s="136">
        <v>3238230</v>
      </c>
      <c r="CI99" s="137">
        <v>73.733078799989443</v>
      </c>
      <c r="CJ99" s="136">
        <v>2486037</v>
      </c>
      <c r="CK99" s="137">
        <v>56.605973640133442</v>
      </c>
      <c r="CL99" s="136">
        <v>4695213</v>
      </c>
      <c r="CM99" s="136">
        <v>3376614</v>
      </c>
      <c r="CN99" s="137">
        <v>71.916098375089689</v>
      </c>
      <c r="CO99" s="136">
        <v>3217989</v>
      </c>
      <c r="CP99" s="137">
        <v>68.537657397012666</v>
      </c>
      <c r="CQ99" s="136">
        <v>2299731</v>
      </c>
      <c r="CR99" s="137">
        <v>48.980333799552866</v>
      </c>
      <c r="CS99" s="136">
        <v>4789564</v>
      </c>
      <c r="CT99" s="136">
        <v>3298574</v>
      </c>
      <c r="CU99" s="137">
        <v>68.870026582795433</v>
      </c>
      <c r="CV99" s="136">
        <v>3103726</v>
      </c>
      <c r="CW99" s="137">
        <v>64.80184835195854</v>
      </c>
      <c r="CX99" s="136">
        <v>2076028</v>
      </c>
      <c r="CY99" s="137">
        <v>43.344822200935198</v>
      </c>
      <c r="CZ99" s="136">
        <v>4417542</v>
      </c>
      <c r="DA99" s="136">
        <v>3004465</v>
      </c>
      <c r="DB99" s="137">
        <v>68.012143404635424</v>
      </c>
      <c r="DC99" s="136">
        <v>2789580</v>
      </c>
      <c r="DD99" s="137">
        <v>63.147786710347063</v>
      </c>
      <c r="DE99" s="136">
        <v>1772128</v>
      </c>
      <c r="DF99" s="137">
        <v>40.115702352122518</v>
      </c>
      <c r="DG99" s="136">
        <v>3804929</v>
      </c>
      <c r="DH99" s="136">
        <v>2684754</v>
      </c>
      <c r="DI99" s="137">
        <v>70.559897438296488</v>
      </c>
      <c r="DJ99" s="136">
        <v>2448161</v>
      </c>
      <c r="DK99" s="137">
        <v>64.341831345604604</v>
      </c>
      <c r="DL99" s="136">
        <v>1505577</v>
      </c>
      <c r="DM99" s="137">
        <v>39.569122051948938</v>
      </c>
      <c r="DN99" s="136">
        <v>1401351</v>
      </c>
      <c r="DO99" s="136">
        <v>955674</v>
      </c>
      <c r="DP99" s="137">
        <v>68.196618834253513</v>
      </c>
      <c r="DQ99" s="136">
        <v>807579</v>
      </c>
      <c r="DR99" s="137">
        <v>57.628602684124111</v>
      </c>
      <c r="DS99" s="136">
        <v>338413</v>
      </c>
      <c r="DT99" s="137">
        <v>24.149053306416452</v>
      </c>
      <c r="DU99" s="136">
        <v>1422608</v>
      </c>
      <c r="DV99" s="136">
        <v>873276</v>
      </c>
      <c r="DW99" s="137">
        <v>61.385567914703131</v>
      </c>
      <c r="DX99" s="136">
        <v>670019</v>
      </c>
      <c r="DY99" s="137">
        <v>47.097935622462408</v>
      </c>
      <c r="DZ99" s="136">
        <v>91066</v>
      </c>
      <c r="EA99" s="137">
        <v>6.4013417610473162</v>
      </c>
      <c r="EB99" s="136">
        <v>2988769</v>
      </c>
      <c r="EC99" s="136">
        <v>1281387</v>
      </c>
      <c r="ED99" s="137">
        <v>42.873403732439677</v>
      </c>
      <c r="EE99" s="136">
        <v>904084</v>
      </c>
      <c r="EF99" s="137">
        <v>30.249376917386389</v>
      </c>
      <c r="EG99" s="136">
        <v>17148</v>
      </c>
      <c r="EH99" s="137">
        <v>0.57374792096679261</v>
      </c>
      <c r="EI99" s="136">
        <v>5005988</v>
      </c>
      <c r="EJ99" s="136">
        <v>441433</v>
      </c>
      <c r="EK99" s="137">
        <v>8.818099444105739</v>
      </c>
      <c r="EL99" s="138">
        <v>194344</v>
      </c>
      <c r="EM99" s="137">
        <v>3.8822306405848357</v>
      </c>
      <c r="EN99" s="138">
        <v>206</v>
      </c>
      <c r="EO99" s="137">
        <v>4.115071790024267E-3</v>
      </c>
      <c r="EP99" s="138">
        <v>2223118</v>
      </c>
      <c r="EQ99" s="138">
        <v>0</v>
      </c>
      <c r="ER99" s="137">
        <v>0</v>
      </c>
      <c r="ET99" s="239">
        <f t="shared" si="93"/>
        <v>59836349</v>
      </c>
      <c r="EU99" s="239">
        <f t="shared" si="89"/>
        <v>16242960</v>
      </c>
      <c r="EV99" s="242">
        <v>44774</v>
      </c>
      <c r="EW99" s="287">
        <f t="shared" si="90"/>
        <v>0.27145640186034747</v>
      </c>
      <c r="EX99" s="239">
        <f t="shared" si="94"/>
        <v>50418984</v>
      </c>
      <c r="EY99" s="239">
        <f t="shared" si="91"/>
        <v>9421691</v>
      </c>
      <c r="EZ99" s="286">
        <f t="shared" si="92"/>
        <v>0.18686792657305432</v>
      </c>
      <c r="FA99" s="288">
        <f t="shared" si="95"/>
        <v>0.81313207342694571</v>
      </c>
      <c r="FB99" s="291">
        <f t="shared" si="96"/>
        <v>0.78499949542815062</v>
      </c>
      <c r="FC99" s="294">
        <f t="shared" si="97"/>
        <v>0.64267544542349364</v>
      </c>
      <c r="FE99" s="239">
        <f t="shared" si="98"/>
        <v>19108599</v>
      </c>
      <c r="FF99" s="239">
        <f t="shared" si="99"/>
        <v>13320081</v>
      </c>
      <c r="FG99" s="239">
        <f t="shared" si="100"/>
        <v>5788518</v>
      </c>
      <c r="FH99" s="239">
        <f t="shared" si="101"/>
        <v>12367035</v>
      </c>
      <c r="FI99" s="240">
        <f t="shared" si="102"/>
        <v>0.30292738886822629</v>
      </c>
      <c r="FJ99" s="239">
        <f t="shared" si="103"/>
        <v>7991877</v>
      </c>
      <c r="FK99" s="240">
        <f t="shared" si="104"/>
        <v>0.69707261113177366</v>
      </c>
      <c r="FL99" s="240">
        <f t="shared" si="105"/>
        <v>0.64719736910068604</v>
      </c>
      <c r="FM99" s="240">
        <f t="shared" si="106"/>
        <v>0.4182345864288638</v>
      </c>
      <c r="FO99" s="312">
        <f t="shared" si="107"/>
        <v>8257219</v>
      </c>
      <c r="FP99" s="312">
        <f t="shared" si="169"/>
        <v>6505719</v>
      </c>
      <c r="FQ99" s="239">
        <f t="shared" si="108"/>
        <v>1751500</v>
      </c>
      <c r="FR99" s="312">
        <f t="shared" si="109"/>
        <v>6296759</v>
      </c>
      <c r="FS99" s="240">
        <f t="shared" si="110"/>
        <v>0.2121174211317394</v>
      </c>
      <c r="FT99" s="312">
        <f t="shared" si="111"/>
        <v>4978721</v>
      </c>
      <c r="FU99" s="240">
        <f t="shared" si="112"/>
        <v>0.78788257886826063</v>
      </c>
      <c r="FV99" s="240">
        <f t="shared" si="113"/>
        <v>0.76257623783503869</v>
      </c>
      <c r="FW99" s="240">
        <f t="shared" si="114"/>
        <v>0.6029537305477789</v>
      </c>
      <c r="FY99" s="244">
        <f t="shared" si="115"/>
        <v>8269325</v>
      </c>
      <c r="FZ99" s="244">
        <f t="shared" si="116"/>
        <v>7271861</v>
      </c>
      <c r="GA99" s="239">
        <f t="shared" si="117"/>
        <v>997464</v>
      </c>
      <c r="GB99" s="244">
        <f t="shared" si="118"/>
        <v>7140074</v>
      </c>
      <c r="GC99" s="240">
        <f t="shared" si="119"/>
        <v>0.12062217895656538</v>
      </c>
      <c r="GD99" s="244">
        <f t="shared" si="120"/>
        <v>6285228</v>
      </c>
      <c r="GE99" s="240">
        <f t="shared" si="121"/>
        <v>0.87937782104343465</v>
      </c>
      <c r="GF99" s="240">
        <f t="shared" si="122"/>
        <v>0.86344097009127108</v>
      </c>
      <c r="GG99" s="240">
        <f t="shared" si="123"/>
        <v>0.76006542251030162</v>
      </c>
      <c r="GI99" s="244">
        <f t="shared" si="124"/>
        <v>6685963</v>
      </c>
      <c r="GJ99" s="244">
        <f t="shared" si="125"/>
        <v>6150688</v>
      </c>
      <c r="GK99" s="239">
        <f t="shared" si="126"/>
        <v>535275</v>
      </c>
      <c r="GL99" s="244">
        <f t="shared" si="127"/>
        <v>6076167</v>
      </c>
      <c r="GM99" s="240">
        <f t="shared" si="128"/>
        <v>8.0059521717365176E-2</v>
      </c>
      <c r="GN99" s="244">
        <f t="shared" si="129"/>
        <v>5654960</v>
      </c>
      <c r="GO99" s="240">
        <f t="shared" si="130"/>
        <v>0.91994047828263481</v>
      </c>
      <c r="GP99" s="240">
        <f t="shared" si="131"/>
        <v>0.90879458950042047</v>
      </c>
      <c r="GQ99" s="240">
        <f t="shared" si="132"/>
        <v>0.84579588609748513</v>
      </c>
      <c r="GS99" s="244">
        <f t="shared" si="133"/>
        <v>5116920</v>
      </c>
      <c r="GT99" s="244">
        <f t="shared" si="134"/>
        <v>4877072</v>
      </c>
      <c r="GU99" s="239">
        <f t="shared" si="135"/>
        <v>239848</v>
      </c>
      <c r="GV99" s="244">
        <f t="shared" si="136"/>
        <v>4842148</v>
      </c>
      <c r="GW99" s="240">
        <f t="shared" si="137"/>
        <v>4.6873509845766596E-2</v>
      </c>
      <c r="GX99" s="244">
        <f t="shared" si="138"/>
        <v>4701189</v>
      </c>
      <c r="GY99" s="240">
        <f t="shared" si="139"/>
        <v>0.95312649015423345</v>
      </c>
      <c r="GZ99" s="240">
        <f t="shared" si="140"/>
        <v>0.94630129062013868</v>
      </c>
      <c r="HA99" s="240">
        <f t="shared" si="141"/>
        <v>0.91875366431368866</v>
      </c>
      <c r="HC99" s="239">
        <f t="shared" si="142"/>
        <v>2980958</v>
      </c>
      <c r="HD99" s="239">
        <f t="shared" si="143"/>
        <v>2871872</v>
      </c>
      <c r="HE99" s="239">
        <f t="shared" si="144"/>
        <v>109086</v>
      </c>
      <c r="HF99" s="239">
        <f t="shared" si="145"/>
        <v>2856694</v>
      </c>
      <c r="HG99" s="240">
        <f t="shared" si="146"/>
        <v>3.6594276068297509E-2</v>
      </c>
      <c r="HH99" s="239">
        <f t="shared" si="147"/>
        <v>2791068</v>
      </c>
      <c r="HI99" s="240">
        <f t="shared" si="148"/>
        <v>0.96340572393170254</v>
      </c>
      <c r="HJ99" s="299">
        <f t="shared" si="149"/>
        <v>0.95831407218753162</v>
      </c>
      <c r="HK99" s="297">
        <f t="shared" si="150"/>
        <v>0.93629900186450132</v>
      </c>
      <c r="HM99" s="239">
        <f t="shared" si="151"/>
        <v>31310385</v>
      </c>
      <c r="HN99" s="239">
        <f t="shared" si="152"/>
        <v>27677212</v>
      </c>
      <c r="HO99" s="307">
        <f t="shared" si="153"/>
        <v>3633173</v>
      </c>
      <c r="HP99" s="304">
        <f t="shared" si="154"/>
        <v>27211842</v>
      </c>
      <c r="HQ99" s="285">
        <f t="shared" si="155"/>
        <v>0.11603731477591221</v>
      </c>
      <c r="HR99" s="302">
        <f t="shared" si="156"/>
        <v>24411166</v>
      </c>
      <c r="HS99" s="300">
        <f t="shared" si="157"/>
        <v>0.88396268522408783</v>
      </c>
      <c r="HT99" s="299">
        <f t="shared" si="158"/>
        <v>0.86909956552753986</v>
      </c>
      <c r="HU99" s="297">
        <f t="shared" si="159"/>
        <v>0.77965077721018117</v>
      </c>
      <c r="HW99" s="239">
        <f t="shared" si="160"/>
        <v>14783841</v>
      </c>
      <c r="HX99" s="309">
        <f t="shared" si="161"/>
        <v>13899632</v>
      </c>
      <c r="HY99" s="307">
        <f t="shared" si="162"/>
        <v>884209</v>
      </c>
      <c r="HZ99" s="304">
        <f t="shared" si="163"/>
        <v>13775009</v>
      </c>
      <c r="IA99" s="285">
        <f t="shared" si="164"/>
        <v>5.9809152438801257E-2</v>
      </c>
      <c r="IB99" s="302">
        <f t="shared" si="165"/>
        <v>13147217</v>
      </c>
      <c r="IC99" s="300">
        <f t="shared" si="166"/>
        <v>0.94019084756119875</v>
      </c>
      <c r="ID99" s="299">
        <f t="shared" si="167"/>
        <v>0.93176117086215959</v>
      </c>
      <c r="IE99" s="297">
        <f t="shared" si="168"/>
        <v>0.88929642844508405</v>
      </c>
    </row>
    <row r="100" spans="2:239" ht="15" hidden="1" x14ac:dyDescent="0.3">
      <c r="B100" s="131">
        <v>91</v>
      </c>
      <c r="C100" s="131" t="s">
        <v>746</v>
      </c>
      <c r="D100" s="139">
        <v>44808</v>
      </c>
      <c r="E100" s="136">
        <v>2980958</v>
      </c>
      <c r="F100" s="136">
        <v>2871897</v>
      </c>
      <c r="G100" s="137">
        <v>96.341411049736365</v>
      </c>
      <c r="H100" s="136">
        <v>2856719</v>
      </c>
      <c r="I100" s="137">
        <v>95.832245875319273</v>
      </c>
      <c r="J100" s="136">
        <v>2791121</v>
      </c>
      <c r="K100" s="137">
        <v>93.631678138370276</v>
      </c>
      <c r="L100" s="136">
        <v>2430735</v>
      </c>
      <c r="M100" s="137">
        <v>81.542074728996511</v>
      </c>
      <c r="N100" s="136">
        <v>1044</v>
      </c>
      <c r="O100" s="137">
        <v>3.5022298200779747E-2</v>
      </c>
      <c r="P100" s="136">
        <v>0</v>
      </c>
      <c r="Q100" s="137">
        <v>0</v>
      </c>
      <c r="R100" s="136">
        <v>2442116</v>
      </c>
      <c r="S100" s="136">
        <v>2347633</v>
      </c>
      <c r="T100" s="137">
        <v>96.13110106153843</v>
      </c>
      <c r="U100" s="136">
        <v>2333571</v>
      </c>
      <c r="V100" s="137">
        <v>95.555288937953804</v>
      </c>
      <c r="W100" s="136">
        <v>2279627</v>
      </c>
      <c r="X100" s="137">
        <v>93.346384856411404</v>
      </c>
      <c r="Y100" s="136">
        <v>1586356</v>
      </c>
      <c r="Z100" s="137">
        <v>64.958257511109224</v>
      </c>
      <c r="AA100" s="136">
        <v>893</v>
      </c>
      <c r="AB100" s="137">
        <v>3.6566649577661342E-2</v>
      </c>
      <c r="AC100" s="136">
        <v>0</v>
      </c>
      <c r="AD100" s="137">
        <v>0</v>
      </c>
      <c r="AE100" s="138">
        <v>2674804</v>
      </c>
      <c r="AF100" s="138">
        <v>2529487</v>
      </c>
      <c r="AG100" s="137">
        <v>94.567190717525477</v>
      </c>
      <c r="AH100" s="138">
        <v>2508625</v>
      </c>
      <c r="AI100" s="137">
        <v>93.787245719686368</v>
      </c>
      <c r="AJ100" s="138">
        <v>2421709</v>
      </c>
      <c r="AK100" s="137">
        <v>90.537811368608686</v>
      </c>
      <c r="AL100" s="138">
        <v>607</v>
      </c>
      <c r="AM100" s="137">
        <v>2.2693251542916789E-2</v>
      </c>
      <c r="AN100" s="138">
        <v>3015497</v>
      </c>
      <c r="AO100" s="138">
        <v>2800047</v>
      </c>
      <c r="AP100" s="137">
        <v>92.855240777888355</v>
      </c>
      <c r="AQ100" s="138">
        <v>2769504</v>
      </c>
      <c r="AR100" s="137">
        <v>91.842372915642102</v>
      </c>
      <c r="AS100" s="138">
        <v>2617959</v>
      </c>
      <c r="AT100" s="137">
        <v>86.816833178742996</v>
      </c>
      <c r="AU100" s="138">
        <v>622</v>
      </c>
      <c r="AV100" s="137">
        <v>2.0626782251814545E-2</v>
      </c>
      <c r="AW100" s="138">
        <v>3670466</v>
      </c>
      <c r="AX100" s="138">
        <v>3350711</v>
      </c>
      <c r="AY100" s="137">
        <v>91.288435855283765</v>
      </c>
      <c r="AZ100" s="138">
        <v>3306765</v>
      </c>
      <c r="BA100" s="137">
        <v>90.091149189231018</v>
      </c>
      <c r="BB100" s="138">
        <v>3037519</v>
      </c>
      <c r="BC100" s="137">
        <v>82.755677344511568</v>
      </c>
      <c r="BD100" s="138">
        <v>676</v>
      </c>
      <c r="BE100" s="137">
        <v>1.8417279985702088E-2</v>
      </c>
      <c r="BF100" s="138">
        <v>4129776</v>
      </c>
      <c r="BG100" s="138">
        <v>3690254</v>
      </c>
      <c r="BH100" s="137">
        <v>89.357243588998543</v>
      </c>
      <c r="BI100" s="138">
        <v>3631130</v>
      </c>
      <c r="BJ100" s="137">
        <v>87.92559209022474</v>
      </c>
      <c r="BK100" s="138">
        <v>3252950</v>
      </c>
      <c r="BL100" s="137">
        <v>78.768194691431205</v>
      </c>
      <c r="BM100" s="138">
        <v>763</v>
      </c>
      <c r="BN100" s="137">
        <v>1.8475578336452147E-2</v>
      </c>
      <c r="BO100" s="138">
        <v>4139549</v>
      </c>
      <c r="BP100" s="138">
        <v>3581746</v>
      </c>
      <c r="BQ100" s="137">
        <v>86.525029659028078</v>
      </c>
      <c r="BR100" s="138">
        <v>3509157</v>
      </c>
      <c r="BS100" s="137">
        <v>84.771481144443513</v>
      </c>
      <c r="BT100" s="138">
        <v>3033609</v>
      </c>
      <c r="BU100" s="137">
        <v>73.283563016164322</v>
      </c>
      <c r="BV100" s="138">
        <v>721</v>
      </c>
      <c r="BW100" s="137">
        <v>1.7417356335194967E-2</v>
      </c>
      <c r="BX100" s="136">
        <v>3865391</v>
      </c>
      <c r="BY100" s="136">
        <v>3145644</v>
      </c>
      <c r="BZ100" s="137">
        <v>81.379710357891341</v>
      </c>
      <c r="CA100" s="136">
        <v>3058692</v>
      </c>
      <c r="CB100" s="137">
        <v>79.130209595872699</v>
      </c>
      <c r="CC100" s="136">
        <v>2493485</v>
      </c>
      <c r="CD100" s="137">
        <v>64.507963101274882</v>
      </c>
      <c r="CE100" s="136">
        <v>4391828</v>
      </c>
      <c r="CF100" s="136">
        <v>3360390</v>
      </c>
      <c r="CG100" s="137">
        <v>76.514608495596832</v>
      </c>
      <c r="CH100" s="136">
        <v>3238484</v>
      </c>
      <c r="CI100" s="137">
        <v>73.738862268740945</v>
      </c>
      <c r="CJ100" s="136">
        <v>2487209</v>
      </c>
      <c r="CK100" s="137">
        <v>56.632659566813636</v>
      </c>
      <c r="CL100" s="136">
        <v>4695213</v>
      </c>
      <c r="CM100" s="136">
        <v>3376899</v>
      </c>
      <c r="CN100" s="137">
        <v>71.922168387248888</v>
      </c>
      <c r="CO100" s="136">
        <v>3218410</v>
      </c>
      <c r="CP100" s="137">
        <v>68.546623976377646</v>
      </c>
      <c r="CQ100" s="136">
        <v>2301381</v>
      </c>
      <c r="CR100" s="137">
        <v>49.015475975211345</v>
      </c>
      <c r="CS100" s="136">
        <v>4789564</v>
      </c>
      <c r="CT100" s="136">
        <v>3298928</v>
      </c>
      <c r="CU100" s="137">
        <v>68.877417652212188</v>
      </c>
      <c r="CV100" s="136">
        <v>3104400</v>
      </c>
      <c r="CW100" s="137">
        <v>64.815920614068418</v>
      </c>
      <c r="CX100" s="136">
        <v>2078477</v>
      </c>
      <c r="CY100" s="137">
        <v>43.395954203764688</v>
      </c>
      <c r="CZ100" s="136">
        <v>4417542</v>
      </c>
      <c r="DA100" s="136">
        <v>3004888</v>
      </c>
      <c r="DB100" s="137">
        <v>68.021718865378077</v>
      </c>
      <c r="DC100" s="136">
        <v>2790397</v>
      </c>
      <c r="DD100" s="137">
        <v>63.166281158164431</v>
      </c>
      <c r="DE100" s="136">
        <v>1775174</v>
      </c>
      <c r="DF100" s="137">
        <v>40.184654724278793</v>
      </c>
      <c r="DG100" s="136">
        <v>3804929</v>
      </c>
      <c r="DH100" s="136">
        <v>2685123</v>
      </c>
      <c r="DI100" s="137">
        <v>70.569595385354106</v>
      </c>
      <c r="DJ100" s="136">
        <v>2448976</v>
      </c>
      <c r="DK100" s="137">
        <v>64.363250930569265</v>
      </c>
      <c r="DL100" s="136">
        <v>1508563</v>
      </c>
      <c r="DM100" s="137">
        <v>39.64759920618755</v>
      </c>
      <c r="DN100" s="136">
        <v>1401351</v>
      </c>
      <c r="DO100" s="136">
        <v>955935</v>
      </c>
      <c r="DP100" s="137">
        <v>68.215243718383192</v>
      </c>
      <c r="DQ100" s="136">
        <v>808300</v>
      </c>
      <c r="DR100" s="137">
        <v>57.680053034535959</v>
      </c>
      <c r="DS100" s="136">
        <v>339703</v>
      </c>
      <c r="DT100" s="137">
        <v>24.241107331425173</v>
      </c>
      <c r="DU100" s="136">
        <v>1422608</v>
      </c>
      <c r="DV100" s="136">
        <v>873563</v>
      </c>
      <c r="DW100" s="137">
        <v>61.405742129947249</v>
      </c>
      <c r="DX100" s="136">
        <v>671423</v>
      </c>
      <c r="DY100" s="137">
        <v>47.196627602262886</v>
      </c>
      <c r="DZ100" s="136">
        <v>93145</v>
      </c>
      <c r="EA100" s="137">
        <v>6.5474818080595645</v>
      </c>
      <c r="EB100" s="136">
        <v>2988769</v>
      </c>
      <c r="EC100" s="136">
        <v>1284103</v>
      </c>
      <c r="ED100" s="137">
        <v>42.964277265991448</v>
      </c>
      <c r="EE100" s="136">
        <v>912017</v>
      </c>
      <c r="EF100" s="137">
        <v>30.514803920945376</v>
      </c>
      <c r="EG100" s="136">
        <v>17578</v>
      </c>
      <c r="EH100" s="137">
        <v>0.58813511515945194</v>
      </c>
      <c r="EI100" s="136">
        <v>5005988</v>
      </c>
      <c r="EJ100" s="136">
        <v>446803</v>
      </c>
      <c r="EK100" s="137">
        <v>8.9253709757194777</v>
      </c>
      <c r="EL100" s="138">
        <v>206582</v>
      </c>
      <c r="EM100" s="137">
        <v>4.1266978666349177</v>
      </c>
      <c r="EN100" s="138">
        <v>225</v>
      </c>
      <c r="EO100" s="137">
        <v>4.494617246385728E-3</v>
      </c>
      <c r="EP100" s="138">
        <v>2223118</v>
      </c>
      <c r="EQ100" s="138">
        <v>0</v>
      </c>
      <c r="ER100" s="137">
        <v>0</v>
      </c>
      <c r="ET100" s="239">
        <f t="shared" si="93"/>
        <v>59836349</v>
      </c>
      <c r="EU100" s="239">
        <f t="shared" si="89"/>
        <v>16232298</v>
      </c>
      <c r="EW100" s="287">
        <f t="shared" si="90"/>
        <v>0.27127821585504824</v>
      </c>
      <c r="EX100" s="239">
        <f t="shared" si="94"/>
        <v>50418984</v>
      </c>
      <c r="EY100" s="239">
        <f t="shared" si="91"/>
        <v>9419402</v>
      </c>
      <c r="EZ100" s="286">
        <f t="shared" si="92"/>
        <v>0.18682252700689089</v>
      </c>
      <c r="FA100" s="288">
        <f t="shared" si="95"/>
        <v>0.81317747299310916</v>
      </c>
      <c r="FB100" s="291">
        <f t="shared" si="96"/>
        <v>0.78508384857576663</v>
      </c>
      <c r="FC100" s="294">
        <f t="shared" si="97"/>
        <v>0.64298173878315357</v>
      </c>
      <c r="FE100" s="239">
        <f t="shared" si="98"/>
        <v>19108599</v>
      </c>
      <c r="FF100" s="239">
        <f t="shared" si="99"/>
        <v>13321773</v>
      </c>
      <c r="FG100" s="239">
        <f t="shared" si="100"/>
        <v>5786826</v>
      </c>
      <c r="FH100" s="239">
        <f t="shared" si="101"/>
        <v>12370483</v>
      </c>
      <c r="FI100" s="240">
        <f t="shared" si="102"/>
        <v>0.30283884234527086</v>
      </c>
      <c r="FJ100" s="239">
        <f t="shared" si="103"/>
        <v>8003298</v>
      </c>
      <c r="FK100" s="240">
        <f t="shared" si="104"/>
        <v>0.69716115765472919</v>
      </c>
      <c r="FL100" s="240">
        <f t="shared" si="105"/>
        <v>0.64737781142406092</v>
      </c>
      <c r="FM100" s="240">
        <f t="shared" si="106"/>
        <v>0.41883227545881307</v>
      </c>
      <c r="FO100" s="312">
        <f t="shared" si="107"/>
        <v>8257219</v>
      </c>
      <c r="FP100" s="312">
        <f t="shared" si="169"/>
        <v>6506034</v>
      </c>
      <c r="FQ100" s="239">
        <f t="shared" si="108"/>
        <v>1751185</v>
      </c>
      <c r="FR100" s="312">
        <f t="shared" si="109"/>
        <v>6297176</v>
      </c>
      <c r="FS100" s="240">
        <f t="shared" si="110"/>
        <v>0.21207927269459609</v>
      </c>
      <c r="FT100" s="312">
        <f t="shared" si="111"/>
        <v>4980694</v>
      </c>
      <c r="FU100" s="240">
        <f t="shared" si="112"/>
        <v>0.78792072730540397</v>
      </c>
      <c r="FV100" s="240">
        <f t="shared" si="113"/>
        <v>0.76262673909944745</v>
      </c>
      <c r="FW100" s="240">
        <f t="shared" si="114"/>
        <v>0.60319267298106061</v>
      </c>
      <c r="FY100" s="244">
        <f t="shared" si="115"/>
        <v>8269325</v>
      </c>
      <c r="FZ100" s="244">
        <f t="shared" si="116"/>
        <v>7272000</v>
      </c>
      <c r="GA100" s="239">
        <f t="shared" si="117"/>
        <v>997325</v>
      </c>
      <c r="GB100" s="244">
        <f t="shared" si="118"/>
        <v>7140287</v>
      </c>
      <c r="GC100" s="240">
        <f t="shared" si="119"/>
        <v>0.12060536984578547</v>
      </c>
      <c r="GD100" s="244">
        <f t="shared" si="120"/>
        <v>6286559</v>
      </c>
      <c r="GE100" s="240">
        <f t="shared" si="121"/>
        <v>0.87939463015421448</v>
      </c>
      <c r="GF100" s="240">
        <f t="shared" si="122"/>
        <v>0.86346672793728629</v>
      </c>
      <c r="GG100" s="240">
        <f t="shared" si="123"/>
        <v>0.76022637881568322</v>
      </c>
      <c r="GI100" s="244">
        <f t="shared" si="124"/>
        <v>6685963</v>
      </c>
      <c r="GJ100" s="244">
        <f t="shared" si="125"/>
        <v>6150758</v>
      </c>
      <c r="GK100" s="239">
        <f t="shared" si="126"/>
        <v>535205</v>
      </c>
      <c r="GL100" s="244">
        <f t="shared" si="127"/>
        <v>6076269</v>
      </c>
      <c r="GM100" s="240">
        <f t="shared" si="128"/>
        <v>8.0049052021376729E-2</v>
      </c>
      <c r="GN100" s="244">
        <f t="shared" si="129"/>
        <v>5655478</v>
      </c>
      <c r="GO100" s="240">
        <f t="shared" si="130"/>
        <v>0.91995094797862331</v>
      </c>
      <c r="GP100" s="240">
        <f t="shared" si="131"/>
        <v>0.90880984534314657</v>
      </c>
      <c r="GQ100" s="240">
        <f t="shared" si="132"/>
        <v>0.8458733618477996</v>
      </c>
      <c r="GS100" s="244">
        <f t="shared" si="133"/>
        <v>5116920</v>
      </c>
      <c r="GT100" s="244">
        <f t="shared" si="134"/>
        <v>4877120</v>
      </c>
      <c r="GU100" s="239">
        <f t="shared" si="135"/>
        <v>239800</v>
      </c>
      <c r="GV100" s="244">
        <f t="shared" si="136"/>
        <v>4842196</v>
      </c>
      <c r="GW100" s="240">
        <f t="shared" si="137"/>
        <v>4.6864129202723516E-2</v>
      </c>
      <c r="GX100" s="244">
        <f t="shared" si="138"/>
        <v>4701336</v>
      </c>
      <c r="GY100" s="240">
        <f t="shared" si="139"/>
        <v>0.95313587079727646</v>
      </c>
      <c r="GZ100" s="240">
        <f t="shared" si="140"/>
        <v>0.9463106712631818</v>
      </c>
      <c r="HA100" s="240">
        <f t="shared" si="141"/>
        <v>0.91878239253300809</v>
      </c>
      <c r="HC100" s="239">
        <f t="shared" si="142"/>
        <v>2980958</v>
      </c>
      <c r="HD100" s="239">
        <f t="shared" si="143"/>
        <v>2871897</v>
      </c>
      <c r="HE100" s="239">
        <f t="shared" si="144"/>
        <v>109061</v>
      </c>
      <c r="HF100" s="239">
        <f t="shared" si="145"/>
        <v>2856719</v>
      </c>
      <c r="HG100" s="240">
        <f t="shared" si="146"/>
        <v>3.6585889502636401E-2</v>
      </c>
      <c r="HH100" s="239">
        <f t="shared" si="147"/>
        <v>2791121</v>
      </c>
      <c r="HI100" s="240">
        <f t="shared" si="148"/>
        <v>0.96341411049736358</v>
      </c>
      <c r="HJ100" s="299">
        <f t="shared" si="149"/>
        <v>0.95832245875319277</v>
      </c>
      <c r="HK100" s="297">
        <f t="shared" si="150"/>
        <v>0.93631678138370278</v>
      </c>
      <c r="HM100" s="239">
        <f t="shared" si="151"/>
        <v>31310385</v>
      </c>
      <c r="HN100" s="239">
        <f t="shared" si="152"/>
        <v>27677809</v>
      </c>
      <c r="HO100" s="307">
        <f t="shared" si="153"/>
        <v>3632576</v>
      </c>
      <c r="HP100" s="304">
        <f t="shared" si="154"/>
        <v>27212647</v>
      </c>
      <c r="HQ100" s="285">
        <f t="shared" si="155"/>
        <v>0.11601824761975939</v>
      </c>
      <c r="HR100" s="302">
        <f t="shared" si="156"/>
        <v>24415188</v>
      </c>
      <c r="HS100" s="300">
        <f t="shared" si="157"/>
        <v>0.88398175238024057</v>
      </c>
      <c r="HT100" s="299">
        <f t="shared" si="158"/>
        <v>0.86912527584697541</v>
      </c>
      <c r="HU100" s="297">
        <f t="shared" si="159"/>
        <v>0.77977923299250396</v>
      </c>
      <c r="HW100" s="239">
        <f t="shared" si="160"/>
        <v>14783841</v>
      </c>
      <c r="HX100" s="309">
        <f t="shared" si="161"/>
        <v>13899775</v>
      </c>
      <c r="HY100" s="307">
        <f t="shared" si="162"/>
        <v>884066</v>
      </c>
      <c r="HZ100" s="304">
        <f t="shared" si="163"/>
        <v>13775184</v>
      </c>
      <c r="IA100" s="285">
        <f t="shared" si="164"/>
        <v>5.979947971572476E-2</v>
      </c>
      <c r="IB100" s="302">
        <f t="shared" si="165"/>
        <v>13147935</v>
      </c>
      <c r="IC100" s="300">
        <f t="shared" si="166"/>
        <v>0.94020052028427525</v>
      </c>
      <c r="ID100" s="299">
        <f t="shared" si="167"/>
        <v>0.93177300811067976</v>
      </c>
      <c r="IE100" s="297">
        <f t="shared" si="168"/>
        <v>0.88934499498472686</v>
      </c>
    </row>
    <row r="101" spans="2:239" ht="15" hidden="1" x14ac:dyDescent="0.3">
      <c r="B101" s="131">
        <v>92</v>
      </c>
      <c r="C101" s="131" t="s">
        <v>747</v>
      </c>
      <c r="D101" s="139">
        <v>44815</v>
      </c>
      <c r="E101" s="136">
        <v>2980958</v>
      </c>
      <c r="F101" s="136">
        <v>2871964</v>
      </c>
      <c r="G101" s="137">
        <v>96.343658649333548</v>
      </c>
      <c r="H101" s="136">
        <v>2856795</v>
      </c>
      <c r="I101" s="137">
        <v>95.834795391280252</v>
      </c>
      <c r="J101" s="136">
        <v>2791496</v>
      </c>
      <c r="K101" s="137">
        <v>93.644257986861945</v>
      </c>
      <c r="L101" s="136">
        <v>2430735</v>
      </c>
      <c r="M101" s="137">
        <v>81.542074728996511</v>
      </c>
      <c r="N101" s="136">
        <v>41071</v>
      </c>
      <c r="O101" s="137">
        <v>1.3777785530691811</v>
      </c>
      <c r="P101" s="136">
        <v>0</v>
      </c>
      <c r="Q101" s="137">
        <v>0</v>
      </c>
      <c r="R101" s="136">
        <v>2442116</v>
      </c>
      <c r="S101" s="136">
        <v>2347667</v>
      </c>
      <c r="T101" s="137">
        <v>96.132493296796724</v>
      </c>
      <c r="U101" s="136">
        <v>2333621</v>
      </c>
      <c r="V101" s="137">
        <v>95.557336342745387</v>
      </c>
      <c r="W101" s="136">
        <v>2279788</v>
      </c>
      <c r="X101" s="137">
        <v>93.352977499840307</v>
      </c>
      <c r="Y101" s="136">
        <v>1586356</v>
      </c>
      <c r="Z101" s="137">
        <v>64.958257511109224</v>
      </c>
      <c r="AA101" s="136">
        <v>20145</v>
      </c>
      <c r="AB101" s="137">
        <v>0.82489939052854155</v>
      </c>
      <c r="AC101" s="136">
        <v>0</v>
      </c>
      <c r="AD101" s="137">
        <v>0</v>
      </c>
      <c r="AE101" s="138">
        <v>2674804</v>
      </c>
      <c r="AF101" s="138">
        <v>2529527</v>
      </c>
      <c r="AG101" s="137">
        <v>94.568686154200449</v>
      </c>
      <c r="AH101" s="138">
        <v>2508655</v>
      </c>
      <c r="AI101" s="137">
        <v>93.788367297192622</v>
      </c>
      <c r="AJ101" s="138">
        <v>2421860</v>
      </c>
      <c r="AK101" s="137">
        <v>90.543456642056768</v>
      </c>
      <c r="AL101" s="138">
        <v>10542</v>
      </c>
      <c r="AM101" s="137">
        <v>0.39412233569263388</v>
      </c>
      <c r="AN101" s="138">
        <v>3015497</v>
      </c>
      <c r="AO101" s="138">
        <v>2800088</v>
      </c>
      <c r="AP101" s="137">
        <v>92.856600421091457</v>
      </c>
      <c r="AQ101" s="138">
        <v>2769553</v>
      </c>
      <c r="AR101" s="137">
        <v>91.843997855079934</v>
      </c>
      <c r="AS101" s="138">
        <v>2618158</v>
      </c>
      <c r="AT101" s="137">
        <v>86.823432422582414</v>
      </c>
      <c r="AU101" s="138">
        <v>8009</v>
      </c>
      <c r="AV101" s="137">
        <v>0.26559469301412009</v>
      </c>
      <c r="AW101" s="138">
        <v>3670466</v>
      </c>
      <c r="AX101" s="138">
        <v>3350763</v>
      </c>
      <c r="AY101" s="137">
        <v>91.289852569128826</v>
      </c>
      <c r="AZ101" s="138">
        <v>3306825</v>
      </c>
      <c r="BA101" s="137">
        <v>90.092783859052233</v>
      </c>
      <c r="BB101" s="138">
        <v>3037815</v>
      </c>
      <c r="BC101" s="137">
        <v>82.763741715629564</v>
      </c>
      <c r="BD101" s="138">
        <v>7454</v>
      </c>
      <c r="BE101" s="137">
        <v>0.2030804807890878</v>
      </c>
      <c r="BF101" s="138">
        <v>4129776</v>
      </c>
      <c r="BG101" s="138">
        <v>3690310</v>
      </c>
      <c r="BH101" s="137">
        <v>89.358599594748</v>
      </c>
      <c r="BI101" s="138">
        <v>3631213</v>
      </c>
      <c r="BJ101" s="137">
        <v>87.927601884460557</v>
      </c>
      <c r="BK101" s="138">
        <v>3253399</v>
      </c>
      <c r="BL101" s="137">
        <v>78.779066951815295</v>
      </c>
      <c r="BM101" s="138">
        <v>7257</v>
      </c>
      <c r="BN101" s="137">
        <v>0.17572381649755339</v>
      </c>
      <c r="BO101" s="138">
        <v>4139549</v>
      </c>
      <c r="BP101" s="138">
        <v>3581830</v>
      </c>
      <c r="BQ101" s="137">
        <v>86.5270588655914</v>
      </c>
      <c r="BR101" s="138">
        <v>3509261</v>
      </c>
      <c r="BS101" s="137">
        <v>84.77399349542668</v>
      </c>
      <c r="BT101" s="138">
        <v>3034118</v>
      </c>
      <c r="BU101" s="137">
        <v>73.295859041649223</v>
      </c>
      <c r="BV101" s="138">
        <v>6038</v>
      </c>
      <c r="BW101" s="137">
        <v>0.14586130034938588</v>
      </c>
      <c r="BX101" s="136">
        <v>3865391</v>
      </c>
      <c r="BY101" s="136">
        <v>3145768</v>
      </c>
      <c r="BZ101" s="137">
        <v>81.382918312791645</v>
      </c>
      <c r="CA101" s="136">
        <v>3058863</v>
      </c>
      <c r="CB101" s="137">
        <v>79.134633469162623</v>
      </c>
      <c r="CC101" s="136">
        <v>2494014</v>
      </c>
      <c r="CD101" s="137">
        <v>64.521648650809198</v>
      </c>
      <c r="CE101" s="136">
        <v>4391828</v>
      </c>
      <c r="CF101" s="136">
        <v>3360562</v>
      </c>
      <c r="CG101" s="137">
        <v>76.518524860263199</v>
      </c>
      <c r="CH101" s="136">
        <v>3238747</v>
      </c>
      <c r="CI101" s="137">
        <v>73.744850663550579</v>
      </c>
      <c r="CJ101" s="136">
        <v>2487937</v>
      </c>
      <c r="CK101" s="137">
        <v>56.649235807959698</v>
      </c>
      <c r="CL101" s="136">
        <v>4695213</v>
      </c>
      <c r="CM101" s="136">
        <v>3377167</v>
      </c>
      <c r="CN101" s="137">
        <v>71.927876328507352</v>
      </c>
      <c r="CO101" s="136">
        <v>3218728</v>
      </c>
      <c r="CP101" s="137">
        <v>68.553396832050012</v>
      </c>
      <c r="CQ101" s="136">
        <v>2302424</v>
      </c>
      <c r="CR101" s="137">
        <v>49.037690089885167</v>
      </c>
      <c r="CS101" s="136">
        <v>4789564</v>
      </c>
      <c r="CT101" s="136">
        <v>3299258</v>
      </c>
      <c r="CU101" s="137">
        <v>68.884307632176956</v>
      </c>
      <c r="CV101" s="136">
        <v>3104911</v>
      </c>
      <c r="CW101" s="137">
        <v>64.826589643650237</v>
      </c>
      <c r="CX101" s="136">
        <v>2079975</v>
      </c>
      <c r="CY101" s="137">
        <v>43.427230537059323</v>
      </c>
      <c r="CZ101" s="136">
        <v>4417542</v>
      </c>
      <c r="DA101" s="136">
        <v>3005282</v>
      </c>
      <c r="DB101" s="137">
        <v>68.030637852452784</v>
      </c>
      <c r="DC101" s="136">
        <v>2791007</v>
      </c>
      <c r="DD101" s="137">
        <v>63.180089742214108</v>
      </c>
      <c r="DE101" s="136">
        <v>1776887</v>
      </c>
      <c r="DF101" s="137">
        <v>40.223431944733065</v>
      </c>
      <c r="DG101" s="136">
        <v>3804929</v>
      </c>
      <c r="DH101" s="136">
        <v>2685491</v>
      </c>
      <c r="DI101" s="137">
        <v>70.579267050712374</v>
      </c>
      <c r="DJ101" s="136">
        <v>2449592</v>
      </c>
      <c r="DK101" s="137">
        <v>64.379440457364652</v>
      </c>
      <c r="DL101" s="136">
        <v>1510262</v>
      </c>
      <c r="DM101" s="137">
        <v>39.692251813371549</v>
      </c>
      <c r="DN101" s="136">
        <v>1401351</v>
      </c>
      <c r="DO101" s="136">
        <v>956075</v>
      </c>
      <c r="DP101" s="137">
        <v>68.225234077686451</v>
      </c>
      <c r="DQ101" s="136">
        <v>808718</v>
      </c>
      <c r="DR101" s="137">
        <v>57.70988139302716</v>
      </c>
      <c r="DS101" s="136">
        <v>340332</v>
      </c>
      <c r="DT101" s="137">
        <v>24.285992588580591</v>
      </c>
      <c r="DU101" s="136">
        <v>1422608</v>
      </c>
      <c r="DV101" s="136">
        <v>873674</v>
      </c>
      <c r="DW101" s="137">
        <v>61.413544700999857</v>
      </c>
      <c r="DX101" s="136">
        <v>671889</v>
      </c>
      <c r="DY101" s="137">
        <v>47.229384341997232</v>
      </c>
      <c r="DZ101" s="136">
        <v>93728</v>
      </c>
      <c r="EA101" s="137">
        <v>6.5884628794439513</v>
      </c>
      <c r="EB101" s="136">
        <v>2988769</v>
      </c>
      <c r="EC101" s="136">
        <v>1285126</v>
      </c>
      <c r="ED101" s="137">
        <v>42.998505404733521</v>
      </c>
      <c r="EE101" s="136">
        <v>915916</v>
      </c>
      <c r="EF101" s="137">
        <v>30.645258967822535</v>
      </c>
      <c r="EG101" s="136">
        <v>17781</v>
      </c>
      <c r="EH101" s="137">
        <v>0.59492720916203301</v>
      </c>
      <c r="EI101" s="136">
        <v>5005988</v>
      </c>
      <c r="EJ101" s="136">
        <v>449212</v>
      </c>
      <c r="EK101" s="137">
        <v>8.9734933443707803</v>
      </c>
      <c r="EL101" s="138">
        <v>213331</v>
      </c>
      <c r="EM101" s="137">
        <v>4.2615164079498395</v>
      </c>
      <c r="EN101" s="138">
        <v>245</v>
      </c>
      <c r="EO101" s="137">
        <v>4.894138779397793E-3</v>
      </c>
      <c r="EP101" s="138">
        <v>2223118</v>
      </c>
      <c r="EQ101" s="138">
        <v>0</v>
      </c>
      <c r="ER101" s="137">
        <v>0</v>
      </c>
      <c r="ET101" s="239">
        <f t="shared" si="93"/>
        <v>59836349</v>
      </c>
      <c r="EU101" s="239">
        <f t="shared" si="89"/>
        <v>16226585</v>
      </c>
      <c r="EW101" s="287">
        <f t="shared" si="90"/>
        <v>0.27118273877304916</v>
      </c>
      <c r="EX101" s="239">
        <f t="shared" si="94"/>
        <v>50418984</v>
      </c>
      <c r="EY101" s="239">
        <f t="shared" si="91"/>
        <v>9417232</v>
      </c>
      <c r="EZ101" s="286">
        <f t="shared" si="92"/>
        <v>0.1867794876628216</v>
      </c>
      <c r="FA101" s="288">
        <f t="shared" si="95"/>
        <v>0.8132205123371784</v>
      </c>
      <c r="FB101" s="291">
        <f t="shared" si="96"/>
        <v>0.78515047030697804</v>
      </c>
      <c r="FC101" s="294">
        <f t="shared" si="97"/>
        <v>0.64317966026447504</v>
      </c>
      <c r="FE101" s="239">
        <f t="shared" si="98"/>
        <v>19108599</v>
      </c>
      <c r="FF101" s="239">
        <f t="shared" si="99"/>
        <v>13323273</v>
      </c>
      <c r="FG101" s="239">
        <f t="shared" si="100"/>
        <v>5785326</v>
      </c>
      <c r="FH101" s="239">
        <f t="shared" si="101"/>
        <v>12372956</v>
      </c>
      <c r="FI101" s="240">
        <f t="shared" si="102"/>
        <v>0.3027603436547075</v>
      </c>
      <c r="FJ101" s="239">
        <f t="shared" si="103"/>
        <v>8009880</v>
      </c>
      <c r="FK101" s="240">
        <f t="shared" si="104"/>
        <v>0.6972396563452925</v>
      </c>
      <c r="FL101" s="240">
        <f t="shared" si="105"/>
        <v>0.64750722959856977</v>
      </c>
      <c r="FM101" s="240">
        <f t="shared" si="106"/>
        <v>0.41917672771300502</v>
      </c>
      <c r="FO101" s="312">
        <f t="shared" si="107"/>
        <v>8257219</v>
      </c>
      <c r="FP101" s="312">
        <f t="shared" si="169"/>
        <v>6506330</v>
      </c>
      <c r="FQ101" s="239">
        <f t="shared" si="108"/>
        <v>1750889</v>
      </c>
      <c r="FR101" s="312">
        <f t="shared" si="109"/>
        <v>6297610</v>
      </c>
      <c r="FS101" s="240">
        <f t="shared" si="110"/>
        <v>0.21204342527429634</v>
      </c>
      <c r="FT101" s="312">
        <f t="shared" si="111"/>
        <v>4981951</v>
      </c>
      <c r="FU101" s="240">
        <f t="shared" si="112"/>
        <v>0.78795657472570368</v>
      </c>
      <c r="FV101" s="240">
        <f t="shared" si="113"/>
        <v>0.76267929916840038</v>
      </c>
      <c r="FW101" s="240">
        <f t="shared" si="114"/>
        <v>0.60334490341118485</v>
      </c>
      <c r="FY101" s="244">
        <f t="shared" si="115"/>
        <v>8269325</v>
      </c>
      <c r="FZ101" s="244">
        <f t="shared" si="116"/>
        <v>7272140</v>
      </c>
      <c r="GA101" s="239">
        <f t="shared" si="117"/>
        <v>997185</v>
      </c>
      <c r="GB101" s="244">
        <f t="shared" si="118"/>
        <v>7140474</v>
      </c>
      <c r="GC101" s="240">
        <f t="shared" si="119"/>
        <v>0.12058843980615104</v>
      </c>
      <c r="GD101" s="244">
        <f t="shared" si="120"/>
        <v>6287517</v>
      </c>
      <c r="GE101" s="240">
        <f t="shared" si="121"/>
        <v>0.87941156019384892</v>
      </c>
      <c r="GF101" s="240">
        <f t="shared" si="122"/>
        <v>0.86348934163308366</v>
      </c>
      <c r="GG101" s="240">
        <f t="shared" si="123"/>
        <v>0.76034222865832457</v>
      </c>
      <c r="GI101" s="244">
        <f t="shared" si="124"/>
        <v>6685963</v>
      </c>
      <c r="GJ101" s="244">
        <f t="shared" si="125"/>
        <v>6150851</v>
      </c>
      <c r="GK101" s="239">
        <f t="shared" si="126"/>
        <v>535112</v>
      </c>
      <c r="GL101" s="244">
        <f t="shared" si="127"/>
        <v>6076378</v>
      </c>
      <c r="GM101" s="240">
        <f t="shared" si="128"/>
        <v>8.0035142282420646E-2</v>
      </c>
      <c r="GN101" s="244">
        <f t="shared" si="129"/>
        <v>5655973</v>
      </c>
      <c r="GO101" s="240">
        <f t="shared" si="130"/>
        <v>0.9199648577175793</v>
      </c>
      <c r="GP101" s="240">
        <f t="shared" si="131"/>
        <v>0.90882614815547136</v>
      </c>
      <c r="GQ101" s="240">
        <f t="shared" si="132"/>
        <v>0.84594739755514647</v>
      </c>
      <c r="GS101" s="244">
        <f t="shared" si="133"/>
        <v>5116920</v>
      </c>
      <c r="GT101" s="244">
        <f t="shared" si="134"/>
        <v>4877194</v>
      </c>
      <c r="GU101" s="239">
        <f t="shared" si="135"/>
        <v>239726</v>
      </c>
      <c r="GV101" s="244">
        <f t="shared" si="136"/>
        <v>4842276</v>
      </c>
      <c r="GW101" s="240">
        <f t="shared" si="137"/>
        <v>4.6849667378032096E-2</v>
      </c>
      <c r="GX101" s="244">
        <f t="shared" si="138"/>
        <v>4701648</v>
      </c>
      <c r="GY101" s="240">
        <f t="shared" si="139"/>
        <v>0.95315033262196791</v>
      </c>
      <c r="GZ101" s="240">
        <f t="shared" si="140"/>
        <v>0.9463263056682536</v>
      </c>
      <c r="HA101" s="240">
        <f t="shared" si="141"/>
        <v>0.91884336671278821</v>
      </c>
      <c r="HC101" s="239">
        <f t="shared" si="142"/>
        <v>2980958</v>
      </c>
      <c r="HD101" s="239">
        <f t="shared" si="143"/>
        <v>2871964</v>
      </c>
      <c r="HE101" s="239">
        <f t="shared" si="144"/>
        <v>108994</v>
      </c>
      <c r="HF101" s="239">
        <f t="shared" si="145"/>
        <v>2856795</v>
      </c>
      <c r="HG101" s="240">
        <f t="shared" si="146"/>
        <v>3.6563413506664637E-2</v>
      </c>
      <c r="HH101" s="239">
        <f t="shared" si="147"/>
        <v>2791496</v>
      </c>
      <c r="HI101" s="240">
        <f t="shared" si="148"/>
        <v>0.96343658649333541</v>
      </c>
      <c r="HJ101" s="299">
        <f t="shared" si="149"/>
        <v>0.95834795391280247</v>
      </c>
      <c r="HK101" s="297">
        <f t="shared" si="150"/>
        <v>0.93644257986861945</v>
      </c>
      <c r="HM101" s="239">
        <f t="shared" si="151"/>
        <v>31310385</v>
      </c>
      <c r="HN101" s="239">
        <f t="shared" si="152"/>
        <v>27678479</v>
      </c>
      <c r="HO101" s="307">
        <f t="shared" si="153"/>
        <v>3631906</v>
      </c>
      <c r="HP101" s="304">
        <f t="shared" si="154"/>
        <v>27213533</v>
      </c>
      <c r="HQ101" s="285">
        <f t="shared" si="155"/>
        <v>0.11599684896880061</v>
      </c>
      <c r="HR101" s="302">
        <f t="shared" si="156"/>
        <v>24418585</v>
      </c>
      <c r="HS101" s="300">
        <f t="shared" si="157"/>
        <v>0.88400315103119942</v>
      </c>
      <c r="HT101" s="299">
        <f t="shared" si="158"/>
        <v>0.86915357316749697</v>
      </c>
      <c r="HU101" s="297">
        <f t="shared" si="159"/>
        <v>0.77988772734669343</v>
      </c>
      <c r="HW101" s="239">
        <f t="shared" si="160"/>
        <v>14783841</v>
      </c>
      <c r="HX101" s="309">
        <f t="shared" si="161"/>
        <v>13900009</v>
      </c>
      <c r="HY101" s="307">
        <f t="shared" si="162"/>
        <v>883832</v>
      </c>
      <c r="HZ101" s="304">
        <f t="shared" si="163"/>
        <v>13775449</v>
      </c>
      <c r="IA101" s="285">
        <f t="shared" si="164"/>
        <v>5.9783651623417755E-2</v>
      </c>
      <c r="IB101" s="302">
        <f t="shared" si="165"/>
        <v>13149117</v>
      </c>
      <c r="IC101" s="300">
        <f t="shared" si="166"/>
        <v>0.94021634837658219</v>
      </c>
      <c r="ID101" s="299">
        <f t="shared" si="167"/>
        <v>0.93179093308701033</v>
      </c>
      <c r="IE101" s="297">
        <f t="shared" si="168"/>
        <v>0.88942494714330333</v>
      </c>
    </row>
    <row r="102" spans="2:239" ht="15" hidden="1" x14ac:dyDescent="0.3">
      <c r="B102" s="131">
        <v>93</v>
      </c>
      <c r="C102" s="131" t="s">
        <v>748</v>
      </c>
      <c r="D102" s="139">
        <v>44822</v>
      </c>
      <c r="E102" s="136">
        <v>2980958</v>
      </c>
      <c r="F102" s="136">
        <v>2872177</v>
      </c>
      <c r="G102" s="137">
        <v>96.350804003276806</v>
      </c>
      <c r="H102" s="136">
        <v>2856967</v>
      </c>
      <c r="I102" s="137">
        <v>95.840565348455101</v>
      </c>
      <c r="J102" s="136">
        <v>2792561</v>
      </c>
      <c r="K102" s="137">
        <v>93.67998475657825</v>
      </c>
      <c r="L102" s="136">
        <v>2430735</v>
      </c>
      <c r="M102" s="137">
        <v>81.542074728996511</v>
      </c>
      <c r="N102" s="136">
        <v>514165</v>
      </c>
      <c r="O102" s="137">
        <v>17.248314132570805</v>
      </c>
      <c r="P102" s="136">
        <v>0</v>
      </c>
      <c r="Q102" s="137">
        <v>0</v>
      </c>
      <c r="R102" s="136">
        <v>2442116</v>
      </c>
      <c r="S102" s="136">
        <v>2347822</v>
      </c>
      <c r="T102" s="137">
        <v>96.13884025165062</v>
      </c>
      <c r="U102" s="136">
        <v>2333775</v>
      </c>
      <c r="V102" s="137">
        <v>95.563642349503468</v>
      </c>
      <c r="W102" s="136">
        <v>2280484</v>
      </c>
      <c r="X102" s="137">
        <v>93.381477374539131</v>
      </c>
      <c r="Y102" s="136">
        <v>1586356</v>
      </c>
      <c r="Z102" s="137">
        <v>64.958257511109224</v>
      </c>
      <c r="AA102" s="136">
        <v>365283</v>
      </c>
      <c r="AB102" s="137">
        <v>14.957643289671744</v>
      </c>
      <c r="AC102" s="136">
        <v>0</v>
      </c>
      <c r="AD102" s="137">
        <v>0</v>
      </c>
      <c r="AE102" s="138">
        <v>2674804</v>
      </c>
      <c r="AF102" s="138">
        <v>2529711</v>
      </c>
      <c r="AG102" s="137">
        <v>94.575565162905392</v>
      </c>
      <c r="AH102" s="138">
        <v>2508814</v>
      </c>
      <c r="AI102" s="137">
        <v>93.794311657975683</v>
      </c>
      <c r="AJ102" s="138">
        <v>2422731</v>
      </c>
      <c r="AK102" s="137">
        <v>90.576019775654586</v>
      </c>
      <c r="AL102" s="138">
        <v>174591</v>
      </c>
      <c r="AM102" s="137">
        <v>6.527244613063238</v>
      </c>
      <c r="AN102" s="138">
        <v>3015497</v>
      </c>
      <c r="AO102" s="138">
        <v>2800292</v>
      </c>
      <c r="AP102" s="137">
        <v>92.863365475077572</v>
      </c>
      <c r="AQ102" s="138">
        <v>2769707</v>
      </c>
      <c r="AR102" s="137">
        <v>91.849104807598877</v>
      </c>
      <c r="AS102" s="138">
        <v>2619203</v>
      </c>
      <c r="AT102" s="137">
        <v>86.858086743246631</v>
      </c>
      <c r="AU102" s="138">
        <v>122516</v>
      </c>
      <c r="AV102" s="137">
        <v>4.062879187079278</v>
      </c>
      <c r="AW102" s="138">
        <v>3670466</v>
      </c>
      <c r="AX102" s="138">
        <v>3350895</v>
      </c>
      <c r="AY102" s="137">
        <v>91.293448842735501</v>
      </c>
      <c r="AZ102" s="138">
        <v>3306976</v>
      </c>
      <c r="BA102" s="137">
        <v>90.096897778102289</v>
      </c>
      <c r="BB102" s="138">
        <v>3038837</v>
      </c>
      <c r="BC102" s="137">
        <v>82.79158559158428</v>
      </c>
      <c r="BD102" s="138">
        <v>53734</v>
      </c>
      <c r="BE102" s="137">
        <v>1.4639558028871538</v>
      </c>
      <c r="BF102" s="138">
        <v>4129776</v>
      </c>
      <c r="BG102" s="138">
        <v>3690424</v>
      </c>
      <c r="BH102" s="137">
        <v>89.361360035023694</v>
      </c>
      <c r="BI102" s="138">
        <v>3631378</v>
      </c>
      <c r="BJ102" s="137">
        <v>87.931597258543803</v>
      </c>
      <c r="BK102" s="138">
        <v>3254596</v>
      </c>
      <c r="BL102" s="137">
        <v>78.808051574710106</v>
      </c>
      <c r="BM102" s="138">
        <v>47393</v>
      </c>
      <c r="BN102" s="137">
        <v>1.1475925086493797</v>
      </c>
      <c r="BO102" s="138">
        <v>4139549</v>
      </c>
      <c r="BP102" s="138">
        <v>3581971</v>
      </c>
      <c r="BQ102" s="137">
        <v>86.530465033751256</v>
      </c>
      <c r="BR102" s="138">
        <v>3509472</v>
      </c>
      <c r="BS102" s="137">
        <v>84.779090669055975</v>
      </c>
      <c r="BT102" s="138">
        <v>3035481</v>
      </c>
      <c r="BU102" s="137">
        <v>73.328785333861248</v>
      </c>
      <c r="BV102" s="138">
        <v>37369</v>
      </c>
      <c r="BW102" s="137">
        <v>0.90273119124812862</v>
      </c>
      <c r="BX102" s="136">
        <v>3865391</v>
      </c>
      <c r="BY102" s="136">
        <v>3145943</v>
      </c>
      <c r="BZ102" s="137">
        <v>81.387445668497705</v>
      </c>
      <c r="CA102" s="136">
        <v>3059085</v>
      </c>
      <c r="CB102" s="137">
        <v>79.140376743258315</v>
      </c>
      <c r="CC102" s="136">
        <v>2495393</v>
      </c>
      <c r="CD102" s="137">
        <v>64.557324213772944</v>
      </c>
      <c r="CE102" s="136">
        <v>4391828</v>
      </c>
      <c r="CF102" s="136">
        <v>3360859</v>
      </c>
      <c r="CG102" s="137">
        <v>76.5252874201813</v>
      </c>
      <c r="CH102" s="136">
        <v>3239130</v>
      </c>
      <c r="CI102" s="137">
        <v>73.753571405801864</v>
      </c>
      <c r="CJ102" s="136">
        <v>2489801</v>
      </c>
      <c r="CK102" s="137">
        <v>56.691678271553435</v>
      </c>
      <c r="CL102" s="136">
        <v>4695213</v>
      </c>
      <c r="CM102" s="136">
        <v>3377632</v>
      </c>
      <c r="CN102" s="137">
        <v>71.93778003255656</v>
      </c>
      <c r="CO102" s="136">
        <v>3219354</v>
      </c>
      <c r="CP102" s="137">
        <v>68.566729560511959</v>
      </c>
      <c r="CQ102" s="136">
        <v>2304923</v>
      </c>
      <c r="CR102" s="137">
        <v>49.090914512291562</v>
      </c>
      <c r="CS102" s="136">
        <v>4789564</v>
      </c>
      <c r="CT102" s="136">
        <v>3299921</v>
      </c>
      <c r="CU102" s="137">
        <v>68.898150228288003</v>
      </c>
      <c r="CV102" s="136">
        <v>3105688</v>
      </c>
      <c r="CW102" s="137">
        <v>64.842812414658198</v>
      </c>
      <c r="CX102" s="136">
        <v>2083507</v>
      </c>
      <c r="CY102" s="137">
        <v>43.500974201409562</v>
      </c>
      <c r="CZ102" s="136">
        <v>4417542</v>
      </c>
      <c r="DA102" s="136">
        <v>3005959</v>
      </c>
      <c r="DB102" s="137">
        <v>68.045963117045645</v>
      </c>
      <c r="DC102" s="136">
        <v>2792006</v>
      </c>
      <c r="DD102" s="137">
        <v>63.202704128223338</v>
      </c>
      <c r="DE102" s="136">
        <v>1780895</v>
      </c>
      <c r="DF102" s="137">
        <v>40.31416113304639</v>
      </c>
      <c r="DG102" s="136">
        <v>3804929</v>
      </c>
      <c r="DH102" s="136">
        <v>2686199</v>
      </c>
      <c r="DI102" s="137">
        <v>70.597874493847328</v>
      </c>
      <c r="DJ102" s="136">
        <v>2450522</v>
      </c>
      <c r="DK102" s="137">
        <v>64.403882437753765</v>
      </c>
      <c r="DL102" s="136">
        <v>1513591</v>
      </c>
      <c r="DM102" s="137">
        <v>39.77974359048487</v>
      </c>
      <c r="DN102" s="136">
        <v>1401351</v>
      </c>
      <c r="DO102" s="136">
        <v>956380</v>
      </c>
      <c r="DP102" s="137">
        <v>68.246998789025739</v>
      </c>
      <c r="DQ102" s="136">
        <v>809482</v>
      </c>
      <c r="DR102" s="137">
        <v>57.764400210939307</v>
      </c>
      <c r="DS102" s="136">
        <v>341941</v>
      </c>
      <c r="DT102" s="137">
        <v>24.400810360858912</v>
      </c>
      <c r="DU102" s="136">
        <v>1422608</v>
      </c>
      <c r="DV102" s="136">
        <v>873967</v>
      </c>
      <c r="DW102" s="137">
        <v>61.434140676841409</v>
      </c>
      <c r="DX102" s="136">
        <v>672922</v>
      </c>
      <c r="DY102" s="137">
        <v>47.301997458189469</v>
      </c>
      <c r="DZ102" s="136">
        <v>95026</v>
      </c>
      <c r="EA102" s="137">
        <v>6.6797037553563605</v>
      </c>
      <c r="EB102" s="136">
        <v>2988769</v>
      </c>
      <c r="EC102" s="136">
        <v>1286489</v>
      </c>
      <c r="ED102" s="137">
        <v>43.044109464465137</v>
      </c>
      <c r="EE102" s="136">
        <v>921036</v>
      </c>
      <c r="EF102" s="137">
        <v>30.816566954488621</v>
      </c>
      <c r="EG102" s="136">
        <v>18176</v>
      </c>
      <c r="EH102" s="137">
        <v>0.60814335266459207</v>
      </c>
      <c r="EI102" s="136">
        <v>5005988</v>
      </c>
      <c r="EJ102" s="136">
        <v>451920</v>
      </c>
      <c r="EK102" s="137">
        <v>9.0275885599406145</v>
      </c>
      <c r="EL102" s="138">
        <v>221106</v>
      </c>
      <c r="EM102" s="137">
        <v>4.4168304039082793</v>
      </c>
      <c r="EN102" s="138">
        <v>302</v>
      </c>
      <c r="EO102" s="137">
        <v>6.0327751484821777E-3</v>
      </c>
      <c r="EP102" s="138">
        <v>2223118</v>
      </c>
      <c r="EQ102" s="138">
        <v>0</v>
      </c>
      <c r="ER102" s="137">
        <v>0</v>
      </c>
      <c r="ET102" s="239">
        <f t="shared" si="93"/>
        <v>59836349</v>
      </c>
      <c r="EU102" s="239">
        <f t="shared" si="89"/>
        <v>16217788</v>
      </c>
      <c r="EW102" s="287">
        <f t="shared" si="90"/>
        <v>0.27103572111326513</v>
      </c>
      <c r="EX102" s="239">
        <f t="shared" si="94"/>
        <v>50418984</v>
      </c>
      <c r="EY102" s="239">
        <f t="shared" si="91"/>
        <v>9412799</v>
      </c>
      <c r="EZ102" s="286">
        <f t="shared" si="92"/>
        <v>0.18669156443136578</v>
      </c>
      <c r="FA102" s="288">
        <f t="shared" si="95"/>
        <v>0.81330843556863419</v>
      </c>
      <c r="FB102" s="291">
        <f t="shared" si="96"/>
        <v>0.78526683520635798</v>
      </c>
      <c r="FC102" s="294">
        <f t="shared" si="97"/>
        <v>0.64368500563200559</v>
      </c>
      <c r="FE102" s="239">
        <f t="shared" si="98"/>
        <v>19108599</v>
      </c>
      <c r="FF102" s="239">
        <f t="shared" si="99"/>
        <v>13326091</v>
      </c>
      <c r="FG102" s="239">
        <f t="shared" si="100"/>
        <v>5782508</v>
      </c>
      <c r="FH102" s="239">
        <f t="shared" si="101"/>
        <v>12377052</v>
      </c>
      <c r="FI102" s="240">
        <f t="shared" si="102"/>
        <v>0.30261287078136917</v>
      </c>
      <c r="FJ102" s="239">
        <f t="shared" si="103"/>
        <v>8024857</v>
      </c>
      <c r="FK102" s="240">
        <f t="shared" si="104"/>
        <v>0.69738712921863089</v>
      </c>
      <c r="FL102" s="240">
        <f t="shared" si="105"/>
        <v>0.64772158335626806</v>
      </c>
      <c r="FM102" s="240">
        <f t="shared" si="106"/>
        <v>0.41996051097204978</v>
      </c>
      <c r="FO102" s="312">
        <f t="shared" si="107"/>
        <v>8257219</v>
      </c>
      <c r="FP102" s="312">
        <f t="shared" si="169"/>
        <v>6506802</v>
      </c>
      <c r="FQ102" s="239">
        <f t="shared" si="108"/>
        <v>1750417</v>
      </c>
      <c r="FR102" s="312">
        <f t="shared" si="109"/>
        <v>6298215</v>
      </c>
      <c r="FS102" s="240">
        <f t="shared" si="110"/>
        <v>0.21198626317165623</v>
      </c>
      <c r="FT102" s="312">
        <f t="shared" si="111"/>
        <v>4985194</v>
      </c>
      <c r="FU102" s="240">
        <f t="shared" si="112"/>
        <v>0.78801373682834375</v>
      </c>
      <c r="FV102" s="240">
        <f t="shared" si="113"/>
        <v>0.76275256838894545</v>
      </c>
      <c r="FW102" s="240">
        <f t="shared" si="114"/>
        <v>0.60373765065453633</v>
      </c>
      <c r="FY102" s="244">
        <f t="shared" si="115"/>
        <v>8269325</v>
      </c>
      <c r="FZ102" s="244">
        <f t="shared" si="116"/>
        <v>7272395</v>
      </c>
      <c r="GA102" s="239">
        <f t="shared" si="117"/>
        <v>996930</v>
      </c>
      <c r="GB102" s="244">
        <f t="shared" si="118"/>
        <v>7140850</v>
      </c>
      <c r="GC102" s="240">
        <f t="shared" si="119"/>
        <v>0.12055760294824547</v>
      </c>
      <c r="GD102" s="244">
        <f t="shared" si="120"/>
        <v>6290077</v>
      </c>
      <c r="GE102" s="240">
        <f t="shared" si="121"/>
        <v>0.87944239705175453</v>
      </c>
      <c r="GF102" s="240">
        <f t="shared" si="122"/>
        <v>0.86353481088238759</v>
      </c>
      <c r="GG102" s="240">
        <f t="shared" si="123"/>
        <v>0.76065180652592568</v>
      </c>
      <c r="GI102" s="244">
        <f t="shared" si="124"/>
        <v>6685963</v>
      </c>
      <c r="GJ102" s="244">
        <f t="shared" si="125"/>
        <v>6151187</v>
      </c>
      <c r="GK102" s="239">
        <f t="shared" si="126"/>
        <v>534776</v>
      </c>
      <c r="GL102" s="244">
        <f t="shared" si="127"/>
        <v>6076683</v>
      </c>
      <c r="GM102" s="240">
        <f t="shared" si="128"/>
        <v>7.99848877416761E-2</v>
      </c>
      <c r="GN102" s="244">
        <f t="shared" si="129"/>
        <v>5658040</v>
      </c>
      <c r="GO102" s="240">
        <f t="shared" si="130"/>
        <v>0.92001511225832389</v>
      </c>
      <c r="GP102" s="240">
        <f t="shared" si="131"/>
        <v>0.90887176611656395</v>
      </c>
      <c r="GQ102" s="240">
        <f t="shared" si="132"/>
        <v>0.84625655272097677</v>
      </c>
      <c r="GS102" s="244">
        <f t="shared" si="133"/>
        <v>5116920</v>
      </c>
      <c r="GT102" s="244">
        <f t="shared" si="134"/>
        <v>4877533</v>
      </c>
      <c r="GU102" s="239">
        <f t="shared" si="135"/>
        <v>239387</v>
      </c>
      <c r="GV102" s="244">
        <f t="shared" si="136"/>
        <v>4842589</v>
      </c>
      <c r="GW102" s="240">
        <f t="shared" si="137"/>
        <v>4.6783416586540338E-2</v>
      </c>
      <c r="GX102" s="244">
        <f t="shared" si="138"/>
        <v>4703215</v>
      </c>
      <c r="GY102" s="240">
        <f t="shared" si="139"/>
        <v>0.95321658341345961</v>
      </c>
      <c r="GZ102" s="240">
        <f t="shared" si="140"/>
        <v>0.94638747527809697</v>
      </c>
      <c r="HA102" s="240">
        <f t="shared" si="141"/>
        <v>0.9191496056221321</v>
      </c>
      <c r="HC102" s="239">
        <f t="shared" si="142"/>
        <v>2980958</v>
      </c>
      <c r="HD102" s="239">
        <f t="shared" si="143"/>
        <v>2872177</v>
      </c>
      <c r="HE102" s="239">
        <f t="shared" si="144"/>
        <v>108781</v>
      </c>
      <c r="HF102" s="239">
        <f t="shared" si="145"/>
        <v>2856967</v>
      </c>
      <c r="HG102" s="240">
        <f t="shared" si="146"/>
        <v>3.6491959967232007E-2</v>
      </c>
      <c r="HH102" s="239">
        <f t="shared" si="147"/>
        <v>2792561</v>
      </c>
      <c r="HI102" s="240">
        <f t="shared" si="148"/>
        <v>0.96350804003276802</v>
      </c>
      <c r="HJ102" s="299">
        <f t="shared" si="149"/>
        <v>0.95840565348455098</v>
      </c>
      <c r="HK102" s="297">
        <f t="shared" si="150"/>
        <v>0.9367998475657825</v>
      </c>
      <c r="HM102" s="239">
        <f t="shared" si="151"/>
        <v>31310385</v>
      </c>
      <c r="HN102" s="239">
        <f t="shared" si="152"/>
        <v>27680094</v>
      </c>
      <c r="HO102" s="307">
        <f t="shared" si="153"/>
        <v>3630291</v>
      </c>
      <c r="HP102" s="304">
        <f t="shared" si="154"/>
        <v>27215304</v>
      </c>
      <c r="HQ102" s="285">
        <f t="shared" si="155"/>
        <v>0.11594526863850445</v>
      </c>
      <c r="HR102" s="302">
        <f t="shared" si="156"/>
        <v>24429087</v>
      </c>
      <c r="HS102" s="300">
        <f t="shared" si="157"/>
        <v>0.88405473136149559</v>
      </c>
      <c r="HT102" s="299">
        <f t="shared" si="158"/>
        <v>0.8692101358702552</v>
      </c>
      <c r="HU102" s="297">
        <f t="shared" si="159"/>
        <v>0.78022314321590103</v>
      </c>
      <c r="HW102" s="239">
        <f t="shared" si="160"/>
        <v>14783841</v>
      </c>
      <c r="HX102" s="309">
        <f t="shared" si="161"/>
        <v>13900897</v>
      </c>
      <c r="HY102" s="307">
        <f t="shared" si="162"/>
        <v>882944</v>
      </c>
      <c r="HZ102" s="304">
        <f t="shared" si="163"/>
        <v>13776239</v>
      </c>
      <c r="IA102" s="285">
        <f t="shared" si="164"/>
        <v>5.9723586042355302E-2</v>
      </c>
      <c r="IB102" s="302">
        <f t="shared" si="165"/>
        <v>13153816</v>
      </c>
      <c r="IC102" s="300">
        <f t="shared" si="166"/>
        <v>0.94027641395764472</v>
      </c>
      <c r="ID102" s="299">
        <f t="shared" si="167"/>
        <v>0.93184436980890151</v>
      </c>
      <c r="IE102" s="297">
        <f t="shared" si="168"/>
        <v>0.88974279417642543</v>
      </c>
    </row>
    <row r="103" spans="2:239" ht="15.6" x14ac:dyDescent="0.3">
      <c r="B103" s="131">
        <v>94</v>
      </c>
      <c r="C103" s="131" t="s">
        <v>749</v>
      </c>
      <c r="D103" s="139">
        <v>44829</v>
      </c>
      <c r="E103" s="136">
        <v>2980958</v>
      </c>
      <c r="F103" s="136">
        <v>2872395</v>
      </c>
      <c r="G103" s="137">
        <v>96.358117088533277</v>
      </c>
      <c r="H103" s="136">
        <v>2857175</v>
      </c>
      <c r="I103" s="137">
        <v>95.847542971085133</v>
      </c>
      <c r="J103" s="136">
        <v>2793587</v>
      </c>
      <c r="K103" s="137">
        <v>93.71440322205143</v>
      </c>
      <c r="L103" s="136">
        <v>2430735</v>
      </c>
      <c r="M103" s="137">
        <v>81.542074728996511</v>
      </c>
      <c r="N103" s="136">
        <v>885286</v>
      </c>
      <c r="O103" s="137">
        <v>29.698036671432469</v>
      </c>
      <c r="P103" s="136">
        <v>0</v>
      </c>
      <c r="Q103" s="137">
        <v>0</v>
      </c>
      <c r="R103" s="136">
        <v>2442116</v>
      </c>
      <c r="S103" s="136">
        <v>2348025</v>
      </c>
      <c r="T103" s="137">
        <v>96.14715271510444</v>
      </c>
      <c r="U103" s="136">
        <v>2333967</v>
      </c>
      <c r="V103" s="137">
        <v>95.571504383903132</v>
      </c>
      <c r="W103" s="136">
        <v>2281209</v>
      </c>
      <c r="X103" s="137">
        <v>93.411164744017071</v>
      </c>
      <c r="Y103" s="136">
        <v>1586356</v>
      </c>
      <c r="Z103" s="137">
        <v>64.958257511109224</v>
      </c>
      <c r="AA103" s="136">
        <v>675902</v>
      </c>
      <c r="AB103" s="137">
        <v>27.676899868802302</v>
      </c>
      <c r="AC103" s="136">
        <v>0</v>
      </c>
      <c r="AD103" s="137">
        <v>0</v>
      </c>
      <c r="AE103" s="138">
        <v>2674804</v>
      </c>
      <c r="AF103" s="138">
        <v>2529985</v>
      </c>
      <c r="AG103" s="137">
        <v>94.585808904129053</v>
      </c>
      <c r="AH103" s="138">
        <v>2509063</v>
      </c>
      <c r="AI103" s="137">
        <v>93.803620751277478</v>
      </c>
      <c r="AJ103" s="138">
        <v>2424092</v>
      </c>
      <c r="AK103" s="137">
        <v>90.626902008521</v>
      </c>
      <c r="AL103" s="138">
        <v>492018</v>
      </c>
      <c r="AM103" s="137">
        <v>18.39454404883498</v>
      </c>
      <c r="AN103" s="138">
        <v>3015497</v>
      </c>
      <c r="AO103" s="138">
        <v>2800479</v>
      </c>
      <c r="AP103" s="137">
        <v>92.869566774564859</v>
      </c>
      <c r="AQ103" s="138">
        <v>2769918</v>
      </c>
      <c r="AR103" s="137">
        <v>91.856101995790411</v>
      </c>
      <c r="AS103" s="138">
        <v>2620804</v>
      </c>
      <c r="AT103" s="137">
        <v>86.911179152225984</v>
      </c>
      <c r="AU103" s="138">
        <v>355836</v>
      </c>
      <c r="AV103" s="137">
        <v>11.800243873563794</v>
      </c>
      <c r="AW103" s="138">
        <v>3670466</v>
      </c>
      <c r="AX103" s="138">
        <v>3351020</v>
      </c>
      <c r="AY103" s="137">
        <v>91.296854404863041</v>
      </c>
      <c r="AZ103" s="138">
        <v>3307122</v>
      </c>
      <c r="BA103" s="137">
        <v>90.100875474667248</v>
      </c>
      <c r="BB103" s="138">
        <v>3040070</v>
      </c>
      <c r="BC103" s="137">
        <v>82.82517805641028</v>
      </c>
      <c r="BD103" s="138">
        <v>129137</v>
      </c>
      <c r="BE103" s="137">
        <v>3.5182726117065242</v>
      </c>
      <c r="BF103" s="138">
        <v>4129776</v>
      </c>
      <c r="BG103" s="138">
        <v>3690528</v>
      </c>
      <c r="BH103" s="137">
        <v>89.363878331415563</v>
      </c>
      <c r="BI103" s="138">
        <v>3631550</v>
      </c>
      <c r="BJ103" s="137">
        <v>87.935762133345733</v>
      </c>
      <c r="BK103" s="138">
        <v>3255775</v>
      </c>
      <c r="BL103" s="137">
        <v>78.836600338614005</v>
      </c>
      <c r="BM103" s="138">
        <v>108369</v>
      </c>
      <c r="BN103" s="137">
        <v>2.6240890547090205</v>
      </c>
      <c r="BO103" s="138">
        <v>4139549</v>
      </c>
      <c r="BP103" s="138">
        <v>3582084</v>
      </c>
      <c r="BQ103" s="137">
        <v>86.533194799723361</v>
      </c>
      <c r="BR103" s="138">
        <v>3509677</v>
      </c>
      <c r="BS103" s="137">
        <v>84.784042899359321</v>
      </c>
      <c r="BT103" s="138">
        <v>3036744</v>
      </c>
      <c r="BU103" s="137">
        <v>73.359295903974072</v>
      </c>
      <c r="BV103" s="138">
        <v>84370</v>
      </c>
      <c r="BW103" s="137">
        <v>2.0381447350907069</v>
      </c>
      <c r="BX103" s="136">
        <v>3865391</v>
      </c>
      <c r="BY103" s="136">
        <v>3146052</v>
      </c>
      <c r="BZ103" s="137">
        <v>81.390265564337469</v>
      </c>
      <c r="CA103" s="136">
        <v>3059317</v>
      </c>
      <c r="CB103" s="137">
        <v>79.146378723394349</v>
      </c>
      <c r="CC103" s="136">
        <v>2496448</v>
      </c>
      <c r="CD103" s="137">
        <v>64.584617701029472</v>
      </c>
      <c r="CE103" s="136">
        <v>4391828</v>
      </c>
      <c r="CF103" s="136">
        <v>3361063</v>
      </c>
      <c r="CG103" s="137">
        <v>76.529932410832117</v>
      </c>
      <c r="CH103" s="136">
        <v>3239527</v>
      </c>
      <c r="CI103" s="137">
        <v>73.76261092192135</v>
      </c>
      <c r="CJ103" s="136">
        <v>2491224</v>
      </c>
      <c r="CK103" s="137">
        <v>56.724079358299093</v>
      </c>
      <c r="CL103" s="136">
        <v>4695213</v>
      </c>
      <c r="CM103" s="136">
        <v>3377989</v>
      </c>
      <c r="CN103" s="137">
        <v>71.945383521471769</v>
      </c>
      <c r="CO103" s="136">
        <v>3219918</v>
      </c>
      <c r="CP103" s="137">
        <v>68.578741795100669</v>
      </c>
      <c r="CQ103" s="136">
        <v>2306682</v>
      </c>
      <c r="CR103" s="137">
        <v>49.128378201372335</v>
      </c>
      <c r="CS103" s="136">
        <v>4789564</v>
      </c>
      <c r="CT103" s="136">
        <v>3300393</v>
      </c>
      <c r="CU103" s="137">
        <v>68.908004987510338</v>
      </c>
      <c r="CV103" s="136">
        <v>3106495</v>
      </c>
      <c r="CW103" s="137">
        <v>64.859661547481153</v>
      </c>
      <c r="CX103" s="136">
        <v>2085739</v>
      </c>
      <c r="CY103" s="137">
        <v>43.547575520444035</v>
      </c>
      <c r="CZ103" s="136">
        <v>4417542</v>
      </c>
      <c r="DA103" s="136">
        <v>3006501</v>
      </c>
      <c r="DB103" s="137">
        <v>68.058232383529116</v>
      </c>
      <c r="DC103" s="136">
        <v>2792826</v>
      </c>
      <c r="DD103" s="137">
        <v>63.221266487109794</v>
      </c>
      <c r="DE103" s="136">
        <v>1783237</v>
      </c>
      <c r="DF103" s="137">
        <v>40.367177040987947</v>
      </c>
      <c r="DG103" s="136">
        <v>3804929</v>
      </c>
      <c r="DH103" s="136">
        <v>2686852</v>
      </c>
      <c r="DI103" s="137">
        <v>70.615036443518392</v>
      </c>
      <c r="DJ103" s="136">
        <v>2451259</v>
      </c>
      <c r="DK103" s="137">
        <v>64.423252050169665</v>
      </c>
      <c r="DL103" s="136">
        <v>1515626</v>
      </c>
      <c r="DM103" s="137">
        <v>39.83322684864816</v>
      </c>
      <c r="DN103" s="136">
        <v>1401351</v>
      </c>
      <c r="DO103" s="136">
        <v>956573</v>
      </c>
      <c r="DP103" s="137">
        <v>68.260771212922393</v>
      </c>
      <c r="DQ103" s="136">
        <v>810010</v>
      </c>
      <c r="DR103" s="137">
        <v>57.802078137454501</v>
      </c>
      <c r="DS103" s="136">
        <v>342916</v>
      </c>
      <c r="DT103" s="137">
        <v>24.470386077435275</v>
      </c>
      <c r="DU103" s="136">
        <v>1422608</v>
      </c>
      <c r="DV103" s="136">
        <v>874177</v>
      </c>
      <c r="DW103" s="137">
        <v>61.448902297751737</v>
      </c>
      <c r="DX103" s="136">
        <v>673753</v>
      </c>
      <c r="DY103" s="137">
        <v>47.360411300934622</v>
      </c>
      <c r="DZ103" s="136">
        <v>95924</v>
      </c>
      <c r="EA103" s="137">
        <v>6.7428272581062387</v>
      </c>
      <c r="EB103" s="136">
        <v>2988769</v>
      </c>
      <c r="EC103" s="136">
        <v>1287736</v>
      </c>
      <c r="ED103" s="137">
        <v>43.085832327623848</v>
      </c>
      <c r="EE103" s="136">
        <v>925926</v>
      </c>
      <c r="EF103" s="137">
        <v>30.980179465191188</v>
      </c>
      <c r="EG103" s="136">
        <v>18544</v>
      </c>
      <c r="EH103" s="137">
        <v>0.62045611420621671</v>
      </c>
      <c r="EI103" s="136">
        <v>5005988</v>
      </c>
      <c r="EJ103" s="136">
        <v>454723</v>
      </c>
      <c r="EK103" s="137">
        <v>9.0835815027922546</v>
      </c>
      <c r="EL103" s="138">
        <v>229073</v>
      </c>
      <c r="EM103" s="137">
        <v>4.5759798065836357</v>
      </c>
      <c r="EN103" s="138">
        <v>431</v>
      </c>
      <c r="EO103" s="137">
        <v>8.609689036409995E-3</v>
      </c>
      <c r="EP103" s="138">
        <v>2223118</v>
      </c>
      <c r="EQ103" s="138">
        <v>0</v>
      </c>
      <c r="ER103" s="137">
        <v>0</v>
      </c>
      <c r="ET103" s="239">
        <f t="shared" si="93"/>
        <v>59836349</v>
      </c>
      <c r="EU103" s="239">
        <f t="shared" si="89"/>
        <v>16209774</v>
      </c>
      <c r="EV103" s="242">
        <v>44805</v>
      </c>
      <c r="EW103" s="287">
        <f t="shared" si="90"/>
        <v>0.27090178914492258</v>
      </c>
      <c r="EX103" s="239">
        <f t="shared" si="94"/>
        <v>50418984</v>
      </c>
      <c r="EY103" s="239">
        <f t="shared" si="91"/>
        <v>9409045</v>
      </c>
      <c r="EZ103" s="286">
        <f t="shared" si="92"/>
        <v>0.18661710834950582</v>
      </c>
      <c r="FA103" s="288">
        <f t="shared" si="95"/>
        <v>0.81338289165049416</v>
      </c>
      <c r="FB103" s="291">
        <f t="shared" si="96"/>
        <v>0.78537528641989296</v>
      </c>
      <c r="FC103" s="294">
        <f t="shared" si="97"/>
        <v>0.64408582687822502</v>
      </c>
      <c r="FE103" s="239">
        <f t="shared" si="98"/>
        <v>19108599</v>
      </c>
      <c r="FF103" s="239">
        <f t="shared" si="99"/>
        <v>13328308</v>
      </c>
      <c r="FG103" s="239">
        <f t="shared" si="100"/>
        <v>5780291</v>
      </c>
      <c r="FH103" s="239">
        <f t="shared" si="101"/>
        <v>12380508</v>
      </c>
      <c r="FI103" s="240">
        <f t="shared" si="102"/>
        <v>0.30249684971671653</v>
      </c>
      <c r="FJ103" s="239">
        <f t="shared" si="103"/>
        <v>8034200</v>
      </c>
      <c r="FK103" s="240">
        <f t="shared" si="104"/>
        <v>0.69750315028328347</v>
      </c>
      <c r="FL103" s="240">
        <f t="shared" si="105"/>
        <v>0.64790244433932598</v>
      </c>
      <c r="FM103" s="240">
        <f t="shared" si="106"/>
        <v>0.42044945314933868</v>
      </c>
      <c r="FO103" s="312">
        <f t="shared" si="107"/>
        <v>8257219</v>
      </c>
      <c r="FP103" s="312">
        <f t="shared" si="169"/>
        <v>6507115</v>
      </c>
      <c r="FQ103" s="239">
        <f t="shared" si="108"/>
        <v>1750104</v>
      </c>
      <c r="FR103" s="312">
        <f t="shared" si="109"/>
        <v>6298844</v>
      </c>
      <c r="FS103" s="240">
        <f t="shared" si="110"/>
        <v>0.21194835694681224</v>
      </c>
      <c r="FT103" s="312">
        <f t="shared" si="111"/>
        <v>4987672</v>
      </c>
      <c r="FU103" s="240">
        <f t="shared" si="112"/>
        <v>0.78805164305318776</v>
      </c>
      <c r="FV103" s="240">
        <f t="shared" si="113"/>
        <v>0.76282874415708246</v>
      </c>
      <c r="FW103" s="240">
        <f t="shared" si="114"/>
        <v>0.60403775169339702</v>
      </c>
      <c r="FY103" s="244">
        <f t="shared" si="115"/>
        <v>8269325</v>
      </c>
      <c r="FZ103" s="244">
        <f t="shared" si="116"/>
        <v>7272612</v>
      </c>
      <c r="GA103" s="239">
        <f t="shared" si="117"/>
        <v>996713</v>
      </c>
      <c r="GB103" s="244">
        <f t="shared" si="118"/>
        <v>7141227</v>
      </c>
      <c r="GC103" s="240">
        <f t="shared" si="119"/>
        <v>0.1205313613868121</v>
      </c>
      <c r="GD103" s="244">
        <f t="shared" si="120"/>
        <v>6292519</v>
      </c>
      <c r="GE103" s="240">
        <f t="shared" si="121"/>
        <v>0.87946863861318791</v>
      </c>
      <c r="GF103" s="240">
        <f t="shared" si="122"/>
        <v>0.86358040106054601</v>
      </c>
      <c r="GG103" s="240">
        <f t="shared" si="123"/>
        <v>0.76094711478869193</v>
      </c>
      <c r="GI103" s="244">
        <f t="shared" si="124"/>
        <v>6685963</v>
      </c>
      <c r="GJ103" s="244">
        <f t="shared" si="125"/>
        <v>6151499</v>
      </c>
      <c r="GK103" s="239">
        <f t="shared" si="126"/>
        <v>534464</v>
      </c>
      <c r="GL103" s="244">
        <f t="shared" si="127"/>
        <v>6077040</v>
      </c>
      <c r="GM103" s="240">
        <f t="shared" si="128"/>
        <v>7.9938222810984741E-2</v>
      </c>
      <c r="GN103" s="244">
        <f t="shared" si="129"/>
        <v>5660874</v>
      </c>
      <c r="GO103" s="240">
        <f t="shared" si="130"/>
        <v>0.92006177718901527</v>
      </c>
      <c r="GP103" s="240">
        <f t="shared" si="131"/>
        <v>0.90892516156610503</v>
      </c>
      <c r="GQ103" s="240">
        <f t="shared" si="132"/>
        <v>0.84668042584142333</v>
      </c>
      <c r="GS103" s="244">
        <f t="shared" si="133"/>
        <v>5116920</v>
      </c>
      <c r="GT103" s="244">
        <f t="shared" si="134"/>
        <v>4878010</v>
      </c>
      <c r="GU103" s="239">
        <f t="shared" si="135"/>
        <v>238910</v>
      </c>
      <c r="GV103" s="244">
        <f t="shared" si="136"/>
        <v>4843030</v>
      </c>
      <c r="GW103" s="240">
        <f t="shared" si="137"/>
        <v>4.669019644629973E-2</v>
      </c>
      <c r="GX103" s="244">
        <f t="shared" si="138"/>
        <v>4705301</v>
      </c>
      <c r="GY103" s="240">
        <f t="shared" si="139"/>
        <v>0.95330980355370032</v>
      </c>
      <c r="GZ103" s="240">
        <f t="shared" si="140"/>
        <v>0.94647365993605526</v>
      </c>
      <c r="HA103" s="240">
        <f t="shared" si="141"/>
        <v>0.91955727273437926</v>
      </c>
      <c r="HC103" s="239">
        <f t="shared" si="142"/>
        <v>2980958</v>
      </c>
      <c r="HD103" s="239">
        <f t="shared" si="143"/>
        <v>2872395</v>
      </c>
      <c r="HE103" s="239">
        <f t="shared" si="144"/>
        <v>108563</v>
      </c>
      <c r="HF103" s="239">
        <f t="shared" si="145"/>
        <v>2857175</v>
      </c>
      <c r="HG103" s="240">
        <f t="shared" si="146"/>
        <v>3.6418829114667164E-2</v>
      </c>
      <c r="HH103" s="239">
        <f t="shared" si="147"/>
        <v>2793587</v>
      </c>
      <c r="HI103" s="240">
        <f t="shared" si="148"/>
        <v>0.96358117088533279</v>
      </c>
      <c r="HJ103" s="299">
        <f t="shared" si="149"/>
        <v>0.95847542971085131</v>
      </c>
      <c r="HK103" s="297">
        <f t="shared" si="150"/>
        <v>0.93714403222051434</v>
      </c>
      <c r="HM103" s="239">
        <f t="shared" si="151"/>
        <v>31310385</v>
      </c>
      <c r="HN103" s="239">
        <f t="shared" si="152"/>
        <v>27681631</v>
      </c>
      <c r="HO103" s="307">
        <f t="shared" si="153"/>
        <v>3628754</v>
      </c>
      <c r="HP103" s="304">
        <f t="shared" si="154"/>
        <v>27217316</v>
      </c>
      <c r="HQ103" s="285">
        <f t="shared" si="155"/>
        <v>0.11589617949443931</v>
      </c>
      <c r="HR103" s="302">
        <f t="shared" si="156"/>
        <v>24439953</v>
      </c>
      <c r="HS103" s="300">
        <f t="shared" si="157"/>
        <v>0.88410382050556069</v>
      </c>
      <c r="HT103" s="299">
        <f t="shared" si="158"/>
        <v>0.86927439569970155</v>
      </c>
      <c r="HU103" s="297">
        <f t="shared" si="159"/>
        <v>0.78057018462085348</v>
      </c>
      <c r="HW103" s="239">
        <f t="shared" si="160"/>
        <v>14783841</v>
      </c>
      <c r="HX103" s="309">
        <f t="shared" si="161"/>
        <v>13901904</v>
      </c>
      <c r="HY103" s="307">
        <f t="shared" si="162"/>
        <v>881937</v>
      </c>
      <c r="HZ103" s="304">
        <f t="shared" si="163"/>
        <v>13777245</v>
      </c>
      <c r="IA103" s="285">
        <f t="shared" si="164"/>
        <v>5.9655471132299111E-2</v>
      </c>
      <c r="IB103" s="302">
        <f t="shared" si="165"/>
        <v>13159762</v>
      </c>
      <c r="IC103" s="300">
        <f t="shared" si="166"/>
        <v>0.94034452886770092</v>
      </c>
      <c r="ID103" s="299">
        <f t="shared" si="167"/>
        <v>0.93191241707753758</v>
      </c>
      <c r="IE103" s="297">
        <f t="shared" si="168"/>
        <v>0.89014499006043157</v>
      </c>
    </row>
    <row r="104" spans="2:239" ht="15" hidden="1" x14ac:dyDescent="0.3">
      <c r="B104" s="131">
        <v>95</v>
      </c>
      <c r="C104" s="131" t="s">
        <v>750</v>
      </c>
      <c r="D104" s="139">
        <v>44836</v>
      </c>
      <c r="E104" s="136">
        <v>2980958</v>
      </c>
      <c r="F104" s="136">
        <v>2872662</v>
      </c>
      <c r="G104" s="137">
        <v>96.367073940659338</v>
      </c>
      <c r="H104" s="136">
        <v>2857478</v>
      </c>
      <c r="I104" s="137">
        <v>95.857707488666392</v>
      </c>
      <c r="J104" s="136">
        <v>2794867</v>
      </c>
      <c r="K104" s="137">
        <v>93.757342438236307</v>
      </c>
      <c r="L104" s="136">
        <v>2430735</v>
      </c>
      <c r="M104" s="137">
        <v>81.542074728996511</v>
      </c>
      <c r="N104" s="136">
        <v>1252950</v>
      </c>
      <c r="O104" s="137">
        <v>42.03178978033236</v>
      </c>
      <c r="P104" s="136">
        <v>0</v>
      </c>
      <c r="Q104" s="137">
        <v>0</v>
      </c>
      <c r="R104" s="136">
        <v>2442116</v>
      </c>
      <c r="S104" s="136">
        <v>2348279</v>
      </c>
      <c r="T104" s="137">
        <v>96.157553531445686</v>
      </c>
      <c r="U104" s="136">
        <v>2334199</v>
      </c>
      <c r="V104" s="137">
        <v>95.581004342136083</v>
      </c>
      <c r="W104" s="136">
        <v>2282124</v>
      </c>
      <c r="X104" s="137">
        <v>93.448632251703032</v>
      </c>
      <c r="Y104" s="136">
        <v>1586356</v>
      </c>
      <c r="Z104" s="137">
        <v>64.958257511109224</v>
      </c>
      <c r="AA104" s="136">
        <v>994148</v>
      </c>
      <c r="AB104" s="137">
        <v>40.708467574840832</v>
      </c>
      <c r="AC104" s="136">
        <v>0</v>
      </c>
      <c r="AD104" s="137">
        <v>0</v>
      </c>
      <c r="AE104" s="138">
        <v>2674804</v>
      </c>
      <c r="AF104" s="138">
        <v>2530313</v>
      </c>
      <c r="AG104" s="137">
        <v>94.598071484863937</v>
      </c>
      <c r="AH104" s="138">
        <v>2509382</v>
      </c>
      <c r="AI104" s="137">
        <v>93.815546858760484</v>
      </c>
      <c r="AJ104" s="138">
        <v>2425813</v>
      </c>
      <c r="AK104" s="137">
        <v>90.69124317146229</v>
      </c>
      <c r="AL104" s="138">
        <v>871850</v>
      </c>
      <c r="AM104" s="137">
        <v>32.594911627169694</v>
      </c>
      <c r="AN104" s="138">
        <v>3015497</v>
      </c>
      <c r="AO104" s="138">
        <v>2800807</v>
      </c>
      <c r="AP104" s="137">
        <v>92.880443920189606</v>
      </c>
      <c r="AQ104" s="138">
        <v>2770211</v>
      </c>
      <c r="AR104" s="137">
        <v>91.86581847038812</v>
      </c>
      <c r="AS104" s="138">
        <v>2623226</v>
      </c>
      <c r="AT104" s="137">
        <v>86.99149758729655</v>
      </c>
      <c r="AU104" s="138">
        <v>694216</v>
      </c>
      <c r="AV104" s="137">
        <v>23.02161136290303</v>
      </c>
      <c r="AW104" s="138">
        <v>3670466</v>
      </c>
      <c r="AX104" s="138">
        <v>3351204</v>
      </c>
      <c r="AY104" s="137">
        <v>91.301867392314762</v>
      </c>
      <c r="AZ104" s="138">
        <v>3307311</v>
      </c>
      <c r="BA104" s="137">
        <v>90.10602468460408</v>
      </c>
      <c r="BB104" s="138">
        <v>3042122</v>
      </c>
      <c r="BC104" s="137">
        <v>82.881083764295866</v>
      </c>
      <c r="BD104" s="138">
        <v>280590</v>
      </c>
      <c r="BE104" s="137">
        <v>7.6445334189173808</v>
      </c>
      <c r="BF104" s="138">
        <v>4129776</v>
      </c>
      <c r="BG104" s="138">
        <v>3690686</v>
      </c>
      <c r="BH104" s="137">
        <v>89.367704204780125</v>
      </c>
      <c r="BI104" s="138">
        <v>3631767</v>
      </c>
      <c r="BJ104" s="137">
        <v>87.941016655624907</v>
      </c>
      <c r="BK104" s="138">
        <v>3257679</v>
      </c>
      <c r="BL104" s="137">
        <v>78.882704534095794</v>
      </c>
      <c r="BM104" s="138">
        <v>228758</v>
      </c>
      <c r="BN104" s="137">
        <v>5.5392350577852163</v>
      </c>
      <c r="BO104" s="138">
        <v>4139549</v>
      </c>
      <c r="BP104" s="138">
        <v>3582239</v>
      </c>
      <c r="BQ104" s="137">
        <v>86.536939168977099</v>
      </c>
      <c r="BR104" s="138">
        <v>3509865</v>
      </c>
      <c r="BS104" s="137">
        <v>84.788584456905809</v>
      </c>
      <c r="BT104" s="138">
        <v>3038531</v>
      </c>
      <c r="BU104" s="137">
        <v>73.402464857886699</v>
      </c>
      <c r="BV104" s="138">
        <v>174066</v>
      </c>
      <c r="BW104" s="137">
        <v>4.2049508291845319</v>
      </c>
      <c r="BX104" s="136">
        <v>3865391</v>
      </c>
      <c r="BY104" s="136">
        <v>3146231</v>
      </c>
      <c r="BZ104" s="137">
        <v>81.394896402459665</v>
      </c>
      <c r="CA104" s="136">
        <v>3059539</v>
      </c>
      <c r="CB104" s="137">
        <v>79.152121997490028</v>
      </c>
      <c r="CC104" s="136">
        <v>2497879</v>
      </c>
      <c r="CD104" s="137">
        <v>64.621638535403008</v>
      </c>
      <c r="CE104" s="136">
        <v>4391828</v>
      </c>
      <c r="CF104" s="136">
        <v>3361360</v>
      </c>
      <c r="CG104" s="137">
        <v>76.536694970750219</v>
      </c>
      <c r="CH104" s="136">
        <v>3239862</v>
      </c>
      <c r="CI104" s="137">
        <v>73.770238725195981</v>
      </c>
      <c r="CJ104" s="136">
        <v>2492942</v>
      </c>
      <c r="CK104" s="137">
        <v>56.763197465838822</v>
      </c>
      <c r="CL104" s="136">
        <v>4695213</v>
      </c>
      <c r="CM104" s="136">
        <v>3378407</v>
      </c>
      <c r="CN104" s="137">
        <v>71.954286205971911</v>
      </c>
      <c r="CO104" s="136">
        <v>3220437</v>
      </c>
      <c r="CP104" s="137">
        <v>68.589795606716891</v>
      </c>
      <c r="CQ104" s="136">
        <v>2308755</v>
      </c>
      <c r="CR104" s="137">
        <v>49.172529552972357</v>
      </c>
      <c r="CS104" s="136">
        <v>4789564</v>
      </c>
      <c r="CT104" s="136">
        <v>3300952</v>
      </c>
      <c r="CU104" s="137">
        <v>68.919676195996132</v>
      </c>
      <c r="CV104" s="136">
        <v>3107189</v>
      </c>
      <c r="CW104" s="137">
        <v>64.874151384134336</v>
      </c>
      <c r="CX104" s="136">
        <v>2088255</v>
      </c>
      <c r="CY104" s="137">
        <v>43.600106397993635</v>
      </c>
      <c r="CZ104" s="136">
        <v>4417542</v>
      </c>
      <c r="DA104" s="136">
        <v>3007210</v>
      </c>
      <c r="DB104" s="137">
        <v>68.074282032859003</v>
      </c>
      <c r="DC104" s="136">
        <v>2793605</v>
      </c>
      <c r="DD104" s="137">
        <v>63.238900728051938</v>
      </c>
      <c r="DE104" s="136">
        <v>1785574</v>
      </c>
      <c r="DF104" s="137">
        <v>40.420079763814357</v>
      </c>
      <c r="DG104" s="136">
        <v>3804929</v>
      </c>
      <c r="DH104" s="136">
        <v>2687802</v>
      </c>
      <c r="DI104" s="137">
        <v>70.640004057894373</v>
      </c>
      <c r="DJ104" s="136">
        <v>2451843</v>
      </c>
      <c r="DK104" s="137">
        <v>64.438600562586061</v>
      </c>
      <c r="DL104" s="136">
        <v>1517584</v>
      </c>
      <c r="DM104" s="137">
        <v>39.884686415962037</v>
      </c>
      <c r="DN104" s="136">
        <v>1401351</v>
      </c>
      <c r="DO104" s="136">
        <v>956807</v>
      </c>
      <c r="DP104" s="137">
        <v>68.277469384900712</v>
      </c>
      <c r="DQ104" s="136">
        <v>810515</v>
      </c>
      <c r="DR104" s="137">
        <v>57.838114790655595</v>
      </c>
      <c r="DS104" s="136">
        <v>343930</v>
      </c>
      <c r="DT104" s="137">
        <v>24.542744822674688</v>
      </c>
      <c r="DU104" s="136">
        <v>1422608</v>
      </c>
      <c r="DV104" s="136">
        <v>874412</v>
      </c>
      <c r="DW104" s="137">
        <v>61.465421254484717</v>
      </c>
      <c r="DX104" s="136">
        <v>674743</v>
      </c>
      <c r="DY104" s="137">
        <v>47.430001799511885</v>
      </c>
      <c r="DZ104" s="136">
        <v>97104</v>
      </c>
      <c r="EA104" s="137">
        <v>6.8257735089357006</v>
      </c>
      <c r="EB104" s="136">
        <v>2988769</v>
      </c>
      <c r="EC104" s="136">
        <v>1289133</v>
      </c>
      <c r="ED104" s="137">
        <v>43.132573979454421</v>
      </c>
      <c r="EE104" s="136">
        <v>931226</v>
      </c>
      <c r="EF104" s="137">
        <v>31.1575099982635</v>
      </c>
      <c r="EG104" s="136">
        <v>19228</v>
      </c>
      <c r="EH104" s="137">
        <v>0.6433417905498886</v>
      </c>
      <c r="EI104" s="136">
        <v>5005988</v>
      </c>
      <c r="EJ104" s="136">
        <v>457727</v>
      </c>
      <c r="EK104" s="137">
        <v>9.1435896370506686</v>
      </c>
      <c r="EL104" s="138">
        <v>237478</v>
      </c>
      <c r="EM104" s="137">
        <v>4.7438787308319554</v>
      </c>
      <c r="EN104" s="138">
        <v>913</v>
      </c>
      <c r="EO104" s="137">
        <v>1.8238157982000756E-2</v>
      </c>
      <c r="EP104" s="138">
        <v>2223118</v>
      </c>
      <c r="EQ104" s="138">
        <v>0</v>
      </c>
      <c r="ER104" s="137">
        <v>0</v>
      </c>
      <c r="ET104" s="239">
        <f t="shared" si="93"/>
        <v>59836349</v>
      </c>
      <c r="EU104" s="239">
        <f t="shared" si="89"/>
        <v>16200118</v>
      </c>
      <c r="EW104" s="287">
        <f t="shared" si="90"/>
        <v>0.270740415662727</v>
      </c>
      <c r="EX104" s="239">
        <f t="shared" si="94"/>
        <v>50418984</v>
      </c>
      <c r="EY104" s="239">
        <f t="shared" si="91"/>
        <v>9404025</v>
      </c>
      <c r="EZ104" s="286">
        <f t="shared" si="92"/>
        <v>0.18651754267797224</v>
      </c>
      <c r="FA104" s="288">
        <f t="shared" si="95"/>
        <v>0.81348245732202773</v>
      </c>
      <c r="FB104" s="291">
        <f t="shared" si="96"/>
        <v>0.78548197242530715</v>
      </c>
      <c r="FC104" s="294">
        <f t="shared" si="97"/>
        <v>0.644584210582268</v>
      </c>
      <c r="FE104" s="239">
        <f t="shared" si="98"/>
        <v>19108599</v>
      </c>
      <c r="FF104" s="239">
        <f t="shared" si="99"/>
        <v>13331178</v>
      </c>
      <c r="FG104" s="239">
        <f t="shared" si="100"/>
        <v>5777421</v>
      </c>
      <c r="FH104" s="239">
        <f t="shared" si="101"/>
        <v>12383589</v>
      </c>
      <c r="FI104" s="240">
        <f t="shared" si="102"/>
        <v>0.30234665555543866</v>
      </c>
      <c r="FJ104" s="239">
        <f t="shared" si="103"/>
        <v>8044098</v>
      </c>
      <c r="FK104" s="240">
        <f t="shared" si="104"/>
        <v>0.69765334444456129</v>
      </c>
      <c r="FL104" s="240">
        <f t="shared" si="105"/>
        <v>0.64806368064974307</v>
      </c>
      <c r="FM104" s="240">
        <f t="shared" si="106"/>
        <v>0.42096743984213597</v>
      </c>
      <c r="FO104" s="312">
        <f t="shared" si="107"/>
        <v>8257219</v>
      </c>
      <c r="FP104" s="312">
        <f t="shared" si="169"/>
        <v>6507591</v>
      </c>
      <c r="FQ104" s="239">
        <f t="shared" si="108"/>
        <v>1749628</v>
      </c>
      <c r="FR104" s="312">
        <f t="shared" si="109"/>
        <v>6299401</v>
      </c>
      <c r="FS104" s="240">
        <f t="shared" si="110"/>
        <v>0.21189071041957347</v>
      </c>
      <c r="FT104" s="312">
        <f t="shared" si="111"/>
        <v>4990821</v>
      </c>
      <c r="FU104" s="240">
        <f t="shared" si="112"/>
        <v>0.78810928958042659</v>
      </c>
      <c r="FV104" s="240">
        <f t="shared" si="113"/>
        <v>0.76289620028244376</v>
      </c>
      <c r="FW104" s="240">
        <f t="shared" si="114"/>
        <v>0.60441911495868039</v>
      </c>
      <c r="FY104" s="244">
        <f t="shared" si="115"/>
        <v>8269325</v>
      </c>
      <c r="FZ104" s="244">
        <f t="shared" si="116"/>
        <v>7272925</v>
      </c>
      <c r="GA104" s="239">
        <f t="shared" si="117"/>
        <v>996400</v>
      </c>
      <c r="GB104" s="244">
        <f t="shared" si="118"/>
        <v>7141632</v>
      </c>
      <c r="GC104" s="240">
        <f t="shared" si="119"/>
        <v>0.12049351065534369</v>
      </c>
      <c r="GD104" s="244">
        <f t="shared" si="120"/>
        <v>6296210</v>
      </c>
      <c r="GE104" s="240">
        <f t="shared" si="121"/>
        <v>0.87950648934465625</v>
      </c>
      <c r="GF104" s="240">
        <f t="shared" si="122"/>
        <v>0.86362937724663136</v>
      </c>
      <c r="GG104" s="240">
        <f t="shared" si="123"/>
        <v>0.76139346319076828</v>
      </c>
      <c r="GI104" s="244">
        <f t="shared" si="124"/>
        <v>6685963</v>
      </c>
      <c r="GJ104" s="244">
        <f t="shared" si="125"/>
        <v>6152011</v>
      </c>
      <c r="GK104" s="239">
        <f t="shared" si="126"/>
        <v>533952</v>
      </c>
      <c r="GL104" s="244">
        <f t="shared" si="127"/>
        <v>6077522</v>
      </c>
      <c r="GM104" s="240">
        <f t="shared" si="128"/>
        <v>7.9861644463183543E-2</v>
      </c>
      <c r="GN104" s="244">
        <f t="shared" si="129"/>
        <v>5665348</v>
      </c>
      <c r="GO104" s="240">
        <f t="shared" si="130"/>
        <v>0.92013835553681644</v>
      </c>
      <c r="GP104" s="240">
        <f t="shared" si="131"/>
        <v>0.9089972529013397</v>
      </c>
      <c r="GQ104" s="240">
        <f t="shared" si="132"/>
        <v>0.84734958898217061</v>
      </c>
      <c r="GS104" s="244">
        <f t="shared" si="133"/>
        <v>5116920</v>
      </c>
      <c r="GT104" s="244">
        <f t="shared" si="134"/>
        <v>4878592</v>
      </c>
      <c r="GU104" s="239">
        <f t="shared" si="135"/>
        <v>238328</v>
      </c>
      <c r="GV104" s="244">
        <f t="shared" si="136"/>
        <v>4843581</v>
      </c>
      <c r="GW104" s="240">
        <f t="shared" si="137"/>
        <v>4.6576456149402375E-2</v>
      </c>
      <c r="GX104" s="244">
        <f t="shared" si="138"/>
        <v>4707937</v>
      </c>
      <c r="GY104" s="240">
        <f t="shared" si="139"/>
        <v>0.95342354385059758</v>
      </c>
      <c r="GZ104" s="240">
        <f t="shared" si="140"/>
        <v>0.94658134190098731</v>
      </c>
      <c r="HA104" s="240">
        <f t="shared" si="141"/>
        <v>0.92007242638149511</v>
      </c>
      <c r="HC104" s="239">
        <f t="shared" si="142"/>
        <v>2980958</v>
      </c>
      <c r="HD104" s="239">
        <f t="shared" si="143"/>
        <v>2872662</v>
      </c>
      <c r="HE104" s="239">
        <f t="shared" si="144"/>
        <v>108296</v>
      </c>
      <c r="HF104" s="239">
        <f t="shared" si="145"/>
        <v>2857478</v>
      </c>
      <c r="HG104" s="240">
        <f t="shared" si="146"/>
        <v>3.6329260593406548E-2</v>
      </c>
      <c r="HH104" s="239">
        <f t="shared" si="147"/>
        <v>2794867</v>
      </c>
      <c r="HI104" s="240">
        <f t="shared" si="148"/>
        <v>0.96367073940659342</v>
      </c>
      <c r="HJ104" s="299">
        <f t="shared" si="149"/>
        <v>0.95857707488666399</v>
      </c>
      <c r="HK104" s="297">
        <f t="shared" si="150"/>
        <v>0.93757342438236302</v>
      </c>
      <c r="HM104" s="239">
        <f t="shared" si="151"/>
        <v>31310385</v>
      </c>
      <c r="HN104" s="239">
        <f t="shared" si="152"/>
        <v>27683781</v>
      </c>
      <c r="HO104" s="307">
        <f t="shared" si="153"/>
        <v>3626604</v>
      </c>
      <c r="HP104" s="304">
        <f t="shared" si="154"/>
        <v>27219614</v>
      </c>
      <c r="HQ104" s="285">
        <f t="shared" si="155"/>
        <v>0.11582751218166114</v>
      </c>
      <c r="HR104" s="302">
        <f t="shared" si="156"/>
        <v>24455183</v>
      </c>
      <c r="HS104" s="300">
        <f t="shared" si="157"/>
        <v>0.8841724878183389</v>
      </c>
      <c r="HT104" s="299">
        <f t="shared" si="158"/>
        <v>0.86934778987866168</v>
      </c>
      <c r="HU104" s="297">
        <f t="shared" si="159"/>
        <v>0.78105660470160299</v>
      </c>
      <c r="HW104" s="239">
        <f t="shared" si="160"/>
        <v>14783841</v>
      </c>
      <c r="HX104" s="309">
        <f t="shared" si="161"/>
        <v>13903265</v>
      </c>
      <c r="HY104" s="307">
        <f t="shared" si="162"/>
        <v>880576</v>
      </c>
      <c r="HZ104" s="304">
        <f t="shared" si="163"/>
        <v>13778581</v>
      </c>
      <c r="IA104" s="285">
        <f t="shared" si="164"/>
        <v>5.9563411159522073E-2</v>
      </c>
      <c r="IB104" s="302">
        <f t="shared" si="165"/>
        <v>13168152</v>
      </c>
      <c r="IC104" s="300">
        <f t="shared" si="166"/>
        <v>0.94043658884047787</v>
      </c>
      <c r="ID104" s="299">
        <f t="shared" si="167"/>
        <v>0.93200278601481168</v>
      </c>
      <c r="IE104" s="297">
        <f t="shared" si="168"/>
        <v>0.89071250157519954</v>
      </c>
    </row>
    <row r="105" spans="2:239" ht="15" hidden="1" x14ac:dyDescent="0.3">
      <c r="B105" s="131">
        <v>96</v>
      </c>
      <c r="C105" s="131" t="s">
        <v>751</v>
      </c>
      <c r="D105" s="139">
        <v>44843</v>
      </c>
      <c r="E105" s="136">
        <v>2980958</v>
      </c>
      <c r="F105" s="136">
        <v>2872988</v>
      </c>
      <c r="G105" s="137">
        <v>96.37801002228143</v>
      </c>
      <c r="H105" s="136">
        <v>2857778</v>
      </c>
      <c r="I105" s="137">
        <v>95.867771367459724</v>
      </c>
      <c r="J105" s="136">
        <v>2796341</v>
      </c>
      <c r="K105" s="137">
        <v>93.80678962937418</v>
      </c>
      <c r="L105" s="136">
        <v>2430735</v>
      </c>
      <c r="M105" s="137">
        <v>81.542074728996511</v>
      </c>
      <c r="N105" s="136">
        <v>1576401</v>
      </c>
      <c r="O105" s="137">
        <v>52.882361978934291</v>
      </c>
      <c r="P105" s="136">
        <v>0</v>
      </c>
      <c r="Q105" s="137">
        <v>0</v>
      </c>
      <c r="R105" s="136">
        <v>2442116</v>
      </c>
      <c r="S105" s="136">
        <v>2348566</v>
      </c>
      <c r="T105" s="137">
        <v>96.169305634949367</v>
      </c>
      <c r="U105" s="136">
        <v>2334497</v>
      </c>
      <c r="V105" s="137">
        <v>95.593206874693919</v>
      </c>
      <c r="W105" s="136">
        <v>2283126</v>
      </c>
      <c r="X105" s="137">
        <v>93.489662243726343</v>
      </c>
      <c r="Y105" s="136">
        <v>1586356</v>
      </c>
      <c r="Z105" s="137">
        <v>64.958257511109224</v>
      </c>
      <c r="AA105" s="136">
        <v>1274160</v>
      </c>
      <c r="AB105" s="137">
        <v>52.174425784852154</v>
      </c>
      <c r="AC105" s="136">
        <v>0</v>
      </c>
      <c r="AD105" s="137">
        <v>0</v>
      </c>
      <c r="AE105" s="138">
        <v>2674804</v>
      </c>
      <c r="AF105" s="138">
        <v>2530707</v>
      </c>
      <c r="AG105" s="137">
        <v>94.612801536112556</v>
      </c>
      <c r="AH105" s="138">
        <v>2509803</v>
      </c>
      <c r="AI105" s="137">
        <v>93.831286329764723</v>
      </c>
      <c r="AJ105" s="138">
        <v>2427557</v>
      </c>
      <c r="AK105" s="137">
        <v>90.756444210491679</v>
      </c>
      <c r="AL105" s="138">
        <v>1218028</v>
      </c>
      <c r="AM105" s="137">
        <v>45.537093559004695</v>
      </c>
      <c r="AN105" s="138">
        <v>3015497</v>
      </c>
      <c r="AO105" s="138">
        <v>2801161</v>
      </c>
      <c r="AP105" s="137">
        <v>92.892183278577306</v>
      </c>
      <c r="AQ105" s="138">
        <v>2770566</v>
      </c>
      <c r="AR105" s="137">
        <v>91.877590990805174</v>
      </c>
      <c r="AS105" s="138">
        <v>2625931</v>
      </c>
      <c r="AT105" s="137">
        <v>87.081200876671403</v>
      </c>
      <c r="AU105" s="138">
        <v>1037257</v>
      </c>
      <c r="AV105" s="137">
        <v>34.397547071013499</v>
      </c>
      <c r="AW105" s="138">
        <v>3670466</v>
      </c>
      <c r="AX105" s="138">
        <v>3351433</v>
      </c>
      <c r="AY105" s="137">
        <v>91.308106382132408</v>
      </c>
      <c r="AZ105" s="138">
        <v>3307579</v>
      </c>
      <c r="BA105" s="137">
        <v>90.113326209805507</v>
      </c>
      <c r="BB105" s="138">
        <v>3044792</v>
      </c>
      <c r="BC105" s="137">
        <v>82.953826571339988</v>
      </c>
      <c r="BD105" s="138">
        <v>485528</v>
      </c>
      <c r="BE105" s="137">
        <v>13.227966149257341</v>
      </c>
      <c r="BF105" s="138">
        <v>4129776</v>
      </c>
      <c r="BG105" s="138">
        <v>3690867</v>
      </c>
      <c r="BH105" s="137">
        <v>89.372087009077489</v>
      </c>
      <c r="BI105" s="138">
        <v>3632006</v>
      </c>
      <c r="BJ105" s="137">
        <v>87.946803894448507</v>
      </c>
      <c r="BK105" s="138">
        <v>3260131</v>
      </c>
      <c r="BL105" s="137">
        <v>78.942078214411623</v>
      </c>
      <c r="BM105" s="138">
        <v>392617</v>
      </c>
      <c r="BN105" s="137">
        <v>9.5069805238831346</v>
      </c>
      <c r="BO105" s="138">
        <v>4139549</v>
      </c>
      <c r="BP105" s="138">
        <v>3582413</v>
      </c>
      <c r="BQ105" s="137">
        <v>86.541142525429706</v>
      </c>
      <c r="BR105" s="138">
        <v>3510083</v>
      </c>
      <c r="BS105" s="137">
        <v>84.79385073108206</v>
      </c>
      <c r="BT105" s="138">
        <v>3040669</v>
      </c>
      <c r="BU105" s="137">
        <v>73.454112996367485</v>
      </c>
      <c r="BV105" s="138">
        <v>295567</v>
      </c>
      <c r="BW105" s="137">
        <v>7.1400773369272832</v>
      </c>
      <c r="BX105" s="136">
        <v>3865391</v>
      </c>
      <c r="BY105" s="136">
        <v>3146441</v>
      </c>
      <c r="BZ105" s="137">
        <v>81.400329229306948</v>
      </c>
      <c r="CA105" s="136">
        <v>3059777</v>
      </c>
      <c r="CB105" s="137">
        <v>79.158279201250267</v>
      </c>
      <c r="CC105" s="136">
        <v>2499572</v>
      </c>
      <c r="CD105" s="137">
        <v>64.665437468033645</v>
      </c>
      <c r="CE105" s="136">
        <v>4391828</v>
      </c>
      <c r="CF105" s="136">
        <v>3361677</v>
      </c>
      <c r="CG105" s="137">
        <v>76.5439129219086</v>
      </c>
      <c r="CH105" s="136">
        <v>3240225</v>
      </c>
      <c r="CI105" s="137">
        <v>73.778504076207</v>
      </c>
      <c r="CJ105" s="136">
        <v>2494926</v>
      </c>
      <c r="CK105" s="137">
        <v>56.808372276874231</v>
      </c>
      <c r="CL105" s="136">
        <v>4695213</v>
      </c>
      <c r="CM105" s="136">
        <v>3378940</v>
      </c>
      <c r="CN105" s="137">
        <v>71.965638193624017</v>
      </c>
      <c r="CO105" s="136">
        <v>3220942</v>
      </c>
      <c r="CP105" s="137">
        <v>68.6005512422972</v>
      </c>
      <c r="CQ105" s="136">
        <v>2311099</v>
      </c>
      <c r="CR105" s="137">
        <v>49.22245274069568</v>
      </c>
      <c r="CS105" s="136">
        <v>4789564</v>
      </c>
      <c r="CT105" s="136">
        <v>3301596</v>
      </c>
      <c r="CU105" s="137">
        <v>68.933122096291015</v>
      </c>
      <c r="CV105" s="136">
        <v>3107877</v>
      </c>
      <c r="CW105" s="137">
        <v>64.888515948424526</v>
      </c>
      <c r="CX105" s="136">
        <v>2090758</v>
      </c>
      <c r="CY105" s="137">
        <v>43.652365852090085</v>
      </c>
      <c r="CZ105" s="136">
        <v>4417542</v>
      </c>
      <c r="DA105" s="136">
        <v>3008101</v>
      </c>
      <c r="DB105" s="137">
        <v>68.094451620380752</v>
      </c>
      <c r="DC105" s="136">
        <v>2794330</v>
      </c>
      <c r="DD105" s="137">
        <v>63.25531256975033</v>
      </c>
      <c r="DE105" s="136">
        <v>1787982</v>
      </c>
      <c r="DF105" s="137">
        <v>40.474589715276046</v>
      </c>
      <c r="DG105" s="136">
        <v>3804929</v>
      </c>
      <c r="DH105" s="136">
        <v>2688965</v>
      </c>
      <c r="DI105" s="137">
        <v>70.67056967423045</v>
      </c>
      <c r="DJ105" s="136">
        <v>2452399</v>
      </c>
      <c r="DK105" s="137">
        <v>64.453213187420843</v>
      </c>
      <c r="DL105" s="136">
        <v>1519501</v>
      </c>
      <c r="DM105" s="137">
        <v>39.935068433602829</v>
      </c>
      <c r="DN105" s="136">
        <v>1401351</v>
      </c>
      <c r="DO105" s="136">
        <v>957054</v>
      </c>
      <c r="DP105" s="137">
        <v>68.295095233100056</v>
      </c>
      <c r="DQ105" s="136">
        <v>811045</v>
      </c>
      <c r="DR105" s="137">
        <v>57.875935436589408</v>
      </c>
      <c r="DS105" s="136">
        <v>345020</v>
      </c>
      <c r="DT105" s="137">
        <v>24.620526905821595</v>
      </c>
      <c r="DU105" s="136">
        <v>1422608</v>
      </c>
      <c r="DV105" s="136">
        <v>874644</v>
      </c>
      <c r="DW105" s="137">
        <v>61.481729330918988</v>
      </c>
      <c r="DX105" s="136">
        <v>675729</v>
      </c>
      <c r="DY105" s="137">
        <v>47.499311124357519</v>
      </c>
      <c r="DZ105" s="136">
        <v>98935</v>
      </c>
      <c r="EA105" s="137">
        <v>6.9544807845871803</v>
      </c>
      <c r="EB105" s="136">
        <v>2988769</v>
      </c>
      <c r="EC105" s="136">
        <v>1290612</v>
      </c>
      <c r="ED105" s="137">
        <v>43.182059235758935</v>
      </c>
      <c r="EE105" s="136">
        <v>936318</v>
      </c>
      <c r="EF105" s="137">
        <v>31.3278811443775</v>
      </c>
      <c r="EG105" s="136">
        <v>20214</v>
      </c>
      <c r="EH105" s="137">
        <v>0.67633196141956775</v>
      </c>
      <c r="EI105" s="136">
        <v>5005988</v>
      </c>
      <c r="EJ105" s="136">
        <v>460935</v>
      </c>
      <c r="EK105" s="137">
        <v>9.207672890945803</v>
      </c>
      <c r="EL105" s="138">
        <v>245230</v>
      </c>
      <c r="EM105" s="137">
        <v>4.8987332770274321</v>
      </c>
      <c r="EN105" s="138">
        <v>1595</v>
      </c>
      <c r="EO105" s="137">
        <v>3.1861842257712165E-2</v>
      </c>
      <c r="EP105" s="138">
        <v>2223118</v>
      </c>
      <c r="EQ105" s="138">
        <v>0</v>
      </c>
      <c r="ER105" s="137">
        <v>0</v>
      </c>
      <c r="ET105" s="239">
        <f t="shared" si="93"/>
        <v>59836349</v>
      </c>
      <c r="EU105" s="239">
        <f t="shared" si="89"/>
        <v>16189249</v>
      </c>
      <c r="EW105" s="287">
        <f t="shared" si="90"/>
        <v>0.27055877022175934</v>
      </c>
      <c r="EX105" s="239">
        <f t="shared" si="94"/>
        <v>50418984</v>
      </c>
      <c r="EY105" s="239">
        <f t="shared" si="91"/>
        <v>9398075</v>
      </c>
      <c r="EZ105" s="286">
        <f t="shared" si="92"/>
        <v>0.18639953157326614</v>
      </c>
      <c r="FA105" s="288">
        <f t="shared" si="95"/>
        <v>0.81360046842673384</v>
      </c>
      <c r="FB105" s="291">
        <f t="shared" si="96"/>
        <v>0.78559510441543212</v>
      </c>
      <c r="FC105" s="294">
        <f t="shared" si="97"/>
        <v>0.64514201634844526</v>
      </c>
      <c r="FE105" s="239">
        <f t="shared" si="98"/>
        <v>19108599</v>
      </c>
      <c r="FF105" s="239">
        <f t="shared" si="99"/>
        <v>13334656</v>
      </c>
      <c r="FG105" s="239">
        <f t="shared" si="100"/>
        <v>5773943</v>
      </c>
      <c r="FH105" s="239">
        <f t="shared" si="101"/>
        <v>12386593</v>
      </c>
      <c r="FI105" s="240">
        <f t="shared" si="102"/>
        <v>0.30216464325825249</v>
      </c>
      <c r="FJ105" s="239">
        <f t="shared" si="103"/>
        <v>8054360</v>
      </c>
      <c r="FK105" s="240">
        <f t="shared" si="104"/>
        <v>0.69783535674174757</v>
      </c>
      <c r="FL105" s="240">
        <f t="shared" si="105"/>
        <v>0.64822088736071126</v>
      </c>
      <c r="FM105" s="240">
        <f t="shared" si="106"/>
        <v>0.42150447555051002</v>
      </c>
      <c r="FO105" s="312">
        <f t="shared" si="107"/>
        <v>8257219</v>
      </c>
      <c r="FP105" s="312">
        <f t="shared" si="169"/>
        <v>6508118</v>
      </c>
      <c r="FQ105" s="239">
        <f t="shared" si="108"/>
        <v>1749101</v>
      </c>
      <c r="FR105" s="312">
        <f t="shared" si="109"/>
        <v>6300002</v>
      </c>
      <c r="FS105" s="240">
        <f t="shared" si="110"/>
        <v>0.21182688747870196</v>
      </c>
      <c r="FT105" s="312">
        <f t="shared" si="111"/>
        <v>4994498</v>
      </c>
      <c r="FU105" s="240">
        <f t="shared" si="112"/>
        <v>0.78817311252129807</v>
      </c>
      <c r="FV105" s="240">
        <f t="shared" si="113"/>
        <v>0.76296898507839017</v>
      </c>
      <c r="FW105" s="240">
        <f t="shared" si="114"/>
        <v>0.60486442227098491</v>
      </c>
      <c r="FY105" s="244">
        <f t="shared" si="115"/>
        <v>8269325</v>
      </c>
      <c r="FZ105" s="244">
        <f t="shared" si="116"/>
        <v>7273280</v>
      </c>
      <c r="GA105" s="239">
        <f t="shared" si="117"/>
        <v>996045</v>
      </c>
      <c r="GB105" s="244">
        <f t="shared" si="118"/>
        <v>7142089</v>
      </c>
      <c r="GC105" s="240">
        <f t="shared" si="119"/>
        <v>0.12045058091198496</v>
      </c>
      <c r="GD105" s="244">
        <f t="shared" si="120"/>
        <v>6300800</v>
      </c>
      <c r="GE105" s="240">
        <f t="shared" si="121"/>
        <v>0.87954941908801509</v>
      </c>
      <c r="GF105" s="240">
        <f t="shared" si="122"/>
        <v>0.86368464173315229</v>
      </c>
      <c r="GG105" s="240">
        <f t="shared" si="123"/>
        <v>0.76194852663306856</v>
      </c>
      <c r="GI105" s="244">
        <f t="shared" si="124"/>
        <v>6685963</v>
      </c>
      <c r="GJ105" s="244">
        <f t="shared" si="125"/>
        <v>6152594</v>
      </c>
      <c r="GK105" s="239">
        <f t="shared" si="126"/>
        <v>533369</v>
      </c>
      <c r="GL105" s="244">
        <f t="shared" si="127"/>
        <v>6078145</v>
      </c>
      <c r="GM105" s="240">
        <f t="shared" si="128"/>
        <v>7.9774446852308334E-2</v>
      </c>
      <c r="GN105" s="244">
        <f t="shared" si="129"/>
        <v>5670723</v>
      </c>
      <c r="GO105" s="240">
        <f t="shared" si="130"/>
        <v>0.92022555314769161</v>
      </c>
      <c r="GP105" s="240">
        <f t="shared" si="131"/>
        <v>0.90909043319563687</v>
      </c>
      <c r="GQ105" s="240">
        <f t="shared" si="132"/>
        <v>0.84815351206699763</v>
      </c>
      <c r="GS105" s="244">
        <f t="shared" si="133"/>
        <v>5116920</v>
      </c>
      <c r="GT105" s="244">
        <f t="shared" si="134"/>
        <v>4879273</v>
      </c>
      <c r="GU105" s="239">
        <f t="shared" si="135"/>
        <v>237647</v>
      </c>
      <c r="GV105" s="244">
        <f t="shared" si="136"/>
        <v>4844300</v>
      </c>
      <c r="GW105" s="240">
        <f t="shared" si="137"/>
        <v>4.6443368276228671E-2</v>
      </c>
      <c r="GX105" s="244">
        <f t="shared" si="138"/>
        <v>4710683</v>
      </c>
      <c r="GY105" s="240">
        <f t="shared" si="139"/>
        <v>0.95355663172377136</v>
      </c>
      <c r="GZ105" s="240">
        <f t="shared" si="140"/>
        <v>0.94672185611657012</v>
      </c>
      <c r="HA105" s="240">
        <f t="shared" si="141"/>
        <v>0.92060907733558472</v>
      </c>
      <c r="HC105" s="239">
        <f t="shared" si="142"/>
        <v>2980958</v>
      </c>
      <c r="HD105" s="239">
        <f t="shared" si="143"/>
        <v>2872988</v>
      </c>
      <c r="HE105" s="239">
        <f t="shared" si="144"/>
        <v>107970</v>
      </c>
      <c r="HF105" s="239">
        <f t="shared" si="145"/>
        <v>2857778</v>
      </c>
      <c r="HG105" s="240">
        <f t="shared" si="146"/>
        <v>3.6219899777185725E-2</v>
      </c>
      <c r="HH105" s="239">
        <f t="shared" si="147"/>
        <v>2796341</v>
      </c>
      <c r="HI105" s="240">
        <f t="shared" si="148"/>
        <v>0.96378010022281424</v>
      </c>
      <c r="HJ105" s="299">
        <f t="shared" si="149"/>
        <v>0.9586777136745972</v>
      </c>
      <c r="HK105" s="297">
        <f t="shared" si="150"/>
        <v>0.93806789629374177</v>
      </c>
      <c r="HM105" s="239">
        <f t="shared" si="151"/>
        <v>31310385</v>
      </c>
      <c r="HN105" s="239">
        <f t="shared" si="152"/>
        <v>27686253</v>
      </c>
      <c r="HO105" s="307">
        <f t="shared" si="153"/>
        <v>3624132</v>
      </c>
      <c r="HP105" s="304">
        <f t="shared" si="154"/>
        <v>27222314</v>
      </c>
      <c r="HQ105" s="285">
        <f t="shared" si="155"/>
        <v>0.11574856074110874</v>
      </c>
      <c r="HR105" s="302">
        <f t="shared" si="156"/>
        <v>24473045</v>
      </c>
      <c r="HS105" s="300">
        <f t="shared" si="157"/>
        <v>0.88425143925889127</v>
      </c>
      <c r="HT105" s="299">
        <f t="shared" si="158"/>
        <v>0.86943402324819707</v>
      </c>
      <c r="HU105" s="297">
        <f t="shared" si="159"/>
        <v>0.78162708634850708</v>
      </c>
      <c r="HW105" s="239">
        <f t="shared" si="160"/>
        <v>14783841</v>
      </c>
      <c r="HX105" s="309">
        <f t="shared" si="161"/>
        <v>13904855</v>
      </c>
      <c r="HY105" s="307">
        <f t="shared" si="162"/>
        <v>878986</v>
      </c>
      <c r="HZ105" s="304">
        <f t="shared" si="163"/>
        <v>13780223</v>
      </c>
      <c r="IA105" s="285">
        <f t="shared" si="164"/>
        <v>5.9455861301538619E-2</v>
      </c>
      <c r="IB105" s="302">
        <f t="shared" si="165"/>
        <v>13177747</v>
      </c>
      <c r="IC105" s="300">
        <f t="shared" si="166"/>
        <v>0.94054413869846143</v>
      </c>
      <c r="ID105" s="299">
        <f t="shared" si="167"/>
        <v>0.9321138532266412</v>
      </c>
      <c r="IE105" s="297">
        <f t="shared" si="168"/>
        <v>0.89136152100120669</v>
      </c>
    </row>
    <row r="106" spans="2:239" ht="15" hidden="1" x14ac:dyDescent="0.3">
      <c r="B106" s="131">
        <v>97</v>
      </c>
      <c r="C106" s="131" t="s">
        <v>752</v>
      </c>
      <c r="D106" s="139">
        <v>44850</v>
      </c>
      <c r="E106" s="136">
        <v>2980958</v>
      </c>
      <c r="F106" s="136">
        <v>2873369</v>
      </c>
      <c r="G106" s="137">
        <v>96.390791148348953</v>
      </c>
      <c r="H106" s="136">
        <v>2858141</v>
      </c>
      <c r="I106" s="137">
        <v>95.879948660799656</v>
      </c>
      <c r="J106" s="136">
        <v>2797980</v>
      </c>
      <c r="K106" s="137">
        <v>93.86177195384839</v>
      </c>
      <c r="L106" s="136">
        <v>2430735</v>
      </c>
      <c r="M106" s="137">
        <v>81.542074728996511</v>
      </c>
      <c r="N106" s="136">
        <v>1862175</v>
      </c>
      <c r="O106" s="137">
        <v>62.469011639882211</v>
      </c>
      <c r="P106" s="136">
        <v>0</v>
      </c>
      <c r="Q106" s="137">
        <v>0</v>
      </c>
      <c r="R106" s="136">
        <v>2442116</v>
      </c>
      <c r="S106" s="136">
        <v>2348888</v>
      </c>
      <c r="T106" s="137">
        <v>96.182490921807158</v>
      </c>
      <c r="U106" s="136">
        <v>2334763</v>
      </c>
      <c r="V106" s="137">
        <v>95.604099068185135</v>
      </c>
      <c r="W106" s="136">
        <v>2284320</v>
      </c>
      <c r="X106" s="137">
        <v>93.538554270149334</v>
      </c>
      <c r="Y106" s="136">
        <v>1586356</v>
      </c>
      <c r="Z106" s="137">
        <v>64.958257511109224</v>
      </c>
      <c r="AA106" s="136">
        <v>1517136</v>
      </c>
      <c r="AB106" s="137">
        <v>62.123830317642572</v>
      </c>
      <c r="AC106" s="136">
        <v>0</v>
      </c>
      <c r="AD106" s="137">
        <v>0</v>
      </c>
      <c r="AE106" s="138">
        <v>2674804</v>
      </c>
      <c r="AF106" s="138">
        <v>2531148</v>
      </c>
      <c r="AG106" s="137">
        <v>94.629288725454273</v>
      </c>
      <c r="AH106" s="138">
        <v>2510241</v>
      </c>
      <c r="AI106" s="137">
        <v>93.847661361355833</v>
      </c>
      <c r="AJ106" s="138">
        <v>2429441</v>
      </c>
      <c r="AK106" s="137">
        <v>90.826879277883549</v>
      </c>
      <c r="AL106" s="138">
        <v>1512189</v>
      </c>
      <c r="AM106" s="137">
        <v>56.534572252770666</v>
      </c>
      <c r="AN106" s="138">
        <v>3015497</v>
      </c>
      <c r="AO106" s="138">
        <v>2801583</v>
      </c>
      <c r="AP106" s="137">
        <v>92.906177654960359</v>
      </c>
      <c r="AQ106" s="138">
        <v>2770933</v>
      </c>
      <c r="AR106" s="137">
        <v>91.88976145557433</v>
      </c>
      <c r="AS106" s="138">
        <v>2628891</v>
      </c>
      <c r="AT106" s="137">
        <v>87.179360483528924</v>
      </c>
      <c r="AU106" s="138">
        <v>1347996</v>
      </c>
      <c r="AV106" s="137">
        <v>44.702282907262052</v>
      </c>
      <c r="AW106" s="138">
        <v>3670466</v>
      </c>
      <c r="AX106" s="138">
        <v>3351739</v>
      </c>
      <c r="AY106" s="137">
        <v>91.316443198220611</v>
      </c>
      <c r="AZ106" s="138">
        <v>3307909</v>
      </c>
      <c r="BA106" s="137">
        <v>90.122316893822202</v>
      </c>
      <c r="BB106" s="138">
        <v>3048624</v>
      </c>
      <c r="BC106" s="137">
        <v>83.058227483921669</v>
      </c>
      <c r="BD106" s="138">
        <v>749671</v>
      </c>
      <c r="BE106" s="137">
        <v>20.424409325682351</v>
      </c>
      <c r="BF106" s="138">
        <v>4129776</v>
      </c>
      <c r="BG106" s="138">
        <v>3691107</v>
      </c>
      <c r="BH106" s="137">
        <v>89.37789846228948</v>
      </c>
      <c r="BI106" s="138">
        <v>3632295</v>
      </c>
      <c r="BJ106" s="137">
        <v>87.953801852691285</v>
      </c>
      <c r="BK106" s="138">
        <v>3263427</v>
      </c>
      <c r="BL106" s="137">
        <v>79.021888838522955</v>
      </c>
      <c r="BM106" s="138">
        <v>610078</v>
      </c>
      <c r="BN106" s="137">
        <v>14.772665636102298</v>
      </c>
      <c r="BO106" s="138">
        <v>4139549</v>
      </c>
      <c r="BP106" s="138">
        <v>3582613</v>
      </c>
      <c r="BQ106" s="137">
        <v>86.545973969628093</v>
      </c>
      <c r="BR106" s="138">
        <v>3510364</v>
      </c>
      <c r="BS106" s="137">
        <v>84.800638910180794</v>
      </c>
      <c r="BT106" s="138">
        <v>3043278</v>
      </c>
      <c r="BU106" s="137">
        <v>73.517139185935477</v>
      </c>
      <c r="BV106" s="138">
        <v>451766</v>
      </c>
      <c r="BW106" s="137">
        <v>10.91341109864867</v>
      </c>
      <c r="BX106" s="136">
        <v>3865391</v>
      </c>
      <c r="BY106" s="136">
        <v>3146654</v>
      </c>
      <c r="BZ106" s="137">
        <v>81.405839667966319</v>
      </c>
      <c r="CA106" s="136">
        <v>3060032</v>
      </c>
      <c r="CB106" s="137">
        <v>79.1648762052791</v>
      </c>
      <c r="CC106" s="136">
        <v>2501459</v>
      </c>
      <c r="CD106" s="137">
        <v>64.714255297846961</v>
      </c>
      <c r="CE106" s="136">
        <v>4391828</v>
      </c>
      <c r="CF106" s="136">
        <v>3362019</v>
      </c>
      <c r="CG106" s="137">
        <v>76.551700112117331</v>
      </c>
      <c r="CH106" s="136">
        <v>3240580</v>
      </c>
      <c r="CI106" s="137">
        <v>73.786587270721895</v>
      </c>
      <c r="CJ106" s="136">
        <v>2497036</v>
      </c>
      <c r="CK106" s="137">
        <v>56.856416052723382</v>
      </c>
      <c r="CL106" s="136">
        <v>4695213</v>
      </c>
      <c r="CM106" s="136">
        <v>3379535</v>
      </c>
      <c r="CN106" s="137">
        <v>71.978310675149345</v>
      </c>
      <c r="CO106" s="136">
        <v>3221500</v>
      </c>
      <c r="CP106" s="137">
        <v>68.612435687156264</v>
      </c>
      <c r="CQ106" s="136">
        <v>2313499</v>
      </c>
      <c r="CR106" s="137">
        <v>49.273568632562572</v>
      </c>
      <c r="CS106" s="136">
        <v>4789564</v>
      </c>
      <c r="CT106" s="136">
        <v>3302313</v>
      </c>
      <c r="CU106" s="137">
        <v>68.948092143669029</v>
      </c>
      <c r="CV106" s="136">
        <v>3108571</v>
      </c>
      <c r="CW106" s="137">
        <v>64.903005785077724</v>
      </c>
      <c r="CX106" s="136">
        <v>2093443</v>
      </c>
      <c r="CY106" s="137">
        <v>43.708425234530743</v>
      </c>
      <c r="CZ106" s="136">
        <v>4417542</v>
      </c>
      <c r="DA106" s="136">
        <v>3008884</v>
      </c>
      <c r="DB106" s="137">
        <v>68.112176409415014</v>
      </c>
      <c r="DC106" s="136">
        <v>2795077</v>
      </c>
      <c r="DD106" s="137">
        <v>63.272222425955427</v>
      </c>
      <c r="DE106" s="136">
        <v>1790368</v>
      </c>
      <c r="DF106" s="137">
        <v>40.528601652231039</v>
      </c>
      <c r="DG106" s="136">
        <v>3804929</v>
      </c>
      <c r="DH106" s="136">
        <v>2689878</v>
      </c>
      <c r="DI106" s="137">
        <v>70.69456486573074</v>
      </c>
      <c r="DJ106" s="136">
        <v>2453017</v>
      </c>
      <c r="DK106" s="137">
        <v>64.469455277614912</v>
      </c>
      <c r="DL106" s="136">
        <v>1521504</v>
      </c>
      <c r="DM106" s="137">
        <v>39.987710677387142</v>
      </c>
      <c r="DN106" s="136">
        <v>1401351</v>
      </c>
      <c r="DO106" s="136">
        <v>957278</v>
      </c>
      <c r="DP106" s="137">
        <v>68.311079807985294</v>
      </c>
      <c r="DQ106" s="136">
        <v>811538</v>
      </c>
      <c r="DR106" s="137">
        <v>57.911115773278787</v>
      </c>
      <c r="DS106" s="136">
        <v>346314</v>
      </c>
      <c r="DT106" s="137">
        <v>24.712866369667559</v>
      </c>
      <c r="DU106" s="136">
        <v>1422608</v>
      </c>
      <c r="DV106" s="136">
        <v>874874</v>
      </c>
      <c r="DW106" s="137">
        <v>61.497896820487441</v>
      </c>
      <c r="DX106" s="136">
        <v>676611</v>
      </c>
      <c r="DY106" s="137">
        <v>47.561309932180897</v>
      </c>
      <c r="DZ106" s="136">
        <v>101222</v>
      </c>
      <c r="EA106" s="137">
        <v>7.1152418656439442</v>
      </c>
      <c r="EB106" s="136">
        <v>2988769</v>
      </c>
      <c r="EC106" s="136">
        <v>1292027</v>
      </c>
      <c r="ED106" s="137">
        <v>43.229403142230126</v>
      </c>
      <c r="EE106" s="136">
        <v>940840</v>
      </c>
      <c r="EF106" s="137">
        <v>31.479180893538445</v>
      </c>
      <c r="EG106" s="136">
        <v>21375</v>
      </c>
      <c r="EH106" s="137">
        <v>0.71517738573974765</v>
      </c>
      <c r="EI106" s="136">
        <v>5005988</v>
      </c>
      <c r="EJ106" s="136">
        <v>463868</v>
      </c>
      <c r="EK106" s="137">
        <v>9.2662627237620221</v>
      </c>
      <c r="EL106" s="138">
        <v>252516</v>
      </c>
      <c r="EM106" s="137">
        <v>5.0442789715037275</v>
      </c>
      <c r="EN106" s="138">
        <v>2390</v>
      </c>
      <c r="EO106" s="137">
        <v>4.7742823194941733E-2</v>
      </c>
      <c r="EP106" s="138">
        <v>2223118</v>
      </c>
      <c r="EQ106" s="138">
        <v>0</v>
      </c>
      <c r="ER106" s="137">
        <v>0</v>
      </c>
      <c r="ET106" s="239">
        <f t="shared" si="93"/>
        <v>59836349</v>
      </c>
      <c r="EU106" s="239">
        <f t="shared" ref="EU106:EU137" si="170">ET106-EJ106-EC106-DV106-DO106-DH106-DA106-CT106-CM106-CF106-BY106-BP106-BG106-AX106-AF106-AO106-S106-F106</f>
        <v>16178572</v>
      </c>
      <c r="EW106" s="287">
        <f t="shared" ref="EW106:EW137" si="171">EU106/ET106</f>
        <v>0.27038033353271607</v>
      </c>
      <c r="EX106" s="239">
        <f t="shared" si="94"/>
        <v>50418984</v>
      </c>
      <c r="EY106" s="239">
        <f t="shared" ref="EY106:EY137" si="172">EX106-DO106 -DH106-DA106-CT106-CM106-CF106-BY106-BP106-BG106-AX106-AO106-AF106-S106-F106</f>
        <v>9391976</v>
      </c>
      <c r="EZ106" s="286">
        <f t="shared" ref="EZ106:EZ137" si="173">EY106/EX106</f>
        <v>0.18627856523249259</v>
      </c>
      <c r="FA106" s="288">
        <f t="shared" si="95"/>
        <v>0.81372143476750747</v>
      </c>
      <c r="FB106" s="291">
        <f t="shared" si="96"/>
        <v>0.78571517823524573</v>
      </c>
      <c r="FC106" s="294">
        <f t="shared" si="97"/>
        <v>0.64578024817001467</v>
      </c>
      <c r="FE106" s="239">
        <f t="shared" si="98"/>
        <v>19108599</v>
      </c>
      <c r="FF106" s="239">
        <f t="shared" si="99"/>
        <v>13337888</v>
      </c>
      <c r="FG106" s="239">
        <f t="shared" si="100"/>
        <v>5770711</v>
      </c>
      <c r="FH106" s="239">
        <f t="shared" si="101"/>
        <v>12389703</v>
      </c>
      <c r="FI106" s="240">
        <f t="shared" si="102"/>
        <v>0.30199550474631864</v>
      </c>
      <c r="FJ106" s="239">
        <f t="shared" si="103"/>
        <v>8065128</v>
      </c>
      <c r="FK106" s="240">
        <f t="shared" si="104"/>
        <v>0.69800449525368136</v>
      </c>
      <c r="FL106" s="240">
        <f t="shared" si="105"/>
        <v>0.64838364131247928</v>
      </c>
      <c r="FM106" s="240">
        <f t="shared" si="106"/>
        <v>0.42206799148383406</v>
      </c>
      <c r="FO106" s="312">
        <f t="shared" si="107"/>
        <v>8257219</v>
      </c>
      <c r="FP106" s="312">
        <f t="shared" si="169"/>
        <v>6508673</v>
      </c>
      <c r="FQ106" s="239">
        <f t="shared" si="108"/>
        <v>1748546</v>
      </c>
      <c r="FR106" s="312">
        <f t="shared" si="109"/>
        <v>6300612</v>
      </c>
      <c r="FS106" s="240">
        <f t="shared" si="110"/>
        <v>0.21175967356563996</v>
      </c>
      <c r="FT106" s="312">
        <f t="shared" si="111"/>
        <v>4998495</v>
      </c>
      <c r="FU106" s="240">
        <f t="shared" si="112"/>
        <v>0.78824032643436004</v>
      </c>
      <c r="FV106" s="240">
        <f t="shared" si="113"/>
        <v>0.76304285982968356</v>
      </c>
      <c r="FW106" s="240">
        <f t="shared" si="114"/>
        <v>0.60534848355118109</v>
      </c>
      <c r="FY106" s="244">
        <f t="shared" si="115"/>
        <v>8269325</v>
      </c>
      <c r="FZ106" s="244">
        <f t="shared" si="116"/>
        <v>7273720</v>
      </c>
      <c r="GA106" s="239">
        <f t="shared" si="117"/>
        <v>995605</v>
      </c>
      <c r="GB106" s="244">
        <f t="shared" si="118"/>
        <v>7142659</v>
      </c>
      <c r="GC106" s="240">
        <f t="shared" si="119"/>
        <v>0.12039737221599103</v>
      </c>
      <c r="GD106" s="244">
        <f t="shared" si="120"/>
        <v>6306705</v>
      </c>
      <c r="GE106" s="240">
        <f t="shared" si="121"/>
        <v>0.87960262778400899</v>
      </c>
      <c r="GF106" s="240">
        <f t="shared" si="122"/>
        <v>0.86375357118023544</v>
      </c>
      <c r="GG106" s="240">
        <f t="shared" si="123"/>
        <v>0.76266261151907799</v>
      </c>
      <c r="GI106" s="244">
        <f t="shared" si="124"/>
        <v>6685963</v>
      </c>
      <c r="GJ106" s="244">
        <f t="shared" si="125"/>
        <v>6153322</v>
      </c>
      <c r="GK106" s="239">
        <f t="shared" si="126"/>
        <v>532641</v>
      </c>
      <c r="GL106" s="244">
        <f t="shared" si="127"/>
        <v>6078842</v>
      </c>
      <c r="GM106" s="240">
        <f t="shared" si="128"/>
        <v>7.9665562014028496E-2</v>
      </c>
      <c r="GN106" s="244">
        <f t="shared" si="129"/>
        <v>5677515</v>
      </c>
      <c r="GO106" s="240">
        <f t="shared" si="130"/>
        <v>0.92033443798597148</v>
      </c>
      <c r="GP106" s="240">
        <f t="shared" si="131"/>
        <v>0.90919468145426474</v>
      </c>
      <c r="GQ106" s="240">
        <f t="shared" si="132"/>
        <v>0.84916937171204809</v>
      </c>
      <c r="GS106" s="244">
        <f t="shared" si="133"/>
        <v>5116920</v>
      </c>
      <c r="GT106" s="244">
        <f t="shared" si="134"/>
        <v>4880036</v>
      </c>
      <c r="GU106" s="239">
        <f t="shared" si="135"/>
        <v>236884</v>
      </c>
      <c r="GV106" s="244">
        <f t="shared" si="136"/>
        <v>4845004</v>
      </c>
      <c r="GW106" s="240">
        <f t="shared" si="137"/>
        <v>4.6294255137856365E-2</v>
      </c>
      <c r="GX106" s="244">
        <f t="shared" si="138"/>
        <v>4713761</v>
      </c>
      <c r="GY106" s="240">
        <f t="shared" si="139"/>
        <v>0.95370574486214366</v>
      </c>
      <c r="GZ106" s="240">
        <f t="shared" si="140"/>
        <v>0.94685943888120194</v>
      </c>
      <c r="HA106" s="240">
        <f t="shared" si="141"/>
        <v>0.92121061107072222</v>
      </c>
      <c r="HC106" s="239">
        <f t="shared" si="142"/>
        <v>2980958</v>
      </c>
      <c r="HD106" s="239">
        <f t="shared" si="143"/>
        <v>2873369</v>
      </c>
      <c r="HE106" s="239">
        <f t="shared" si="144"/>
        <v>107589</v>
      </c>
      <c r="HF106" s="239">
        <f t="shared" si="145"/>
        <v>2858141</v>
      </c>
      <c r="HG106" s="240">
        <f t="shared" si="146"/>
        <v>3.6092088516510461E-2</v>
      </c>
      <c r="HH106" s="239">
        <f t="shared" si="147"/>
        <v>2797980</v>
      </c>
      <c r="HI106" s="240">
        <f t="shared" si="148"/>
        <v>0.96390791148348953</v>
      </c>
      <c r="HJ106" s="299">
        <f t="shared" si="149"/>
        <v>0.95879948660799652</v>
      </c>
      <c r="HK106" s="297">
        <f t="shared" si="150"/>
        <v>0.93861771953848394</v>
      </c>
      <c r="HM106" s="239">
        <f t="shared" si="151"/>
        <v>31310385</v>
      </c>
      <c r="HN106" s="239">
        <f t="shared" si="152"/>
        <v>27689120</v>
      </c>
      <c r="HO106" s="307">
        <f t="shared" si="153"/>
        <v>3621265</v>
      </c>
      <c r="HP106" s="304">
        <f t="shared" si="154"/>
        <v>27225258</v>
      </c>
      <c r="HQ106" s="285">
        <f t="shared" si="155"/>
        <v>0.11565699367797617</v>
      </c>
      <c r="HR106" s="302">
        <f t="shared" si="156"/>
        <v>24494456</v>
      </c>
      <c r="HS106" s="300">
        <f t="shared" si="157"/>
        <v>0.88434300632202378</v>
      </c>
      <c r="HT106" s="299">
        <f t="shared" si="158"/>
        <v>0.86952804955927565</v>
      </c>
      <c r="HU106" s="297">
        <f t="shared" si="159"/>
        <v>0.78231091696892263</v>
      </c>
      <c r="HW106" s="239">
        <f t="shared" si="160"/>
        <v>14783841</v>
      </c>
      <c r="HX106" s="309">
        <f t="shared" si="161"/>
        <v>13906727</v>
      </c>
      <c r="HY106" s="307">
        <f t="shared" si="162"/>
        <v>877114</v>
      </c>
      <c r="HZ106" s="304">
        <f t="shared" si="163"/>
        <v>13781987</v>
      </c>
      <c r="IA106" s="285">
        <f t="shared" si="164"/>
        <v>5.9329236563082623E-2</v>
      </c>
      <c r="IB106" s="302">
        <f t="shared" si="165"/>
        <v>13189256</v>
      </c>
      <c r="IC106" s="300">
        <f t="shared" si="166"/>
        <v>0.94067076343691736</v>
      </c>
      <c r="ID106" s="299">
        <f t="shared" si="167"/>
        <v>0.93223317269172468</v>
      </c>
      <c r="IE106" s="297">
        <f t="shared" si="168"/>
        <v>0.89214000610531463</v>
      </c>
    </row>
    <row r="107" spans="2:239" ht="15" hidden="1" x14ac:dyDescent="0.3">
      <c r="B107" s="131">
        <v>98</v>
      </c>
      <c r="C107" s="131" t="s">
        <v>753</v>
      </c>
      <c r="D107" s="139">
        <v>44857</v>
      </c>
      <c r="E107" s="136">
        <v>2980958</v>
      </c>
      <c r="F107" s="136">
        <v>2873678</v>
      </c>
      <c r="G107" s="137">
        <v>96.401156943506081</v>
      </c>
      <c r="H107" s="136">
        <v>2858447</v>
      </c>
      <c r="I107" s="137">
        <v>95.890213817168842</v>
      </c>
      <c r="J107" s="136">
        <v>2799386</v>
      </c>
      <c r="K107" s="137">
        <v>93.908937999126451</v>
      </c>
      <c r="L107" s="136">
        <v>2430735</v>
      </c>
      <c r="M107" s="137">
        <v>81.542074728996511</v>
      </c>
      <c r="N107" s="136">
        <v>2058870</v>
      </c>
      <c r="O107" s="137">
        <v>69.067393770727392</v>
      </c>
      <c r="P107" s="136">
        <v>0</v>
      </c>
      <c r="Q107" s="137">
        <v>0</v>
      </c>
      <c r="R107" s="136">
        <v>2442116</v>
      </c>
      <c r="S107" s="136">
        <v>2349202</v>
      </c>
      <c r="T107" s="137">
        <v>96.195348623898298</v>
      </c>
      <c r="U107" s="136">
        <v>2334976</v>
      </c>
      <c r="V107" s="137">
        <v>95.612821012597266</v>
      </c>
      <c r="W107" s="136">
        <v>2285226</v>
      </c>
      <c r="X107" s="137">
        <v>93.575653244972798</v>
      </c>
      <c r="Y107" s="136">
        <v>1586356</v>
      </c>
      <c r="Z107" s="137">
        <v>64.958257511109224</v>
      </c>
      <c r="AA107" s="136">
        <v>1680548</v>
      </c>
      <c r="AB107" s="137">
        <v>68.815240553683779</v>
      </c>
      <c r="AC107" s="136">
        <v>0</v>
      </c>
      <c r="AD107" s="137">
        <v>0</v>
      </c>
      <c r="AE107" s="138">
        <v>2674804</v>
      </c>
      <c r="AF107" s="138">
        <v>2531573</v>
      </c>
      <c r="AG107" s="137">
        <v>94.645177740126002</v>
      </c>
      <c r="AH107" s="138">
        <v>2510617</v>
      </c>
      <c r="AI107" s="137">
        <v>93.861718466100697</v>
      </c>
      <c r="AJ107" s="138">
        <v>2431070</v>
      </c>
      <c r="AK107" s="137">
        <v>90.887780936472353</v>
      </c>
      <c r="AL107" s="138">
        <v>1715793</v>
      </c>
      <c r="AM107" s="137">
        <v>64.146494472118334</v>
      </c>
      <c r="AN107" s="138">
        <v>3015497</v>
      </c>
      <c r="AO107" s="138">
        <v>2801993</v>
      </c>
      <c r="AP107" s="137">
        <v>92.919774086991296</v>
      </c>
      <c r="AQ107" s="138">
        <v>2771299</v>
      </c>
      <c r="AR107" s="137">
        <v>91.901898758314132</v>
      </c>
      <c r="AS107" s="138">
        <v>2631799</v>
      </c>
      <c r="AT107" s="137">
        <v>87.275795664860553</v>
      </c>
      <c r="AU107" s="138">
        <v>1603627</v>
      </c>
      <c r="AV107" s="137">
        <v>53.179525630435052</v>
      </c>
      <c r="AW107" s="138">
        <v>3670466</v>
      </c>
      <c r="AX107" s="138">
        <v>3352145</v>
      </c>
      <c r="AY107" s="137">
        <v>91.327504464010829</v>
      </c>
      <c r="AZ107" s="138">
        <v>3308288</v>
      </c>
      <c r="BA107" s="137">
        <v>90.132642558192885</v>
      </c>
      <c r="BB107" s="138">
        <v>3054408</v>
      </c>
      <c r="BC107" s="137">
        <v>83.215809654686907</v>
      </c>
      <c r="BD107" s="138">
        <v>1128199</v>
      </c>
      <c r="BE107" s="137">
        <v>30.737214293770869</v>
      </c>
      <c r="BF107" s="138">
        <v>4129776</v>
      </c>
      <c r="BG107" s="138">
        <v>3691451</v>
      </c>
      <c r="BH107" s="137">
        <v>89.386228211893339</v>
      </c>
      <c r="BI107" s="138">
        <v>3632639</v>
      </c>
      <c r="BJ107" s="137">
        <v>87.962131602295131</v>
      </c>
      <c r="BK107" s="138">
        <v>3267570</v>
      </c>
      <c r="BL107" s="137">
        <v>79.122209049594943</v>
      </c>
      <c r="BM107" s="138">
        <v>929317</v>
      </c>
      <c r="BN107" s="137">
        <v>22.502842769196199</v>
      </c>
      <c r="BO107" s="138">
        <v>4139549</v>
      </c>
      <c r="BP107" s="138">
        <v>3582931</v>
      </c>
      <c r="BQ107" s="137">
        <v>86.553655965903531</v>
      </c>
      <c r="BR107" s="138">
        <v>3510699</v>
      </c>
      <c r="BS107" s="137">
        <v>84.808731579213088</v>
      </c>
      <c r="BT107" s="138">
        <v>3046075</v>
      </c>
      <c r="BU107" s="137">
        <v>73.584706933049944</v>
      </c>
      <c r="BV107" s="138">
        <v>656234</v>
      </c>
      <c r="BW107" s="137">
        <v>15.852789760430424</v>
      </c>
      <c r="BX107" s="136">
        <v>3865391</v>
      </c>
      <c r="BY107" s="136">
        <v>3146892</v>
      </c>
      <c r="BZ107" s="137">
        <v>81.411996871726558</v>
      </c>
      <c r="CA107" s="136">
        <v>3060235</v>
      </c>
      <c r="CB107" s="137">
        <v>79.17012793789813</v>
      </c>
      <c r="CC107" s="136">
        <v>2503141</v>
      </c>
      <c r="CD107" s="137">
        <v>64.757769653833208</v>
      </c>
      <c r="CE107" s="136">
        <v>4391828</v>
      </c>
      <c r="CF107" s="136">
        <v>3362342</v>
      </c>
      <c r="CG107" s="137">
        <v>76.55905468064779</v>
      </c>
      <c r="CH107" s="136">
        <v>3240882</v>
      </c>
      <c r="CI107" s="137">
        <v>73.793463678450067</v>
      </c>
      <c r="CJ107" s="136">
        <v>2498809</v>
      </c>
      <c r="CK107" s="137">
        <v>56.896786486173866</v>
      </c>
      <c r="CL107" s="136">
        <v>4695213</v>
      </c>
      <c r="CM107" s="136">
        <v>3380047</v>
      </c>
      <c r="CN107" s="137">
        <v>71.989215398747618</v>
      </c>
      <c r="CO107" s="136">
        <v>3221884</v>
      </c>
      <c r="CP107" s="137">
        <v>68.620614229854965</v>
      </c>
      <c r="CQ107" s="136">
        <v>2315534</v>
      </c>
      <c r="CR107" s="137">
        <v>49.316910649208033</v>
      </c>
      <c r="CS107" s="136">
        <v>4789564</v>
      </c>
      <c r="CT107" s="136">
        <v>3302978</v>
      </c>
      <c r="CU107" s="137">
        <v>68.961976497234403</v>
      </c>
      <c r="CV107" s="136">
        <v>3109142</v>
      </c>
      <c r="CW107" s="137">
        <v>64.914927538289504</v>
      </c>
      <c r="CX107" s="136">
        <v>2095754</v>
      </c>
      <c r="CY107" s="137">
        <v>43.756675973011319</v>
      </c>
      <c r="CZ107" s="136">
        <v>4417542</v>
      </c>
      <c r="DA107" s="136">
        <v>3009678</v>
      </c>
      <c r="DB107" s="137">
        <v>68.130150205702634</v>
      </c>
      <c r="DC107" s="136">
        <v>2795718</v>
      </c>
      <c r="DD107" s="137">
        <v>63.286732757719108</v>
      </c>
      <c r="DE107" s="136">
        <v>1792517</v>
      </c>
      <c r="DF107" s="137">
        <v>40.577248614727374</v>
      </c>
      <c r="DG107" s="136">
        <v>3804929</v>
      </c>
      <c r="DH107" s="136">
        <v>2690640</v>
      </c>
      <c r="DI107" s="137">
        <v>70.714591520630208</v>
      </c>
      <c r="DJ107" s="136">
        <v>2453494</v>
      </c>
      <c r="DK107" s="137">
        <v>64.481991648201586</v>
      </c>
      <c r="DL107" s="136">
        <v>1523167</v>
      </c>
      <c r="DM107" s="137">
        <v>40.031417143394791</v>
      </c>
      <c r="DN107" s="136">
        <v>1401351</v>
      </c>
      <c r="DO107" s="136">
        <v>957506</v>
      </c>
      <c r="DP107" s="137">
        <v>68.327349821707756</v>
      </c>
      <c r="DQ107" s="136">
        <v>811932</v>
      </c>
      <c r="DR107" s="137">
        <v>57.939231498746565</v>
      </c>
      <c r="DS107" s="136">
        <v>347520</v>
      </c>
      <c r="DT107" s="137">
        <v>24.798926179094316</v>
      </c>
      <c r="DU107" s="136">
        <v>1422608</v>
      </c>
      <c r="DV107" s="136">
        <v>875080</v>
      </c>
      <c r="DW107" s="137">
        <v>61.512377267666139</v>
      </c>
      <c r="DX107" s="136">
        <v>677353</v>
      </c>
      <c r="DY107" s="137">
        <v>47.613467659397394</v>
      </c>
      <c r="DZ107" s="136">
        <v>103964</v>
      </c>
      <c r="EA107" s="137">
        <v>7.3079864586730849</v>
      </c>
      <c r="EB107" s="136">
        <v>2988769</v>
      </c>
      <c r="EC107" s="136">
        <v>1293615</v>
      </c>
      <c r="ED107" s="137">
        <v>43.282535384969528</v>
      </c>
      <c r="EE107" s="136">
        <v>945207</v>
      </c>
      <c r="EF107" s="137">
        <v>31.625294561071797</v>
      </c>
      <c r="EG107" s="136">
        <v>22648</v>
      </c>
      <c r="EH107" s="137">
        <v>0.75777017226824828</v>
      </c>
      <c r="EI107" s="136">
        <v>5005988</v>
      </c>
      <c r="EJ107" s="136">
        <v>466788</v>
      </c>
      <c r="EK107" s="137">
        <v>9.3245928675817833</v>
      </c>
      <c r="EL107" s="138">
        <v>259732</v>
      </c>
      <c r="EM107" s="137">
        <v>5.1884263406144795</v>
      </c>
      <c r="EN107" s="138">
        <v>3209</v>
      </c>
      <c r="EO107" s="137">
        <v>6.4103229971785788E-2</v>
      </c>
      <c r="EP107" s="138">
        <v>2223118</v>
      </c>
      <c r="EQ107" s="138">
        <v>0</v>
      </c>
      <c r="ER107" s="137">
        <v>0</v>
      </c>
      <c r="ET107" s="239">
        <f t="shared" si="93"/>
        <v>59836349</v>
      </c>
      <c r="EU107" s="239">
        <f t="shared" si="170"/>
        <v>16167810</v>
      </c>
      <c r="EW107" s="287">
        <f t="shared" si="171"/>
        <v>0.27020047630245619</v>
      </c>
      <c r="EX107" s="239">
        <f t="shared" si="94"/>
        <v>50418984</v>
      </c>
      <c r="EY107" s="239">
        <f t="shared" si="172"/>
        <v>9385928</v>
      </c>
      <c r="EZ107" s="286">
        <f t="shared" si="173"/>
        <v>0.18615861041547366</v>
      </c>
      <c r="FA107" s="288">
        <f t="shared" si="95"/>
        <v>0.81384138958452634</v>
      </c>
      <c r="FB107" s="291">
        <f t="shared" si="96"/>
        <v>0.78582011886633807</v>
      </c>
      <c r="FC107" s="294">
        <f t="shared" si="97"/>
        <v>0.64642270459079465</v>
      </c>
      <c r="FE107" s="239">
        <f t="shared" si="98"/>
        <v>19108599</v>
      </c>
      <c r="FF107" s="239">
        <f t="shared" si="99"/>
        <v>13340849</v>
      </c>
      <c r="FG107" s="239">
        <f t="shared" si="100"/>
        <v>5767750</v>
      </c>
      <c r="FH107" s="239">
        <f t="shared" si="101"/>
        <v>12392170</v>
      </c>
      <c r="FI107" s="240">
        <f t="shared" si="102"/>
        <v>0.3018405483311466</v>
      </c>
      <c r="FJ107" s="239">
        <f t="shared" si="103"/>
        <v>8074492</v>
      </c>
      <c r="FK107" s="240">
        <f t="shared" si="104"/>
        <v>0.6981594516688534</v>
      </c>
      <c r="FL107" s="240">
        <f t="shared" si="105"/>
        <v>0.64851274549222582</v>
      </c>
      <c r="FM107" s="240">
        <f t="shared" si="106"/>
        <v>0.42255803264279079</v>
      </c>
      <c r="FO107" s="312">
        <f t="shared" si="107"/>
        <v>8257219</v>
      </c>
      <c r="FP107" s="312">
        <f t="shared" si="169"/>
        <v>6509234</v>
      </c>
      <c r="FQ107" s="239">
        <f t="shared" si="108"/>
        <v>1747985</v>
      </c>
      <c r="FR107" s="312">
        <f t="shared" si="109"/>
        <v>6301117</v>
      </c>
      <c r="FS107" s="240">
        <f t="shared" si="110"/>
        <v>0.21169173301567998</v>
      </c>
      <c r="FT107" s="312">
        <f t="shared" si="111"/>
        <v>5001950</v>
      </c>
      <c r="FU107" s="240">
        <f t="shared" si="112"/>
        <v>0.78830826698431999</v>
      </c>
      <c r="FV107" s="240">
        <f t="shared" si="113"/>
        <v>0.76310401843526254</v>
      </c>
      <c r="FW107" s="240">
        <f t="shared" si="114"/>
        <v>0.60576690529826083</v>
      </c>
      <c r="FY107" s="244">
        <f t="shared" si="115"/>
        <v>8269325</v>
      </c>
      <c r="FZ107" s="244">
        <f t="shared" si="116"/>
        <v>7274382</v>
      </c>
      <c r="GA107" s="239">
        <f t="shared" si="117"/>
        <v>994943</v>
      </c>
      <c r="GB107" s="244">
        <f t="shared" si="118"/>
        <v>7143338</v>
      </c>
      <c r="GC107" s="240">
        <f t="shared" si="119"/>
        <v>0.12031731731429107</v>
      </c>
      <c r="GD107" s="244">
        <f t="shared" si="120"/>
        <v>6313645</v>
      </c>
      <c r="GE107" s="240">
        <f t="shared" si="121"/>
        <v>0.87968268268570893</v>
      </c>
      <c r="GF107" s="240">
        <f t="shared" si="122"/>
        <v>0.8638356818724624</v>
      </c>
      <c r="GG107" s="240">
        <f t="shared" si="123"/>
        <v>0.76350185776952773</v>
      </c>
      <c r="GI107" s="244">
        <f t="shared" si="124"/>
        <v>6685963</v>
      </c>
      <c r="GJ107" s="244">
        <f t="shared" si="125"/>
        <v>6154138</v>
      </c>
      <c r="GK107" s="239">
        <f t="shared" si="126"/>
        <v>531825</v>
      </c>
      <c r="GL107" s="244">
        <f t="shared" si="127"/>
        <v>6079587</v>
      </c>
      <c r="GM107" s="240">
        <f t="shared" si="128"/>
        <v>7.9543515272220325E-2</v>
      </c>
      <c r="GN107" s="244">
        <f t="shared" si="129"/>
        <v>5686207</v>
      </c>
      <c r="GO107" s="240">
        <f t="shared" si="130"/>
        <v>0.92045648472777963</v>
      </c>
      <c r="GP107" s="240">
        <f t="shared" si="131"/>
        <v>0.9093061089329989</v>
      </c>
      <c r="GQ107" s="240">
        <f t="shared" si="132"/>
        <v>0.85046940881964195</v>
      </c>
      <c r="GS107" s="244">
        <f t="shared" si="133"/>
        <v>5116920</v>
      </c>
      <c r="GT107" s="244">
        <f t="shared" si="134"/>
        <v>4880775</v>
      </c>
      <c r="GU107" s="239">
        <f t="shared" si="135"/>
        <v>236145</v>
      </c>
      <c r="GV107" s="244">
        <f t="shared" si="136"/>
        <v>4845593</v>
      </c>
      <c r="GW107" s="240">
        <f t="shared" si="137"/>
        <v>4.6149832321005606E-2</v>
      </c>
      <c r="GX107" s="244">
        <f t="shared" si="138"/>
        <v>4716296</v>
      </c>
      <c r="GY107" s="240">
        <f t="shared" si="139"/>
        <v>0.95385016767899444</v>
      </c>
      <c r="GZ107" s="240">
        <f t="shared" si="140"/>
        <v>0.94697454718854313</v>
      </c>
      <c r="HA107" s="240">
        <f t="shared" si="141"/>
        <v>0.92170602628143494</v>
      </c>
      <c r="HC107" s="239">
        <f t="shared" si="142"/>
        <v>2980958</v>
      </c>
      <c r="HD107" s="239">
        <f t="shared" si="143"/>
        <v>2873678</v>
      </c>
      <c r="HE107" s="239">
        <f t="shared" si="144"/>
        <v>107280</v>
      </c>
      <c r="HF107" s="239">
        <f t="shared" si="145"/>
        <v>2858447</v>
      </c>
      <c r="HG107" s="240">
        <f t="shared" si="146"/>
        <v>3.5988430564939188E-2</v>
      </c>
      <c r="HH107" s="239">
        <f t="shared" si="147"/>
        <v>2799386</v>
      </c>
      <c r="HI107" s="240">
        <f t="shared" si="148"/>
        <v>0.96401156943506083</v>
      </c>
      <c r="HJ107" s="299">
        <f t="shared" si="149"/>
        <v>0.95890213817168846</v>
      </c>
      <c r="HK107" s="297">
        <f t="shared" si="150"/>
        <v>0.93908937999126452</v>
      </c>
      <c r="HM107" s="239">
        <f t="shared" si="151"/>
        <v>31310385</v>
      </c>
      <c r="HN107" s="239">
        <f t="shared" si="152"/>
        <v>27692207</v>
      </c>
      <c r="HO107" s="307">
        <f t="shared" si="153"/>
        <v>3618178</v>
      </c>
      <c r="HP107" s="304">
        <f t="shared" si="154"/>
        <v>27228082</v>
      </c>
      <c r="HQ107" s="285">
        <f t="shared" si="155"/>
        <v>0.11555840019214073</v>
      </c>
      <c r="HR107" s="302">
        <f t="shared" si="156"/>
        <v>24517484</v>
      </c>
      <c r="HS107" s="300">
        <f t="shared" si="157"/>
        <v>0.8844415998078593</v>
      </c>
      <c r="HT107" s="299">
        <f t="shared" si="158"/>
        <v>0.86961824327615267</v>
      </c>
      <c r="HU107" s="297">
        <f t="shared" si="159"/>
        <v>0.78304639179620439</v>
      </c>
      <c r="HW107" s="239">
        <f t="shared" si="160"/>
        <v>14783841</v>
      </c>
      <c r="HX107" s="309">
        <f t="shared" si="161"/>
        <v>13908591</v>
      </c>
      <c r="HY107" s="307">
        <f t="shared" si="162"/>
        <v>875250</v>
      </c>
      <c r="HZ107" s="304">
        <f t="shared" si="163"/>
        <v>13783627</v>
      </c>
      <c r="IA107" s="285">
        <f t="shared" si="164"/>
        <v>5.9203152955987555E-2</v>
      </c>
      <c r="IB107" s="302">
        <f t="shared" si="165"/>
        <v>13201889</v>
      </c>
      <c r="IC107" s="300">
        <f t="shared" si="166"/>
        <v>0.94079684704401245</v>
      </c>
      <c r="ID107" s="299">
        <f t="shared" si="167"/>
        <v>0.93234410462071393</v>
      </c>
      <c r="IE107" s="297">
        <f t="shared" si="168"/>
        <v>0.89299452016563219</v>
      </c>
    </row>
    <row r="108" spans="2:239" ht="15.6" x14ac:dyDescent="0.3">
      <c r="B108" s="131">
        <v>99</v>
      </c>
      <c r="C108" s="131" t="s">
        <v>754</v>
      </c>
      <c r="D108" s="139">
        <v>44864</v>
      </c>
      <c r="E108" s="136">
        <v>2980958</v>
      </c>
      <c r="F108" s="136">
        <v>2873910</v>
      </c>
      <c r="G108" s="137">
        <v>96.408939676439587</v>
      </c>
      <c r="H108" s="136">
        <v>2858640</v>
      </c>
      <c r="I108" s="137">
        <v>95.896688245859224</v>
      </c>
      <c r="J108" s="136">
        <v>2800320</v>
      </c>
      <c r="K108" s="137">
        <v>93.940270208436345</v>
      </c>
      <c r="L108" s="136">
        <v>2430735</v>
      </c>
      <c r="M108" s="137">
        <v>81.542074728996511</v>
      </c>
      <c r="N108" s="136">
        <v>2183256</v>
      </c>
      <c r="O108" s="137">
        <v>73.24007919601685</v>
      </c>
      <c r="P108" s="136">
        <v>0</v>
      </c>
      <c r="Q108" s="137">
        <v>0</v>
      </c>
      <c r="R108" s="136">
        <v>2442116</v>
      </c>
      <c r="S108" s="136">
        <v>2349444</v>
      </c>
      <c r="T108" s="137">
        <v>96.205258063089545</v>
      </c>
      <c r="U108" s="136">
        <v>2335177</v>
      </c>
      <c r="V108" s="137">
        <v>95.621051579859426</v>
      </c>
      <c r="W108" s="136">
        <v>2285855</v>
      </c>
      <c r="X108" s="137">
        <v>93.601409597250907</v>
      </c>
      <c r="Y108" s="136">
        <v>1586356</v>
      </c>
      <c r="Z108" s="137">
        <v>64.958257511109224</v>
      </c>
      <c r="AA108" s="136">
        <v>1785318</v>
      </c>
      <c r="AB108" s="137">
        <v>73.105372553965495</v>
      </c>
      <c r="AC108" s="136">
        <v>0</v>
      </c>
      <c r="AD108" s="137">
        <v>0</v>
      </c>
      <c r="AE108" s="138">
        <v>2674804</v>
      </c>
      <c r="AF108" s="138">
        <v>2531921</v>
      </c>
      <c r="AG108" s="137">
        <v>94.658188039198393</v>
      </c>
      <c r="AH108" s="138">
        <v>2510882</v>
      </c>
      <c r="AI108" s="137">
        <v>93.871625734072467</v>
      </c>
      <c r="AJ108" s="138">
        <v>2432166</v>
      </c>
      <c r="AK108" s="137">
        <v>90.928755901366969</v>
      </c>
      <c r="AL108" s="138">
        <v>1841766</v>
      </c>
      <c r="AM108" s="137">
        <v>68.856110578569499</v>
      </c>
      <c r="AN108" s="138">
        <v>3015497</v>
      </c>
      <c r="AO108" s="138">
        <v>2802379</v>
      </c>
      <c r="AP108" s="137">
        <v>92.932574630317987</v>
      </c>
      <c r="AQ108" s="138">
        <v>2771631</v>
      </c>
      <c r="AR108" s="137">
        <v>91.912908552056265</v>
      </c>
      <c r="AS108" s="138">
        <v>2633991</v>
      </c>
      <c r="AT108" s="137">
        <v>87.348486833182065</v>
      </c>
      <c r="AU108" s="138">
        <v>1774389</v>
      </c>
      <c r="AV108" s="137">
        <v>58.842340085233047</v>
      </c>
      <c r="AW108" s="138">
        <v>3670466</v>
      </c>
      <c r="AX108" s="138">
        <v>3352576</v>
      </c>
      <c r="AY108" s="137">
        <v>91.339246842226572</v>
      </c>
      <c r="AZ108" s="138">
        <v>3308665</v>
      </c>
      <c r="BA108" s="137">
        <v>90.142913733569529</v>
      </c>
      <c r="BB108" s="138">
        <v>3059391</v>
      </c>
      <c r="BC108" s="137">
        <v>83.351568983338893</v>
      </c>
      <c r="BD108" s="138">
        <v>1451257</v>
      </c>
      <c r="BE108" s="137">
        <v>39.538767012145051</v>
      </c>
      <c r="BF108" s="138">
        <v>4129776</v>
      </c>
      <c r="BG108" s="138">
        <v>3691832</v>
      </c>
      <c r="BH108" s="137">
        <v>89.395453893867369</v>
      </c>
      <c r="BI108" s="138">
        <v>3633017</v>
      </c>
      <c r="BJ108" s="137">
        <v>87.97128464110402</v>
      </c>
      <c r="BK108" s="138">
        <v>3271368</v>
      </c>
      <c r="BL108" s="137">
        <v>79.214175296674682</v>
      </c>
      <c r="BM108" s="138">
        <v>1240993</v>
      </c>
      <c r="BN108" s="137">
        <v>30.049886482947258</v>
      </c>
      <c r="BO108" s="138">
        <v>4139549</v>
      </c>
      <c r="BP108" s="138">
        <v>3583238</v>
      </c>
      <c r="BQ108" s="137">
        <v>86.56107223274806</v>
      </c>
      <c r="BR108" s="138">
        <v>3511004</v>
      </c>
      <c r="BS108" s="137">
        <v>84.816099531615635</v>
      </c>
      <c r="BT108" s="138">
        <v>3048440</v>
      </c>
      <c r="BU108" s="137">
        <v>73.641838760695904</v>
      </c>
      <c r="BV108" s="138">
        <v>868980</v>
      </c>
      <c r="BW108" s="137">
        <v>20.992141897583529</v>
      </c>
      <c r="BX108" s="136">
        <v>3865391</v>
      </c>
      <c r="BY108" s="136">
        <v>3147115</v>
      </c>
      <c r="BZ108" s="137">
        <v>81.417766016426285</v>
      </c>
      <c r="CA108" s="136">
        <v>3060448</v>
      </c>
      <c r="CB108" s="137">
        <v>79.175638376557515</v>
      </c>
      <c r="CC108" s="136">
        <v>2504415</v>
      </c>
      <c r="CD108" s="137">
        <v>64.790728803373327</v>
      </c>
      <c r="CE108" s="136">
        <v>4391828</v>
      </c>
      <c r="CF108" s="136">
        <v>3362664</v>
      </c>
      <c r="CG108" s="137">
        <v>76.566386479616227</v>
      </c>
      <c r="CH108" s="136">
        <v>3241178</v>
      </c>
      <c r="CI108" s="137">
        <v>73.80020346880616</v>
      </c>
      <c r="CJ108" s="136">
        <v>2500158</v>
      </c>
      <c r="CK108" s="137">
        <v>56.927502625330497</v>
      </c>
      <c r="CL108" s="136">
        <v>4695213</v>
      </c>
      <c r="CM108" s="136">
        <v>3380553</v>
      </c>
      <c r="CN108" s="137">
        <v>71.99999233261623</v>
      </c>
      <c r="CO108" s="136">
        <v>3222255</v>
      </c>
      <c r="CP108" s="137">
        <v>68.628515894806057</v>
      </c>
      <c r="CQ108" s="136">
        <v>2317099</v>
      </c>
      <c r="CR108" s="137">
        <v>49.3502424703629</v>
      </c>
      <c r="CS108" s="136">
        <v>4789564</v>
      </c>
      <c r="CT108" s="136">
        <v>3303636</v>
      </c>
      <c r="CU108" s="137">
        <v>68.975714699709627</v>
      </c>
      <c r="CV108" s="136">
        <v>3109684</v>
      </c>
      <c r="CW108" s="137">
        <v>64.92624380841346</v>
      </c>
      <c r="CX108" s="136">
        <v>2097474</v>
      </c>
      <c r="CY108" s="137">
        <v>43.792587383736809</v>
      </c>
      <c r="CZ108" s="136">
        <v>4417542</v>
      </c>
      <c r="DA108" s="136">
        <v>3010384</v>
      </c>
      <c r="DB108" s="137">
        <v>68.146131943963411</v>
      </c>
      <c r="DC108" s="136">
        <v>2796309</v>
      </c>
      <c r="DD108" s="137">
        <v>63.300111238331183</v>
      </c>
      <c r="DE108" s="136">
        <v>1794095</v>
      </c>
      <c r="DF108" s="137">
        <v>40.612969837072285</v>
      </c>
      <c r="DG108" s="136">
        <v>3804929</v>
      </c>
      <c r="DH108" s="136">
        <v>2691224</v>
      </c>
      <c r="DI108" s="137">
        <v>70.729940033046617</v>
      </c>
      <c r="DJ108" s="136">
        <v>2453976</v>
      </c>
      <c r="DK108" s="137">
        <v>64.494659427284972</v>
      </c>
      <c r="DL108" s="136">
        <v>1524500</v>
      </c>
      <c r="DM108" s="137">
        <v>40.066450648619202</v>
      </c>
      <c r="DN108" s="136">
        <v>1401351</v>
      </c>
      <c r="DO108" s="136">
        <v>957732</v>
      </c>
      <c r="DP108" s="137">
        <v>68.343477116011613</v>
      </c>
      <c r="DQ108" s="136">
        <v>812423</v>
      </c>
      <c r="DR108" s="137">
        <v>57.974269116017332</v>
      </c>
      <c r="DS108" s="136">
        <v>348880</v>
      </c>
      <c r="DT108" s="137">
        <v>24.895975383754674</v>
      </c>
      <c r="DU108" s="136">
        <v>1422608</v>
      </c>
      <c r="DV108" s="136">
        <v>875385</v>
      </c>
      <c r="DW108" s="137">
        <v>61.533816764702578</v>
      </c>
      <c r="DX108" s="136">
        <v>678499</v>
      </c>
      <c r="DY108" s="137">
        <v>47.694023933508035</v>
      </c>
      <c r="DZ108" s="136">
        <v>107867</v>
      </c>
      <c r="EA108" s="137">
        <v>7.5823417273064688</v>
      </c>
      <c r="EB108" s="136">
        <v>2988769</v>
      </c>
      <c r="EC108" s="136">
        <v>1296173</v>
      </c>
      <c r="ED108" s="137">
        <v>43.368122461120279</v>
      </c>
      <c r="EE108" s="136">
        <v>952712</v>
      </c>
      <c r="EF108" s="137">
        <v>31.876401287620421</v>
      </c>
      <c r="EG108" s="136">
        <v>24391</v>
      </c>
      <c r="EH108" s="137">
        <v>0.81608849663523686</v>
      </c>
      <c r="EI108" s="136">
        <v>5005988</v>
      </c>
      <c r="EJ108" s="136">
        <v>471892</v>
      </c>
      <c r="EK108" s="137">
        <v>9.4265507628064622</v>
      </c>
      <c r="EL108" s="138">
        <v>271458</v>
      </c>
      <c r="EM108" s="137">
        <v>5.422665815419454</v>
      </c>
      <c r="EN108" s="138">
        <v>4418</v>
      </c>
      <c r="EO108" s="137">
        <v>8.825430664236511E-2</v>
      </c>
      <c r="EP108" s="138">
        <v>2223118</v>
      </c>
      <c r="EQ108" s="138">
        <v>0</v>
      </c>
      <c r="ER108" s="137">
        <v>0</v>
      </c>
      <c r="ET108" s="239">
        <f t="shared" si="93"/>
        <v>59836349</v>
      </c>
      <c r="EU108" s="239">
        <f t="shared" si="170"/>
        <v>16154291</v>
      </c>
      <c r="EV108" s="242">
        <v>44835</v>
      </c>
      <c r="EW108" s="287">
        <f t="shared" si="171"/>
        <v>0.26997454340003263</v>
      </c>
      <c r="EX108" s="239">
        <f t="shared" si="94"/>
        <v>50418984</v>
      </c>
      <c r="EY108" s="239">
        <f t="shared" si="172"/>
        <v>9380376</v>
      </c>
      <c r="EZ108" s="286">
        <f t="shared" si="173"/>
        <v>0.18604849316281344</v>
      </c>
      <c r="FA108" s="288">
        <f t="shared" si="95"/>
        <v>0.81395150683718653</v>
      </c>
      <c r="FB108" s="291">
        <f t="shared" si="96"/>
        <v>0.78592002171245656</v>
      </c>
      <c r="FC108" s="294">
        <f t="shared" si="97"/>
        <v>0.6469418741163051</v>
      </c>
      <c r="FE108" s="239">
        <f t="shared" si="98"/>
        <v>19108599</v>
      </c>
      <c r="FF108" s="239">
        <f t="shared" si="99"/>
        <v>13343529</v>
      </c>
      <c r="FG108" s="239">
        <f t="shared" si="100"/>
        <v>5765070</v>
      </c>
      <c r="FH108" s="239">
        <f t="shared" si="101"/>
        <v>12394647</v>
      </c>
      <c r="FI108" s="240">
        <f t="shared" si="102"/>
        <v>0.30170029733734011</v>
      </c>
      <c r="FJ108" s="239">
        <f t="shared" si="103"/>
        <v>8082048</v>
      </c>
      <c r="FK108" s="240">
        <f t="shared" si="104"/>
        <v>0.69829970266265984</v>
      </c>
      <c r="FL108" s="240">
        <f t="shared" si="105"/>
        <v>0.64864237299657601</v>
      </c>
      <c r="FM108" s="240">
        <f t="shared" si="106"/>
        <v>0.42295345671338858</v>
      </c>
      <c r="FO108" s="312">
        <f t="shared" si="107"/>
        <v>8257219</v>
      </c>
      <c r="FP108" s="312">
        <f t="shared" si="169"/>
        <v>6509779</v>
      </c>
      <c r="FQ108" s="239">
        <f t="shared" si="108"/>
        <v>1747440</v>
      </c>
      <c r="FR108" s="312">
        <f t="shared" si="109"/>
        <v>6301626</v>
      </c>
      <c r="FS108" s="240">
        <f t="shared" si="110"/>
        <v>0.21162573016411457</v>
      </c>
      <c r="FT108" s="312">
        <f t="shared" si="111"/>
        <v>5004573</v>
      </c>
      <c r="FU108" s="240">
        <f t="shared" si="112"/>
        <v>0.78837426983588543</v>
      </c>
      <c r="FV108" s="240">
        <f t="shared" si="113"/>
        <v>0.76316566146544007</v>
      </c>
      <c r="FW108" s="240">
        <f t="shared" si="114"/>
        <v>0.60608456672882238</v>
      </c>
      <c r="FY108" s="244">
        <f t="shared" si="115"/>
        <v>8269325</v>
      </c>
      <c r="FZ108" s="244">
        <f t="shared" si="116"/>
        <v>7275070</v>
      </c>
      <c r="GA108" s="239">
        <f t="shared" si="117"/>
        <v>994255</v>
      </c>
      <c r="GB108" s="244">
        <f t="shared" si="118"/>
        <v>7144021</v>
      </c>
      <c r="GC108" s="240">
        <f t="shared" si="119"/>
        <v>0.12023411826237329</v>
      </c>
      <c r="GD108" s="244">
        <f t="shared" si="120"/>
        <v>6319808</v>
      </c>
      <c r="GE108" s="240">
        <f t="shared" si="121"/>
        <v>0.87976588173762671</v>
      </c>
      <c r="GF108" s="240">
        <f t="shared" si="122"/>
        <v>0.86391827628010753</v>
      </c>
      <c r="GG108" s="240">
        <f t="shared" si="123"/>
        <v>0.76424714230000634</v>
      </c>
      <c r="GI108" s="244">
        <f t="shared" si="124"/>
        <v>6685963</v>
      </c>
      <c r="GJ108" s="244">
        <f t="shared" si="125"/>
        <v>6154955</v>
      </c>
      <c r="GK108" s="239">
        <f t="shared" si="126"/>
        <v>531008</v>
      </c>
      <c r="GL108" s="244">
        <f t="shared" si="127"/>
        <v>6080296</v>
      </c>
      <c r="GM108" s="240">
        <f t="shared" si="128"/>
        <v>7.9421318963326604E-2</v>
      </c>
      <c r="GN108" s="244">
        <f t="shared" si="129"/>
        <v>5693382</v>
      </c>
      <c r="GO108" s="240">
        <f t="shared" si="130"/>
        <v>0.9205786810366734</v>
      </c>
      <c r="GP108" s="240">
        <f t="shared" si="131"/>
        <v>0.90941215199665326</v>
      </c>
      <c r="GQ108" s="240">
        <f t="shared" si="132"/>
        <v>0.85154255265845769</v>
      </c>
      <c r="GS108" s="244">
        <f t="shared" si="133"/>
        <v>5116920</v>
      </c>
      <c r="GT108" s="244">
        <f t="shared" si="134"/>
        <v>4881365</v>
      </c>
      <c r="GU108" s="239">
        <f t="shared" si="135"/>
        <v>235555</v>
      </c>
      <c r="GV108" s="244">
        <f t="shared" si="136"/>
        <v>4846059</v>
      </c>
      <c r="GW108" s="240">
        <f t="shared" si="137"/>
        <v>4.6034528583601075E-2</v>
      </c>
      <c r="GX108" s="244">
        <f t="shared" si="138"/>
        <v>4718021</v>
      </c>
      <c r="GY108" s="240">
        <f t="shared" si="139"/>
        <v>0.95396547141639898</v>
      </c>
      <c r="GZ108" s="240">
        <f t="shared" si="140"/>
        <v>0.94706561759808638</v>
      </c>
      <c r="HA108" s="240">
        <f t="shared" si="141"/>
        <v>0.92204314314079561</v>
      </c>
      <c r="HC108" s="239">
        <f t="shared" si="142"/>
        <v>2980958</v>
      </c>
      <c r="HD108" s="239">
        <f t="shared" si="143"/>
        <v>2873910</v>
      </c>
      <c r="HE108" s="239">
        <f t="shared" si="144"/>
        <v>107048</v>
      </c>
      <c r="HF108" s="239">
        <f t="shared" si="145"/>
        <v>2858640</v>
      </c>
      <c r="HG108" s="240">
        <f t="shared" si="146"/>
        <v>3.5910603235604126E-2</v>
      </c>
      <c r="HH108" s="239">
        <f t="shared" si="147"/>
        <v>2800320</v>
      </c>
      <c r="HI108" s="240">
        <f t="shared" si="148"/>
        <v>0.96408939676439587</v>
      </c>
      <c r="HJ108" s="299">
        <f t="shared" si="149"/>
        <v>0.95896688245859218</v>
      </c>
      <c r="HK108" s="297">
        <f t="shared" si="150"/>
        <v>0.93940270208436349</v>
      </c>
      <c r="HM108" s="239">
        <f t="shared" si="151"/>
        <v>31310385</v>
      </c>
      <c r="HN108" s="239">
        <f t="shared" si="152"/>
        <v>27695079</v>
      </c>
      <c r="HO108" s="307">
        <f t="shared" si="153"/>
        <v>3615306</v>
      </c>
      <c r="HP108" s="304">
        <f t="shared" si="154"/>
        <v>27230642</v>
      </c>
      <c r="HQ108" s="285">
        <f t="shared" si="155"/>
        <v>0.11546667343758309</v>
      </c>
      <c r="HR108" s="302">
        <f t="shared" si="156"/>
        <v>24536104</v>
      </c>
      <c r="HS108" s="300">
        <f t="shared" si="157"/>
        <v>0.8845333265624169</v>
      </c>
      <c r="HT108" s="299">
        <f t="shared" si="158"/>
        <v>0.86970000528578617</v>
      </c>
      <c r="HU108" s="297">
        <f t="shared" si="159"/>
        <v>0.78364108266314836</v>
      </c>
      <c r="HW108" s="239">
        <f t="shared" si="160"/>
        <v>14783841</v>
      </c>
      <c r="HX108" s="309">
        <f t="shared" si="161"/>
        <v>13910230</v>
      </c>
      <c r="HY108" s="307">
        <f t="shared" si="162"/>
        <v>873611</v>
      </c>
      <c r="HZ108" s="304">
        <f t="shared" si="163"/>
        <v>13784995</v>
      </c>
      <c r="IA108" s="285">
        <f t="shared" si="164"/>
        <v>5.9092288668418445E-2</v>
      </c>
      <c r="IB108" s="302">
        <f t="shared" si="165"/>
        <v>13211723</v>
      </c>
      <c r="IC108" s="300">
        <f t="shared" si="166"/>
        <v>0.94090771133158158</v>
      </c>
      <c r="ID108" s="299">
        <f t="shared" si="167"/>
        <v>0.9324366380834318</v>
      </c>
      <c r="IE108" s="297">
        <f t="shared" si="168"/>
        <v>0.89365970589104682</v>
      </c>
    </row>
    <row r="109" spans="2:239" ht="15" hidden="1" x14ac:dyDescent="0.3">
      <c r="B109" s="131">
        <v>100</v>
      </c>
      <c r="C109" s="131" t="s">
        <v>755</v>
      </c>
      <c r="D109" s="139">
        <v>44871</v>
      </c>
      <c r="E109" s="136">
        <v>2980958</v>
      </c>
      <c r="F109" s="136">
        <v>2874116</v>
      </c>
      <c r="G109" s="137">
        <v>96.415850206544334</v>
      </c>
      <c r="H109" s="136">
        <v>2858832</v>
      </c>
      <c r="I109" s="137">
        <v>95.903129128286949</v>
      </c>
      <c r="J109" s="136">
        <v>2801154</v>
      </c>
      <c r="K109" s="137">
        <v>93.968247791481801</v>
      </c>
      <c r="L109" s="136">
        <v>2430735</v>
      </c>
      <c r="M109" s="137">
        <v>81.542074728996511</v>
      </c>
      <c r="N109" s="136">
        <v>2280300</v>
      </c>
      <c r="O109" s="137">
        <v>76.495542708082425</v>
      </c>
      <c r="P109" s="136">
        <v>0</v>
      </c>
      <c r="Q109" s="137">
        <v>0</v>
      </c>
      <c r="R109" s="136">
        <v>2442116</v>
      </c>
      <c r="S109" s="136">
        <v>2349638</v>
      </c>
      <c r="T109" s="137">
        <v>96.213201993680883</v>
      </c>
      <c r="U109" s="136">
        <v>2335353</v>
      </c>
      <c r="V109" s="137">
        <v>95.628258444725802</v>
      </c>
      <c r="W109" s="136">
        <v>2286398</v>
      </c>
      <c r="X109" s="137">
        <v>93.623644413287494</v>
      </c>
      <c r="Y109" s="136">
        <v>1586356</v>
      </c>
      <c r="Z109" s="137">
        <v>64.958257511109224</v>
      </c>
      <c r="AA109" s="136">
        <v>1865373</v>
      </c>
      <c r="AB109" s="137">
        <v>76.383472365768043</v>
      </c>
      <c r="AC109" s="136">
        <v>0</v>
      </c>
      <c r="AD109" s="137">
        <v>0</v>
      </c>
      <c r="AE109" s="138">
        <v>2674804</v>
      </c>
      <c r="AF109" s="138">
        <v>2532216</v>
      </c>
      <c r="AG109" s="137">
        <v>94.669216884676416</v>
      </c>
      <c r="AH109" s="138">
        <v>2511116</v>
      </c>
      <c r="AI109" s="137">
        <v>93.880374038621156</v>
      </c>
      <c r="AJ109" s="138">
        <v>2433074</v>
      </c>
      <c r="AK109" s="137">
        <v>90.962702313889167</v>
      </c>
      <c r="AL109" s="138">
        <v>1933390</v>
      </c>
      <c r="AM109" s="137">
        <v>72.281557826293067</v>
      </c>
      <c r="AN109" s="138">
        <v>3015497</v>
      </c>
      <c r="AO109" s="138">
        <v>2802711</v>
      </c>
      <c r="AP109" s="137">
        <v>92.943584424060106</v>
      </c>
      <c r="AQ109" s="138">
        <v>2771965</v>
      </c>
      <c r="AR109" s="137">
        <v>91.923984669857077</v>
      </c>
      <c r="AS109" s="138">
        <v>2635801</v>
      </c>
      <c r="AT109" s="137">
        <v>87.408510106294258</v>
      </c>
      <c r="AU109" s="138">
        <v>1904430</v>
      </c>
      <c r="AV109" s="137">
        <v>63.154763543124069</v>
      </c>
      <c r="AW109" s="138">
        <v>3670466</v>
      </c>
      <c r="AX109" s="138">
        <v>3352930</v>
      </c>
      <c r="AY109" s="137">
        <v>91.348891394171744</v>
      </c>
      <c r="AZ109" s="138">
        <v>3308983</v>
      </c>
      <c r="BA109" s="137">
        <v>90.151577483621963</v>
      </c>
      <c r="BB109" s="138">
        <v>3063678</v>
      </c>
      <c r="BC109" s="137">
        <v>83.468366142064795</v>
      </c>
      <c r="BD109" s="138">
        <v>1719267</v>
      </c>
      <c r="BE109" s="137">
        <v>46.840564658547443</v>
      </c>
      <c r="BF109" s="138">
        <v>4129776</v>
      </c>
      <c r="BG109" s="138">
        <v>3692169</v>
      </c>
      <c r="BH109" s="137">
        <v>89.403614142752545</v>
      </c>
      <c r="BI109" s="138">
        <v>3633349</v>
      </c>
      <c r="BJ109" s="137">
        <v>87.979323818047277</v>
      </c>
      <c r="BK109" s="138">
        <v>3274807</v>
      </c>
      <c r="BL109" s="137">
        <v>79.297448578324818</v>
      </c>
      <c r="BM109" s="138">
        <v>1522819</v>
      </c>
      <c r="BN109" s="137">
        <v>36.874130703457041</v>
      </c>
      <c r="BO109" s="138">
        <v>4139549</v>
      </c>
      <c r="BP109" s="138">
        <v>3583549</v>
      </c>
      <c r="BQ109" s="137">
        <v>86.568585128476556</v>
      </c>
      <c r="BR109" s="138">
        <v>3511274</v>
      </c>
      <c r="BS109" s="137">
        <v>84.822621981283461</v>
      </c>
      <c r="BT109" s="138">
        <v>3050756</v>
      </c>
      <c r="BU109" s="137">
        <v>73.697786884513263</v>
      </c>
      <c r="BV109" s="138">
        <v>1087020</v>
      </c>
      <c r="BW109" s="137">
        <v>26.25938236266801</v>
      </c>
      <c r="BX109" s="136">
        <v>3865391</v>
      </c>
      <c r="BY109" s="136">
        <v>3147302</v>
      </c>
      <c r="BZ109" s="137">
        <v>81.422603819380754</v>
      </c>
      <c r="CA109" s="136">
        <v>3060633</v>
      </c>
      <c r="CB109" s="137">
        <v>79.180424438303902</v>
      </c>
      <c r="CC109" s="136">
        <v>2505519</v>
      </c>
      <c r="CD109" s="137">
        <v>64.819289950227542</v>
      </c>
      <c r="CE109" s="136">
        <v>4391828</v>
      </c>
      <c r="CF109" s="136">
        <v>3362944</v>
      </c>
      <c r="CG109" s="137">
        <v>76.572761956980102</v>
      </c>
      <c r="CH109" s="136">
        <v>3241451</v>
      </c>
      <c r="CI109" s="137">
        <v>73.80641955923592</v>
      </c>
      <c r="CJ109" s="136">
        <v>2501401</v>
      </c>
      <c r="CK109" s="137">
        <v>56.955805190913665</v>
      </c>
      <c r="CL109" s="136">
        <v>4695213</v>
      </c>
      <c r="CM109" s="136">
        <v>3381039</v>
      </c>
      <c r="CN109" s="137">
        <v>72.010343300719256</v>
      </c>
      <c r="CO109" s="136">
        <v>3222680</v>
      </c>
      <c r="CP109" s="137">
        <v>68.637567667324134</v>
      </c>
      <c r="CQ109" s="136">
        <v>2318554</v>
      </c>
      <c r="CR109" s="137">
        <v>49.381231479807198</v>
      </c>
      <c r="CS109" s="136">
        <v>4789564</v>
      </c>
      <c r="CT109" s="136">
        <v>3304193</v>
      </c>
      <c r="CU109" s="137">
        <v>68.987344150741066</v>
      </c>
      <c r="CV109" s="136">
        <v>3110185</v>
      </c>
      <c r="CW109" s="137">
        <v>64.93670405072362</v>
      </c>
      <c r="CX109" s="136">
        <v>2099041</v>
      </c>
      <c r="CY109" s="137">
        <v>43.825304349205894</v>
      </c>
      <c r="CZ109" s="136">
        <v>4417542</v>
      </c>
      <c r="DA109" s="136">
        <v>3011066</v>
      </c>
      <c r="DB109" s="137">
        <v>68.161570393671411</v>
      </c>
      <c r="DC109" s="136">
        <v>2796911</v>
      </c>
      <c r="DD109" s="137">
        <v>63.313738726196597</v>
      </c>
      <c r="DE109" s="136">
        <v>1795589</v>
      </c>
      <c r="DF109" s="137">
        <v>40.646789549482492</v>
      </c>
      <c r="DG109" s="136">
        <v>3804929</v>
      </c>
      <c r="DH109" s="136">
        <v>2691722</v>
      </c>
      <c r="DI109" s="137">
        <v>70.743028319319492</v>
      </c>
      <c r="DJ109" s="136">
        <v>2454390</v>
      </c>
      <c r="DK109" s="137">
        <v>64.505540050813039</v>
      </c>
      <c r="DL109" s="136">
        <v>1525657</v>
      </c>
      <c r="DM109" s="137">
        <v>40.096858574759217</v>
      </c>
      <c r="DN109" s="136">
        <v>1401351</v>
      </c>
      <c r="DO109" s="136">
        <v>957894</v>
      </c>
      <c r="DP109" s="137">
        <v>68.355037388919698</v>
      </c>
      <c r="DQ109" s="136">
        <v>812789</v>
      </c>
      <c r="DR109" s="137">
        <v>58.000386769624455</v>
      </c>
      <c r="DS109" s="136">
        <v>350023</v>
      </c>
      <c r="DT109" s="137">
        <v>24.977539531494962</v>
      </c>
      <c r="DU109" s="136">
        <v>1422608</v>
      </c>
      <c r="DV109" s="136">
        <v>875581</v>
      </c>
      <c r="DW109" s="137">
        <v>61.547594277552207</v>
      </c>
      <c r="DX109" s="136">
        <v>679139</v>
      </c>
      <c r="DY109" s="137">
        <v>47.73901173056808</v>
      </c>
      <c r="DZ109" s="136">
        <v>110761</v>
      </c>
      <c r="EA109" s="137">
        <v>7.7857709221373712</v>
      </c>
      <c r="EB109" s="136">
        <v>2988769</v>
      </c>
      <c r="EC109" s="136">
        <v>1297388</v>
      </c>
      <c r="ED109" s="137">
        <v>43.408774649362329</v>
      </c>
      <c r="EE109" s="136">
        <v>956292</v>
      </c>
      <c r="EF109" s="137">
        <v>31.996183043922095</v>
      </c>
      <c r="EG109" s="136">
        <v>25459</v>
      </c>
      <c r="EH109" s="137">
        <v>0.85182227197886495</v>
      </c>
      <c r="EI109" s="136">
        <v>5005988</v>
      </c>
      <c r="EJ109" s="136">
        <v>474251</v>
      </c>
      <c r="EK109" s="137">
        <v>9.4736743276252362</v>
      </c>
      <c r="EL109" s="138">
        <v>277449</v>
      </c>
      <c r="EM109" s="137">
        <v>5.5423424906332173</v>
      </c>
      <c r="EN109" s="138">
        <v>5151</v>
      </c>
      <c r="EO109" s="137">
        <v>0.10289677082725728</v>
      </c>
      <c r="EP109" s="138">
        <v>2223118</v>
      </c>
      <c r="EQ109" s="138">
        <v>0</v>
      </c>
      <c r="ER109" s="137">
        <v>0</v>
      </c>
      <c r="ET109" s="239">
        <f t="shared" si="93"/>
        <v>59836349</v>
      </c>
      <c r="EU109" s="239">
        <f t="shared" si="170"/>
        <v>16145640</v>
      </c>
      <c r="EW109" s="287">
        <f t="shared" si="171"/>
        <v>0.26982996572869111</v>
      </c>
      <c r="EX109" s="239">
        <f t="shared" si="94"/>
        <v>50418984</v>
      </c>
      <c r="EY109" s="239">
        <f t="shared" si="172"/>
        <v>9375495</v>
      </c>
      <c r="EZ109" s="286">
        <f t="shared" si="173"/>
        <v>0.18595168438935619</v>
      </c>
      <c r="FA109" s="288">
        <f t="shared" si="95"/>
        <v>0.81404831561064384</v>
      </c>
      <c r="FB109" s="291">
        <f t="shared" si="96"/>
        <v>0.78601169353194422</v>
      </c>
      <c r="FC109" s="294">
        <f t="shared" si="97"/>
        <v>0.64740400163557443</v>
      </c>
      <c r="FE109" s="239">
        <f t="shared" si="98"/>
        <v>19108599</v>
      </c>
      <c r="FF109" s="239">
        <f t="shared" si="99"/>
        <v>13345914</v>
      </c>
      <c r="FG109" s="239">
        <f t="shared" si="100"/>
        <v>5762685</v>
      </c>
      <c r="FH109" s="239">
        <f t="shared" si="101"/>
        <v>12396955</v>
      </c>
      <c r="FI109" s="240">
        <f t="shared" si="102"/>
        <v>0.3015754844193444</v>
      </c>
      <c r="FJ109" s="239">
        <f t="shared" si="103"/>
        <v>8088864</v>
      </c>
      <c r="FK109" s="240">
        <f t="shared" si="104"/>
        <v>0.69842451558065555</v>
      </c>
      <c r="FL109" s="240">
        <f t="shared" si="105"/>
        <v>0.64876315631512282</v>
      </c>
      <c r="FM109" s="240">
        <f t="shared" si="106"/>
        <v>0.42331015476330841</v>
      </c>
      <c r="FO109" s="312">
        <f t="shared" si="107"/>
        <v>8257219</v>
      </c>
      <c r="FP109" s="312">
        <f t="shared" si="169"/>
        <v>6510246</v>
      </c>
      <c r="FQ109" s="239">
        <f t="shared" si="108"/>
        <v>1746973</v>
      </c>
      <c r="FR109" s="312">
        <f t="shared" si="109"/>
        <v>6302084</v>
      </c>
      <c r="FS109" s="240">
        <f t="shared" si="110"/>
        <v>0.21156917359222277</v>
      </c>
      <c r="FT109" s="312">
        <f t="shared" si="111"/>
        <v>5006920</v>
      </c>
      <c r="FU109" s="240">
        <f t="shared" si="112"/>
        <v>0.78843082640777729</v>
      </c>
      <c r="FV109" s="240">
        <f t="shared" si="113"/>
        <v>0.76322112808198495</v>
      </c>
      <c r="FW109" s="240">
        <f t="shared" si="114"/>
        <v>0.60636880286207739</v>
      </c>
      <c r="FY109" s="244">
        <f t="shared" si="115"/>
        <v>8269325</v>
      </c>
      <c r="FZ109" s="244">
        <f t="shared" si="116"/>
        <v>7275718</v>
      </c>
      <c r="GA109" s="239">
        <f t="shared" si="117"/>
        <v>993607</v>
      </c>
      <c r="GB109" s="244">
        <f t="shared" si="118"/>
        <v>7144623</v>
      </c>
      <c r="GC109" s="240">
        <f t="shared" si="119"/>
        <v>0.12015575636463678</v>
      </c>
      <c r="GD109" s="244">
        <f t="shared" si="120"/>
        <v>6325563</v>
      </c>
      <c r="GE109" s="240">
        <f t="shared" si="121"/>
        <v>0.87984424363536318</v>
      </c>
      <c r="GF109" s="240">
        <f t="shared" si="122"/>
        <v>0.86399107545053555</v>
      </c>
      <c r="GG109" s="240">
        <f t="shared" si="123"/>
        <v>0.76494308785783605</v>
      </c>
      <c r="GI109" s="244">
        <f t="shared" si="124"/>
        <v>6685963</v>
      </c>
      <c r="GJ109" s="244">
        <f t="shared" si="125"/>
        <v>6155641</v>
      </c>
      <c r="GK109" s="239">
        <f t="shared" si="126"/>
        <v>530322</v>
      </c>
      <c r="GL109" s="244">
        <f t="shared" si="127"/>
        <v>6080948</v>
      </c>
      <c r="GM109" s="240">
        <f t="shared" si="128"/>
        <v>7.9318715942639825E-2</v>
      </c>
      <c r="GN109" s="244">
        <f t="shared" si="129"/>
        <v>5699479</v>
      </c>
      <c r="GO109" s="240">
        <f t="shared" si="130"/>
        <v>0.92068128405736016</v>
      </c>
      <c r="GP109" s="240">
        <f t="shared" si="131"/>
        <v>0.90950966973643144</v>
      </c>
      <c r="GQ109" s="240">
        <f t="shared" si="132"/>
        <v>0.85245446317905138</v>
      </c>
      <c r="GS109" s="244">
        <f t="shared" si="133"/>
        <v>5116920</v>
      </c>
      <c r="GT109" s="244">
        <f t="shared" si="134"/>
        <v>4881854</v>
      </c>
      <c r="GU109" s="239">
        <f t="shared" si="135"/>
        <v>235066</v>
      </c>
      <c r="GV109" s="244">
        <f t="shared" si="136"/>
        <v>4846469</v>
      </c>
      <c r="GW109" s="240">
        <f t="shared" si="137"/>
        <v>4.5938963282599686E-2</v>
      </c>
      <c r="GX109" s="244">
        <f t="shared" si="138"/>
        <v>4719472</v>
      </c>
      <c r="GY109" s="240">
        <f t="shared" si="139"/>
        <v>0.95406103671740028</v>
      </c>
      <c r="GZ109" s="240">
        <f t="shared" si="140"/>
        <v>0.94714574392407935</v>
      </c>
      <c r="HA109" s="240">
        <f t="shared" si="141"/>
        <v>0.92232671216278539</v>
      </c>
      <c r="HC109" s="239">
        <f t="shared" si="142"/>
        <v>2980958</v>
      </c>
      <c r="HD109" s="239">
        <f t="shared" si="143"/>
        <v>2874116</v>
      </c>
      <c r="HE109" s="239">
        <f t="shared" si="144"/>
        <v>106842</v>
      </c>
      <c r="HF109" s="239">
        <f t="shared" si="145"/>
        <v>2858832</v>
      </c>
      <c r="HG109" s="240">
        <f t="shared" si="146"/>
        <v>3.5841497934556606E-2</v>
      </c>
      <c r="HH109" s="239">
        <f t="shared" si="147"/>
        <v>2801154</v>
      </c>
      <c r="HI109" s="240">
        <f t="shared" si="148"/>
        <v>0.9641585020654434</v>
      </c>
      <c r="HJ109" s="299">
        <f t="shared" si="149"/>
        <v>0.95903129128286946</v>
      </c>
      <c r="HK109" s="297">
        <f t="shared" si="150"/>
        <v>0.93968247791481796</v>
      </c>
      <c r="HM109" s="239">
        <f t="shared" si="151"/>
        <v>31310385</v>
      </c>
      <c r="HN109" s="239">
        <f t="shared" si="152"/>
        <v>27697575</v>
      </c>
      <c r="HO109" s="307">
        <f t="shared" si="153"/>
        <v>3612810</v>
      </c>
      <c r="HP109" s="304">
        <f t="shared" si="154"/>
        <v>27232956</v>
      </c>
      <c r="HQ109" s="285">
        <f t="shared" si="155"/>
        <v>0.11538695547819039</v>
      </c>
      <c r="HR109" s="302">
        <f t="shared" si="156"/>
        <v>24552588</v>
      </c>
      <c r="HS109" s="300">
        <f t="shared" si="157"/>
        <v>0.88461304452180967</v>
      </c>
      <c r="HT109" s="299">
        <f t="shared" si="158"/>
        <v>0.86977391047730646</v>
      </c>
      <c r="HU109" s="297">
        <f t="shared" si="159"/>
        <v>0.78416755335330435</v>
      </c>
      <c r="HW109" s="239">
        <f t="shared" si="160"/>
        <v>14783841</v>
      </c>
      <c r="HX109" s="309">
        <f t="shared" si="161"/>
        <v>13911611</v>
      </c>
      <c r="HY109" s="307">
        <f t="shared" si="162"/>
        <v>872230</v>
      </c>
      <c r="HZ109" s="304">
        <f t="shared" si="163"/>
        <v>13786249</v>
      </c>
      <c r="IA109" s="285">
        <f t="shared" si="164"/>
        <v>5.8998875867239099E-2</v>
      </c>
      <c r="IB109" s="302">
        <f t="shared" si="165"/>
        <v>13220105</v>
      </c>
      <c r="IC109" s="300">
        <f t="shared" si="166"/>
        <v>0.94100112413276094</v>
      </c>
      <c r="ID109" s="299">
        <f t="shared" si="167"/>
        <v>0.93252146042425643</v>
      </c>
      <c r="IE109" s="297">
        <f t="shared" si="168"/>
        <v>0.89422667627445396</v>
      </c>
    </row>
    <row r="110" spans="2:239" ht="15" hidden="1" x14ac:dyDescent="0.3">
      <c r="B110" s="131">
        <v>101</v>
      </c>
      <c r="C110" s="131" t="s">
        <v>756</v>
      </c>
      <c r="D110" s="139">
        <v>44878</v>
      </c>
      <c r="E110" s="136">
        <v>2980958</v>
      </c>
      <c r="F110" s="136">
        <v>2874301</v>
      </c>
      <c r="G110" s="137">
        <v>96.422056265133563</v>
      </c>
      <c r="H110" s="136">
        <v>2858975</v>
      </c>
      <c r="I110" s="137">
        <v>95.907926243845097</v>
      </c>
      <c r="J110" s="136">
        <v>2801852</v>
      </c>
      <c r="K110" s="137">
        <v>93.991663082807605</v>
      </c>
      <c r="L110" s="136">
        <v>2430735</v>
      </c>
      <c r="M110" s="137">
        <v>81.542074728996511</v>
      </c>
      <c r="N110" s="136">
        <v>2346851</v>
      </c>
      <c r="O110" s="137">
        <v>78.728080033331565</v>
      </c>
      <c r="P110" s="136">
        <v>0</v>
      </c>
      <c r="Q110" s="137">
        <v>0</v>
      </c>
      <c r="R110" s="136">
        <v>2442116</v>
      </c>
      <c r="S110" s="136">
        <v>2349802</v>
      </c>
      <c r="T110" s="137">
        <v>96.219917481397275</v>
      </c>
      <c r="U110" s="136">
        <v>2335501</v>
      </c>
      <c r="V110" s="137">
        <v>95.63431876290889</v>
      </c>
      <c r="W110" s="136">
        <v>2286877</v>
      </c>
      <c r="X110" s="137">
        <v>93.643258551190854</v>
      </c>
      <c r="Y110" s="136">
        <v>1586356</v>
      </c>
      <c r="Z110" s="137">
        <v>64.958257511109224</v>
      </c>
      <c r="AA110" s="136">
        <v>1919881</v>
      </c>
      <c r="AB110" s="137">
        <v>78.615471173359495</v>
      </c>
      <c r="AC110" s="136">
        <v>0</v>
      </c>
      <c r="AD110" s="137">
        <v>0</v>
      </c>
      <c r="AE110" s="138">
        <v>2674804</v>
      </c>
      <c r="AF110" s="138">
        <v>2532453</v>
      </c>
      <c r="AG110" s="137">
        <v>94.678077346975712</v>
      </c>
      <c r="AH110" s="138">
        <v>2511296</v>
      </c>
      <c r="AI110" s="137">
        <v>93.887103503658579</v>
      </c>
      <c r="AJ110" s="138">
        <v>2433819</v>
      </c>
      <c r="AK110" s="137">
        <v>90.990554821960785</v>
      </c>
      <c r="AL110" s="138">
        <v>2000771</v>
      </c>
      <c r="AM110" s="137">
        <v>74.800658291224337</v>
      </c>
      <c r="AN110" s="138">
        <v>3015497</v>
      </c>
      <c r="AO110" s="138">
        <v>2802963</v>
      </c>
      <c r="AP110" s="137">
        <v>92.951941255454742</v>
      </c>
      <c r="AQ110" s="138">
        <v>2772199</v>
      </c>
      <c r="AR110" s="137">
        <v>91.931744584723518</v>
      </c>
      <c r="AS110" s="138">
        <v>2637284</v>
      </c>
      <c r="AT110" s="137">
        <v>87.45768939581103</v>
      </c>
      <c r="AU110" s="138">
        <v>1997210</v>
      </c>
      <c r="AV110" s="137">
        <v>66.231536625637503</v>
      </c>
      <c r="AW110" s="138">
        <v>3670466</v>
      </c>
      <c r="AX110" s="138">
        <v>3353226</v>
      </c>
      <c r="AY110" s="137">
        <v>91.356955765289754</v>
      </c>
      <c r="AZ110" s="138">
        <v>3309291</v>
      </c>
      <c r="BA110" s="137">
        <v>90.159968788704219</v>
      </c>
      <c r="BB110" s="138">
        <v>3067088</v>
      </c>
      <c r="BC110" s="137">
        <v>83.561269876903907</v>
      </c>
      <c r="BD110" s="138">
        <v>1913006</v>
      </c>
      <c r="BE110" s="137">
        <v>52.118886266757414</v>
      </c>
      <c r="BF110" s="138">
        <v>4129776</v>
      </c>
      <c r="BG110" s="138">
        <v>3692485</v>
      </c>
      <c r="BH110" s="137">
        <v>89.411265889481655</v>
      </c>
      <c r="BI110" s="138">
        <v>3633639</v>
      </c>
      <c r="BJ110" s="137">
        <v>87.98634599067843</v>
      </c>
      <c r="BK110" s="138">
        <v>3277926</v>
      </c>
      <c r="BL110" s="137">
        <v>79.372973255692315</v>
      </c>
      <c r="BM110" s="138">
        <v>1727390</v>
      </c>
      <c r="BN110" s="137">
        <v>41.827692349415564</v>
      </c>
      <c r="BO110" s="138">
        <v>4139549</v>
      </c>
      <c r="BP110" s="138">
        <v>3583816</v>
      </c>
      <c r="BQ110" s="137">
        <v>86.575035106481408</v>
      </c>
      <c r="BR110" s="138">
        <v>3511535</v>
      </c>
      <c r="BS110" s="137">
        <v>84.828927015962364</v>
      </c>
      <c r="BT110" s="138">
        <v>3053197</v>
      </c>
      <c r="BU110" s="137">
        <v>73.756754660954613</v>
      </c>
      <c r="BV110" s="138">
        <v>1253593</v>
      </c>
      <c r="BW110" s="137">
        <v>30.283323134959872</v>
      </c>
      <c r="BX110" s="136">
        <v>3865391</v>
      </c>
      <c r="BY110" s="136">
        <v>3147469</v>
      </c>
      <c r="BZ110" s="137">
        <v>81.426924210254541</v>
      </c>
      <c r="CA110" s="136">
        <v>3060827</v>
      </c>
      <c r="CB110" s="137">
        <v>79.185443335486625</v>
      </c>
      <c r="CC110" s="136">
        <v>2506607</v>
      </c>
      <c r="CD110" s="137">
        <v>64.847437167417226</v>
      </c>
      <c r="CE110" s="136">
        <v>4391828</v>
      </c>
      <c r="CF110" s="136">
        <v>3363212</v>
      </c>
      <c r="CG110" s="137">
        <v>76.578864199599806</v>
      </c>
      <c r="CH110" s="136">
        <v>3241699</v>
      </c>
      <c r="CI110" s="137">
        <v>73.812066410615358</v>
      </c>
      <c r="CJ110" s="136">
        <v>2502583</v>
      </c>
      <c r="CK110" s="137">
        <v>56.982718813213992</v>
      </c>
      <c r="CL110" s="136">
        <v>4695213</v>
      </c>
      <c r="CM110" s="136">
        <v>3381482</v>
      </c>
      <c r="CN110" s="137">
        <v>72.019778442426357</v>
      </c>
      <c r="CO110" s="136">
        <v>3223045</v>
      </c>
      <c r="CP110" s="137">
        <v>68.645341542545566</v>
      </c>
      <c r="CQ110" s="136">
        <v>2319896</v>
      </c>
      <c r="CR110" s="137">
        <v>49.409813782676096</v>
      </c>
      <c r="CS110" s="136">
        <v>4789564</v>
      </c>
      <c r="CT110" s="136">
        <v>3304740</v>
      </c>
      <c r="CU110" s="137">
        <v>68.998764814500859</v>
      </c>
      <c r="CV110" s="136">
        <v>3110687</v>
      </c>
      <c r="CW110" s="137">
        <v>64.947185171760935</v>
      </c>
      <c r="CX110" s="136">
        <v>2100537</v>
      </c>
      <c r="CY110" s="137">
        <v>43.856538925046209</v>
      </c>
      <c r="CZ110" s="136">
        <v>4417542</v>
      </c>
      <c r="DA110" s="136">
        <v>3011682</v>
      </c>
      <c r="DB110" s="137">
        <v>68.1755147998593</v>
      </c>
      <c r="DC110" s="136">
        <v>2797420</v>
      </c>
      <c r="DD110" s="137">
        <v>63.325260970920027</v>
      </c>
      <c r="DE110" s="136">
        <v>1797056</v>
      </c>
      <c r="DF110" s="137">
        <v>40.679998062270826</v>
      </c>
      <c r="DG110" s="136">
        <v>3804929</v>
      </c>
      <c r="DH110" s="136">
        <v>2692156</v>
      </c>
      <c r="DI110" s="137">
        <v>70.754434576834413</v>
      </c>
      <c r="DJ110" s="136">
        <v>2454844</v>
      </c>
      <c r="DK110" s="137">
        <v>64.517471942314813</v>
      </c>
      <c r="DL110" s="136">
        <v>1526821</v>
      </c>
      <c r="DM110" s="137">
        <v>40.127450472794628</v>
      </c>
      <c r="DN110" s="136">
        <v>1401351</v>
      </c>
      <c r="DO110" s="136">
        <v>958094</v>
      </c>
      <c r="DP110" s="137">
        <v>68.369309330781519</v>
      </c>
      <c r="DQ110" s="136">
        <v>813141</v>
      </c>
      <c r="DR110" s="137">
        <v>58.025505387301259</v>
      </c>
      <c r="DS110" s="136">
        <v>351063</v>
      </c>
      <c r="DT110" s="137">
        <v>25.051753629176414</v>
      </c>
      <c r="DU110" s="136">
        <v>1422608</v>
      </c>
      <c r="DV110" s="136">
        <v>875757</v>
      </c>
      <c r="DW110" s="137">
        <v>61.559965921743732</v>
      </c>
      <c r="DX110" s="136">
        <v>679679</v>
      </c>
      <c r="DY110" s="137">
        <v>47.7769701843375</v>
      </c>
      <c r="DZ110" s="136">
        <v>113217</v>
      </c>
      <c r="EA110" s="137">
        <v>7.9584115933553026</v>
      </c>
      <c r="EB110" s="136">
        <v>2988769</v>
      </c>
      <c r="EC110" s="136">
        <v>1298414</v>
      </c>
      <c r="ED110" s="137">
        <v>43.443103163877836</v>
      </c>
      <c r="EE110" s="136">
        <v>959461</v>
      </c>
      <c r="EF110" s="137">
        <v>32.10221331926288</v>
      </c>
      <c r="EG110" s="136">
        <v>26816</v>
      </c>
      <c r="EH110" s="137">
        <v>0.89722558016360576</v>
      </c>
      <c r="EI110" s="136">
        <v>5005988</v>
      </c>
      <c r="EJ110" s="136">
        <v>476348</v>
      </c>
      <c r="EK110" s="137">
        <v>9.5155641603615511</v>
      </c>
      <c r="EL110" s="138">
        <v>282968</v>
      </c>
      <c r="EM110" s="137">
        <v>5.6525904576678974</v>
      </c>
      <c r="EN110" s="138">
        <v>5957</v>
      </c>
      <c r="EO110" s="137">
        <v>0.11899748860764348</v>
      </c>
      <c r="EP110" s="138">
        <v>2223118</v>
      </c>
      <c r="EQ110" s="138">
        <v>0</v>
      </c>
      <c r="ER110" s="137">
        <v>0</v>
      </c>
      <c r="ET110" s="239">
        <f t="shared" si="93"/>
        <v>59836349</v>
      </c>
      <c r="EU110" s="239">
        <f t="shared" si="170"/>
        <v>16137949</v>
      </c>
      <c r="EW110" s="287">
        <f t="shared" si="171"/>
        <v>0.26970143181697132</v>
      </c>
      <c r="EX110" s="239">
        <f t="shared" si="94"/>
        <v>50418984</v>
      </c>
      <c r="EY110" s="239">
        <f t="shared" si="172"/>
        <v>9371103</v>
      </c>
      <c r="EZ110" s="286">
        <f t="shared" si="173"/>
        <v>0.18586457434366388</v>
      </c>
      <c r="FA110" s="288">
        <f t="shared" si="95"/>
        <v>0.81413542565633612</v>
      </c>
      <c r="FB110" s="291">
        <f t="shared" si="96"/>
        <v>0.78609475748261803</v>
      </c>
      <c r="FC110" s="294">
        <f t="shared" si="97"/>
        <v>0.64782356582195311</v>
      </c>
      <c r="FE110" s="239">
        <f t="shared" si="98"/>
        <v>19108599</v>
      </c>
      <c r="FF110" s="239">
        <f t="shared" si="99"/>
        <v>13348154</v>
      </c>
      <c r="FG110" s="239">
        <f t="shared" si="100"/>
        <v>5760445</v>
      </c>
      <c r="FH110" s="239">
        <f t="shared" si="101"/>
        <v>12399137</v>
      </c>
      <c r="FI110" s="240">
        <f t="shared" si="102"/>
        <v>0.30145825970810314</v>
      </c>
      <c r="FJ110" s="239">
        <f t="shared" si="103"/>
        <v>8095373</v>
      </c>
      <c r="FK110" s="240">
        <f t="shared" si="104"/>
        <v>0.69854174029189686</v>
      </c>
      <c r="FL110" s="240">
        <f t="shared" si="105"/>
        <v>0.64887734574366229</v>
      </c>
      <c r="FM110" s="240">
        <f t="shared" si="106"/>
        <v>0.42365078674789292</v>
      </c>
      <c r="FO110" s="312">
        <f t="shared" si="107"/>
        <v>8257219</v>
      </c>
      <c r="FP110" s="312">
        <f t="shared" si="169"/>
        <v>6510681</v>
      </c>
      <c r="FQ110" s="239">
        <f t="shared" si="108"/>
        <v>1746538</v>
      </c>
      <c r="FR110" s="312">
        <f t="shared" si="109"/>
        <v>6302526</v>
      </c>
      <c r="FS110" s="240">
        <f t="shared" si="110"/>
        <v>0.21151649241712009</v>
      </c>
      <c r="FT110" s="312">
        <f t="shared" si="111"/>
        <v>5009190</v>
      </c>
      <c r="FU110" s="240">
        <f t="shared" si="112"/>
        <v>0.78848350758287988</v>
      </c>
      <c r="FV110" s="240">
        <f t="shared" si="113"/>
        <v>0.7632746570001353</v>
      </c>
      <c r="FW110" s="240">
        <f t="shared" si="114"/>
        <v>0.60664371382180848</v>
      </c>
      <c r="FY110" s="244">
        <f t="shared" si="115"/>
        <v>8269325</v>
      </c>
      <c r="FZ110" s="244">
        <f t="shared" si="116"/>
        <v>7276301</v>
      </c>
      <c r="GA110" s="239">
        <f t="shared" si="117"/>
        <v>993024</v>
      </c>
      <c r="GB110" s="244">
        <f t="shared" si="118"/>
        <v>7145174</v>
      </c>
      <c r="GC110" s="240">
        <f t="shared" si="119"/>
        <v>0.12008525484244482</v>
      </c>
      <c r="GD110" s="244">
        <f t="shared" si="120"/>
        <v>6331123</v>
      </c>
      <c r="GE110" s="240">
        <f t="shared" si="121"/>
        <v>0.87991474515755519</v>
      </c>
      <c r="GF110" s="240">
        <f t="shared" si="122"/>
        <v>0.86405770724938247</v>
      </c>
      <c r="GG110" s="240">
        <f t="shared" si="123"/>
        <v>0.76561545228903205</v>
      </c>
      <c r="GI110" s="244">
        <f t="shared" si="124"/>
        <v>6685963</v>
      </c>
      <c r="GJ110" s="244">
        <f t="shared" si="125"/>
        <v>6156189</v>
      </c>
      <c r="GK110" s="239">
        <f t="shared" si="126"/>
        <v>529774</v>
      </c>
      <c r="GL110" s="244">
        <f t="shared" si="127"/>
        <v>6081490</v>
      </c>
      <c r="GM110" s="240">
        <f t="shared" si="128"/>
        <v>7.9236753179758854E-2</v>
      </c>
      <c r="GN110" s="244">
        <f t="shared" si="129"/>
        <v>5704372</v>
      </c>
      <c r="GO110" s="240">
        <f t="shared" si="130"/>
        <v>0.92076324682024113</v>
      </c>
      <c r="GP110" s="240">
        <f t="shared" si="131"/>
        <v>0.90959073509679911</v>
      </c>
      <c r="GQ110" s="240">
        <f t="shared" si="132"/>
        <v>0.85318629492864384</v>
      </c>
      <c r="GS110" s="244">
        <f t="shared" si="133"/>
        <v>5116920</v>
      </c>
      <c r="GT110" s="244">
        <f t="shared" si="134"/>
        <v>4882255</v>
      </c>
      <c r="GU110" s="239">
        <f t="shared" si="135"/>
        <v>234665</v>
      </c>
      <c r="GV110" s="244">
        <f t="shared" si="136"/>
        <v>4846797</v>
      </c>
      <c r="GW110" s="240">
        <f t="shared" si="137"/>
        <v>4.5860595827177289E-2</v>
      </c>
      <c r="GX110" s="244">
        <f t="shared" si="138"/>
        <v>4720696</v>
      </c>
      <c r="GY110" s="240">
        <f t="shared" si="139"/>
        <v>0.95413940417282272</v>
      </c>
      <c r="GZ110" s="240">
        <f t="shared" si="140"/>
        <v>0.94720984498487371</v>
      </c>
      <c r="HA110" s="240">
        <f t="shared" si="141"/>
        <v>0.92256591856038395</v>
      </c>
      <c r="HC110" s="239">
        <f t="shared" si="142"/>
        <v>2980958</v>
      </c>
      <c r="HD110" s="239">
        <f t="shared" si="143"/>
        <v>2874301</v>
      </c>
      <c r="HE110" s="239">
        <f t="shared" si="144"/>
        <v>106657</v>
      </c>
      <c r="HF110" s="239">
        <f t="shared" si="145"/>
        <v>2858975</v>
      </c>
      <c r="HG110" s="240">
        <f t="shared" si="146"/>
        <v>3.5779437348664421E-2</v>
      </c>
      <c r="HH110" s="239">
        <f t="shared" si="147"/>
        <v>2801852</v>
      </c>
      <c r="HI110" s="240">
        <f t="shared" si="148"/>
        <v>0.9642205626513356</v>
      </c>
      <c r="HJ110" s="299">
        <f t="shared" si="149"/>
        <v>0.95907926243845099</v>
      </c>
      <c r="HK110" s="297">
        <f t="shared" si="150"/>
        <v>0.93991663082807608</v>
      </c>
      <c r="HM110" s="239">
        <f t="shared" si="151"/>
        <v>31310385</v>
      </c>
      <c r="HN110" s="239">
        <f t="shared" si="152"/>
        <v>27699727</v>
      </c>
      <c r="HO110" s="307">
        <f t="shared" si="153"/>
        <v>3610658</v>
      </c>
      <c r="HP110" s="304">
        <f t="shared" si="154"/>
        <v>27234962</v>
      </c>
      <c r="HQ110" s="285">
        <f t="shared" si="155"/>
        <v>0.11531822428884218</v>
      </c>
      <c r="HR110" s="302">
        <f t="shared" si="156"/>
        <v>24567233</v>
      </c>
      <c r="HS110" s="300">
        <f t="shared" si="157"/>
        <v>0.8846817757111578</v>
      </c>
      <c r="HT110" s="299">
        <f t="shared" si="158"/>
        <v>0.86983797867704282</v>
      </c>
      <c r="HU110" s="297">
        <f t="shared" si="159"/>
        <v>0.7846352895373212</v>
      </c>
      <c r="HW110" s="239">
        <f t="shared" si="160"/>
        <v>14783841</v>
      </c>
      <c r="HX110" s="309">
        <f t="shared" si="161"/>
        <v>13912745</v>
      </c>
      <c r="HY110" s="307">
        <f t="shared" si="162"/>
        <v>871096</v>
      </c>
      <c r="HZ110" s="304">
        <f t="shared" si="163"/>
        <v>13787262</v>
      </c>
      <c r="IA110" s="285">
        <f t="shared" si="164"/>
        <v>5.8922170496828262E-2</v>
      </c>
      <c r="IB110" s="302">
        <f t="shared" si="165"/>
        <v>13226920</v>
      </c>
      <c r="IC110" s="300">
        <f t="shared" si="166"/>
        <v>0.94107782950317176</v>
      </c>
      <c r="ID110" s="299">
        <f t="shared" si="167"/>
        <v>0.93258998118283332</v>
      </c>
      <c r="IE110" s="297">
        <f t="shared" si="168"/>
        <v>0.89468765255254035</v>
      </c>
    </row>
    <row r="111" spans="2:239" ht="15" hidden="1" x14ac:dyDescent="0.3">
      <c r="B111" s="131">
        <v>102</v>
      </c>
      <c r="C111" s="131" t="s">
        <v>757</v>
      </c>
      <c r="D111" s="139">
        <v>44885</v>
      </c>
      <c r="E111" s="136">
        <v>2980958</v>
      </c>
      <c r="F111" s="136">
        <v>2874440</v>
      </c>
      <c r="G111" s="137">
        <v>96.426719195641127</v>
      </c>
      <c r="H111" s="136">
        <v>2859115</v>
      </c>
      <c r="I111" s="137">
        <v>95.912622720615317</v>
      </c>
      <c r="J111" s="136">
        <v>2802390</v>
      </c>
      <c r="K111" s="137">
        <v>94.009710972110298</v>
      </c>
      <c r="L111" s="136">
        <v>2430735</v>
      </c>
      <c r="M111" s="137">
        <v>81.542074728996511</v>
      </c>
      <c r="N111" s="136">
        <v>2394032</v>
      </c>
      <c r="O111" s="137">
        <v>80.31082625115819</v>
      </c>
      <c r="P111" s="136">
        <v>0</v>
      </c>
      <c r="Q111" s="137">
        <v>0</v>
      </c>
      <c r="R111" s="136">
        <v>2442116</v>
      </c>
      <c r="S111" s="136">
        <v>2349927</v>
      </c>
      <c r="T111" s="137">
        <v>96.225035993376238</v>
      </c>
      <c r="U111" s="136">
        <v>2335621</v>
      </c>
      <c r="V111" s="137">
        <v>95.639232534408677</v>
      </c>
      <c r="W111" s="136">
        <v>2287243</v>
      </c>
      <c r="X111" s="137">
        <v>93.658245554265235</v>
      </c>
      <c r="Y111" s="136">
        <v>1586356</v>
      </c>
      <c r="Z111" s="137">
        <v>64.958257511109224</v>
      </c>
      <c r="AA111" s="136">
        <v>1957923</v>
      </c>
      <c r="AB111" s="137">
        <v>80.173218634987037</v>
      </c>
      <c r="AC111" s="136">
        <v>0</v>
      </c>
      <c r="AD111" s="137">
        <v>0</v>
      </c>
      <c r="AE111" s="138">
        <v>2674804</v>
      </c>
      <c r="AF111" s="138">
        <v>2532644</v>
      </c>
      <c r="AG111" s="137">
        <v>94.685218057098766</v>
      </c>
      <c r="AH111" s="138">
        <v>2511445</v>
      </c>
      <c r="AI111" s="137">
        <v>93.892674005272909</v>
      </c>
      <c r="AJ111" s="138">
        <v>2434354</v>
      </c>
      <c r="AK111" s="137">
        <v>91.010556287488726</v>
      </c>
      <c r="AL111" s="138">
        <v>2046729</v>
      </c>
      <c r="AM111" s="137">
        <v>76.518840258949822</v>
      </c>
      <c r="AN111" s="138">
        <v>3015497</v>
      </c>
      <c r="AO111" s="138">
        <v>2803169</v>
      </c>
      <c r="AP111" s="137">
        <v>92.958772633499549</v>
      </c>
      <c r="AQ111" s="138">
        <v>2772432</v>
      </c>
      <c r="AR111" s="137">
        <v>91.939471337560605</v>
      </c>
      <c r="AS111" s="138">
        <v>2638427</v>
      </c>
      <c r="AT111" s="137">
        <v>87.495593595350954</v>
      </c>
      <c r="AU111" s="138">
        <v>2059385</v>
      </c>
      <c r="AV111" s="137">
        <v>68.29338580008536</v>
      </c>
      <c r="AW111" s="138">
        <v>3670466</v>
      </c>
      <c r="AX111" s="138">
        <v>3353510</v>
      </c>
      <c r="AY111" s="137">
        <v>91.364693202443505</v>
      </c>
      <c r="AZ111" s="138">
        <v>3309560</v>
      </c>
      <c r="BA111" s="137">
        <v>90.167297558402666</v>
      </c>
      <c r="BB111" s="138">
        <v>3069578</v>
      </c>
      <c r="BC111" s="137">
        <v>83.629108674484385</v>
      </c>
      <c r="BD111" s="138">
        <v>2030002</v>
      </c>
      <c r="BE111" s="137">
        <v>55.306383440140841</v>
      </c>
      <c r="BF111" s="138">
        <v>4129776</v>
      </c>
      <c r="BG111" s="138">
        <v>3692756</v>
      </c>
      <c r="BH111" s="137">
        <v>89.417827988733535</v>
      </c>
      <c r="BI111" s="138">
        <v>3633911</v>
      </c>
      <c r="BJ111" s="137">
        <v>87.992932304318686</v>
      </c>
      <c r="BK111" s="138">
        <v>3280355</v>
      </c>
      <c r="BL111" s="137">
        <v>79.431790005075328</v>
      </c>
      <c r="BM111" s="138">
        <v>1864335</v>
      </c>
      <c r="BN111" s="137">
        <v>45.143731766565551</v>
      </c>
      <c r="BO111" s="138">
        <v>4139549</v>
      </c>
      <c r="BP111" s="138">
        <v>3584098</v>
      </c>
      <c r="BQ111" s="137">
        <v>86.581847442801134</v>
      </c>
      <c r="BR111" s="138">
        <v>3511784</v>
      </c>
      <c r="BS111" s="137">
        <v>84.834942163989354</v>
      </c>
      <c r="BT111" s="138">
        <v>3055352</v>
      </c>
      <c r="BU111" s="137">
        <v>73.808813472192256</v>
      </c>
      <c r="BV111" s="138">
        <v>1380874</v>
      </c>
      <c r="BW111" s="137">
        <v>33.35807838003609</v>
      </c>
      <c r="BX111" s="136">
        <v>3865391</v>
      </c>
      <c r="BY111" s="136">
        <v>3147639</v>
      </c>
      <c r="BZ111" s="137">
        <v>81.431322212940429</v>
      </c>
      <c r="CA111" s="136">
        <v>3060994</v>
      </c>
      <c r="CB111" s="137">
        <v>79.189763726360411</v>
      </c>
      <c r="CC111" s="136">
        <v>2507501</v>
      </c>
      <c r="CD111" s="137">
        <v>64.870565487424173</v>
      </c>
      <c r="CE111" s="136">
        <v>4391828</v>
      </c>
      <c r="CF111" s="136">
        <v>3363493</v>
      </c>
      <c r="CG111" s="137">
        <v>76.585262446525675</v>
      </c>
      <c r="CH111" s="136">
        <v>3241945</v>
      </c>
      <c r="CI111" s="137">
        <v>73.817667722870752</v>
      </c>
      <c r="CJ111" s="136">
        <v>2503567</v>
      </c>
      <c r="CK111" s="137">
        <v>57.005124062235588</v>
      </c>
      <c r="CL111" s="136">
        <v>4695213</v>
      </c>
      <c r="CM111" s="136">
        <v>3381891</v>
      </c>
      <c r="CN111" s="137">
        <v>72.028489442332017</v>
      </c>
      <c r="CO111" s="136">
        <v>3223366</v>
      </c>
      <c r="CP111" s="137">
        <v>68.65217829308277</v>
      </c>
      <c r="CQ111" s="136">
        <v>2321058</v>
      </c>
      <c r="CR111" s="137">
        <v>49.434562393654986</v>
      </c>
      <c r="CS111" s="136">
        <v>4789564</v>
      </c>
      <c r="CT111" s="136">
        <v>3305257</v>
      </c>
      <c r="CU111" s="137">
        <v>69.009559116445672</v>
      </c>
      <c r="CV111" s="136">
        <v>3111174</v>
      </c>
      <c r="CW111" s="137">
        <v>64.957353111890768</v>
      </c>
      <c r="CX111" s="136">
        <v>2101891</v>
      </c>
      <c r="CY111" s="137">
        <v>43.884808721628943</v>
      </c>
      <c r="CZ111" s="136">
        <v>4417542</v>
      </c>
      <c r="DA111" s="136">
        <v>3012199</v>
      </c>
      <c r="DB111" s="137">
        <v>68.187218140766973</v>
      </c>
      <c r="DC111" s="136">
        <v>2797931</v>
      </c>
      <c r="DD111" s="137">
        <v>63.336828489689509</v>
      </c>
      <c r="DE111" s="136">
        <v>1798333</v>
      </c>
      <c r="DF111" s="137">
        <v>40.708905540683034</v>
      </c>
      <c r="DG111" s="136">
        <v>3804929</v>
      </c>
      <c r="DH111" s="136">
        <v>2692571</v>
      </c>
      <c r="DI111" s="137">
        <v>70.765341482061814</v>
      </c>
      <c r="DJ111" s="136">
        <v>2455267</v>
      </c>
      <c r="DK111" s="137">
        <v>64.528589101136973</v>
      </c>
      <c r="DL111" s="136">
        <v>1527765</v>
      </c>
      <c r="DM111" s="137">
        <v>40.152260396974555</v>
      </c>
      <c r="DN111" s="136">
        <v>1401351</v>
      </c>
      <c r="DO111" s="136">
        <v>958326</v>
      </c>
      <c r="DP111" s="137">
        <v>68.385864783341219</v>
      </c>
      <c r="DQ111" s="136">
        <v>813504</v>
      </c>
      <c r="DR111" s="137">
        <v>58.051408961780446</v>
      </c>
      <c r="DS111" s="136">
        <v>351901</v>
      </c>
      <c r="DT111" s="137">
        <v>25.111553065577429</v>
      </c>
      <c r="DU111" s="136">
        <v>1422608</v>
      </c>
      <c r="DV111" s="136">
        <v>875922</v>
      </c>
      <c r="DW111" s="137">
        <v>61.571564338173268</v>
      </c>
      <c r="DX111" s="136">
        <v>680247</v>
      </c>
      <c r="DY111" s="137">
        <v>47.81689685422829</v>
      </c>
      <c r="DZ111" s="136">
        <v>115593</v>
      </c>
      <c r="EA111" s="137">
        <v>8.1254287899407274</v>
      </c>
      <c r="EB111" s="136">
        <v>2988769</v>
      </c>
      <c r="EC111" s="136">
        <v>1299408</v>
      </c>
      <c r="ED111" s="137">
        <v>43.476361003476683</v>
      </c>
      <c r="EE111" s="136">
        <v>962497</v>
      </c>
      <c r="EF111" s="137">
        <v>32.203793601981282</v>
      </c>
      <c r="EG111" s="136">
        <v>28673</v>
      </c>
      <c r="EH111" s="137">
        <v>0.95935818392120631</v>
      </c>
      <c r="EI111" s="136">
        <v>5005988</v>
      </c>
      <c r="EJ111" s="136">
        <v>478310</v>
      </c>
      <c r="EK111" s="137">
        <v>9.5547572227500357</v>
      </c>
      <c r="EL111" s="138">
        <v>288381</v>
      </c>
      <c r="EM111" s="137">
        <v>5.7607209605776122</v>
      </c>
      <c r="EN111" s="138">
        <v>6965</v>
      </c>
      <c r="EO111" s="137">
        <v>0.13913337387145155</v>
      </c>
      <c r="EP111" s="138">
        <v>2223118</v>
      </c>
      <c r="EQ111" s="138">
        <v>0</v>
      </c>
      <c r="ER111" s="137">
        <v>0</v>
      </c>
      <c r="ET111" s="239">
        <f t="shared" si="93"/>
        <v>59836349</v>
      </c>
      <c r="EU111" s="239">
        <f t="shared" si="170"/>
        <v>16130789</v>
      </c>
      <c r="EW111" s="287">
        <f t="shared" si="171"/>
        <v>0.26958177210979234</v>
      </c>
      <c r="EX111" s="239">
        <f t="shared" si="94"/>
        <v>50418984</v>
      </c>
      <c r="EY111" s="239">
        <f t="shared" si="172"/>
        <v>9367064</v>
      </c>
      <c r="EZ111" s="286">
        <f t="shared" si="173"/>
        <v>0.18578446562905751</v>
      </c>
      <c r="FA111" s="288">
        <f t="shared" si="95"/>
        <v>0.81421553437094252</v>
      </c>
      <c r="FB111" s="291">
        <f t="shared" si="96"/>
        <v>0.78617310098910365</v>
      </c>
      <c r="FC111" s="294">
        <f t="shared" si="97"/>
        <v>0.64816290229093076</v>
      </c>
      <c r="FE111" s="239">
        <f t="shared" si="98"/>
        <v>19108599</v>
      </c>
      <c r="FF111" s="239">
        <f t="shared" si="99"/>
        <v>13350244</v>
      </c>
      <c r="FG111" s="239">
        <f t="shared" si="100"/>
        <v>5758355</v>
      </c>
      <c r="FH111" s="239">
        <f t="shared" si="101"/>
        <v>12401242</v>
      </c>
      <c r="FI111" s="240">
        <f t="shared" si="102"/>
        <v>0.30134888486591821</v>
      </c>
      <c r="FJ111" s="239">
        <f t="shared" si="103"/>
        <v>8100948</v>
      </c>
      <c r="FK111" s="240">
        <f t="shared" si="104"/>
        <v>0.69865111513408173</v>
      </c>
      <c r="FL111" s="240">
        <f t="shared" si="105"/>
        <v>0.64898750557275287</v>
      </c>
      <c r="FM111" s="240">
        <f t="shared" si="106"/>
        <v>0.42394254021448669</v>
      </c>
      <c r="FO111" s="312">
        <f t="shared" si="107"/>
        <v>8257219</v>
      </c>
      <c r="FP111" s="312">
        <f t="shared" si="169"/>
        <v>6511132</v>
      </c>
      <c r="FQ111" s="239">
        <f t="shared" si="108"/>
        <v>1746087</v>
      </c>
      <c r="FR111" s="312">
        <f t="shared" si="109"/>
        <v>6302939</v>
      </c>
      <c r="FS111" s="240">
        <f t="shared" si="110"/>
        <v>0.21146187354362286</v>
      </c>
      <c r="FT111" s="312">
        <f t="shared" si="111"/>
        <v>5011068</v>
      </c>
      <c r="FU111" s="240">
        <f t="shared" si="112"/>
        <v>0.78853812645637711</v>
      </c>
      <c r="FV111" s="240">
        <f t="shared" si="113"/>
        <v>0.7633246738399454</v>
      </c>
      <c r="FW111" s="240">
        <f t="shared" si="114"/>
        <v>0.60687115117087242</v>
      </c>
      <c r="FY111" s="244">
        <f t="shared" si="115"/>
        <v>8269325</v>
      </c>
      <c r="FZ111" s="244">
        <f t="shared" si="116"/>
        <v>7276854</v>
      </c>
      <c r="GA111" s="239">
        <f t="shared" si="117"/>
        <v>992471</v>
      </c>
      <c r="GB111" s="244">
        <f t="shared" si="118"/>
        <v>7145695</v>
      </c>
      <c r="GC111" s="240">
        <f t="shared" si="119"/>
        <v>0.12001838118588881</v>
      </c>
      <c r="GD111" s="244">
        <f t="shared" si="120"/>
        <v>6335707</v>
      </c>
      <c r="GE111" s="240">
        <f t="shared" si="121"/>
        <v>0.87998161881411119</v>
      </c>
      <c r="GF111" s="240">
        <f t="shared" si="122"/>
        <v>0.86412071118259348</v>
      </c>
      <c r="GG111" s="240">
        <f t="shared" si="123"/>
        <v>0.76616979015820519</v>
      </c>
      <c r="GI111" s="244">
        <f t="shared" si="124"/>
        <v>6685963</v>
      </c>
      <c r="GJ111" s="244">
        <f t="shared" si="125"/>
        <v>6156679</v>
      </c>
      <c r="GK111" s="239">
        <f t="shared" si="126"/>
        <v>529284</v>
      </c>
      <c r="GL111" s="244">
        <f t="shared" si="127"/>
        <v>6081992</v>
      </c>
      <c r="GM111" s="240">
        <f t="shared" si="128"/>
        <v>7.9163465307839728E-2</v>
      </c>
      <c r="GN111" s="244">
        <f t="shared" si="129"/>
        <v>5708005</v>
      </c>
      <c r="GO111" s="240">
        <f t="shared" si="130"/>
        <v>0.92083653469216031</v>
      </c>
      <c r="GP111" s="240">
        <f t="shared" si="131"/>
        <v>0.90966581777374478</v>
      </c>
      <c r="GQ111" s="240">
        <f t="shared" si="132"/>
        <v>0.85372967215044415</v>
      </c>
      <c r="GS111" s="244">
        <f t="shared" si="133"/>
        <v>5116920</v>
      </c>
      <c r="GT111" s="244">
        <f t="shared" si="134"/>
        <v>4882571</v>
      </c>
      <c r="GU111" s="239">
        <f t="shared" si="135"/>
        <v>234349</v>
      </c>
      <c r="GV111" s="244">
        <f t="shared" si="136"/>
        <v>4847066</v>
      </c>
      <c r="GW111" s="240">
        <f t="shared" si="137"/>
        <v>4.5798839927143675E-2</v>
      </c>
      <c r="GX111" s="244">
        <f t="shared" si="138"/>
        <v>4721597</v>
      </c>
      <c r="GY111" s="240">
        <f t="shared" si="139"/>
        <v>0.95420116007285638</v>
      </c>
      <c r="GZ111" s="240">
        <f t="shared" si="140"/>
        <v>0.94726241567192759</v>
      </c>
      <c r="HA111" s="240">
        <f t="shared" si="141"/>
        <v>0.92274200104750514</v>
      </c>
      <c r="HC111" s="239">
        <f t="shared" si="142"/>
        <v>2980958</v>
      </c>
      <c r="HD111" s="239">
        <f t="shared" si="143"/>
        <v>2874440</v>
      </c>
      <c r="HE111" s="239">
        <f t="shared" si="144"/>
        <v>106518</v>
      </c>
      <c r="HF111" s="239">
        <f t="shared" si="145"/>
        <v>2859115</v>
      </c>
      <c r="HG111" s="240">
        <f t="shared" si="146"/>
        <v>3.5732808043588672E-2</v>
      </c>
      <c r="HH111" s="239">
        <f t="shared" si="147"/>
        <v>2802390</v>
      </c>
      <c r="HI111" s="240">
        <f t="shared" si="148"/>
        <v>0.96426719195641131</v>
      </c>
      <c r="HJ111" s="299">
        <f t="shared" si="149"/>
        <v>0.95912622720615315</v>
      </c>
      <c r="HK111" s="297">
        <f t="shared" si="150"/>
        <v>0.94009710972110305</v>
      </c>
      <c r="HM111" s="239">
        <f t="shared" si="151"/>
        <v>31310385</v>
      </c>
      <c r="HN111" s="239">
        <f t="shared" si="152"/>
        <v>27701676</v>
      </c>
      <c r="HO111" s="307">
        <f t="shared" si="153"/>
        <v>3608709</v>
      </c>
      <c r="HP111" s="304">
        <f t="shared" si="154"/>
        <v>27236807</v>
      </c>
      <c r="HQ111" s="285">
        <f t="shared" si="155"/>
        <v>0.11525597657135164</v>
      </c>
      <c r="HR111" s="302">
        <f t="shared" si="156"/>
        <v>24578767</v>
      </c>
      <c r="HS111" s="300">
        <f t="shared" si="157"/>
        <v>0.88474402342864833</v>
      </c>
      <c r="HT111" s="299">
        <f t="shared" si="158"/>
        <v>0.86989690481289195</v>
      </c>
      <c r="HU111" s="297">
        <f t="shared" si="159"/>
        <v>0.78500366571666236</v>
      </c>
      <c r="HW111" s="239">
        <f t="shared" si="160"/>
        <v>14783841</v>
      </c>
      <c r="HX111" s="309">
        <f t="shared" si="161"/>
        <v>13913690</v>
      </c>
      <c r="HY111" s="307">
        <f t="shared" si="162"/>
        <v>870151</v>
      </c>
      <c r="HZ111" s="304">
        <f t="shared" si="163"/>
        <v>13788173</v>
      </c>
      <c r="IA111" s="285">
        <f t="shared" si="164"/>
        <v>5.8858249354819224E-2</v>
      </c>
      <c r="IB111" s="302">
        <f t="shared" si="165"/>
        <v>13231992</v>
      </c>
      <c r="IC111" s="300">
        <f t="shared" si="166"/>
        <v>0.9411417506451808</v>
      </c>
      <c r="ID111" s="299">
        <f t="shared" si="167"/>
        <v>0.93265160251655843</v>
      </c>
      <c r="IE111" s="297">
        <f t="shared" si="168"/>
        <v>0.89503072983536547</v>
      </c>
    </row>
    <row r="112" spans="2:239" ht="15.6" x14ac:dyDescent="0.3">
      <c r="B112" s="131">
        <v>103</v>
      </c>
      <c r="C112" s="131" t="s">
        <v>758</v>
      </c>
      <c r="D112" s="139">
        <v>44892</v>
      </c>
      <c r="E112" s="136">
        <v>2980958</v>
      </c>
      <c r="F112" s="136">
        <v>2874550</v>
      </c>
      <c r="G112" s="137">
        <v>96.430409284532018</v>
      </c>
      <c r="H112" s="136">
        <v>2859219</v>
      </c>
      <c r="I112" s="137">
        <v>95.916111531930341</v>
      </c>
      <c r="J112" s="136">
        <v>2802875</v>
      </c>
      <c r="K112" s="137">
        <v>94.025980909492858</v>
      </c>
      <c r="L112" s="136">
        <v>2430735</v>
      </c>
      <c r="M112" s="137">
        <v>81.542074728996511</v>
      </c>
      <c r="N112" s="136">
        <v>2427013</v>
      </c>
      <c r="O112" s="137">
        <v>81.417215539433968</v>
      </c>
      <c r="P112" s="136">
        <v>0</v>
      </c>
      <c r="Q112" s="137">
        <v>0</v>
      </c>
      <c r="R112" s="136">
        <v>2442116</v>
      </c>
      <c r="S112" s="136">
        <v>2350029</v>
      </c>
      <c r="T112" s="137">
        <v>96.229212699151063</v>
      </c>
      <c r="U112" s="136">
        <v>2335701</v>
      </c>
      <c r="V112" s="137">
        <v>95.642508382075221</v>
      </c>
      <c r="W112" s="136">
        <v>2287524</v>
      </c>
      <c r="X112" s="137">
        <v>93.669751969193925</v>
      </c>
      <c r="Y112" s="136">
        <v>1586356</v>
      </c>
      <c r="Z112" s="137">
        <v>64.958257511109224</v>
      </c>
      <c r="AA112" s="136">
        <v>1983130</v>
      </c>
      <c r="AB112" s="137">
        <v>81.20539728661538</v>
      </c>
      <c r="AC112" s="136">
        <v>0</v>
      </c>
      <c r="AD112" s="137">
        <v>0</v>
      </c>
      <c r="AE112" s="138">
        <v>2674804</v>
      </c>
      <c r="AF112" s="138">
        <v>2532788</v>
      </c>
      <c r="AG112" s="137">
        <v>94.690601629128707</v>
      </c>
      <c r="AH112" s="138">
        <v>2511558</v>
      </c>
      <c r="AI112" s="137">
        <v>93.896898613879742</v>
      </c>
      <c r="AJ112" s="138">
        <v>2434767</v>
      </c>
      <c r="AK112" s="137">
        <v>91.025996671157955</v>
      </c>
      <c r="AL112" s="138">
        <v>2075395</v>
      </c>
      <c r="AM112" s="137">
        <v>77.59054495207873</v>
      </c>
      <c r="AN112" s="138">
        <v>3015497</v>
      </c>
      <c r="AO112" s="138">
        <v>2803340</v>
      </c>
      <c r="AP112" s="137">
        <v>92.964443340517334</v>
      </c>
      <c r="AQ112" s="138">
        <v>2772571</v>
      </c>
      <c r="AR112" s="137">
        <v>91.944080859639385</v>
      </c>
      <c r="AS112" s="138">
        <v>2639236</v>
      </c>
      <c r="AT112" s="137">
        <v>87.522421677090051</v>
      </c>
      <c r="AU112" s="138">
        <v>2100908</v>
      </c>
      <c r="AV112" s="137">
        <v>69.67037274452602</v>
      </c>
      <c r="AW112" s="138">
        <v>3670466</v>
      </c>
      <c r="AX112" s="138">
        <v>3353734</v>
      </c>
      <c r="AY112" s="137">
        <v>91.37079596977604</v>
      </c>
      <c r="AZ112" s="138">
        <v>3309757</v>
      </c>
      <c r="BA112" s="137">
        <v>90.172664724315652</v>
      </c>
      <c r="BB112" s="138">
        <v>3071293</v>
      </c>
      <c r="BC112" s="137">
        <v>83.675832986874141</v>
      </c>
      <c r="BD112" s="138">
        <v>2109232</v>
      </c>
      <c r="BE112" s="137">
        <v>57.464964939056784</v>
      </c>
      <c r="BF112" s="138">
        <v>4129776</v>
      </c>
      <c r="BG112" s="138">
        <v>3692973</v>
      </c>
      <c r="BH112" s="137">
        <v>89.423082511012709</v>
      </c>
      <c r="BI112" s="138">
        <v>3634090</v>
      </c>
      <c r="BJ112" s="137">
        <v>87.997266679839299</v>
      </c>
      <c r="BK112" s="138">
        <v>3282127</v>
      </c>
      <c r="BL112" s="137">
        <v>79.474697901290526</v>
      </c>
      <c r="BM112" s="138">
        <v>1962195</v>
      </c>
      <c r="BN112" s="137">
        <v>47.513351813754547</v>
      </c>
      <c r="BO112" s="138">
        <v>4139549</v>
      </c>
      <c r="BP112" s="138">
        <v>3584323</v>
      </c>
      <c r="BQ112" s="137">
        <v>86.587282817524326</v>
      </c>
      <c r="BR112" s="138">
        <v>3511983</v>
      </c>
      <c r="BS112" s="137">
        <v>84.839749450966764</v>
      </c>
      <c r="BT112" s="138">
        <v>3056949</v>
      </c>
      <c r="BU112" s="137">
        <v>73.847392554116396</v>
      </c>
      <c r="BV112" s="138">
        <v>1474004</v>
      </c>
      <c r="BW112" s="137">
        <v>35.607840371016266</v>
      </c>
      <c r="BX112" s="136">
        <v>3865391</v>
      </c>
      <c r="BY112" s="136">
        <v>3147796</v>
      </c>
      <c r="BZ112" s="137">
        <v>81.43538389777386</v>
      </c>
      <c r="CA112" s="136">
        <v>3061149</v>
      </c>
      <c r="CB112" s="137">
        <v>79.193773669985774</v>
      </c>
      <c r="CC112" s="136">
        <v>2508267</v>
      </c>
      <c r="CD112" s="137">
        <v>64.890382370114693</v>
      </c>
      <c r="CE112" s="136">
        <v>4391828</v>
      </c>
      <c r="CF112" s="136">
        <v>3363726</v>
      </c>
      <c r="CG112" s="137">
        <v>76.590567754474904</v>
      </c>
      <c r="CH112" s="136">
        <v>3242158</v>
      </c>
      <c r="CI112" s="137">
        <v>73.822517639579686</v>
      </c>
      <c r="CJ112" s="136">
        <v>2504400</v>
      </c>
      <c r="CK112" s="137">
        <v>57.02409110739309</v>
      </c>
      <c r="CL112" s="136">
        <v>4695213</v>
      </c>
      <c r="CM112" s="136">
        <v>3382302</v>
      </c>
      <c r="CN112" s="137">
        <v>72.037243038814211</v>
      </c>
      <c r="CO112" s="136">
        <v>3223642</v>
      </c>
      <c r="CP112" s="137">
        <v>68.658056620647457</v>
      </c>
      <c r="CQ112" s="136">
        <v>2322047</v>
      </c>
      <c r="CR112" s="137">
        <v>49.455626400761801</v>
      </c>
      <c r="CS112" s="136">
        <v>4789564</v>
      </c>
      <c r="CT112" s="136">
        <v>3305752</v>
      </c>
      <c r="CU112" s="137">
        <v>69.019894086392824</v>
      </c>
      <c r="CV112" s="136">
        <v>3111593</v>
      </c>
      <c r="CW112" s="137">
        <v>64.966101298573321</v>
      </c>
      <c r="CX112" s="136">
        <v>2103040</v>
      </c>
      <c r="CY112" s="137">
        <v>43.908798379142652</v>
      </c>
      <c r="CZ112" s="136">
        <v>4417542</v>
      </c>
      <c r="DA112" s="136">
        <v>3012779</v>
      </c>
      <c r="DB112" s="137">
        <v>68.200347614125675</v>
      </c>
      <c r="DC112" s="136">
        <v>2798334</v>
      </c>
      <c r="DD112" s="137">
        <v>63.345951209971517</v>
      </c>
      <c r="DE112" s="136">
        <v>1799386</v>
      </c>
      <c r="DF112" s="137">
        <v>40.732742325936009</v>
      </c>
      <c r="DG112" s="136">
        <v>3804929</v>
      </c>
      <c r="DH112" s="136">
        <v>2692983</v>
      </c>
      <c r="DI112" s="137">
        <v>70.776169542191198</v>
      </c>
      <c r="DJ112" s="136">
        <v>2455681</v>
      </c>
      <c r="DK112" s="137">
        <v>64.53946972466504</v>
      </c>
      <c r="DL112" s="136">
        <v>1528716</v>
      </c>
      <c r="DM112" s="137">
        <v>40.177254293049884</v>
      </c>
      <c r="DN112" s="136">
        <v>1401351</v>
      </c>
      <c r="DO112" s="136">
        <v>958495</v>
      </c>
      <c r="DP112" s="137">
        <v>68.397924574214457</v>
      </c>
      <c r="DQ112" s="136">
        <v>813833</v>
      </c>
      <c r="DR112" s="137">
        <v>58.074886306143149</v>
      </c>
      <c r="DS112" s="136">
        <v>352672</v>
      </c>
      <c r="DT112" s="137">
        <v>25.166571401454739</v>
      </c>
      <c r="DU112" s="136">
        <v>1422608</v>
      </c>
      <c r="DV112" s="136">
        <v>876069</v>
      </c>
      <c r="DW112" s="137">
        <v>61.581897472810496</v>
      </c>
      <c r="DX112" s="136">
        <v>680747</v>
      </c>
      <c r="DY112" s="137">
        <v>47.852043570681452</v>
      </c>
      <c r="DZ112" s="136">
        <v>117447</v>
      </c>
      <c r="EA112" s="137">
        <v>8.2557528145490533</v>
      </c>
      <c r="EB112" s="136">
        <v>2988769</v>
      </c>
      <c r="EC112" s="136">
        <v>1300253</v>
      </c>
      <c r="ED112" s="137">
        <v>43.504633512994815</v>
      </c>
      <c r="EE112" s="136">
        <v>965424</v>
      </c>
      <c r="EF112" s="137">
        <v>32.301726898264803</v>
      </c>
      <c r="EG112" s="136">
        <v>30275</v>
      </c>
      <c r="EH112" s="137">
        <v>1.0129588469366486</v>
      </c>
      <c r="EI112" s="136">
        <v>5005988</v>
      </c>
      <c r="EJ112" s="136">
        <v>479949</v>
      </c>
      <c r="EK112" s="137">
        <v>9.5874980123803724</v>
      </c>
      <c r="EL112" s="138">
        <v>293560</v>
      </c>
      <c r="EM112" s="137">
        <v>5.8641770615510866</v>
      </c>
      <c r="EN112" s="138">
        <v>7907</v>
      </c>
      <c r="EO112" s="137">
        <v>0.15795083807631979</v>
      </c>
      <c r="EP112" s="138">
        <v>2223118</v>
      </c>
      <c r="EQ112" s="138">
        <v>0</v>
      </c>
      <c r="ER112" s="137">
        <v>0</v>
      </c>
      <c r="ET112" s="239">
        <f t="shared" si="93"/>
        <v>59836349</v>
      </c>
      <c r="EU112" s="239">
        <f t="shared" si="170"/>
        <v>16124508</v>
      </c>
      <c r="EV112" s="242">
        <v>44866</v>
      </c>
      <c r="EW112" s="287">
        <f t="shared" si="171"/>
        <v>0.26947680247001699</v>
      </c>
      <c r="EX112" s="239">
        <f t="shared" si="94"/>
        <v>50418984</v>
      </c>
      <c r="EY112" s="239">
        <f t="shared" si="172"/>
        <v>9363414</v>
      </c>
      <c r="EZ112" s="286">
        <f t="shared" si="173"/>
        <v>0.18571207226230502</v>
      </c>
      <c r="FA112" s="288">
        <f t="shared" si="95"/>
        <v>0.81428792773769498</v>
      </c>
      <c r="FB112" s="291">
        <f t="shared" si="96"/>
        <v>0.78623696582223868</v>
      </c>
      <c r="FC112" s="294">
        <f t="shared" si="97"/>
        <v>0.64843232461804468</v>
      </c>
      <c r="FE112" s="239">
        <f t="shared" si="98"/>
        <v>19108599</v>
      </c>
      <c r="FF112" s="239">
        <f t="shared" si="99"/>
        <v>13352311</v>
      </c>
      <c r="FG112" s="239">
        <f t="shared" si="100"/>
        <v>5756288</v>
      </c>
      <c r="FH112" s="239">
        <f t="shared" si="101"/>
        <v>12403083</v>
      </c>
      <c r="FI112" s="240">
        <f t="shared" si="102"/>
        <v>0.30124071367032196</v>
      </c>
      <c r="FJ112" s="239">
        <f t="shared" si="103"/>
        <v>8105861</v>
      </c>
      <c r="FK112" s="240">
        <f t="shared" si="104"/>
        <v>0.6987592863296781</v>
      </c>
      <c r="FL112" s="240">
        <f t="shared" si="105"/>
        <v>0.64908384963230426</v>
      </c>
      <c r="FM112" s="240">
        <f t="shared" si="106"/>
        <v>0.42419964959231182</v>
      </c>
      <c r="FO112" s="312">
        <f t="shared" si="107"/>
        <v>8257219</v>
      </c>
      <c r="FP112" s="312">
        <f t="shared" si="169"/>
        <v>6511522</v>
      </c>
      <c r="FQ112" s="239">
        <f t="shared" si="108"/>
        <v>1745697</v>
      </c>
      <c r="FR112" s="312">
        <f t="shared" si="109"/>
        <v>6303307</v>
      </c>
      <c r="FS112" s="240">
        <f t="shared" si="110"/>
        <v>0.21141464214525496</v>
      </c>
      <c r="FT112" s="312">
        <f t="shared" si="111"/>
        <v>5012667</v>
      </c>
      <c r="FU112" s="240">
        <f t="shared" si="112"/>
        <v>0.78858535785474504</v>
      </c>
      <c r="FV112" s="240">
        <f t="shared" si="113"/>
        <v>0.76336924090302072</v>
      </c>
      <c r="FW112" s="240">
        <f t="shared" si="114"/>
        <v>0.60706479990418083</v>
      </c>
      <c r="FY112" s="244">
        <f t="shared" si="115"/>
        <v>8269325</v>
      </c>
      <c r="FZ112" s="244">
        <f t="shared" si="116"/>
        <v>7277296</v>
      </c>
      <c r="GA112" s="239">
        <f t="shared" si="117"/>
        <v>992029</v>
      </c>
      <c r="GB112" s="244">
        <f t="shared" si="118"/>
        <v>7146073</v>
      </c>
      <c r="GC112" s="240">
        <f t="shared" si="119"/>
        <v>0.11996493063218581</v>
      </c>
      <c r="GD112" s="244">
        <f t="shared" si="120"/>
        <v>6339076</v>
      </c>
      <c r="GE112" s="240">
        <f t="shared" si="121"/>
        <v>0.88003506936781417</v>
      </c>
      <c r="GF112" s="240">
        <f t="shared" si="122"/>
        <v>0.8641664222896065</v>
      </c>
      <c r="GG112" s="240">
        <f t="shared" si="123"/>
        <v>0.76657719946912228</v>
      </c>
      <c r="GI112" s="244">
        <f t="shared" si="124"/>
        <v>6685963</v>
      </c>
      <c r="GJ112" s="244">
        <f t="shared" si="125"/>
        <v>6157074</v>
      </c>
      <c r="GK112" s="239">
        <f t="shared" si="126"/>
        <v>528889</v>
      </c>
      <c r="GL112" s="244">
        <f t="shared" si="127"/>
        <v>6082328</v>
      </c>
      <c r="GM112" s="240">
        <f t="shared" si="128"/>
        <v>7.9104386309047772E-2</v>
      </c>
      <c r="GN112" s="244">
        <f t="shared" si="129"/>
        <v>5710529</v>
      </c>
      <c r="GO112" s="240">
        <f t="shared" si="130"/>
        <v>0.92089561369095219</v>
      </c>
      <c r="GP112" s="240">
        <f t="shared" si="131"/>
        <v>0.90971607231448937</v>
      </c>
      <c r="GQ112" s="240">
        <f t="shared" si="132"/>
        <v>0.85410717947437043</v>
      </c>
      <c r="GS112" s="244">
        <f t="shared" si="133"/>
        <v>5116920</v>
      </c>
      <c r="GT112" s="244">
        <f t="shared" si="134"/>
        <v>4882817</v>
      </c>
      <c r="GU112" s="239">
        <f t="shared" si="135"/>
        <v>234103</v>
      </c>
      <c r="GV112" s="244">
        <f t="shared" si="136"/>
        <v>4847259</v>
      </c>
      <c r="GW112" s="240">
        <f t="shared" si="137"/>
        <v>4.5750764131547883E-2</v>
      </c>
      <c r="GX112" s="244">
        <f t="shared" si="138"/>
        <v>4722291</v>
      </c>
      <c r="GY112" s="240">
        <f t="shared" si="139"/>
        <v>0.95424923586845212</v>
      </c>
      <c r="GZ112" s="240">
        <f t="shared" si="140"/>
        <v>0.94730013367416332</v>
      </c>
      <c r="HA112" s="240">
        <f t="shared" si="141"/>
        <v>0.92287762951150298</v>
      </c>
      <c r="HC112" s="239">
        <f t="shared" si="142"/>
        <v>2980958</v>
      </c>
      <c r="HD112" s="239">
        <f t="shared" si="143"/>
        <v>2874550</v>
      </c>
      <c r="HE112" s="239">
        <f t="shared" si="144"/>
        <v>106408</v>
      </c>
      <c r="HF112" s="239">
        <f t="shared" si="145"/>
        <v>2859219</v>
      </c>
      <c r="HG112" s="240">
        <f t="shared" si="146"/>
        <v>3.5695907154679803E-2</v>
      </c>
      <c r="HH112" s="239">
        <f t="shared" si="147"/>
        <v>2802875</v>
      </c>
      <c r="HI112" s="240">
        <f t="shared" si="148"/>
        <v>0.96430409284532015</v>
      </c>
      <c r="HJ112" s="299">
        <f t="shared" si="149"/>
        <v>0.95916111531930337</v>
      </c>
      <c r="HK112" s="297">
        <f t="shared" si="150"/>
        <v>0.94025980909492857</v>
      </c>
      <c r="HM112" s="239">
        <f t="shared" si="151"/>
        <v>31310385</v>
      </c>
      <c r="HN112" s="239">
        <f t="shared" si="152"/>
        <v>27703259</v>
      </c>
      <c r="HO112" s="307">
        <f t="shared" si="153"/>
        <v>3607126</v>
      </c>
      <c r="HP112" s="304">
        <f t="shared" si="154"/>
        <v>27238186</v>
      </c>
      <c r="HQ112" s="285">
        <f t="shared" si="155"/>
        <v>0.1152054182661759</v>
      </c>
      <c r="HR112" s="302">
        <f t="shared" si="156"/>
        <v>24587438</v>
      </c>
      <c r="HS112" s="300">
        <f t="shared" si="157"/>
        <v>0.88479458173382408</v>
      </c>
      <c r="HT112" s="299">
        <f t="shared" si="158"/>
        <v>0.86994094770792507</v>
      </c>
      <c r="HU112" s="297">
        <f t="shared" si="159"/>
        <v>0.78528060258601096</v>
      </c>
      <c r="HW112" s="239">
        <f t="shared" si="160"/>
        <v>14783841</v>
      </c>
      <c r="HX112" s="309">
        <f t="shared" si="161"/>
        <v>13914441</v>
      </c>
      <c r="HY112" s="307">
        <f t="shared" si="162"/>
        <v>869400</v>
      </c>
      <c r="HZ112" s="304">
        <f t="shared" si="163"/>
        <v>13788806</v>
      </c>
      <c r="IA112" s="285">
        <f t="shared" si="164"/>
        <v>5.8807450648312574E-2</v>
      </c>
      <c r="IB112" s="302">
        <f t="shared" si="165"/>
        <v>13235695</v>
      </c>
      <c r="IC112" s="300">
        <f t="shared" si="166"/>
        <v>0.94119254935168739</v>
      </c>
      <c r="ID112" s="299">
        <f t="shared" si="167"/>
        <v>0.93269441953549148</v>
      </c>
      <c r="IE112" s="297">
        <f t="shared" si="168"/>
        <v>0.89528120601405281</v>
      </c>
    </row>
    <row r="113" spans="2:239" ht="15" hidden="1" x14ac:dyDescent="0.3">
      <c r="B113" s="131">
        <v>104</v>
      </c>
      <c r="C113" s="131" t="s">
        <v>759</v>
      </c>
      <c r="D113" s="139">
        <v>44899</v>
      </c>
      <c r="E113" s="136">
        <v>2980958</v>
      </c>
      <c r="F113" s="136">
        <v>2874638</v>
      </c>
      <c r="G113" s="137">
        <v>96.433361355644735</v>
      </c>
      <c r="H113" s="136">
        <v>2859292</v>
      </c>
      <c r="I113" s="137">
        <v>95.918560409103378</v>
      </c>
      <c r="J113" s="136">
        <v>2803245</v>
      </c>
      <c r="K113" s="137">
        <v>94.038393026671301</v>
      </c>
      <c r="L113" s="136">
        <v>2430735</v>
      </c>
      <c r="M113" s="137">
        <v>81.542074728996511</v>
      </c>
      <c r="N113" s="136">
        <v>2449347</v>
      </c>
      <c r="O113" s="137">
        <v>82.16643776933455</v>
      </c>
      <c r="P113" s="136">
        <v>0</v>
      </c>
      <c r="Q113" s="137">
        <v>0</v>
      </c>
      <c r="R113" s="136">
        <v>2442116</v>
      </c>
      <c r="S113" s="136">
        <v>2350114</v>
      </c>
      <c r="T113" s="137">
        <v>96.232693287296755</v>
      </c>
      <c r="U113" s="136">
        <v>2335779</v>
      </c>
      <c r="V113" s="137">
        <v>95.645702333550091</v>
      </c>
      <c r="W113" s="136">
        <v>2287735</v>
      </c>
      <c r="X113" s="137">
        <v>93.678392017414396</v>
      </c>
      <c r="Y113" s="136">
        <v>1586356</v>
      </c>
      <c r="Z113" s="137">
        <v>64.958257511109224</v>
      </c>
      <c r="AA113" s="136">
        <v>2000312</v>
      </c>
      <c r="AB113" s="137">
        <v>81.908967469194749</v>
      </c>
      <c r="AC113" s="136">
        <v>0</v>
      </c>
      <c r="AD113" s="137">
        <v>0</v>
      </c>
      <c r="AE113" s="138">
        <v>2674804</v>
      </c>
      <c r="AF113" s="138">
        <v>2532903</v>
      </c>
      <c r="AG113" s="137">
        <v>94.694901009569293</v>
      </c>
      <c r="AH113" s="138">
        <v>2511666</v>
      </c>
      <c r="AI113" s="137">
        <v>93.900936292902202</v>
      </c>
      <c r="AJ113" s="138">
        <v>2435085</v>
      </c>
      <c r="AK113" s="137">
        <v>91.037885392724107</v>
      </c>
      <c r="AL113" s="138">
        <v>2094287</v>
      </c>
      <c r="AM113" s="137">
        <v>78.296839693674741</v>
      </c>
      <c r="AN113" s="138">
        <v>3015497</v>
      </c>
      <c r="AO113" s="138">
        <v>2803482</v>
      </c>
      <c r="AP113" s="137">
        <v>92.969152348684148</v>
      </c>
      <c r="AQ113" s="138">
        <v>2772722</v>
      </c>
      <c r="AR113" s="137">
        <v>91.949088326070296</v>
      </c>
      <c r="AS113" s="138">
        <v>2639798</v>
      </c>
      <c r="AT113" s="137">
        <v>87.541058737581238</v>
      </c>
      <c r="AU113" s="138">
        <v>2126529</v>
      </c>
      <c r="AV113" s="137">
        <v>70.520017098342322</v>
      </c>
      <c r="AW113" s="138">
        <v>3670466</v>
      </c>
      <c r="AX113" s="138">
        <v>3353898</v>
      </c>
      <c r="AY113" s="137">
        <v>91.375264067287361</v>
      </c>
      <c r="AZ113" s="138">
        <v>3309925</v>
      </c>
      <c r="BA113" s="137">
        <v>90.177241799815064</v>
      </c>
      <c r="BB113" s="138">
        <v>3072385</v>
      </c>
      <c r="BC113" s="137">
        <v>83.705583977620279</v>
      </c>
      <c r="BD113" s="138">
        <v>2156202</v>
      </c>
      <c r="BE113" s="137">
        <v>58.74463896409884</v>
      </c>
      <c r="BF113" s="138">
        <v>4129776</v>
      </c>
      <c r="BG113" s="138">
        <v>3693174</v>
      </c>
      <c r="BH113" s="137">
        <v>89.427949603077749</v>
      </c>
      <c r="BI113" s="138">
        <v>3634299</v>
      </c>
      <c r="BJ113" s="137">
        <v>88.002327487011399</v>
      </c>
      <c r="BK113" s="138">
        <v>3283360</v>
      </c>
      <c r="BL113" s="137">
        <v>79.504554242167131</v>
      </c>
      <c r="BM113" s="138">
        <v>2022454</v>
      </c>
      <c r="BN113" s="137">
        <v>48.972486643343366</v>
      </c>
      <c r="BO113" s="138">
        <v>4139549</v>
      </c>
      <c r="BP113" s="138">
        <v>3584517</v>
      </c>
      <c r="BQ113" s="137">
        <v>86.591969318396764</v>
      </c>
      <c r="BR113" s="138">
        <v>3512159</v>
      </c>
      <c r="BS113" s="137">
        <v>84.844001121861339</v>
      </c>
      <c r="BT113" s="138">
        <v>3057997</v>
      </c>
      <c r="BU113" s="137">
        <v>73.872709321715973</v>
      </c>
      <c r="BV113" s="138">
        <v>1538699</v>
      </c>
      <c r="BW113" s="137">
        <v>37.170691783090383</v>
      </c>
      <c r="BX113" s="136">
        <v>3865391</v>
      </c>
      <c r="BY113" s="136">
        <v>3147935</v>
      </c>
      <c r="BZ113" s="137">
        <v>81.438979911734677</v>
      </c>
      <c r="CA113" s="136">
        <v>3061298</v>
      </c>
      <c r="CB113" s="137">
        <v>79.197628389986946</v>
      </c>
      <c r="CC113" s="136">
        <v>2508898</v>
      </c>
      <c r="CD113" s="137">
        <v>64.906706721260548</v>
      </c>
      <c r="CE113" s="136">
        <v>4391828</v>
      </c>
      <c r="CF113" s="136">
        <v>3363952</v>
      </c>
      <c r="CG113" s="137">
        <v>76.595713675490032</v>
      </c>
      <c r="CH113" s="136">
        <v>3242365</v>
      </c>
      <c r="CI113" s="137">
        <v>73.827230938916557</v>
      </c>
      <c r="CJ113" s="136">
        <v>2505045</v>
      </c>
      <c r="CK113" s="137">
        <v>57.038777474892001</v>
      </c>
      <c r="CL113" s="136">
        <v>4695213</v>
      </c>
      <c r="CM113" s="136">
        <v>3382668</v>
      </c>
      <c r="CN113" s="137">
        <v>72.045038212323902</v>
      </c>
      <c r="CO113" s="136">
        <v>3223952</v>
      </c>
      <c r="CP113" s="137">
        <v>68.664659090013586</v>
      </c>
      <c r="CQ113" s="136">
        <v>2322824</v>
      </c>
      <c r="CR113" s="137">
        <v>49.472175170753701</v>
      </c>
      <c r="CS113" s="136">
        <v>4789564</v>
      </c>
      <c r="CT113" s="136">
        <v>3306193</v>
      </c>
      <c r="CU113" s="137">
        <v>69.029101605073024</v>
      </c>
      <c r="CV113" s="136">
        <v>3111971</v>
      </c>
      <c r="CW113" s="137">
        <v>64.973993457442063</v>
      </c>
      <c r="CX113" s="136">
        <v>2103955</v>
      </c>
      <c r="CY113" s="137">
        <v>43.927902414499528</v>
      </c>
      <c r="CZ113" s="136">
        <v>4417542</v>
      </c>
      <c r="DA113" s="136">
        <v>3013284</v>
      </c>
      <c r="DB113" s="137">
        <v>68.211779310756981</v>
      </c>
      <c r="DC113" s="136">
        <v>2798801</v>
      </c>
      <c r="DD113" s="137">
        <v>63.356522699727591</v>
      </c>
      <c r="DE113" s="136">
        <v>1800267</v>
      </c>
      <c r="DF113" s="137">
        <v>40.752685543227436</v>
      </c>
      <c r="DG113" s="136">
        <v>3804929</v>
      </c>
      <c r="DH113" s="136">
        <v>2693382</v>
      </c>
      <c r="DI113" s="137">
        <v>70.78665594022911</v>
      </c>
      <c r="DJ113" s="136">
        <v>2456048</v>
      </c>
      <c r="DK113" s="137">
        <v>64.54911510832396</v>
      </c>
      <c r="DL113" s="136">
        <v>1529446</v>
      </c>
      <c r="DM113" s="137">
        <v>40.196439933570375</v>
      </c>
      <c r="DN113" s="136">
        <v>1401351</v>
      </c>
      <c r="DO113" s="136">
        <v>958639</v>
      </c>
      <c r="DP113" s="137">
        <v>68.408200372354969</v>
      </c>
      <c r="DQ113" s="136">
        <v>814139</v>
      </c>
      <c r="DR113" s="137">
        <v>58.096722377191725</v>
      </c>
      <c r="DS113" s="136">
        <v>353296</v>
      </c>
      <c r="DT113" s="137">
        <v>25.211099860063612</v>
      </c>
      <c r="DU113" s="136">
        <v>1422608</v>
      </c>
      <c r="DV113" s="136">
        <v>876223</v>
      </c>
      <c r="DW113" s="137">
        <v>61.592722661478071</v>
      </c>
      <c r="DX113" s="136">
        <v>681165</v>
      </c>
      <c r="DY113" s="137">
        <v>47.881426225636297</v>
      </c>
      <c r="DZ113" s="136">
        <v>118743</v>
      </c>
      <c r="EA113" s="137">
        <v>8.3468531035956506</v>
      </c>
      <c r="EB113" s="136">
        <v>2988769</v>
      </c>
      <c r="EC113" s="136">
        <v>1300955</v>
      </c>
      <c r="ED113" s="137">
        <v>43.52812144397911</v>
      </c>
      <c r="EE113" s="136">
        <v>967420</v>
      </c>
      <c r="EF113" s="137">
        <v>32.368510246191661</v>
      </c>
      <c r="EG113" s="136">
        <v>31173</v>
      </c>
      <c r="EH113" s="137">
        <v>1.0430046617855044</v>
      </c>
      <c r="EI113" s="136">
        <v>5005988</v>
      </c>
      <c r="EJ113" s="136">
        <v>481246</v>
      </c>
      <c r="EK113" s="137">
        <v>9.6134069837962066</v>
      </c>
      <c r="EL113" s="138">
        <v>296764</v>
      </c>
      <c r="EM113" s="137">
        <v>5.9281804111396195</v>
      </c>
      <c r="EN113" s="138">
        <v>8462</v>
      </c>
      <c r="EO113" s="137">
        <v>0.1690375606174046</v>
      </c>
      <c r="EP113" s="138">
        <v>2223118</v>
      </c>
      <c r="EQ113" s="138">
        <v>0</v>
      </c>
      <c r="ER113" s="137">
        <v>0</v>
      </c>
      <c r="ET113" s="239">
        <f t="shared" si="93"/>
        <v>59836349</v>
      </c>
      <c r="EU113" s="239">
        <f t="shared" si="170"/>
        <v>16119146</v>
      </c>
      <c r="EW113" s="287">
        <f t="shared" si="171"/>
        <v>0.26938719138762962</v>
      </c>
      <c r="EX113" s="239">
        <f t="shared" si="94"/>
        <v>50418984</v>
      </c>
      <c r="EY113" s="239">
        <f t="shared" si="172"/>
        <v>9360205</v>
      </c>
      <c r="EZ113" s="286">
        <f t="shared" si="173"/>
        <v>0.18564842560096015</v>
      </c>
      <c r="FA113" s="288">
        <f t="shared" si="95"/>
        <v>0.81435157439903982</v>
      </c>
      <c r="FB113" s="291">
        <f t="shared" si="96"/>
        <v>0.78629938278803868</v>
      </c>
      <c r="FC113" s="294">
        <f t="shared" si="97"/>
        <v>0.64863139645971446</v>
      </c>
      <c r="FE113" s="239">
        <f t="shared" si="98"/>
        <v>19108599</v>
      </c>
      <c r="FF113" s="239">
        <f t="shared" si="99"/>
        <v>13354166</v>
      </c>
      <c r="FG113" s="239">
        <f t="shared" si="100"/>
        <v>5754433</v>
      </c>
      <c r="FH113" s="239">
        <f t="shared" si="101"/>
        <v>12404911</v>
      </c>
      <c r="FI113" s="240">
        <f t="shared" si="102"/>
        <v>0.30114363695632529</v>
      </c>
      <c r="FJ113" s="239">
        <f t="shared" si="103"/>
        <v>8109788</v>
      </c>
      <c r="FK113" s="240">
        <f t="shared" si="104"/>
        <v>0.69885636304367471</v>
      </c>
      <c r="FL113" s="240">
        <f t="shared" si="105"/>
        <v>0.64917951336987079</v>
      </c>
      <c r="FM113" s="240">
        <f t="shared" si="106"/>
        <v>0.42440515916420662</v>
      </c>
      <c r="FO113" s="312">
        <f t="shared" si="107"/>
        <v>8257219</v>
      </c>
      <c r="FP113" s="312">
        <f t="shared" si="169"/>
        <v>6511887</v>
      </c>
      <c r="FQ113" s="239">
        <f t="shared" si="108"/>
        <v>1745332</v>
      </c>
      <c r="FR113" s="312">
        <f t="shared" si="109"/>
        <v>6303663</v>
      </c>
      <c r="FS113" s="240">
        <f t="shared" si="110"/>
        <v>0.21137043840062858</v>
      </c>
      <c r="FT113" s="312">
        <f t="shared" si="111"/>
        <v>5013943</v>
      </c>
      <c r="FU113" s="240">
        <f t="shared" si="112"/>
        <v>0.78862956159937136</v>
      </c>
      <c r="FV113" s="240">
        <f t="shared" si="113"/>
        <v>0.76341235469230018</v>
      </c>
      <c r="FW113" s="240">
        <f t="shared" si="114"/>
        <v>0.60721933135114858</v>
      </c>
      <c r="FY113" s="244">
        <f t="shared" si="115"/>
        <v>8269325</v>
      </c>
      <c r="FZ113" s="244">
        <f t="shared" si="116"/>
        <v>7277691</v>
      </c>
      <c r="GA113" s="239">
        <f t="shared" si="117"/>
        <v>991634</v>
      </c>
      <c r="GB113" s="244">
        <f t="shared" si="118"/>
        <v>7146458</v>
      </c>
      <c r="GC113" s="240">
        <f t="shared" si="119"/>
        <v>0.11991716373464581</v>
      </c>
      <c r="GD113" s="244">
        <f t="shared" si="120"/>
        <v>6341357</v>
      </c>
      <c r="GE113" s="240">
        <f t="shared" si="121"/>
        <v>0.88008283626535422</v>
      </c>
      <c r="GF113" s="240">
        <f t="shared" si="122"/>
        <v>0.86421297989860113</v>
      </c>
      <c r="GG113" s="240">
        <f t="shared" si="123"/>
        <v>0.76685303818630901</v>
      </c>
      <c r="GI113" s="244">
        <f t="shared" si="124"/>
        <v>6685963</v>
      </c>
      <c r="GJ113" s="244">
        <f t="shared" si="125"/>
        <v>6157380</v>
      </c>
      <c r="GK113" s="239">
        <f t="shared" si="126"/>
        <v>528583</v>
      </c>
      <c r="GL113" s="244">
        <f t="shared" si="127"/>
        <v>6082647</v>
      </c>
      <c r="GM113" s="240">
        <f t="shared" si="128"/>
        <v>7.9058618780869713E-2</v>
      </c>
      <c r="GN113" s="244">
        <f t="shared" si="129"/>
        <v>5712183</v>
      </c>
      <c r="GO113" s="240">
        <f t="shared" si="130"/>
        <v>0.92094138121913027</v>
      </c>
      <c r="GP113" s="240">
        <f t="shared" si="131"/>
        <v>0.90976378421477955</v>
      </c>
      <c r="GQ113" s="240">
        <f t="shared" si="132"/>
        <v>0.85435456343386884</v>
      </c>
      <c r="GS113" s="244">
        <f t="shared" si="133"/>
        <v>5116920</v>
      </c>
      <c r="GT113" s="244">
        <f t="shared" si="134"/>
        <v>4883017</v>
      </c>
      <c r="GU113" s="239">
        <f t="shared" si="135"/>
        <v>233903</v>
      </c>
      <c r="GV113" s="244">
        <f t="shared" si="136"/>
        <v>4847445</v>
      </c>
      <c r="GW113" s="240">
        <f t="shared" si="137"/>
        <v>4.5711678118868379E-2</v>
      </c>
      <c r="GX113" s="244">
        <f t="shared" si="138"/>
        <v>4722820</v>
      </c>
      <c r="GY113" s="240">
        <f t="shared" si="139"/>
        <v>0.95428832188113166</v>
      </c>
      <c r="GZ113" s="240">
        <f t="shared" si="140"/>
        <v>0.94733648366595535</v>
      </c>
      <c r="HA113" s="240">
        <f t="shared" si="141"/>
        <v>0.92298101201504035</v>
      </c>
      <c r="HC113" s="239">
        <f t="shared" si="142"/>
        <v>2980958</v>
      </c>
      <c r="HD113" s="239">
        <f t="shared" si="143"/>
        <v>2874638</v>
      </c>
      <c r="HE113" s="239">
        <f t="shared" si="144"/>
        <v>106320</v>
      </c>
      <c r="HF113" s="239">
        <f t="shared" si="145"/>
        <v>2859292</v>
      </c>
      <c r="HG113" s="240">
        <f t="shared" si="146"/>
        <v>3.566638644355271E-2</v>
      </c>
      <c r="HH113" s="239">
        <f t="shared" si="147"/>
        <v>2803245</v>
      </c>
      <c r="HI113" s="240">
        <f t="shared" si="148"/>
        <v>0.96433361355644731</v>
      </c>
      <c r="HJ113" s="299">
        <f t="shared" si="149"/>
        <v>0.95918560409103382</v>
      </c>
      <c r="HK113" s="297">
        <f t="shared" si="150"/>
        <v>0.94038393026671296</v>
      </c>
      <c r="HM113" s="239">
        <f t="shared" si="151"/>
        <v>31310385</v>
      </c>
      <c r="HN113" s="239">
        <f t="shared" si="152"/>
        <v>27704613</v>
      </c>
      <c r="HO113" s="307">
        <f t="shared" si="153"/>
        <v>3605772</v>
      </c>
      <c r="HP113" s="304">
        <f t="shared" si="154"/>
        <v>27239505</v>
      </c>
      <c r="HQ113" s="285">
        <f t="shared" si="155"/>
        <v>0.11516217382826816</v>
      </c>
      <c r="HR113" s="302">
        <f t="shared" si="156"/>
        <v>24593548</v>
      </c>
      <c r="HS113" s="300">
        <f t="shared" si="157"/>
        <v>0.88483782617173179</v>
      </c>
      <c r="HT113" s="299">
        <f t="shared" si="158"/>
        <v>0.86998307430585731</v>
      </c>
      <c r="HU113" s="297">
        <f t="shared" si="159"/>
        <v>0.78547574550744104</v>
      </c>
      <c r="HW113" s="239">
        <f t="shared" si="160"/>
        <v>14783841</v>
      </c>
      <c r="HX113" s="309">
        <f t="shared" si="161"/>
        <v>13915035</v>
      </c>
      <c r="HY113" s="307">
        <f t="shared" si="162"/>
        <v>868806</v>
      </c>
      <c r="HZ113" s="304">
        <f t="shared" si="163"/>
        <v>13789384</v>
      </c>
      <c r="IA113" s="285">
        <f t="shared" si="164"/>
        <v>5.8767271644764037E-2</v>
      </c>
      <c r="IB113" s="302">
        <f t="shared" si="165"/>
        <v>13238248</v>
      </c>
      <c r="IC113" s="300">
        <f t="shared" si="166"/>
        <v>0.94123272835523597</v>
      </c>
      <c r="ID113" s="299">
        <f t="shared" si="167"/>
        <v>0.93273351627631818</v>
      </c>
      <c r="IE113" s="297">
        <f t="shared" si="168"/>
        <v>0.89545389455960733</v>
      </c>
    </row>
    <row r="114" spans="2:239" ht="15" hidden="1" x14ac:dyDescent="0.3">
      <c r="B114" s="131">
        <v>105</v>
      </c>
      <c r="C114" s="131" t="s">
        <v>760</v>
      </c>
      <c r="D114" s="139">
        <v>44906</v>
      </c>
      <c r="E114" s="136">
        <v>2980958</v>
      </c>
      <c r="F114" s="136">
        <v>2874698</v>
      </c>
      <c r="G114" s="137">
        <v>96.435374131403393</v>
      </c>
      <c r="H114" s="136">
        <v>2859348</v>
      </c>
      <c r="I114" s="137">
        <v>95.920438999811481</v>
      </c>
      <c r="J114" s="136">
        <v>2803525</v>
      </c>
      <c r="K114" s="137">
        <v>94.047785980211728</v>
      </c>
      <c r="L114" s="136">
        <v>2430735</v>
      </c>
      <c r="M114" s="137">
        <v>81.542074728996511</v>
      </c>
      <c r="N114" s="136">
        <v>2465351</v>
      </c>
      <c r="O114" s="137">
        <v>82.70331215669593</v>
      </c>
      <c r="P114" s="136">
        <v>0</v>
      </c>
      <c r="Q114" s="137">
        <v>0</v>
      </c>
      <c r="R114" s="136">
        <v>2442116</v>
      </c>
      <c r="S114" s="136">
        <v>2350191</v>
      </c>
      <c r="T114" s="137">
        <v>96.235846290675781</v>
      </c>
      <c r="U114" s="136">
        <v>2335820</v>
      </c>
      <c r="V114" s="137">
        <v>95.647381205479192</v>
      </c>
      <c r="W114" s="136">
        <v>2287899</v>
      </c>
      <c r="X114" s="137">
        <v>93.685107505130787</v>
      </c>
      <c r="Y114" s="136">
        <v>1586356</v>
      </c>
      <c r="Z114" s="137">
        <v>64.958257511109224</v>
      </c>
      <c r="AA114" s="136">
        <v>2012179</v>
      </c>
      <c r="AB114" s="137">
        <v>82.394898522428903</v>
      </c>
      <c r="AC114" s="136">
        <v>0</v>
      </c>
      <c r="AD114" s="137">
        <v>0</v>
      </c>
      <c r="AE114" s="138">
        <v>2674804</v>
      </c>
      <c r="AF114" s="138">
        <v>2533004</v>
      </c>
      <c r="AG114" s="137">
        <v>94.698676987173641</v>
      </c>
      <c r="AH114" s="138">
        <v>2511737</v>
      </c>
      <c r="AI114" s="137">
        <v>93.903590693000311</v>
      </c>
      <c r="AJ114" s="138">
        <v>2435327</v>
      </c>
      <c r="AK114" s="137">
        <v>91.046932784607776</v>
      </c>
      <c r="AL114" s="138">
        <v>2106624</v>
      </c>
      <c r="AM114" s="137">
        <v>78.758069750157404</v>
      </c>
      <c r="AN114" s="138">
        <v>3015497</v>
      </c>
      <c r="AO114" s="138">
        <v>2803582</v>
      </c>
      <c r="AP114" s="137">
        <v>92.972468551618519</v>
      </c>
      <c r="AQ114" s="138">
        <v>2772824</v>
      </c>
      <c r="AR114" s="137">
        <v>91.95247085306336</v>
      </c>
      <c r="AS114" s="138">
        <v>2640242</v>
      </c>
      <c r="AT114" s="137">
        <v>87.555782678609859</v>
      </c>
      <c r="AU114" s="138">
        <v>2144777</v>
      </c>
      <c r="AV114" s="137">
        <v>71.125157809807135</v>
      </c>
      <c r="AW114" s="138">
        <v>3670466</v>
      </c>
      <c r="AX114" s="138">
        <v>3354078</v>
      </c>
      <c r="AY114" s="137">
        <v>91.380168076751019</v>
      </c>
      <c r="AZ114" s="138">
        <v>3310063</v>
      </c>
      <c r="BA114" s="137">
        <v>90.181001540403855</v>
      </c>
      <c r="BB114" s="138">
        <v>3073279</v>
      </c>
      <c r="BC114" s="137">
        <v>83.729940557956411</v>
      </c>
      <c r="BD114" s="138">
        <v>2194432</v>
      </c>
      <c r="BE114" s="137">
        <v>59.786196085183732</v>
      </c>
      <c r="BF114" s="138">
        <v>4129776</v>
      </c>
      <c r="BG114" s="138">
        <v>3693325</v>
      </c>
      <c r="BH114" s="137">
        <v>89.431605975723627</v>
      </c>
      <c r="BI114" s="138">
        <v>3634430</v>
      </c>
      <c r="BJ114" s="137">
        <v>88.005499571889615</v>
      </c>
      <c r="BK114" s="138">
        <v>3284243</v>
      </c>
      <c r="BL114" s="137">
        <v>79.525935547109569</v>
      </c>
      <c r="BM114" s="138">
        <v>2066483</v>
      </c>
      <c r="BN114" s="137">
        <v>50.038621949471349</v>
      </c>
      <c r="BO114" s="138">
        <v>4139549</v>
      </c>
      <c r="BP114" s="138">
        <v>3584654</v>
      </c>
      <c r="BQ114" s="137">
        <v>86.595278857672668</v>
      </c>
      <c r="BR114" s="138">
        <v>3512319</v>
      </c>
      <c r="BS114" s="137">
        <v>84.847866277220049</v>
      </c>
      <c r="BT114" s="138">
        <v>3058840</v>
      </c>
      <c r="BU114" s="137">
        <v>73.893073859012176</v>
      </c>
      <c r="BV114" s="138">
        <v>1581089</v>
      </c>
      <c r="BW114" s="137">
        <v>38.194716380939084</v>
      </c>
      <c r="BX114" s="136">
        <v>3865391</v>
      </c>
      <c r="BY114" s="136">
        <v>3148048</v>
      </c>
      <c r="BZ114" s="137">
        <v>81.441903289990577</v>
      </c>
      <c r="CA114" s="136">
        <v>3061420</v>
      </c>
      <c r="CB114" s="137">
        <v>79.200784603679168</v>
      </c>
      <c r="CC114" s="136">
        <v>2509394</v>
      </c>
      <c r="CD114" s="137">
        <v>64.919538540861708</v>
      </c>
      <c r="CE114" s="136">
        <v>4391828</v>
      </c>
      <c r="CF114" s="136">
        <v>3364133</v>
      </c>
      <c r="CG114" s="137">
        <v>76.599834966214516</v>
      </c>
      <c r="CH114" s="136">
        <v>3242554</v>
      </c>
      <c r="CI114" s="137">
        <v>73.831534386137164</v>
      </c>
      <c r="CJ114" s="136">
        <v>2505571</v>
      </c>
      <c r="CK114" s="137">
        <v>57.050754264511269</v>
      </c>
      <c r="CL114" s="136">
        <v>4695213</v>
      </c>
      <c r="CM114" s="136">
        <v>3382949</v>
      </c>
      <c r="CN114" s="137">
        <v>72.051023031330004</v>
      </c>
      <c r="CO114" s="136">
        <v>3224200</v>
      </c>
      <c r="CP114" s="137">
        <v>68.669941065506507</v>
      </c>
      <c r="CQ114" s="136">
        <v>2323507</v>
      </c>
      <c r="CR114" s="137">
        <v>49.486721901647485</v>
      </c>
      <c r="CS114" s="136">
        <v>4789564</v>
      </c>
      <c r="CT114" s="136">
        <v>3306598</v>
      </c>
      <c r="CU114" s="137">
        <v>69.037557489575249</v>
      </c>
      <c r="CV114" s="136">
        <v>3112327</v>
      </c>
      <c r="CW114" s="137">
        <v>64.981426284313144</v>
      </c>
      <c r="CX114" s="136">
        <v>2104725</v>
      </c>
      <c r="CY114" s="137">
        <v>43.943979034417332</v>
      </c>
      <c r="CZ114" s="136">
        <v>4417542</v>
      </c>
      <c r="DA114" s="136">
        <v>3013654</v>
      </c>
      <c r="DB114" s="137">
        <v>68.220155009278912</v>
      </c>
      <c r="DC114" s="136">
        <v>2799161</v>
      </c>
      <c r="DD114" s="137">
        <v>63.3646720280192</v>
      </c>
      <c r="DE114" s="136">
        <v>1801010</v>
      </c>
      <c r="DF114" s="137">
        <v>40.769504851340407</v>
      </c>
      <c r="DG114" s="136">
        <v>3804929</v>
      </c>
      <c r="DH114" s="136">
        <v>2693701</v>
      </c>
      <c r="DI114" s="137">
        <v>70.795039802319565</v>
      </c>
      <c r="DJ114" s="136">
        <v>2456419</v>
      </c>
      <c r="DK114" s="137">
        <v>64.558865618780274</v>
      </c>
      <c r="DL114" s="136">
        <v>1530086</v>
      </c>
      <c r="DM114" s="137">
        <v>40.213260221149987</v>
      </c>
      <c r="DN114" s="136">
        <v>1401351</v>
      </c>
      <c r="DO114" s="136">
        <v>958766</v>
      </c>
      <c r="DP114" s="137">
        <v>68.417263055437218</v>
      </c>
      <c r="DQ114" s="136">
        <v>814463</v>
      </c>
      <c r="DR114" s="137">
        <v>58.119842923007866</v>
      </c>
      <c r="DS114" s="136">
        <v>353774</v>
      </c>
      <c r="DT114" s="137">
        <v>25.245209801113354</v>
      </c>
      <c r="DU114" s="136">
        <v>1422608</v>
      </c>
      <c r="DV114" s="136">
        <v>876325</v>
      </c>
      <c r="DW114" s="137">
        <v>61.599892591634521</v>
      </c>
      <c r="DX114" s="136">
        <v>681523</v>
      </c>
      <c r="DY114" s="137">
        <v>47.906591274616758</v>
      </c>
      <c r="DZ114" s="136">
        <v>119947</v>
      </c>
      <c r="EA114" s="137">
        <v>8.4314863968148632</v>
      </c>
      <c r="EB114" s="136">
        <v>2988769</v>
      </c>
      <c r="EC114" s="136">
        <v>1301526</v>
      </c>
      <c r="ED114" s="137">
        <v>43.547226299523317</v>
      </c>
      <c r="EE114" s="136">
        <v>969110</v>
      </c>
      <c r="EF114" s="137">
        <v>32.425055265227925</v>
      </c>
      <c r="EG114" s="136">
        <v>32012</v>
      </c>
      <c r="EH114" s="137">
        <v>1.0710764197567626</v>
      </c>
      <c r="EI114" s="136">
        <v>5005988</v>
      </c>
      <c r="EJ114" s="136">
        <v>482400</v>
      </c>
      <c r="EK114" s="137">
        <v>9.6364593762510005</v>
      </c>
      <c r="EL114" s="138">
        <v>299547</v>
      </c>
      <c r="EM114" s="137">
        <v>5.9837738324582483</v>
      </c>
      <c r="EN114" s="138">
        <v>9031</v>
      </c>
      <c r="EO114" s="137">
        <v>0.18040394823159783</v>
      </c>
      <c r="EP114" s="138">
        <v>2223118</v>
      </c>
      <c r="EQ114" s="138">
        <v>0</v>
      </c>
      <c r="ER114" s="137">
        <v>0</v>
      </c>
      <c r="ET114" s="239">
        <f t="shared" si="93"/>
        <v>59836349</v>
      </c>
      <c r="EU114" s="239">
        <f t="shared" si="170"/>
        <v>16114717</v>
      </c>
      <c r="EW114" s="287">
        <f t="shared" si="171"/>
        <v>0.26931317283412465</v>
      </c>
      <c r="EX114" s="239">
        <f t="shared" si="94"/>
        <v>50418984</v>
      </c>
      <c r="EY114" s="239">
        <f t="shared" si="172"/>
        <v>9357603</v>
      </c>
      <c r="EZ114" s="286">
        <f t="shared" si="173"/>
        <v>0.18559681805567521</v>
      </c>
      <c r="FA114" s="288">
        <f t="shared" si="95"/>
        <v>0.81440318194432482</v>
      </c>
      <c r="FB114" s="291">
        <f t="shared" si="96"/>
        <v>0.78635231919786408</v>
      </c>
      <c r="FC114" s="294">
        <f t="shared" si="97"/>
        <v>0.64879177255932008</v>
      </c>
      <c r="FE114" s="239">
        <f t="shared" si="98"/>
        <v>19108599</v>
      </c>
      <c r="FF114" s="239">
        <f t="shared" si="99"/>
        <v>13355668</v>
      </c>
      <c r="FG114" s="239">
        <f t="shared" si="100"/>
        <v>5752931</v>
      </c>
      <c r="FH114" s="239">
        <f t="shared" si="101"/>
        <v>12406570</v>
      </c>
      <c r="FI114" s="240">
        <f t="shared" si="102"/>
        <v>0.30106503360084119</v>
      </c>
      <c r="FJ114" s="239">
        <f t="shared" si="103"/>
        <v>8113102</v>
      </c>
      <c r="FK114" s="240">
        <f t="shared" si="104"/>
        <v>0.69893496639915886</v>
      </c>
      <c r="FL114" s="240">
        <f t="shared" si="105"/>
        <v>0.64926633292163383</v>
      </c>
      <c r="FM114" s="240">
        <f t="shared" si="106"/>
        <v>0.42457858893789124</v>
      </c>
      <c r="FO114" s="312">
        <f t="shared" si="107"/>
        <v>8257219</v>
      </c>
      <c r="FP114" s="312">
        <f t="shared" si="169"/>
        <v>6512181</v>
      </c>
      <c r="FQ114" s="239">
        <f t="shared" si="108"/>
        <v>1745038</v>
      </c>
      <c r="FR114" s="312">
        <f t="shared" si="109"/>
        <v>6303974</v>
      </c>
      <c r="FS114" s="240">
        <f t="shared" si="110"/>
        <v>0.21133483319262816</v>
      </c>
      <c r="FT114" s="312">
        <f t="shared" si="111"/>
        <v>5014965</v>
      </c>
      <c r="FU114" s="240">
        <f t="shared" si="112"/>
        <v>0.78866516680737186</v>
      </c>
      <c r="FV114" s="240">
        <f t="shared" si="113"/>
        <v>0.76345001870484486</v>
      </c>
      <c r="FW114" s="240">
        <f t="shared" si="114"/>
        <v>0.60734310183610241</v>
      </c>
      <c r="FY114" s="244">
        <f t="shared" si="115"/>
        <v>8269325</v>
      </c>
      <c r="FZ114" s="244">
        <f t="shared" si="116"/>
        <v>7277979</v>
      </c>
      <c r="GA114" s="239">
        <f t="shared" si="117"/>
        <v>991346</v>
      </c>
      <c r="GB114" s="244">
        <f t="shared" si="118"/>
        <v>7146749</v>
      </c>
      <c r="GC114" s="240">
        <f t="shared" si="119"/>
        <v>0.1198823362245407</v>
      </c>
      <c r="GD114" s="244">
        <f t="shared" si="120"/>
        <v>6343083</v>
      </c>
      <c r="GE114" s="240">
        <f t="shared" si="121"/>
        <v>0.8801176637754593</v>
      </c>
      <c r="GF114" s="240">
        <f t="shared" si="122"/>
        <v>0.86424817019526989</v>
      </c>
      <c r="GG114" s="240">
        <f t="shared" si="123"/>
        <v>0.76706176138923066</v>
      </c>
      <c r="GI114" s="244">
        <f t="shared" si="124"/>
        <v>6685963</v>
      </c>
      <c r="GJ114" s="244">
        <f t="shared" si="125"/>
        <v>6157660</v>
      </c>
      <c r="GK114" s="239">
        <f t="shared" si="126"/>
        <v>528303</v>
      </c>
      <c r="GL114" s="244">
        <f t="shared" si="127"/>
        <v>6082887</v>
      </c>
      <c r="GM114" s="240">
        <f t="shared" si="128"/>
        <v>7.9016739996915927E-2</v>
      </c>
      <c r="GN114" s="244">
        <f t="shared" si="129"/>
        <v>5713521</v>
      </c>
      <c r="GO114" s="240">
        <f t="shared" si="130"/>
        <v>0.92098326000308406</v>
      </c>
      <c r="GP114" s="240">
        <f t="shared" si="131"/>
        <v>0.90979968031531133</v>
      </c>
      <c r="GQ114" s="240">
        <f t="shared" si="132"/>
        <v>0.85455468419433367</v>
      </c>
      <c r="GS114" s="244">
        <f t="shared" si="133"/>
        <v>5116920</v>
      </c>
      <c r="GT114" s="244">
        <f t="shared" si="134"/>
        <v>4883195</v>
      </c>
      <c r="GU114" s="239">
        <f t="shared" si="135"/>
        <v>233725</v>
      </c>
      <c r="GV114" s="244">
        <f t="shared" si="136"/>
        <v>4847557</v>
      </c>
      <c r="GW114" s="240">
        <f t="shared" si="137"/>
        <v>4.5676891567583623E-2</v>
      </c>
      <c r="GX114" s="244">
        <f t="shared" si="138"/>
        <v>4723226</v>
      </c>
      <c r="GY114" s="240">
        <f t="shared" si="139"/>
        <v>0.95432310843241641</v>
      </c>
      <c r="GZ114" s="240">
        <f t="shared" si="140"/>
        <v>0.94735837183305582</v>
      </c>
      <c r="HA114" s="240">
        <f t="shared" si="141"/>
        <v>0.92306035662077968</v>
      </c>
      <c r="HC114" s="239">
        <f t="shared" si="142"/>
        <v>2980958</v>
      </c>
      <c r="HD114" s="239">
        <f t="shared" si="143"/>
        <v>2874698</v>
      </c>
      <c r="HE114" s="239">
        <f t="shared" si="144"/>
        <v>106260</v>
      </c>
      <c r="HF114" s="239">
        <f t="shared" si="145"/>
        <v>2859348</v>
      </c>
      <c r="HG114" s="240">
        <f t="shared" si="146"/>
        <v>3.5646258685966055E-2</v>
      </c>
      <c r="HH114" s="239">
        <f t="shared" si="147"/>
        <v>2803525</v>
      </c>
      <c r="HI114" s="240">
        <f t="shared" si="148"/>
        <v>0.96435374131403395</v>
      </c>
      <c r="HJ114" s="299">
        <f t="shared" si="149"/>
        <v>0.95920438999811475</v>
      </c>
      <c r="HK114" s="297">
        <f t="shared" si="150"/>
        <v>0.94047785980211729</v>
      </c>
      <c r="HM114" s="239">
        <f t="shared" si="151"/>
        <v>31310385</v>
      </c>
      <c r="HN114" s="239">
        <f t="shared" si="152"/>
        <v>27705713</v>
      </c>
      <c r="HO114" s="307">
        <f t="shared" si="153"/>
        <v>3604672</v>
      </c>
      <c r="HP114" s="304">
        <f t="shared" si="154"/>
        <v>27240515</v>
      </c>
      <c r="HQ114" s="285">
        <f t="shared" si="155"/>
        <v>0.11512704171475374</v>
      </c>
      <c r="HR114" s="302">
        <f t="shared" si="156"/>
        <v>24598320</v>
      </c>
      <c r="HS114" s="300">
        <f t="shared" si="157"/>
        <v>0.88487295828524626</v>
      </c>
      <c r="HT114" s="299">
        <f t="shared" si="158"/>
        <v>0.8700153319737205</v>
      </c>
      <c r="HU114" s="297">
        <f t="shared" si="159"/>
        <v>0.78562815500352357</v>
      </c>
      <c r="HW114" s="239">
        <f t="shared" si="160"/>
        <v>14783841</v>
      </c>
      <c r="HX114" s="309">
        <f t="shared" si="161"/>
        <v>13915553</v>
      </c>
      <c r="HY114" s="307">
        <f t="shared" si="162"/>
        <v>868288</v>
      </c>
      <c r="HZ114" s="304">
        <f t="shared" si="163"/>
        <v>13789792</v>
      </c>
      <c r="IA114" s="285">
        <f t="shared" si="164"/>
        <v>5.8732233389144267E-2</v>
      </c>
      <c r="IB114" s="302">
        <f t="shared" si="165"/>
        <v>13240272</v>
      </c>
      <c r="IC114" s="300">
        <f t="shared" si="166"/>
        <v>0.94126776661085576</v>
      </c>
      <c r="ID114" s="299">
        <f t="shared" si="167"/>
        <v>0.93276111397572525</v>
      </c>
      <c r="IE114" s="297">
        <f t="shared" si="168"/>
        <v>0.89559080079392084</v>
      </c>
    </row>
    <row r="115" spans="2:239" ht="15" hidden="1" x14ac:dyDescent="0.3">
      <c r="B115" s="131">
        <v>106</v>
      </c>
      <c r="C115" s="131" t="s">
        <v>761</v>
      </c>
      <c r="D115" s="139">
        <v>44913</v>
      </c>
      <c r="E115" s="136">
        <v>2980958</v>
      </c>
      <c r="F115" s="136">
        <v>2874744</v>
      </c>
      <c r="G115" s="137">
        <v>96.436917259485028</v>
      </c>
      <c r="H115" s="136">
        <v>2859416</v>
      </c>
      <c r="I115" s="137">
        <v>95.922720145671292</v>
      </c>
      <c r="J115" s="136">
        <v>2803725</v>
      </c>
      <c r="K115" s="137">
        <v>94.054495232740621</v>
      </c>
      <c r="L115" s="136">
        <v>2430735</v>
      </c>
      <c r="M115" s="137">
        <v>81.542074728996511</v>
      </c>
      <c r="N115" s="136">
        <v>2475721</v>
      </c>
      <c r="O115" s="137">
        <v>83.051186900318612</v>
      </c>
      <c r="P115" s="136">
        <v>0</v>
      </c>
      <c r="Q115" s="137">
        <v>0</v>
      </c>
      <c r="R115" s="136">
        <v>2442116</v>
      </c>
      <c r="S115" s="136">
        <v>2350238</v>
      </c>
      <c r="T115" s="137">
        <v>96.237770851179889</v>
      </c>
      <c r="U115" s="136">
        <v>2335863</v>
      </c>
      <c r="V115" s="137">
        <v>95.649141973599939</v>
      </c>
      <c r="W115" s="136">
        <v>2288028</v>
      </c>
      <c r="X115" s="137">
        <v>93.690389809493084</v>
      </c>
      <c r="Y115" s="136">
        <v>1586356</v>
      </c>
      <c r="Z115" s="137">
        <v>64.958257511109224</v>
      </c>
      <c r="AA115" s="136">
        <v>2020011</v>
      </c>
      <c r="AB115" s="137">
        <v>82.715604008982382</v>
      </c>
      <c r="AC115" s="136">
        <v>0</v>
      </c>
      <c r="AD115" s="137">
        <v>0</v>
      </c>
      <c r="AE115" s="138">
        <v>2674804</v>
      </c>
      <c r="AF115" s="138">
        <v>2533079</v>
      </c>
      <c r="AG115" s="137">
        <v>94.70148093093924</v>
      </c>
      <c r="AH115" s="138">
        <v>2511789</v>
      </c>
      <c r="AI115" s="137">
        <v>93.905534760677796</v>
      </c>
      <c r="AJ115" s="138">
        <v>2435504</v>
      </c>
      <c r="AK115" s="137">
        <v>91.053550091894593</v>
      </c>
      <c r="AL115" s="138">
        <v>2114295</v>
      </c>
      <c r="AM115" s="137">
        <v>79.04485711850289</v>
      </c>
      <c r="AN115" s="138">
        <v>3015497</v>
      </c>
      <c r="AO115" s="138">
        <v>2803674</v>
      </c>
      <c r="AP115" s="137">
        <v>92.975519458318146</v>
      </c>
      <c r="AQ115" s="138">
        <v>2772917</v>
      </c>
      <c r="AR115" s="137">
        <v>91.955554921792327</v>
      </c>
      <c r="AS115" s="138">
        <v>2640531</v>
      </c>
      <c r="AT115" s="137">
        <v>87.565366505090196</v>
      </c>
      <c r="AU115" s="138">
        <v>2156422</v>
      </c>
      <c r="AV115" s="137">
        <v>71.511329641515147</v>
      </c>
      <c r="AW115" s="138">
        <v>3670466</v>
      </c>
      <c r="AX115" s="138">
        <v>3354190</v>
      </c>
      <c r="AY115" s="137">
        <v>91.38321946041728</v>
      </c>
      <c r="AZ115" s="138">
        <v>3310174</v>
      </c>
      <c r="BA115" s="137">
        <v>90.184025679573111</v>
      </c>
      <c r="BB115" s="138">
        <v>3073890</v>
      </c>
      <c r="BC115" s="137">
        <v>83.746586945635784</v>
      </c>
      <c r="BD115" s="138">
        <v>2220470</v>
      </c>
      <c r="BE115" s="137">
        <v>60.495588298597504</v>
      </c>
      <c r="BF115" s="138">
        <v>4129776</v>
      </c>
      <c r="BG115" s="138">
        <v>3693452</v>
      </c>
      <c r="BH115" s="137">
        <v>89.434681203048299</v>
      </c>
      <c r="BI115" s="138">
        <v>3634561</v>
      </c>
      <c r="BJ115" s="137">
        <v>88.008671656767817</v>
      </c>
      <c r="BK115" s="138">
        <v>3284937</v>
      </c>
      <c r="BL115" s="137">
        <v>79.542740332647583</v>
      </c>
      <c r="BM115" s="138">
        <v>2098699</v>
      </c>
      <c r="BN115" s="137">
        <v>50.818712685627496</v>
      </c>
      <c r="BO115" s="138">
        <v>4139549</v>
      </c>
      <c r="BP115" s="138">
        <v>3584788</v>
      </c>
      <c r="BQ115" s="137">
        <v>86.598515925285582</v>
      </c>
      <c r="BR115" s="138">
        <v>3512478</v>
      </c>
      <c r="BS115" s="137">
        <v>84.851707275357782</v>
      </c>
      <c r="BT115" s="138">
        <v>3059477</v>
      </c>
      <c r="BU115" s="137">
        <v>73.908462008784042</v>
      </c>
      <c r="BV115" s="138">
        <v>1614787</v>
      </c>
      <c r="BW115" s="137">
        <v>39.00876641392577</v>
      </c>
      <c r="BX115" s="136">
        <v>3865391</v>
      </c>
      <c r="BY115" s="136">
        <v>3148165</v>
      </c>
      <c r="BZ115" s="137">
        <v>81.444930150662643</v>
      </c>
      <c r="CA115" s="136">
        <v>3061546</v>
      </c>
      <c r="CB115" s="137">
        <v>79.204044299787526</v>
      </c>
      <c r="CC115" s="136">
        <v>2509780</v>
      </c>
      <c r="CD115" s="137">
        <v>64.929524594019085</v>
      </c>
      <c r="CE115" s="136">
        <v>4391828</v>
      </c>
      <c r="CF115" s="136">
        <v>3364290</v>
      </c>
      <c r="CG115" s="137">
        <v>76.603409787450687</v>
      </c>
      <c r="CH115" s="136">
        <v>3242757</v>
      </c>
      <c r="CI115" s="137">
        <v>73.836156607225973</v>
      </c>
      <c r="CJ115" s="136">
        <v>2506023</v>
      </c>
      <c r="CK115" s="137">
        <v>57.061046106541511</v>
      </c>
      <c r="CL115" s="136">
        <v>4695213</v>
      </c>
      <c r="CM115" s="136">
        <v>3383232</v>
      </c>
      <c r="CN115" s="137">
        <v>72.057050446912626</v>
      </c>
      <c r="CO115" s="136">
        <v>3224490</v>
      </c>
      <c r="CP115" s="137">
        <v>68.676117569107092</v>
      </c>
      <c r="CQ115" s="136">
        <v>2324064</v>
      </c>
      <c r="CR115" s="137">
        <v>49.49858504821826</v>
      </c>
      <c r="CS115" s="136">
        <v>4789564</v>
      </c>
      <c r="CT115" s="136">
        <v>3306924</v>
      </c>
      <c r="CU115" s="137">
        <v>69.044363954631365</v>
      </c>
      <c r="CV115" s="136">
        <v>3112715</v>
      </c>
      <c r="CW115" s="137">
        <v>64.989527230453547</v>
      </c>
      <c r="CX115" s="136">
        <v>2105440</v>
      </c>
      <c r="CY115" s="137">
        <v>43.958907324341006</v>
      </c>
      <c r="CZ115" s="136">
        <v>4417542</v>
      </c>
      <c r="DA115" s="136">
        <v>3014006</v>
      </c>
      <c r="DB115" s="137">
        <v>68.228123241386271</v>
      </c>
      <c r="DC115" s="136">
        <v>2799568</v>
      </c>
      <c r="DD115" s="137">
        <v>63.373885296393325</v>
      </c>
      <c r="DE115" s="136">
        <v>1801734</v>
      </c>
      <c r="DF115" s="137">
        <v>40.785894056015763</v>
      </c>
      <c r="DG115" s="136">
        <v>3804929</v>
      </c>
      <c r="DH115" s="136">
        <v>2694025</v>
      </c>
      <c r="DI115" s="137">
        <v>70.803555072906747</v>
      </c>
      <c r="DJ115" s="136">
        <v>2456786</v>
      </c>
      <c r="DK115" s="137">
        <v>64.568511002439195</v>
      </c>
      <c r="DL115" s="136">
        <v>1530626</v>
      </c>
      <c r="DM115" s="137">
        <v>40.227452338795281</v>
      </c>
      <c r="DN115" s="136">
        <v>1401351</v>
      </c>
      <c r="DO115" s="136">
        <v>958888</v>
      </c>
      <c r="DP115" s="137">
        <v>68.425968939972933</v>
      </c>
      <c r="DQ115" s="136">
        <v>814696</v>
      </c>
      <c r="DR115" s="137">
        <v>58.136469735276883</v>
      </c>
      <c r="DS115" s="136">
        <v>354182</v>
      </c>
      <c r="DT115" s="137">
        <v>25.274324562511463</v>
      </c>
      <c r="DU115" s="136">
        <v>1422608</v>
      </c>
      <c r="DV115" s="136">
        <v>876405</v>
      </c>
      <c r="DW115" s="137">
        <v>61.605516066267029</v>
      </c>
      <c r="DX115" s="136">
        <v>681755</v>
      </c>
      <c r="DY115" s="137">
        <v>47.922899351051029</v>
      </c>
      <c r="DZ115" s="136">
        <v>121007</v>
      </c>
      <c r="EA115" s="137">
        <v>8.5059974356955674</v>
      </c>
      <c r="EB115" s="136">
        <v>2988769</v>
      </c>
      <c r="EC115" s="136">
        <v>1301902</v>
      </c>
      <c r="ED115" s="137">
        <v>43.559806729794104</v>
      </c>
      <c r="EE115" s="136">
        <v>970304</v>
      </c>
      <c r="EF115" s="137">
        <v>32.465004823055914</v>
      </c>
      <c r="EG115" s="136">
        <v>32531</v>
      </c>
      <c r="EH115" s="137">
        <v>1.088441428561391</v>
      </c>
      <c r="EI115" s="136">
        <v>5005988</v>
      </c>
      <c r="EJ115" s="136">
        <v>483162</v>
      </c>
      <c r="EK115" s="137">
        <v>9.6516811466587615</v>
      </c>
      <c r="EL115" s="138">
        <v>301722</v>
      </c>
      <c r="EM115" s="137">
        <v>6.0272217991733097</v>
      </c>
      <c r="EN115" s="138">
        <v>9410</v>
      </c>
      <c r="EO115" s="137">
        <v>0.18797488128217646</v>
      </c>
      <c r="EP115" s="138">
        <v>2223118</v>
      </c>
      <c r="EQ115" s="138">
        <v>0</v>
      </c>
      <c r="ER115" s="137">
        <v>0</v>
      </c>
      <c r="ET115" s="239">
        <f t="shared" si="93"/>
        <v>59836349</v>
      </c>
      <c r="EU115" s="239">
        <f t="shared" si="170"/>
        <v>16111185</v>
      </c>
      <c r="EW115" s="287">
        <f t="shared" si="171"/>
        <v>0.2692541451685162</v>
      </c>
      <c r="EX115" s="239">
        <f t="shared" si="94"/>
        <v>50418984</v>
      </c>
      <c r="EY115" s="239">
        <f t="shared" si="172"/>
        <v>9355289</v>
      </c>
      <c r="EZ115" s="286">
        <f t="shared" si="173"/>
        <v>0.18555092264453404</v>
      </c>
      <c r="FA115" s="288">
        <f t="shared" si="95"/>
        <v>0.81444907735546601</v>
      </c>
      <c r="FB115" s="291">
        <f t="shared" si="96"/>
        <v>0.78640529527528757</v>
      </c>
      <c r="FC115" s="294">
        <f t="shared" si="97"/>
        <v>0.64892106909572</v>
      </c>
      <c r="FE115" s="239">
        <f t="shared" si="98"/>
        <v>19108599</v>
      </c>
      <c r="FF115" s="239">
        <f t="shared" si="99"/>
        <v>13357075</v>
      </c>
      <c r="FG115" s="239">
        <f t="shared" si="100"/>
        <v>5751524</v>
      </c>
      <c r="FH115" s="239">
        <f t="shared" si="101"/>
        <v>12408255</v>
      </c>
      <c r="FI115" s="240">
        <f t="shared" si="102"/>
        <v>0.30099140182909273</v>
      </c>
      <c r="FJ115" s="239">
        <f t="shared" si="103"/>
        <v>8116046</v>
      </c>
      <c r="FK115" s="240">
        <f t="shared" si="104"/>
        <v>0.69900859817090721</v>
      </c>
      <c r="FL115" s="240">
        <f t="shared" si="105"/>
        <v>0.64935451311736669</v>
      </c>
      <c r="FM115" s="240">
        <f t="shared" si="106"/>
        <v>0.42473265570123692</v>
      </c>
      <c r="FO115" s="312">
        <f t="shared" si="107"/>
        <v>8257219</v>
      </c>
      <c r="FP115" s="312">
        <f t="shared" si="169"/>
        <v>6512455</v>
      </c>
      <c r="FQ115" s="239">
        <f t="shared" si="108"/>
        <v>1744764</v>
      </c>
      <c r="FR115" s="312">
        <f t="shared" si="109"/>
        <v>6304303</v>
      </c>
      <c r="FS115" s="240">
        <f t="shared" si="110"/>
        <v>0.21130165010762098</v>
      </c>
      <c r="FT115" s="312">
        <f t="shared" si="111"/>
        <v>5015803</v>
      </c>
      <c r="FU115" s="240">
        <f t="shared" si="112"/>
        <v>0.78869834989237897</v>
      </c>
      <c r="FV115" s="240">
        <f t="shared" si="113"/>
        <v>0.76348986262808338</v>
      </c>
      <c r="FW115" s="240">
        <f t="shared" si="114"/>
        <v>0.60744458878951857</v>
      </c>
      <c r="FY115" s="244">
        <f t="shared" si="115"/>
        <v>8269325</v>
      </c>
      <c r="FZ115" s="244">
        <f t="shared" si="116"/>
        <v>7278240</v>
      </c>
      <c r="GA115" s="239">
        <f t="shared" si="117"/>
        <v>991085</v>
      </c>
      <c r="GB115" s="244">
        <f t="shared" si="118"/>
        <v>7147039</v>
      </c>
      <c r="GC115" s="240">
        <f t="shared" si="119"/>
        <v>0.11985077379350793</v>
      </c>
      <c r="GD115" s="244">
        <f t="shared" si="120"/>
        <v>6344414</v>
      </c>
      <c r="GE115" s="240">
        <f t="shared" si="121"/>
        <v>0.88014922620649205</v>
      </c>
      <c r="GF115" s="240">
        <f t="shared" si="122"/>
        <v>0.86428323956308406</v>
      </c>
      <c r="GG115" s="240">
        <f t="shared" si="123"/>
        <v>0.76722271769461237</v>
      </c>
      <c r="GI115" s="244">
        <f t="shared" si="124"/>
        <v>6685963</v>
      </c>
      <c r="GJ115" s="244">
        <f t="shared" si="125"/>
        <v>6157864</v>
      </c>
      <c r="GK115" s="239">
        <f t="shared" si="126"/>
        <v>528099</v>
      </c>
      <c r="GL115" s="244">
        <f t="shared" si="127"/>
        <v>6083091</v>
      </c>
      <c r="GM115" s="240">
        <f t="shared" si="128"/>
        <v>7.8986228311463888E-2</v>
      </c>
      <c r="GN115" s="244">
        <f t="shared" si="129"/>
        <v>5714421</v>
      </c>
      <c r="GO115" s="240">
        <f t="shared" si="130"/>
        <v>0.92101377168853615</v>
      </c>
      <c r="GP115" s="240">
        <f t="shared" si="131"/>
        <v>0.90983019200076343</v>
      </c>
      <c r="GQ115" s="240">
        <f t="shared" si="132"/>
        <v>0.85468929457132803</v>
      </c>
      <c r="GS115" s="244">
        <f t="shared" si="133"/>
        <v>5116920</v>
      </c>
      <c r="GT115" s="244">
        <f t="shared" si="134"/>
        <v>4883317</v>
      </c>
      <c r="GU115" s="239">
        <f t="shared" si="135"/>
        <v>233603</v>
      </c>
      <c r="GV115" s="244">
        <f t="shared" si="136"/>
        <v>4847652</v>
      </c>
      <c r="GW115" s="240">
        <f t="shared" si="137"/>
        <v>4.565304909984913E-2</v>
      </c>
      <c r="GX115" s="244">
        <f t="shared" si="138"/>
        <v>4723532</v>
      </c>
      <c r="GY115" s="240">
        <f t="shared" si="139"/>
        <v>0.95434695090015087</v>
      </c>
      <c r="GZ115" s="240">
        <f t="shared" si="140"/>
        <v>0.9473769376890786</v>
      </c>
      <c r="HA115" s="240">
        <f t="shared" si="141"/>
        <v>0.92312015822017934</v>
      </c>
      <c r="HC115" s="239">
        <f t="shared" si="142"/>
        <v>2980958</v>
      </c>
      <c r="HD115" s="239">
        <f t="shared" si="143"/>
        <v>2874744</v>
      </c>
      <c r="HE115" s="239">
        <f t="shared" si="144"/>
        <v>106214</v>
      </c>
      <c r="HF115" s="239">
        <f t="shared" si="145"/>
        <v>2859416</v>
      </c>
      <c r="HG115" s="240">
        <f t="shared" si="146"/>
        <v>3.5630827405149619E-2</v>
      </c>
      <c r="HH115" s="239">
        <f t="shared" si="147"/>
        <v>2803725</v>
      </c>
      <c r="HI115" s="240">
        <f t="shared" si="148"/>
        <v>0.96436917259485033</v>
      </c>
      <c r="HJ115" s="299">
        <f t="shared" si="149"/>
        <v>0.95922720145671292</v>
      </c>
      <c r="HK115" s="297">
        <f t="shared" si="150"/>
        <v>0.9405449523274062</v>
      </c>
      <c r="HM115" s="239">
        <f t="shared" si="151"/>
        <v>31310385</v>
      </c>
      <c r="HN115" s="239">
        <f t="shared" si="152"/>
        <v>27706620</v>
      </c>
      <c r="HO115" s="307">
        <f t="shared" si="153"/>
        <v>3603765</v>
      </c>
      <c r="HP115" s="304">
        <f t="shared" si="154"/>
        <v>27241501</v>
      </c>
      <c r="HQ115" s="285">
        <f t="shared" si="155"/>
        <v>0.11509807369024687</v>
      </c>
      <c r="HR115" s="302">
        <f t="shared" si="156"/>
        <v>24601895</v>
      </c>
      <c r="HS115" s="300">
        <f t="shared" si="157"/>
        <v>0.88490192630975317</v>
      </c>
      <c r="HT115" s="299">
        <f t="shared" si="158"/>
        <v>0.87004682312274351</v>
      </c>
      <c r="HU115" s="297">
        <f t="shared" si="159"/>
        <v>0.78574233437244545</v>
      </c>
      <c r="HW115" s="239">
        <f t="shared" si="160"/>
        <v>14783841</v>
      </c>
      <c r="HX115" s="309">
        <f t="shared" si="161"/>
        <v>13915925</v>
      </c>
      <c r="HY115" s="307">
        <f t="shared" si="162"/>
        <v>867916</v>
      </c>
      <c r="HZ115" s="304">
        <f t="shared" si="163"/>
        <v>13790159</v>
      </c>
      <c r="IA115" s="285">
        <f t="shared" si="164"/>
        <v>5.8707070780861348E-2</v>
      </c>
      <c r="IB115" s="302">
        <f t="shared" si="165"/>
        <v>13241678</v>
      </c>
      <c r="IC115" s="300">
        <f t="shared" si="166"/>
        <v>0.94129292921913865</v>
      </c>
      <c r="ID115" s="299">
        <f t="shared" si="167"/>
        <v>0.9327859383769076</v>
      </c>
      <c r="IE115" s="297">
        <f t="shared" si="168"/>
        <v>0.89568590463060305</v>
      </c>
    </row>
    <row r="116" spans="2:239" ht="15.6" x14ac:dyDescent="0.3">
      <c r="B116" s="131">
        <v>107</v>
      </c>
      <c r="C116" s="131" t="s">
        <v>762</v>
      </c>
      <c r="D116" s="139">
        <v>44920</v>
      </c>
      <c r="E116" s="136">
        <v>2980958</v>
      </c>
      <c r="F116" s="136">
        <v>2874783</v>
      </c>
      <c r="G116" s="137">
        <v>96.438225563728182</v>
      </c>
      <c r="H116" s="136">
        <v>2859446</v>
      </c>
      <c r="I116" s="137">
        <v>95.923726533550621</v>
      </c>
      <c r="J116" s="136">
        <v>2803874</v>
      </c>
      <c r="K116" s="137">
        <v>94.059493625874637</v>
      </c>
      <c r="L116" s="136">
        <v>2430735</v>
      </c>
      <c r="M116" s="137">
        <v>81.542074728996511</v>
      </c>
      <c r="N116" s="136">
        <v>2481455</v>
      </c>
      <c r="O116" s="137">
        <v>83.243541170321748</v>
      </c>
      <c r="P116" s="136">
        <v>0</v>
      </c>
      <c r="Q116" s="137">
        <v>0</v>
      </c>
      <c r="R116" s="136">
        <v>2442116</v>
      </c>
      <c r="S116" s="136">
        <v>2350271</v>
      </c>
      <c r="T116" s="137">
        <v>96.239122138342324</v>
      </c>
      <c r="U116" s="136">
        <v>2335894</v>
      </c>
      <c r="V116" s="137">
        <v>95.650411364570715</v>
      </c>
      <c r="W116" s="136">
        <v>2288116</v>
      </c>
      <c r="X116" s="137">
        <v>93.693993241926265</v>
      </c>
      <c r="Y116" s="136">
        <v>1586356</v>
      </c>
      <c r="Z116" s="137">
        <v>64.958257511109224</v>
      </c>
      <c r="AA116" s="136">
        <v>2024243</v>
      </c>
      <c r="AB116" s="137">
        <v>82.888896350541913</v>
      </c>
      <c r="AC116" s="136">
        <v>0</v>
      </c>
      <c r="AD116" s="137">
        <v>0</v>
      </c>
      <c r="AE116" s="138">
        <v>2674804</v>
      </c>
      <c r="AF116" s="138">
        <v>2533133</v>
      </c>
      <c r="AG116" s="137">
        <v>94.703499770450478</v>
      </c>
      <c r="AH116" s="138">
        <v>2511831</v>
      </c>
      <c r="AI116" s="137">
        <v>93.907104969186534</v>
      </c>
      <c r="AJ116" s="138">
        <v>2435616</v>
      </c>
      <c r="AK116" s="137">
        <v>91.057737314584543</v>
      </c>
      <c r="AL116" s="138">
        <v>2118374</v>
      </c>
      <c r="AM116" s="137">
        <v>79.197354273434613</v>
      </c>
      <c r="AN116" s="138">
        <v>3015497</v>
      </c>
      <c r="AO116" s="138">
        <v>2803749</v>
      </c>
      <c r="AP116" s="137">
        <v>92.978006610518932</v>
      </c>
      <c r="AQ116" s="138">
        <v>2772992</v>
      </c>
      <c r="AR116" s="137">
        <v>91.958042073993113</v>
      </c>
      <c r="AS116" s="138">
        <v>2640720</v>
      </c>
      <c r="AT116" s="137">
        <v>87.571634128636177</v>
      </c>
      <c r="AU116" s="138">
        <v>2162225</v>
      </c>
      <c r="AV116" s="137">
        <v>71.703768897796948</v>
      </c>
      <c r="AW116" s="138">
        <v>3670466</v>
      </c>
      <c r="AX116" s="138">
        <v>3354285</v>
      </c>
      <c r="AY116" s="137">
        <v>91.385807687634212</v>
      </c>
      <c r="AZ116" s="138">
        <v>3310269</v>
      </c>
      <c r="BA116" s="137">
        <v>90.186613906790029</v>
      </c>
      <c r="BB116" s="138">
        <v>3074225</v>
      </c>
      <c r="BC116" s="137">
        <v>83.755713852137575</v>
      </c>
      <c r="BD116" s="138">
        <v>2232190</v>
      </c>
      <c r="BE116" s="137">
        <v>60.814893803675062</v>
      </c>
      <c r="BF116" s="138">
        <v>4129776</v>
      </c>
      <c r="BG116" s="138">
        <v>3693569</v>
      </c>
      <c r="BH116" s="137">
        <v>89.437514286489147</v>
      </c>
      <c r="BI116" s="138">
        <v>3634669</v>
      </c>
      <c r="BJ116" s="137">
        <v>88.011286810713216</v>
      </c>
      <c r="BK116" s="138">
        <v>3285388</v>
      </c>
      <c r="BL116" s="137">
        <v>79.553661021808438</v>
      </c>
      <c r="BM116" s="138">
        <v>2114856</v>
      </c>
      <c r="BN116" s="137">
        <v>51.209944558736353</v>
      </c>
      <c r="BO116" s="138">
        <v>4139549</v>
      </c>
      <c r="BP116" s="138">
        <v>3584897</v>
      </c>
      <c r="BQ116" s="137">
        <v>86.601149062373707</v>
      </c>
      <c r="BR116" s="138">
        <v>3512587</v>
      </c>
      <c r="BS116" s="137">
        <v>84.854340412445893</v>
      </c>
      <c r="BT116" s="138">
        <v>3059867</v>
      </c>
      <c r="BU116" s="137">
        <v>73.917883324970916</v>
      </c>
      <c r="BV116" s="138">
        <v>1633896</v>
      </c>
      <c r="BW116" s="137">
        <v>39.470386749860914</v>
      </c>
      <c r="BX116" s="136">
        <v>3865391</v>
      </c>
      <c r="BY116" s="136">
        <v>3148248</v>
      </c>
      <c r="BZ116" s="137">
        <v>81.447077410797505</v>
      </c>
      <c r="CA116" s="136">
        <v>3061645</v>
      </c>
      <c r="CB116" s="137">
        <v>79.206605489586963</v>
      </c>
      <c r="CC116" s="136">
        <v>2510076</v>
      </c>
      <c r="CD116" s="137">
        <v>64.937182292813318</v>
      </c>
      <c r="CE116" s="136">
        <v>4391828</v>
      </c>
      <c r="CF116" s="136">
        <v>3364428</v>
      </c>
      <c r="CG116" s="137">
        <v>76.606551987008601</v>
      </c>
      <c r="CH116" s="136">
        <v>3242893</v>
      </c>
      <c r="CI116" s="137">
        <v>73.839253267659842</v>
      </c>
      <c r="CJ116" s="136">
        <v>2506347</v>
      </c>
      <c r="CK116" s="137">
        <v>57.068423444633986</v>
      </c>
      <c r="CL116" s="136">
        <v>4695213</v>
      </c>
      <c r="CM116" s="136">
        <v>3383475</v>
      </c>
      <c r="CN116" s="137">
        <v>72.062225930964146</v>
      </c>
      <c r="CO116" s="136">
        <v>3224678</v>
      </c>
      <c r="CP116" s="137">
        <v>68.680121647303324</v>
      </c>
      <c r="CQ116" s="136">
        <v>2324456</v>
      </c>
      <c r="CR116" s="137">
        <v>49.506933977223184</v>
      </c>
      <c r="CS116" s="136">
        <v>4789564</v>
      </c>
      <c r="CT116" s="136">
        <v>3307232</v>
      </c>
      <c r="CU116" s="137">
        <v>69.050794602598486</v>
      </c>
      <c r="CV116" s="136">
        <v>3113005</v>
      </c>
      <c r="CW116" s="137">
        <v>64.995582061331675</v>
      </c>
      <c r="CX116" s="136">
        <v>2105938</v>
      </c>
      <c r="CY116" s="137">
        <v>43.969304930469661</v>
      </c>
      <c r="CZ116" s="136">
        <v>4417542</v>
      </c>
      <c r="DA116" s="136">
        <v>3014312</v>
      </c>
      <c r="DB116" s="137">
        <v>68.235050170434135</v>
      </c>
      <c r="DC116" s="136">
        <v>2799885</v>
      </c>
      <c r="DD116" s="137">
        <v>63.381061232694556</v>
      </c>
      <c r="DE116" s="136">
        <v>1802180</v>
      </c>
      <c r="DF116" s="137">
        <v>40.795990168288156</v>
      </c>
      <c r="DG116" s="136">
        <v>3804929</v>
      </c>
      <c r="DH116" s="136">
        <v>2694273</v>
      </c>
      <c r="DI116" s="137">
        <v>70.81007293434385</v>
      </c>
      <c r="DJ116" s="136">
        <v>2457082</v>
      </c>
      <c r="DK116" s="137">
        <v>64.576290385444779</v>
      </c>
      <c r="DL116" s="136">
        <v>1530975</v>
      </c>
      <c r="DM116" s="137">
        <v>40.236624651866038</v>
      </c>
      <c r="DN116" s="136">
        <v>1401351</v>
      </c>
      <c r="DO116" s="136">
        <v>958979</v>
      </c>
      <c r="DP116" s="137">
        <v>68.43246267352005</v>
      </c>
      <c r="DQ116" s="136">
        <v>814871</v>
      </c>
      <c r="DR116" s="137">
        <v>58.148957684405978</v>
      </c>
      <c r="DS116" s="136">
        <v>354500</v>
      </c>
      <c r="DT116" s="137">
        <v>25.297016950071754</v>
      </c>
      <c r="DU116" s="136">
        <v>1422608</v>
      </c>
      <c r="DV116" s="136">
        <v>876500</v>
      </c>
      <c r="DW116" s="137">
        <v>61.61219394239312</v>
      </c>
      <c r="DX116" s="136">
        <v>681970</v>
      </c>
      <c r="DY116" s="137">
        <v>47.938012439125885</v>
      </c>
      <c r="DZ116" s="136">
        <v>122047</v>
      </c>
      <c r="EA116" s="137">
        <v>8.5791026059181448</v>
      </c>
      <c r="EB116" s="136">
        <v>2988769</v>
      </c>
      <c r="EC116" s="136">
        <v>1302264</v>
      </c>
      <c r="ED116" s="137">
        <v>43.571918739788856</v>
      </c>
      <c r="EE116" s="136">
        <v>971260</v>
      </c>
      <c r="EF116" s="137">
        <v>32.496991236191221</v>
      </c>
      <c r="EG116" s="136">
        <v>32937</v>
      </c>
      <c r="EH116" s="137">
        <v>1.102025616566553</v>
      </c>
      <c r="EI116" s="136">
        <v>5005988</v>
      </c>
      <c r="EJ116" s="136">
        <v>483763</v>
      </c>
      <c r="EK116" s="137">
        <v>9.663686768725773</v>
      </c>
      <c r="EL116" s="138">
        <v>303262</v>
      </c>
      <c r="EM116" s="137">
        <v>6.0579849572152389</v>
      </c>
      <c r="EN116" s="138">
        <v>9644</v>
      </c>
      <c r="EO116" s="137">
        <v>0.19264928321841762</v>
      </c>
      <c r="EP116" s="138">
        <v>2223118</v>
      </c>
      <c r="EQ116" s="138">
        <v>0</v>
      </c>
      <c r="ER116" s="137">
        <v>0</v>
      </c>
      <c r="ET116" s="239">
        <f t="shared" si="93"/>
        <v>59836349</v>
      </c>
      <c r="EU116" s="239">
        <f t="shared" si="170"/>
        <v>16108188</v>
      </c>
      <c r="EV116" s="242">
        <v>44896</v>
      </c>
      <c r="EW116" s="287">
        <f t="shared" si="171"/>
        <v>0.26920405855644702</v>
      </c>
      <c r="EX116" s="239">
        <f t="shared" si="94"/>
        <v>50418984</v>
      </c>
      <c r="EY116" s="239">
        <f t="shared" si="172"/>
        <v>9353350</v>
      </c>
      <c r="EZ116" s="286">
        <f t="shared" si="173"/>
        <v>0.18551246490805923</v>
      </c>
      <c r="FA116" s="288">
        <f t="shared" si="95"/>
        <v>0.81448753509194072</v>
      </c>
      <c r="FB116" s="291">
        <f t="shared" si="96"/>
        <v>0.78644478436931609</v>
      </c>
      <c r="FC116" s="294">
        <f t="shared" si="97"/>
        <v>0.64900708828246123</v>
      </c>
      <c r="FE116" s="239">
        <f t="shared" si="98"/>
        <v>19108599</v>
      </c>
      <c r="FF116" s="239">
        <f t="shared" si="99"/>
        <v>13358271</v>
      </c>
      <c r="FG116" s="239">
        <f t="shared" si="100"/>
        <v>5750328</v>
      </c>
      <c r="FH116" s="239">
        <f t="shared" si="101"/>
        <v>12409521</v>
      </c>
      <c r="FI116" s="240">
        <f t="shared" si="102"/>
        <v>0.3009288122064836</v>
      </c>
      <c r="FJ116" s="239">
        <f t="shared" si="103"/>
        <v>8118049</v>
      </c>
      <c r="FK116" s="240">
        <f t="shared" si="104"/>
        <v>0.6990711877935164</v>
      </c>
      <c r="FL116" s="240">
        <f t="shared" si="105"/>
        <v>0.64942076601220211</v>
      </c>
      <c r="FM116" s="240">
        <f t="shared" si="106"/>
        <v>0.42483747761936919</v>
      </c>
      <c r="FO116" s="312">
        <f t="shared" si="107"/>
        <v>8257219</v>
      </c>
      <c r="FP116" s="312">
        <f t="shared" si="169"/>
        <v>6512676</v>
      </c>
      <c r="FQ116" s="239">
        <f t="shared" si="108"/>
        <v>1744543</v>
      </c>
      <c r="FR116" s="312">
        <f t="shared" si="109"/>
        <v>6304538</v>
      </c>
      <c r="FS116" s="240">
        <f t="shared" si="110"/>
        <v>0.21127488564854582</v>
      </c>
      <c r="FT116" s="312">
        <f t="shared" si="111"/>
        <v>5016423</v>
      </c>
      <c r="FU116" s="240">
        <f t="shared" si="112"/>
        <v>0.7887251143514542</v>
      </c>
      <c r="FV116" s="240">
        <f t="shared" si="113"/>
        <v>0.7635183225732538</v>
      </c>
      <c r="FW116" s="240">
        <f t="shared" si="114"/>
        <v>0.6075196746023086</v>
      </c>
      <c r="FY116" s="244">
        <f t="shared" si="115"/>
        <v>8269325</v>
      </c>
      <c r="FZ116" s="244">
        <f t="shared" si="116"/>
        <v>7278466</v>
      </c>
      <c r="GA116" s="239">
        <f t="shared" si="117"/>
        <v>990859</v>
      </c>
      <c r="GB116" s="244">
        <f t="shared" si="118"/>
        <v>7147256</v>
      </c>
      <c r="GC116" s="240">
        <f t="shared" si="119"/>
        <v>0.11982344387238378</v>
      </c>
      <c r="GD116" s="244">
        <f t="shared" si="120"/>
        <v>6345255</v>
      </c>
      <c r="GE116" s="240">
        <f t="shared" si="121"/>
        <v>0.88017655612761625</v>
      </c>
      <c r="GF116" s="240">
        <f t="shared" si="122"/>
        <v>0.86430948112451744</v>
      </c>
      <c r="GG116" s="240">
        <f t="shared" si="123"/>
        <v>0.76732441886127345</v>
      </c>
      <c r="GI116" s="244">
        <f t="shared" si="124"/>
        <v>6685963</v>
      </c>
      <c r="GJ116" s="244">
        <f t="shared" si="125"/>
        <v>6158034</v>
      </c>
      <c r="GK116" s="239">
        <f t="shared" si="126"/>
        <v>527929</v>
      </c>
      <c r="GL116" s="244">
        <f t="shared" si="127"/>
        <v>6083261</v>
      </c>
      <c r="GM116" s="240">
        <f t="shared" si="128"/>
        <v>7.8960801906920508E-2</v>
      </c>
      <c r="GN116" s="244">
        <f t="shared" si="129"/>
        <v>5714945</v>
      </c>
      <c r="GO116" s="240">
        <f t="shared" si="130"/>
        <v>0.92103919809307944</v>
      </c>
      <c r="GP116" s="240">
        <f t="shared" si="131"/>
        <v>0.90985561840530671</v>
      </c>
      <c r="GQ116" s="240">
        <f t="shared" si="132"/>
        <v>0.8547676677241558</v>
      </c>
      <c r="GS116" s="244">
        <f t="shared" si="133"/>
        <v>5116920</v>
      </c>
      <c r="GT116" s="244">
        <f t="shared" si="134"/>
        <v>4883404</v>
      </c>
      <c r="GU116" s="239">
        <f t="shared" si="135"/>
        <v>233516</v>
      </c>
      <c r="GV116" s="244">
        <f t="shared" si="136"/>
        <v>4847725</v>
      </c>
      <c r="GW116" s="240">
        <f t="shared" si="137"/>
        <v>4.5636046684333548E-2</v>
      </c>
      <c r="GX116" s="244">
        <f t="shared" si="138"/>
        <v>4723732</v>
      </c>
      <c r="GY116" s="240">
        <f t="shared" si="139"/>
        <v>0.95436395331566648</v>
      </c>
      <c r="GZ116" s="240">
        <f t="shared" si="140"/>
        <v>0.94739120408370658</v>
      </c>
      <c r="HA116" s="240">
        <f t="shared" si="141"/>
        <v>0.92315924423285878</v>
      </c>
      <c r="HC116" s="239">
        <f t="shared" si="142"/>
        <v>2980958</v>
      </c>
      <c r="HD116" s="239">
        <f t="shared" si="143"/>
        <v>2874783</v>
      </c>
      <c r="HE116" s="239">
        <f t="shared" si="144"/>
        <v>106175</v>
      </c>
      <c r="HF116" s="239">
        <f t="shared" si="145"/>
        <v>2859446</v>
      </c>
      <c r="HG116" s="240">
        <f t="shared" si="146"/>
        <v>3.5617744362718293E-2</v>
      </c>
      <c r="HH116" s="239">
        <f t="shared" si="147"/>
        <v>2803874</v>
      </c>
      <c r="HI116" s="240">
        <f t="shared" si="148"/>
        <v>0.96438225563728175</v>
      </c>
      <c r="HJ116" s="299">
        <f t="shared" si="149"/>
        <v>0.95923726533550624</v>
      </c>
      <c r="HK116" s="297">
        <f t="shared" si="150"/>
        <v>0.94059493625874635</v>
      </c>
      <c r="HM116" s="239">
        <f t="shared" si="151"/>
        <v>31310385</v>
      </c>
      <c r="HN116" s="239">
        <f t="shared" si="152"/>
        <v>27707363</v>
      </c>
      <c r="HO116" s="307">
        <f t="shared" si="153"/>
        <v>3603022</v>
      </c>
      <c r="HP116" s="304">
        <f t="shared" si="154"/>
        <v>27242226</v>
      </c>
      <c r="HQ116" s="285">
        <f t="shared" si="155"/>
        <v>0.11507434354448212</v>
      </c>
      <c r="HR116" s="302">
        <f t="shared" si="156"/>
        <v>24604229</v>
      </c>
      <c r="HS116" s="300">
        <f t="shared" si="157"/>
        <v>0.88492565645551791</v>
      </c>
      <c r="HT116" s="299">
        <f t="shared" si="158"/>
        <v>0.87006997837937794</v>
      </c>
      <c r="HU116" s="297">
        <f t="shared" si="159"/>
        <v>0.78581687832966607</v>
      </c>
      <c r="HW116" s="239">
        <f t="shared" si="160"/>
        <v>14783841</v>
      </c>
      <c r="HX116" s="309">
        <f t="shared" si="161"/>
        <v>13916221</v>
      </c>
      <c r="HY116" s="307">
        <f t="shared" si="162"/>
        <v>867620</v>
      </c>
      <c r="HZ116" s="304">
        <f t="shared" si="163"/>
        <v>13790432</v>
      </c>
      <c r="IA116" s="285">
        <f t="shared" si="164"/>
        <v>5.8687048920507197E-2</v>
      </c>
      <c r="IB116" s="302">
        <f t="shared" si="165"/>
        <v>13242551</v>
      </c>
      <c r="IC116" s="300">
        <f t="shared" si="166"/>
        <v>0.94131295107949275</v>
      </c>
      <c r="ID116" s="299">
        <f t="shared" si="167"/>
        <v>0.93280440448459911</v>
      </c>
      <c r="IE116" s="297">
        <f t="shared" si="168"/>
        <v>0.89574495559036382</v>
      </c>
    </row>
    <row r="117" spans="2:239" ht="15" hidden="1" x14ac:dyDescent="0.3">
      <c r="B117" s="131">
        <v>108</v>
      </c>
      <c r="C117" s="131" t="s">
        <v>763</v>
      </c>
      <c r="D117" s="139">
        <v>44927</v>
      </c>
      <c r="E117" s="136">
        <v>2980958</v>
      </c>
      <c r="F117" s="136">
        <v>2874798</v>
      </c>
      <c r="G117" s="137">
        <v>96.438728757667832</v>
      </c>
      <c r="H117" s="136">
        <v>2859462</v>
      </c>
      <c r="I117" s="137">
        <v>95.924263273752928</v>
      </c>
      <c r="J117" s="136">
        <v>2803912</v>
      </c>
      <c r="K117" s="137">
        <v>94.06076838385512</v>
      </c>
      <c r="L117" s="136">
        <v>2430735</v>
      </c>
      <c r="M117" s="137">
        <v>81.542074728996511</v>
      </c>
      <c r="N117" s="136">
        <v>2482983</v>
      </c>
      <c r="O117" s="137">
        <v>83.294799859642438</v>
      </c>
      <c r="P117" s="136">
        <v>0</v>
      </c>
      <c r="Q117" s="137">
        <v>0</v>
      </c>
      <c r="R117" s="136">
        <v>2442116</v>
      </c>
      <c r="S117" s="136">
        <v>2350299</v>
      </c>
      <c r="T117" s="137">
        <v>96.240268685025612</v>
      </c>
      <c r="U117" s="136">
        <v>2335915</v>
      </c>
      <c r="V117" s="137">
        <v>95.651271274583195</v>
      </c>
      <c r="W117" s="136">
        <v>2288151</v>
      </c>
      <c r="X117" s="137">
        <v>93.695426425280374</v>
      </c>
      <c r="Y117" s="136">
        <v>1586356</v>
      </c>
      <c r="Z117" s="137">
        <v>64.958257511109224</v>
      </c>
      <c r="AA117" s="136">
        <v>2025564</v>
      </c>
      <c r="AB117" s="137">
        <v>82.942988785135512</v>
      </c>
      <c r="AC117" s="136">
        <v>0</v>
      </c>
      <c r="AD117" s="137">
        <v>0</v>
      </c>
      <c r="AE117" s="138">
        <v>2674804</v>
      </c>
      <c r="AF117" s="138">
        <v>2533175</v>
      </c>
      <c r="AG117" s="137">
        <v>94.705069978959216</v>
      </c>
      <c r="AH117" s="138">
        <v>2511871</v>
      </c>
      <c r="AI117" s="137">
        <v>93.908600405861506</v>
      </c>
      <c r="AJ117" s="138">
        <v>2435662</v>
      </c>
      <c r="AK117" s="137">
        <v>91.059457066760785</v>
      </c>
      <c r="AL117" s="138">
        <v>2119712</v>
      </c>
      <c r="AM117" s="137">
        <v>79.247376630212912</v>
      </c>
      <c r="AN117" s="138">
        <v>3015497</v>
      </c>
      <c r="AO117" s="138">
        <v>2803803</v>
      </c>
      <c r="AP117" s="137">
        <v>92.97979736010349</v>
      </c>
      <c r="AQ117" s="138">
        <v>2773048</v>
      </c>
      <c r="AR117" s="137">
        <v>91.959899147636364</v>
      </c>
      <c r="AS117" s="138">
        <v>2640791</v>
      </c>
      <c r="AT117" s="137">
        <v>87.573988632719576</v>
      </c>
      <c r="AU117" s="138">
        <v>2164443</v>
      </c>
      <c r="AV117" s="137">
        <v>71.7773222788814</v>
      </c>
      <c r="AW117" s="138">
        <v>3670466</v>
      </c>
      <c r="AX117" s="138">
        <v>3354362</v>
      </c>
      <c r="AY117" s="137">
        <v>91.387905513904784</v>
      </c>
      <c r="AZ117" s="138">
        <v>3310333</v>
      </c>
      <c r="BA117" s="137">
        <v>90.188357554599335</v>
      </c>
      <c r="BB117" s="138">
        <v>3074382</v>
      </c>
      <c r="BC117" s="137">
        <v>83.759991238169761</v>
      </c>
      <c r="BD117" s="138">
        <v>2237137</v>
      </c>
      <c r="BE117" s="137">
        <v>60.949672330434332</v>
      </c>
      <c r="BF117" s="138">
        <v>4129776</v>
      </c>
      <c r="BG117" s="138">
        <v>3693635</v>
      </c>
      <c r="BH117" s="137">
        <v>89.439112436122443</v>
      </c>
      <c r="BI117" s="138">
        <v>3634759</v>
      </c>
      <c r="BJ117" s="137">
        <v>88.013466105667717</v>
      </c>
      <c r="BK117" s="138">
        <v>3285590</v>
      </c>
      <c r="BL117" s="137">
        <v>79.558552328261868</v>
      </c>
      <c r="BM117" s="138">
        <v>2121827</v>
      </c>
      <c r="BN117" s="137">
        <v>51.378743060156282</v>
      </c>
      <c r="BO117" s="138">
        <v>4139549</v>
      </c>
      <c r="BP117" s="138">
        <v>3584969</v>
      </c>
      <c r="BQ117" s="137">
        <v>86.60288838228513</v>
      </c>
      <c r="BR117" s="138">
        <v>3512680</v>
      </c>
      <c r="BS117" s="137">
        <v>84.856587033998139</v>
      </c>
      <c r="BT117" s="138">
        <v>3060060</v>
      </c>
      <c r="BU117" s="137">
        <v>73.922545668622348</v>
      </c>
      <c r="BV117" s="138">
        <v>1642323</v>
      </c>
      <c r="BW117" s="137">
        <v>39.673959651160068</v>
      </c>
      <c r="BX117" s="136">
        <v>3865391</v>
      </c>
      <c r="BY117" s="136">
        <v>3148325</v>
      </c>
      <c r="BZ117" s="137">
        <v>81.449069447308176</v>
      </c>
      <c r="CA117" s="136">
        <v>3061702</v>
      </c>
      <c r="CB117" s="137">
        <v>79.208080114016923</v>
      </c>
      <c r="CC117" s="136">
        <v>2510225</v>
      </c>
      <c r="CD117" s="137">
        <v>64.94103701281449</v>
      </c>
      <c r="CE117" s="136">
        <v>4391828</v>
      </c>
      <c r="CF117" s="136">
        <v>3364555</v>
      </c>
      <c r="CG117" s="137">
        <v>76.609443721384352</v>
      </c>
      <c r="CH117" s="136">
        <v>3242967</v>
      </c>
      <c r="CI117" s="137">
        <v>73.840938215248869</v>
      </c>
      <c r="CJ117" s="136">
        <v>2506525</v>
      </c>
      <c r="CK117" s="137">
        <v>57.072476426672445</v>
      </c>
      <c r="CL117" s="136">
        <v>4695213</v>
      </c>
      <c r="CM117" s="136">
        <v>3383676</v>
      </c>
      <c r="CN117" s="137">
        <v>72.066506886908016</v>
      </c>
      <c r="CO117" s="136">
        <v>3224814</v>
      </c>
      <c r="CP117" s="137">
        <v>68.683018214509119</v>
      </c>
      <c r="CQ117" s="136">
        <v>2324698</v>
      </c>
      <c r="CR117" s="137">
        <v>49.51208816298643</v>
      </c>
      <c r="CS117" s="136">
        <v>4789564</v>
      </c>
      <c r="CT117" s="136">
        <v>3307472</v>
      </c>
      <c r="CU117" s="137">
        <v>69.055805497118314</v>
      </c>
      <c r="CV117" s="136">
        <v>3113173</v>
      </c>
      <c r="CW117" s="137">
        <v>64.999089687495555</v>
      </c>
      <c r="CX117" s="136">
        <v>2106231</v>
      </c>
      <c r="CY117" s="137">
        <v>43.975422397529293</v>
      </c>
      <c r="CZ117" s="136">
        <v>4417542</v>
      </c>
      <c r="DA117" s="136">
        <v>3014534</v>
      </c>
      <c r="DB117" s="137">
        <v>68.240075589547317</v>
      </c>
      <c r="DC117" s="136">
        <v>2800130</v>
      </c>
      <c r="DD117" s="137">
        <v>63.38660730333747</v>
      </c>
      <c r="DE117" s="136">
        <v>1802502</v>
      </c>
      <c r="DF117" s="137">
        <v>40.803279289704548</v>
      </c>
      <c r="DG117" s="136">
        <v>3804929</v>
      </c>
      <c r="DH117" s="136">
        <v>2694438</v>
      </c>
      <c r="DI117" s="137">
        <v>70.814409414735465</v>
      </c>
      <c r="DJ117" s="136">
        <v>2457264</v>
      </c>
      <c r="DK117" s="137">
        <v>64.58107365472523</v>
      </c>
      <c r="DL117" s="136">
        <v>1531203</v>
      </c>
      <c r="DM117" s="137">
        <v>40.24261687931628</v>
      </c>
      <c r="DN117" s="136">
        <v>1401351</v>
      </c>
      <c r="DO117" s="136">
        <v>959048</v>
      </c>
      <c r="DP117" s="137">
        <v>68.437386493462384</v>
      </c>
      <c r="DQ117" s="136">
        <v>814986</v>
      </c>
      <c r="DR117" s="137">
        <v>58.157164050976519</v>
      </c>
      <c r="DS117" s="136">
        <v>354723</v>
      </c>
      <c r="DT117" s="137">
        <v>25.312930165247678</v>
      </c>
      <c r="DU117" s="136">
        <v>1422608</v>
      </c>
      <c r="DV117" s="136">
        <v>876574</v>
      </c>
      <c r="DW117" s="137">
        <v>61.617395656428201</v>
      </c>
      <c r="DX117" s="136">
        <v>682159</v>
      </c>
      <c r="DY117" s="137">
        <v>47.951297897945182</v>
      </c>
      <c r="DZ117" s="136">
        <v>122658</v>
      </c>
      <c r="EA117" s="137">
        <v>8.6220518934239081</v>
      </c>
      <c r="EB117" s="136">
        <v>2988769</v>
      </c>
      <c r="EC117" s="136">
        <v>1302594</v>
      </c>
      <c r="ED117" s="137">
        <v>43.582960074866946</v>
      </c>
      <c r="EE117" s="136">
        <v>972092</v>
      </c>
      <c r="EF117" s="137">
        <v>32.524828784024464</v>
      </c>
      <c r="EG117" s="136">
        <v>33176</v>
      </c>
      <c r="EH117" s="137">
        <v>1.1100222198503797</v>
      </c>
      <c r="EI117" s="136">
        <v>5005988</v>
      </c>
      <c r="EJ117" s="136">
        <v>484605</v>
      </c>
      <c r="EK117" s="137">
        <v>9.6805066252655827</v>
      </c>
      <c r="EL117" s="138">
        <v>304851</v>
      </c>
      <c r="EM117" s="137">
        <v>6.0897269430130478</v>
      </c>
      <c r="EN117" s="138">
        <v>9855</v>
      </c>
      <c r="EO117" s="137">
        <v>0.19686423539169493</v>
      </c>
      <c r="EP117" s="138">
        <v>2223118</v>
      </c>
      <c r="EQ117" s="138">
        <v>0</v>
      </c>
      <c r="ER117" s="137">
        <v>0</v>
      </c>
      <c r="ET117" s="239">
        <f t="shared" si="93"/>
        <v>59836349</v>
      </c>
      <c r="EU117" s="239">
        <f t="shared" si="170"/>
        <v>16105487</v>
      </c>
      <c r="EW117" s="287">
        <f t="shared" si="171"/>
        <v>0.26915891877026121</v>
      </c>
      <c r="EX117" s="239">
        <f t="shared" si="94"/>
        <v>50418984</v>
      </c>
      <c r="EY117" s="239">
        <f t="shared" si="172"/>
        <v>9351895</v>
      </c>
      <c r="EZ117" s="286">
        <f t="shared" si="173"/>
        <v>0.1854836067303538</v>
      </c>
      <c r="FA117" s="288">
        <f t="shared" ref="FA117:FA138" si="174">1-EZ117</f>
        <v>0.8145163932696462</v>
      </c>
      <c r="FB117" s="291">
        <f t="shared" ref="FB117:FB138" si="175">(DQ117+DJ117+DC117+CV117+CO117+CH117+CA117+BR117+BI117+AZ117+AQ117+AH117+U117+H117)/EX117</f>
        <v>0.7864716988347088</v>
      </c>
      <c r="FC117" s="294">
        <f t="shared" ref="FC117:FC138" si="176">(DS117+DL117+DE117+CX117+CQ117+CJ117+CC117+BT117+BK117+BB117+AS117+AJ117+W117+J117)/EX117</f>
        <v>0.64905423322294631</v>
      </c>
      <c r="FE117" s="239">
        <f t="shared" si="98"/>
        <v>19108599</v>
      </c>
      <c r="FF117" s="239">
        <f t="shared" si="99"/>
        <v>13359168</v>
      </c>
      <c r="FG117" s="239">
        <f t="shared" si="100"/>
        <v>5749431</v>
      </c>
      <c r="FH117" s="239">
        <f t="shared" si="101"/>
        <v>12410367</v>
      </c>
      <c r="FI117" s="240">
        <f t="shared" si="102"/>
        <v>0.30088186998952671</v>
      </c>
      <c r="FJ117" s="239">
        <f t="shared" si="103"/>
        <v>8119357</v>
      </c>
      <c r="FK117" s="240">
        <f t="shared" si="104"/>
        <v>0.69911813001047329</v>
      </c>
      <c r="FL117" s="240">
        <f t="shared" si="105"/>
        <v>0.64946503927367982</v>
      </c>
      <c r="FM117" s="240">
        <f t="shared" si="106"/>
        <v>0.42490592847754038</v>
      </c>
      <c r="FO117" s="312">
        <f t="shared" si="107"/>
        <v>8257219</v>
      </c>
      <c r="FP117" s="312">
        <f t="shared" si="169"/>
        <v>6512880</v>
      </c>
      <c r="FQ117" s="239">
        <f t="shared" si="108"/>
        <v>1744339</v>
      </c>
      <c r="FR117" s="312">
        <f t="shared" si="109"/>
        <v>6304669</v>
      </c>
      <c r="FS117" s="240">
        <f t="shared" si="110"/>
        <v>0.21125017999401494</v>
      </c>
      <c r="FT117" s="312">
        <f t="shared" si="111"/>
        <v>5016750</v>
      </c>
      <c r="FU117" s="240">
        <f t="shared" si="112"/>
        <v>0.78874982000598504</v>
      </c>
      <c r="FV117" s="240">
        <f t="shared" si="113"/>
        <v>0.76353418747885937</v>
      </c>
      <c r="FW117" s="240">
        <f t="shared" si="114"/>
        <v>0.6075592763132478</v>
      </c>
      <c r="FY117" s="244">
        <f t="shared" si="115"/>
        <v>8269325</v>
      </c>
      <c r="FZ117" s="244">
        <f t="shared" si="116"/>
        <v>7278604</v>
      </c>
      <c r="GA117" s="239">
        <f t="shared" si="117"/>
        <v>990721</v>
      </c>
      <c r="GB117" s="244">
        <f t="shared" si="118"/>
        <v>7147439</v>
      </c>
      <c r="GC117" s="240">
        <f t="shared" si="119"/>
        <v>0.11980675569045841</v>
      </c>
      <c r="GD117" s="244">
        <f t="shared" si="120"/>
        <v>6345650</v>
      </c>
      <c r="GE117" s="240">
        <f t="shared" si="121"/>
        <v>0.8801932443095416</v>
      </c>
      <c r="GF117" s="240">
        <f t="shared" si="122"/>
        <v>0.86433161110489676</v>
      </c>
      <c r="GG117" s="240">
        <f t="shared" si="123"/>
        <v>0.7673721857588135</v>
      </c>
      <c r="GI117" s="244">
        <f t="shared" si="124"/>
        <v>6685963</v>
      </c>
      <c r="GJ117" s="244">
        <f t="shared" si="125"/>
        <v>6158165</v>
      </c>
      <c r="GK117" s="239">
        <f t="shared" si="126"/>
        <v>527798</v>
      </c>
      <c r="GL117" s="244">
        <f t="shared" si="127"/>
        <v>6083381</v>
      </c>
      <c r="GM117" s="240">
        <f t="shared" si="128"/>
        <v>7.8941208618713565E-2</v>
      </c>
      <c r="GN117" s="244">
        <f t="shared" si="129"/>
        <v>5715173</v>
      </c>
      <c r="GO117" s="240">
        <f t="shared" si="130"/>
        <v>0.92105879138128643</v>
      </c>
      <c r="GP117" s="240">
        <f t="shared" si="131"/>
        <v>0.90987356645557271</v>
      </c>
      <c r="GQ117" s="240">
        <f t="shared" si="132"/>
        <v>0.8548017690196611</v>
      </c>
      <c r="GS117" s="244">
        <f t="shared" si="133"/>
        <v>5116920</v>
      </c>
      <c r="GT117" s="244">
        <f t="shared" si="134"/>
        <v>4883474</v>
      </c>
      <c r="GU117" s="239">
        <f t="shared" si="135"/>
        <v>233446</v>
      </c>
      <c r="GV117" s="244">
        <f t="shared" si="136"/>
        <v>4847786</v>
      </c>
      <c r="GW117" s="240">
        <f t="shared" si="137"/>
        <v>4.5622366579895719E-2</v>
      </c>
      <c r="GX117" s="244">
        <f t="shared" si="138"/>
        <v>4723813</v>
      </c>
      <c r="GY117" s="240">
        <f t="shared" si="139"/>
        <v>0.95437763342010429</v>
      </c>
      <c r="GZ117" s="240">
        <f t="shared" si="140"/>
        <v>0.94740312531757387</v>
      </c>
      <c r="HA117" s="240">
        <f t="shared" si="141"/>
        <v>0.92317507406799404</v>
      </c>
      <c r="HC117" s="239">
        <f t="shared" si="142"/>
        <v>2980958</v>
      </c>
      <c r="HD117" s="239">
        <f t="shared" si="143"/>
        <v>2874798</v>
      </c>
      <c r="HE117" s="239">
        <f t="shared" si="144"/>
        <v>106160</v>
      </c>
      <c r="HF117" s="239">
        <f t="shared" si="145"/>
        <v>2859462</v>
      </c>
      <c r="HG117" s="240">
        <f t="shared" si="146"/>
        <v>3.5612712423321632E-2</v>
      </c>
      <c r="HH117" s="239">
        <f t="shared" si="147"/>
        <v>2803912</v>
      </c>
      <c r="HI117" s="240">
        <f t="shared" si="148"/>
        <v>0.96438728757667835</v>
      </c>
      <c r="HJ117" s="299">
        <f t="shared" si="149"/>
        <v>0.9592426327375293</v>
      </c>
      <c r="HK117" s="297">
        <f t="shared" si="150"/>
        <v>0.9406076838385512</v>
      </c>
      <c r="HM117" s="239">
        <f t="shared" si="151"/>
        <v>31310385</v>
      </c>
      <c r="HN117" s="239">
        <f t="shared" si="152"/>
        <v>27707921</v>
      </c>
      <c r="HO117" s="307">
        <f t="shared" si="153"/>
        <v>3602464</v>
      </c>
      <c r="HP117" s="304">
        <f t="shared" si="154"/>
        <v>27242737</v>
      </c>
      <c r="HQ117" s="285">
        <f t="shared" si="155"/>
        <v>0.11505652198144481</v>
      </c>
      <c r="HR117" s="302">
        <f t="shared" si="156"/>
        <v>24605298</v>
      </c>
      <c r="HS117" s="300">
        <f t="shared" si="157"/>
        <v>0.88494347801855522</v>
      </c>
      <c r="HT117" s="299">
        <f t="shared" si="158"/>
        <v>0.87008629884301969</v>
      </c>
      <c r="HU117" s="297">
        <f t="shared" si="159"/>
        <v>0.78585102035634502</v>
      </c>
      <c r="HW117" s="239">
        <f t="shared" si="160"/>
        <v>14783841</v>
      </c>
      <c r="HX117" s="309">
        <f t="shared" si="161"/>
        <v>13916437</v>
      </c>
      <c r="HY117" s="307">
        <f t="shared" si="162"/>
        <v>867404</v>
      </c>
      <c r="HZ117" s="304">
        <f t="shared" si="163"/>
        <v>13790629</v>
      </c>
      <c r="IA117" s="285">
        <f t="shared" si="164"/>
        <v>5.8672438373762272E-2</v>
      </c>
      <c r="IB117" s="302">
        <f t="shared" si="165"/>
        <v>13242898</v>
      </c>
      <c r="IC117" s="300">
        <f t="shared" si="166"/>
        <v>0.94132756162623776</v>
      </c>
      <c r="ID117" s="299">
        <f t="shared" si="167"/>
        <v>0.93281772984436184</v>
      </c>
      <c r="IE117" s="297">
        <f t="shared" si="168"/>
        <v>0.89576842716314387</v>
      </c>
    </row>
    <row r="118" spans="2:239" ht="15" hidden="1" x14ac:dyDescent="0.3">
      <c r="B118" s="131">
        <v>109</v>
      </c>
      <c r="C118" s="131" t="s">
        <v>764</v>
      </c>
      <c r="D118" s="139">
        <v>44934</v>
      </c>
      <c r="E118" s="136">
        <v>2980958</v>
      </c>
      <c r="F118" s="136">
        <v>2874831</v>
      </c>
      <c r="G118" s="137">
        <v>96.439835784335102</v>
      </c>
      <c r="H118" s="136">
        <v>2859499</v>
      </c>
      <c r="I118" s="137">
        <v>95.925504485470782</v>
      </c>
      <c r="J118" s="136">
        <v>2803994</v>
      </c>
      <c r="K118" s="137">
        <v>94.063519177391967</v>
      </c>
      <c r="L118" s="136">
        <v>2430735</v>
      </c>
      <c r="M118" s="137">
        <v>81.542074728996511</v>
      </c>
      <c r="N118" s="136">
        <v>2486919</v>
      </c>
      <c r="O118" s="137">
        <v>83.426837949410896</v>
      </c>
      <c r="P118" s="136">
        <v>0</v>
      </c>
      <c r="Q118" s="137">
        <v>0</v>
      </c>
      <c r="R118" s="136">
        <v>2442116</v>
      </c>
      <c r="S118" s="136">
        <v>2350343</v>
      </c>
      <c r="T118" s="137">
        <v>96.242070401242202</v>
      </c>
      <c r="U118" s="136">
        <v>2335947</v>
      </c>
      <c r="V118" s="137">
        <v>95.652581613649801</v>
      </c>
      <c r="W118" s="136">
        <v>2288205</v>
      </c>
      <c r="X118" s="137">
        <v>93.697637622455275</v>
      </c>
      <c r="Y118" s="136">
        <v>1586356</v>
      </c>
      <c r="Z118" s="137">
        <v>64.958257511109224</v>
      </c>
      <c r="AA118" s="136">
        <v>2029070</v>
      </c>
      <c r="AB118" s="137">
        <v>83.086552809121272</v>
      </c>
      <c r="AC118" s="136">
        <v>0</v>
      </c>
      <c r="AD118" s="137">
        <v>0</v>
      </c>
      <c r="AE118" s="138">
        <v>2674804</v>
      </c>
      <c r="AF118" s="138">
        <v>2533246</v>
      </c>
      <c r="AG118" s="137">
        <v>94.707724379057311</v>
      </c>
      <c r="AH118" s="138">
        <v>2511940</v>
      </c>
      <c r="AI118" s="137">
        <v>93.911180034125863</v>
      </c>
      <c r="AJ118" s="138">
        <v>2435767</v>
      </c>
      <c r="AK118" s="137">
        <v>91.06338258803261</v>
      </c>
      <c r="AL118" s="138">
        <v>2123353</v>
      </c>
      <c r="AM118" s="137">
        <v>79.383498753553525</v>
      </c>
      <c r="AN118" s="138">
        <v>3015497</v>
      </c>
      <c r="AO118" s="138">
        <v>2803882</v>
      </c>
      <c r="AP118" s="137">
        <v>92.982417160421647</v>
      </c>
      <c r="AQ118" s="138">
        <v>2773132</v>
      </c>
      <c r="AR118" s="137">
        <v>91.962684758101233</v>
      </c>
      <c r="AS118" s="138">
        <v>2640964</v>
      </c>
      <c r="AT118" s="137">
        <v>87.579725663796054</v>
      </c>
      <c r="AU118" s="138">
        <v>2169943</v>
      </c>
      <c r="AV118" s="137">
        <v>71.959713440272026</v>
      </c>
      <c r="AW118" s="138">
        <v>3670466</v>
      </c>
      <c r="AX118" s="138">
        <v>3354455</v>
      </c>
      <c r="AY118" s="137">
        <v>91.390439252127663</v>
      </c>
      <c r="AZ118" s="138">
        <v>3310434</v>
      </c>
      <c r="BA118" s="137">
        <v>90.191109248798384</v>
      </c>
      <c r="BB118" s="138">
        <v>3074736</v>
      </c>
      <c r="BC118" s="137">
        <v>83.769635790114933</v>
      </c>
      <c r="BD118" s="138">
        <v>2248320</v>
      </c>
      <c r="BE118" s="137">
        <v>61.254347540612009</v>
      </c>
      <c r="BF118" s="138">
        <v>4129776</v>
      </c>
      <c r="BG118" s="138">
        <v>3693740</v>
      </c>
      <c r="BH118" s="137">
        <v>89.441654946902688</v>
      </c>
      <c r="BI118" s="138">
        <v>3634889</v>
      </c>
      <c r="BJ118" s="137">
        <v>88.016613976157544</v>
      </c>
      <c r="BK118" s="138">
        <v>3286014</v>
      </c>
      <c r="BL118" s="137">
        <v>79.568819228936377</v>
      </c>
      <c r="BM118" s="138">
        <v>2137249</v>
      </c>
      <c r="BN118" s="137">
        <v>51.752177357803433</v>
      </c>
      <c r="BO118" s="138">
        <v>4139549</v>
      </c>
      <c r="BP118" s="138">
        <v>3585115</v>
      </c>
      <c r="BQ118" s="137">
        <v>86.606415336549944</v>
      </c>
      <c r="BR118" s="138">
        <v>3512845</v>
      </c>
      <c r="BS118" s="137">
        <v>84.860572975461821</v>
      </c>
      <c r="BT118" s="138">
        <v>3060463</v>
      </c>
      <c r="BU118" s="137">
        <v>73.932281028682112</v>
      </c>
      <c r="BV118" s="138">
        <v>1660490</v>
      </c>
      <c r="BW118" s="137">
        <v>40.112823884920793</v>
      </c>
      <c r="BX118" s="136">
        <v>3865391</v>
      </c>
      <c r="BY118" s="136">
        <v>3148442</v>
      </c>
      <c r="BZ118" s="137">
        <v>81.452096307980227</v>
      </c>
      <c r="CA118" s="136">
        <v>3061812</v>
      </c>
      <c r="CB118" s="137">
        <v>79.210925880460735</v>
      </c>
      <c r="CC118" s="136">
        <v>2510481</v>
      </c>
      <c r="CD118" s="137">
        <v>64.947659887447344</v>
      </c>
      <c r="CE118" s="136">
        <v>4391828</v>
      </c>
      <c r="CF118" s="136">
        <v>3364738</v>
      </c>
      <c r="CG118" s="137">
        <v>76.613610551232881</v>
      </c>
      <c r="CH118" s="136">
        <v>3243118</v>
      </c>
      <c r="CI118" s="137">
        <v>73.844376419112962</v>
      </c>
      <c r="CJ118" s="136">
        <v>2506842</v>
      </c>
      <c r="CK118" s="137">
        <v>57.079694377830826</v>
      </c>
      <c r="CL118" s="136">
        <v>4695213</v>
      </c>
      <c r="CM118" s="136">
        <v>3383987</v>
      </c>
      <c r="CN118" s="137">
        <v>72.073130654562419</v>
      </c>
      <c r="CO118" s="136">
        <v>3225033</v>
      </c>
      <c r="CP118" s="137">
        <v>68.687682539641969</v>
      </c>
      <c r="CQ118" s="136">
        <v>2325141</v>
      </c>
      <c r="CR118" s="137">
        <v>49.521523304693524</v>
      </c>
      <c r="CS118" s="136">
        <v>4789564</v>
      </c>
      <c r="CT118" s="136">
        <v>3307847</v>
      </c>
      <c r="CU118" s="137">
        <v>69.06363501980556</v>
      </c>
      <c r="CV118" s="136">
        <v>3113506</v>
      </c>
      <c r="CW118" s="137">
        <v>65.006042303641834</v>
      </c>
      <c r="CX118" s="136">
        <v>2106720</v>
      </c>
      <c r="CY118" s="137">
        <v>43.985632095113459</v>
      </c>
      <c r="CZ118" s="136">
        <v>4417542</v>
      </c>
      <c r="DA118" s="136">
        <v>3014890</v>
      </c>
      <c r="DB118" s="137">
        <v>68.248134369746793</v>
      </c>
      <c r="DC118" s="136">
        <v>2800486</v>
      </c>
      <c r="DD118" s="137">
        <v>63.394666083536954</v>
      </c>
      <c r="DE118" s="136">
        <v>1803099</v>
      </c>
      <c r="DF118" s="137">
        <v>40.816793592454808</v>
      </c>
      <c r="DG118" s="136">
        <v>3804929</v>
      </c>
      <c r="DH118" s="136">
        <v>2694715</v>
      </c>
      <c r="DI118" s="137">
        <v>70.821689445453515</v>
      </c>
      <c r="DJ118" s="136">
        <v>2457585</v>
      </c>
      <c r="DK118" s="137">
        <v>64.589510080214367</v>
      </c>
      <c r="DL118" s="136">
        <v>1531618</v>
      </c>
      <c r="DM118" s="137">
        <v>40.253523784543681</v>
      </c>
      <c r="DN118" s="136">
        <v>1401351</v>
      </c>
      <c r="DO118" s="136">
        <v>959177</v>
      </c>
      <c r="DP118" s="137">
        <v>68.446591895963252</v>
      </c>
      <c r="DQ118" s="136">
        <v>815276</v>
      </c>
      <c r="DR118" s="137">
        <v>58.177858366676162</v>
      </c>
      <c r="DS118" s="136">
        <v>355101</v>
      </c>
      <c r="DT118" s="137">
        <v>25.339904135366513</v>
      </c>
      <c r="DU118" s="136">
        <v>1422608</v>
      </c>
      <c r="DV118" s="136">
        <v>876707</v>
      </c>
      <c r="DW118" s="137">
        <v>61.626744683004731</v>
      </c>
      <c r="DX118" s="136">
        <v>682469</v>
      </c>
      <c r="DY118" s="137">
        <v>47.973088862146142</v>
      </c>
      <c r="DZ118" s="136">
        <v>123633</v>
      </c>
      <c r="EA118" s="137">
        <v>8.6905879905075736</v>
      </c>
      <c r="EB118" s="136">
        <v>2988769</v>
      </c>
      <c r="EC118" s="136">
        <v>1303156</v>
      </c>
      <c r="ED118" s="137">
        <v>43.60176380309084</v>
      </c>
      <c r="EE118" s="136">
        <v>973444</v>
      </c>
      <c r="EF118" s="137">
        <v>32.570064799253473</v>
      </c>
      <c r="EG118" s="136">
        <v>33507</v>
      </c>
      <c r="EH118" s="137">
        <v>1.121097013519613</v>
      </c>
      <c r="EI118" s="136">
        <v>5005988</v>
      </c>
      <c r="EJ118" s="136">
        <v>485721</v>
      </c>
      <c r="EK118" s="137">
        <v>9.7027999268076552</v>
      </c>
      <c r="EL118" s="138">
        <v>307336</v>
      </c>
      <c r="EM118" s="137">
        <v>6.1393674934897966</v>
      </c>
      <c r="EN118" s="138">
        <v>10097</v>
      </c>
      <c r="EO118" s="137">
        <v>0.20169844594114089</v>
      </c>
      <c r="EP118" s="138">
        <v>2223118</v>
      </c>
      <c r="EQ118" s="138">
        <v>0</v>
      </c>
      <c r="ER118" s="137">
        <v>0</v>
      </c>
      <c r="ET118" s="239">
        <f t="shared" si="93"/>
        <v>59836349</v>
      </c>
      <c r="EU118" s="239">
        <f t="shared" si="170"/>
        <v>16101357</v>
      </c>
      <c r="EW118" s="287">
        <f t="shared" si="171"/>
        <v>0.26908989717938842</v>
      </c>
      <c r="EX118" s="239">
        <f t="shared" si="94"/>
        <v>50418984</v>
      </c>
      <c r="EY118" s="239">
        <f t="shared" si="172"/>
        <v>9349576</v>
      </c>
      <c r="EZ118" s="286">
        <f t="shared" si="173"/>
        <v>0.18543761215021706</v>
      </c>
      <c r="FA118" s="288">
        <f t="shared" si="174"/>
        <v>0.81456238784978297</v>
      </c>
      <c r="FB118" s="291">
        <f t="shared" si="175"/>
        <v>0.78651926028497521</v>
      </c>
      <c r="FC118" s="294">
        <f t="shared" si="176"/>
        <v>0.64914328698095147</v>
      </c>
      <c r="FE118" s="239">
        <f t="shared" si="98"/>
        <v>19108599</v>
      </c>
      <c r="FF118" s="239">
        <f t="shared" si="99"/>
        <v>13360616</v>
      </c>
      <c r="FG118" s="239">
        <f t="shared" si="100"/>
        <v>5747983</v>
      </c>
      <c r="FH118" s="239">
        <f t="shared" si="101"/>
        <v>12411886</v>
      </c>
      <c r="FI118" s="240">
        <f t="shared" si="102"/>
        <v>0.30080609258690288</v>
      </c>
      <c r="FJ118" s="239">
        <f t="shared" si="103"/>
        <v>8121679</v>
      </c>
      <c r="FK118" s="240">
        <f t="shared" si="104"/>
        <v>0.69919390741309706</v>
      </c>
      <c r="FL118" s="240">
        <f t="shared" si="105"/>
        <v>0.64954453228099041</v>
      </c>
      <c r="FM118" s="240">
        <f t="shared" si="106"/>
        <v>0.42502744445053248</v>
      </c>
      <c r="FO118" s="312">
        <f t="shared" si="107"/>
        <v>8257219</v>
      </c>
      <c r="FP118" s="312">
        <f t="shared" si="169"/>
        <v>6513180</v>
      </c>
      <c r="FQ118" s="239">
        <f t="shared" si="108"/>
        <v>1744039</v>
      </c>
      <c r="FR118" s="312">
        <f t="shared" si="109"/>
        <v>6304930</v>
      </c>
      <c r="FS118" s="240">
        <f t="shared" si="110"/>
        <v>0.21121384814911656</v>
      </c>
      <c r="FT118" s="312">
        <f t="shared" si="111"/>
        <v>5017323</v>
      </c>
      <c r="FU118" s="240">
        <f t="shared" si="112"/>
        <v>0.78878615185088341</v>
      </c>
      <c r="FV118" s="240">
        <f t="shared" si="113"/>
        <v>0.76356579618392095</v>
      </c>
      <c r="FW118" s="240">
        <f t="shared" si="114"/>
        <v>0.60762867013700372</v>
      </c>
      <c r="FY118" s="244">
        <f t="shared" si="115"/>
        <v>8269325</v>
      </c>
      <c r="FZ118" s="244">
        <f t="shared" si="116"/>
        <v>7278855</v>
      </c>
      <c r="GA118" s="239">
        <f t="shared" si="117"/>
        <v>990470</v>
      </c>
      <c r="GB118" s="244">
        <f t="shared" si="118"/>
        <v>7147734</v>
      </c>
      <c r="GC118" s="240">
        <f t="shared" si="119"/>
        <v>0.11977640254797096</v>
      </c>
      <c r="GD118" s="244">
        <f t="shared" si="120"/>
        <v>6346477</v>
      </c>
      <c r="GE118" s="240">
        <f t="shared" si="121"/>
        <v>0.88022359745202905</v>
      </c>
      <c r="GF118" s="240">
        <f t="shared" si="122"/>
        <v>0.86436728511698357</v>
      </c>
      <c r="GG118" s="240">
        <f t="shared" si="123"/>
        <v>0.76747219392151111</v>
      </c>
      <c r="GI118" s="244">
        <f t="shared" si="124"/>
        <v>6685963</v>
      </c>
      <c r="GJ118" s="244">
        <f t="shared" si="125"/>
        <v>6158337</v>
      </c>
      <c r="GK118" s="239">
        <f t="shared" si="126"/>
        <v>527626</v>
      </c>
      <c r="GL118" s="244">
        <f t="shared" si="127"/>
        <v>6083566</v>
      </c>
      <c r="GM118" s="240">
        <f t="shared" si="128"/>
        <v>7.8915483079999099E-2</v>
      </c>
      <c r="GN118" s="244">
        <f t="shared" si="129"/>
        <v>5715700</v>
      </c>
      <c r="GO118" s="240">
        <f t="shared" si="130"/>
        <v>0.92108451692000093</v>
      </c>
      <c r="GP118" s="240">
        <f t="shared" si="131"/>
        <v>0.9099012363663993</v>
      </c>
      <c r="GQ118" s="240">
        <f t="shared" si="132"/>
        <v>0.85488059087374546</v>
      </c>
      <c r="GS118" s="244">
        <f t="shared" si="133"/>
        <v>5116920</v>
      </c>
      <c r="GT118" s="244">
        <f t="shared" si="134"/>
        <v>4883589</v>
      </c>
      <c r="GU118" s="239">
        <f t="shared" si="135"/>
        <v>233331</v>
      </c>
      <c r="GV118" s="244">
        <f t="shared" si="136"/>
        <v>4847887</v>
      </c>
      <c r="GW118" s="240">
        <f t="shared" si="137"/>
        <v>4.5599892122605006E-2</v>
      </c>
      <c r="GX118" s="244">
        <f t="shared" si="138"/>
        <v>4723972</v>
      </c>
      <c r="GY118" s="240">
        <f t="shared" si="139"/>
        <v>0.95440010787739504</v>
      </c>
      <c r="GZ118" s="240">
        <f t="shared" si="140"/>
        <v>0.947422863753977</v>
      </c>
      <c r="HA118" s="240">
        <f t="shared" si="141"/>
        <v>0.92320614744807428</v>
      </c>
      <c r="HC118" s="239">
        <f t="shared" si="142"/>
        <v>2980958</v>
      </c>
      <c r="HD118" s="239">
        <f t="shared" si="143"/>
        <v>2874831</v>
      </c>
      <c r="HE118" s="239">
        <f t="shared" si="144"/>
        <v>106127</v>
      </c>
      <c r="HF118" s="239">
        <f t="shared" si="145"/>
        <v>2859499</v>
      </c>
      <c r="HG118" s="240">
        <f t="shared" si="146"/>
        <v>3.5601642156648967E-2</v>
      </c>
      <c r="HH118" s="239">
        <f t="shared" si="147"/>
        <v>2803994</v>
      </c>
      <c r="HI118" s="240">
        <f t="shared" si="148"/>
        <v>0.96439835784335104</v>
      </c>
      <c r="HJ118" s="299">
        <f t="shared" si="149"/>
        <v>0.95925504485470781</v>
      </c>
      <c r="HK118" s="297">
        <f t="shared" si="150"/>
        <v>0.94063519177391963</v>
      </c>
      <c r="HM118" s="239">
        <f t="shared" si="151"/>
        <v>31310385</v>
      </c>
      <c r="HN118" s="239">
        <f t="shared" si="152"/>
        <v>27708792</v>
      </c>
      <c r="HO118" s="307">
        <f t="shared" si="153"/>
        <v>3601593</v>
      </c>
      <c r="HP118" s="304">
        <f t="shared" si="154"/>
        <v>27243616</v>
      </c>
      <c r="HQ118" s="285">
        <f t="shared" si="155"/>
        <v>0.1150287037351984</v>
      </c>
      <c r="HR118" s="302">
        <f t="shared" si="156"/>
        <v>24607466</v>
      </c>
      <c r="HS118" s="300">
        <f t="shared" si="157"/>
        <v>0.88497129626480164</v>
      </c>
      <c r="HT118" s="299">
        <f t="shared" si="158"/>
        <v>0.87011437259554614</v>
      </c>
      <c r="HU118" s="297">
        <f t="shared" si="159"/>
        <v>0.78592026255825342</v>
      </c>
      <c r="HW118" s="239">
        <f t="shared" si="160"/>
        <v>14783841</v>
      </c>
      <c r="HX118" s="309">
        <f t="shared" si="161"/>
        <v>13916757</v>
      </c>
      <c r="HY118" s="307">
        <f t="shared" si="162"/>
        <v>867084</v>
      </c>
      <c r="HZ118" s="304">
        <f t="shared" si="163"/>
        <v>13790952</v>
      </c>
      <c r="IA118" s="285">
        <f t="shared" si="164"/>
        <v>5.8650793119325348E-2</v>
      </c>
      <c r="IB118" s="302">
        <f t="shared" si="165"/>
        <v>13243666</v>
      </c>
      <c r="IC118" s="300">
        <f t="shared" si="166"/>
        <v>0.94134920688067469</v>
      </c>
      <c r="ID118" s="299">
        <f t="shared" si="167"/>
        <v>0.93283957802305906</v>
      </c>
      <c r="IE118" s="297">
        <f t="shared" si="168"/>
        <v>0.89582037577379248</v>
      </c>
    </row>
    <row r="119" spans="2:239" ht="15" hidden="1" x14ac:dyDescent="0.3">
      <c r="B119" s="131">
        <v>110</v>
      </c>
      <c r="C119" s="131" t="s">
        <v>765</v>
      </c>
      <c r="D119" s="139">
        <v>44941</v>
      </c>
      <c r="E119" s="136">
        <v>2980958</v>
      </c>
      <c r="F119" s="136">
        <v>2874868</v>
      </c>
      <c r="G119" s="137">
        <v>96.441076996052942</v>
      </c>
      <c r="H119" s="136">
        <v>2859582</v>
      </c>
      <c r="I119" s="137">
        <v>95.928288825270272</v>
      </c>
      <c r="J119" s="136">
        <v>2804146</v>
      </c>
      <c r="K119" s="137">
        <v>94.068618209313911</v>
      </c>
      <c r="L119" s="136">
        <v>2430735</v>
      </c>
      <c r="M119" s="137">
        <v>81.542074728996511</v>
      </c>
      <c r="N119" s="136">
        <v>2491242</v>
      </c>
      <c r="O119" s="137">
        <v>83.571858442822744</v>
      </c>
      <c r="P119" s="136">
        <v>0</v>
      </c>
      <c r="Q119" s="137">
        <v>0</v>
      </c>
      <c r="R119" s="136">
        <v>2442116</v>
      </c>
      <c r="S119" s="136">
        <v>2350382</v>
      </c>
      <c r="T119" s="137">
        <v>96.24366737697963</v>
      </c>
      <c r="U119" s="136">
        <v>2336056</v>
      </c>
      <c r="V119" s="137">
        <v>95.657044956095447</v>
      </c>
      <c r="W119" s="136">
        <v>2288328</v>
      </c>
      <c r="X119" s="137">
        <v>93.702674238242579</v>
      </c>
      <c r="Y119" s="136">
        <v>1586356</v>
      </c>
      <c r="Z119" s="137">
        <v>64.958257511109224</v>
      </c>
      <c r="AA119" s="136">
        <v>2032463</v>
      </c>
      <c r="AB119" s="137">
        <v>83.225489698278054</v>
      </c>
      <c r="AC119" s="136">
        <v>0</v>
      </c>
      <c r="AD119" s="137">
        <v>0</v>
      </c>
      <c r="AE119" s="138">
        <v>2674804</v>
      </c>
      <c r="AF119" s="138">
        <v>2533321</v>
      </c>
      <c r="AG119" s="137">
        <v>94.71052832282291</v>
      </c>
      <c r="AH119" s="138">
        <v>2512086</v>
      </c>
      <c r="AI119" s="137">
        <v>93.916638377989571</v>
      </c>
      <c r="AJ119" s="138">
        <v>2435913</v>
      </c>
      <c r="AK119" s="137">
        <v>91.068840931896318</v>
      </c>
      <c r="AL119" s="138">
        <v>2126692</v>
      </c>
      <c r="AM119" s="137">
        <v>79.508330329998017</v>
      </c>
      <c r="AN119" s="138">
        <v>3015497</v>
      </c>
      <c r="AO119" s="138">
        <v>2803954</v>
      </c>
      <c r="AP119" s="137">
        <v>92.9848048265344</v>
      </c>
      <c r="AQ119" s="138">
        <v>2773381</v>
      </c>
      <c r="AR119" s="137">
        <v>91.970942103407822</v>
      </c>
      <c r="AS119" s="138">
        <v>2641186</v>
      </c>
      <c r="AT119" s="137">
        <v>87.587087634310365</v>
      </c>
      <c r="AU119" s="138">
        <v>2174762</v>
      </c>
      <c r="AV119" s="137">
        <v>72.119521259679587</v>
      </c>
      <c r="AW119" s="138">
        <v>3670466</v>
      </c>
      <c r="AX119" s="138">
        <v>3354543</v>
      </c>
      <c r="AY119" s="137">
        <v>91.392836767865433</v>
      </c>
      <c r="AZ119" s="138">
        <v>3310707</v>
      </c>
      <c r="BA119" s="137">
        <v>90.198546996484922</v>
      </c>
      <c r="BB119" s="138">
        <v>3075101</v>
      </c>
      <c r="BC119" s="137">
        <v>83.779580031527331</v>
      </c>
      <c r="BD119" s="138">
        <v>2257383</v>
      </c>
      <c r="BE119" s="137">
        <v>61.501264417106718</v>
      </c>
      <c r="BF119" s="138">
        <v>4129776</v>
      </c>
      <c r="BG119" s="138">
        <v>3693820</v>
      </c>
      <c r="BH119" s="137">
        <v>89.443592097973351</v>
      </c>
      <c r="BI119" s="138">
        <v>3635194</v>
      </c>
      <c r="BJ119" s="137">
        <v>88.02399936461444</v>
      </c>
      <c r="BK119" s="138">
        <v>3286443</v>
      </c>
      <c r="BL119" s="137">
        <v>79.579207201552819</v>
      </c>
      <c r="BM119" s="138">
        <v>2149070</v>
      </c>
      <c r="BN119" s="137">
        <v>52.038415642882327</v>
      </c>
      <c r="BO119" s="138">
        <v>4139549</v>
      </c>
      <c r="BP119" s="138">
        <v>3585239</v>
      </c>
      <c r="BQ119" s="137">
        <v>86.609410831952943</v>
      </c>
      <c r="BR119" s="138">
        <v>3513187</v>
      </c>
      <c r="BS119" s="137">
        <v>84.86883474504107</v>
      </c>
      <c r="BT119" s="138">
        <v>3060854</v>
      </c>
      <c r="BU119" s="137">
        <v>73.941726502089963</v>
      </c>
      <c r="BV119" s="138">
        <v>1675149</v>
      </c>
      <c r="BW119" s="137">
        <v>40.466944587441773</v>
      </c>
      <c r="BX119" s="136">
        <v>3865391</v>
      </c>
      <c r="BY119" s="136">
        <v>3148574</v>
      </c>
      <c r="BZ119" s="137">
        <v>81.45551122771279</v>
      </c>
      <c r="CA119" s="136">
        <v>3061946</v>
      </c>
      <c r="CB119" s="137">
        <v>79.214392541401381</v>
      </c>
      <c r="CC119" s="136">
        <v>2510753</v>
      </c>
      <c r="CD119" s="137">
        <v>64.954696691744772</v>
      </c>
      <c r="CE119" s="136">
        <v>4391828</v>
      </c>
      <c r="CF119" s="136">
        <v>3364924</v>
      </c>
      <c r="CG119" s="137">
        <v>76.617845689767449</v>
      </c>
      <c r="CH119" s="136">
        <v>3243301</v>
      </c>
      <c r="CI119" s="137">
        <v>73.848543248961491</v>
      </c>
      <c r="CJ119" s="136">
        <v>2507168</v>
      </c>
      <c r="CK119" s="137">
        <v>57.087117255047325</v>
      </c>
      <c r="CL119" s="136">
        <v>4695213</v>
      </c>
      <c r="CM119" s="136">
        <v>3384272</v>
      </c>
      <c r="CN119" s="137">
        <v>72.079200666721619</v>
      </c>
      <c r="CO119" s="136">
        <v>3225326</v>
      </c>
      <c r="CP119" s="137">
        <v>68.693922938107391</v>
      </c>
      <c r="CQ119" s="136">
        <v>2325575</v>
      </c>
      <c r="CR119" s="137">
        <v>49.53076676180612</v>
      </c>
      <c r="CS119" s="136">
        <v>4789564</v>
      </c>
      <c r="CT119" s="136">
        <v>3308242</v>
      </c>
      <c r="CU119" s="137">
        <v>69.071882117036125</v>
      </c>
      <c r="CV119" s="136">
        <v>3113834</v>
      </c>
      <c r="CW119" s="137">
        <v>65.012890526152276</v>
      </c>
      <c r="CX119" s="136">
        <v>2107255</v>
      </c>
      <c r="CY119" s="137">
        <v>43.996802214147259</v>
      </c>
      <c r="CZ119" s="136">
        <v>4417542</v>
      </c>
      <c r="DA119" s="136">
        <v>3015288</v>
      </c>
      <c r="DB119" s="137">
        <v>68.257143904913647</v>
      </c>
      <c r="DC119" s="136">
        <v>2800899</v>
      </c>
      <c r="DD119" s="137">
        <v>63.404015174049277</v>
      </c>
      <c r="DE119" s="136">
        <v>1803622</v>
      </c>
      <c r="DF119" s="137">
        <v>40.828632755500685</v>
      </c>
      <c r="DG119" s="136">
        <v>3804929</v>
      </c>
      <c r="DH119" s="136">
        <v>2694969</v>
      </c>
      <c r="DI119" s="137">
        <v>70.82836499708668</v>
      </c>
      <c r="DJ119" s="136">
        <v>2457912</v>
      </c>
      <c r="DK119" s="137">
        <v>64.59810419589958</v>
      </c>
      <c r="DL119" s="136">
        <v>1532091</v>
      </c>
      <c r="DM119" s="137">
        <v>40.265955028332982</v>
      </c>
      <c r="DN119" s="136">
        <v>1401351</v>
      </c>
      <c r="DO119" s="136">
        <v>959344</v>
      </c>
      <c r="DP119" s="137">
        <v>68.45850896741787</v>
      </c>
      <c r="DQ119" s="136">
        <v>815569</v>
      </c>
      <c r="DR119" s="137">
        <v>58.19876676150372</v>
      </c>
      <c r="DS119" s="136">
        <v>355472</v>
      </c>
      <c r="DT119" s="137">
        <v>25.366378587520188</v>
      </c>
      <c r="DU119" s="136">
        <v>1422608</v>
      </c>
      <c r="DV119" s="136">
        <v>876844</v>
      </c>
      <c r="DW119" s="137">
        <v>61.636374883312904</v>
      </c>
      <c r="DX119" s="136">
        <v>682803</v>
      </c>
      <c r="DY119" s="137">
        <v>47.996566868736856</v>
      </c>
      <c r="DZ119" s="136">
        <v>124426</v>
      </c>
      <c r="EA119" s="137">
        <v>8.7463306828022898</v>
      </c>
      <c r="EB119" s="136">
        <v>2988769</v>
      </c>
      <c r="EC119" s="136">
        <v>1303730</v>
      </c>
      <c r="ED119" s="137">
        <v>43.620969034408482</v>
      </c>
      <c r="EE119" s="136">
        <v>974786</v>
      </c>
      <c r="EF119" s="137">
        <v>32.614966228571028</v>
      </c>
      <c r="EG119" s="136">
        <v>33822</v>
      </c>
      <c r="EH119" s="137">
        <v>1.1316364697305146</v>
      </c>
      <c r="EI119" s="136">
        <v>5005988</v>
      </c>
      <c r="EJ119" s="136">
        <v>486629</v>
      </c>
      <c r="EK119" s="137">
        <v>9.7209382044064032</v>
      </c>
      <c r="EL119" s="138">
        <v>309648</v>
      </c>
      <c r="EM119" s="137">
        <v>6.1855521827059912</v>
      </c>
      <c r="EN119" s="138">
        <v>10399</v>
      </c>
      <c r="EO119" s="137">
        <v>0.20773122108962305</v>
      </c>
      <c r="EP119" s="138">
        <v>2223118</v>
      </c>
      <c r="EQ119" s="138">
        <v>0</v>
      </c>
      <c r="ER119" s="137">
        <v>0</v>
      </c>
      <c r="ET119" s="239">
        <f t="shared" si="93"/>
        <v>59836349</v>
      </c>
      <c r="EU119" s="239">
        <f t="shared" si="170"/>
        <v>16097406</v>
      </c>
      <c r="EW119" s="287">
        <f t="shared" si="171"/>
        <v>0.26902386708119508</v>
      </c>
      <c r="EX119" s="239">
        <f t="shared" si="94"/>
        <v>50418984</v>
      </c>
      <c r="EY119" s="239">
        <f t="shared" si="172"/>
        <v>9347244</v>
      </c>
      <c r="EZ119" s="286">
        <f t="shared" si="173"/>
        <v>0.18539135973069193</v>
      </c>
      <c r="FA119" s="288">
        <f t="shared" si="174"/>
        <v>0.81460864026930802</v>
      </c>
      <c r="FB119" s="291">
        <f t="shared" si="175"/>
        <v>0.78658824223828072</v>
      </c>
      <c r="FC119" s="294">
        <f t="shared" si="176"/>
        <v>0.64923773553231456</v>
      </c>
      <c r="FE119" s="239">
        <f t="shared" si="98"/>
        <v>19108599</v>
      </c>
      <c r="FF119" s="239">
        <f t="shared" si="99"/>
        <v>13362115</v>
      </c>
      <c r="FG119" s="239">
        <f t="shared" si="100"/>
        <v>5746484</v>
      </c>
      <c r="FH119" s="239">
        <f t="shared" si="101"/>
        <v>12413540</v>
      </c>
      <c r="FI119" s="240">
        <f t="shared" si="102"/>
        <v>0.30072764622879994</v>
      </c>
      <c r="FJ119" s="239">
        <f t="shared" si="103"/>
        <v>8124015</v>
      </c>
      <c r="FK119" s="240">
        <f t="shared" si="104"/>
        <v>0.69927235377120012</v>
      </c>
      <c r="FL119" s="240">
        <f t="shared" si="105"/>
        <v>0.64963109017045151</v>
      </c>
      <c r="FM119" s="240">
        <f t="shared" si="106"/>
        <v>0.42514969307796979</v>
      </c>
      <c r="FO119" s="312">
        <f t="shared" si="107"/>
        <v>8257219</v>
      </c>
      <c r="FP119" s="312">
        <f t="shared" si="169"/>
        <v>6513498</v>
      </c>
      <c r="FQ119" s="239">
        <f t="shared" si="108"/>
        <v>1743721</v>
      </c>
      <c r="FR119" s="312">
        <f t="shared" si="109"/>
        <v>6305247</v>
      </c>
      <c r="FS119" s="240">
        <f t="shared" si="110"/>
        <v>0.21117533639352426</v>
      </c>
      <c r="FT119" s="312">
        <f t="shared" si="111"/>
        <v>5017921</v>
      </c>
      <c r="FU119" s="240">
        <f t="shared" si="112"/>
        <v>0.78882466360647574</v>
      </c>
      <c r="FV119" s="240">
        <f t="shared" si="113"/>
        <v>0.76360418683336362</v>
      </c>
      <c r="FW119" s="240">
        <f t="shared" si="114"/>
        <v>0.60770109161450125</v>
      </c>
      <c r="FY119" s="244">
        <f t="shared" si="115"/>
        <v>8269325</v>
      </c>
      <c r="FZ119" s="244">
        <f t="shared" si="116"/>
        <v>7279059</v>
      </c>
      <c r="GA119" s="239">
        <f t="shared" si="117"/>
        <v>990266</v>
      </c>
      <c r="GB119" s="244">
        <f t="shared" si="118"/>
        <v>7148381</v>
      </c>
      <c r="GC119" s="240">
        <f t="shared" si="119"/>
        <v>0.11975173306164651</v>
      </c>
      <c r="GD119" s="244">
        <f t="shared" si="120"/>
        <v>6347297</v>
      </c>
      <c r="GE119" s="240">
        <f t="shared" si="121"/>
        <v>0.88024826693835345</v>
      </c>
      <c r="GF119" s="240">
        <f t="shared" si="122"/>
        <v>0.86444552608586556</v>
      </c>
      <c r="GG119" s="240">
        <f t="shared" si="123"/>
        <v>0.76757135558222711</v>
      </c>
      <c r="GI119" s="244">
        <f t="shared" si="124"/>
        <v>6685963</v>
      </c>
      <c r="GJ119" s="244">
        <f t="shared" si="125"/>
        <v>6158497</v>
      </c>
      <c r="GK119" s="239">
        <f t="shared" si="126"/>
        <v>527466</v>
      </c>
      <c r="GL119" s="244">
        <f t="shared" si="127"/>
        <v>6084088</v>
      </c>
      <c r="GM119" s="240">
        <f t="shared" si="128"/>
        <v>7.8891552346311219E-2</v>
      </c>
      <c r="GN119" s="244">
        <f t="shared" si="129"/>
        <v>5716287</v>
      </c>
      <c r="GO119" s="240">
        <f t="shared" si="130"/>
        <v>0.92110844765368882</v>
      </c>
      <c r="GP119" s="240">
        <f t="shared" si="131"/>
        <v>0.90997931038505597</v>
      </c>
      <c r="GQ119" s="240">
        <f t="shared" si="132"/>
        <v>0.85496838675296294</v>
      </c>
      <c r="GS119" s="244">
        <f t="shared" si="133"/>
        <v>5116920</v>
      </c>
      <c r="GT119" s="244">
        <f t="shared" si="134"/>
        <v>4883703</v>
      </c>
      <c r="GU119" s="239">
        <f t="shared" si="135"/>
        <v>233217</v>
      </c>
      <c r="GV119" s="244">
        <f t="shared" si="136"/>
        <v>4848142</v>
      </c>
      <c r="GW119" s="240">
        <f t="shared" si="137"/>
        <v>4.5577613095377688E-2</v>
      </c>
      <c r="GX119" s="244">
        <f t="shared" si="138"/>
        <v>4724241</v>
      </c>
      <c r="GY119" s="240">
        <f t="shared" si="139"/>
        <v>0.95442238690462233</v>
      </c>
      <c r="GZ119" s="240">
        <f t="shared" si="140"/>
        <v>0.94747269842014337</v>
      </c>
      <c r="HA119" s="240">
        <f t="shared" si="141"/>
        <v>0.92325871813512816</v>
      </c>
      <c r="HC119" s="239">
        <f t="shared" si="142"/>
        <v>2980958</v>
      </c>
      <c r="HD119" s="239">
        <f t="shared" si="143"/>
        <v>2874868</v>
      </c>
      <c r="HE119" s="239">
        <f t="shared" si="144"/>
        <v>106090</v>
      </c>
      <c r="HF119" s="239">
        <f t="shared" si="145"/>
        <v>2859582</v>
      </c>
      <c r="HG119" s="240">
        <f t="shared" si="146"/>
        <v>3.558923003947053E-2</v>
      </c>
      <c r="HH119" s="239">
        <f t="shared" si="147"/>
        <v>2804146</v>
      </c>
      <c r="HI119" s="240">
        <f t="shared" si="148"/>
        <v>0.96441076996052943</v>
      </c>
      <c r="HJ119" s="299">
        <f t="shared" si="149"/>
        <v>0.95928288825270269</v>
      </c>
      <c r="HK119" s="297">
        <f t="shared" si="150"/>
        <v>0.94068618209313914</v>
      </c>
      <c r="HM119" s="239">
        <f t="shared" si="151"/>
        <v>31310385</v>
      </c>
      <c r="HN119" s="239">
        <f t="shared" si="152"/>
        <v>27709625</v>
      </c>
      <c r="HO119" s="307">
        <f t="shared" si="153"/>
        <v>3600760</v>
      </c>
      <c r="HP119" s="304">
        <f t="shared" si="154"/>
        <v>27245440</v>
      </c>
      <c r="HQ119" s="285">
        <f t="shared" si="155"/>
        <v>0.11500209914378248</v>
      </c>
      <c r="HR119" s="302">
        <f t="shared" si="156"/>
        <v>24609892</v>
      </c>
      <c r="HS119" s="300">
        <f t="shared" si="157"/>
        <v>0.88499790085621755</v>
      </c>
      <c r="HT119" s="299">
        <f t="shared" si="158"/>
        <v>0.87017262802741002</v>
      </c>
      <c r="HU119" s="297">
        <f t="shared" si="159"/>
        <v>0.78599774483769524</v>
      </c>
      <c r="HW119" s="239">
        <f t="shared" si="160"/>
        <v>14783841</v>
      </c>
      <c r="HX119" s="309">
        <f t="shared" si="161"/>
        <v>13917068</v>
      </c>
      <c r="HY119" s="307">
        <f t="shared" si="162"/>
        <v>866773</v>
      </c>
      <c r="HZ119" s="304">
        <f t="shared" si="163"/>
        <v>13791812</v>
      </c>
      <c r="IA119" s="285">
        <f t="shared" si="164"/>
        <v>5.8629756637669464E-2</v>
      </c>
      <c r="IB119" s="302">
        <f t="shared" si="165"/>
        <v>13244674</v>
      </c>
      <c r="IC119" s="300">
        <f t="shared" si="166"/>
        <v>0.94137024336233055</v>
      </c>
      <c r="ID119" s="299">
        <f t="shared" si="167"/>
        <v>0.93289774964435834</v>
      </c>
      <c r="IE119" s="297">
        <f t="shared" si="168"/>
        <v>0.89588855832526881</v>
      </c>
    </row>
    <row r="120" spans="2:239" ht="15" hidden="1" x14ac:dyDescent="0.3">
      <c r="B120" s="131">
        <v>111</v>
      </c>
      <c r="C120" s="131" t="s">
        <v>766</v>
      </c>
      <c r="D120" s="139">
        <v>44948</v>
      </c>
      <c r="E120" s="136">
        <v>2980958</v>
      </c>
      <c r="F120" s="136">
        <v>2874900</v>
      </c>
      <c r="G120" s="137">
        <v>96.44215047645757</v>
      </c>
      <c r="H120" s="136">
        <v>2859651</v>
      </c>
      <c r="I120" s="137">
        <v>95.930603517392726</v>
      </c>
      <c r="J120" s="136">
        <v>2804254</v>
      </c>
      <c r="K120" s="137">
        <v>94.072241205679518</v>
      </c>
      <c r="L120" s="136">
        <v>2430735</v>
      </c>
      <c r="M120" s="137">
        <v>81.542074728996511</v>
      </c>
      <c r="N120" s="136">
        <v>2494037</v>
      </c>
      <c r="O120" s="137">
        <v>83.665620246913903</v>
      </c>
      <c r="P120" s="136">
        <v>0</v>
      </c>
      <c r="Q120" s="137">
        <v>0</v>
      </c>
      <c r="R120" s="136">
        <v>2442116</v>
      </c>
      <c r="S120" s="136">
        <v>2350418</v>
      </c>
      <c r="T120" s="137">
        <v>96.245141508429583</v>
      </c>
      <c r="U120" s="136">
        <v>2336116</v>
      </c>
      <c r="V120" s="137">
        <v>95.659501841845355</v>
      </c>
      <c r="W120" s="136">
        <v>2288413</v>
      </c>
      <c r="X120" s="137">
        <v>93.706154826388271</v>
      </c>
      <c r="Y120" s="136">
        <v>1586356</v>
      </c>
      <c r="Z120" s="137">
        <v>64.958257511109224</v>
      </c>
      <c r="AA120" s="136">
        <v>2034648</v>
      </c>
      <c r="AB120" s="137">
        <v>83.314961287670201</v>
      </c>
      <c r="AC120" s="136">
        <v>0</v>
      </c>
      <c r="AD120" s="137">
        <v>0</v>
      </c>
      <c r="AE120" s="138">
        <v>2674804</v>
      </c>
      <c r="AF120" s="138">
        <v>2533364</v>
      </c>
      <c r="AG120" s="137">
        <v>94.712135917248517</v>
      </c>
      <c r="AH120" s="138">
        <v>2512214</v>
      </c>
      <c r="AI120" s="137">
        <v>93.921423775349524</v>
      </c>
      <c r="AJ120" s="138">
        <v>2436012</v>
      </c>
      <c r="AK120" s="137">
        <v>91.072542137666915</v>
      </c>
      <c r="AL120" s="138">
        <v>2128850</v>
      </c>
      <c r="AM120" s="137">
        <v>79.58900913861352</v>
      </c>
      <c r="AN120" s="138">
        <v>3015497</v>
      </c>
      <c r="AO120" s="138">
        <v>2804006</v>
      </c>
      <c r="AP120" s="137">
        <v>92.986529252060279</v>
      </c>
      <c r="AQ120" s="138">
        <v>2773557</v>
      </c>
      <c r="AR120" s="137">
        <v>91.976778620572333</v>
      </c>
      <c r="AS120" s="138">
        <v>2641334</v>
      </c>
      <c r="AT120" s="137">
        <v>87.591995614653243</v>
      </c>
      <c r="AU120" s="138">
        <v>2177759</v>
      </c>
      <c r="AV120" s="137">
        <v>72.21890786162281</v>
      </c>
      <c r="AW120" s="138">
        <v>3670466</v>
      </c>
      <c r="AX120" s="138">
        <v>3354605</v>
      </c>
      <c r="AY120" s="137">
        <v>91.3945259266807</v>
      </c>
      <c r="AZ120" s="138">
        <v>3310904</v>
      </c>
      <c r="BA120" s="137">
        <v>90.203914162397908</v>
      </c>
      <c r="BB120" s="138">
        <v>3075372</v>
      </c>
      <c r="BC120" s="137">
        <v>83.78696329021983</v>
      </c>
      <c r="BD120" s="138">
        <v>2262892</v>
      </c>
      <c r="BE120" s="137">
        <v>61.65135435119138</v>
      </c>
      <c r="BF120" s="138">
        <v>4129776</v>
      </c>
      <c r="BG120" s="138">
        <v>3693896</v>
      </c>
      <c r="BH120" s="137">
        <v>89.445432391490485</v>
      </c>
      <c r="BI120" s="138">
        <v>3635414</v>
      </c>
      <c r="BJ120" s="137">
        <v>88.029326530058768</v>
      </c>
      <c r="BK120" s="138">
        <v>3286756</v>
      </c>
      <c r="BL120" s="137">
        <v>79.586786305116789</v>
      </c>
      <c r="BM120" s="138">
        <v>2156138</v>
      </c>
      <c r="BN120" s="137">
        <v>52.209562939975442</v>
      </c>
      <c r="BO120" s="138">
        <v>4139549</v>
      </c>
      <c r="BP120" s="138">
        <v>3585336</v>
      </c>
      <c r="BQ120" s="137">
        <v>86.611754082389169</v>
      </c>
      <c r="BR120" s="138">
        <v>3513426</v>
      </c>
      <c r="BS120" s="137">
        <v>84.874608320858144</v>
      </c>
      <c r="BT120" s="138">
        <v>3061147</v>
      </c>
      <c r="BU120" s="137">
        <v>73.948804567840597</v>
      </c>
      <c r="BV120" s="138">
        <v>1683935</v>
      </c>
      <c r="BW120" s="137">
        <v>40.679189931077033</v>
      </c>
      <c r="BX120" s="136">
        <v>3865391</v>
      </c>
      <c r="BY120" s="136">
        <v>3148670</v>
      </c>
      <c r="BZ120" s="137">
        <v>81.457994805700125</v>
      </c>
      <c r="CA120" s="136">
        <v>3062064</v>
      </c>
      <c r="CB120" s="137">
        <v>79.217445272677452</v>
      </c>
      <c r="CC120" s="136">
        <v>2510968</v>
      </c>
      <c r="CD120" s="137">
        <v>64.960258871612211</v>
      </c>
      <c r="CE120" s="136">
        <v>4391828</v>
      </c>
      <c r="CF120" s="136">
        <v>3365088</v>
      </c>
      <c r="CG120" s="137">
        <v>76.621579897937721</v>
      </c>
      <c r="CH120" s="136">
        <v>3243480</v>
      </c>
      <c r="CI120" s="137">
        <v>73.852619000561944</v>
      </c>
      <c r="CJ120" s="136">
        <v>2507411</v>
      </c>
      <c r="CK120" s="137">
        <v>57.092650258616686</v>
      </c>
      <c r="CL120" s="136">
        <v>4695213</v>
      </c>
      <c r="CM120" s="136">
        <v>3384536</v>
      </c>
      <c r="CN120" s="137">
        <v>72.084823414826971</v>
      </c>
      <c r="CO120" s="136">
        <v>3225579</v>
      </c>
      <c r="CP120" s="137">
        <v>68.699311405041684</v>
      </c>
      <c r="CQ120" s="136">
        <v>2325936</v>
      </c>
      <c r="CR120" s="137">
        <v>49.538455443874426</v>
      </c>
      <c r="CS120" s="136">
        <v>4789564</v>
      </c>
      <c r="CT120" s="136">
        <v>3308603</v>
      </c>
      <c r="CU120" s="137">
        <v>69.079419337543044</v>
      </c>
      <c r="CV120" s="136">
        <v>3114199</v>
      </c>
      <c r="CW120" s="137">
        <v>65.020511261567862</v>
      </c>
      <c r="CX120" s="136">
        <v>2107706</v>
      </c>
      <c r="CY120" s="137">
        <v>44.006218520099118</v>
      </c>
      <c r="CZ120" s="136">
        <v>4417542</v>
      </c>
      <c r="DA120" s="136">
        <v>3015648</v>
      </c>
      <c r="DB120" s="137">
        <v>68.265293233205256</v>
      </c>
      <c r="DC120" s="136">
        <v>2801244</v>
      </c>
      <c r="DD120" s="137">
        <v>63.411824946995409</v>
      </c>
      <c r="DE120" s="136">
        <v>1804089</v>
      </c>
      <c r="DF120" s="137">
        <v>40.839204245256752</v>
      </c>
      <c r="DG120" s="136">
        <v>3804929</v>
      </c>
      <c r="DH120" s="136">
        <v>2695282</v>
      </c>
      <c r="DI120" s="137">
        <v>70.836591168981073</v>
      </c>
      <c r="DJ120" s="136">
        <v>2458260</v>
      </c>
      <c r="DK120" s="137">
        <v>64.607250227270995</v>
      </c>
      <c r="DL120" s="136">
        <v>1532450</v>
      </c>
      <c r="DM120" s="137">
        <v>40.275390158397173</v>
      </c>
      <c r="DN120" s="136">
        <v>1401351</v>
      </c>
      <c r="DO120" s="136">
        <v>959500</v>
      </c>
      <c r="DP120" s="137">
        <v>68.469641082070083</v>
      </c>
      <c r="DQ120" s="136">
        <v>815884</v>
      </c>
      <c r="DR120" s="137">
        <v>58.221245069936082</v>
      </c>
      <c r="DS120" s="136">
        <v>355779</v>
      </c>
      <c r="DT120" s="137">
        <v>25.388286018278077</v>
      </c>
      <c r="DU120" s="136">
        <v>1422608</v>
      </c>
      <c r="DV120" s="136">
        <v>876981</v>
      </c>
      <c r="DW120" s="137">
        <v>61.64600508362107</v>
      </c>
      <c r="DX120" s="136">
        <v>683114</v>
      </c>
      <c r="DY120" s="137">
        <v>48.018428126370722</v>
      </c>
      <c r="DZ120" s="136">
        <v>125373</v>
      </c>
      <c r="EA120" s="137">
        <v>8.8128985637645787</v>
      </c>
      <c r="EB120" s="136">
        <v>2988769</v>
      </c>
      <c r="EC120" s="136">
        <v>1304211</v>
      </c>
      <c r="ED120" s="137">
        <v>43.637062616749574</v>
      </c>
      <c r="EE120" s="136">
        <v>976369</v>
      </c>
      <c r="EF120" s="137">
        <v>32.667931178354706</v>
      </c>
      <c r="EG120" s="136">
        <v>34118</v>
      </c>
      <c r="EH120" s="137">
        <v>1.1415402127096475</v>
      </c>
      <c r="EI120" s="136">
        <v>5005988</v>
      </c>
      <c r="EJ120" s="136">
        <v>487445</v>
      </c>
      <c r="EK120" s="137">
        <v>9.7372386829532953</v>
      </c>
      <c r="EL120" s="138">
        <v>312167</v>
      </c>
      <c r="EM120" s="137">
        <v>6.2358719197888606</v>
      </c>
      <c r="EN120" s="138">
        <v>10651</v>
      </c>
      <c r="EO120" s="137">
        <v>0.21276519240557507</v>
      </c>
      <c r="EP120" s="138">
        <v>2223118</v>
      </c>
      <c r="EQ120" s="138">
        <v>0</v>
      </c>
      <c r="ER120" s="137">
        <v>0</v>
      </c>
      <c r="ET120" s="239">
        <f t="shared" si="93"/>
        <v>59836349</v>
      </c>
      <c r="EU120" s="239">
        <f t="shared" si="170"/>
        <v>16093860</v>
      </c>
      <c r="EW120" s="287">
        <f t="shared" si="171"/>
        <v>0.26896460544409218</v>
      </c>
      <c r="EX120" s="239">
        <f t="shared" si="94"/>
        <v>50418984</v>
      </c>
      <c r="EY120" s="239">
        <f t="shared" si="172"/>
        <v>9345132</v>
      </c>
      <c r="EZ120" s="286">
        <f t="shared" si="173"/>
        <v>0.18534947074697103</v>
      </c>
      <c r="FA120" s="288">
        <f t="shared" si="174"/>
        <v>0.81465052925302894</v>
      </c>
      <c r="FB120" s="291">
        <f t="shared" si="175"/>
        <v>0.78664798164120087</v>
      </c>
      <c r="FC120" s="294">
        <f t="shared" si="176"/>
        <v>0.6493115172650048</v>
      </c>
      <c r="FE120" s="239">
        <f t="shared" si="98"/>
        <v>19108599</v>
      </c>
      <c r="FF120" s="239">
        <f t="shared" si="99"/>
        <v>13363569</v>
      </c>
      <c r="FG120" s="239">
        <f t="shared" si="100"/>
        <v>5745030</v>
      </c>
      <c r="FH120" s="239">
        <f t="shared" si="101"/>
        <v>12415166</v>
      </c>
      <c r="FI120" s="240">
        <f t="shared" si="102"/>
        <v>0.30065155483141387</v>
      </c>
      <c r="FJ120" s="239">
        <f t="shared" si="103"/>
        <v>8125960</v>
      </c>
      <c r="FK120" s="240">
        <f t="shared" si="104"/>
        <v>0.69934844516858619</v>
      </c>
      <c r="FL120" s="240">
        <f t="shared" si="105"/>
        <v>0.64971618275102216</v>
      </c>
      <c r="FM120" s="240">
        <f t="shared" si="106"/>
        <v>0.42525147971340022</v>
      </c>
      <c r="FO120" s="312">
        <f t="shared" si="107"/>
        <v>8257219</v>
      </c>
      <c r="FP120" s="312">
        <f t="shared" si="169"/>
        <v>6513758</v>
      </c>
      <c r="FQ120" s="239">
        <f t="shared" si="108"/>
        <v>1743461</v>
      </c>
      <c r="FR120" s="312">
        <f t="shared" si="109"/>
        <v>6305544</v>
      </c>
      <c r="FS120" s="240">
        <f t="shared" si="110"/>
        <v>0.21114384879461232</v>
      </c>
      <c r="FT120" s="312">
        <f t="shared" si="111"/>
        <v>5018379</v>
      </c>
      <c r="FU120" s="240">
        <f t="shared" si="112"/>
        <v>0.78885615120538766</v>
      </c>
      <c r="FV120" s="240">
        <f t="shared" si="113"/>
        <v>0.763640155359813</v>
      </c>
      <c r="FW120" s="240">
        <f t="shared" si="114"/>
        <v>0.60775655823104602</v>
      </c>
      <c r="FY120" s="244">
        <f t="shared" si="115"/>
        <v>8269325</v>
      </c>
      <c r="FZ120" s="244">
        <f t="shared" si="116"/>
        <v>7279232</v>
      </c>
      <c r="GA120" s="239">
        <f t="shared" si="117"/>
        <v>990093</v>
      </c>
      <c r="GB120" s="244">
        <f t="shared" si="118"/>
        <v>7148840</v>
      </c>
      <c r="GC120" s="240">
        <f t="shared" si="119"/>
        <v>0.11973081236981253</v>
      </c>
      <c r="GD120" s="244">
        <f t="shared" si="120"/>
        <v>6347903</v>
      </c>
      <c r="GE120" s="240">
        <f t="shared" si="121"/>
        <v>0.88026918763018747</v>
      </c>
      <c r="GF120" s="240">
        <f t="shared" si="122"/>
        <v>0.86450103243009557</v>
      </c>
      <c r="GG120" s="240">
        <f t="shared" si="123"/>
        <v>0.76764463846807329</v>
      </c>
      <c r="GI120" s="244">
        <f t="shared" si="124"/>
        <v>6685963</v>
      </c>
      <c r="GJ120" s="244">
        <f t="shared" si="125"/>
        <v>6158611</v>
      </c>
      <c r="GK120" s="239">
        <f t="shared" si="126"/>
        <v>527352</v>
      </c>
      <c r="GL120" s="244">
        <f t="shared" si="127"/>
        <v>6084461</v>
      </c>
      <c r="GM120" s="240">
        <f t="shared" si="128"/>
        <v>7.8874501698558613E-2</v>
      </c>
      <c r="GN120" s="244">
        <f t="shared" si="129"/>
        <v>5716706</v>
      </c>
      <c r="GO120" s="240">
        <f t="shared" si="130"/>
        <v>0.92112549830144141</v>
      </c>
      <c r="GP120" s="240">
        <f t="shared" si="131"/>
        <v>0.91003509890796586</v>
      </c>
      <c r="GQ120" s="240">
        <f t="shared" si="132"/>
        <v>0.85503105536180801</v>
      </c>
      <c r="GS120" s="244">
        <f t="shared" si="133"/>
        <v>5116920</v>
      </c>
      <c r="GT120" s="244">
        <f t="shared" si="134"/>
        <v>4883782</v>
      </c>
      <c r="GU120" s="239">
        <f t="shared" si="135"/>
        <v>233138</v>
      </c>
      <c r="GV120" s="244">
        <f t="shared" si="136"/>
        <v>4848330</v>
      </c>
      <c r="GW120" s="240">
        <f t="shared" si="137"/>
        <v>4.5562174120369288E-2</v>
      </c>
      <c r="GX120" s="244">
        <f t="shared" si="138"/>
        <v>4724425</v>
      </c>
      <c r="GY120" s="240">
        <f t="shared" si="139"/>
        <v>0.95443782587963066</v>
      </c>
      <c r="GZ120" s="240">
        <f t="shared" si="140"/>
        <v>0.9475094392720621</v>
      </c>
      <c r="HA120" s="240">
        <f t="shared" si="141"/>
        <v>0.92329467726679326</v>
      </c>
      <c r="HC120" s="239">
        <f t="shared" si="142"/>
        <v>2980958</v>
      </c>
      <c r="HD120" s="239">
        <f t="shared" si="143"/>
        <v>2874900</v>
      </c>
      <c r="HE120" s="239">
        <f t="shared" si="144"/>
        <v>106058</v>
      </c>
      <c r="HF120" s="239">
        <f t="shared" si="145"/>
        <v>2859651</v>
      </c>
      <c r="HG120" s="240">
        <f t="shared" si="146"/>
        <v>3.5578495235424314E-2</v>
      </c>
      <c r="HH120" s="239">
        <f t="shared" si="147"/>
        <v>2804254</v>
      </c>
      <c r="HI120" s="240">
        <f t="shared" si="148"/>
        <v>0.96442150476457567</v>
      </c>
      <c r="HJ120" s="299">
        <f t="shared" si="149"/>
        <v>0.95930603517392732</v>
      </c>
      <c r="HK120" s="297">
        <f t="shared" si="150"/>
        <v>0.94072241205679519</v>
      </c>
      <c r="HM120" s="239">
        <f t="shared" si="151"/>
        <v>31310385</v>
      </c>
      <c r="HN120" s="239">
        <f t="shared" si="152"/>
        <v>27710283</v>
      </c>
      <c r="HO120" s="307">
        <f t="shared" si="153"/>
        <v>3600102</v>
      </c>
      <c r="HP120" s="304">
        <f t="shared" si="154"/>
        <v>27246826</v>
      </c>
      <c r="HQ120" s="285">
        <f t="shared" si="155"/>
        <v>0.11498108375224386</v>
      </c>
      <c r="HR120" s="302">
        <f t="shared" si="156"/>
        <v>24611667</v>
      </c>
      <c r="HS120" s="300">
        <f t="shared" si="157"/>
        <v>0.88501891624775608</v>
      </c>
      <c r="HT120" s="299">
        <f t="shared" si="158"/>
        <v>0.87021689449043826</v>
      </c>
      <c r="HU120" s="297">
        <f t="shared" si="159"/>
        <v>0.78605443529359353</v>
      </c>
      <c r="HW120" s="239">
        <f t="shared" si="160"/>
        <v>14783841</v>
      </c>
      <c r="HX120" s="309">
        <f t="shared" si="161"/>
        <v>13917293</v>
      </c>
      <c r="HY120" s="307">
        <f t="shared" si="162"/>
        <v>866548</v>
      </c>
      <c r="HZ120" s="304">
        <f t="shared" si="163"/>
        <v>13792442</v>
      </c>
      <c r="IA120" s="285">
        <f t="shared" si="164"/>
        <v>5.8614537318143506E-2</v>
      </c>
      <c r="IB120" s="302">
        <f t="shared" si="165"/>
        <v>13245385</v>
      </c>
      <c r="IC120" s="300">
        <f t="shared" si="166"/>
        <v>0.94138546268185652</v>
      </c>
      <c r="ID120" s="299">
        <f t="shared" si="167"/>
        <v>0.932940363739031</v>
      </c>
      <c r="IE120" s="297">
        <f t="shared" si="168"/>
        <v>0.8959366513749708</v>
      </c>
    </row>
    <row r="121" spans="2:239" ht="15.6" x14ac:dyDescent="0.3">
      <c r="B121" s="131">
        <v>112</v>
      </c>
      <c r="C121" s="131" t="s">
        <v>767</v>
      </c>
      <c r="D121" s="139">
        <v>44955</v>
      </c>
      <c r="E121" s="136">
        <v>2980958</v>
      </c>
      <c r="F121" s="136">
        <v>2874931</v>
      </c>
      <c r="G121" s="137">
        <v>96.443190410599541</v>
      </c>
      <c r="H121" s="136">
        <v>2859706</v>
      </c>
      <c r="I121" s="137">
        <v>95.932448561838186</v>
      </c>
      <c r="J121" s="136">
        <v>2804358</v>
      </c>
      <c r="K121" s="137">
        <v>94.075730016994541</v>
      </c>
      <c r="L121" s="136">
        <v>2430735</v>
      </c>
      <c r="M121" s="137">
        <v>81.542074728996511</v>
      </c>
      <c r="N121" s="136">
        <v>2496657</v>
      </c>
      <c r="O121" s="137">
        <v>83.7535114550423</v>
      </c>
      <c r="P121" s="136">
        <v>0</v>
      </c>
      <c r="Q121" s="137">
        <v>0</v>
      </c>
      <c r="R121" s="136">
        <v>2442116</v>
      </c>
      <c r="S121" s="136">
        <v>2350442</v>
      </c>
      <c r="T121" s="137">
        <v>96.246124262729538</v>
      </c>
      <c r="U121" s="136">
        <v>2336197</v>
      </c>
      <c r="V121" s="137">
        <v>95.662818637607714</v>
      </c>
      <c r="W121" s="136">
        <v>2288481</v>
      </c>
      <c r="X121" s="137">
        <v>93.708939296904816</v>
      </c>
      <c r="Y121" s="136">
        <v>1586356</v>
      </c>
      <c r="Z121" s="137">
        <v>64.958257511109224</v>
      </c>
      <c r="AA121" s="136">
        <v>2036441</v>
      </c>
      <c r="AB121" s="137">
        <v>83.388381223496339</v>
      </c>
      <c r="AC121" s="136">
        <v>0</v>
      </c>
      <c r="AD121" s="137">
        <v>0</v>
      </c>
      <c r="AE121" s="138">
        <v>2674804</v>
      </c>
      <c r="AF121" s="138">
        <v>2533413</v>
      </c>
      <c r="AG121" s="137">
        <v>94.713967827175367</v>
      </c>
      <c r="AH121" s="138">
        <v>2512300</v>
      </c>
      <c r="AI121" s="137">
        <v>93.924638964200753</v>
      </c>
      <c r="AJ121" s="138">
        <v>2436089</v>
      </c>
      <c r="AK121" s="137">
        <v>91.075420853266252</v>
      </c>
      <c r="AL121" s="138">
        <v>2130639</v>
      </c>
      <c r="AM121" s="137">
        <v>79.655892543902283</v>
      </c>
      <c r="AN121" s="138">
        <v>3015497</v>
      </c>
      <c r="AO121" s="138">
        <v>2804053</v>
      </c>
      <c r="AP121" s="137">
        <v>92.988087867439432</v>
      </c>
      <c r="AQ121" s="138">
        <v>2773668</v>
      </c>
      <c r="AR121" s="137">
        <v>91.980459605829495</v>
      </c>
      <c r="AS121" s="138">
        <v>2641461</v>
      </c>
      <c r="AT121" s="137">
        <v>87.596207192379893</v>
      </c>
      <c r="AU121" s="138">
        <v>2180190</v>
      </c>
      <c r="AV121" s="137">
        <v>72.299524754957474</v>
      </c>
      <c r="AW121" s="138">
        <v>3670466</v>
      </c>
      <c r="AX121" s="138">
        <v>3354667</v>
      </c>
      <c r="AY121" s="137">
        <v>91.396215085495953</v>
      </c>
      <c r="AZ121" s="138">
        <v>3311061</v>
      </c>
      <c r="BA121" s="137">
        <v>90.208191548430094</v>
      </c>
      <c r="BB121" s="138">
        <v>3075568</v>
      </c>
      <c r="BC121" s="137">
        <v>83.792303211635797</v>
      </c>
      <c r="BD121" s="138">
        <v>2267352</v>
      </c>
      <c r="BE121" s="137">
        <v>61.772864807901776</v>
      </c>
      <c r="BF121" s="138">
        <v>4129776</v>
      </c>
      <c r="BG121" s="138">
        <v>3693960</v>
      </c>
      <c r="BH121" s="137">
        <v>89.446982112347015</v>
      </c>
      <c r="BI121" s="138">
        <v>3635619</v>
      </c>
      <c r="BJ121" s="137">
        <v>88.034290479677352</v>
      </c>
      <c r="BK121" s="138">
        <v>3286992</v>
      </c>
      <c r="BL121" s="137">
        <v>79.592500900775249</v>
      </c>
      <c r="BM121" s="138">
        <v>2161765</v>
      </c>
      <c r="BN121" s="137">
        <v>52.345817303408225</v>
      </c>
      <c r="BO121" s="138">
        <v>4139549</v>
      </c>
      <c r="BP121" s="138">
        <v>3585428</v>
      </c>
      <c r="BQ121" s="137">
        <v>86.613976546720423</v>
      </c>
      <c r="BR121" s="138">
        <v>3513624</v>
      </c>
      <c r="BS121" s="137">
        <v>84.879391450614548</v>
      </c>
      <c r="BT121" s="138">
        <v>3061442</v>
      </c>
      <c r="BU121" s="137">
        <v>73.955930948033227</v>
      </c>
      <c r="BV121" s="138">
        <v>1691091</v>
      </c>
      <c r="BW121" s="137">
        <v>40.852059004495416</v>
      </c>
      <c r="BX121" s="136">
        <v>3865391</v>
      </c>
      <c r="BY121" s="136">
        <v>3148777</v>
      </c>
      <c r="BZ121" s="137">
        <v>81.46076296033182</v>
      </c>
      <c r="CA121" s="136">
        <v>3062182</v>
      </c>
      <c r="CB121" s="137">
        <v>79.220498003953537</v>
      </c>
      <c r="CC121" s="136">
        <v>2511174</v>
      </c>
      <c r="CD121" s="137">
        <v>64.965588216043344</v>
      </c>
      <c r="CE121" s="136">
        <v>4391828</v>
      </c>
      <c r="CF121" s="136">
        <v>3365271</v>
      </c>
      <c r="CG121" s="137">
        <v>76.62574672778625</v>
      </c>
      <c r="CH121" s="136">
        <v>3243659</v>
      </c>
      <c r="CI121" s="137">
        <v>73.856694752162426</v>
      </c>
      <c r="CJ121" s="136">
        <v>2507699</v>
      </c>
      <c r="CK121" s="137">
        <v>57.09920789247667</v>
      </c>
      <c r="CL121" s="136">
        <v>4695213</v>
      </c>
      <c r="CM121" s="136">
        <v>3384812</v>
      </c>
      <c r="CN121" s="137">
        <v>72.090701742391659</v>
      </c>
      <c r="CO121" s="136">
        <v>3225805</v>
      </c>
      <c r="CP121" s="137">
        <v>68.704124818192497</v>
      </c>
      <c r="CQ121" s="136">
        <v>2326252</v>
      </c>
      <c r="CR121" s="137">
        <v>49.545185702970244</v>
      </c>
      <c r="CS121" s="136">
        <v>4789564</v>
      </c>
      <c r="CT121" s="136">
        <v>3308932</v>
      </c>
      <c r="CU121" s="137">
        <v>69.086288438780656</v>
      </c>
      <c r="CV121" s="136">
        <v>3114489</v>
      </c>
      <c r="CW121" s="137">
        <v>65.026566092445989</v>
      </c>
      <c r="CX121" s="136">
        <v>2108142</v>
      </c>
      <c r="CY121" s="137">
        <v>44.015321645143487</v>
      </c>
      <c r="CZ121" s="136">
        <v>4417542</v>
      </c>
      <c r="DA121" s="136">
        <v>3015970</v>
      </c>
      <c r="DB121" s="137">
        <v>68.272582354621647</v>
      </c>
      <c r="DC121" s="136">
        <v>2801580</v>
      </c>
      <c r="DD121" s="137">
        <v>63.419430986734248</v>
      </c>
      <c r="DE121" s="136">
        <v>1804509</v>
      </c>
      <c r="DF121" s="137">
        <v>40.848711794930303</v>
      </c>
      <c r="DG121" s="136">
        <v>3804929</v>
      </c>
      <c r="DH121" s="136">
        <v>2695531</v>
      </c>
      <c r="DI121" s="137">
        <v>70.843135312117525</v>
      </c>
      <c r="DJ121" s="136">
        <v>2458562</v>
      </c>
      <c r="DK121" s="137">
        <v>64.615187300472627</v>
      </c>
      <c r="DL121" s="136">
        <v>1532820</v>
      </c>
      <c r="DM121" s="137">
        <v>40.285114387154138</v>
      </c>
      <c r="DN121" s="136">
        <v>1401351</v>
      </c>
      <c r="DO121" s="136">
        <v>959627</v>
      </c>
      <c r="DP121" s="137">
        <v>68.478703765152332</v>
      </c>
      <c r="DQ121" s="136">
        <v>816176</v>
      </c>
      <c r="DR121" s="137">
        <v>58.242082105054337</v>
      </c>
      <c r="DS121" s="136">
        <v>356083</v>
      </c>
      <c r="DT121" s="137">
        <v>25.409979369908037</v>
      </c>
      <c r="DU121" s="136">
        <v>1422608</v>
      </c>
      <c r="DV121" s="136">
        <v>877111</v>
      </c>
      <c r="DW121" s="137">
        <v>61.65514322989889</v>
      </c>
      <c r="DX121" s="136">
        <v>683419</v>
      </c>
      <c r="DY121" s="137">
        <v>48.039867623407147</v>
      </c>
      <c r="DZ121" s="136">
        <v>126436</v>
      </c>
      <c r="EA121" s="137">
        <v>8.8876204829440013</v>
      </c>
      <c r="EB121" s="136">
        <v>2988769</v>
      </c>
      <c r="EC121" s="136">
        <v>1304639</v>
      </c>
      <c r="ED121" s="137">
        <v>43.651382893759937</v>
      </c>
      <c r="EE121" s="136">
        <v>977687</v>
      </c>
      <c r="EF121" s="137">
        <v>32.712029601484758</v>
      </c>
      <c r="EG121" s="136">
        <v>34484</v>
      </c>
      <c r="EH121" s="137">
        <v>1.1537860570689804</v>
      </c>
      <c r="EI121" s="136">
        <v>5005988</v>
      </c>
      <c r="EJ121" s="136">
        <v>488151</v>
      </c>
      <c r="EK121" s="137">
        <v>9.7513417930686206</v>
      </c>
      <c r="EL121" s="138">
        <v>314343</v>
      </c>
      <c r="EM121" s="137">
        <v>6.2793398625805743</v>
      </c>
      <c r="EN121" s="138">
        <v>10960</v>
      </c>
      <c r="EO121" s="137">
        <v>0.21893780009061148</v>
      </c>
      <c r="EP121" s="138">
        <v>2223118</v>
      </c>
      <c r="EQ121" s="138">
        <v>0</v>
      </c>
      <c r="ER121" s="137">
        <v>0</v>
      </c>
      <c r="ET121" s="239">
        <f t="shared" si="93"/>
        <v>59836349</v>
      </c>
      <c r="EU121" s="239">
        <f t="shared" si="170"/>
        <v>16090634</v>
      </c>
      <c r="EV121" s="242">
        <v>44927</v>
      </c>
      <c r="EW121" s="287">
        <f t="shared" si="171"/>
        <v>0.26891069172686322</v>
      </c>
      <c r="EX121" s="239">
        <f t="shared" si="94"/>
        <v>50418984</v>
      </c>
      <c r="EY121" s="239">
        <f t="shared" si="172"/>
        <v>9343170</v>
      </c>
      <c r="EZ121" s="286">
        <f t="shared" si="173"/>
        <v>0.18531055683311667</v>
      </c>
      <c r="FA121" s="288">
        <f t="shared" si="174"/>
        <v>0.8146894431668833</v>
      </c>
      <c r="FB121" s="291">
        <f t="shared" si="175"/>
        <v>0.78670026353565559</v>
      </c>
      <c r="FC121" s="294">
        <f t="shared" si="176"/>
        <v>0.64937980503534143</v>
      </c>
      <c r="FE121" s="239">
        <f t="shared" si="98"/>
        <v>19108599</v>
      </c>
      <c r="FF121" s="239">
        <f t="shared" si="99"/>
        <v>13364872</v>
      </c>
      <c r="FG121" s="239">
        <f t="shared" si="100"/>
        <v>5743727</v>
      </c>
      <c r="FH121" s="239">
        <f t="shared" si="101"/>
        <v>12416612</v>
      </c>
      <c r="FI121" s="240">
        <f t="shared" si="102"/>
        <v>0.3005833656355445</v>
      </c>
      <c r="FJ121" s="239">
        <f t="shared" si="103"/>
        <v>8127806</v>
      </c>
      <c r="FK121" s="240">
        <f t="shared" si="104"/>
        <v>0.69941663436445545</v>
      </c>
      <c r="FL121" s="240">
        <f t="shared" si="105"/>
        <v>0.64979185548872531</v>
      </c>
      <c r="FM121" s="240">
        <f t="shared" si="106"/>
        <v>0.42534808543525354</v>
      </c>
      <c r="FO121" s="312">
        <f t="shared" si="107"/>
        <v>8257219</v>
      </c>
      <c r="FP121" s="312">
        <f t="shared" si="169"/>
        <v>6514048</v>
      </c>
      <c r="FQ121" s="239">
        <f t="shared" si="108"/>
        <v>1743171</v>
      </c>
      <c r="FR121" s="312">
        <f t="shared" si="109"/>
        <v>6305841</v>
      </c>
      <c r="FS121" s="240">
        <f t="shared" si="110"/>
        <v>0.21110872801121056</v>
      </c>
      <c r="FT121" s="312">
        <f t="shared" si="111"/>
        <v>5018873</v>
      </c>
      <c r="FU121" s="240">
        <f t="shared" si="112"/>
        <v>0.7888912719887895</v>
      </c>
      <c r="FV121" s="240">
        <f t="shared" si="113"/>
        <v>0.76367612388626238</v>
      </c>
      <c r="FW121" s="240">
        <f t="shared" si="114"/>
        <v>0.60781638466897869</v>
      </c>
      <c r="FY121" s="244">
        <f t="shared" si="115"/>
        <v>8269325</v>
      </c>
      <c r="FZ121" s="244">
        <f t="shared" si="116"/>
        <v>7279388</v>
      </c>
      <c r="GA121" s="239">
        <f t="shared" si="117"/>
        <v>989937</v>
      </c>
      <c r="GB121" s="244">
        <f t="shared" si="118"/>
        <v>7149243</v>
      </c>
      <c r="GC121" s="240">
        <f t="shared" si="119"/>
        <v>0.11971194746850559</v>
      </c>
      <c r="GD121" s="244">
        <f t="shared" si="120"/>
        <v>6348434</v>
      </c>
      <c r="GE121" s="240">
        <f t="shared" si="121"/>
        <v>0.88028805253149445</v>
      </c>
      <c r="GF121" s="240">
        <f t="shared" si="122"/>
        <v>0.86454976675847184</v>
      </c>
      <c r="GG121" s="240">
        <f t="shared" si="123"/>
        <v>0.76770885168982961</v>
      </c>
      <c r="GI121" s="244">
        <f t="shared" si="124"/>
        <v>6685963</v>
      </c>
      <c r="GJ121" s="244">
        <f t="shared" si="125"/>
        <v>6158720</v>
      </c>
      <c r="GK121" s="239">
        <f t="shared" si="126"/>
        <v>527243</v>
      </c>
      <c r="GL121" s="244">
        <f t="shared" si="127"/>
        <v>6084729</v>
      </c>
      <c r="GM121" s="240">
        <f t="shared" si="128"/>
        <v>7.8858198886233744E-2</v>
      </c>
      <c r="GN121" s="244">
        <f t="shared" si="129"/>
        <v>5717029</v>
      </c>
      <c r="GO121" s="240">
        <f t="shared" si="130"/>
        <v>0.92114180111376631</v>
      </c>
      <c r="GP121" s="240">
        <f t="shared" si="131"/>
        <v>0.91007518288689304</v>
      </c>
      <c r="GQ121" s="240">
        <f t="shared" si="132"/>
        <v>0.85507936553044039</v>
      </c>
      <c r="GS121" s="244">
        <f t="shared" si="133"/>
        <v>5116920</v>
      </c>
      <c r="GT121" s="244">
        <f t="shared" si="134"/>
        <v>4883855</v>
      </c>
      <c r="GU121" s="239">
        <f t="shared" si="135"/>
        <v>233065</v>
      </c>
      <c r="GV121" s="244">
        <f t="shared" si="136"/>
        <v>4848497</v>
      </c>
      <c r="GW121" s="240">
        <f t="shared" si="137"/>
        <v>4.5547907725741264E-2</v>
      </c>
      <c r="GX121" s="244">
        <f t="shared" si="138"/>
        <v>4724570</v>
      </c>
      <c r="GY121" s="240">
        <f t="shared" si="139"/>
        <v>0.95445209227425876</v>
      </c>
      <c r="GZ121" s="240">
        <f t="shared" si="140"/>
        <v>0.94754207609264951</v>
      </c>
      <c r="HA121" s="240">
        <f t="shared" si="141"/>
        <v>0.92332301462598598</v>
      </c>
      <c r="HC121" s="239">
        <f t="shared" si="142"/>
        <v>2980958</v>
      </c>
      <c r="HD121" s="239">
        <f t="shared" si="143"/>
        <v>2874931</v>
      </c>
      <c r="HE121" s="239">
        <f t="shared" si="144"/>
        <v>106027</v>
      </c>
      <c r="HF121" s="239">
        <f t="shared" si="145"/>
        <v>2859706</v>
      </c>
      <c r="HG121" s="240">
        <f t="shared" si="146"/>
        <v>3.5568095894004545E-2</v>
      </c>
      <c r="HH121" s="239">
        <f t="shared" si="147"/>
        <v>2804358</v>
      </c>
      <c r="HI121" s="240">
        <f t="shared" si="148"/>
        <v>0.96443190410599544</v>
      </c>
      <c r="HJ121" s="299">
        <f t="shared" si="149"/>
        <v>0.95932448561838179</v>
      </c>
      <c r="HK121" s="297">
        <f t="shared" si="150"/>
        <v>0.94075730016994541</v>
      </c>
      <c r="HM121" s="239">
        <f t="shared" si="151"/>
        <v>31310385</v>
      </c>
      <c r="HN121" s="239">
        <f t="shared" si="152"/>
        <v>27710942</v>
      </c>
      <c r="HO121" s="307">
        <f t="shared" si="153"/>
        <v>3599443</v>
      </c>
      <c r="HP121" s="304">
        <f t="shared" si="154"/>
        <v>27248016</v>
      </c>
      <c r="HQ121" s="285">
        <f t="shared" si="155"/>
        <v>0.11496003642242023</v>
      </c>
      <c r="HR121" s="302">
        <f t="shared" si="156"/>
        <v>24613264</v>
      </c>
      <c r="HS121" s="300">
        <f t="shared" si="157"/>
        <v>0.88503996357757975</v>
      </c>
      <c r="HT121" s="299">
        <f t="shared" si="158"/>
        <v>0.87025490104960379</v>
      </c>
      <c r="HU121" s="297">
        <f t="shared" si="159"/>
        <v>0.78610544073475941</v>
      </c>
      <c r="HW121" s="239">
        <f t="shared" si="160"/>
        <v>14783841</v>
      </c>
      <c r="HX121" s="309">
        <f t="shared" si="161"/>
        <v>13917506</v>
      </c>
      <c r="HY121" s="307">
        <f t="shared" si="162"/>
        <v>866335</v>
      </c>
      <c r="HZ121" s="304">
        <f t="shared" si="163"/>
        <v>13792932</v>
      </c>
      <c r="IA121" s="285">
        <f t="shared" si="164"/>
        <v>5.8600129695658927E-2</v>
      </c>
      <c r="IB121" s="302">
        <f t="shared" si="165"/>
        <v>13245957</v>
      </c>
      <c r="IC121" s="300">
        <f t="shared" si="166"/>
        <v>0.94139987030434102</v>
      </c>
      <c r="ID121" s="299">
        <f t="shared" si="167"/>
        <v>0.93297350803488754</v>
      </c>
      <c r="IE121" s="297">
        <f t="shared" si="168"/>
        <v>0.89597534226727682</v>
      </c>
    </row>
    <row r="122" spans="2:239" ht="15" hidden="1" x14ac:dyDescent="0.3">
      <c r="B122" s="131">
        <v>113</v>
      </c>
      <c r="C122" s="131" t="s">
        <v>768</v>
      </c>
      <c r="D122" s="139">
        <v>44962</v>
      </c>
      <c r="E122" s="136">
        <v>2980958</v>
      </c>
      <c r="F122" s="136">
        <v>2874960</v>
      </c>
      <c r="G122" s="137">
        <v>96.444163252216228</v>
      </c>
      <c r="H122" s="136">
        <v>2859779</v>
      </c>
      <c r="I122" s="137">
        <v>95.934897439011209</v>
      </c>
      <c r="J122" s="136">
        <v>2804477</v>
      </c>
      <c r="K122" s="137">
        <v>94.079722022249229</v>
      </c>
      <c r="L122" s="136">
        <v>2430735</v>
      </c>
      <c r="M122" s="137">
        <v>81.542074728996511</v>
      </c>
      <c r="N122" s="136">
        <v>2498928</v>
      </c>
      <c r="O122" s="137">
        <v>83.829695017507802</v>
      </c>
      <c r="P122" s="136">
        <v>0</v>
      </c>
      <c r="Q122" s="137">
        <v>0</v>
      </c>
      <c r="R122" s="136">
        <v>2442116</v>
      </c>
      <c r="S122" s="136">
        <v>2350462</v>
      </c>
      <c r="T122" s="137">
        <v>96.246943224646159</v>
      </c>
      <c r="U122" s="136">
        <v>2336290</v>
      </c>
      <c r="V122" s="137">
        <v>95.666626810520057</v>
      </c>
      <c r="W122" s="136">
        <v>2288576</v>
      </c>
      <c r="X122" s="137">
        <v>93.712829366008819</v>
      </c>
      <c r="Y122" s="136">
        <v>1586356</v>
      </c>
      <c r="Z122" s="137">
        <v>64.958257511109224</v>
      </c>
      <c r="AA122" s="136">
        <v>2038086</v>
      </c>
      <c r="AB122" s="137">
        <v>83.455740841139402</v>
      </c>
      <c r="AC122" s="136">
        <v>0</v>
      </c>
      <c r="AD122" s="137">
        <v>0</v>
      </c>
      <c r="AE122" s="138">
        <v>2674804</v>
      </c>
      <c r="AF122" s="138">
        <v>2533436</v>
      </c>
      <c r="AG122" s="137">
        <v>94.714827703263495</v>
      </c>
      <c r="AH122" s="138">
        <v>2512418</v>
      </c>
      <c r="AI122" s="137">
        <v>93.929050502391959</v>
      </c>
      <c r="AJ122" s="138">
        <v>2436169</v>
      </c>
      <c r="AK122" s="137">
        <v>91.078411726616224</v>
      </c>
      <c r="AL122" s="138">
        <v>2132259</v>
      </c>
      <c r="AM122" s="137">
        <v>79.716457729239238</v>
      </c>
      <c r="AN122" s="138">
        <v>3015497</v>
      </c>
      <c r="AO122" s="138">
        <v>2804113</v>
      </c>
      <c r="AP122" s="137">
        <v>92.990077589200055</v>
      </c>
      <c r="AQ122" s="138">
        <v>2773801</v>
      </c>
      <c r="AR122" s="137">
        <v>91.984870155732196</v>
      </c>
      <c r="AS122" s="138">
        <v>2641593</v>
      </c>
      <c r="AT122" s="137">
        <v>87.600584580253269</v>
      </c>
      <c r="AU122" s="138">
        <v>2182431</v>
      </c>
      <c r="AV122" s="137">
        <v>72.373840862716818</v>
      </c>
      <c r="AW122" s="138">
        <v>3670466</v>
      </c>
      <c r="AX122" s="138">
        <v>3354727</v>
      </c>
      <c r="AY122" s="137">
        <v>91.397849755317168</v>
      </c>
      <c r="AZ122" s="138">
        <v>3311237</v>
      </c>
      <c r="BA122" s="137">
        <v>90.21298657990566</v>
      </c>
      <c r="BB122" s="138">
        <v>3075803</v>
      </c>
      <c r="BC122" s="137">
        <v>83.798705668435559</v>
      </c>
      <c r="BD122" s="138">
        <v>2271397</v>
      </c>
      <c r="BE122" s="137">
        <v>61.883068798348759</v>
      </c>
      <c r="BF122" s="138">
        <v>4129776</v>
      </c>
      <c r="BG122" s="138">
        <v>3694029</v>
      </c>
      <c r="BH122" s="137">
        <v>89.448652905145465</v>
      </c>
      <c r="BI122" s="138">
        <v>3635846</v>
      </c>
      <c r="BJ122" s="137">
        <v>88.03978714584035</v>
      </c>
      <c r="BK122" s="138">
        <v>3287269</v>
      </c>
      <c r="BL122" s="137">
        <v>79.59920828635741</v>
      </c>
      <c r="BM122" s="138">
        <v>2166748</v>
      </c>
      <c r="BN122" s="137">
        <v>52.466477600722172</v>
      </c>
      <c r="BO122" s="138">
        <v>4139549</v>
      </c>
      <c r="BP122" s="138">
        <v>3585503</v>
      </c>
      <c r="BQ122" s="137">
        <v>86.61578833829482</v>
      </c>
      <c r="BR122" s="138">
        <v>3513894</v>
      </c>
      <c r="BS122" s="137">
        <v>84.885913900282375</v>
      </c>
      <c r="BT122" s="138">
        <v>3061735</v>
      </c>
      <c r="BU122" s="137">
        <v>73.963009013783861</v>
      </c>
      <c r="BV122" s="138">
        <v>1697378</v>
      </c>
      <c r="BW122" s="137">
        <v>41.003935452871801</v>
      </c>
      <c r="BX122" s="136">
        <v>3865391</v>
      </c>
      <c r="BY122" s="136">
        <v>3148856</v>
      </c>
      <c r="BZ122" s="137">
        <v>81.46280673805056</v>
      </c>
      <c r="CA122" s="136">
        <v>3062297</v>
      </c>
      <c r="CB122" s="137">
        <v>79.223473123417534</v>
      </c>
      <c r="CC122" s="136">
        <v>2511376</v>
      </c>
      <c r="CD122" s="137">
        <v>64.970814078058339</v>
      </c>
      <c r="CE122" s="136">
        <v>4391828</v>
      </c>
      <c r="CF122" s="136">
        <v>3365403</v>
      </c>
      <c r="CG122" s="137">
        <v>76.628752309972072</v>
      </c>
      <c r="CH122" s="136">
        <v>3243821</v>
      </c>
      <c r="CI122" s="137">
        <v>73.860383421208667</v>
      </c>
      <c r="CJ122" s="136">
        <v>2507970</v>
      </c>
      <c r="CK122" s="137">
        <v>57.105378443782406</v>
      </c>
      <c r="CL122" s="136">
        <v>4695213</v>
      </c>
      <c r="CM122" s="136">
        <v>3385017</v>
      </c>
      <c r="CN122" s="137">
        <v>72.095067891488625</v>
      </c>
      <c r="CO122" s="136">
        <v>3226015</v>
      </c>
      <c r="CP122" s="137">
        <v>68.708597458730836</v>
      </c>
      <c r="CQ122" s="136">
        <v>2326592</v>
      </c>
      <c r="CR122" s="137">
        <v>49.552427120984717</v>
      </c>
      <c r="CS122" s="136">
        <v>4789564</v>
      </c>
      <c r="CT122" s="136">
        <v>3309210</v>
      </c>
      <c r="CU122" s="137">
        <v>69.092092724932797</v>
      </c>
      <c r="CV122" s="136">
        <v>3114757</v>
      </c>
      <c r="CW122" s="137">
        <v>65.032161591326471</v>
      </c>
      <c r="CX122" s="136">
        <v>2108512</v>
      </c>
      <c r="CY122" s="137">
        <v>44.023046774194896</v>
      </c>
      <c r="CZ122" s="136">
        <v>4417542</v>
      </c>
      <c r="DA122" s="136">
        <v>3016260</v>
      </c>
      <c r="DB122" s="137">
        <v>68.279147091300999</v>
      </c>
      <c r="DC122" s="136">
        <v>2801939</v>
      </c>
      <c r="DD122" s="137">
        <v>63.427557678002835</v>
      </c>
      <c r="DE122" s="136">
        <v>1804929</v>
      </c>
      <c r="DF122" s="137">
        <v>40.858219344603853</v>
      </c>
      <c r="DG122" s="136">
        <v>3804929</v>
      </c>
      <c r="DH122" s="136">
        <v>2695792</v>
      </c>
      <c r="DI122" s="137">
        <v>70.849994835646086</v>
      </c>
      <c r="DJ122" s="136">
        <v>2458805</v>
      </c>
      <c r="DK122" s="137">
        <v>64.621573753413003</v>
      </c>
      <c r="DL122" s="136">
        <v>1533192</v>
      </c>
      <c r="DM122" s="137">
        <v>40.294891179309786</v>
      </c>
      <c r="DN122" s="136">
        <v>1401351</v>
      </c>
      <c r="DO122" s="136">
        <v>959778</v>
      </c>
      <c r="DP122" s="137">
        <v>68.489479081258025</v>
      </c>
      <c r="DQ122" s="136">
        <v>816423</v>
      </c>
      <c r="DR122" s="137">
        <v>58.259707953253681</v>
      </c>
      <c r="DS122" s="136">
        <v>356367</v>
      </c>
      <c r="DT122" s="137">
        <v>25.430245527351818</v>
      </c>
      <c r="DU122" s="136">
        <v>1422608</v>
      </c>
      <c r="DV122" s="136">
        <v>877220</v>
      </c>
      <c r="DW122" s="137">
        <v>61.662805214085679</v>
      </c>
      <c r="DX122" s="136">
        <v>683678</v>
      </c>
      <c r="DY122" s="137">
        <v>48.058073622529889</v>
      </c>
      <c r="DZ122" s="136">
        <v>127657</v>
      </c>
      <c r="EA122" s="137">
        <v>8.9734487645226242</v>
      </c>
      <c r="EB122" s="136">
        <v>2988769</v>
      </c>
      <c r="EC122" s="136">
        <v>1305057</v>
      </c>
      <c r="ED122" s="137">
        <v>43.665368584858847</v>
      </c>
      <c r="EE122" s="136">
        <v>978869</v>
      </c>
      <c r="EF122" s="137">
        <v>32.751577656218998</v>
      </c>
      <c r="EG122" s="136">
        <v>34893</v>
      </c>
      <c r="EH122" s="137">
        <v>1.1674706208475798</v>
      </c>
      <c r="EI122" s="136">
        <v>5005988</v>
      </c>
      <c r="EJ122" s="136">
        <v>488744</v>
      </c>
      <c r="EK122" s="137">
        <v>9.763187606522429</v>
      </c>
      <c r="EL122" s="138">
        <v>316075</v>
      </c>
      <c r="EM122" s="137">
        <v>6.3139384273394192</v>
      </c>
      <c r="EN122" s="138">
        <v>11247</v>
      </c>
      <c r="EO122" s="137">
        <v>0.22467093408933461</v>
      </c>
      <c r="EP122" s="138">
        <v>2223118</v>
      </c>
      <c r="EQ122" s="138">
        <v>0</v>
      </c>
      <c r="ER122" s="137">
        <v>0</v>
      </c>
      <c r="ET122" s="239">
        <f t="shared" si="93"/>
        <v>59836349</v>
      </c>
      <c r="EU122" s="239">
        <f t="shared" si="170"/>
        <v>16087782</v>
      </c>
      <c r="EW122" s="287">
        <f t="shared" si="171"/>
        <v>0.26886302839098691</v>
      </c>
      <c r="EX122" s="239">
        <f t="shared" si="94"/>
        <v>50418984</v>
      </c>
      <c r="EY122" s="239">
        <f t="shared" si="172"/>
        <v>9341438</v>
      </c>
      <c r="EZ122" s="286">
        <f t="shared" si="173"/>
        <v>0.18527620469305767</v>
      </c>
      <c r="FA122" s="288">
        <f t="shared" si="174"/>
        <v>0.81472379530694239</v>
      </c>
      <c r="FB122" s="291">
        <f t="shared" si="175"/>
        <v>0.78675369579045862</v>
      </c>
      <c r="FC122" s="294">
        <f t="shared" si="176"/>
        <v>0.64944902499423629</v>
      </c>
      <c r="FE122" s="239">
        <f t="shared" si="98"/>
        <v>19108599</v>
      </c>
      <c r="FF122" s="239">
        <f t="shared" si="99"/>
        <v>13366057</v>
      </c>
      <c r="FG122" s="239">
        <f t="shared" si="100"/>
        <v>5742542</v>
      </c>
      <c r="FH122" s="239">
        <f t="shared" si="101"/>
        <v>12417939</v>
      </c>
      <c r="FI122" s="240">
        <f t="shared" si="102"/>
        <v>0.30052135166999944</v>
      </c>
      <c r="FJ122" s="239">
        <f t="shared" si="103"/>
        <v>8129592</v>
      </c>
      <c r="FK122" s="240">
        <f t="shared" si="104"/>
        <v>0.69947864833000051</v>
      </c>
      <c r="FL122" s="240">
        <f t="shared" si="105"/>
        <v>0.64986130066364367</v>
      </c>
      <c r="FM122" s="240">
        <f t="shared" si="106"/>
        <v>0.42544155120948429</v>
      </c>
      <c r="FO122" s="312">
        <f t="shared" si="107"/>
        <v>8257219</v>
      </c>
      <c r="FP122" s="312">
        <f t="shared" si="169"/>
        <v>6514259</v>
      </c>
      <c r="FQ122" s="239">
        <f t="shared" si="108"/>
        <v>1742960</v>
      </c>
      <c r="FR122" s="312">
        <f t="shared" si="109"/>
        <v>6306118</v>
      </c>
      <c r="FS122" s="240">
        <f t="shared" si="110"/>
        <v>0.21108317461363202</v>
      </c>
      <c r="FT122" s="312">
        <f t="shared" si="111"/>
        <v>5019346</v>
      </c>
      <c r="FU122" s="240">
        <f t="shared" si="112"/>
        <v>0.78891682538636798</v>
      </c>
      <c r="FV122" s="240">
        <f t="shared" si="113"/>
        <v>0.76370967028971859</v>
      </c>
      <c r="FW122" s="240">
        <f t="shared" si="114"/>
        <v>0.60787366787776853</v>
      </c>
      <c r="FY122" s="244">
        <f t="shared" si="115"/>
        <v>8269325</v>
      </c>
      <c r="FZ122" s="244">
        <f t="shared" si="116"/>
        <v>7279532</v>
      </c>
      <c r="GA122" s="239">
        <f t="shared" si="117"/>
        <v>989793</v>
      </c>
      <c r="GB122" s="244">
        <f t="shared" si="118"/>
        <v>7149740</v>
      </c>
      <c r="GC122" s="240">
        <f t="shared" si="119"/>
        <v>0.11969453371345304</v>
      </c>
      <c r="GD122" s="244">
        <f t="shared" si="120"/>
        <v>6349004</v>
      </c>
      <c r="GE122" s="240">
        <f t="shared" si="121"/>
        <v>0.88030546628654693</v>
      </c>
      <c r="GF122" s="240">
        <f t="shared" si="122"/>
        <v>0.86460986839917409</v>
      </c>
      <c r="GG122" s="240">
        <f t="shared" si="123"/>
        <v>0.76777778113691264</v>
      </c>
      <c r="GI122" s="244">
        <f t="shared" si="124"/>
        <v>6685963</v>
      </c>
      <c r="GJ122" s="244">
        <f t="shared" si="125"/>
        <v>6158840</v>
      </c>
      <c r="GK122" s="239">
        <f t="shared" si="126"/>
        <v>527123</v>
      </c>
      <c r="GL122" s="244">
        <f t="shared" si="127"/>
        <v>6085038</v>
      </c>
      <c r="GM122" s="240">
        <f t="shared" si="128"/>
        <v>7.8840250835967837E-2</v>
      </c>
      <c r="GN122" s="244">
        <f t="shared" si="129"/>
        <v>5717396</v>
      </c>
      <c r="GO122" s="240">
        <f t="shared" si="130"/>
        <v>0.9211597491640322</v>
      </c>
      <c r="GP122" s="240">
        <f t="shared" si="131"/>
        <v>0.91012139911632772</v>
      </c>
      <c r="GQ122" s="240">
        <f t="shared" si="132"/>
        <v>0.85513425665083698</v>
      </c>
      <c r="GS122" s="244">
        <f t="shared" si="133"/>
        <v>5116920</v>
      </c>
      <c r="GT122" s="244">
        <f t="shared" si="134"/>
        <v>4883898</v>
      </c>
      <c r="GU122" s="239">
        <f t="shared" si="135"/>
        <v>233022</v>
      </c>
      <c r="GV122" s="244">
        <f t="shared" si="136"/>
        <v>4848708</v>
      </c>
      <c r="GW122" s="240">
        <f t="shared" si="137"/>
        <v>4.5539504233015171E-2</v>
      </c>
      <c r="GX122" s="244">
        <f t="shared" si="138"/>
        <v>4724745</v>
      </c>
      <c r="GY122" s="240">
        <f t="shared" si="139"/>
        <v>0.95446049576698477</v>
      </c>
      <c r="GZ122" s="240">
        <f t="shared" si="140"/>
        <v>0.9475833118360264</v>
      </c>
      <c r="HA122" s="240">
        <f t="shared" si="141"/>
        <v>0.92335721488708056</v>
      </c>
      <c r="HC122" s="239">
        <f t="shared" si="142"/>
        <v>2980958</v>
      </c>
      <c r="HD122" s="239">
        <f t="shared" si="143"/>
        <v>2874960</v>
      </c>
      <c r="HE122" s="239">
        <f t="shared" si="144"/>
        <v>105998</v>
      </c>
      <c r="HF122" s="239">
        <f t="shared" si="145"/>
        <v>2859779</v>
      </c>
      <c r="HG122" s="240">
        <f t="shared" si="146"/>
        <v>3.5558367477837659E-2</v>
      </c>
      <c r="HH122" s="239">
        <f t="shared" si="147"/>
        <v>2804477</v>
      </c>
      <c r="HI122" s="240">
        <f t="shared" si="148"/>
        <v>0.96444163252216231</v>
      </c>
      <c r="HJ122" s="299">
        <f t="shared" si="149"/>
        <v>0.95934897439011213</v>
      </c>
      <c r="HK122" s="297">
        <f t="shared" si="150"/>
        <v>0.94079722022249224</v>
      </c>
      <c r="HM122" s="239">
        <f t="shared" si="151"/>
        <v>31310385</v>
      </c>
      <c r="HN122" s="239">
        <f t="shared" si="152"/>
        <v>27711489</v>
      </c>
      <c r="HO122" s="307">
        <f t="shared" si="153"/>
        <v>3598896</v>
      </c>
      <c r="HP122" s="304">
        <f t="shared" si="154"/>
        <v>27249383</v>
      </c>
      <c r="HQ122" s="285">
        <f t="shared" si="155"/>
        <v>0.11494256618051805</v>
      </c>
      <c r="HR122" s="302">
        <f t="shared" si="156"/>
        <v>24614968</v>
      </c>
      <c r="HS122" s="300">
        <f t="shared" si="157"/>
        <v>0.88505743381948199</v>
      </c>
      <c r="HT122" s="299">
        <f t="shared" si="158"/>
        <v>0.87029856068521672</v>
      </c>
      <c r="HU122" s="297">
        <f t="shared" si="159"/>
        <v>0.78615986357242174</v>
      </c>
      <c r="HW122" s="239">
        <f t="shared" si="160"/>
        <v>14783841</v>
      </c>
      <c r="HX122" s="309">
        <f t="shared" si="161"/>
        <v>13917698</v>
      </c>
      <c r="HY122" s="307">
        <f t="shared" si="162"/>
        <v>866143</v>
      </c>
      <c r="HZ122" s="304">
        <f t="shared" si="163"/>
        <v>13793525</v>
      </c>
      <c r="IA122" s="285">
        <f t="shared" si="164"/>
        <v>5.8587142542996774E-2</v>
      </c>
      <c r="IB122" s="302">
        <f t="shared" si="165"/>
        <v>13246618</v>
      </c>
      <c r="IC122" s="300">
        <f t="shared" si="166"/>
        <v>0.9414128574570032</v>
      </c>
      <c r="ID122" s="299">
        <f t="shared" si="167"/>
        <v>0.93301361939701599</v>
      </c>
      <c r="IE122" s="297">
        <f t="shared" si="168"/>
        <v>0.89602005324597311</v>
      </c>
    </row>
    <row r="123" spans="2:239" ht="15" hidden="1" x14ac:dyDescent="0.3">
      <c r="B123" s="131">
        <v>114</v>
      </c>
      <c r="C123" s="131" t="s">
        <v>769</v>
      </c>
      <c r="D123" s="139">
        <v>44969</v>
      </c>
      <c r="E123" s="136">
        <v>2980958</v>
      </c>
      <c r="F123" s="136">
        <v>2874992</v>
      </c>
      <c r="G123" s="137">
        <v>96.445236732620856</v>
      </c>
      <c r="H123" s="136">
        <v>2859844</v>
      </c>
      <c r="I123" s="137">
        <v>95.937077946083107</v>
      </c>
      <c r="J123" s="136">
        <v>2804590</v>
      </c>
      <c r="K123" s="137">
        <v>94.083512749928047</v>
      </c>
      <c r="L123" s="136">
        <v>2430735</v>
      </c>
      <c r="M123" s="137">
        <v>81.542074728996511</v>
      </c>
      <c r="N123" s="136">
        <v>2501898</v>
      </c>
      <c r="O123" s="137">
        <v>83.929327417561737</v>
      </c>
      <c r="P123" s="136">
        <v>0</v>
      </c>
      <c r="Q123" s="137">
        <v>0</v>
      </c>
      <c r="R123" s="136">
        <v>2442116</v>
      </c>
      <c r="S123" s="136">
        <v>2350495</v>
      </c>
      <c r="T123" s="137">
        <v>96.248294511808609</v>
      </c>
      <c r="U123" s="136">
        <v>2336359</v>
      </c>
      <c r="V123" s="137">
        <v>95.669452229132446</v>
      </c>
      <c r="W123" s="136">
        <v>2288660</v>
      </c>
      <c r="X123" s="137">
        <v>93.716269006058681</v>
      </c>
      <c r="Y123" s="136">
        <v>1586356</v>
      </c>
      <c r="Z123" s="137">
        <v>64.958257511109224</v>
      </c>
      <c r="AA123" s="136">
        <v>2040258</v>
      </c>
      <c r="AB123" s="137">
        <v>83.544680105285735</v>
      </c>
      <c r="AC123" s="136">
        <v>0</v>
      </c>
      <c r="AD123" s="137">
        <v>0</v>
      </c>
      <c r="AE123" s="138">
        <v>2674804</v>
      </c>
      <c r="AF123" s="138">
        <v>2533473</v>
      </c>
      <c r="AG123" s="137">
        <v>94.71621098218786</v>
      </c>
      <c r="AH123" s="138">
        <v>2512512</v>
      </c>
      <c r="AI123" s="137">
        <v>93.932564778578168</v>
      </c>
      <c r="AJ123" s="138">
        <v>2436275</v>
      </c>
      <c r="AK123" s="137">
        <v>91.082374633804946</v>
      </c>
      <c r="AL123" s="138">
        <v>2134744</v>
      </c>
      <c r="AM123" s="137">
        <v>79.809361732672741</v>
      </c>
      <c r="AN123" s="138">
        <v>3015497</v>
      </c>
      <c r="AO123" s="138">
        <v>2804163</v>
      </c>
      <c r="AP123" s="137">
        <v>92.991735690667241</v>
      </c>
      <c r="AQ123" s="138">
        <v>2773930</v>
      </c>
      <c r="AR123" s="137">
        <v>91.989148057517539</v>
      </c>
      <c r="AS123" s="138">
        <v>2641750</v>
      </c>
      <c r="AT123" s="137">
        <v>87.605791018860245</v>
      </c>
      <c r="AU123" s="138">
        <v>2185886</v>
      </c>
      <c r="AV123" s="137">
        <v>72.4884156740995</v>
      </c>
      <c r="AW123" s="138">
        <v>3670466</v>
      </c>
      <c r="AX123" s="138">
        <v>3354771</v>
      </c>
      <c r="AY123" s="137">
        <v>91.399048513186059</v>
      </c>
      <c r="AZ123" s="138">
        <v>3311385</v>
      </c>
      <c r="BA123" s="137">
        <v>90.217018765464658</v>
      </c>
      <c r="BB123" s="138">
        <v>3076113</v>
      </c>
      <c r="BC123" s="137">
        <v>83.80715146251184</v>
      </c>
      <c r="BD123" s="138">
        <v>2277619</v>
      </c>
      <c r="BE123" s="137">
        <v>62.052584058808883</v>
      </c>
      <c r="BF123" s="138">
        <v>4129776</v>
      </c>
      <c r="BG123" s="138">
        <v>3694093</v>
      </c>
      <c r="BH123" s="137">
        <v>89.450202626001996</v>
      </c>
      <c r="BI123" s="138">
        <v>3636039</v>
      </c>
      <c r="BJ123" s="137">
        <v>88.044460522798332</v>
      </c>
      <c r="BK123" s="138">
        <v>3287643</v>
      </c>
      <c r="BL123" s="137">
        <v>79.60826446761277</v>
      </c>
      <c r="BM123" s="138">
        <v>2174666</v>
      </c>
      <c r="BN123" s="137">
        <v>52.658207127941083</v>
      </c>
      <c r="BO123" s="138">
        <v>4139549</v>
      </c>
      <c r="BP123" s="138">
        <v>3585585</v>
      </c>
      <c r="BQ123" s="137">
        <v>86.617769230416158</v>
      </c>
      <c r="BR123" s="138">
        <v>3514096</v>
      </c>
      <c r="BS123" s="137">
        <v>84.890793658922746</v>
      </c>
      <c r="BT123" s="138">
        <v>3062150</v>
      </c>
      <c r="BU123" s="137">
        <v>73.973034260495524</v>
      </c>
      <c r="BV123" s="138">
        <v>1707449</v>
      </c>
      <c r="BW123" s="137">
        <v>41.247222825481714</v>
      </c>
      <c r="BX123" s="136">
        <v>3865391</v>
      </c>
      <c r="BY123" s="136">
        <v>3148980</v>
      </c>
      <c r="BZ123" s="137">
        <v>81.46601469295085</v>
      </c>
      <c r="CA123" s="136">
        <v>3062437</v>
      </c>
      <c r="CB123" s="137">
        <v>79.227095007982371</v>
      </c>
      <c r="CC123" s="136">
        <v>2511869</v>
      </c>
      <c r="CD123" s="137">
        <v>64.983568285847397</v>
      </c>
      <c r="CE123" s="136">
        <v>4391828</v>
      </c>
      <c r="CF123" s="136">
        <v>3365552</v>
      </c>
      <c r="CG123" s="137">
        <v>76.632144974712119</v>
      </c>
      <c r="CH123" s="136">
        <v>3243996</v>
      </c>
      <c r="CI123" s="137">
        <v>73.864368094561087</v>
      </c>
      <c r="CJ123" s="136">
        <v>2508625</v>
      </c>
      <c r="CK123" s="137">
        <v>57.12029250690145</v>
      </c>
      <c r="CL123" s="136">
        <v>4695213</v>
      </c>
      <c r="CM123" s="136">
        <v>3385285</v>
      </c>
      <c r="CN123" s="137">
        <v>72.100775832747104</v>
      </c>
      <c r="CO123" s="136">
        <v>3226242</v>
      </c>
      <c r="CP123" s="137">
        <v>68.713432170169924</v>
      </c>
      <c r="CQ123" s="136">
        <v>2327281</v>
      </c>
      <c r="CR123" s="137">
        <v>49.567101641608161</v>
      </c>
      <c r="CS123" s="136">
        <v>4789564</v>
      </c>
      <c r="CT123" s="136">
        <v>3309532</v>
      </c>
      <c r="CU123" s="137">
        <v>69.098815675080232</v>
      </c>
      <c r="CV123" s="136">
        <v>3115057</v>
      </c>
      <c r="CW123" s="137">
        <v>65.038425209476273</v>
      </c>
      <c r="CX123" s="136">
        <v>2109382</v>
      </c>
      <c r="CY123" s="137">
        <v>44.041211266829301</v>
      </c>
      <c r="CZ123" s="136">
        <v>4417542</v>
      </c>
      <c r="DA123" s="136">
        <v>3016633</v>
      </c>
      <c r="DB123" s="137">
        <v>68.287590700892025</v>
      </c>
      <c r="DC123" s="136">
        <v>2802257</v>
      </c>
      <c r="DD123" s="137">
        <v>63.434756251327094</v>
      </c>
      <c r="DE123" s="136">
        <v>1805945</v>
      </c>
      <c r="DF123" s="137">
        <v>40.881218560004633</v>
      </c>
      <c r="DG123" s="136">
        <v>3804929</v>
      </c>
      <c r="DH123" s="136">
        <v>2696069</v>
      </c>
      <c r="DI123" s="137">
        <v>70.857274866364122</v>
      </c>
      <c r="DJ123" s="136">
        <v>2459131</v>
      </c>
      <c r="DK123" s="137">
        <v>64.630141587398867</v>
      </c>
      <c r="DL123" s="136">
        <v>1533997</v>
      </c>
      <c r="DM123" s="137">
        <v>40.316047947281014</v>
      </c>
      <c r="DN123" s="136">
        <v>1401351</v>
      </c>
      <c r="DO123" s="136">
        <v>959933</v>
      </c>
      <c r="DP123" s="137">
        <v>68.500539836200929</v>
      </c>
      <c r="DQ123" s="136">
        <v>816736</v>
      </c>
      <c r="DR123" s="137">
        <v>58.282043542267424</v>
      </c>
      <c r="DS123" s="136">
        <v>357367</v>
      </c>
      <c r="DT123" s="137">
        <v>25.501605236660907</v>
      </c>
      <c r="DU123" s="136">
        <v>1422608</v>
      </c>
      <c r="DV123" s="136">
        <v>877338</v>
      </c>
      <c r="DW123" s="137">
        <v>61.671099839168633</v>
      </c>
      <c r="DX123" s="136">
        <v>684068</v>
      </c>
      <c r="DY123" s="137">
        <v>48.085488061363357</v>
      </c>
      <c r="DZ123" s="136">
        <v>130573</v>
      </c>
      <c r="EA123" s="137">
        <v>9.1784244148774654</v>
      </c>
      <c r="EB123" s="136">
        <v>2988769</v>
      </c>
      <c r="EC123" s="136">
        <v>1305494</v>
      </c>
      <c r="ED123" s="137">
        <v>43.679989989189529</v>
      </c>
      <c r="EE123" s="136">
        <v>980391</v>
      </c>
      <c r="EF123" s="137">
        <v>32.802501631942782</v>
      </c>
      <c r="EG123" s="136">
        <v>35781</v>
      </c>
      <c r="EH123" s="137">
        <v>1.1971818497849784</v>
      </c>
      <c r="EI123" s="136">
        <v>5005988</v>
      </c>
      <c r="EJ123" s="136">
        <v>489469</v>
      </c>
      <c r="EK123" s="137">
        <v>9.7776702620941158</v>
      </c>
      <c r="EL123" s="138">
        <v>318274</v>
      </c>
      <c r="EM123" s="137">
        <v>6.3578658198940943</v>
      </c>
      <c r="EN123" s="138">
        <v>11564</v>
      </c>
      <c r="EO123" s="137">
        <v>0.23100335038757583</v>
      </c>
      <c r="EP123" s="138">
        <v>2223118</v>
      </c>
      <c r="EQ123" s="138">
        <v>0</v>
      </c>
      <c r="ER123" s="137">
        <v>0</v>
      </c>
      <c r="ET123" s="239">
        <f t="shared" si="93"/>
        <v>59836349</v>
      </c>
      <c r="EU123" s="239">
        <f t="shared" si="170"/>
        <v>16084492</v>
      </c>
      <c r="EW123" s="287">
        <f t="shared" si="171"/>
        <v>0.26880804508978312</v>
      </c>
      <c r="EX123" s="239">
        <f t="shared" si="94"/>
        <v>50418984</v>
      </c>
      <c r="EY123" s="239">
        <f t="shared" si="172"/>
        <v>9339428</v>
      </c>
      <c r="EZ123" s="286">
        <f t="shared" si="173"/>
        <v>0.18523633875684603</v>
      </c>
      <c r="FA123" s="288">
        <f t="shared" si="174"/>
        <v>0.81476366124315391</v>
      </c>
      <c r="FB123" s="291">
        <f t="shared" si="175"/>
        <v>0.78680722721425722</v>
      </c>
      <c r="FC123" s="294">
        <f t="shared" si="176"/>
        <v>0.64958958712853077</v>
      </c>
      <c r="FE123" s="239">
        <f t="shared" si="98"/>
        <v>19108599</v>
      </c>
      <c r="FF123" s="239">
        <f t="shared" si="99"/>
        <v>13367452</v>
      </c>
      <c r="FG123" s="239">
        <f t="shared" si="100"/>
        <v>5741147</v>
      </c>
      <c r="FH123" s="239">
        <f t="shared" si="101"/>
        <v>12419423</v>
      </c>
      <c r="FI123" s="240">
        <f t="shared" si="102"/>
        <v>0.30044834788777552</v>
      </c>
      <c r="FJ123" s="239">
        <f t="shared" si="103"/>
        <v>8133972</v>
      </c>
      <c r="FK123" s="240">
        <f t="shared" si="104"/>
        <v>0.69955165211222448</v>
      </c>
      <c r="FL123" s="240">
        <f t="shared" si="105"/>
        <v>0.64993896203484092</v>
      </c>
      <c r="FM123" s="240">
        <f t="shared" si="106"/>
        <v>0.42567076738592924</v>
      </c>
      <c r="FO123" s="312">
        <f t="shared" si="107"/>
        <v>8257219</v>
      </c>
      <c r="FP123" s="312">
        <f t="shared" si="169"/>
        <v>6514532</v>
      </c>
      <c r="FQ123" s="239">
        <f t="shared" si="108"/>
        <v>1742687</v>
      </c>
      <c r="FR123" s="312">
        <f t="shared" si="109"/>
        <v>6306433</v>
      </c>
      <c r="FS123" s="240">
        <f t="shared" si="110"/>
        <v>0.21105011263477449</v>
      </c>
      <c r="FT123" s="312">
        <f t="shared" si="111"/>
        <v>5020494</v>
      </c>
      <c r="FU123" s="240">
        <f t="shared" si="112"/>
        <v>0.78894988736522553</v>
      </c>
      <c r="FV123" s="240">
        <f t="shared" si="113"/>
        <v>0.76374781872686193</v>
      </c>
      <c r="FW123" s="240">
        <f t="shared" si="114"/>
        <v>0.60801269773757971</v>
      </c>
      <c r="FY123" s="244">
        <f t="shared" si="115"/>
        <v>8269325</v>
      </c>
      <c r="FZ123" s="244">
        <f t="shared" si="116"/>
        <v>7279678</v>
      </c>
      <c r="GA123" s="239">
        <f t="shared" si="117"/>
        <v>989647</v>
      </c>
      <c r="GB123" s="244">
        <f t="shared" si="118"/>
        <v>7150135</v>
      </c>
      <c r="GC123" s="240">
        <f t="shared" si="119"/>
        <v>0.11967687810069141</v>
      </c>
      <c r="GD123" s="244">
        <f t="shared" si="120"/>
        <v>6349793</v>
      </c>
      <c r="GE123" s="240">
        <f t="shared" si="121"/>
        <v>0.88032312189930861</v>
      </c>
      <c r="GF123" s="240">
        <f t="shared" si="122"/>
        <v>0.86465763529671402</v>
      </c>
      <c r="GG123" s="240">
        <f t="shared" si="123"/>
        <v>0.76787319400313814</v>
      </c>
      <c r="GI123" s="244">
        <f t="shared" si="124"/>
        <v>6685963</v>
      </c>
      <c r="GJ123" s="244">
        <f t="shared" si="125"/>
        <v>6158934</v>
      </c>
      <c r="GK123" s="239">
        <f t="shared" si="126"/>
        <v>527029</v>
      </c>
      <c r="GL123" s="244">
        <f t="shared" si="127"/>
        <v>6085315</v>
      </c>
      <c r="GM123" s="240">
        <f t="shared" si="128"/>
        <v>7.8826191529926204E-2</v>
      </c>
      <c r="GN123" s="244">
        <f t="shared" si="129"/>
        <v>5717863</v>
      </c>
      <c r="GO123" s="240">
        <f t="shared" si="130"/>
        <v>0.9211738084700738</v>
      </c>
      <c r="GP123" s="240">
        <f t="shared" si="131"/>
        <v>0.91016282919902491</v>
      </c>
      <c r="GQ123" s="240">
        <f t="shared" si="132"/>
        <v>0.85520410447978845</v>
      </c>
      <c r="GS123" s="244">
        <f t="shared" si="133"/>
        <v>5116920</v>
      </c>
      <c r="GT123" s="244">
        <f t="shared" si="134"/>
        <v>4883968</v>
      </c>
      <c r="GU123" s="239">
        <f t="shared" si="135"/>
        <v>232952</v>
      </c>
      <c r="GV123" s="244">
        <f t="shared" si="136"/>
        <v>4848871</v>
      </c>
      <c r="GW123" s="240">
        <f t="shared" si="137"/>
        <v>4.552582412857735E-2</v>
      </c>
      <c r="GX123" s="244">
        <f t="shared" si="138"/>
        <v>4724935</v>
      </c>
      <c r="GY123" s="240">
        <f t="shared" si="139"/>
        <v>0.95447417587142269</v>
      </c>
      <c r="GZ123" s="240">
        <f t="shared" si="140"/>
        <v>0.94761516693636016</v>
      </c>
      <c r="HA123" s="240">
        <f t="shared" si="141"/>
        <v>0.923394346599126</v>
      </c>
      <c r="HC123" s="239">
        <f t="shared" si="142"/>
        <v>2980958</v>
      </c>
      <c r="HD123" s="239">
        <f t="shared" si="143"/>
        <v>2874992</v>
      </c>
      <c r="HE123" s="239">
        <f t="shared" si="144"/>
        <v>105966</v>
      </c>
      <c r="HF123" s="239">
        <f t="shared" si="145"/>
        <v>2859844</v>
      </c>
      <c r="HG123" s="240">
        <f t="shared" si="146"/>
        <v>3.5547632673791449E-2</v>
      </c>
      <c r="HH123" s="239">
        <f t="shared" si="147"/>
        <v>2804590</v>
      </c>
      <c r="HI123" s="240">
        <f t="shared" si="148"/>
        <v>0.96445236732620854</v>
      </c>
      <c r="HJ123" s="299">
        <f t="shared" si="149"/>
        <v>0.95937077946083105</v>
      </c>
      <c r="HK123" s="297">
        <f t="shared" si="150"/>
        <v>0.94083512749928044</v>
      </c>
      <c r="HM123" s="239">
        <f t="shared" si="151"/>
        <v>31310385</v>
      </c>
      <c r="HN123" s="239">
        <f t="shared" si="152"/>
        <v>27712104</v>
      </c>
      <c r="HO123" s="307">
        <f t="shared" si="153"/>
        <v>3598281</v>
      </c>
      <c r="HP123" s="304">
        <f t="shared" si="154"/>
        <v>27250598</v>
      </c>
      <c r="HQ123" s="285">
        <f t="shared" si="155"/>
        <v>0.114922924135235</v>
      </c>
      <c r="HR123" s="302">
        <f t="shared" si="156"/>
        <v>24617675</v>
      </c>
      <c r="HS123" s="300">
        <f t="shared" si="157"/>
        <v>0.88507707586476503</v>
      </c>
      <c r="HT123" s="299">
        <f t="shared" si="158"/>
        <v>0.87033736570150766</v>
      </c>
      <c r="HU123" s="297">
        <f t="shared" si="159"/>
        <v>0.78624632050995225</v>
      </c>
      <c r="HW123" s="239">
        <f t="shared" si="160"/>
        <v>14783841</v>
      </c>
      <c r="HX123" s="309">
        <f t="shared" si="161"/>
        <v>13917894</v>
      </c>
      <c r="HY123" s="307">
        <f t="shared" si="162"/>
        <v>865947</v>
      </c>
      <c r="HZ123" s="304">
        <f t="shared" si="163"/>
        <v>13794030</v>
      </c>
      <c r="IA123" s="285">
        <f t="shared" si="164"/>
        <v>5.8573884824654164E-2</v>
      </c>
      <c r="IB123" s="302">
        <f t="shared" si="165"/>
        <v>13247388</v>
      </c>
      <c r="IC123" s="300">
        <f t="shared" si="166"/>
        <v>0.9414261151753458</v>
      </c>
      <c r="ID123" s="299">
        <f t="shared" si="167"/>
        <v>0.93304777831417429</v>
      </c>
      <c r="IE123" s="297">
        <f t="shared" si="168"/>
        <v>0.89607213713946188</v>
      </c>
    </row>
    <row r="124" spans="2:239" ht="15" hidden="1" x14ac:dyDescent="0.3">
      <c r="B124" s="131">
        <v>115</v>
      </c>
      <c r="C124" s="131" t="s">
        <v>770</v>
      </c>
      <c r="D124" s="139">
        <v>44976</v>
      </c>
      <c r="E124" s="136">
        <v>2980958</v>
      </c>
      <c r="F124" s="136">
        <v>2874997</v>
      </c>
      <c r="G124" s="137">
        <v>96.445404463934082</v>
      </c>
      <c r="H124" s="136">
        <v>2859857</v>
      </c>
      <c r="I124" s="137">
        <v>95.937514047497487</v>
      </c>
      <c r="J124" s="136">
        <v>2804601</v>
      </c>
      <c r="K124" s="137">
        <v>94.083881758817128</v>
      </c>
      <c r="L124" s="136">
        <v>2430735</v>
      </c>
      <c r="M124" s="137">
        <v>81.542074728996511</v>
      </c>
      <c r="N124" s="136">
        <v>2502304</v>
      </c>
      <c r="O124" s="137">
        <v>83.942947200195377</v>
      </c>
      <c r="P124" s="136">
        <v>0</v>
      </c>
      <c r="Q124" s="137">
        <v>0</v>
      </c>
      <c r="R124" s="136">
        <v>2442116</v>
      </c>
      <c r="S124" s="136">
        <v>2350502</v>
      </c>
      <c r="T124" s="137">
        <v>96.248581148479431</v>
      </c>
      <c r="U124" s="136">
        <v>2336365</v>
      </c>
      <c r="V124" s="137">
        <v>95.669697917707424</v>
      </c>
      <c r="W124" s="136">
        <v>2288671</v>
      </c>
      <c r="X124" s="137">
        <v>93.716719435112822</v>
      </c>
      <c r="Y124" s="136">
        <v>1586356</v>
      </c>
      <c r="Z124" s="137">
        <v>64.958257511109224</v>
      </c>
      <c r="AA124" s="136">
        <v>2040398</v>
      </c>
      <c r="AB124" s="137">
        <v>83.550412838702172</v>
      </c>
      <c r="AC124" s="136">
        <v>0</v>
      </c>
      <c r="AD124" s="137">
        <v>0</v>
      </c>
      <c r="AE124" s="138">
        <v>2674804</v>
      </c>
      <c r="AF124" s="138">
        <v>2533487</v>
      </c>
      <c r="AG124" s="137">
        <v>94.716734385024097</v>
      </c>
      <c r="AH124" s="138">
        <v>2512526</v>
      </c>
      <c r="AI124" s="137">
        <v>93.933088181414419</v>
      </c>
      <c r="AJ124" s="138">
        <v>2436282</v>
      </c>
      <c r="AK124" s="137">
        <v>91.082636335223071</v>
      </c>
      <c r="AL124" s="138">
        <v>2134853</v>
      </c>
      <c r="AM124" s="137">
        <v>79.813436797612098</v>
      </c>
      <c r="AN124" s="138">
        <v>3015497</v>
      </c>
      <c r="AO124" s="138">
        <v>2804170</v>
      </c>
      <c r="AP124" s="137">
        <v>92.991967824872646</v>
      </c>
      <c r="AQ124" s="138">
        <v>2773943</v>
      </c>
      <c r="AR124" s="137">
        <v>91.989579163899009</v>
      </c>
      <c r="AS124" s="138">
        <v>2641761</v>
      </c>
      <c r="AT124" s="137">
        <v>87.606155801183021</v>
      </c>
      <c r="AU124" s="138">
        <v>2186042</v>
      </c>
      <c r="AV124" s="137">
        <v>72.493588950677122</v>
      </c>
      <c r="AW124" s="138">
        <v>3670466</v>
      </c>
      <c r="AX124" s="138">
        <v>3354787</v>
      </c>
      <c r="AY124" s="137">
        <v>91.399484425138382</v>
      </c>
      <c r="AZ124" s="138">
        <v>3311411</v>
      </c>
      <c r="BA124" s="137">
        <v>90.217727122387174</v>
      </c>
      <c r="BB124" s="138">
        <v>3076130</v>
      </c>
      <c r="BC124" s="137">
        <v>83.807614618961196</v>
      </c>
      <c r="BD124" s="138">
        <v>2277829</v>
      </c>
      <c r="BE124" s="137">
        <v>62.058305403183134</v>
      </c>
      <c r="BF124" s="138">
        <v>4129776</v>
      </c>
      <c r="BG124" s="138">
        <v>3694115</v>
      </c>
      <c r="BH124" s="137">
        <v>89.450735342546423</v>
      </c>
      <c r="BI124" s="138">
        <v>3636059</v>
      </c>
      <c r="BJ124" s="137">
        <v>88.044944810565994</v>
      </c>
      <c r="BK124" s="138">
        <v>3287655</v>
      </c>
      <c r="BL124" s="137">
        <v>79.608555040273359</v>
      </c>
      <c r="BM124" s="138">
        <v>2174957</v>
      </c>
      <c r="BN124" s="137">
        <v>52.665253514960618</v>
      </c>
      <c r="BO124" s="138">
        <v>4139549</v>
      </c>
      <c r="BP124" s="138">
        <v>3585615</v>
      </c>
      <c r="BQ124" s="137">
        <v>86.61849394704592</v>
      </c>
      <c r="BR124" s="138">
        <v>3514136</v>
      </c>
      <c r="BS124" s="137">
        <v>84.891759947762424</v>
      </c>
      <c r="BT124" s="138">
        <v>3062175</v>
      </c>
      <c r="BU124" s="137">
        <v>73.973638191020328</v>
      </c>
      <c r="BV124" s="138">
        <v>1707781</v>
      </c>
      <c r="BW124" s="137">
        <v>41.25524302285104</v>
      </c>
      <c r="BX124" s="136">
        <v>3865391</v>
      </c>
      <c r="BY124" s="136">
        <v>3149016</v>
      </c>
      <c r="BZ124" s="137">
        <v>81.466946034696093</v>
      </c>
      <c r="CA124" s="136">
        <v>3062494</v>
      </c>
      <c r="CB124" s="137">
        <v>79.228569632412345</v>
      </c>
      <c r="CC124" s="136">
        <v>2511895</v>
      </c>
      <c r="CD124" s="137">
        <v>64.984240921552299</v>
      </c>
      <c r="CE124" s="136">
        <v>4391828</v>
      </c>
      <c r="CF124" s="136">
        <v>3365638</v>
      </c>
      <c r="CG124" s="137">
        <v>76.634103157045303</v>
      </c>
      <c r="CH124" s="136">
        <v>3244078</v>
      </c>
      <c r="CI124" s="137">
        <v>73.866235198646208</v>
      </c>
      <c r="CJ124" s="136">
        <v>2508652</v>
      </c>
      <c r="CK124" s="137">
        <v>57.12090728507583</v>
      </c>
      <c r="CL124" s="136">
        <v>4695213</v>
      </c>
      <c r="CM124" s="136">
        <v>3385400</v>
      </c>
      <c r="CN124" s="137">
        <v>72.103225135899052</v>
      </c>
      <c r="CO124" s="136">
        <v>3226350</v>
      </c>
      <c r="CP124" s="137">
        <v>68.715732385303923</v>
      </c>
      <c r="CQ124" s="136">
        <v>2327307</v>
      </c>
      <c r="CR124" s="137">
        <v>49.567655397103387</v>
      </c>
      <c r="CS124" s="136">
        <v>4789564</v>
      </c>
      <c r="CT124" s="136">
        <v>3309688</v>
      </c>
      <c r="CU124" s="137">
        <v>69.102072756518126</v>
      </c>
      <c r="CV124" s="136">
        <v>3115205</v>
      </c>
      <c r="CW124" s="137">
        <v>65.041515261096833</v>
      </c>
      <c r="CX124" s="136">
        <v>2109409</v>
      </c>
      <c r="CY124" s="137">
        <v>44.041774992462777</v>
      </c>
      <c r="CZ124" s="136">
        <v>4417542</v>
      </c>
      <c r="DA124" s="136">
        <v>3016785</v>
      </c>
      <c r="DB124" s="137">
        <v>68.291031528392949</v>
      </c>
      <c r="DC124" s="136">
        <v>2802463</v>
      </c>
      <c r="DD124" s="137">
        <v>63.439419478071748</v>
      </c>
      <c r="DE124" s="136">
        <v>1805989</v>
      </c>
      <c r="DF124" s="137">
        <v>40.882214589018055</v>
      </c>
      <c r="DG124" s="136">
        <v>3804929</v>
      </c>
      <c r="DH124" s="136">
        <v>2696232</v>
      </c>
      <c r="DI124" s="137">
        <v>70.861558783357054</v>
      </c>
      <c r="DJ124" s="136">
        <v>2459310</v>
      </c>
      <c r="DK124" s="137">
        <v>64.634846011581288</v>
      </c>
      <c r="DL124" s="136">
        <v>1534032</v>
      </c>
      <c r="DM124" s="137">
        <v>40.316967806758022</v>
      </c>
      <c r="DN124" s="136">
        <v>1401351</v>
      </c>
      <c r="DO124" s="136">
        <v>960036</v>
      </c>
      <c r="DP124" s="137">
        <v>68.507889886259761</v>
      </c>
      <c r="DQ124" s="136">
        <v>816931</v>
      </c>
      <c r="DR124" s="137">
        <v>58.295958685582697</v>
      </c>
      <c r="DS124" s="136">
        <v>357406</v>
      </c>
      <c r="DT124" s="137">
        <v>25.504388265323964</v>
      </c>
      <c r="DU124" s="136">
        <v>1422608</v>
      </c>
      <c r="DV124" s="136">
        <v>877465</v>
      </c>
      <c r="DW124" s="137">
        <v>61.68002710514773</v>
      </c>
      <c r="DX124" s="136">
        <v>684329</v>
      </c>
      <c r="DY124" s="137">
        <v>48.103834647351903</v>
      </c>
      <c r="DZ124" s="136">
        <v>130713</v>
      </c>
      <c r="EA124" s="137">
        <v>9.1882654954843499</v>
      </c>
      <c r="EB124" s="136">
        <v>2988769</v>
      </c>
      <c r="EC124" s="136">
        <v>1305977</v>
      </c>
      <c r="ED124" s="137">
        <v>43.69615048871291</v>
      </c>
      <c r="EE124" s="136">
        <v>982147</v>
      </c>
      <c r="EF124" s="137">
        <v>32.861254917994664</v>
      </c>
      <c r="EG124" s="136">
        <v>35875</v>
      </c>
      <c r="EH124" s="137">
        <v>1.200326957352676</v>
      </c>
      <c r="EI124" s="136">
        <v>5005988</v>
      </c>
      <c r="EJ124" s="136">
        <v>490226</v>
      </c>
      <c r="EK124" s="137">
        <v>9.7927921521186239</v>
      </c>
      <c r="EL124" s="138">
        <v>320642</v>
      </c>
      <c r="EM124" s="137">
        <v>6.4051691694027229</v>
      </c>
      <c r="EN124" s="138">
        <v>11641</v>
      </c>
      <c r="EO124" s="137">
        <v>0.23254150828967229</v>
      </c>
      <c r="EP124" s="138">
        <v>2223118</v>
      </c>
      <c r="EQ124" s="138">
        <v>0</v>
      </c>
      <c r="ER124" s="137">
        <v>0</v>
      </c>
      <c r="ET124" s="239">
        <f t="shared" si="93"/>
        <v>59836349</v>
      </c>
      <c r="EU124" s="239">
        <f t="shared" si="170"/>
        <v>16082213</v>
      </c>
      <c r="EW124" s="287">
        <f t="shared" si="171"/>
        <v>0.26876995787293106</v>
      </c>
      <c r="EX124" s="239">
        <f t="shared" si="94"/>
        <v>50418984</v>
      </c>
      <c r="EY124" s="239">
        <f t="shared" si="172"/>
        <v>9338516</v>
      </c>
      <c r="EZ124" s="286">
        <f t="shared" si="173"/>
        <v>0.18521825033205747</v>
      </c>
      <c r="FA124" s="288">
        <f t="shared" si="174"/>
        <v>0.81478174966794259</v>
      </c>
      <c r="FB124" s="291">
        <f t="shared" si="175"/>
        <v>0.78682918322987228</v>
      </c>
      <c r="FC124" s="294">
        <f t="shared" si="176"/>
        <v>0.64959589427664788</v>
      </c>
      <c r="FE124" s="239">
        <f t="shared" si="98"/>
        <v>19108599</v>
      </c>
      <c r="FF124" s="239">
        <f t="shared" si="99"/>
        <v>13368141</v>
      </c>
      <c r="FG124" s="239">
        <f t="shared" si="100"/>
        <v>5740458</v>
      </c>
      <c r="FH124" s="239">
        <f t="shared" si="101"/>
        <v>12420259</v>
      </c>
      <c r="FI124" s="240">
        <f t="shared" si="102"/>
        <v>0.30041229082257681</v>
      </c>
      <c r="FJ124" s="239">
        <f t="shared" si="103"/>
        <v>8134143</v>
      </c>
      <c r="FK124" s="240">
        <f t="shared" si="104"/>
        <v>0.69958770917742319</v>
      </c>
      <c r="FL124" s="240">
        <f t="shared" si="105"/>
        <v>0.64998271197171498</v>
      </c>
      <c r="FM124" s="240">
        <f t="shared" si="106"/>
        <v>0.42567971623665346</v>
      </c>
      <c r="FO124" s="312">
        <f t="shared" si="107"/>
        <v>8257219</v>
      </c>
      <c r="FP124" s="312">
        <f t="shared" si="169"/>
        <v>6514654</v>
      </c>
      <c r="FQ124" s="239">
        <f t="shared" si="108"/>
        <v>1742565</v>
      </c>
      <c r="FR124" s="312">
        <f t="shared" si="109"/>
        <v>6306572</v>
      </c>
      <c r="FS124" s="240">
        <f t="shared" si="110"/>
        <v>0.21103533768451582</v>
      </c>
      <c r="FT124" s="312">
        <f t="shared" si="111"/>
        <v>5020547</v>
      </c>
      <c r="FU124" s="240">
        <f t="shared" si="112"/>
        <v>0.78896466231548423</v>
      </c>
      <c r="FV124" s="240">
        <f t="shared" si="113"/>
        <v>0.76376465248166481</v>
      </c>
      <c r="FW124" s="240">
        <f t="shared" si="114"/>
        <v>0.60801911636351169</v>
      </c>
      <c r="FY124" s="244">
        <f t="shared" si="115"/>
        <v>8269325</v>
      </c>
      <c r="FZ124" s="244">
        <f t="shared" si="116"/>
        <v>7279730</v>
      </c>
      <c r="GA124" s="239">
        <f t="shared" si="117"/>
        <v>989595</v>
      </c>
      <c r="GB124" s="244">
        <f t="shared" si="118"/>
        <v>7150195</v>
      </c>
      <c r="GC124" s="240">
        <f t="shared" si="119"/>
        <v>0.11967058980025576</v>
      </c>
      <c r="GD124" s="244">
        <f t="shared" si="120"/>
        <v>6349830</v>
      </c>
      <c r="GE124" s="240">
        <f t="shared" si="121"/>
        <v>0.8803294101997442</v>
      </c>
      <c r="GF124" s="240">
        <f t="shared" si="122"/>
        <v>0.86466489102798594</v>
      </c>
      <c r="GG124" s="240">
        <f t="shared" si="123"/>
        <v>0.76787766837075577</v>
      </c>
      <c r="GI124" s="244">
        <f t="shared" si="124"/>
        <v>6685963</v>
      </c>
      <c r="GJ124" s="244">
        <f t="shared" si="125"/>
        <v>6158957</v>
      </c>
      <c r="GK124" s="239">
        <f t="shared" si="126"/>
        <v>527006</v>
      </c>
      <c r="GL124" s="244">
        <f t="shared" si="127"/>
        <v>6085354</v>
      </c>
      <c r="GM124" s="240">
        <f t="shared" si="128"/>
        <v>7.8822751486958567E-2</v>
      </c>
      <c r="GN124" s="244">
        <f t="shared" si="129"/>
        <v>5717891</v>
      </c>
      <c r="GO124" s="240">
        <f t="shared" si="130"/>
        <v>0.92117724851304139</v>
      </c>
      <c r="GP124" s="240">
        <f t="shared" si="131"/>
        <v>0.91016866231536131</v>
      </c>
      <c r="GQ124" s="240">
        <f t="shared" si="132"/>
        <v>0.85520829235818385</v>
      </c>
      <c r="GS124" s="244">
        <f t="shared" si="133"/>
        <v>5116920</v>
      </c>
      <c r="GT124" s="244">
        <f t="shared" si="134"/>
        <v>4883989</v>
      </c>
      <c r="GU124" s="239">
        <f t="shared" si="135"/>
        <v>232931</v>
      </c>
      <c r="GV124" s="244">
        <f t="shared" si="136"/>
        <v>4848891</v>
      </c>
      <c r="GW124" s="240">
        <f t="shared" si="137"/>
        <v>4.5521720097245998E-2</v>
      </c>
      <c r="GX124" s="244">
        <f t="shared" si="138"/>
        <v>4724953</v>
      </c>
      <c r="GY124" s="240">
        <f t="shared" si="139"/>
        <v>0.95447827990275402</v>
      </c>
      <c r="GZ124" s="240">
        <f t="shared" si="140"/>
        <v>0.94761907553762814</v>
      </c>
      <c r="HA124" s="240">
        <f t="shared" si="141"/>
        <v>0.92339786434026716</v>
      </c>
      <c r="HC124" s="239">
        <f t="shared" si="142"/>
        <v>2980958</v>
      </c>
      <c r="HD124" s="239">
        <f t="shared" si="143"/>
        <v>2874997</v>
      </c>
      <c r="HE124" s="239">
        <f t="shared" si="144"/>
        <v>105961</v>
      </c>
      <c r="HF124" s="239">
        <f t="shared" si="145"/>
        <v>2859857</v>
      </c>
      <c r="HG124" s="240">
        <f t="shared" si="146"/>
        <v>3.5545955360659222E-2</v>
      </c>
      <c r="HH124" s="239">
        <f t="shared" si="147"/>
        <v>2804601</v>
      </c>
      <c r="HI124" s="240">
        <f t="shared" si="148"/>
        <v>0.96445404463934081</v>
      </c>
      <c r="HJ124" s="299">
        <f t="shared" si="149"/>
        <v>0.95937514047497485</v>
      </c>
      <c r="HK124" s="297">
        <f t="shared" si="150"/>
        <v>0.94083881758817134</v>
      </c>
      <c r="HM124" s="239">
        <f t="shared" si="151"/>
        <v>31310385</v>
      </c>
      <c r="HN124" s="239">
        <f t="shared" si="152"/>
        <v>27712327</v>
      </c>
      <c r="HO124" s="307">
        <f t="shared" si="153"/>
        <v>3598058</v>
      </c>
      <c r="HP124" s="304">
        <f t="shared" si="154"/>
        <v>27250869</v>
      </c>
      <c r="HQ124" s="285">
        <f t="shared" si="155"/>
        <v>0.11491580189767708</v>
      </c>
      <c r="HR124" s="302">
        <f t="shared" si="156"/>
        <v>24617822</v>
      </c>
      <c r="HS124" s="300">
        <f t="shared" si="157"/>
        <v>0.88508419810232297</v>
      </c>
      <c r="HT124" s="299">
        <f t="shared" si="158"/>
        <v>0.87034602097674618</v>
      </c>
      <c r="HU124" s="297">
        <f t="shared" si="159"/>
        <v>0.78625101543784914</v>
      </c>
      <c r="HW124" s="239">
        <f t="shared" si="160"/>
        <v>14783841</v>
      </c>
      <c r="HX124" s="309">
        <f t="shared" si="161"/>
        <v>13917943</v>
      </c>
      <c r="HY124" s="307">
        <f t="shared" si="162"/>
        <v>865898</v>
      </c>
      <c r="HZ124" s="304">
        <f t="shared" si="163"/>
        <v>13794102</v>
      </c>
      <c r="IA124" s="285">
        <f t="shared" si="164"/>
        <v>5.8570570395068508E-2</v>
      </c>
      <c r="IB124" s="302">
        <f t="shared" si="165"/>
        <v>13247445</v>
      </c>
      <c r="IC124" s="300">
        <f t="shared" si="166"/>
        <v>0.94142942960493148</v>
      </c>
      <c r="ID124" s="299">
        <f t="shared" si="167"/>
        <v>0.93305264849642255</v>
      </c>
      <c r="IE124" s="297">
        <f t="shared" si="168"/>
        <v>0.8960759927004085</v>
      </c>
    </row>
    <row r="125" spans="2:239" ht="15.6" x14ac:dyDescent="0.3">
      <c r="B125" s="131">
        <v>116</v>
      </c>
      <c r="C125" s="131" t="s">
        <v>771</v>
      </c>
      <c r="D125" s="139">
        <v>44983</v>
      </c>
      <c r="E125" s="136">
        <v>2980958</v>
      </c>
      <c r="F125" s="136">
        <v>2875003</v>
      </c>
      <c r="G125" s="137">
        <v>96.445605741509937</v>
      </c>
      <c r="H125" s="136">
        <v>2859862</v>
      </c>
      <c r="I125" s="137">
        <v>95.937681778810699</v>
      </c>
      <c r="J125" s="136">
        <v>2804606</v>
      </c>
      <c r="K125" s="137">
        <v>94.084049490130354</v>
      </c>
      <c r="L125" s="136">
        <v>2430735</v>
      </c>
      <c r="M125" s="137">
        <v>81.542074728996511</v>
      </c>
      <c r="N125" s="136">
        <v>2502455</v>
      </c>
      <c r="O125" s="137">
        <v>83.948012685854678</v>
      </c>
      <c r="P125" s="136">
        <v>0</v>
      </c>
      <c r="Q125" s="137">
        <v>0</v>
      </c>
      <c r="R125" s="136">
        <v>2442116</v>
      </c>
      <c r="S125" s="136">
        <v>2350509</v>
      </c>
      <c r="T125" s="137">
        <v>96.248867785150253</v>
      </c>
      <c r="U125" s="136">
        <v>2336371</v>
      </c>
      <c r="V125" s="137">
        <v>95.66994360628243</v>
      </c>
      <c r="W125" s="136">
        <v>2288677</v>
      </c>
      <c r="X125" s="137">
        <v>93.716965123687828</v>
      </c>
      <c r="Y125" s="136">
        <v>1586356</v>
      </c>
      <c r="Z125" s="137">
        <v>64.958257511109224</v>
      </c>
      <c r="AA125" s="136">
        <v>2040473</v>
      </c>
      <c r="AB125" s="137">
        <v>83.553483945889553</v>
      </c>
      <c r="AC125" s="136">
        <v>0</v>
      </c>
      <c r="AD125" s="137">
        <v>0</v>
      </c>
      <c r="AE125" s="138">
        <v>2674804</v>
      </c>
      <c r="AF125" s="138">
        <v>2533496</v>
      </c>
      <c r="AG125" s="137">
        <v>94.717070858275974</v>
      </c>
      <c r="AH125" s="138">
        <v>2512528</v>
      </c>
      <c r="AI125" s="137">
        <v>93.933162953248157</v>
      </c>
      <c r="AJ125" s="138">
        <v>2436287</v>
      </c>
      <c r="AK125" s="137">
        <v>91.082823264807445</v>
      </c>
      <c r="AL125" s="138">
        <v>2134911</v>
      </c>
      <c r="AM125" s="137">
        <v>79.815605180790811</v>
      </c>
      <c r="AN125" s="138">
        <v>3015497</v>
      </c>
      <c r="AO125" s="138">
        <v>2804181</v>
      </c>
      <c r="AP125" s="137">
        <v>92.992332607195422</v>
      </c>
      <c r="AQ125" s="138">
        <v>2773960</v>
      </c>
      <c r="AR125" s="137">
        <v>91.990142918397865</v>
      </c>
      <c r="AS125" s="138">
        <v>2641770</v>
      </c>
      <c r="AT125" s="137">
        <v>87.606454259447119</v>
      </c>
      <c r="AU125" s="138">
        <v>2186126</v>
      </c>
      <c r="AV125" s="137">
        <v>72.496374561141991</v>
      </c>
      <c r="AW125" s="138">
        <v>3670466</v>
      </c>
      <c r="AX125" s="138">
        <v>3354808</v>
      </c>
      <c r="AY125" s="137">
        <v>91.400056559575816</v>
      </c>
      <c r="AZ125" s="138">
        <v>3311427</v>
      </c>
      <c r="BA125" s="137">
        <v>90.218163034339511</v>
      </c>
      <c r="BB125" s="138">
        <v>3076136</v>
      </c>
      <c r="BC125" s="137">
        <v>83.807778085943312</v>
      </c>
      <c r="BD125" s="138">
        <v>2277915</v>
      </c>
      <c r="BE125" s="137">
        <v>62.060648429926879</v>
      </c>
      <c r="BF125" s="138">
        <v>4129776</v>
      </c>
      <c r="BG125" s="138">
        <v>3694136</v>
      </c>
      <c r="BH125" s="137">
        <v>89.451243844702475</v>
      </c>
      <c r="BI125" s="138">
        <v>3636081</v>
      </c>
      <c r="BJ125" s="137">
        <v>88.045477527110421</v>
      </c>
      <c r="BK125" s="138">
        <v>3287665</v>
      </c>
      <c r="BL125" s="137">
        <v>79.608797184157197</v>
      </c>
      <c r="BM125" s="138">
        <v>2175063</v>
      </c>
      <c r="BN125" s="137">
        <v>52.667820240129245</v>
      </c>
      <c r="BO125" s="138">
        <v>4139549</v>
      </c>
      <c r="BP125" s="138">
        <v>3585645</v>
      </c>
      <c r="BQ125" s="137">
        <v>86.619218663675682</v>
      </c>
      <c r="BR125" s="138">
        <v>3514165</v>
      </c>
      <c r="BS125" s="137">
        <v>84.892460507171194</v>
      </c>
      <c r="BT125" s="138">
        <v>3062185</v>
      </c>
      <c r="BU125" s="137">
        <v>73.973879763230244</v>
      </c>
      <c r="BV125" s="138">
        <v>1707901</v>
      </c>
      <c r="BW125" s="137">
        <v>41.258141889370073</v>
      </c>
      <c r="BX125" s="136">
        <v>3865391</v>
      </c>
      <c r="BY125" s="136">
        <v>3149049</v>
      </c>
      <c r="BZ125" s="137">
        <v>81.467799764629248</v>
      </c>
      <c r="CA125" s="136">
        <v>3062537</v>
      </c>
      <c r="CB125" s="137">
        <v>79.229682068385841</v>
      </c>
      <c r="CC125" s="136">
        <v>2511904</v>
      </c>
      <c r="CD125" s="137">
        <v>64.984473756988621</v>
      </c>
      <c r="CE125" s="136">
        <v>4391828</v>
      </c>
      <c r="CF125" s="136">
        <v>3365700</v>
      </c>
      <c r="CG125" s="137">
        <v>76.635514869890159</v>
      </c>
      <c r="CH125" s="136">
        <v>3244148</v>
      </c>
      <c r="CI125" s="137">
        <v>73.867829067987174</v>
      </c>
      <c r="CJ125" s="136">
        <v>2508674</v>
      </c>
      <c r="CK125" s="137">
        <v>57.121408215440127</v>
      </c>
      <c r="CL125" s="136">
        <v>4695213</v>
      </c>
      <c r="CM125" s="136">
        <v>3385515</v>
      </c>
      <c r="CN125" s="137">
        <v>72.105674439051</v>
      </c>
      <c r="CO125" s="136">
        <v>3226450</v>
      </c>
      <c r="CP125" s="137">
        <v>68.717862214131713</v>
      </c>
      <c r="CQ125" s="136">
        <v>2327321</v>
      </c>
      <c r="CR125" s="137">
        <v>49.567953573139278</v>
      </c>
      <c r="CS125" s="136">
        <v>4789564</v>
      </c>
      <c r="CT125" s="136">
        <v>3309798</v>
      </c>
      <c r="CU125" s="137">
        <v>69.104369416506387</v>
      </c>
      <c r="CV125" s="136">
        <v>3115357</v>
      </c>
      <c r="CW125" s="137">
        <v>65.044688827626061</v>
      </c>
      <c r="CX125" s="136">
        <v>2109427</v>
      </c>
      <c r="CY125" s="137">
        <v>44.042150809551764</v>
      </c>
      <c r="CZ125" s="136">
        <v>4417542</v>
      </c>
      <c r="DA125" s="136">
        <v>3016952</v>
      </c>
      <c r="DB125" s="137">
        <v>68.294811911239321</v>
      </c>
      <c r="DC125" s="136">
        <v>2802623</v>
      </c>
      <c r="DD125" s="137">
        <v>63.443041401756908</v>
      </c>
      <c r="DE125" s="136">
        <v>1806005</v>
      </c>
      <c r="DF125" s="137">
        <v>40.882576781386568</v>
      </c>
      <c r="DG125" s="136">
        <v>3804929</v>
      </c>
      <c r="DH125" s="136">
        <v>2696358</v>
      </c>
      <c r="DI125" s="137">
        <v>70.864870277474296</v>
      </c>
      <c r="DJ125" s="136">
        <v>2459452</v>
      </c>
      <c r="DK125" s="137">
        <v>64.638578012888019</v>
      </c>
      <c r="DL125" s="136">
        <v>1534052</v>
      </c>
      <c r="DM125" s="137">
        <v>40.317493440744883</v>
      </c>
      <c r="DN125" s="136">
        <v>1401351</v>
      </c>
      <c r="DO125" s="136">
        <v>960135</v>
      </c>
      <c r="DP125" s="137">
        <v>68.514954497481355</v>
      </c>
      <c r="DQ125" s="136">
        <v>817080</v>
      </c>
      <c r="DR125" s="137">
        <v>58.30659128226975</v>
      </c>
      <c r="DS125" s="136">
        <v>357415</v>
      </c>
      <c r="DT125" s="137">
        <v>25.505030502707744</v>
      </c>
      <c r="DU125" s="136">
        <v>1422608</v>
      </c>
      <c r="DV125" s="136">
        <v>877549</v>
      </c>
      <c r="DW125" s="137">
        <v>61.685931753511859</v>
      </c>
      <c r="DX125" s="136">
        <v>684530</v>
      </c>
      <c r="DY125" s="137">
        <v>48.11796362736608</v>
      </c>
      <c r="DZ125" s="136">
        <v>130727</v>
      </c>
      <c r="EA125" s="137">
        <v>9.1892496035450382</v>
      </c>
      <c r="EB125" s="136">
        <v>2988769</v>
      </c>
      <c r="EC125" s="136">
        <v>1306308</v>
      </c>
      <c r="ED125" s="137">
        <v>43.707225282382147</v>
      </c>
      <c r="EE125" s="136">
        <v>983141</v>
      </c>
      <c r="EF125" s="137">
        <v>32.89451275759351</v>
      </c>
      <c r="EG125" s="136">
        <v>35896</v>
      </c>
      <c r="EH125" s="137">
        <v>1.2010295877667361</v>
      </c>
      <c r="EI125" s="136">
        <v>5005988</v>
      </c>
      <c r="EJ125" s="136">
        <v>490662</v>
      </c>
      <c r="EK125" s="137">
        <v>9.8015017215382869</v>
      </c>
      <c r="EL125" s="138">
        <v>322036</v>
      </c>
      <c r="EM125" s="137">
        <v>6.4330158202536643</v>
      </c>
      <c r="EN125" s="138">
        <v>11647</v>
      </c>
      <c r="EO125" s="137">
        <v>0.23266136474957591</v>
      </c>
      <c r="EP125" s="138">
        <v>2223118</v>
      </c>
      <c r="EQ125" s="138">
        <v>0</v>
      </c>
      <c r="ER125" s="137">
        <v>0</v>
      </c>
      <c r="ET125" s="239">
        <f t="shared" si="93"/>
        <v>59836349</v>
      </c>
      <c r="EU125" s="239">
        <f t="shared" si="170"/>
        <v>16080545</v>
      </c>
      <c r="EV125" s="242">
        <v>44958</v>
      </c>
      <c r="EW125" s="287">
        <f t="shared" si="171"/>
        <v>0.26874208184058823</v>
      </c>
      <c r="EX125" s="239">
        <f t="shared" si="94"/>
        <v>50418984</v>
      </c>
      <c r="EY125" s="239">
        <f t="shared" si="172"/>
        <v>9337699</v>
      </c>
      <c r="EZ125" s="286">
        <f t="shared" si="173"/>
        <v>0.18520204611818436</v>
      </c>
      <c r="FA125" s="288">
        <f t="shared" si="174"/>
        <v>0.81479795388181564</v>
      </c>
      <c r="FB125" s="291">
        <f t="shared" si="175"/>
        <v>0.78684729148846</v>
      </c>
      <c r="FC125" s="294">
        <f t="shared" si="176"/>
        <v>0.64959904785070643</v>
      </c>
      <c r="FE125" s="239">
        <f t="shared" si="98"/>
        <v>19108599</v>
      </c>
      <c r="FF125" s="239">
        <f t="shared" si="99"/>
        <v>13368758</v>
      </c>
      <c r="FG125" s="239">
        <f t="shared" si="100"/>
        <v>5739841</v>
      </c>
      <c r="FH125" s="239">
        <f t="shared" si="101"/>
        <v>12420962</v>
      </c>
      <c r="FI125" s="240">
        <f t="shared" si="102"/>
        <v>0.30038000169452506</v>
      </c>
      <c r="FJ125" s="239">
        <f t="shared" si="103"/>
        <v>8134220</v>
      </c>
      <c r="FK125" s="240">
        <f t="shared" si="104"/>
        <v>0.69961999830547494</v>
      </c>
      <c r="FL125" s="240">
        <f t="shared" si="105"/>
        <v>0.65001950169135891</v>
      </c>
      <c r="FM125" s="240">
        <f t="shared" si="106"/>
        <v>0.42568374583610236</v>
      </c>
      <c r="FO125" s="312">
        <f t="shared" si="107"/>
        <v>8257219</v>
      </c>
      <c r="FP125" s="312">
        <f t="shared" si="169"/>
        <v>6514749</v>
      </c>
      <c r="FQ125" s="239">
        <f t="shared" si="108"/>
        <v>1742470</v>
      </c>
      <c r="FR125" s="312">
        <f t="shared" si="109"/>
        <v>6306685</v>
      </c>
      <c r="FS125" s="240">
        <f t="shared" si="110"/>
        <v>0.211023832600298</v>
      </c>
      <c r="FT125" s="312">
        <f t="shared" si="111"/>
        <v>5020578</v>
      </c>
      <c r="FU125" s="240">
        <f t="shared" si="112"/>
        <v>0.788976167399702</v>
      </c>
      <c r="FV125" s="240">
        <f t="shared" si="113"/>
        <v>0.76377833747657653</v>
      </c>
      <c r="FW125" s="240">
        <f t="shared" si="114"/>
        <v>0.60802287065415128</v>
      </c>
      <c r="FY125" s="244">
        <f t="shared" si="115"/>
        <v>8269325</v>
      </c>
      <c r="FZ125" s="244">
        <f t="shared" si="116"/>
        <v>7279781</v>
      </c>
      <c r="GA125" s="239">
        <f t="shared" si="117"/>
        <v>989544</v>
      </c>
      <c r="GB125" s="244">
        <f t="shared" si="118"/>
        <v>7150246</v>
      </c>
      <c r="GC125" s="240">
        <f t="shared" si="119"/>
        <v>0.11966442242867464</v>
      </c>
      <c r="GD125" s="244">
        <f t="shared" si="120"/>
        <v>6349850</v>
      </c>
      <c r="GE125" s="240">
        <f t="shared" si="121"/>
        <v>0.8803355775713253</v>
      </c>
      <c r="GF125" s="240">
        <f t="shared" si="122"/>
        <v>0.86467105839956704</v>
      </c>
      <c r="GG125" s="240">
        <f t="shared" si="123"/>
        <v>0.76788008694784637</v>
      </c>
      <c r="GI125" s="244">
        <f t="shared" si="124"/>
        <v>6685963</v>
      </c>
      <c r="GJ125" s="244">
        <f t="shared" si="125"/>
        <v>6158989</v>
      </c>
      <c r="GK125" s="239">
        <f t="shared" si="126"/>
        <v>526974</v>
      </c>
      <c r="GL125" s="244">
        <f t="shared" si="127"/>
        <v>6085387</v>
      </c>
      <c r="GM125" s="240">
        <f t="shared" si="128"/>
        <v>7.8817965340220994E-2</v>
      </c>
      <c r="GN125" s="244">
        <f t="shared" si="129"/>
        <v>5717906</v>
      </c>
      <c r="GO125" s="240">
        <f t="shared" si="130"/>
        <v>0.92118203465977899</v>
      </c>
      <c r="GP125" s="240">
        <f t="shared" si="131"/>
        <v>0.91017359802918441</v>
      </c>
      <c r="GQ125" s="240">
        <f t="shared" si="132"/>
        <v>0.85521053586446705</v>
      </c>
      <c r="GS125" s="244">
        <f t="shared" si="133"/>
        <v>5116920</v>
      </c>
      <c r="GT125" s="244">
        <f t="shared" si="134"/>
        <v>4884005</v>
      </c>
      <c r="GU125" s="239">
        <f t="shared" si="135"/>
        <v>232915</v>
      </c>
      <c r="GV125" s="244">
        <f t="shared" si="136"/>
        <v>4848899</v>
      </c>
      <c r="GW125" s="240">
        <f t="shared" si="137"/>
        <v>4.551859321623164E-2</v>
      </c>
      <c r="GX125" s="244">
        <f t="shared" si="138"/>
        <v>4724964</v>
      </c>
      <c r="GY125" s="240">
        <f t="shared" si="139"/>
        <v>0.95448140678376836</v>
      </c>
      <c r="GZ125" s="240">
        <f t="shared" si="140"/>
        <v>0.94762063897813531</v>
      </c>
      <c r="HA125" s="240">
        <f t="shared" si="141"/>
        <v>0.92340001407096461</v>
      </c>
      <c r="HC125" s="239">
        <f t="shared" si="142"/>
        <v>2980958</v>
      </c>
      <c r="HD125" s="239">
        <f t="shared" si="143"/>
        <v>2875003</v>
      </c>
      <c r="HE125" s="239">
        <f t="shared" si="144"/>
        <v>105955</v>
      </c>
      <c r="HF125" s="239">
        <f t="shared" si="145"/>
        <v>2859862</v>
      </c>
      <c r="HG125" s="240">
        <f t="shared" si="146"/>
        <v>3.5543942584900561E-2</v>
      </c>
      <c r="HH125" s="239">
        <f t="shared" si="147"/>
        <v>2804606</v>
      </c>
      <c r="HI125" s="240">
        <f t="shared" si="148"/>
        <v>0.96445605741509943</v>
      </c>
      <c r="HJ125" s="299">
        <f t="shared" si="149"/>
        <v>0.95937681778810702</v>
      </c>
      <c r="HK125" s="297">
        <f t="shared" si="150"/>
        <v>0.9408404949013035</v>
      </c>
      <c r="HM125" s="239">
        <f t="shared" si="151"/>
        <v>31310385</v>
      </c>
      <c r="HN125" s="239">
        <f t="shared" si="152"/>
        <v>27712527</v>
      </c>
      <c r="HO125" s="307">
        <f t="shared" si="153"/>
        <v>3597858</v>
      </c>
      <c r="HP125" s="304">
        <f t="shared" si="154"/>
        <v>27251079</v>
      </c>
      <c r="HQ125" s="285">
        <f t="shared" si="155"/>
        <v>0.11490941424067445</v>
      </c>
      <c r="HR125" s="302">
        <f t="shared" si="156"/>
        <v>24617904</v>
      </c>
      <c r="HS125" s="300">
        <f t="shared" si="157"/>
        <v>0.88509058575932553</v>
      </c>
      <c r="HT125" s="299">
        <f t="shared" si="158"/>
        <v>0.87035272801659902</v>
      </c>
      <c r="HU125" s="297">
        <f t="shared" si="159"/>
        <v>0.78625363437722018</v>
      </c>
      <c r="HW125" s="239">
        <f t="shared" si="160"/>
        <v>14783841</v>
      </c>
      <c r="HX125" s="309">
        <f t="shared" si="161"/>
        <v>13917997</v>
      </c>
      <c r="HY125" s="307">
        <f t="shared" si="162"/>
        <v>865844</v>
      </c>
      <c r="HZ125" s="304">
        <f t="shared" si="163"/>
        <v>13794148</v>
      </c>
      <c r="IA125" s="285">
        <f t="shared" si="164"/>
        <v>5.8566917758382277E-2</v>
      </c>
      <c r="IB125" s="302">
        <f t="shared" si="165"/>
        <v>13247476</v>
      </c>
      <c r="IC125" s="300">
        <f t="shared" si="166"/>
        <v>0.9414330822416177</v>
      </c>
      <c r="ID125" s="299">
        <f t="shared" si="167"/>
        <v>0.93305576000174784</v>
      </c>
      <c r="IE125" s="297">
        <f t="shared" si="168"/>
        <v>0.89607808958443214</v>
      </c>
    </row>
    <row r="126" spans="2:239" ht="15" hidden="1" x14ac:dyDescent="0.3">
      <c r="B126" s="131">
        <v>117</v>
      </c>
      <c r="C126" s="131" t="s">
        <v>772</v>
      </c>
      <c r="D126" s="139">
        <v>44990</v>
      </c>
      <c r="E126" s="136">
        <v>2980958</v>
      </c>
      <c r="F126" s="136">
        <v>2875007</v>
      </c>
      <c r="G126" s="137">
        <v>96.44573992656052</v>
      </c>
      <c r="H126" s="136">
        <v>2859864</v>
      </c>
      <c r="I126" s="137">
        <v>95.937748871335998</v>
      </c>
      <c r="J126" s="136">
        <v>2804607</v>
      </c>
      <c r="K126" s="137">
        <v>94.084083036392997</v>
      </c>
      <c r="L126" s="136">
        <v>2430735</v>
      </c>
      <c r="M126" s="137">
        <v>81.542074728996511</v>
      </c>
      <c r="N126" s="136">
        <v>2502552</v>
      </c>
      <c r="O126" s="137">
        <v>83.95126667333119</v>
      </c>
      <c r="P126" s="136">
        <v>0</v>
      </c>
      <c r="Q126" s="137">
        <v>0</v>
      </c>
      <c r="R126" s="136">
        <v>2442116</v>
      </c>
      <c r="S126" s="136">
        <v>2350511</v>
      </c>
      <c r="T126" s="137">
        <v>96.248949681341927</v>
      </c>
      <c r="U126" s="136">
        <v>2336372</v>
      </c>
      <c r="V126" s="137">
        <v>95.669984554378246</v>
      </c>
      <c r="W126" s="136">
        <v>2288679</v>
      </c>
      <c r="X126" s="137">
        <v>93.717047019879487</v>
      </c>
      <c r="Y126" s="136">
        <v>1586356</v>
      </c>
      <c r="Z126" s="137">
        <v>64.958257511109224</v>
      </c>
      <c r="AA126" s="136">
        <v>2040511</v>
      </c>
      <c r="AB126" s="137">
        <v>83.555039973531152</v>
      </c>
      <c r="AC126" s="136">
        <v>0</v>
      </c>
      <c r="AD126" s="137">
        <v>0</v>
      </c>
      <c r="AE126" s="138">
        <v>2674804</v>
      </c>
      <c r="AF126" s="138">
        <v>2533500</v>
      </c>
      <c r="AG126" s="137">
        <v>94.717220401943464</v>
      </c>
      <c r="AH126" s="138">
        <v>2512534</v>
      </c>
      <c r="AI126" s="137">
        <v>93.933387268749414</v>
      </c>
      <c r="AJ126" s="138">
        <v>2436289</v>
      </c>
      <c r="AK126" s="137">
        <v>91.082898036641197</v>
      </c>
      <c r="AL126" s="138">
        <v>2134937</v>
      </c>
      <c r="AM126" s="137">
        <v>79.816577214629561</v>
      </c>
      <c r="AN126" s="138">
        <v>3015497</v>
      </c>
      <c r="AO126" s="138">
        <v>2804187</v>
      </c>
      <c r="AP126" s="137">
        <v>92.992531579371501</v>
      </c>
      <c r="AQ126" s="138">
        <v>2773978</v>
      </c>
      <c r="AR126" s="137">
        <v>91.990739834926046</v>
      </c>
      <c r="AS126" s="138">
        <v>2641771</v>
      </c>
      <c r="AT126" s="137">
        <v>87.606487421476459</v>
      </c>
      <c r="AU126" s="138">
        <v>2186160</v>
      </c>
      <c r="AV126" s="137">
        <v>72.497502070139689</v>
      </c>
      <c r="AW126" s="138">
        <v>3670466</v>
      </c>
      <c r="AX126" s="138">
        <v>3354818</v>
      </c>
      <c r="AY126" s="137">
        <v>91.400329004546023</v>
      </c>
      <c r="AZ126" s="138">
        <v>3311442</v>
      </c>
      <c r="BA126" s="137">
        <v>90.218571701794815</v>
      </c>
      <c r="BB126" s="138">
        <v>3076144</v>
      </c>
      <c r="BC126" s="137">
        <v>83.80799604191948</v>
      </c>
      <c r="BD126" s="138">
        <v>2277958</v>
      </c>
      <c r="BE126" s="137">
        <v>62.061819943298758</v>
      </c>
      <c r="BF126" s="138">
        <v>4129776</v>
      </c>
      <c r="BG126" s="138">
        <v>3694152</v>
      </c>
      <c r="BH126" s="137">
        <v>89.451631274916608</v>
      </c>
      <c r="BI126" s="138">
        <v>3636100</v>
      </c>
      <c r="BJ126" s="137">
        <v>88.045937600489708</v>
      </c>
      <c r="BK126" s="138">
        <v>3287670</v>
      </c>
      <c r="BL126" s="137">
        <v>79.608918256099116</v>
      </c>
      <c r="BM126" s="138">
        <v>2175115</v>
      </c>
      <c r="BN126" s="137">
        <v>52.66907938832518</v>
      </c>
      <c r="BO126" s="138">
        <v>4139549</v>
      </c>
      <c r="BP126" s="138">
        <v>3585668</v>
      </c>
      <c r="BQ126" s="137">
        <v>86.619774279758502</v>
      </c>
      <c r="BR126" s="138">
        <v>3514189</v>
      </c>
      <c r="BS126" s="137">
        <v>84.893040280474992</v>
      </c>
      <c r="BT126" s="138">
        <v>3062192</v>
      </c>
      <c r="BU126" s="137">
        <v>73.974048863777185</v>
      </c>
      <c r="BV126" s="138">
        <v>1707953</v>
      </c>
      <c r="BW126" s="137">
        <v>41.259398064861657</v>
      </c>
      <c r="BX126" s="136">
        <v>3865391</v>
      </c>
      <c r="BY126" s="136">
        <v>3149078</v>
      </c>
      <c r="BZ126" s="137">
        <v>81.468550012146252</v>
      </c>
      <c r="CA126" s="136">
        <v>3062572</v>
      </c>
      <c r="CB126" s="137">
        <v>79.23058753952705</v>
      </c>
      <c r="CC126" s="136">
        <v>2511910</v>
      </c>
      <c r="CD126" s="137">
        <v>64.984628980612825</v>
      </c>
      <c r="CE126" s="136">
        <v>4391828</v>
      </c>
      <c r="CF126" s="136">
        <v>3365749</v>
      </c>
      <c r="CG126" s="137">
        <v>76.63663057842885</v>
      </c>
      <c r="CH126" s="136">
        <v>3244220</v>
      </c>
      <c r="CI126" s="137">
        <v>73.86946847645217</v>
      </c>
      <c r="CJ126" s="136">
        <v>2508680</v>
      </c>
      <c r="CK126" s="137">
        <v>57.121544832812212</v>
      </c>
      <c r="CL126" s="136">
        <v>4695213</v>
      </c>
      <c r="CM126" s="136">
        <v>3385632</v>
      </c>
      <c r="CN126" s="137">
        <v>72.108166338779526</v>
      </c>
      <c r="CO126" s="136">
        <v>3226564</v>
      </c>
      <c r="CP126" s="137">
        <v>68.720290218995387</v>
      </c>
      <c r="CQ126" s="136">
        <v>2327327</v>
      </c>
      <c r="CR126" s="137">
        <v>49.568081362868952</v>
      </c>
      <c r="CS126" s="136">
        <v>4789564</v>
      </c>
      <c r="CT126" s="136">
        <v>3309944</v>
      </c>
      <c r="CU126" s="137">
        <v>69.107417710672621</v>
      </c>
      <c r="CV126" s="136">
        <v>3115521</v>
      </c>
      <c r="CW126" s="137">
        <v>65.048112938881289</v>
      </c>
      <c r="CX126" s="136">
        <v>2109435</v>
      </c>
      <c r="CY126" s="137">
        <v>44.04231783936909</v>
      </c>
      <c r="CZ126" s="136">
        <v>4417542</v>
      </c>
      <c r="DA126" s="136">
        <v>3017106</v>
      </c>
      <c r="DB126" s="137">
        <v>68.29829801278629</v>
      </c>
      <c r="DC126" s="136">
        <v>2802811</v>
      </c>
      <c r="DD126" s="137">
        <v>63.447297162086969</v>
      </c>
      <c r="DE126" s="136">
        <v>1806018</v>
      </c>
      <c r="DF126" s="137">
        <v>40.882871062685993</v>
      </c>
      <c r="DG126" s="136">
        <v>3804929</v>
      </c>
      <c r="DH126" s="136">
        <v>2696618</v>
      </c>
      <c r="DI126" s="137">
        <v>70.871703519303523</v>
      </c>
      <c r="DJ126" s="136">
        <v>2459624</v>
      </c>
      <c r="DK126" s="137">
        <v>64.643098465175044</v>
      </c>
      <c r="DL126" s="136">
        <v>1534059</v>
      </c>
      <c r="DM126" s="137">
        <v>40.317677412640293</v>
      </c>
      <c r="DN126" s="136">
        <v>1401351</v>
      </c>
      <c r="DO126" s="136">
        <v>960262</v>
      </c>
      <c r="DP126" s="137">
        <v>68.524017180563618</v>
      </c>
      <c r="DQ126" s="136">
        <v>817206</v>
      </c>
      <c r="DR126" s="137">
        <v>58.315582605642703</v>
      </c>
      <c r="DS126" s="136">
        <v>357417</v>
      </c>
      <c r="DT126" s="137">
        <v>25.505173222126366</v>
      </c>
      <c r="DU126" s="136">
        <v>1422608</v>
      </c>
      <c r="DV126" s="136">
        <v>877625</v>
      </c>
      <c r="DW126" s="137">
        <v>61.691274054412737</v>
      </c>
      <c r="DX126" s="136">
        <v>684661</v>
      </c>
      <c r="DY126" s="137">
        <v>48.127172067076806</v>
      </c>
      <c r="DZ126" s="136">
        <v>130734</v>
      </c>
      <c r="EA126" s="137">
        <v>9.1897416575753823</v>
      </c>
      <c r="EB126" s="136">
        <v>2988769</v>
      </c>
      <c r="EC126" s="136">
        <v>1306539</v>
      </c>
      <c r="ED126" s="137">
        <v>43.71495421693681</v>
      </c>
      <c r="EE126" s="136">
        <v>983822</v>
      </c>
      <c r="EF126" s="137">
        <v>32.917298058163745</v>
      </c>
      <c r="EG126" s="136">
        <v>35900</v>
      </c>
      <c r="EH126" s="137">
        <v>1.201163422131319</v>
      </c>
      <c r="EI126" s="136">
        <v>5005988</v>
      </c>
      <c r="EJ126" s="136">
        <v>490977</v>
      </c>
      <c r="EK126" s="137">
        <v>9.8077941856832265</v>
      </c>
      <c r="EL126" s="138">
        <v>322967</v>
      </c>
      <c r="EM126" s="137">
        <v>6.4516135476153753</v>
      </c>
      <c r="EN126" s="138">
        <v>11659</v>
      </c>
      <c r="EO126" s="137">
        <v>0.23290107766938314</v>
      </c>
      <c r="EP126" s="138">
        <v>2223118</v>
      </c>
      <c r="EQ126" s="138">
        <v>0</v>
      </c>
      <c r="ER126" s="137">
        <v>0</v>
      </c>
      <c r="ET126" s="239">
        <f t="shared" si="93"/>
        <v>59836349</v>
      </c>
      <c r="EU126" s="239">
        <f t="shared" si="170"/>
        <v>16078976</v>
      </c>
      <c r="EW126" s="287">
        <f t="shared" si="171"/>
        <v>0.2687158603209564</v>
      </c>
      <c r="EX126" s="239">
        <f t="shared" si="94"/>
        <v>50418984</v>
      </c>
      <c r="EY126" s="239">
        <f t="shared" si="172"/>
        <v>9336752</v>
      </c>
      <c r="EZ126" s="286">
        <f t="shared" si="173"/>
        <v>0.18518326351042694</v>
      </c>
      <c r="FA126" s="288">
        <f t="shared" si="174"/>
        <v>0.81481673648957309</v>
      </c>
      <c r="FB126" s="291">
        <f t="shared" si="175"/>
        <v>0.78686625260040943</v>
      </c>
      <c r="FC126" s="294">
        <f t="shared" si="176"/>
        <v>0.64960051555184051</v>
      </c>
      <c r="FE126" s="239">
        <f t="shared" si="98"/>
        <v>19108599</v>
      </c>
      <c r="FF126" s="239">
        <f t="shared" si="99"/>
        <v>13369562</v>
      </c>
      <c r="FG126" s="239">
        <f t="shared" si="100"/>
        <v>5739037</v>
      </c>
      <c r="FH126" s="239">
        <f t="shared" si="101"/>
        <v>12421726</v>
      </c>
      <c r="FI126" s="240">
        <f t="shared" si="102"/>
        <v>0.30033792639638313</v>
      </c>
      <c r="FJ126" s="239">
        <f t="shared" si="103"/>
        <v>8134256</v>
      </c>
      <c r="FK126" s="240">
        <f t="shared" si="104"/>
        <v>0.69966207360361687</v>
      </c>
      <c r="FL126" s="240">
        <f t="shared" si="105"/>
        <v>0.6500594836910859</v>
      </c>
      <c r="FM126" s="240">
        <f t="shared" si="106"/>
        <v>0.42568562980467589</v>
      </c>
      <c r="FO126" s="312">
        <f t="shared" si="107"/>
        <v>8257219</v>
      </c>
      <c r="FP126" s="312">
        <f t="shared" si="169"/>
        <v>6514827</v>
      </c>
      <c r="FQ126" s="239">
        <f t="shared" si="108"/>
        <v>1742392</v>
      </c>
      <c r="FR126" s="312">
        <f t="shared" si="109"/>
        <v>6306792</v>
      </c>
      <c r="FS126" s="240">
        <f t="shared" si="110"/>
        <v>0.21101438632062441</v>
      </c>
      <c r="FT126" s="312">
        <f t="shared" si="111"/>
        <v>5020590</v>
      </c>
      <c r="FU126" s="240">
        <f t="shared" si="112"/>
        <v>0.78898561367937559</v>
      </c>
      <c r="FV126" s="240">
        <f t="shared" si="113"/>
        <v>0.76379129583459027</v>
      </c>
      <c r="FW126" s="240">
        <f t="shared" si="114"/>
        <v>0.60802432392794714</v>
      </c>
      <c r="FY126" s="244">
        <f t="shared" si="115"/>
        <v>8269325</v>
      </c>
      <c r="FZ126" s="244">
        <f t="shared" si="116"/>
        <v>7279820</v>
      </c>
      <c r="GA126" s="239">
        <f t="shared" si="117"/>
        <v>989505</v>
      </c>
      <c r="GB126" s="244">
        <f t="shared" si="118"/>
        <v>7150289</v>
      </c>
      <c r="GC126" s="240">
        <f t="shared" si="119"/>
        <v>0.11965970620334791</v>
      </c>
      <c r="GD126" s="244">
        <f t="shared" si="120"/>
        <v>6349862</v>
      </c>
      <c r="GE126" s="240">
        <f t="shared" si="121"/>
        <v>0.88034029379665213</v>
      </c>
      <c r="GF126" s="240">
        <f t="shared" si="122"/>
        <v>0.86467625834031192</v>
      </c>
      <c r="GG126" s="240">
        <f t="shared" si="123"/>
        <v>0.76788153809410076</v>
      </c>
      <c r="GI126" s="244">
        <f t="shared" si="124"/>
        <v>6685963</v>
      </c>
      <c r="GJ126" s="244">
        <f t="shared" si="125"/>
        <v>6159005</v>
      </c>
      <c r="GK126" s="239">
        <f t="shared" si="126"/>
        <v>526958</v>
      </c>
      <c r="GL126" s="244">
        <f t="shared" si="127"/>
        <v>6085420</v>
      </c>
      <c r="GM126" s="240">
        <f t="shared" si="128"/>
        <v>7.8815572266852207E-2</v>
      </c>
      <c r="GN126" s="244">
        <f t="shared" si="129"/>
        <v>5717915</v>
      </c>
      <c r="GO126" s="240">
        <f t="shared" si="130"/>
        <v>0.92118442773314779</v>
      </c>
      <c r="GP126" s="240">
        <f t="shared" si="131"/>
        <v>0.9101785337430075</v>
      </c>
      <c r="GQ126" s="240">
        <f t="shared" si="132"/>
        <v>0.85521188196823705</v>
      </c>
      <c r="GS126" s="244">
        <f t="shared" si="133"/>
        <v>5116920</v>
      </c>
      <c r="GT126" s="244">
        <f t="shared" si="134"/>
        <v>4884011</v>
      </c>
      <c r="GU126" s="239">
        <f t="shared" si="135"/>
        <v>232909</v>
      </c>
      <c r="GV126" s="244">
        <f t="shared" si="136"/>
        <v>4848906</v>
      </c>
      <c r="GW126" s="240">
        <f t="shared" si="137"/>
        <v>4.5517420635851256E-2</v>
      </c>
      <c r="GX126" s="244">
        <f t="shared" si="138"/>
        <v>4724968</v>
      </c>
      <c r="GY126" s="240">
        <f t="shared" si="139"/>
        <v>0.95448257936414871</v>
      </c>
      <c r="GZ126" s="240">
        <f t="shared" si="140"/>
        <v>0.94762200698857901</v>
      </c>
      <c r="HA126" s="240">
        <f t="shared" si="141"/>
        <v>0.92340079579121814</v>
      </c>
      <c r="HC126" s="239">
        <f t="shared" si="142"/>
        <v>2980958</v>
      </c>
      <c r="HD126" s="239">
        <f t="shared" si="143"/>
        <v>2875007</v>
      </c>
      <c r="HE126" s="239">
        <f t="shared" si="144"/>
        <v>105951</v>
      </c>
      <c r="HF126" s="239">
        <f t="shared" si="145"/>
        <v>2859864</v>
      </c>
      <c r="HG126" s="240">
        <f t="shared" si="146"/>
        <v>3.5542600734394782E-2</v>
      </c>
      <c r="HH126" s="239">
        <f t="shared" si="147"/>
        <v>2804607</v>
      </c>
      <c r="HI126" s="240">
        <f t="shared" si="148"/>
        <v>0.96445739926560525</v>
      </c>
      <c r="HJ126" s="299">
        <f t="shared" si="149"/>
        <v>0.95937748871335993</v>
      </c>
      <c r="HK126" s="297">
        <f t="shared" si="150"/>
        <v>0.94084083036392996</v>
      </c>
      <c r="HM126" s="239">
        <f t="shared" si="151"/>
        <v>31310385</v>
      </c>
      <c r="HN126" s="239">
        <f t="shared" si="152"/>
        <v>27712670</v>
      </c>
      <c r="HO126" s="307">
        <f t="shared" si="153"/>
        <v>3597715</v>
      </c>
      <c r="HP126" s="304">
        <f t="shared" si="154"/>
        <v>27251271</v>
      </c>
      <c r="HQ126" s="285">
        <f t="shared" si="155"/>
        <v>0.11490484706591758</v>
      </c>
      <c r="HR126" s="302">
        <f t="shared" si="156"/>
        <v>24617942</v>
      </c>
      <c r="HS126" s="300">
        <f t="shared" si="157"/>
        <v>0.88509515293408236</v>
      </c>
      <c r="HT126" s="299">
        <f t="shared" si="158"/>
        <v>0.87035886016732145</v>
      </c>
      <c r="HU126" s="297">
        <f t="shared" si="159"/>
        <v>0.7862548480320507</v>
      </c>
      <c r="HW126" s="239">
        <f t="shared" si="160"/>
        <v>14783841</v>
      </c>
      <c r="HX126" s="309">
        <f t="shared" si="161"/>
        <v>13918023</v>
      </c>
      <c r="HY126" s="307">
        <f t="shared" si="162"/>
        <v>865818</v>
      </c>
      <c r="HZ126" s="304">
        <f t="shared" si="163"/>
        <v>13794190</v>
      </c>
      <c r="IA126" s="285">
        <f t="shared" si="164"/>
        <v>5.8565159081459275E-2</v>
      </c>
      <c r="IB126" s="302">
        <f t="shared" si="165"/>
        <v>13247490</v>
      </c>
      <c r="IC126" s="300">
        <f t="shared" si="166"/>
        <v>0.94143484091854068</v>
      </c>
      <c r="ID126" s="299">
        <f t="shared" si="167"/>
        <v>0.9330586009413927</v>
      </c>
      <c r="IE126" s="297">
        <f t="shared" si="168"/>
        <v>0.89607903656431365</v>
      </c>
    </row>
    <row r="127" spans="2:239" ht="15" hidden="1" x14ac:dyDescent="0.3">
      <c r="B127" s="131">
        <v>118</v>
      </c>
      <c r="C127" s="131" t="s">
        <v>773</v>
      </c>
      <c r="D127" s="139">
        <v>44997</v>
      </c>
      <c r="E127" s="136">
        <v>2980958</v>
      </c>
      <c r="F127" s="136">
        <v>2875012</v>
      </c>
      <c r="G127" s="137">
        <v>96.445907657873747</v>
      </c>
      <c r="H127" s="136">
        <v>2859868</v>
      </c>
      <c r="I127" s="137">
        <v>95.937883056386568</v>
      </c>
      <c r="J127" s="136">
        <v>2804610</v>
      </c>
      <c r="K127" s="137">
        <v>94.084183675180938</v>
      </c>
      <c r="L127" s="136">
        <v>2430735</v>
      </c>
      <c r="M127" s="137">
        <v>81.542074728996511</v>
      </c>
      <c r="N127" s="136">
        <v>2502610</v>
      </c>
      <c r="O127" s="137">
        <v>83.953212356564563</v>
      </c>
      <c r="P127" s="136">
        <v>0</v>
      </c>
      <c r="Q127" s="137">
        <v>0</v>
      </c>
      <c r="R127" s="136">
        <v>2442116</v>
      </c>
      <c r="S127" s="136">
        <v>2350513</v>
      </c>
      <c r="T127" s="137">
        <v>96.249031577533586</v>
      </c>
      <c r="U127" s="136">
        <v>2336378</v>
      </c>
      <c r="V127" s="137">
        <v>95.670230242953252</v>
      </c>
      <c r="W127" s="136">
        <v>2288680</v>
      </c>
      <c r="X127" s="137">
        <v>93.717087967975317</v>
      </c>
      <c r="Y127" s="136">
        <v>1586356</v>
      </c>
      <c r="Z127" s="137">
        <v>64.958257511109224</v>
      </c>
      <c r="AA127" s="136">
        <v>2040530</v>
      </c>
      <c r="AB127" s="137">
        <v>83.555817987351958</v>
      </c>
      <c r="AC127" s="136">
        <v>0</v>
      </c>
      <c r="AD127" s="137">
        <v>0</v>
      </c>
      <c r="AE127" s="138">
        <v>2674804</v>
      </c>
      <c r="AF127" s="138">
        <v>2533503</v>
      </c>
      <c r="AG127" s="137">
        <v>94.717332559694086</v>
      </c>
      <c r="AH127" s="138">
        <v>2512546</v>
      </c>
      <c r="AI127" s="137">
        <v>93.933835899751898</v>
      </c>
      <c r="AJ127" s="138">
        <v>2436290</v>
      </c>
      <c r="AK127" s="137">
        <v>91.082935422558066</v>
      </c>
      <c r="AL127" s="138">
        <v>2134957</v>
      </c>
      <c r="AM127" s="137">
        <v>79.817324932967054</v>
      </c>
      <c r="AN127" s="138">
        <v>3015497</v>
      </c>
      <c r="AO127" s="138">
        <v>2804198</v>
      </c>
      <c r="AP127" s="137">
        <v>92.992896361694278</v>
      </c>
      <c r="AQ127" s="138">
        <v>2773986</v>
      </c>
      <c r="AR127" s="137">
        <v>91.99100513116079</v>
      </c>
      <c r="AS127" s="138">
        <v>2641772</v>
      </c>
      <c r="AT127" s="137">
        <v>87.606520583505798</v>
      </c>
      <c r="AU127" s="138">
        <v>2186183</v>
      </c>
      <c r="AV127" s="137">
        <v>72.498264796814595</v>
      </c>
      <c r="AW127" s="138">
        <v>3670466</v>
      </c>
      <c r="AX127" s="138">
        <v>3354825</v>
      </c>
      <c r="AY127" s="137">
        <v>91.400519716025158</v>
      </c>
      <c r="AZ127" s="138">
        <v>3311454</v>
      </c>
      <c r="BA127" s="137">
        <v>90.218898635759061</v>
      </c>
      <c r="BB127" s="138">
        <v>3076145</v>
      </c>
      <c r="BC127" s="137">
        <v>83.808023286416486</v>
      </c>
      <c r="BD127" s="138">
        <v>2277986</v>
      </c>
      <c r="BE127" s="137">
        <v>62.062582789215313</v>
      </c>
      <c r="BF127" s="138">
        <v>4129776</v>
      </c>
      <c r="BG127" s="138">
        <v>3694162</v>
      </c>
      <c r="BH127" s="137">
        <v>89.451873418800446</v>
      </c>
      <c r="BI127" s="138">
        <v>3636115</v>
      </c>
      <c r="BJ127" s="137">
        <v>88.046300816315465</v>
      </c>
      <c r="BK127" s="138">
        <v>3287673</v>
      </c>
      <c r="BL127" s="137">
        <v>79.608990899264271</v>
      </c>
      <c r="BM127" s="138">
        <v>2175147</v>
      </c>
      <c r="BN127" s="137">
        <v>52.669854248753445</v>
      </c>
      <c r="BO127" s="138">
        <v>4139549</v>
      </c>
      <c r="BP127" s="138">
        <v>3585684</v>
      </c>
      <c r="BQ127" s="137">
        <v>86.620160795294368</v>
      </c>
      <c r="BR127" s="138">
        <v>3514229</v>
      </c>
      <c r="BS127" s="137">
        <v>84.894006569314669</v>
      </c>
      <c r="BT127" s="138">
        <v>3062195</v>
      </c>
      <c r="BU127" s="137">
        <v>73.974121335440174</v>
      </c>
      <c r="BV127" s="138">
        <v>1707975</v>
      </c>
      <c r="BW127" s="137">
        <v>41.259929523723478</v>
      </c>
      <c r="BX127" s="136">
        <v>3865391</v>
      </c>
      <c r="BY127" s="136">
        <v>3149107</v>
      </c>
      <c r="BZ127" s="137">
        <v>81.469300259663257</v>
      </c>
      <c r="CA127" s="136">
        <v>3062611</v>
      </c>
      <c r="CB127" s="137">
        <v>79.231596493084396</v>
      </c>
      <c r="CC127" s="136">
        <v>2511912</v>
      </c>
      <c r="CD127" s="137">
        <v>64.984680721820894</v>
      </c>
      <c r="CE127" s="136">
        <v>4391828</v>
      </c>
      <c r="CF127" s="136">
        <v>3365796</v>
      </c>
      <c r="CG127" s="137">
        <v>76.637700747843496</v>
      </c>
      <c r="CH127" s="136">
        <v>3244284</v>
      </c>
      <c r="CI127" s="137">
        <v>73.870925728421057</v>
      </c>
      <c r="CJ127" s="136">
        <v>2508683</v>
      </c>
      <c r="CK127" s="137">
        <v>57.121613141498251</v>
      </c>
      <c r="CL127" s="136">
        <v>4695213</v>
      </c>
      <c r="CM127" s="136">
        <v>3385720</v>
      </c>
      <c r="CN127" s="137">
        <v>72.110040588147967</v>
      </c>
      <c r="CO127" s="136">
        <v>3226663</v>
      </c>
      <c r="CP127" s="137">
        <v>68.722398749534904</v>
      </c>
      <c r="CQ127" s="136">
        <v>2327332</v>
      </c>
      <c r="CR127" s="137">
        <v>49.568187854310338</v>
      </c>
      <c r="CS127" s="136">
        <v>4789564</v>
      </c>
      <c r="CT127" s="136">
        <v>3310052</v>
      </c>
      <c r="CU127" s="137">
        <v>69.109672613206556</v>
      </c>
      <c r="CV127" s="136">
        <v>3115655</v>
      </c>
      <c r="CW127" s="137">
        <v>65.050910688321522</v>
      </c>
      <c r="CX127" s="136">
        <v>2109444</v>
      </c>
      <c r="CY127" s="137">
        <v>44.042505747913587</v>
      </c>
      <c r="CZ127" s="136">
        <v>4417542</v>
      </c>
      <c r="DA127" s="136">
        <v>3017246</v>
      </c>
      <c r="DB127" s="137">
        <v>68.301467196010819</v>
      </c>
      <c r="DC127" s="136">
        <v>2802995</v>
      </c>
      <c r="DD127" s="137">
        <v>63.451462374324905</v>
      </c>
      <c r="DE127" s="136">
        <v>1806025</v>
      </c>
      <c r="DF127" s="137">
        <v>40.88302952184722</v>
      </c>
      <c r="DG127" s="136">
        <v>3804929</v>
      </c>
      <c r="DH127" s="136">
        <v>2696751</v>
      </c>
      <c r="DI127" s="137">
        <v>70.87519898531616</v>
      </c>
      <c r="DJ127" s="136">
        <v>2459809</v>
      </c>
      <c r="DK127" s="137">
        <v>64.647960579553526</v>
      </c>
      <c r="DL127" s="136">
        <v>1534070</v>
      </c>
      <c r="DM127" s="137">
        <v>40.317966511333061</v>
      </c>
      <c r="DN127" s="136">
        <v>1401351</v>
      </c>
      <c r="DO127" s="136">
        <v>960357</v>
      </c>
      <c r="DP127" s="137">
        <v>68.530796352947974</v>
      </c>
      <c r="DQ127" s="136">
        <v>817344</v>
      </c>
      <c r="DR127" s="137">
        <v>58.325430245527357</v>
      </c>
      <c r="DS127" s="136">
        <v>357428</v>
      </c>
      <c r="DT127" s="137">
        <v>25.505958178928761</v>
      </c>
      <c r="DU127" s="136">
        <v>1422608</v>
      </c>
      <c r="DV127" s="136">
        <v>877714</v>
      </c>
      <c r="DW127" s="137">
        <v>61.697530169941409</v>
      </c>
      <c r="DX127" s="136">
        <v>684802</v>
      </c>
      <c r="DY127" s="137">
        <v>48.137083441116594</v>
      </c>
      <c r="DZ127" s="136">
        <v>130744</v>
      </c>
      <c r="EA127" s="137">
        <v>9.1904445919044448</v>
      </c>
      <c r="EB127" s="136">
        <v>2988769</v>
      </c>
      <c r="EC127" s="136">
        <v>1306742</v>
      </c>
      <c r="ED127" s="137">
        <v>43.721746310939388</v>
      </c>
      <c r="EE127" s="136">
        <v>984360</v>
      </c>
      <c r="EF127" s="137">
        <v>32.935298780200142</v>
      </c>
      <c r="EG127" s="136">
        <v>35916</v>
      </c>
      <c r="EH127" s="137">
        <v>1.2016987595896504</v>
      </c>
      <c r="EI127" s="136">
        <v>5005988</v>
      </c>
      <c r="EJ127" s="136">
        <v>491281</v>
      </c>
      <c r="EK127" s="137">
        <v>9.8138669129850093</v>
      </c>
      <c r="EL127" s="138">
        <v>323656</v>
      </c>
      <c r="EM127" s="137">
        <v>6.4653770644276412</v>
      </c>
      <c r="EN127" s="138">
        <v>11680</v>
      </c>
      <c r="EO127" s="137">
        <v>0.23332057527904582</v>
      </c>
      <c r="EP127" s="138">
        <v>2223118</v>
      </c>
      <c r="EQ127" s="138">
        <v>0</v>
      </c>
      <c r="ER127" s="137">
        <v>0</v>
      </c>
      <c r="ET127" s="239">
        <f t="shared" si="93"/>
        <v>59836349</v>
      </c>
      <c r="EU127" s="239">
        <f t="shared" si="170"/>
        <v>16077686</v>
      </c>
      <c r="EW127" s="287">
        <f t="shared" si="171"/>
        <v>0.26869430151896467</v>
      </c>
      <c r="EX127" s="239">
        <f t="shared" si="94"/>
        <v>50418984</v>
      </c>
      <c r="EY127" s="239">
        <f t="shared" si="172"/>
        <v>9336058</v>
      </c>
      <c r="EZ127" s="286">
        <f t="shared" si="173"/>
        <v>0.18516949885384443</v>
      </c>
      <c r="FA127" s="288">
        <f t="shared" si="174"/>
        <v>0.81483050114615563</v>
      </c>
      <c r="FB127" s="291">
        <f t="shared" si="175"/>
        <v>0.78688489637157311</v>
      </c>
      <c r="FC127" s="294">
        <f t="shared" si="176"/>
        <v>0.6496017254135863</v>
      </c>
      <c r="FE127" s="239">
        <f t="shared" si="98"/>
        <v>19108599</v>
      </c>
      <c r="FF127" s="239">
        <f t="shared" si="99"/>
        <v>13370126</v>
      </c>
      <c r="FG127" s="239">
        <f t="shared" si="100"/>
        <v>5738473</v>
      </c>
      <c r="FH127" s="239">
        <f t="shared" si="101"/>
        <v>12422466</v>
      </c>
      <c r="FI127" s="240">
        <f t="shared" si="102"/>
        <v>0.30030841088873128</v>
      </c>
      <c r="FJ127" s="239">
        <f t="shared" si="103"/>
        <v>8134299</v>
      </c>
      <c r="FK127" s="240">
        <f t="shared" si="104"/>
        <v>0.69969158911126872</v>
      </c>
      <c r="FL127" s="240">
        <f t="shared" si="105"/>
        <v>0.6500982097117638</v>
      </c>
      <c r="FM127" s="240">
        <f t="shared" si="106"/>
        <v>0.42568788010047204</v>
      </c>
      <c r="FO127" s="312">
        <f t="shared" si="107"/>
        <v>8257219</v>
      </c>
      <c r="FP127" s="312">
        <f t="shared" si="169"/>
        <v>6514903</v>
      </c>
      <c r="FQ127" s="239">
        <f t="shared" si="108"/>
        <v>1742316</v>
      </c>
      <c r="FR127" s="312">
        <f t="shared" si="109"/>
        <v>6306895</v>
      </c>
      <c r="FS127" s="240">
        <f t="shared" si="110"/>
        <v>0.21100518225325016</v>
      </c>
      <c r="FT127" s="312">
        <f t="shared" si="111"/>
        <v>5020595</v>
      </c>
      <c r="FU127" s="240">
        <f t="shared" si="112"/>
        <v>0.78899481774674984</v>
      </c>
      <c r="FV127" s="240">
        <f t="shared" si="113"/>
        <v>0.76380376976800546</v>
      </c>
      <c r="FW127" s="240">
        <f t="shared" si="114"/>
        <v>0.60802492945869546</v>
      </c>
      <c r="FY127" s="244">
        <f t="shared" si="115"/>
        <v>8269325</v>
      </c>
      <c r="FZ127" s="244">
        <f t="shared" si="116"/>
        <v>7279846</v>
      </c>
      <c r="GA127" s="239">
        <f t="shared" si="117"/>
        <v>989479</v>
      </c>
      <c r="GB127" s="244">
        <f t="shared" si="118"/>
        <v>7150344</v>
      </c>
      <c r="GC127" s="240">
        <f t="shared" si="119"/>
        <v>0.11965656205313009</v>
      </c>
      <c r="GD127" s="244">
        <f t="shared" si="120"/>
        <v>6349868</v>
      </c>
      <c r="GE127" s="240">
        <f t="shared" si="121"/>
        <v>0.88034343794686987</v>
      </c>
      <c r="GF127" s="240">
        <f t="shared" si="122"/>
        <v>0.86468290942731119</v>
      </c>
      <c r="GG127" s="240">
        <f t="shared" si="123"/>
        <v>0.767882263667228</v>
      </c>
      <c r="GI127" s="244">
        <f t="shared" si="124"/>
        <v>6685963</v>
      </c>
      <c r="GJ127" s="244">
        <f t="shared" si="125"/>
        <v>6159023</v>
      </c>
      <c r="GK127" s="239">
        <f t="shared" si="126"/>
        <v>526940</v>
      </c>
      <c r="GL127" s="244">
        <f t="shared" si="127"/>
        <v>6085440</v>
      </c>
      <c r="GM127" s="240">
        <f t="shared" si="128"/>
        <v>7.8812880059312321E-2</v>
      </c>
      <c r="GN127" s="244">
        <f t="shared" si="129"/>
        <v>5717917</v>
      </c>
      <c r="GO127" s="240">
        <f t="shared" si="130"/>
        <v>0.92118711994068769</v>
      </c>
      <c r="GP127" s="240">
        <f t="shared" si="131"/>
        <v>0.9101815250847185</v>
      </c>
      <c r="GQ127" s="240">
        <f t="shared" si="132"/>
        <v>0.85521218110240815</v>
      </c>
      <c r="GS127" s="244">
        <f t="shared" si="133"/>
        <v>5116920</v>
      </c>
      <c r="GT127" s="244">
        <f t="shared" si="134"/>
        <v>4884016</v>
      </c>
      <c r="GU127" s="239">
        <f t="shared" si="135"/>
        <v>232904</v>
      </c>
      <c r="GV127" s="244">
        <f t="shared" si="136"/>
        <v>4848924</v>
      </c>
      <c r="GW127" s="240">
        <f t="shared" si="137"/>
        <v>4.5516443485534269E-2</v>
      </c>
      <c r="GX127" s="244">
        <f t="shared" si="138"/>
        <v>4724970</v>
      </c>
      <c r="GY127" s="240">
        <f t="shared" si="139"/>
        <v>0.9544835565144657</v>
      </c>
      <c r="GZ127" s="240">
        <f t="shared" si="140"/>
        <v>0.94762552472972017</v>
      </c>
      <c r="HA127" s="240">
        <f t="shared" si="141"/>
        <v>0.92340118665134496</v>
      </c>
      <c r="HC127" s="239">
        <f t="shared" si="142"/>
        <v>2980958</v>
      </c>
      <c r="HD127" s="239">
        <f t="shared" si="143"/>
        <v>2875012</v>
      </c>
      <c r="HE127" s="239">
        <f t="shared" si="144"/>
        <v>105946</v>
      </c>
      <c r="HF127" s="239">
        <f t="shared" si="145"/>
        <v>2859868</v>
      </c>
      <c r="HG127" s="240">
        <f t="shared" si="146"/>
        <v>3.5540923421262562E-2</v>
      </c>
      <c r="HH127" s="239">
        <f t="shared" si="147"/>
        <v>2804610</v>
      </c>
      <c r="HI127" s="240">
        <f t="shared" si="148"/>
        <v>0.96445907657873742</v>
      </c>
      <c r="HJ127" s="299">
        <f t="shared" si="149"/>
        <v>0.95937883056386575</v>
      </c>
      <c r="HK127" s="297">
        <f t="shared" si="150"/>
        <v>0.94084183675180932</v>
      </c>
      <c r="HM127" s="239">
        <f t="shared" si="151"/>
        <v>31310385</v>
      </c>
      <c r="HN127" s="239">
        <f t="shared" si="152"/>
        <v>27712800</v>
      </c>
      <c r="HO127" s="307">
        <f t="shared" si="153"/>
        <v>3597585</v>
      </c>
      <c r="HP127" s="304">
        <f t="shared" si="154"/>
        <v>27251471</v>
      </c>
      <c r="HQ127" s="285">
        <f t="shared" si="155"/>
        <v>0.11490069508886588</v>
      </c>
      <c r="HR127" s="302">
        <f t="shared" si="156"/>
        <v>24617960</v>
      </c>
      <c r="HS127" s="300">
        <f t="shared" si="157"/>
        <v>0.88509930491113409</v>
      </c>
      <c r="HT127" s="299">
        <f t="shared" si="158"/>
        <v>0.87036524782432412</v>
      </c>
      <c r="HU127" s="297">
        <f t="shared" si="159"/>
        <v>0.78625542292118089</v>
      </c>
      <c r="HW127" s="239">
        <f t="shared" si="160"/>
        <v>14783841</v>
      </c>
      <c r="HX127" s="309">
        <f t="shared" si="161"/>
        <v>13918051</v>
      </c>
      <c r="HY127" s="307">
        <f t="shared" si="162"/>
        <v>865790</v>
      </c>
      <c r="HZ127" s="304">
        <f t="shared" si="163"/>
        <v>13794232</v>
      </c>
      <c r="IA127" s="285">
        <f t="shared" si="164"/>
        <v>5.8563265121696045E-2</v>
      </c>
      <c r="IB127" s="302">
        <f t="shared" si="165"/>
        <v>13247497</v>
      </c>
      <c r="IC127" s="300">
        <f t="shared" si="166"/>
        <v>0.94143673487830393</v>
      </c>
      <c r="ID127" s="299">
        <f t="shared" si="167"/>
        <v>0.93306144188103757</v>
      </c>
      <c r="IE127" s="297">
        <f t="shared" si="168"/>
        <v>0.89607951005425446</v>
      </c>
    </row>
    <row r="128" spans="2:239" ht="15" hidden="1" x14ac:dyDescent="0.3">
      <c r="B128" s="131">
        <v>119</v>
      </c>
      <c r="C128" s="131" t="s">
        <v>774</v>
      </c>
      <c r="D128" s="139">
        <v>45004</v>
      </c>
      <c r="E128" s="136">
        <v>2980958</v>
      </c>
      <c r="F128" s="136">
        <v>2875013</v>
      </c>
      <c r="G128" s="137">
        <v>96.445941204136389</v>
      </c>
      <c r="H128" s="136">
        <v>2859880</v>
      </c>
      <c r="I128" s="137">
        <v>95.938285611538305</v>
      </c>
      <c r="J128" s="136">
        <v>2804613</v>
      </c>
      <c r="K128" s="137">
        <v>94.084284313968865</v>
      </c>
      <c r="L128" s="136">
        <v>2430735</v>
      </c>
      <c r="M128" s="137">
        <v>81.542074728996511</v>
      </c>
      <c r="N128" s="136">
        <v>2502639</v>
      </c>
      <c r="O128" s="137">
        <v>83.95418519818125</v>
      </c>
      <c r="P128" s="136">
        <v>0</v>
      </c>
      <c r="Q128" s="137">
        <v>0</v>
      </c>
      <c r="R128" s="136">
        <v>2442116</v>
      </c>
      <c r="S128" s="136">
        <v>2350515</v>
      </c>
      <c r="T128" s="137">
        <v>96.249113473725245</v>
      </c>
      <c r="U128" s="136">
        <v>2336382</v>
      </c>
      <c r="V128" s="137">
        <v>95.670394035336571</v>
      </c>
      <c r="W128" s="136">
        <v>2288681</v>
      </c>
      <c r="X128" s="137">
        <v>93.717128916071147</v>
      </c>
      <c r="Y128" s="136">
        <v>1586356</v>
      </c>
      <c r="Z128" s="137">
        <v>64.958257511109224</v>
      </c>
      <c r="AA128" s="136">
        <v>2040540</v>
      </c>
      <c r="AB128" s="137">
        <v>83.556227468310269</v>
      </c>
      <c r="AC128" s="136">
        <v>0</v>
      </c>
      <c r="AD128" s="137">
        <v>0</v>
      </c>
      <c r="AE128" s="138">
        <v>2674804</v>
      </c>
      <c r="AF128" s="138">
        <v>2533507</v>
      </c>
      <c r="AG128" s="137">
        <v>94.71748210336159</v>
      </c>
      <c r="AH128" s="138">
        <v>2512554</v>
      </c>
      <c r="AI128" s="137">
        <v>93.934134987086907</v>
      </c>
      <c r="AJ128" s="138">
        <v>2436290</v>
      </c>
      <c r="AK128" s="137">
        <v>91.082935422558066</v>
      </c>
      <c r="AL128" s="138">
        <v>2134970</v>
      </c>
      <c r="AM128" s="137">
        <v>79.817810949886422</v>
      </c>
      <c r="AN128" s="138">
        <v>3015497</v>
      </c>
      <c r="AO128" s="138">
        <v>2804202</v>
      </c>
      <c r="AP128" s="137">
        <v>92.99302900981165</v>
      </c>
      <c r="AQ128" s="138">
        <v>2773991</v>
      </c>
      <c r="AR128" s="137">
        <v>91.991170941307516</v>
      </c>
      <c r="AS128" s="138">
        <v>2641773</v>
      </c>
      <c r="AT128" s="137">
        <v>87.606553745535138</v>
      </c>
      <c r="AU128" s="138">
        <v>2186196</v>
      </c>
      <c r="AV128" s="137">
        <v>72.498695903196051</v>
      </c>
      <c r="AW128" s="138">
        <v>3670466</v>
      </c>
      <c r="AX128" s="138">
        <v>3354838</v>
      </c>
      <c r="AY128" s="137">
        <v>91.400873894486423</v>
      </c>
      <c r="AZ128" s="138">
        <v>3311462</v>
      </c>
      <c r="BA128" s="137">
        <v>90.219116591735215</v>
      </c>
      <c r="BB128" s="138">
        <v>3076145</v>
      </c>
      <c r="BC128" s="137">
        <v>83.808023286416486</v>
      </c>
      <c r="BD128" s="138">
        <v>2278003</v>
      </c>
      <c r="BE128" s="137">
        <v>62.063045945664662</v>
      </c>
      <c r="BF128" s="138">
        <v>4129776</v>
      </c>
      <c r="BG128" s="138">
        <v>3694173</v>
      </c>
      <c r="BH128" s="137">
        <v>89.452139777072659</v>
      </c>
      <c r="BI128" s="138">
        <v>3636133</v>
      </c>
      <c r="BJ128" s="137">
        <v>88.046736675306363</v>
      </c>
      <c r="BK128" s="138">
        <v>3287674</v>
      </c>
      <c r="BL128" s="137">
        <v>79.609015113652646</v>
      </c>
      <c r="BM128" s="138">
        <v>2175166</v>
      </c>
      <c r="BN128" s="137">
        <v>52.670314322132725</v>
      </c>
      <c r="BO128" s="138">
        <v>4139549</v>
      </c>
      <c r="BP128" s="138">
        <v>3585708</v>
      </c>
      <c r="BQ128" s="137">
        <v>86.62074056859818</v>
      </c>
      <c r="BR128" s="138">
        <v>3514265</v>
      </c>
      <c r="BS128" s="137">
        <v>84.894876229270395</v>
      </c>
      <c r="BT128" s="138">
        <v>3062196</v>
      </c>
      <c r="BU128" s="137">
        <v>73.974145492661165</v>
      </c>
      <c r="BV128" s="138">
        <v>1707988</v>
      </c>
      <c r="BW128" s="137">
        <v>41.260243567596369</v>
      </c>
      <c r="BX128" s="136">
        <v>3865391</v>
      </c>
      <c r="BY128" s="136">
        <v>3149131</v>
      </c>
      <c r="BZ128" s="137">
        <v>81.46992115416009</v>
      </c>
      <c r="CA128" s="136">
        <v>3062658</v>
      </c>
      <c r="CB128" s="137">
        <v>79.232812411474029</v>
      </c>
      <c r="CC128" s="136">
        <v>2511919</v>
      </c>
      <c r="CD128" s="137">
        <v>64.984861816049147</v>
      </c>
      <c r="CE128" s="136">
        <v>4391828</v>
      </c>
      <c r="CF128" s="136">
        <v>3365855</v>
      </c>
      <c r="CG128" s="137">
        <v>76.639044152002313</v>
      </c>
      <c r="CH128" s="136">
        <v>3244356</v>
      </c>
      <c r="CI128" s="137">
        <v>73.872565136886053</v>
      </c>
      <c r="CJ128" s="136">
        <v>2508691</v>
      </c>
      <c r="CK128" s="137">
        <v>57.121795297994368</v>
      </c>
      <c r="CL128" s="136">
        <v>4695213</v>
      </c>
      <c r="CM128" s="136">
        <v>3385810</v>
      </c>
      <c r="CN128" s="137">
        <v>72.111957434092972</v>
      </c>
      <c r="CO128" s="136">
        <v>3226779</v>
      </c>
      <c r="CP128" s="137">
        <v>68.724869350975126</v>
      </c>
      <c r="CQ128" s="136">
        <v>2327337</v>
      </c>
      <c r="CR128" s="137">
        <v>49.568294345751731</v>
      </c>
      <c r="CS128" s="136">
        <v>4789564</v>
      </c>
      <c r="CT128" s="136">
        <v>3310175</v>
      </c>
      <c r="CU128" s="137">
        <v>69.112240696647959</v>
      </c>
      <c r="CV128" s="136">
        <v>3115833</v>
      </c>
      <c r="CW128" s="137">
        <v>65.054627101757063</v>
      </c>
      <c r="CX128" s="136">
        <v>2109450</v>
      </c>
      <c r="CY128" s="137">
        <v>44.042631020276588</v>
      </c>
      <c r="CZ128" s="136">
        <v>4417542</v>
      </c>
      <c r="DA128" s="136">
        <v>3017363</v>
      </c>
      <c r="DB128" s="137">
        <v>68.304115727705579</v>
      </c>
      <c r="DC128" s="136">
        <v>2803169</v>
      </c>
      <c r="DD128" s="137">
        <v>63.455401216332518</v>
      </c>
      <c r="DE128" s="136">
        <v>1806031</v>
      </c>
      <c r="DF128" s="137">
        <v>40.883165343985411</v>
      </c>
      <c r="DG128" s="136">
        <v>3804929</v>
      </c>
      <c r="DH128" s="136">
        <v>2696866</v>
      </c>
      <c r="DI128" s="137">
        <v>70.878221380740612</v>
      </c>
      <c r="DJ128" s="136">
        <v>2459980</v>
      </c>
      <c r="DK128" s="137">
        <v>64.652454750141203</v>
      </c>
      <c r="DL128" s="136">
        <v>1534077</v>
      </c>
      <c r="DM128" s="137">
        <v>40.318150483228465</v>
      </c>
      <c r="DN128" s="136">
        <v>1401351</v>
      </c>
      <c r="DO128" s="136">
        <v>960432</v>
      </c>
      <c r="DP128" s="137">
        <v>68.536148331146165</v>
      </c>
      <c r="DQ128" s="136">
        <v>817505</v>
      </c>
      <c r="DR128" s="137">
        <v>58.336919158726118</v>
      </c>
      <c r="DS128" s="136">
        <v>357433</v>
      </c>
      <c r="DT128" s="137">
        <v>25.506314977475309</v>
      </c>
      <c r="DU128" s="136">
        <v>1422608</v>
      </c>
      <c r="DV128" s="136">
        <v>877791</v>
      </c>
      <c r="DW128" s="137">
        <v>61.702942764275193</v>
      </c>
      <c r="DX128" s="136">
        <v>684933</v>
      </c>
      <c r="DY128" s="137">
        <v>48.146291880827327</v>
      </c>
      <c r="DZ128" s="136">
        <v>130752</v>
      </c>
      <c r="EA128" s="137">
        <v>9.1910069393676963</v>
      </c>
      <c r="EB128" s="136">
        <v>2988769</v>
      </c>
      <c r="EC128" s="136">
        <v>1306929</v>
      </c>
      <c r="ED128" s="137">
        <v>43.728003067483634</v>
      </c>
      <c r="EE128" s="136">
        <v>984866</v>
      </c>
      <c r="EF128" s="137">
        <v>32.952228827319871</v>
      </c>
      <c r="EG128" s="136">
        <v>35917</v>
      </c>
      <c r="EH128" s="137">
        <v>1.2017322181807961</v>
      </c>
      <c r="EI128" s="136">
        <v>5005988</v>
      </c>
      <c r="EJ128" s="136">
        <v>491531</v>
      </c>
      <c r="EK128" s="137">
        <v>9.8188609321476612</v>
      </c>
      <c r="EL128" s="138">
        <v>324224</v>
      </c>
      <c r="EM128" s="137">
        <v>6.4767234759651835</v>
      </c>
      <c r="EN128" s="138">
        <v>11691</v>
      </c>
      <c r="EO128" s="137">
        <v>0.23354031212220244</v>
      </c>
      <c r="EP128" s="138">
        <v>2223118</v>
      </c>
      <c r="EQ128" s="138">
        <v>0</v>
      </c>
      <c r="ER128" s="137">
        <v>0</v>
      </c>
      <c r="ET128" s="239">
        <f t="shared" si="93"/>
        <v>59836349</v>
      </c>
      <c r="EU128" s="239">
        <f t="shared" si="170"/>
        <v>16076510</v>
      </c>
      <c r="EW128" s="287">
        <f t="shared" si="171"/>
        <v>0.26867464791342799</v>
      </c>
      <c r="EX128" s="239">
        <f t="shared" si="94"/>
        <v>50418984</v>
      </c>
      <c r="EY128" s="239">
        <f t="shared" si="172"/>
        <v>9335396</v>
      </c>
      <c r="EZ128" s="286">
        <f t="shared" si="173"/>
        <v>0.18515636887883341</v>
      </c>
      <c r="FA128" s="288">
        <f t="shared" si="174"/>
        <v>0.81484363112116664</v>
      </c>
      <c r="FB128" s="291">
        <f t="shared" si="175"/>
        <v>0.78690492850867444</v>
      </c>
      <c r="FC128" s="294">
        <f t="shared" si="176"/>
        <v>0.64960273693734094</v>
      </c>
      <c r="FE128" s="239">
        <f t="shared" si="98"/>
        <v>19108599</v>
      </c>
      <c r="FF128" s="239">
        <f t="shared" si="99"/>
        <v>13370646</v>
      </c>
      <c r="FG128" s="239">
        <f t="shared" si="100"/>
        <v>5737953</v>
      </c>
      <c r="FH128" s="239">
        <f t="shared" si="101"/>
        <v>12423266</v>
      </c>
      <c r="FI128" s="240">
        <f t="shared" si="102"/>
        <v>0.300281198009336</v>
      </c>
      <c r="FJ128" s="239">
        <f t="shared" si="103"/>
        <v>8134328</v>
      </c>
      <c r="FK128" s="240">
        <f t="shared" si="104"/>
        <v>0.69971880199066394</v>
      </c>
      <c r="FL128" s="240">
        <f t="shared" si="105"/>
        <v>0.65014007568006427</v>
      </c>
      <c r="FM128" s="240">
        <f t="shared" si="106"/>
        <v>0.42568939774182296</v>
      </c>
      <c r="FO128" s="312">
        <f t="shared" si="107"/>
        <v>8257219</v>
      </c>
      <c r="FP128" s="312">
        <f t="shared" si="169"/>
        <v>6514986</v>
      </c>
      <c r="FQ128" s="239">
        <f t="shared" si="108"/>
        <v>1742233</v>
      </c>
      <c r="FR128" s="312">
        <f t="shared" si="109"/>
        <v>6307014</v>
      </c>
      <c r="FS128" s="240">
        <f t="shared" si="110"/>
        <v>0.21099513044282828</v>
      </c>
      <c r="FT128" s="312">
        <f t="shared" si="111"/>
        <v>5020610</v>
      </c>
      <c r="FU128" s="240">
        <f t="shared" si="112"/>
        <v>0.78900486955717175</v>
      </c>
      <c r="FV128" s="240">
        <f t="shared" si="113"/>
        <v>0.76381818139981517</v>
      </c>
      <c r="FW128" s="240">
        <f t="shared" si="114"/>
        <v>0.60802674605094043</v>
      </c>
      <c r="FY128" s="244">
        <f t="shared" si="115"/>
        <v>8269325</v>
      </c>
      <c r="FZ128" s="244">
        <f t="shared" si="116"/>
        <v>7279881</v>
      </c>
      <c r="GA128" s="239">
        <f t="shared" si="117"/>
        <v>989444</v>
      </c>
      <c r="GB128" s="244">
        <f t="shared" si="118"/>
        <v>7150398</v>
      </c>
      <c r="GC128" s="240">
        <f t="shared" si="119"/>
        <v>0.11965232954322148</v>
      </c>
      <c r="GD128" s="244">
        <f t="shared" si="120"/>
        <v>6349870</v>
      </c>
      <c r="GE128" s="240">
        <f t="shared" si="121"/>
        <v>0.88034767045677853</v>
      </c>
      <c r="GF128" s="240">
        <f t="shared" si="122"/>
        <v>0.86468943958545585</v>
      </c>
      <c r="GG128" s="240">
        <f t="shared" si="123"/>
        <v>0.76788250552493709</v>
      </c>
      <c r="GI128" s="244">
        <f t="shared" si="124"/>
        <v>6685963</v>
      </c>
      <c r="GJ128" s="244">
        <f t="shared" si="125"/>
        <v>6159040</v>
      </c>
      <c r="GK128" s="239">
        <f t="shared" si="126"/>
        <v>526923</v>
      </c>
      <c r="GL128" s="244">
        <f t="shared" si="127"/>
        <v>6085453</v>
      </c>
      <c r="GM128" s="240">
        <f t="shared" si="128"/>
        <v>7.8810337418857984E-2</v>
      </c>
      <c r="GN128" s="244">
        <f t="shared" si="129"/>
        <v>5717918</v>
      </c>
      <c r="GO128" s="240">
        <f t="shared" si="130"/>
        <v>0.92118966258114199</v>
      </c>
      <c r="GP128" s="240">
        <f t="shared" si="131"/>
        <v>0.91018346945683071</v>
      </c>
      <c r="GQ128" s="240">
        <f t="shared" si="132"/>
        <v>0.85521233066949365</v>
      </c>
      <c r="GS128" s="244">
        <f t="shared" si="133"/>
        <v>5116920</v>
      </c>
      <c r="GT128" s="244">
        <f t="shared" si="134"/>
        <v>4884022</v>
      </c>
      <c r="GU128" s="239">
        <f t="shared" si="135"/>
        <v>232898</v>
      </c>
      <c r="GV128" s="244">
        <f t="shared" si="136"/>
        <v>4848936</v>
      </c>
      <c r="GW128" s="240">
        <f t="shared" si="137"/>
        <v>4.5515270905153879E-2</v>
      </c>
      <c r="GX128" s="244">
        <f t="shared" si="138"/>
        <v>4724971</v>
      </c>
      <c r="GY128" s="240">
        <f t="shared" si="139"/>
        <v>0.95448472909484616</v>
      </c>
      <c r="GZ128" s="240">
        <f t="shared" si="140"/>
        <v>0.94762786989048098</v>
      </c>
      <c r="HA128" s="240">
        <f t="shared" si="141"/>
        <v>0.92340138208140832</v>
      </c>
      <c r="HC128" s="239">
        <f t="shared" si="142"/>
        <v>2980958</v>
      </c>
      <c r="HD128" s="239">
        <f t="shared" si="143"/>
        <v>2875013</v>
      </c>
      <c r="HE128" s="239">
        <f t="shared" si="144"/>
        <v>105945</v>
      </c>
      <c r="HF128" s="239">
        <f t="shared" si="145"/>
        <v>2859880</v>
      </c>
      <c r="HG128" s="240">
        <f t="shared" si="146"/>
        <v>3.5540587958636113E-2</v>
      </c>
      <c r="HH128" s="239">
        <f t="shared" si="147"/>
        <v>2804613</v>
      </c>
      <c r="HI128" s="240">
        <f t="shared" si="148"/>
        <v>0.96445941204136387</v>
      </c>
      <c r="HJ128" s="299">
        <f t="shared" si="149"/>
        <v>0.95938285611538299</v>
      </c>
      <c r="HK128" s="297">
        <f t="shared" si="150"/>
        <v>0.94084284313968869</v>
      </c>
      <c r="HM128" s="239">
        <f t="shared" si="151"/>
        <v>31310385</v>
      </c>
      <c r="HN128" s="239">
        <f t="shared" si="152"/>
        <v>27712942</v>
      </c>
      <c r="HO128" s="307">
        <f t="shared" si="153"/>
        <v>3597443</v>
      </c>
      <c r="HP128" s="304">
        <f t="shared" si="154"/>
        <v>27251681</v>
      </c>
      <c r="HQ128" s="285">
        <f t="shared" si="155"/>
        <v>0.11489615985239403</v>
      </c>
      <c r="HR128" s="302">
        <f t="shared" si="156"/>
        <v>24617982</v>
      </c>
      <c r="HS128" s="300">
        <f t="shared" si="157"/>
        <v>0.88510384014760601</v>
      </c>
      <c r="HT128" s="299">
        <f t="shared" si="158"/>
        <v>0.87037195486417684</v>
      </c>
      <c r="HU128" s="297">
        <f t="shared" si="159"/>
        <v>0.78625612556345126</v>
      </c>
      <c r="HW128" s="239">
        <f t="shared" si="160"/>
        <v>14783841</v>
      </c>
      <c r="HX128" s="309">
        <f t="shared" si="161"/>
        <v>13918075</v>
      </c>
      <c r="HY128" s="307">
        <f t="shared" si="162"/>
        <v>865766</v>
      </c>
      <c r="HZ128" s="304">
        <f t="shared" si="163"/>
        <v>13794269</v>
      </c>
      <c r="IA128" s="285">
        <f t="shared" si="164"/>
        <v>5.856164172761328E-2</v>
      </c>
      <c r="IB128" s="302">
        <f t="shared" si="165"/>
        <v>13247502</v>
      </c>
      <c r="IC128" s="300">
        <f t="shared" si="166"/>
        <v>0.94143835827238675</v>
      </c>
      <c r="ID128" s="299">
        <f t="shared" si="167"/>
        <v>0.93306394461358177</v>
      </c>
      <c r="IE128" s="297">
        <f t="shared" si="168"/>
        <v>0.89607984826135512</v>
      </c>
    </row>
    <row r="129" spans="2:239" ht="15.6" x14ac:dyDescent="0.3">
      <c r="B129" s="131">
        <v>120</v>
      </c>
      <c r="C129" s="131" t="s">
        <v>775</v>
      </c>
      <c r="D129" s="139">
        <v>45011</v>
      </c>
      <c r="E129" s="136">
        <v>2980958</v>
      </c>
      <c r="F129" s="136">
        <v>2875015</v>
      </c>
      <c r="G129" s="137">
        <v>96.446008296661674</v>
      </c>
      <c r="H129" s="136">
        <v>2859882</v>
      </c>
      <c r="I129" s="137">
        <v>95.93835270406359</v>
      </c>
      <c r="J129" s="136">
        <v>2804615</v>
      </c>
      <c r="K129" s="137">
        <v>94.08435140649415</v>
      </c>
      <c r="L129" s="136">
        <v>2430735</v>
      </c>
      <c r="M129" s="137">
        <v>81.542074728996511</v>
      </c>
      <c r="N129" s="136">
        <v>2502655</v>
      </c>
      <c r="O129" s="137">
        <v>83.954721938383571</v>
      </c>
      <c r="P129" s="136">
        <v>0</v>
      </c>
      <c r="Q129" s="137">
        <v>0</v>
      </c>
      <c r="R129" s="136">
        <v>2442116</v>
      </c>
      <c r="S129" s="136">
        <v>2350518</v>
      </c>
      <c r="T129" s="137">
        <v>96.249236318012748</v>
      </c>
      <c r="U129" s="136">
        <v>2336388</v>
      </c>
      <c r="V129" s="137">
        <v>95.670639723911549</v>
      </c>
      <c r="W129" s="136">
        <v>2288681</v>
      </c>
      <c r="X129" s="137">
        <v>93.717128916071147</v>
      </c>
      <c r="Y129" s="136">
        <v>1586356</v>
      </c>
      <c r="Z129" s="137">
        <v>64.958257511109224</v>
      </c>
      <c r="AA129" s="136">
        <v>2040545</v>
      </c>
      <c r="AB129" s="137">
        <v>83.556432208789417</v>
      </c>
      <c r="AC129" s="136">
        <v>0</v>
      </c>
      <c r="AD129" s="137">
        <v>0</v>
      </c>
      <c r="AE129" s="138">
        <v>2674804</v>
      </c>
      <c r="AF129" s="138">
        <v>2533515</v>
      </c>
      <c r="AG129" s="137">
        <v>94.717781190696599</v>
      </c>
      <c r="AH129" s="138">
        <v>2512560</v>
      </c>
      <c r="AI129" s="137">
        <v>93.934359302588149</v>
      </c>
      <c r="AJ129" s="138">
        <v>2436290</v>
      </c>
      <c r="AK129" s="137">
        <v>91.082935422558066</v>
      </c>
      <c r="AL129" s="138">
        <v>2134979</v>
      </c>
      <c r="AM129" s="137">
        <v>79.818147423138299</v>
      </c>
      <c r="AN129" s="138">
        <v>3015497</v>
      </c>
      <c r="AO129" s="138">
        <v>2804212</v>
      </c>
      <c r="AP129" s="137">
        <v>92.993360630105087</v>
      </c>
      <c r="AQ129" s="138">
        <v>2774004</v>
      </c>
      <c r="AR129" s="137">
        <v>91.991602047688986</v>
      </c>
      <c r="AS129" s="138">
        <v>2641773</v>
      </c>
      <c r="AT129" s="137">
        <v>87.606553745535138</v>
      </c>
      <c r="AU129" s="138">
        <v>2186210</v>
      </c>
      <c r="AV129" s="137">
        <v>72.499160171606874</v>
      </c>
      <c r="AW129" s="138">
        <v>3670466</v>
      </c>
      <c r="AX129" s="138">
        <v>3354846</v>
      </c>
      <c r="AY129" s="137">
        <v>91.401091850462578</v>
      </c>
      <c r="AZ129" s="138">
        <v>3311476</v>
      </c>
      <c r="BA129" s="137">
        <v>90.219498014693499</v>
      </c>
      <c r="BB129" s="138">
        <v>3076145</v>
      </c>
      <c r="BC129" s="137">
        <v>83.808023286416486</v>
      </c>
      <c r="BD129" s="138">
        <v>2278019</v>
      </c>
      <c r="BE129" s="137">
        <v>62.063481857616985</v>
      </c>
      <c r="BF129" s="138">
        <v>4129776</v>
      </c>
      <c r="BG129" s="138">
        <v>3694183</v>
      </c>
      <c r="BH129" s="137">
        <v>89.452381920956498</v>
      </c>
      <c r="BI129" s="138">
        <v>3636150</v>
      </c>
      <c r="BJ129" s="137">
        <v>88.047148319908871</v>
      </c>
      <c r="BK129" s="138">
        <v>3287677</v>
      </c>
      <c r="BL129" s="137">
        <v>79.6090877568178</v>
      </c>
      <c r="BM129" s="138">
        <v>2175182</v>
      </c>
      <c r="BN129" s="137">
        <v>52.670701752346858</v>
      </c>
      <c r="BO129" s="138">
        <v>4139549</v>
      </c>
      <c r="BP129" s="138">
        <v>3585727</v>
      </c>
      <c r="BQ129" s="137">
        <v>86.62119955579702</v>
      </c>
      <c r="BR129" s="138">
        <v>3514296</v>
      </c>
      <c r="BS129" s="137">
        <v>84.895625103121148</v>
      </c>
      <c r="BT129" s="138">
        <v>3062198</v>
      </c>
      <c r="BU129" s="137">
        <v>73.974193807103134</v>
      </c>
      <c r="BV129" s="138">
        <v>1708001</v>
      </c>
      <c r="BW129" s="137">
        <v>41.260557611469267</v>
      </c>
      <c r="BX129" s="136">
        <v>3865391</v>
      </c>
      <c r="BY129" s="136">
        <v>3149158</v>
      </c>
      <c r="BZ129" s="137">
        <v>81.470619660469026</v>
      </c>
      <c r="CA129" s="136">
        <v>3062701</v>
      </c>
      <c r="CB129" s="137">
        <v>79.233924847447511</v>
      </c>
      <c r="CC129" s="136">
        <v>2511924</v>
      </c>
      <c r="CD129" s="137">
        <v>64.984991169069318</v>
      </c>
      <c r="CE129" s="136">
        <v>4391828</v>
      </c>
      <c r="CF129" s="136">
        <v>3365918</v>
      </c>
      <c r="CG129" s="137">
        <v>76.640478634409178</v>
      </c>
      <c r="CH129" s="136">
        <v>3244426</v>
      </c>
      <c r="CI129" s="137">
        <v>73.874159006227018</v>
      </c>
      <c r="CJ129" s="136">
        <v>2508694</v>
      </c>
      <c r="CK129" s="137">
        <v>57.121863606680414</v>
      </c>
      <c r="CL129" s="136">
        <v>4695213</v>
      </c>
      <c r="CM129" s="136">
        <v>3385887</v>
      </c>
      <c r="CN129" s="137">
        <v>72.113597402290381</v>
      </c>
      <c r="CO129" s="136">
        <v>3226871</v>
      </c>
      <c r="CP129" s="137">
        <v>68.726828793496693</v>
      </c>
      <c r="CQ129" s="136">
        <v>2327340</v>
      </c>
      <c r="CR129" s="137">
        <v>49.568358240616561</v>
      </c>
      <c r="CS129" s="136">
        <v>4789564</v>
      </c>
      <c r="CT129" s="136">
        <v>3310308</v>
      </c>
      <c r="CU129" s="137">
        <v>69.115017567361036</v>
      </c>
      <c r="CV129" s="136">
        <v>3115980</v>
      </c>
      <c r="CW129" s="137">
        <v>65.057696274650468</v>
      </c>
      <c r="CX129" s="136">
        <v>2109458</v>
      </c>
      <c r="CY129" s="137">
        <v>44.042798050093914</v>
      </c>
      <c r="CZ129" s="136">
        <v>4417542</v>
      </c>
      <c r="DA129" s="136">
        <v>3017497</v>
      </c>
      <c r="DB129" s="137">
        <v>68.307149088791903</v>
      </c>
      <c r="DC129" s="136">
        <v>2803333</v>
      </c>
      <c r="DD129" s="137">
        <v>63.459113688109817</v>
      </c>
      <c r="DE129" s="136">
        <v>1806037</v>
      </c>
      <c r="DF129" s="137">
        <v>40.883301166123601</v>
      </c>
      <c r="DG129" s="136">
        <v>3804929</v>
      </c>
      <c r="DH129" s="136">
        <v>2696979</v>
      </c>
      <c r="DI129" s="137">
        <v>70.881191212766396</v>
      </c>
      <c r="DJ129" s="136">
        <v>2460162</v>
      </c>
      <c r="DK129" s="137">
        <v>64.657238019421641</v>
      </c>
      <c r="DL129" s="136">
        <v>1534081</v>
      </c>
      <c r="DM129" s="137">
        <v>40.318255610025837</v>
      </c>
      <c r="DN129" s="136">
        <v>1401351</v>
      </c>
      <c r="DO129" s="136">
        <v>960529</v>
      </c>
      <c r="DP129" s="137">
        <v>68.54307022294914</v>
      </c>
      <c r="DQ129" s="136">
        <v>817621</v>
      </c>
      <c r="DR129" s="137">
        <v>58.345196885005969</v>
      </c>
      <c r="DS129" s="136">
        <v>357434</v>
      </c>
      <c r="DT129" s="137">
        <v>25.506386337184615</v>
      </c>
      <c r="DU129" s="136">
        <v>1422608</v>
      </c>
      <c r="DV129" s="136">
        <v>877849</v>
      </c>
      <c r="DW129" s="137">
        <v>61.707019783383757</v>
      </c>
      <c r="DX129" s="136">
        <v>685050</v>
      </c>
      <c r="DY129" s="137">
        <v>48.154516212477368</v>
      </c>
      <c r="DZ129" s="136">
        <v>130759</v>
      </c>
      <c r="EA129" s="137">
        <v>9.1914989933980404</v>
      </c>
      <c r="EB129" s="136">
        <v>2988769</v>
      </c>
      <c r="EC129" s="136">
        <v>1307084</v>
      </c>
      <c r="ED129" s="137">
        <v>43.733189149111226</v>
      </c>
      <c r="EE129" s="136">
        <v>985216</v>
      </c>
      <c r="EF129" s="137">
        <v>32.963939334220875</v>
      </c>
      <c r="EG129" s="136">
        <v>35919</v>
      </c>
      <c r="EH129" s="137">
        <v>1.2017991353630877</v>
      </c>
      <c r="EI129" s="136">
        <v>5005988</v>
      </c>
      <c r="EJ129" s="136">
        <v>491760</v>
      </c>
      <c r="EK129" s="137">
        <v>9.8234354537006485</v>
      </c>
      <c r="EL129" s="138">
        <v>324731</v>
      </c>
      <c r="EM129" s="137">
        <v>6.4868513468270397</v>
      </c>
      <c r="EN129" s="138">
        <v>11693</v>
      </c>
      <c r="EO129" s="137">
        <v>0.23358026427550363</v>
      </c>
      <c r="EP129" s="138">
        <v>2223118</v>
      </c>
      <c r="EQ129" s="138">
        <v>0</v>
      </c>
      <c r="ER129" s="137">
        <v>0</v>
      </c>
      <c r="ET129" s="239">
        <f t="shared" si="93"/>
        <v>59836349</v>
      </c>
      <c r="EU129" s="239">
        <f t="shared" si="170"/>
        <v>16075364</v>
      </c>
      <c r="EV129" s="242">
        <v>44986</v>
      </c>
      <c r="EW129" s="287">
        <f t="shared" si="171"/>
        <v>0.26865549567537955</v>
      </c>
      <c r="EX129" s="239">
        <f t="shared" si="94"/>
        <v>50418984</v>
      </c>
      <c r="EY129" s="239">
        <f t="shared" si="172"/>
        <v>9334692</v>
      </c>
      <c r="EZ129" s="286">
        <f t="shared" si="173"/>
        <v>0.18514240588425979</v>
      </c>
      <c r="FA129" s="288">
        <f t="shared" si="174"/>
        <v>0.81485759411574021</v>
      </c>
      <c r="FB129" s="291">
        <f t="shared" si="175"/>
        <v>0.78692283842927102</v>
      </c>
      <c r="FC129" s="294">
        <f t="shared" si="176"/>
        <v>0.64960347078790803</v>
      </c>
      <c r="FE129" s="239">
        <f t="shared" si="98"/>
        <v>19108599</v>
      </c>
      <c r="FF129" s="239">
        <f t="shared" si="99"/>
        <v>13371200</v>
      </c>
      <c r="FG129" s="239">
        <f t="shared" si="100"/>
        <v>5737399</v>
      </c>
      <c r="FH129" s="239">
        <f t="shared" si="101"/>
        <v>12423967</v>
      </c>
      <c r="FI129" s="240">
        <f t="shared" si="102"/>
        <v>0.30025220582628792</v>
      </c>
      <c r="FJ129" s="239">
        <f t="shared" si="103"/>
        <v>8134350</v>
      </c>
      <c r="FK129" s="240">
        <f t="shared" si="104"/>
        <v>0.69974779417371202</v>
      </c>
      <c r="FL129" s="240">
        <f t="shared" si="105"/>
        <v>0.65017676073478747</v>
      </c>
      <c r="FM129" s="240">
        <f t="shared" si="106"/>
        <v>0.42569054905595122</v>
      </c>
      <c r="FO129" s="312">
        <f t="shared" si="107"/>
        <v>8257219</v>
      </c>
      <c r="FP129" s="312">
        <f t="shared" si="169"/>
        <v>6515076</v>
      </c>
      <c r="FQ129" s="239">
        <f t="shared" si="108"/>
        <v>1742143</v>
      </c>
      <c r="FR129" s="312">
        <f t="shared" si="109"/>
        <v>6307127</v>
      </c>
      <c r="FS129" s="240">
        <f t="shared" si="110"/>
        <v>0.21098423088935875</v>
      </c>
      <c r="FT129" s="312">
        <f t="shared" si="111"/>
        <v>5020618</v>
      </c>
      <c r="FU129" s="240">
        <f t="shared" si="112"/>
        <v>0.7890157691106412</v>
      </c>
      <c r="FV129" s="240">
        <f t="shared" si="113"/>
        <v>0.76383186639472689</v>
      </c>
      <c r="FW129" s="240">
        <f t="shared" si="114"/>
        <v>0.60802771490013774</v>
      </c>
      <c r="FY129" s="244">
        <f t="shared" si="115"/>
        <v>8269325</v>
      </c>
      <c r="FZ129" s="244">
        <f t="shared" si="116"/>
        <v>7279910</v>
      </c>
      <c r="GA129" s="239">
        <f t="shared" si="117"/>
        <v>989415</v>
      </c>
      <c r="GB129" s="244">
        <f t="shared" si="118"/>
        <v>7150446</v>
      </c>
      <c r="GC129" s="240">
        <f t="shared" si="119"/>
        <v>0.11964882260644007</v>
      </c>
      <c r="GD129" s="244">
        <f t="shared" si="120"/>
        <v>6349875</v>
      </c>
      <c r="GE129" s="240">
        <f t="shared" si="121"/>
        <v>0.88035117739355995</v>
      </c>
      <c r="GF129" s="240">
        <f t="shared" si="122"/>
        <v>0.86469524417047339</v>
      </c>
      <c r="GG129" s="240">
        <f t="shared" si="123"/>
        <v>0.76788311016920974</v>
      </c>
      <c r="GI129" s="244">
        <f t="shared" si="124"/>
        <v>6685963</v>
      </c>
      <c r="GJ129" s="244">
        <f t="shared" si="125"/>
        <v>6159058</v>
      </c>
      <c r="GK129" s="239">
        <f t="shared" si="126"/>
        <v>526905</v>
      </c>
      <c r="GL129" s="244">
        <f t="shared" si="127"/>
        <v>6085480</v>
      </c>
      <c r="GM129" s="240">
        <f t="shared" si="128"/>
        <v>7.8807645211318098E-2</v>
      </c>
      <c r="GN129" s="244">
        <f t="shared" si="129"/>
        <v>5717918</v>
      </c>
      <c r="GO129" s="240">
        <f t="shared" si="130"/>
        <v>0.92119235478868189</v>
      </c>
      <c r="GP129" s="240">
        <f t="shared" si="131"/>
        <v>0.9101875077681405</v>
      </c>
      <c r="GQ129" s="240">
        <f t="shared" si="132"/>
        <v>0.85521233066949365</v>
      </c>
      <c r="GS129" s="244">
        <f t="shared" si="133"/>
        <v>5116920</v>
      </c>
      <c r="GT129" s="244">
        <f t="shared" si="134"/>
        <v>4884033</v>
      </c>
      <c r="GU129" s="239">
        <f t="shared" si="135"/>
        <v>232887</v>
      </c>
      <c r="GV129" s="244">
        <f t="shared" si="136"/>
        <v>4848948</v>
      </c>
      <c r="GW129" s="240">
        <f t="shared" si="137"/>
        <v>4.5513121174456508E-2</v>
      </c>
      <c r="GX129" s="244">
        <f t="shared" si="138"/>
        <v>4724971</v>
      </c>
      <c r="GY129" s="240">
        <f t="shared" si="139"/>
        <v>0.95448687882554351</v>
      </c>
      <c r="GZ129" s="240">
        <f t="shared" si="140"/>
        <v>0.94763021505124179</v>
      </c>
      <c r="HA129" s="240">
        <f t="shared" si="141"/>
        <v>0.92340138208140832</v>
      </c>
      <c r="HC129" s="239">
        <f t="shared" si="142"/>
        <v>2980958</v>
      </c>
      <c r="HD129" s="239">
        <f t="shared" si="143"/>
        <v>2875015</v>
      </c>
      <c r="HE129" s="239">
        <f t="shared" si="144"/>
        <v>105943</v>
      </c>
      <c r="HF129" s="239">
        <f t="shared" si="145"/>
        <v>2859882</v>
      </c>
      <c r="HG129" s="240">
        <f t="shared" si="146"/>
        <v>3.5539917033383231E-2</v>
      </c>
      <c r="HH129" s="239">
        <f t="shared" si="147"/>
        <v>2804615</v>
      </c>
      <c r="HI129" s="240">
        <f t="shared" si="148"/>
        <v>0.96446008296661678</v>
      </c>
      <c r="HJ129" s="299">
        <f t="shared" si="149"/>
        <v>0.9593835270406359</v>
      </c>
      <c r="HK129" s="297">
        <f t="shared" si="150"/>
        <v>0.94084351406494149</v>
      </c>
      <c r="HM129" s="239">
        <f t="shared" si="151"/>
        <v>31310385</v>
      </c>
      <c r="HN129" s="239">
        <f t="shared" si="152"/>
        <v>27713092</v>
      </c>
      <c r="HO129" s="307">
        <f t="shared" si="153"/>
        <v>3597293</v>
      </c>
      <c r="HP129" s="304">
        <f t="shared" si="154"/>
        <v>27251883</v>
      </c>
      <c r="HQ129" s="285">
        <f t="shared" si="155"/>
        <v>0.11489136910964205</v>
      </c>
      <c r="HR129" s="302">
        <f t="shared" si="156"/>
        <v>24617997</v>
      </c>
      <c r="HS129" s="300">
        <f t="shared" si="157"/>
        <v>0.88510863089035796</v>
      </c>
      <c r="HT129" s="299">
        <f t="shared" si="158"/>
        <v>0.87037840639774955</v>
      </c>
      <c r="HU129" s="297">
        <f t="shared" si="159"/>
        <v>0.7862566046377264</v>
      </c>
      <c r="HW129" s="239">
        <f t="shared" si="160"/>
        <v>14783841</v>
      </c>
      <c r="HX129" s="309">
        <f t="shared" si="161"/>
        <v>13918106</v>
      </c>
      <c r="HY129" s="307">
        <f t="shared" si="162"/>
        <v>865735</v>
      </c>
      <c r="HZ129" s="304">
        <f t="shared" si="163"/>
        <v>13794310</v>
      </c>
      <c r="IA129" s="285">
        <f t="shared" si="164"/>
        <v>5.8559544843589703E-2</v>
      </c>
      <c r="IB129" s="302">
        <f t="shared" si="165"/>
        <v>13247504</v>
      </c>
      <c r="IC129" s="300">
        <f t="shared" si="166"/>
        <v>0.94144045515641028</v>
      </c>
      <c r="ID129" s="299">
        <f t="shared" si="167"/>
        <v>0.93306671791180651</v>
      </c>
      <c r="IE129" s="297">
        <f t="shared" si="168"/>
        <v>0.89607998354419527</v>
      </c>
    </row>
    <row r="130" spans="2:239" ht="15" hidden="1" x14ac:dyDescent="0.3">
      <c r="B130" s="131">
        <v>121</v>
      </c>
      <c r="C130" s="131" t="s">
        <v>776</v>
      </c>
      <c r="D130" s="139">
        <v>45018</v>
      </c>
      <c r="E130" s="136">
        <v>2980958</v>
      </c>
      <c r="F130" s="136">
        <v>2875017</v>
      </c>
      <c r="G130" s="137">
        <v>96.446075389186973</v>
      </c>
      <c r="H130" s="136">
        <v>2859883</v>
      </c>
      <c r="I130" s="137">
        <v>95.938386250326232</v>
      </c>
      <c r="J130" s="136">
        <v>2804615</v>
      </c>
      <c r="K130" s="137">
        <v>94.08435140649415</v>
      </c>
      <c r="L130" s="136">
        <v>2430735</v>
      </c>
      <c r="M130" s="137">
        <v>81.542074728996511</v>
      </c>
      <c r="N130" s="136">
        <v>2502682</v>
      </c>
      <c r="O130" s="137">
        <v>83.955627687474959</v>
      </c>
      <c r="P130" s="136">
        <v>0</v>
      </c>
      <c r="Q130" s="137">
        <v>0</v>
      </c>
      <c r="R130" s="136">
        <v>2442116</v>
      </c>
      <c r="S130" s="136">
        <v>2350520</v>
      </c>
      <c r="T130" s="137">
        <v>96.249318214204408</v>
      </c>
      <c r="U130" s="136">
        <v>2336391</v>
      </c>
      <c r="V130" s="137">
        <v>95.670762568199052</v>
      </c>
      <c r="W130" s="136">
        <v>2288681</v>
      </c>
      <c r="X130" s="137">
        <v>93.717128916071147</v>
      </c>
      <c r="Y130" s="136">
        <v>1586356</v>
      </c>
      <c r="Z130" s="137">
        <v>64.958257511109224</v>
      </c>
      <c r="AA130" s="136">
        <v>2040557</v>
      </c>
      <c r="AB130" s="137">
        <v>83.556923585939401</v>
      </c>
      <c r="AC130" s="136">
        <v>0</v>
      </c>
      <c r="AD130" s="137">
        <v>0</v>
      </c>
      <c r="AE130" s="138">
        <v>2674804</v>
      </c>
      <c r="AF130" s="138">
        <v>2533520</v>
      </c>
      <c r="AG130" s="137">
        <v>94.717968120280958</v>
      </c>
      <c r="AH130" s="138">
        <v>2512565</v>
      </c>
      <c r="AI130" s="137">
        <v>93.934546232172522</v>
      </c>
      <c r="AJ130" s="138">
        <v>2436291</v>
      </c>
      <c r="AK130" s="137">
        <v>91.082972808474935</v>
      </c>
      <c r="AL130" s="138">
        <v>2134987</v>
      </c>
      <c r="AM130" s="137">
        <v>79.818446510473294</v>
      </c>
      <c r="AN130" s="138">
        <v>3015497</v>
      </c>
      <c r="AO130" s="138">
        <v>2804218</v>
      </c>
      <c r="AP130" s="137">
        <v>92.993559602281152</v>
      </c>
      <c r="AQ130" s="138">
        <v>2774007</v>
      </c>
      <c r="AR130" s="137">
        <v>91.991701533777018</v>
      </c>
      <c r="AS130" s="138">
        <v>2641774</v>
      </c>
      <c r="AT130" s="137">
        <v>87.606586907564491</v>
      </c>
      <c r="AU130" s="138">
        <v>2186219</v>
      </c>
      <c r="AV130" s="137">
        <v>72.499458629870958</v>
      </c>
      <c r="AW130" s="138">
        <v>3670466</v>
      </c>
      <c r="AX130" s="138">
        <v>3354851</v>
      </c>
      <c r="AY130" s="137">
        <v>91.401228072947688</v>
      </c>
      <c r="AZ130" s="138">
        <v>3311491</v>
      </c>
      <c r="BA130" s="137">
        <v>90.219906682148803</v>
      </c>
      <c r="BB130" s="138">
        <v>3076148</v>
      </c>
      <c r="BC130" s="137">
        <v>83.808105019907558</v>
      </c>
      <c r="BD130" s="138">
        <v>2278032</v>
      </c>
      <c r="BE130" s="137">
        <v>62.063836036078257</v>
      </c>
      <c r="BF130" s="138">
        <v>4129776</v>
      </c>
      <c r="BG130" s="138">
        <v>3694197</v>
      </c>
      <c r="BH130" s="137">
        <v>89.452720922393851</v>
      </c>
      <c r="BI130" s="138">
        <v>3636169</v>
      </c>
      <c r="BJ130" s="137">
        <v>88.047608393288158</v>
      </c>
      <c r="BK130" s="138">
        <v>3287679</v>
      </c>
      <c r="BL130" s="137">
        <v>79.609136185594565</v>
      </c>
      <c r="BM130" s="138">
        <v>2175200</v>
      </c>
      <c r="BN130" s="137">
        <v>52.671137611337763</v>
      </c>
      <c r="BO130" s="138">
        <v>4139549</v>
      </c>
      <c r="BP130" s="138">
        <v>3585737</v>
      </c>
      <c r="BQ130" s="137">
        <v>86.621441128006936</v>
      </c>
      <c r="BR130" s="138">
        <v>3514312</v>
      </c>
      <c r="BS130" s="137">
        <v>84.896011618657013</v>
      </c>
      <c r="BT130" s="138">
        <v>3062199</v>
      </c>
      <c r="BU130" s="137">
        <v>73.974217964324126</v>
      </c>
      <c r="BV130" s="138">
        <v>1708007</v>
      </c>
      <c r="BW130" s="137">
        <v>41.260702554795223</v>
      </c>
      <c r="BX130" s="136">
        <v>3865391</v>
      </c>
      <c r="BY130" s="136">
        <v>3149180</v>
      </c>
      <c r="BZ130" s="137">
        <v>81.471188813757777</v>
      </c>
      <c r="CA130" s="136">
        <v>3062725</v>
      </c>
      <c r="CB130" s="137">
        <v>79.234545741944345</v>
      </c>
      <c r="CC130" s="136">
        <v>2511926</v>
      </c>
      <c r="CD130" s="137">
        <v>64.985042910277386</v>
      </c>
      <c r="CE130" s="136">
        <v>4391828</v>
      </c>
      <c r="CF130" s="136">
        <v>3365958</v>
      </c>
      <c r="CG130" s="137">
        <v>76.641389416889723</v>
      </c>
      <c r="CH130" s="136">
        <v>3244476</v>
      </c>
      <c r="CI130" s="137">
        <v>73.875297484327703</v>
      </c>
      <c r="CJ130" s="136">
        <v>2508697</v>
      </c>
      <c r="CK130" s="137">
        <v>57.121931915366453</v>
      </c>
      <c r="CL130" s="136">
        <v>4695213</v>
      </c>
      <c r="CM130" s="136">
        <v>3385943</v>
      </c>
      <c r="CN130" s="137">
        <v>72.114790106433929</v>
      </c>
      <c r="CO130" s="136">
        <v>3226931</v>
      </c>
      <c r="CP130" s="137">
        <v>68.728106690793368</v>
      </c>
      <c r="CQ130" s="136">
        <v>2327343</v>
      </c>
      <c r="CR130" s="137">
        <v>49.568422135481391</v>
      </c>
      <c r="CS130" s="136">
        <v>4789564</v>
      </c>
      <c r="CT130" s="136">
        <v>3310403</v>
      </c>
      <c r="CU130" s="137">
        <v>69.1170010464418</v>
      </c>
      <c r="CV130" s="136">
        <v>3116097</v>
      </c>
      <c r="CW130" s="137">
        <v>65.060139085728892</v>
      </c>
      <c r="CX130" s="136">
        <v>2109463</v>
      </c>
      <c r="CY130" s="137">
        <v>44.042902443729744</v>
      </c>
      <c r="CZ130" s="136">
        <v>4417542</v>
      </c>
      <c r="DA130" s="136">
        <v>3017602</v>
      </c>
      <c r="DB130" s="137">
        <v>68.309525976210296</v>
      </c>
      <c r="DC130" s="136">
        <v>2803461</v>
      </c>
      <c r="DD130" s="137">
        <v>63.462011227057943</v>
      </c>
      <c r="DE130" s="136">
        <v>1806041</v>
      </c>
      <c r="DF130" s="137">
        <v>40.883391714215733</v>
      </c>
      <c r="DG130" s="136">
        <v>3804929</v>
      </c>
      <c r="DH130" s="136">
        <v>2697071</v>
      </c>
      <c r="DI130" s="137">
        <v>70.883609129105963</v>
      </c>
      <c r="DJ130" s="136">
        <v>2460271</v>
      </c>
      <c r="DK130" s="137">
        <v>64.660102724650045</v>
      </c>
      <c r="DL130" s="136">
        <v>1534081</v>
      </c>
      <c r="DM130" s="137">
        <v>40.318255610025837</v>
      </c>
      <c r="DN130" s="136">
        <v>1401351</v>
      </c>
      <c r="DO130" s="136">
        <v>960585</v>
      </c>
      <c r="DP130" s="137">
        <v>68.54706636667045</v>
      </c>
      <c r="DQ130" s="136">
        <v>817714</v>
      </c>
      <c r="DR130" s="137">
        <v>58.351833337971712</v>
      </c>
      <c r="DS130" s="136">
        <v>357434</v>
      </c>
      <c r="DT130" s="137">
        <v>25.506386337184615</v>
      </c>
      <c r="DU130" s="136">
        <v>1422608</v>
      </c>
      <c r="DV130" s="136">
        <v>877893</v>
      </c>
      <c r="DW130" s="137">
        <v>61.710112694431643</v>
      </c>
      <c r="DX130" s="136">
        <v>685116</v>
      </c>
      <c r="DY130" s="137">
        <v>48.159155579049184</v>
      </c>
      <c r="DZ130" s="136">
        <v>130759</v>
      </c>
      <c r="EA130" s="137">
        <v>9.1914989933980404</v>
      </c>
      <c r="EB130" s="136">
        <v>2988769</v>
      </c>
      <c r="EC130" s="136">
        <v>1307169</v>
      </c>
      <c r="ED130" s="137">
        <v>43.73603312935861</v>
      </c>
      <c r="EE130" s="136">
        <v>985391</v>
      </c>
      <c r="EF130" s="137">
        <v>32.96979458767138</v>
      </c>
      <c r="EG130" s="136">
        <v>35921</v>
      </c>
      <c r="EH130" s="137">
        <v>1.201866052545379</v>
      </c>
      <c r="EI130" s="136">
        <v>5005988</v>
      </c>
      <c r="EJ130" s="136">
        <v>491871</v>
      </c>
      <c r="EK130" s="137">
        <v>9.8256527982088659</v>
      </c>
      <c r="EL130" s="138">
        <v>324967</v>
      </c>
      <c r="EM130" s="137">
        <v>6.4915657009165821</v>
      </c>
      <c r="EN130" s="138">
        <v>11693</v>
      </c>
      <c r="EO130" s="137">
        <v>0.23358026427550363</v>
      </c>
      <c r="EP130" s="138">
        <v>2223118</v>
      </c>
      <c r="EQ130" s="138">
        <v>0</v>
      </c>
      <c r="ER130" s="137">
        <v>0</v>
      </c>
      <c r="ET130" s="239">
        <f t="shared" si="93"/>
        <v>59836349</v>
      </c>
      <c r="EU130" s="239">
        <f t="shared" si="170"/>
        <v>16074614</v>
      </c>
      <c r="EW130" s="287">
        <f t="shared" si="171"/>
        <v>0.26864296148817501</v>
      </c>
      <c r="EX130" s="239">
        <f t="shared" si="94"/>
        <v>50418984</v>
      </c>
      <c r="EY130" s="239">
        <f t="shared" si="172"/>
        <v>9334182</v>
      </c>
      <c r="EZ130" s="286">
        <f t="shared" si="173"/>
        <v>0.18513229064671355</v>
      </c>
      <c r="FA130" s="288">
        <f t="shared" si="174"/>
        <v>0.81486770935328645</v>
      </c>
      <c r="FB130" s="291">
        <f t="shared" si="175"/>
        <v>0.78693559156209891</v>
      </c>
      <c r="FC130" s="294">
        <f t="shared" si="176"/>
        <v>0.64960396663288578</v>
      </c>
      <c r="FE130" s="239">
        <f t="shared" si="98"/>
        <v>19108599</v>
      </c>
      <c r="FF130" s="239">
        <f t="shared" si="99"/>
        <v>13371604</v>
      </c>
      <c r="FG130" s="239">
        <f t="shared" si="100"/>
        <v>5736995</v>
      </c>
      <c r="FH130" s="239">
        <f t="shared" si="101"/>
        <v>12424474</v>
      </c>
      <c r="FI130" s="240">
        <f t="shared" si="102"/>
        <v>0.30023106351229623</v>
      </c>
      <c r="FJ130" s="239">
        <f t="shared" si="103"/>
        <v>8134362</v>
      </c>
      <c r="FK130" s="240">
        <f t="shared" si="104"/>
        <v>0.69976893648770377</v>
      </c>
      <c r="FL130" s="240">
        <f t="shared" si="105"/>
        <v>0.65020329329219795</v>
      </c>
      <c r="FM130" s="240">
        <f t="shared" si="106"/>
        <v>0.42569117704547571</v>
      </c>
      <c r="FO130" s="312">
        <f t="shared" si="107"/>
        <v>8257219</v>
      </c>
      <c r="FP130" s="312">
        <f t="shared" si="169"/>
        <v>6515138</v>
      </c>
      <c r="FQ130" s="239">
        <f t="shared" si="108"/>
        <v>1742081</v>
      </c>
      <c r="FR130" s="312">
        <f t="shared" si="109"/>
        <v>6307201</v>
      </c>
      <c r="FS130" s="240">
        <f t="shared" si="110"/>
        <v>0.21097672230807976</v>
      </c>
      <c r="FT130" s="312">
        <f t="shared" si="111"/>
        <v>5020623</v>
      </c>
      <c r="FU130" s="240">
        <f t="shared" si="112"/>
        <v>0.78902327769192027</v>
      </c>
      <c r="FV130" s="240">
        <f t="shared" si="113"/>
        <v>0.76384082824980182</v>
      </c>
      <c r="FW130" s="240">
        <f t="shared" si="114"/>
        <v>0.60802832043088595</v>
      </c>
      <c r="FY130" s="244">
        <f t="shared" si="115"/>
        <v>8269325</v>
      </c>
      <c r="FZ130" s="244">
        <f t="shared" si="116"/>
        <v>7279934</v>
      </c>
      <c r="GA130" s="239">
        <f t="shared" si="117"/>
        <v>989391</v>
      </c>
      <c r="GB130" s="244">
        <f t="shared" si="118"/>
        <v>7150481</v>
      </c>
      <c r="GC130" s="240">
        <f t="shared" si="119"/>
        <v>0.1196459203139313</v>
      </c>
      <c r="GD130" s="244">
        <f t="shared" si="120"/>
        <v>6349878</v>
      </c>
      <c r="GE130" s="240">
        <f t="shared" si="121"/>
        <v>0.88035407968606871</v>
      </c>
      <c r="GF130" s="240">
        <f t="shared" si="122"/>
        <v>0.86469947668038205</v>
      </c>
      <c r="GG130" s="240">
        <f t="shared" si="123"/>
        <v>0.76788347295577331</v>
      </c>
      <c r="GI130" s="244">
        <f t="shared" si="124"/>
        <v>6685963</v>
      </c>
      <c r="GJ130" s="244">
        <f t="shared" si="125"/>
        <v>6159069</v>
      </c>
      <c r="GK130" s="239">
        <f t="shared" si="126"/>
        <v>526894</v>
      </c>
      <c r="GL130" s="244">
        <f t="shared" si="127"/>
        <v>6085498</v>
      </c>
      <c r="GM130" s="240">
        <f t="shared" si="128"/>
        <v>7.8805999973377061E-2</v>
      </c>
      <c r="GN130" s="244">
        <f t="shared" si="129"/>
        <v>5717922</v>
      </c>
      <c r="GO130" s="240">
        <f t="shared" si="130"/>
        <v>0.92119400002662299</v>
      </c>
      <c r="GP130" s="240">
        <f t="shared" si="131"/>
        <v>0.9101901999756804</v>
      </c>
      <c r="GQ130" s="240">
        <f t="shared" si="132"/>
        <v>0.85521292893783585</v>
      </c>
      <c r="GS130" s="244">
        <f t="shared" si="133"/>
        <v>5116920</v>
      </c>
      <c r="GT130" s="244">
        <f t="shared" si="134"/>
        <v>4884040</v>
      </c>
      <c r="GU130" s="239">
        <f t="shared" si="135"/>
        <v>232880</v>
      </c>
      <c r="GV130" s="244">
        <f t="shared" si="136"/>
        <v>4848956</v>
      </c>
      <c r="GW130" s="240">
        <f t="shared" si="137"/>
        <v>4.5511753164012729E-2</v>
      </c>
      <c r="GX130" s="244">
        <f t="shared" si="138"/>
        <v>4724972</v>
      </c>
      <c r="GY130" s="240">
        <f t="shared" si="139"/>
        <v>0.95448824683598732</v>
      </c>
      <c r="GZ130" s="240">
        <f t="shared" si="140"/>
        <v>0.94763177849174896</v>
      </c>
      <c r="HA130" s="240">
        <f t="shared" si="141"/>
        <v>0.92340157751147178</v>
      </c>
      <c r="HC130" s="239">
        <f t="shared" si="142"/>
        <v>2980958</v>
      </c>
      <c r="HD130" s="239">
        <f t="shared" si="143"/>
        <v>2875017</v>
      </c>
      <c r="HE130" s="239">
        <f t="shared" si="144"/>
        <v>105941</v>
      </c>
      <c r="HF130" s="239">
        <f t="shared" si="145"/>
        <v>2859883</v>
      </c>
      <c r="HG130" s="240">
        <f t="shared" si="146"/>
        <v>3.5539246108130342E-2</v>
      </c>
      <c r="HH130" s="239">
        <f t="shared" si="147"/>
        <v>2804615</v>
      </c>
      <c r="HI130" s="240">
        <f t="shared" si="148"/>
        <v>0.96446075389186969</v>
      </c>
      <c r="HJ130" s="299">
        <f t="shared" si="149"/>
        <v>0.95938386250326235</v>
      </c>
      <c r="HK130" s="297">
        <f t="shared" si="150"/>
        <v>0.94084351406494149</v>
      </c>
      <c r="HM130" s="239">
        <f t="shared" si="151"/>
        <v>31310385</v>
      </c>
      <c r="HN130" s="239">
        <f t="shared" si="152"/>
        <v>27713198</v>
      </c>
      <c r="HO130" s="307">
        <f t="shared" si="153"/>
        <v>3597187</v>
      </c>
      <c r="HP130" s="304">
        <f t="shared" si="154"/>
        <v>27252019</v>
      </c>
      <c r="HQ130" s="285">
        <f t="shared" si="155"/>
        <v>0.11488798365143067</v>
      </c>
      <c r="HR130" s="302">
        <f t="shared" si="156"/>
        <v>24618010</v>
      </c>
      <c r="HS130" s="300">
        <f t="shared" si="157"/>
        <v>0.88511201634856929</v>
      </c>
      <c r="HT130" s="299">
        <f t="shared" si="158"/>
        <v>0.87038275000451126</v>
      </c>
      <c r="HU130" s="297">
        <f t="shared" si="159"/>
        <v>0.78625701983543161</v>
      </c>
      <c r="HW130" s="239">
        <f t="shared" si="160"/>
        <v>14783841</v>
      </c>
      <c r="HX130" s="309">
        <f t="shared" si="161"/>
        <v>13918126</v>
      </c>
      <c r="HY130" s="307">
        <f t="shared" si="162"/>
        <v>865715</v>
      </c>
      <c r="HZ130" s="304">
        <f t="shared" si="163"/>
        <v>13794337</v>
      </c>
      <c r="IA130" s="285">
        <f t="shared" si="164"/>
        <v>5.8558192015187395E-2</v>
      </c>
      <c r="IB130" s="302">
        <f t="shared" si="165"/>
        <v>13247509</v>
      </c>
      <c r="IC130" s="300">
        <f t="shared" si="166"/>
        <v>0.94144180798481258</v>
      </c>
      <c r="ID130" s="299">
        <f t="shared" si="167"/>
        <v>0.93306854423014962</v>
      </c>
      <c r="IE130" s="297">
        <f t="shared" si="168"/>
        <v>0.89608032175129593</v>
      </c>
    </row>
    <row r="131" spans="2:239" ht="15" hidden="1" x14ac:dyDescent="0.3">
      <c r="B131" s="131">
        <v>122</v>
      </c>
      <c r="C131" s="131" t="s">
        <v>777</v>
      </c>
      <c r="D131" s="139">
        <v>45025</v>
      </c>
      <c r="E131" s="136">
        <v>2980958</v>
      </c>
      <c r="F131" s="136">
        <v>2875124</v>
      </c>
      <c r="G131" s="137">
        <v>96.449664839289923</v>
      </c>
      <c r="H131" s="136">
        <v>2859990</v>
      </c>
      <c r="I131" s="137">
        <v>95.941975700429197</v>
      </c>
      <c r="J131" s="136">
        <v>2804989</v>
      </c>
      <c r="K131" s="137">
        <v>94.096897708723176</v>
      </c>
      <c r="L131" s="136">
        <v>2430735</v>
      </c>
      <c r="M131" s="137">
        <v>81.542074728996511</v>
      </c>
      <c r="N131" s="136">
        <v>2502682</v>
      </c>
      <c r="O131" s="137">
        <v>83.955627687474959</v>
      </c>
      <c r="P131" s="136">
        <v>45708</v>
      </c>
      <c r="Q131" s="137">
        <v>1.53333257295138</v>
      </c>
      <c r="R131" s="136">
        <v>2442116</v>
      </c>
      <c r="S131" s="136">
        <v>2350543</v>
      </c>
      <c r="T131" s="137">
        <v>96.250260020408533</v>
      </c>
      <c r="U131" s="136">
        <v>2336427</v>
      </c>
      <c r="V131" s="137">
        <v>95.672236699648991</v>
      </c>
      <c r="W131" s="136">
        <v>2288794</v>
      </c>
      <c r="X131" s="137">
        <v>93.721756050900112</v>
      </c>
      <c r="Y131" s="136">
        <v>1586356</v>
      </c>
      <c r="Z131" s="137">
        <v>64.958257511109224</v>
      </c>
      <c r="AA131" s="136">
        <v>2040557</v>
      </c>
      <c r="AB131" s="137">
        <v>83.556923585939401</v>
      </c>
      <c r="AC131" s="136">
        <v>7396</v>
      </c>
      <c r="AD131" s="137">
        <v>0.30285211677086593</v>
      </c>
      <c r="AE131" s="138">
        <v>2674804</v>
      </c>
      <c r="AF131" s="138">
        <v>2533541</v>
      </c>
      <c r="AG131" s="137">
        <v>94.718753224535334</v>
      </c>
      <c r="AH131" s="138">
        <v>2512600</v>
      </c>
      <c r="AI131" s="137">
        <v>93.935854739263135</v>
      </c>
      <c r="AJ131" s="138">
        <v>2436373</v>
      </c>
      <c r="AK131" s="137">
        <v>91.086038453658659</v>
      </c>
      <c r="AL131" s="138">
        <v>2134987</v>
      </c>
      <c r="AM131" s="137">
        <v>79.818446510473294</v>
      </c>
      <c r="AN131" s="138">
        <v>3015497</v>
      </c>
      <c r="AO131" s="138">
        <v>2804235</v>
      </c>
      <c r="AP131" s="137">
        <v>92.994123356779994</v>
      </c>
      <c r="AQ131" s="138">
        <v>2774022</v>
      </c>
      <c r="AR131" s="137">
        <v>91.992198964217181</v>
      </c>
      <c r="AS131" s="138">
        <v>2641820</v>
      </c>
      <c r="AT131" s="137">
        <v>87.608112360914305</v>
      </c>
      <c r="AU131" s="138">
        <v>2186219</v>
      </c>
      <c r="AV131" s="137">
        <v>72.499458629870958</v>
      </c>
      <c r="AW131" s="138">
        <v>3670466</v>
      </c>
      <c r="AX131" s="138">
        <v>3354866</v>
      </c>
      <c r="AY131" s="137">
        <v>91.401636740402992</v>
      </c>
      <c r="AZ131" s="138">
        <v>3311506</v>
      </c>
      <c r="BA131" s="137">
        <v>90.220315349604107</v>
      </c>
      <c r="BB131" s="138">
        <v>3076170</v>
      </c>
      <c r="BC131" s="137">
        <v>83.808704398842011</v>
      </c>
      <c r="BD131" s="138">
        <v>2278032</v>
      </c>
      <c r="BE131" s="137">
        <v>62.063836036078257</v>
      </c>
      <c r="BF131" s="138">
        <v>4129776</v>
      </c>
      <c r="BG131" s="138">
        <v>3694204</v>
      </c>
      <c r="BH131" s="137">
        <v>89.452890423112535</v>
      </c>
      <c r="BI131" s="138">
        <v>3636182</v>
      </c>
      <c r="BJ131" s="137">
        <v>88.047923180337136</v>
      </c>
      <c r="BK131" s="138">
        <v>3287703</v>
      </c>
      <c r="BL131" s="137">
        <v>79.609717330915757</v>
      </c>
      <c r="BM131" s="138">
        <v>2175200</v>
      </c>
      <c r="BN131" s="137">
        <v>52.671137611337763</v>
      </c>
      <c r="BO131" s="138">
        <v>4139549</v>
      </c>
      <c r="BP131" s="138">
        <v>3585746</v>
      </c>
      <c r="BQ131" s="137">
        <v>86.621658542995874</v>
      </c>
      <c r="BR131" s="138">
        <v>3514328</v>
      </c>
      <c r="BS131" s="137">
        <v>84.896398134192879</v>
      </c>
      <c r="BT131" s="138">
        <v>3062217</v>
      </c>
      <c r="BU131" s="137">
        <v>73.974652794301988</v>
      </c>
      <c r="BV131" s="138">
        <v>1708007</v>
      </c>
      <c r="BW131" s="137">
        <v>41.260702554795223</v>
      </c>
      <c r="BX131" s="136">
        <v>3865391</v>
      </c>
      <c r="BY131" s="136">
        <v>3149201</v>
      </c>
      <c r="BZ131" s="137">
        <v>81.471732096442508</v>
      </c>
      <c r="CA131" s="136">
        <v>3062750</v>
      </c>
      <c r="CB131" s="137">
        <v>79.235192507045213</v>
      </c>
      <c r="CC131" s="136">
        <v>2511931</v>
      </c>
      <c r="CD131" s="137">
        <v>64.985172263297557</v>
      </c>
      <c r="CE131" s="136">
        <v>4391828</v>
      </c>
      <c r="CF131" s="136">
        <v>3365986</v>
      </c>
      <c r="CG131" s="137">
        <v>76.642026964626126</v>
      </c>
      <c r="CH131" s="136">
        <v>3244503</v>
      </c>
      <c r="CI131" s="137">
        <v>73.875912262502084</v>
      </c>
      <c r="CJ131" s="136">
        <v>2508702</v>
      </c>
      <c r="CK131" s="137">
        <v>57.122045763176523</v>
      </c>
      <c r="CL131" s="136">
        <v>4695213</v>
      </c>
      <c r="CM131" s="136">
        <v>3385994</v>
      </c>
      <c r="CN131" s="137">
        <v>72.115876319136106</v>
      </c>
      <c r="CO131" s="136">
        <v>3226978</v>
      </c>
      <c r="CP131" s="137">
        <v>68.729107710342433</v>
      </c>
      <c r="CQ131" s="136">
        <v>2327344</v>
      </c>
      <c r="CR131" s="137">
        <v>49.568443433769673</v>
      </c>
      <c r="CS131" s="136">
        <v>4789564</v>
      </c>
      <c r="CT131" s="136">
        <v>3310466</v>
      </c>
      <c r="CU131" s="137">
        <v>69.118316406253271</v>
      </c>
      <c r="CV131" s="136">
        <v>3116181</v>
      </c>
      <c r="CW131" s="137">
        <v>65.061892898810839</v>
      </c>
      <c r="CX131" s="136">
        <v>2109470</v>
      </c>
      <c r="CY131" s="137">
        <v>44.043048594819908</v>
      </c>
      <c r="CZ131" s="136">
        <v>4417542</v>
      </c>
      <c r="DA131" s="136">
        <v>3017683</v>
      </c>
      <c r="DB131" s="137">
        <v>68.311359575075912</v>
      </c>
      <c r="DC131" s="136">
        <v>2803565</v>
      </c>
      <c r="DD131" s="137">
        <v>63.464365477453299</v>
      </c>
      <c r="DE131" s="136">
        <v>1806044</v>
      </c>
      <c r="DF131" s="137">
        <v>40.883459625284829</v>
      </c>
      <c r="DG131" s="136">
        <v>3804929</v>
      </c>
      <c r="DH131" s="136">
        <v>2697158</v>
      </c>
      <c r="DI131" s="137">
        <v>70.885895636948817</v>
      </c>
      <c r="DJ131" s="136">
        <v>2460354</v>
      </c>
      <c r="DK131" s="137">
        <v>64.662284105695534</v>
      </c>
      <c r="DL131" s="136">
        <v>1534088</v>
      </c>
      <c r="DM131" s="137">
        <v>40.31843958192124</v>
      </c>
      <c r="DN131" s="136">
        <v>1401351</v>
      </c>
      <c r="DO131" s="136">
        <v>960635</v>
      </c>
      <c r="DP131" s="137">
        <v>68.550634352135916</v>
      </c>
      <c r="DQ131" s="136">
        <v>817789</v>
      </c>
      <c r="DR131" s="137">
        <v>58.35718531616989</v>
      </c>
      <c r="DS131" s="136">
        <v>357437</v>
      </c>
      <c r="DT131" s="137">
        <v>25.506600416312541</v>
      </c>
      <c r="DU131" s="136">
        <v>1422608</v>
      </c>
      <c r="DV131" s="136">
        <v>877931</v>
      </c>
      <c r="DW131" s="137">
        <v>61.712783844882082</v>
      </c>
      <c r="DX131" s="136">
        <v>685161</v>
      </c>
      <c r="DY131" s="137">
        <v>48.162318783529969</v>
      </c>
      <c r="DZ131" s="136">
        <v>130760</v>
      </c>
      <c r="EA131" s="137">
        <v>9.1915692868309478</v>
      </c>
      <c r="EB131" s="136">
        <v>2988769</v>
      </c>
      <c r="EC131" s="136">
        <v>1307249</v>
      </c>
      <c r="ED131" s="137">
        <v>43.738709816650271</v>
      </c>
      <c r="EE131" s="136">
        <v>985543</v>
      </c>
      <c r="EF131" s="137">
        <v>32.97488029352553</v>
      </c>
      <c r="EG131" s="136">
        <v>35925</v>
      </c>
      <c r="EH131" s="137">
        <v>1.201999886909962</v>
      </c>
      <c r="EI131" s="136">
        <v>5005988</v>
      </c>
      <c r="EJ131" s="136">
        <v>491993</v>
      </c>
      <c r="EK131" s="137">
        <v>9.8280898795602383</v>
      </c>
      <c r="EL131" s="138">
        <v>325199</v>
      </c>
      <c r="EM131" s="137">
        <v>6.4962001506995231</v>
      </c>
      <c r="EN131" s="138">
        <v>11693</v>
      </c>
      <c r="EO131" s="137">
        <v>0.23358026427550363</v>
      </c>
      <c r="EP131" s="138">
        <v>2223118</v>
      </c>
      <c r="EQ131" s="138">
        <v>6769</v>
      </c>
      <c r="ER131" s="137">
        <v>0.30448226319970417</v>
      </c>
      <c r="ET131" s="239">
        <f t="shared" si="93"/>
        <v>59836349</v>
      </c>
      <c r="EU131" s="239">
        <f t="shared" si="170"/>
        <v>16073794</v>
      </c>
      <c r="EW131" s="287">
        <f t="shared" si="171"/>
        <v>0.26862925744349808</v>
      </c>
      <c r="EX131" s="239">
        <f t="shared" si="94"/>
        <v>50418984</v>
      </c>
      <c r="EY131" s="239">
        <f t="shared" si="172"/>
        <v>9333602</v>
      </c>
      <c r="EZ131" s="286">
        <f t="shared" si="173"/>
        <v>0.1851207870432296</v>
      </c>
      <c r="FA131" s="288">
        <f t="shared" si="174"/>
        <v>0.81487921295677035</v>
      </c>
      <c r="FB131" s="291">
        <f t="shared" si="175"/>
        <v>0.7869491182130921</v>
      </c>
      <c r="FC131" s="294">
        <f t="shared" si="176"/>
        <v>0.64961804863025407</v>
      </c>
      <c r="FE131" s="239">
        <f t="shared" si="98"/>
        <v>19108599</v>
      </c>
      <c r="FF131" s="239">
        <f t="shared" si="99"/>
        <v>13371936</v>
      </c>
      <c r="FG131" s="239">
        <f t="shared" si="100"/>
        <v>5736663</v>
      </c>
      <c r="FH131" s="239">
        <f t="shared" si="101"/>
        <v>12424867</v>
      </c>
      <c r="FI131" s="240">
        <f t="shared" si="102"/>
        <v>0.30021368913545154</v>
      </c>
      <c r="FJ131" s="239">
        <f t="shared" si="103"/>
        <v>8134383</v>
      </c>
      <c r="FK131" s="240">
        <f t="shared" si="104"/>
        <v>0.69978631086454846</v>
      </c>
      <c r="FL131" s="240">
        <f t="shared" si="105"/>
        <v>0.65022385994912557</v>
      </c>
      <c r="FM131" s="240">
        <f t="shared" si="106"/>
        <v>0.4256922760271436</v>
      </c>
      <c r="FO131" s="312">
        <f t="shared" si="107"/>
        <v>8257219</v>
      </c>
      <c r="FP131" s="312">
        <f t="shared" si="169"/>
        <v>6515187</v>
      </c>
      <c r="FQ131" s="239">
        <f t="shared" si="108"/>
        <v>1742032</v>
      </c>
      <c r="FR131" s="312">
        <f t="shared" si="109"/>
        <v>6307253</v>
      </c>
      <c r="FS131" s="240">
        <f t="shared" si="110"/>
        <v>0.21097078810674635</v>
      </c>
      <c r="FT131" s="312">
        <f t="shared" si="111"/>
        <v>5020633</v>
      </c>
      <c r="FU131" s="240">
        <f t="shared" si="112"/>
        <v>0.7890292118932537</v>
      </c>
      <c r="FV131" s="240">
        <f t="shared" si="113"/>
        <v>0.76384712576958413</v>
      </c>
      <c r="FW131" s="240">
        <f t="shared" si="114"/>
        <v>0.60802953149238259</v>
      </c>
      <c r="FY131" s="244">
        <f t="shared" si="115"/>
        <v>8269325</v>
      </c>
      <c r="FZ131" s="244">
        <f t="shared" si="116"/>
        <v>7279950</v>
      </c>
      <c r="GA131" s="239">
        <f t="shared" si="117"/>
        <v>989375</v>
      </c>
      <c r="GB131" s="244">
        <f t="shared" si="118"/>
        <v>7150510</v>
      </c>
      <c r="GC131" s="240">
        <f t="shared" si="119"/>
        <v>0.11964398545225879</v>
      </c>
      <c r="GD131" s="244">
        <f t="shared" si="120"/>
        <v>6349920</v>
      </c>
      <c r="GE131" s="240">
        <f t="shared" si="121"/>
        <v>0.88035601454774115</v>
      </c>
      <c r="GF131" s="240">
        <f t="shared" si="122"/>
        <v>0.86470298361716347</v>
      </c>
      <c r="GG131" s="240">
        <f t="shared" si="123"/>
        <v>0.76788855196766359</v>
      </c>
      <c r="GI131" s="244">
        <f t="shared" si="124"/>
        <v>6685963</v>
      </c>
      <c r="GJ131" s="244">
        <f t="shared" si="125"/>
        <v>6159101</v>
      </c>
      <c r="GK131" s="239">
        <f t="shared" si="126"/>
        <v>526862</v>
      </c>
      <c r="GL131" s="244">
        <f t="shared" si="127"/>
        <v>6085528</v>
      </c>
      <c r="GM131" s="240">
        <f t="shared" si="128"/>
        <v>7.8801213826639488E-2</v>
      </c>
      <c r="GN131" s="244">
        <f t="shared" si="129"/>
        <v>5717990</v>
      </c>
      <c r="GO131" s="240">
        <f t="shared" si="130"/>
        <v>0.92119878617336048</v>
      </c>
      <c r="GP131" s="240">
        <f t="shared" si="131"/>
        <v>0.9101946869882469</v>
      </c>
      <c r="GQ131" s="240">
        <f t="shared" si="132"/>
        <v>0.85522309949965325</v>
      </c>
      <c r="GS131" s="244">
        <f t="shared" si="133"/>
        <v>5116920</v>
      </c>
      <c r="GT131" s="244">
        <f t="shared" si="134"/>
        <v>4884084</v>
      </c>
      <c r="GU131" s="239">
        <f t="shared" si="135"/>
        <v>232836</v>
      </c>
      <c r="GV131" s="244">
        <f t="shared" si="136"/>
        <v>4849027</v>
      </c>
      <c r="GW131" s="240">
        <f t="shared" si="137"/>
        <v>4.5503154241223233E-2</v>
      </c>
      <c r="GX131" s="244">
        <f t="shared" si="138"/>
        <v>4725167</v>
      </c>
      <c r="GY131" s="240">
        <f t="shared" si="139"/>
        <v>0.9544968457587768</v>
      </c>
      <c r="GZ131" s="240">
        <f t="shared" si="140"/>
        <v>0.94764565402625012</v>
      </c>
      <c r="HA131" s="240">
        <f t="shared" si="141"/>
        <v>0.92343968637383422</v>
      </c>
      <c r="HC131" s="239">
        <f t="shared" si="142"/>
        <v>2980958</v>
      </c>
      <c r="HD131" s="239">
        <f t="shared" si="143"/>
        <v>2875124</v>
      </c>
      <c r="HE131" s="239">
        <f t="shared" si="144"/>
        <v>105834</v>
      </c>
      <c r="HF131" s="239">
        <f t="shared" si="145"/>
        <v>2859990</v>
      </c>
      <c r="HG131" s="240">
        <f t="shared" si="146"/>
        <v>3.5503351607100803E-2</v>
      </c>
      <c r="HH131" s="239">
        <f t="shared" si="147"/>
        <v>2804989</v>
      </c>
      <c r="HI131" s="240">
        <f t="shared" si="148"/>
        <v>0.96449664839289917</v>
      </c>
      <c r="HJ131" s="299">
        <f t="shared" si="149"/>
        <v>0.95941975700429194</v>
      </c>
      <c r="HK131" s="297">
        <f t="shared" si="150"/>
        <v>0.94096897708723171</v>
      </c>
      <c r="HM131" s="239">
        <f t="shared" si="151"/>
        <v>31310385</v>
      </c>
      <c r="HN131" s="239">
        <f t="shared" si="152"/>
        <v>27713446</v>
      </c>
      <c r="HO131" s="307">
        <f t="shared" si="153"/>
        <v>3596939</v>
      </c>
      <c r="HP131" s="304">
        <f t="shared" si="154"/>
        <v>27252308</v>
      </c>
      <c r="HQ131" s="285">
        <f t="shared" si="155"/>
        <v>0.11488006295674742</v>
      </c>
      <c r="HR131" s="302">
        <f t="shared" si="156"/>
        <v>24618699</v>
      </c>
      <c r="HS131" s="300">
        <f t="shared" si="157"/>
        <v>0.88511993704325254</v>
      </c>
      <c r="HT131" s="299">
        <f t="shared" si="158"/>
        <v>0.87039198016888009</v>
      </c>
      <c r="HU131" s="297">
        <f t="shared" si="159"/>
        <v>0.78627902531380567</v>
      </c>
      <c r="HW131" s="239">
        <f t="shared" si="160"/>
        <v>14783841</v>
      </c>
      <c r="HX131" s="309">
        <f t="shared" si="161"/>
        <v>13918309</v>
      </c>
      <c r="HY131" s="307">
        <f t="shared" si="162"/>
        <v>865532</v>
      </c>
      <c r="HZ131" s="304">
        <f t="shared" si="163"/>
        <v>13794545</v>
      </c>
      <c r="IA131" s="285">
        <f t="shared" si="164"/>
        <v>5.8545813635306275E-2</v>
      </c>
      <c r="IB131" s="302">
        <f t="shared" si="165"/>
        <v>13248146</v>
      </c>
      <c r="IC131" s="300">
        <f t="shared" si="166"/>
        <v>0.94145418636469369</v>
      </c>
      <c r="ID131" s="299">
        <f t="shared" si="167"/>
        <v>0.93308261364553369</v>
      </c>
      <c r="IE131" s="297">
        <f t="shared" si="168"/>
        <v>0.89612340933590939</v>
      </c>
    </row>
    <row r="132" spans="2:239" ht="15" hidden="1" x14ac:dyDescent="0.3">
      <c r="B132" s="131">
        <v>123</v>
      </c>
      <c r="C132" s="131" t="s">
        <v>778</v>
      </c>
      <c r="D132" s="139">
        <v>45032</v>
      </c>
      <c r="E132" s="136">
        <v>2980958</v>
      </c>
      <c r="F132" s="136">
        <v>2875242</v>
      </c>
      <c r="G132" s="137">
        <v>96.453623298281968</v>
      </c>
      <c r="H132" s="136">
        <v>2860110</v>
      </c>
      <c r="I132" s="137">
        <v>95.946001251946527</v>
      </c>
      <c r="J132" s="136">
        <v>2805371</v>
      </c>
      <c r="K132" s="137">
        <v>94.109712381053328</v>
      </c>
      <c r="L132" s="136">
        <v>2430735</v>
      </c>
      <c r="M132" s="137">
        <v>81.542074728996511</v>
      </c>
      <c r="N132" s="136">
        <v>2502682</v>
      </c>
      <c r="O132" s="137">
        <v>83.955627687474959</v>
      </c>
      <c r="P132" s="136">
        <v>94381</v>
      </c>
      <c r="Q132" s="137">
        <v>3.1661298146434804</v>
      </c>
      <c r="R132" s="136">
        <v>2442116</v>
      </c>
      <c r="S132" s="136">
        <v>2350577</v>
      </c>
      <c r="T132" s="137">
        <v>96.251652255666812</v>
      </c>
      <c r="U132" s="136">
        <v>2336456</v>
      </c>
      <c r="V132" s="137">
        <v>95.673424194428108</v>
      </c>
      <c r="W132" s="136">
        <v>2288924</v>
      </c>
      <c r="X132" s="137">
        <v>93.727079303358238</v>
      </c>
      <c r="Y132" s="136">
        <v>1586356</v>
      </c>
      <c r="Z132" s="137">
        <v>64.958257511109224</v>
      </c>
      <c r="AA132" s="136">
        <v>2040557</v>
      </c>
      <c r="AB132" s="137">
        <v>83.556923585939401</v>
      </c>
      <c r="AC132" s="136">
        <v>18976</v>
      </c>
      <c r="AD132" s="137">
        <v>0.77703106650134557</v>
      </c>
      <c r="AE132" s="138">
        <v>2674804</v>
      </c>
      <c r="AF132" s="138">
        <v>2533558</v>
      </c>
      <c r="AG132" s="137">
        <v>94.719388785122206</v>
      </c>
      <c r="AH132" s="138">
        <v>2512621</v>
      </c>
      <c r="AI132" s="137">
        <v>93.936639843517511</v>
      </c>
      <c r="AJ132" s="138">
        <v>2436433</v>
      </c>
      <c r="AK132" s="137">
        <v>91.088281608671139</v>
      </c>
      <c r="AL132" s="138">
        <v>2134987</v>
      </c>
      <c r="AM132" s="137">
        <v>79.818446510473294</v>
      </c>
      <c r="AN132" s="138">
        <v>3015497</v>
      </c>
      <c r="AO132" s="138">
        <v>2804247</v>
      </c>
      <c r="AP132" s="137">
        <v>92.99452130113211</v>
      </c>
      <c r="AQ132" s="138">
        <v>2774041</v>
      </c>
      <c r="AR132" s="137">
        <v>91.992829042774702</v>
      </c>
      <c r="AS132" s="138">
        <v>2641873</v>
      </c>
      <c r="AT132" s="137">
        <v>87.609869948469523</v>
      </c>
      <c r="AU132" s="138">
        <v>2186219</v>
      </c>
      <c r="AV132" s="137">
        <v>72.499458629870958</v>
      </c>
      <c r="AW132" s="138">
        <v>3670466</v>
      </c>
      <c r="AX132" s="138">
        <v>3354880</v>
      </c>
      <c r="AY132" s="137">
        <v>91.402018163361276</v>
      </c>
      <c r="AZ132" s="138">
        <v>3311524</v>
      </c>
      <c r="BA132" s="137">
        <v>90.220805750550468</v>
      </c>
      <c r="BB132" s="138">
        <v>3076201</v>
      </c>
      <c r="BC132" s="137">
        <v>83.809548978249623</v>
      </c>
      <c r="BD132" s="138">
        <v>2278032</v>
      </c>
      <c r="BE132" s="137">
        <v>62.063836036078257</v>
      </c>
      <c r="BF132" s="138">
        <v>4129776</v>
      </c>
      <c r="BG132" s="138">
        <v>3694220</v>
      </c>
      <c r="BH132" s="137">
        <v>89.453277853326668</v>
      </c>
      <c r="BI132" s="138">
        <v>3636190</v>
      </c>
      <c r="BJ132" s="137">
        <v>88.04811689544421</v>
      </c>
      <c r="BK132" s="138">
        <v>3287724</v>
      </c>
      <c r="BL132" s="137">
        <v>79.610225833071809</v>
      </c>
      <c r="BM132" s="138">
        <v>2175200</v>
      </c>
      <c r="BN132" s="137">
        <v>52.671137611337763</v>
      </c>
      <c r="BO132" s="138">
        <v>4139549</v>
      </c>
      <c r="BP132" s="138">
        <v>3585754</v>
      </c>
      <c r="BQ132" s="137">
        <v>86.621851800763807</v>
      </c>
      <c r="BR132" s="138">
        <v>3514344</v>
      </c>
      <c r="BS132" s="137">
        <v>84.896784649728758</v>
      </c>
      <c r="BT132" s="138">
        <v>3062229</v>
      </c>
      <c r="BU132" s="137">
        <v>73.974942680953887</v>
      </c>
      <c r="BV132" s="138">
        <v>1708007</v>
      </c>
      <c r="BW132" s="137">
        <v>41.260702554795223</v>
      </c>
      <c r="BX132" s="136">
        <v>3865391</v>
      </c>
      <c r="BY132" s="136">
        <v>3149219</v>
      </c>
      <c r="BZ132" s="137">
        <v>81.472197767315137</v>
      </c>
      <c r="CA132" s="136">
        <v>3062772</v>
      </c>
      <c r="CB132" s="137">
        <v>79.235761660333964</v>
      </c>
      <c r="CC132" s="136">
        <v>2511937</v>
      </c>
      <c r="CD132" s="137">
        <v>64.985327486921761</v>
      </c>
      <c r="CE132" s="136">
        <v>4391828</v>
      </c>
      <c r="CF132" s="136">
        <v>3366007</v>
      </c>
      <c r="CG132" s="137">
        <v>76.6425051254284</v>
      </c>
      <c r="CH132" s="136">
        <v>3244527</v>
      </c>
      <c r="CI132" s="137">
        <v>73.876458731990411</v>
      </c>
      <c r="CJ132" s="136">
        <v>2508706</v>
      </c>
      <c r="CK132" s="137">
        <v>57.122136841424577</v>
      </c>
      <c r="CL132" s="136">
        <v>4695213</v>
      </c>
      <c r="CM132" s="136">
        <v>3386027</v>
      </c>
      <c r="CN132" s="137">
        <v>72.116579162649273</v>
      </c>
      <c r="CO132" s="136">
        <v>3227025</v>
      </c>
      <c r="CP132" s="137">
        <v>68.730108729891498</v>
      </c>
      <c r="CQ132" s="136">
        <v>2327350</v>
      </c>
      <c r="CR132" s="137">
        <v>49.568571223499333</v>
      </c>
      <c r="CS132" s="136">
        <v>4789564</v>
      </c>
      <c r="CT132" s="136">
        <v>3310520</v>
      </c>
      <c r="CU132" s="137">
        <v>69.119443857520224</v>
      </c>
      <c r="CV132" s="136">
        <v>3116240</v>
      </c>
      <c r="CW132" s="137">
        <v>65.06312474371363</v>
      </c>
      <c r="CX132" s="136">
        <v>2109475</v>
      </c>
      <c r="CY132" s="137">
        <v>44.043152988455738</v>
      </c>
      <c r="CZ132" s="136">
        <v>4417542</v>
      </c>
      <c r="DA132" s="136">
        <v>3017744</v>
      </c>
      <c r="DB132" s="137">
        <v>68.312740433480883</v>
      </c>
      <c r="DC132" s="136">
        <v>2803651</v>
      </c>
      <c r="DD132" s="137">
        <v>63.466312261434076</v>
      </c>
      <c r="DE132" s="136">
        <v>1806048</v>
      </c>
      <c r="DF132" s="137">
        <v>40.88355017337696</v>
      </c>
      <c r="DG132" s="136">
        <v>3804929</v>
      </c>
      <c r="DH132" s="136">
        <v>2697226</v>
      </c>
      <c r="DI132" s="137">
        <v>70.887682792504151</v>
      </c>
      <c r="DJ132" s="136">
        <v>2460433</v>
      </c>
      <c r="DK132" s="137">
        <v>64.664360359943643</v>
      </c>
      <c r="DL132" s="136">
        <v>1534093</v>
      </c>
      <c r="DM132" s="137">
        <v>40.318570990417953</v>
      </c>
      <c r="DN132" s="136">
        <v>1401351</v>
      </c>
      <c r="DO132" s="136">
        <v>960676</v>
      </c>
      <c r="DP132" s="137">
        <v>68.553560100217581</v>
      </c>
      <c r="DQ132" s="136">
        <v>817849</v>
      </c>
      <c r="DR132" s="137">
        <v>58.361466898728445</v>
      </c>
      <c r="DS132" s="136">
        <v>357439</v>
      </c>
      <c r="DT132" s="137">
        <v>25.506743135731163</v>
      </c>
      <c r="DU132" s="136">
        <v>1422608</v>
      </c>
      <c r="DV132" s="136">
        <v>877953</v>
      </c>
      <c r="DW132" s="137">
        <v>61.714330300406019</v>
      </c>
      <c r="DX132" s="136">
        <v>685193</v>
      </c>
      <c r="DY132" s="137">
        <v>48.164568173382975</v>
      </c>
      <c r="DZ132" s="136">
        <v>130760</v>
      </c>
      <c r="EA132" s="137">
        <v>9.1915692868309478</v>
      </c>
      <c r="EB132" s="136">
        <v>2988769</v>
      </c>
      <c r="EC132" s="136">
        <v>1307333</v>
      </c>
      <c r="ED132" s="137">
        <v>43.741520338306508</v>
      </c>
      <c r="EE132" s="136">
        <v>985721</v>
      </c>
      <c r="EF132" s="137">
        <v>32.980835922749471</v>
      </c>
      <c r="EG132" s="136">
        <v>35926</v>
      </c>
      <c r="EH132" s="137">
        <v>1.2020333455011076</v>
      </c>
      <c r="EI132" s="136">
        <v>5005988</v>
      </c>
      <c r="EJ132" s="136">
        <v>492123</v>
      </c>
      <c r="EK132" s="137">
        <v>9.8306867695248172</v>
      </c>
      <c r="EL132" s="138">
        <v>325500</v>
      </c>
      <c r="EM132" s="137">
        <v>6.5022129497713532</v>
      </c>
      <c r="EN132" s="138">
        <v>11693</v>
      </c>
      <c r="EO132" s="137">
        <v>0.23358026427550363</v>
      </c>
      <c r="EP132" s="138">
        <v>2223118</v>
      </c>
      <c r="EQ132" s="138">
        <v>14867</v>
      </c>
      <c r="ER132" s="137">
        <v>0.66874542871768394</v>
      </c>
      <c r="ET132" s="239">
        <f t="shared" si="93"/>
        <v>59836349</v>
      </c>
      <c r="EU132" s="239">
        <f t="shared" si="170"/>
        <v>16073043</v>
      </c>
      <c r="EW132" s="287">
        <f t="shared" si="171"/>
        <v>0.26861670654404401</v>
      </c>
      <c r="EX132" s="239">
        <f t="shared" si="94"/>
        <v>50418984</v>
      </c>
      <c r="EY132" s="239">
        <f t="shared" si="172"/>
        <v>9333087</v>
      </c>
      <c r="EZ132" s="286">
        <f t="shared" si="173"/>
        <v>0.18511057263668779</v>
      </c>
      <c r="FA132" s="288">
        <f t="shared" si="174"/>
        <v>0.81488942736331227</v>
      </c>
      <c r="FB132" s="291">
        <f t="shared" si="175"/>
        <v>0.78696117716295111</v>
      </c>
      <c r="FC132" s="294">
        <f t="shared" si="176"/>
        <v>0.64963234879941256</v>
      </c>
      <c r="FE132" s="239">
        <f t="shared" si="98"/>
        <v>19108599</v>
      </c>
      <c r="FF132" s="239">
        <f t="shared" si="99"/>
        <v>13372193</v>
      </c>
      <c r="FG132" s="239">
        <f t="shared" si="100"/>
        <v>5736406</v>
      </c>
      <c r="FH132" s="239">
        <f t="shared" si="101"/>
        <v>12425198</v>
      </c>
      <c r="FI132" s="240">
        <f t="shared" si="102"/>
        <v>0.30020023969313503</v>
      </c>
      <c r="FJ132" s="239">
        <f t="shared" si="103"/>
        <v>8134405</v>
      </c>
      <c r="FK132" s="240">
        <f t="shared" si="104"/>
        <v>0.69979976030686497</v>
      </c>
      <c r="FL132" s="240">
        <f t="shared" si="105"/>
        <v>0.65024118199350989</v>
      </c>
      <c r="FM132" s="240">
        <f t="shared" si="106"/>
        <v>0.42569342734127186</v>
      </c>
      <c r="FO132" s="312">
        <f t="shared" si="107"/>
        <v>8257219</v>
      </c>
      <c r="FP132" s="312">
        <f t="shared" si="169"/>
        <v>6515226</v>
      </c>
      <c r="FQ132" s="239">
        <f t="shared" si="108"/>
        <v>1741993</v>
      </c>
      <c r="FR132" s="312">
        <f t="shared" si="109"/>
        <v>6307299</v>
      </c>
      <c r="FS132" s="240">
        <f t="shared" si="110"/>
        <v>0.21096606496690956</v>
      </c>
      <c r="FT132" s="312">
        <f t="shared" si="111"/>
        <v>5020643</v>
      </c>
      <c r="FU132" s="240">
        <f t="shared" si="112"/>
        <v>0.78903393503309038</v>
      </c>
      <c r="FV132" s="240">
        <f t="shared" si="113"/>
        <v>0.76385269665246858</v>
      </c>
      <c r="FW132" s="240">
        <f t="shared" si="114"/>
        <v>0.60803074255387923</v>
      </c>
      <c r="FY132" s="244">
        <f t="shared" si="115"/>
        <v>8269325</v>
      </c>
      <c r="FZ132" s="244">
        <f t="shared" si="116"/>
        <v>7279974</v>
      </c>
      <c r="GA132" s="239">
        <f t="shared" si="117"/>
        <v>989351</v>
      </c>
      <c r="GB132" s="244">
        <f t="shared" si="118"/>
        <v>7150534</v>
      </c>
      <c r="GC132" s="240">
        <f t="shared" si="119"/>
        <v>0.11964108315975004</v>
      </c>
      <c r="GD132" s="244">
        <f t="shared" si="120"/>
        <v>6349953</v>
      </c>
      <c r="GE132" s="240">
        <f t="shared" si="121"/>
        <v>0.88035891684024992</v>
      </c>
      <c r="GF132" s="240">
        <f t="shared" si="122"/>
        <v>0.86470588590967223</v>
      </c>
      <c r="GG132" s="240">
        <f t="shared" si="123"/>
        <v>0.76789254261986317</v>
      </c>
      <c r="GI132" s="244">
        <f t="shared" si="124"/>
        <v>6685963</v>
      </c>
      <c r="GJ132" s="244">
        <f t="shared" si="125"/>
        <v>6159127</v>
      </c>
      <c r="GK132" s="239">
        <f t="shared" si="126"/>
        <v>526836</v>
      </c>
      <c r="GL132" s="244">
        <f t="shared" si="127"/>
        <v>6085565</v>
      </c>
      <c r="GM132" s="240">
        <f t="shared" si="128"/>
        <v>7.8797325082415201E-2</v>
      </c>
      <c r="GN132" s="244">
        <f t="shared" si="129"/>
        <v>5718074</v>
      </c>
      <c r="GO132" s="240">
        <f t="shared" si="130"/>
        <v>0.92120267491758479</v>
      </c>
      <c r="GP132" s="240">
        <f t="shared" si="131"/>
        <v>0.9102002209704122</v>
      </c>
      <c r="GQ132" s="240">
        <f t="shared" si="132"/>
        <v>0.85523566313483934</v>
      </c>
      <c r="GS132" s="244">
        <f t="shared" si="133"/>
        <v>5116920</v>
      </c>
      <c r="GT132" s="244">
        <f t="shared" si="134"/>
        <v>4884135</v>
      </c>
      <c r="GU132" s="239">
        <f t="shared" si="135"/>
        <v>232785</v>
      </c>
      <c r="GV132" s="244">
        <f t="shared" si="136"/>
        <v>4849077</v>
      </c>
      <c r="GW132" s="240">
        <f t="shared" si="137"/>
        <v>4.5493187307989964E-2</v>
      </c>
      <c r="GX132" s="244">
        <f t="shared" si="138"/>
        <v>4725357</v>
      </c>
      <c r="GY132" s="240">
        <f t="shared" si="139"/>
        <v>0.95450681269200999</v>
      </c>
      <c r="GZ132" s="240">
        <f t="shared" si="140"/>
        <v>0.94765542552942006</v>
      </c>
      <c r="HA132" s="240">
        <f t="shared" si="141"/>
        <v>0.92347681808587978</v>
      </c>
      <c r="HC132" s="239">
        <f t="shared" si="142"/>
        <v>2980958</v>
      </c>
      <c r="HD132" s="239">
        <f t="shared" si="143"/>
        <v>2875242</v>
      </c>
      <c r="HE132" s="239">
        <f t="shared" si="144"/>
        <v>105716</v>
      </c>
      <c r="HF132" s="239">
        <f t="shared" si="145"/>
        <v>2860110</v>
      </c>
      <c r="HG132" s="240">
        <f t="shared" si="146"/>
        <v>3.5463767017180382E-2</v>
      </c>
      <c r="HH132" s="239">
        <f t="shared" si="147"/>
        <v>2805371</v>
      </c>
      <c r="HI132" s="240">
        <f t="shared" si="148"/>
        <v>0.96453623298281965</v>
      </c>
      <c r="HJ132" s="299">
        <f t="shared" si="149"/>
        <v>0.95946001251946522</v>
      </c>
      <c r="HK132" s="297">
        <f t="shared" si="150"/>
        <v>0.94109712381053334</v>
      </c>
      <c r="HM132" s="239">
        <f t="shared" si="151"/>
        <v>31310385</v>
      </c>
      <c r="HN132" s="239">
        <f t="shared" si="152"/>
        <v>27713704</v>
      </c>
      <c r="HO132" s="307">
        <f t="shared" si="153"/>
        <v>3596681</v>
      </c>
      <c r="HP132" s="304">
        <f t="shared" si="154"/>
        <v>27252585</v>
      </c>
      <c r="HQ132" s="285">
        <f t="shared" si="155"/>
        <v>0.11487182287921403</v>
      </c>
      <c r="HR132" s="302">
        <f t="shared" si="156"/>
        <v>24619398</v>
      </c>
      <c r="HS132" s="300">
        <f t="shared" si="157"/>
        <v>0.88512817712078595</v>
      </c>
      <c r="HT132" s="299">
        <f t="shared" si="158"/>
        <v>0.87040082707382871</v>
      </c>
      <c r="HU132" s="297">
        <f t="shared" si="159"/>
        <v>0.78630135017502978</v>
      </c>
      <c r="HW132" s="239">
        <f t="shared" si="160"/>
        <v>14783841</v>
      </c>
      <c r="HX132" s="309">
        <f t="shared" si="161"/>
        <v>13918504</v>
      </c>
      <c r="HY132" s="307">
        <f t="shared" si="162"/>
        <v>865337</v>
      </c>
      <c r="HZ132" s="304">
        <f t="shared" si="163"/>
        <v>13794752</v>
      </c>
      <c r="IA132" s="285">
        <f t="shared" si="164"/>
        <v>5.8532623558383776E-2</v>
      </c>
      <c r="IB132" s="302">
        <f t="shared" si="165"/>
        <v>13248802</v>
      </c>
      <c r="IC132" s="300">
        <f t="shared" si="166"/>
        <v>0.94146737644161627</v>
      </c>
      <c r="ID132" s="299">
        <f t="shared" si="167"/>
        <v>0.93309661541949751</v>
      </c>
      <c r="IE132" s="297">
        <f t="shared" si="168"/>
        <v>0.89616778210750503</v>
      </c>
    </row>
    <row r="133" spans="2:239" ht="15" hidden="1" x14ac:dyDescent="0.3">
      <c r="B133" s="131">
        <v>124</v>
      </c>
      <c r="C133" s="131" t="s">
        <v>779</v>
      </c>
      <c r="D133" s="139">
        <v>45039</v>
      </c>
      <c r="E133" s="136">
        <v>2980958</v>
      </c>
      <c r="F133" s="136">
        <v>2875426</v>
      </c>
      <c r="G133" s="137">
        <v>96.45979581060854</v>
      </c>
      <c r="H133" s="136">
        <v>2860439</v>
      </c>
      <c r="I133" s="137">
        <v>95.957037972356545</v>
      </c>
      <c r="J133" s="136">
        <v>2805906</v>
      </c>
      <c r="K133" s="137">
        <v>94.127659631568108</v>
      </c>
      <c r="L133" s="136">
        <v>2430735</v>
      </c>
      <c r="M133" s="137">
        <v>81.542074728996511</v>
      </c>
      <c r="N133" s="136">
        <v>2502682</v>
      </c>
      <c r="O133" s="137">
        <v>83.955627687474959</v>
      </c>
      <c r="P133" s="136">
        <v>553252</v>
      </c>
      <c r="Q133" s="137">
        <v>18.559536900553447</v>
      </c>
      <c r="R133" s="136">
        <v>2442116</v>
      </c>
      <c r="S133" s="136">
        <v>2350667</v>
      </c>
      <c r="T133" s="137">
        <v>96.255337584291652</v>
      </c>
      <c r="U133" s="136">
        <v>2336618</v>
      </c>
      <c r="V133" s="137">
        <v>95.680057785952826</v>
      </c>
      <c r="W133" s="136">
        <v>2289199</v>
      </c>
      <c r="X133" s="137">
        <v>93.738340029711935</v>
      </c>
      <c r="Y133" s="136">
        <v>1586356</v>
      </c>
      <c r="Z133" s="137">
        <v>64.958257511109224</v>
      </c>
      <c r="AA133" s="136">
        <v>2040557</v>
      </c>
      <c r="AB133" s="137">
        <v>83.556923585939401</v>
      </c>
      <c r="AC133" s="136">
        <v>310107</v>
      </c>
      <c r="AD133" s="137">
        <v>12.698291154064753</v>
      </c>
      <c r="AE133" s="138">
        <v>2674804</v>
      </c>
      <c r="AF133" s="138">
        <v>2533595</v>
      </c>
      <c r="AG133" s="137">
        <v>94.720772064046571</v>
      </c>
      <c r="AH133" s="138">
        <v>2512666</v>
      </c>
      <c r="AI133" s="137">
        <v>93.938322209776871</v>
      </c>
      <c r="AJ133" s="138">
        <v>2436516</v>
      </c>
      <c r="AK133" s="137">
        <v>91.091384639771732</v>
      </c>
      <c r="AL133" s="138">
        <v>2134987</v>
      </c>
      <c r="AM133" s="137">
        <v>79.818446510473294</v>
      </c>
      <c r="AN133" s="138">
        <v>3015497</v>
      </c>
      <c r="AO133" s="138">
        <v>2804276</v>
      </c>
      <c r="AP133" s="137">
        <v>92.995482999983096</v>
      </c>
      <c r="AQ133" s="138">
        <v>2774078</v>
      </c>
      <c r="AR133" s="137">
        <v>91.994056037860432</v>
      </c>
      <c r="AS133" s="138">
        <v>2641925</v>
      </c>
      <c r="AT133" s="137">
        <v>87.611594373995388</v>
      </c>
      <c r="AU133" s="138">
        <v>2186219</v>
      </c>
      <c r="AV133" s="137">
        <v>72.499458629870958</v>
      </c>
      <c r="AW133" s="138">
        <v>3670466</v>
      </c>
      <c r="AX133" s="138">
        <v>3354923</v>
      </c>
      <c r="AY133" s="137">
        <v>91.403189676733149</v>
      </c>
      <c r="AZ133" s="138">
        <v>3311560</v>
      </c>
      <c r="BA133" s="137">
        <v>90.221786552443206</v>
      </c>
      <c r="BB133" s="138">
        <v>3076247</v>
      </c>
      <c r="BC133" s="137">
        <v>83.810802225112553</v>
      </c>
      <c r="BD133" s="138">
        <v>2278032</v>
      </c>
      <c r="BE133" s="137">
        <v>62.063836036078257</v>
      </c>
      <c r="BF133" s="138">
        <v>4129776</v>
      </c>
      <c r="BG133" s="138">
        <v>3694265</v>
      </c>
      <c r="BH133" s="137">
        <v>89.454367500803926</v>
      </c>
      <c r="BI133" s="138">
        <v>3636224</v>
      </c>
      <c r="BJ133" s="137">
        <v>88.04894018464924</v>
      </c>
      <c r="BK133" s="138">
        <v>3287748</v>
      </c>
      <c r="BL133" s="137">
        <v>79.610806978393015</v>
      </c>
      <c r="BM133" s="138">
        <v>2175200</v>
      </c>
      <c r="BN133" s="137">
        <v>52.671137611337763</v>
      </c>
      <c r="BO133" s="138">
        <v>4139549</v>
      </c>
      <c r="BP133" s="138">
        <v>3585801</v>
      </c>
      <c r="BQ133" s="137">
        <v>86.622987190150425</v>
      </c>
      <c r="BR133" s="138">
        <v>3514390</v>
      </c>
      <c r="BS133" s="137">
        <v>84.897895881894385</v>
      </c>
      <c r="BT133" s="138">
        <v>3062262</v>
      </c>
      <c r="BU133" s="137">
        <v>73.975739869246624</v>
      </c>
      <c r="BV133" s="138">
        <v>1708007</v>
      </c>
      <c r="BW133" s="137">
        <v>41.260702554795223</v>
      </c>
      <c r="BX133" s="136">
        <v>3865391</v>
      </c>
      <c r="BY133" s="136">
        <v>3149277</v>
      </c>
      <c r="BZ133" s="137">
        <v>81.473698262349131</v>
      </c>
      <c r="CA133" s="136">
        <v>3062823</v>
      </c>
      <c r="CB133" s="137">
        <v>79.237081061139733</v>
      </c>
      <c r="CC133" s="136">
        <v>2511966</v>
      </c>
      <c r="CD133" s="137">
        <v>64.986077734438766</v>
      </c>
      <c r="CE133" s="136">
        <v>4391828</v>
      </c>
      <c r="CF133" s="136">
        <v>3366097</v>
      </c>
      <c r="CG133" s="137">
        <v>76.644554386009659</v>
      </c>
      <c r="CH133" s="136">
        <v>3244635</v>
      </c>
      <c r="CI133" s="137">
        <v>73.878917844687905</v>
      </c>
      <c r="CJ133" s="136">
        <v>2508719</v>
      </c>
      <c r="CK133" s="137">
        <v>57.122432845730756</v>
      </c>
      <c r="CL133" s="136">
        <v>4695213</v>
      </c>
      <c r="CM133" s="136">
        <v>3386181</v>
      </c>
      <c r="CN133" s="137">
        <v>72.119859099044064</v>
      </c>
      <c r="CO133" s="136">
        <v>3227180</v>
      </c>
      <c r="CP133" s="137">
        <v>68.733409964574548</v>
      </c>
      <c r="CQ133" s="136">
        <v>2327370</v>
      </c>
      <c r="CR133" s="137">
        <v>49.568997189264898</v>
      </c>
      <c r="CS133" s="136">
        <v>4789564</v>
      </c>
      <c r="CT133" s="136">
        <v>3310701</v>
      </c>
      <c r="CU133" s="137">
        <v>69.123222907137276</v>
      </c>
      <c r="CV133" s="136">
        <v>3116431</v>
      </c>
      <c r="CW133" s="137">
        <v>65.067112580602327</v>
      </c>
      <c r="CX133" s="136">
        <v>2109520</v>
      </c>
      <c r="CY133" s="137">
        <v>44.044092531178201</v>
      </c>
      <c r="CZ133" s="136">
        <v>4417542</v>
      </c>
      <c r="DA133" s="136">
        <v>3017970</v>
      </c>
      <c r="DB133" s="137">
        <v>68.317856400686168</v>
      </c>
      <c r="DC133" s="136">
        <v>2803905</v>
      </c>
      <c r="DD133" s="137">
        <v>63.472062065284277</v>
      </c>
      <c r="DE133" s="136">
        <v>1806092</v>
      </c>
      <c r="DF133" s="137">
        <v>40.884546202390382</v>
      </c>
      <c r="DG133" s="136">
        <v>3804929</v>
      </c>
      <c r="DH133" s="136">
        <v>2697391</v>
      </c>
      <c r="DI133" s="137">
        <v>70.892019272895766</v>
      </c>
      <c r="DJ133" s="136">
        <v>2460640</v>
      </c>
      <c r="DK133" s="137">
        <v>64.669800671707662</v>
      </c>
      <c r="DL133" s="136">
        <v>1534123</v>
      </c>
      <c r="DM133" s="137">
        <v>40.319359441398248</v>
      </c>
      <c r="DN133" s="136">
        <v>1401351</v>
      </c>
      <c r="DO133" s="136">
        <v>960785</v>
      </c>
      <c r="DP133" s="137">
        <v>68.561338308532271</v>
      </c>
      <c r="DQ133" s="136">
        <v>818041</v>
      </c>
      <c r="DR133" s="137">
        <v>58.375167962915789</v>
      </c>
      <c r="DS133" s="136">
        <v>357449</v>
      </c>
      <c r="DT133" s="137">
        <v>25.507456732824252</v>
      </c>
      <c r="DU133" s="136">
        <v>1422608</v>
      </c>
      <c r="DV133" s="136">
        <v>878036</v>
      </c>
      <c r="DW133" s="137">
        <v>61.720164655337243</v>
      </c>
      <c r="DX133" s="136">
        <v>685323</v>
      </c>
      <c r="DY133" s="137">
        <v>48.173706319660795</v>
      </c>
      <c r="DZ133" s="136">
        <v>130772</v>
      </c>
      <c r="EA133" s="137">
        <v>9.1924128080258232</v>
      </c>
      <c r="EB133" s="136">
        <v>2988769</v>
      </c>
      <c r="EC133" s="136">
        <v>1307517</v>
      </c>
      <c r="ED133" s="137">
        <v>43.747676719077319</v>
      </c>
      <c r="EE133" s="136">
        <v>986135</v>
      </c>
      <c r="EF133" s="137">
        <v>32.994687779483797</v>
      </c>
      <c r="EG133" s="136">
        <v>35943</v>
      </c>
      <c r="EH133" s="137">
        <v>1.2026021415505848</v>
      </c>
      <c r="EI133" s="136">
        <v>5005988</v>
      </c>
      <c r="EJ133" s="136">
        <v>492329</v>
      </c>
      <c r="EK133" s="137">
        <v>9.8348018413148406</v>
      </c>
      <c r="EL133" s="138">
        <v>326067</v>
      </c>
      <c r="EM133" s="137">
        <v>6.5135393852322458</v>
      </c>
      <c r="EN133" s="138">
        <v>11701</v>
      </c>
      <c r="EO133" s="137">
        <v>0.23374007288870846</v>
      </c>
      <c r="EP133" s="138">
        <v>2223118</v>
      </c>
      <c r="EQ133" s="138">
        <v>149710</v>
      </c>
      <c r="ER133" s="137">
        <v>6.7342354296982894</v>
      </c>
      <c r="ET133" s="239">
        <f t="shared" si="93"/>
        <v>59836349</v>
      </c>
      <c r="EU133" s="239">
        <f t="shared" si="170"/>
        <v>16071112</v>
      </c>
      <c r="EW133" s="287">
        <f t="shared" si="171"/>
        <v>0.26858443519005482</v>
      </c>
      <c r="EX133" s="239">
        <f t="shared" si="94"/>
        <v>50418984</v>
      </c>
      <c r="EY133" s="239">
        <f t="shared" si="172"/>
        <v>9331629</v>
      </c>
      <c r="EZ133" s="286">
        <f t="shared" si="173"/>
        <v>0.18508165495758502</v>
      </c>
      <c r="FA133" s="288">
        <f t="shared" si="174"/>
        <v>0.814918345042415</v>
      </c>
      <c r="FB133" s="291">
        <f t="shared" si="175"/>
        <v>0.78699781018990789</v>
      </c>
      <c r="FC133" s="294">
        <f t="shared" si="176"/>
        <v>0.64965692287651011</v>
      </c>
      <c r="FE133" s="239">
        <f t="shared" si="98"/>
        <v>19108599</v>
      </c>
      <c r="FF133" s="239">
        <f t="shared" si="99"/>
        <v>13373028</v>
      </c>
      <c r="FG133" s="239">
        <f t="shared" si="100"/>
        <v>5735571</v>
      </c>
      <c r="FH133" s="239">
        <f t="shared" si="101"/>
        <v>12426197</v>
      </c>
      <c r="FI133" s="240">
        <f t="shared" si="102"/>
        <v>0.30015654208872145</v>
      </c>
      <c r="FJ133" s="239">
        <f t="shared" si="103"/>
        <v>8134554</v>
      </c>
      <c r="FK133" s="240">
        <f t="shared" si="104"/>
        <v>0.69984345791127855</v>
      </c>
      <c r="FL133" s="240">
        <f t="shared" si="105"/>
        <v>0.65029346212142503</v>
      </c>
      <c r="FM133" s="240">
        <f t="shared" si="106"/>
        <v>0.42570122487786782</v>
      </c>
      <c r="FO133" s="312">
        <f t="shared" si="107"/>
        <v>8257219</v>
      </c>
      <c r="FP133" s="312">
        <f t="shared" si="169"/>
        <v>6515374</v>
      </c>
      <c r="FQ133" s="239">
        <f t="shared" si="108"/>
        <v>1741845</v>
      </c>
      <c r="FR133" s="312">
        <f t="shared" si="109"/>
        <v>6307458</v>
      </c>
      <c r="FS133" s="240">
        <f t="shared" si="110"/>
        <v>0.2109481412567597</v>
      </c>
      <c r="FT133" s="312">
        <f t="shared" si="111"/>
        <v>5020685</v>
      </c>
      <c r="FU133" s="240">
        <f t="shared" si="112"/>
        <v>0.78905185874324035</v>
      </c>
      <c r="FV133" s="240">
        <f t="shared" si="113"/>
        <v>0.76387195253026474</v>
      </c>
      <c r="FW133" s="240">
        <f t="shared" si="114"/>
        <v>0.60803582901216502</v>
      </c>
      <c r="FY133" s="244">
        <f t="shared" si="115"/>
        <v>8269325</v>
      </c>
      <c r="FZ133" s="244">
        <f t="shared" si="116"/>
        <v>7280066</v>
      </c>
      <c r="GA133" s="239">
        <f t="shared" si="117"/>
        <v>989259</v>
      </c>
      <c r="GB133" s="244">
        <f t="shared" si="118"/>
        <v>7150614</v>
      </c>
      <c r="GC133" s="240">
        <f t="shared" si="119"/>
        <v>0.11962995770513313</v>
      </c>
      <c r="GD133" s="244">
        <f t="shared" si="120"/>
        <v>6350010</v>
      </c>
      <c r="GE133" s="240">
        <f t="shared" si="121"/>
        <v>0.88037004229486682</v>
      </c>
      <c r="GF133" s="240">
        <f t="shared" si="122"/>
        <v>0.86471556021803475</v>
      </c>
      <c r="GG133" s="240">
        <f t="shared" si="123"/>
        <v>0.76789943556457152</v>
      </c>
      <c r="GI133" s="244">
        <f t="shared" si="124"/>
        <v>6685963</v>
      </c>
      <c r="GJ133" s="244">
        <f t="shared" si="125"/>
        <v>6159199</v>
      </c>
      <c r="GK133" s="239">
        <f t="shared" si="126"/>
        <v>526764</v>
      </c>
      <c r="GL133" s="244">
        <f t="shared" si="127"/>
        <v>6085638</v>
      </c>
      <c r="GM133" s="240">
        <f t="shared" si="128"/>
        <v>7.8786556252255655E-2</v>
      </c>
      <c r="GN133" s="244">
        <f t="shared" si="129"/>
        <v>5718172</v>
      </c>
      <c r="GO133" s="240">
        <f t="shared" si="130"/>
        <v>0.92121344374774439</v>
      </c>
      <c r="GP133" s="240">
        <f t="shared" si="131"/>
        <v>0.9102111393676573</v>
      </c>
      <c r="GQ133" s="240">
        <f t="shared" si="132"/>
        <v>0.85525032070922324</v>
      </c>
      <c r="GS133" s="244">
        <f t="shared" si="133"/>
        <v>5116920</v>
      </c>
      <c r="GT133" s="244">
        <f t="shared" si="134"/>
        <v>4884262</v>
      </c>
      <c r="GU133" s="239">
        <f t="shared" si="135"/>
        <v>232658</v>
      </c>
      <c r="GV133" s="244">
        <f t="shared" si="136"/>
        <v>4849284</v>
      </c>
      <c r="GW133" s="240">
        <f t="shared" si="137"/>
        <v>4.5468367689938477E-2</v>
      </c>
      <c r="GX133" s="244">
        <f t="shared" si="138"/>
        <v>4725715</v>
      </c>
      <c r="GY133" s="240">
        <f t="shared" si="139"/>
        <v>0.95453163231006155</v>
      </c>
      <c r="GZ133" s="240">
        <f t="shared" si="140"/>
        <v>0.94769587955254331</v>
      </c>
      <c r="HA133" s="240">
        <f t="shared" si="141"/>
        <v>0.9235467820485761</v>
      </c>
      <c r="HC133" s="239">
        <f t="shared" si="142"/>
        <v>2980958</v>
      </c>
      <c r="HD133" s="239">
        <f t="shared" si="143"/>
        <v>2875426</v>
      </c>
      <c r="HE133" s="239">
        <f t="shared" si="144"/>
        <v>105532</v>
      </c>
      <c r="HF133" s="239">
        <f t="shared" si="145"/>
        <v>2860439</v>
      </c>
      <c r="HG133" s="240">
        <f t="shared" si="146"/>
        <v>3.5402041893914639E-2</v>
      </c>
      <c r="HH133" s="239">
        <f t="shared" si="147"/>
        <v>2805906</v>
      </c>
      <c r="HI133" s="240">
        <f t="shared" si="148"/>
        <v>0.9645979581060854</v>
      </c>
      <c r="HJ133" s="299">
        <f t="shared" si="149"/>
        <v>0.9595703797235654</v>
      </c>
      <c r="HK133" s="297">
        <f t="shared" si="150"/>
        <v>0.94127659631568106</v>
      </c>
      <c r="HM133" s="239">
        <f t="shared" si="151"/>
        <v>31310385</v>
      </c>
      <c r="HN133" s="239">
        <f t="shared" si="152"/>
        <v>27714327</v>
      </c>
      <c r="HO133" s="307">
        <f t="shared" si="153"/>
        <v>3596058</v>
      </c>
      <c r="HP133" s="304">
        <f t="shared" si="154"/>
        <v>27253433</v>
      </c>
      <c r="HQ133" s="285">
        <f t="shared" si="155"/>
        <v>0.11485192532765087</v>
      </c>
      <c r="HR133" s="302">
        <f t="shared" si="156"/>
        <v>24620488</v>
      </c>
      <c r="HS133" s="300">
        <f t="shared" si="157"/>
        <v>0.88514807467234913</v>
      </c>
      <c r="HT133" s="299">
        <f t="shared" si="158"/>
        <v>0.87042791073951986</v>
      </c>
      <c r="HU133" s="297">
        <f t="shared" si="159"/>
        <v>0.78633616290569408</v>
      </c>
      <c r="HW133" s="239">
        <f t="shared" si="160"/>
        <v>14783841</v>
      </c>
      <c r="HX133" s="309">
        <f t="shared" si="161"/>
        <v>13918887</v>
      </c>
      <c r="HY133" s="307">
        <f t="shared" si="162"/>
        <v>864954</v>
      </c>
      <c r="HZ133" s="304">
        <f t="shared" si="163"/>
        <v>13795361</v>
      </c>
      <c r="IA133" s="285">
        <f t="shared" si="164"/>
        <v>5.8506716894479588E-2</v>
      </c>
      <c r="IB133" s="302">
        <f t="shared" si="165"/>
        <v>13249793</v>
      </c>
      <c r="IC133" s="300">
        <f t="shared" si="166"/>
        <v>0.94149328310552038</v>
      </c>
      <c r="ID133" s="299">
        <f t="shared" si="167"/>
        <v>0.93313780904434784</v>
      </c>
      <c r="IE133" s="297">
        <f t="shared" si="168"/>
        <v>0.89623481475483946</v>
      </c>
    </row>
    <row r="134" spans="2:239" ht="15.6" x14ac:dyDescent="0.3">
      <c r="B134" s="131">
        <v>125</v>
      </c>
      <c r="C134" s="131" t="s">
        <v>780</v>
      </c>
      <c r="D134" s="139">
        <v>45046</v>
      </c>
      <c r="E134" s="136">
        <v>2980958</v>
      </c>
      <c r="F134" s="136">
        <v>2875614</v>
      </c>
      <c r="G134" s="137">
        <v>96.466102507985681</v>
      </c>
      <c r="H134" s="136">
        <v>2860734</v>
      </c>
      <c r="I134" s="137">
        <v>95.966934119836651</v>
      </c>
      <c r="J134" s="136">
        <v>2806401</v>
      </c>
      <c r="K134" s="137">
        <v>94.144265031577106</v>
      </c>
      <c r="L134" s="136">
        <v>2430735</v>
      </c>
      <c r="M134" s="137">
        <v>81.542074728996511</v>
      </c>
      <c r="N134" s="136">
        <v>2502682</v>
      </c>
      <c r="O134" s="137">
        <v>83.955627687474959</v>
      </c>
      <c r="P134" s="136">
        <v>968470</v>
      </c>
      <c r="Q134" s="137">
        <v>32.488548983246325</v>
      </c>
      <c r="R134" s="136">
        <v>2442116</v>
      </c>
      <c r="S134" s="136">
        <v>2350790</v>
      </c>
      <c r="T134" s="137">
        <v>96.260374200078942</v>
      </c>
      <c r="U134" s="136">
        <v>2336817</v>
      </c>
      <c r="V134" s="137">
        <v>95.688206457023341</v>
      </c>
      <c r="W134" s="136">
        <v>2289472</v>
      </c>
      <c r="X134" s="137">
        <v>93.749518859873987</v>
      </c>
      <c r="Y134" s="136">
        <v>1586356</v>
      </c>
      <c r="Z134" s="137">
        <v>64.958257511109224</v>
      </c>
      <c r="AA134" s="136">
        <v>2040557</v>
      </c>
      <c r="AB134" s="137">
        <v>83.556923585939401</v>
      </c>
      <c r="AC134" s="136">
        <v>586926</v>
      </c>
      <c r="AD134" s="137">
        <v>24.03350209408562</v>
      </c>
      <c r="AE134" s="138">
        <v>2674804</v>
      </c>
      <c r="AF134" s="138">
        <v>2533635</v>
      </c>
      <c r="AG134" s="137">
        <v>94.722267500721543</v>
      </c>
      <c r="AH134" s="138">
        <v>2512705</v>
      </c>
      <c r="AI134" s="137">
        <v>93.939780260534974</v>
      </c>
      <c r="AJ134" s="138">
        <v>2436586</v>
      </c>
      <c r="AK134" s="137">
        <v>91.094001653952958</v>
      </c>
      <c r="AL134" s="138">
        <v>2134987</v>
      </c>
      <c r="AM134" s="137">
        <v>79.818446510473294</v>
      </c>
      <c r="AN134" s="138">
        <v>3015497</v>
      </c>
      <c r="AO134" s="138">
        <v>2804315</v>
      </c>
      <c r="AP134" s="137">
        <v>92.996776319127491</v>
      </c>
      <c r="AQ134" s="138">
        <v>2774111</v>
      </c>
      <c r="AR134" s="137">
        <v>91.995150384828776</v>
      </c>
      <c r="AS134" s="138">
        <v>2641977</v>
      </c>
      <c r="AT134" s="137">
        <v>87.613318799521281</v>
      </c>
      <c r="AU134" s="138">
        <v>2186219</v>
      </c>
      <c r="AV134" s="137">
        <v>72.499458629870958</v>
      </c>
      <c r="AW134" s="138">
        <v>3670466</v>
      </c>
      <c r="AX134" s="138">
        <v>3354960</v>
      </c>
      <c r="AY134" s="137">
        <v>91.404197723122891</v>
      </c>
      <c r="AZ134" s="138">
        <v>3311592</v>
      </c>
      <c r="BA134" s="137">
        <v>90.222658376347852</v>
      </c>
      <c r="BB134" s="138">
        <v>3076286</v>
      </c>
      <c r="BC134" s="137">
        <v>83.811864760496348</v>
      </c>
      <c r="BD134" s="138">
        <v>2278032</v>
      </c>
      <c r="BE134" s="137">
        <v>62.063836036078257</v>
      </c>
      <c r="BF134" s="138">
        <v>4129776</v>
      </c>
      <c r="BG134" s="138">
        <v>3694314</v>
      </c>
      <c r="BH134" s="137">
        <v>89.455554005834699</v>
      </c>
      <c r="BI134" s="138">
        <v>3636243</v>
      </c>
      <c r="BJ134" s="137">
        <v>88.049400258028527</v>
      </c>
      <c r="BK134" s="138">
        <v>3287772</v>
      </c>
      <c r="BL134" s="137">
        <v>79.611388123714207</v>
      </c>
      <c r="BM134" s="138">
        <v>2175200</v>
      </c>
      <c r="BN134" s="137">
        <v>52.671137611337763</v>
      </c>
      <c r="BO134" s="138">
        <v>4139549</v>
      </c>
      <c r="BP134" s="138">
        <v>3585843</v>
      </c>
      <c r="BQ134" s="137">
        <v>86.624001793432086</v>
      </c>
      <c r="BR134" s="138">
        <v>3514429</v>
      </c>
      <c r="BS134" s="137">
        <v>84.898838013513071</v>
      </c>
      <c r="BT134" s="138">
        <v>3062286</v>
      </c>
      <c r="BU134" s="137">
        <v>73.976319642550436</v>
      </c>
      <c r="BV134" s="138">
        <v>1708007</v>
      </c>
      <c r="BW134" s="137">
        <v>41.260702554795223</v>
      </c>
      <c r="BX134" s="136">
        <v>3865391</v>
      </c>
      <c r="BY134" s="136">
        <v>3149338</v>
      </c>
      <c r="BZ134" s="137">
        <v>81.475276369195242</v>
      </c>
      <c r="CA134" s="136">
        <v>3062862</v>
      </c>
      <c r="CB134" s="137">
        <v>79.238090014697093</v>
      </c>
      <c r="CC134" s="136">
        <v>2511982</v>
      </c>
      <c r="CD134" s="137">
        <v>64.986491664103312</v>
      </c>
      <c r="CE134" s="136">
        <v>4391828</v>
      </c>
      <c r="CF134" s="136">
        <v>3366198</v>
      </c>
      <c r="CG134" s="137">
        <v>76.646854111773038</v>
      </c>
      <c r="CH134" s="136">
        <v>3244717</v>
      </c>
      <c r="CI134" s="137">
        <v>73.880784948773041</v>
      </c>
      <c r="CJ134" s="136">
        <v>2508745</v>
      </c>
      <c r="CK134" s="137">
        <v>57.123024854343107</v>
      </c>
      <c r="CL134" s="136">
        <v>4695213</v>
      </c>
      <c r="CM134" s="136">
        <v>3386335</v>
      </c>
      <c r="CN134" s="137">
        <v>72.123139035438868</v>
      </c>
      <c r="CO134" s="136">
        <v>3227326</v>
      </c>
      <c r="CP134" s="137">
        <v>68.736519514663129</v>
      </c>
      <c r="CQ134" s="136">
        <v>2327391</v>
      </c>
      <c r="CR134" s="137">
        <v>49.569444453318731</v>
      </c>
      <c r="CS134" s="136">
        <v>4789564</v>
      </c>
      <c r="CT134" s="136">
        <v>3310906</v>
      </c>
      <c r="CU134" s="137">
        <v>69.1275030462063</v>
      </c>
      <c r="CV134" s="136">
        <v>3116591</v>
      </c>
      <c r="CW134" s="137">
        <v>65.070453176948888</v>
      </c>
      <c r="CX134" s="136">
        <v>2109544</v>
      </c>
      <c r="CY134" s="137">
        <v>44.044593620630188</v>
      </c>
      <c r="CZ134" s="136">
        <v>4417542</v>
      </c>
      <c r="DA134" s="136">
        <v>3018165</v>
      </c>
      <c r="DB134" s="137">
        <v>68.322270620177463</v>
      </c>
      <c r="DC134" s="136">
        <v>2804083</v>
      </c>
      <c r="DD134" s="137">
        <v>63.476091455384008</v>
      </c>
      <c r="DE134" s="136">
        <v>1806125</v>
      </c>
      <c r="DF134" s="137">
        <v>40.885293224150445</v>
      </c>
      <c r="DG134" s="136">
        <v>3804929</v>
      </c>
      <c r="DH134" s="136">
        <v>2697564</v>
      </c>
      <c r="DI134" s="137">
        <v>70.896566006882125</v>
      </c>
      <c r="DJ134" s="136">
        <v>2460810</v>
      </c>
      <c r="DK134" s="137">
        <v>64.674268560596005</v>
      </c>
      <c r="DL134" s="136">
        <v>1534153</v>
      </c>
      <c r="DM134" s="137">
        <v>40.320147892378543</v>
      </c>
      <c r="DN134" s="136">
        <v>1401351</v>
      </c>
      <c r="DO134" s="136">
        <v>960896</v>
      </c>
      <c r="DP134" s="137">
        <v>68.56925923626558</v>
      </c>
      <c r="DQ134" s="136">
        <v>818250</v>
      </c>
      <c r="DR134" s="137">
        <v>58.390082142161383</v>
      </c>
      <c r="DS134" s="136">
        <v>357464</v>
      </c>
      <c r="DT134" s="137">
        <v>25.508527128463886</v>
      </c>
      <c r="DU134" s="136">
        <v>1422608</v>
      </c>
      <c r="DV134" s="136">
        <v>878124</v>
      </c>
      <c r="DW134" s="137">
        <v>61.726350477433002</v>
      </c>
      <c r="DX134" s="136">
        <v>685449</v>
      </c>
      <c r="DY134" s="137">
        <v>48.182563292206986</v>
      </c>
      <c r="DZ134" s="136">
        <v>130785</v>
      </c>
      <c r="EA134" s="137">
        <v>9.1933266226536059</v>
      </c>
      <c r="EB134" s="136">
        <v>2988769</v>
      </c>
      <c r="EC134" s="136">
        <v>1307712</v>
      </c>
      <c r="ED134" s="137">
        <v>43.754201144350738</v>
      </c>
      <c r="EE134" s="136">
        <v>986600</v>
      </c>
      <c r="EF134" s="137">
        <v>33.010246024366552</v>
      </c>
      <c r="EG134" s="136">
        <v>35971</v>
      </c>
      <c r="EH134" s="137">
        <v>1.203538982102665</v>
      </c>
      <c r="EI134" s="136">
        <v>5005988</v>
      </c>
      <c r="EJ134" s="136">
        <v>492575</v>
      </c>
      <c r="EK134" s="137">
        <v>9.83971595617089</v>
      </c>
      <c r="EL134" s="138">
        <v>326947</v>
      </c>
      <c r="EM134" s="137">
        <v>6.5311183326847768</v>
      </c>
      <c r="EN134" s="138">
        <v>11713</v>
      </c>
      <c r="EO134" s="137">
        <v>0.23397978580851575</v>
      </c>
      <c r="EP134" s="138">
        <v>2223118</v>
      </c>
      <c r="EQ134" s="138">
        <v>292129</v>
      </c>
      <c r="ER134" s="137">
        <v>13.140508061200528</v>
      </c>
      <c r="ET134" s="239">
        <f t="shared" si="93"/>
        <v>59836349</v>
      </c>
      <c r="EU134" s="239">
        <f t="shared" si="170"/>
        <v>16069065</v>
      </c>
      <c r="EV134" s="242">
        <v>45017</v>
      </c>
      <c r="EW134" s="287">
        <f t="shared" si="171"/>
        <v>0.26855022521511129</v>
      </c>
      <c r="EX134" s="239">
        <f t="shared" si="94"/>
        <v>50418984</v>
      </c>
      <c r="EY134" s="239">
        <f t="shared" si="172"/>
        <v>9330111</v>
      </c>
      <c r="EZ134" s="286">
        <f t="shared" si="173"/>
        <v>0.18505154725053563</v>
      </c>
      <c r="FA134" s="288">
        <f t="shared" si="174"/>
        <v>0.81494845274946437</v>
      </c>
      <c r="FB134" s="291">
        <f t="shared" si="175"/>
        <v>0.78703033762044872</v>
      </c>
      <c r="FC134" s="294">
        <f t="shared" si="176"/>
        <v>0.64967957307509405</v>
      </c>
      <c r="FE134" s="239">
        <f t="shared" si="98"/>
        <v>19108599</v>
      </c>
      <c r="FF134" s="239">
        <f t="shared" si="99"/>
        <v>13373866</v>
      </c>
      <c r="FG134" s="239">
        <f t="shared" si="100"/>
        <v>5734733</v>
      </c>
      <c r="FH134" s="239">
        <f t="shared" si="101"/>
        <v>12427060</v>
      </c>
      <c r="FI134" s="240">
        <f t="shared" si="102"/>
        <v>0.30011268748692671</v>
      </c>
      <c r="FJ134" s="239">
        <f t="shared" si="103"/>
        <v>8134677</v>
      </c>
      <c r="FK134" s="240">
        <f t="shared" si="104"/>
        <v>0.69988731251307335</v>
      </c>
      <c r="FL134" s="240">
        <f t="shared" si="105"/>
        <v>0.65033862503472917</v>
      </c>
      <c r="FM134" s="240">
        <f t="shared" si="106"/>
        <v>0.42570766177049402</v>
      </c>
      <c r="FO134" s="312">
        <f t="shared" si="107"/>
        <v>8257219</v>
      </c>
      <c r="FP134" s="312">
        <f t="shared" si="169"/>
        <v>6515536</v>
      </c>
      <c r="FQ134" s="239">
        <f t="shared" si="108"/>
        <v>1741683</v>
      </c>
      <c r="FR134" s="312">
        <f t="shared" si="109"/>
        <v>6307579</v>
      </c>
      <c r="FS134" s="240">
        <f t="shared" si="110"/>
        <v>0.21092852206051457</v>
      </c>
      <c r="FT134" s="312">
        <f t="shared" si="111"/>
        <v>5020727</v>
      </c>
      <c r="FU134" s="240">
        <f t="shared" si="112"/>
        <v>0.7890714779394854</v>
      </c>
      <c r="FV134" s="240">
        <f t="shared" si="113"/>
        <v>0.76388660637437378</v>
      </c>
      <c r="FW134" s="240">
        <f t="shared" si="114"/>
        <v>0.6080409154704508</v>
      </c>
      <c r="FY134" s="244">
        <f t="shared" si="115"/>
        <v>8269325</v>
      </c>
      <c r="FZ134" s="244">
        <f t="shared" si="116"/>
        <v>7280157</v>
      </c>
      <c r="GA134" s="239">
        <f t="shared" si="117"/>
        <v>989168</v>
      </c>
      <c r="GB134" s="244">
        <f t="shared" si="118"/>
        <v>7150672</v>
      </c>
      <c r="GC134" s="240">
        <f t="shared" si="119"/>
        <v>0.11961895317937074</v>
      </c>
      <c r="GD134" s="244">
        <f t="shared" si="120"/>
        <v>6350058</v>
      </c>
      <c r="GE134" s="240">
        <f t="shared" si="121"/>
        <v>0.88038104682062923</v>
      </c>
      <c r="GF134" s="240">
        <f t="shared" si="122"/>
        <v>0.86472257409159758</v>
      </c>
      <c r="GG134" s="240">
        <f t="shared" si="123"/>
        <v>0.76790524014958894</v>
      </c>
      <c r="GI134" s="244">
        <f t="shared" si="124"/>
        <v>6685963</v>
      </c>
      <c r="GJ134" s="244">
        <f t="shared" si="125"/>
        <v>6159275</v>
      </c>
      <c r="GK134" s="239">
        <f t="shared" si="126"/>
        <v>526688</v>
      </c>
      <c r="GL134" s="244">
        <f t="shared" si="127"/>
        <v>6085703</v>
      </c>
      <c r="GM134" s="240">
        <f t="shared" si="128"/>
        <v>7.8775189153753922E-2</v>
      </c>
      <c r="GN134" s="244">
        <f t="shared" si="129"/>
        <v>5718263</v>
      </c>
      <c r="GO134" s="240">
        <f t="shared" si="130"/>
        <v>0.92122481084624608</v>
      </c>
      <c r="GP134" s="240">
        <f t="shared" si="131"/>
        <v>0.91022086122821799</v>
      </c>
      <c r="GQ134" s="240">
        <f t="shared" si="132"/>
        <v>0.85526393131400813</v>
      </c>
      <c r="GS134" s="244">
        <f t="shared" si="133"/>
        <v>5116920</v>
      </c>
      <c r="GT134" s="244">
        <f t="shared" si="134"/>
        <v>4884425</v>
      </c>
      <c r="GU134" s="239">
        <f t="shared" si="135"/>
        <v>232495</v>
      </c>
      <c r="GV134" s="244">
        <f t="shared" si="136"/>
        <v>4849522</v>
      </c>
      <c r="GW134" s="240">
        <f t="shared" si="137"/>
        <v>4.5436512589604683E-2</v>
      </c>
      <c r="GX134" s="244">
        <f t="shared" si="138"/>
        <v>4726058</v>
      </c>
      <c r="GY134" s="240">
        <f t="shared" si="139"/>
        <v>0.95456348741039532</v>
      </c>
      <c r="GZ134" s="240">
        <f t="shared" si="140"/>
        <v>0.94774239190763199</v>
      </c>
      <c r="HA134" s="240">
        <f t="shared" si="141"/>
        <v>0.92361381456032143</v>
      </c>
      <c r="HC134" s="239">
        <f t="shared" si="142"/>
        <v>2980958</v>
      </c>
      <c r="HD134" s="239">
        <f t="shared" si="143"/>
        <v>2875614</v>
      </c>
      <c r="HE134" s="239">
        <f t="shared" si="144"/>
        <v>105344</v>
      </c>
      <c r="HF134" s="239">
        <f t="shared" si="145"/>
        <v>2860734</v>
      </c>
      <c r="HG134" s="240">
        <f t="shared" si="146"/>
        <v>3.5338974920143124E-2</v>
      </c>
      <c r="HH134" s="239">
        <f t="shared" si="147"/>
        <v>2806401</v>
      </c>
      <c r="HI134" s="240">
        <f t="shared" si="148"/>
        <v>0.96466102507985685</v>
      </c>
      <c r="HJ134" s="299">
        <f t="shared" si="149"/>
        <v>0.95966934119836644</v>
      </c>
      <c r="HK134" s="297">
        <f t="shared" si="150"/>
        <v>0.94144265031577101</v>
      </c>
      <c r="HM134" s="239">
        <f t="shared" si="151"/>
        <v>31310385</v>
      </c>
      <c r="HN134" s="239">
        <f t="shared" si="152"/>
        <v>27715007</v>
      </c>
      <c r="HO134" s="307">
        <f t="shared" si="153"/>
        <v>3595378</v>
      </c>
      <c r="HP134" s="304">
        <f t="shared" si="154"/>
        <v>27254210</v>
      </c>
      <c r="HQ134" s="285">
        <f t="shared" si="155"/>
        <v>0.11483020729384197</v>
      </c>
      <c r="HR134" s="302">
        <f t="shared" si="156"/>
        <v>24621507</v>
      </c>
      <c r="HS134" s="300">
        <f t="shared" si="157"/>
        <v>0.88516979270615803</v>
      </c>
      <c r="HT134" s="299">
        <f t="shared" si="158"/>
        <v>0.87045272678697494</v>
      </c>
      <c r="HU134" s="297">
        <f t="shared" si="159"/>
        <v>0.78636870801812242</v>
      </c>
      <c r="HW134" s="239">
        <f t="shared" si="160"/>
        <v>14783841</v>
      </c>
      <c r="HX134" s="309">
        <f t="shared" si="161"/>
        <v>13919314</v>
      </c>
      <c r="HY134" s="307">
        <f t="shared" si="162"/>
        <v>864527</v>
      </c>
      <c r="HZ134" s="304">
        <f t="shared" si="163"/>
        <v>13795959</v>
      </c>
      <c r="IA134" s="285">
        <f t="shared" si="164"/>
        <v>5.8477834008090319E-2</v>
      </c>
      <c r="IB134" s="302">
        <f t="shared" si="165"/>
        <v>13250722</v>
      </c>
      <c r="IC134" s="300">
        <f t="shared" si="166"/>
        <v>0.94152216599190963</v>
      </c>
      <c r="ID134" s="299">
        <f t="shared" si="167"/>
        <v>0.93317825861357684</v>
      </c>
      <c r="IE134" s="297">
        <f t="shared" si="168"/>
        <v>0.89629765363412661</v>
      </c>
    </row>
    <row r="135" spans="2:239" ht="15" hidden="1" x14ac:dyDescent="0.3">
      <c r="B135" s="131">
        <v>126</v>
      </c>
      <c r="C135" s="131" t="s">
        <v>781</v>
      </c>
      <c r="D135" s="139">
        <v>45053</v>
      </c>
      <c r="E135" s="136">
        <v>2980958</v>
      </c>
      <c r="F135" s="136">
        <v>2875717</v>
      </c>
      <c r="G135" s="137">
        <v>96.469557773038062</v>
      </c>
      <c r="H135" s="136">
        <v>2860915</v>
      </c>
      <c r="I135" s="137">
        <v>95.973005993375281</v>
      </c>
      <c r="J135" s="136">
        <v>2806761</v>
      </c>
      <c r="K135" s="137">
        <v>94.156341686129082</v>
      </c>
      <c r="L135" s="136">
        <v>2430735</v>
      </c>
      <c r="M135" s="137">
        <v>81.542074728996511</v>
      </c>
      <c r="N135" s="136">
        <v>2502682</v>
      </c>
      <c r="O135" s="137">
        <v>83.955627687474959</v>
      </c>
      <c r="P135" s="136">
        <v>1206928</v>
      </c>
      <c r="Q135" s="137">
        <v>40.487923680910633</v>
      </c>
      <c r="R135" s="136">
        <v>2442116</v>
      </c>
      <c r="S135" s="136">
        <v>2350875</v>
      </c>
      <c r="T135" s="137">
        <v>96.263854788224634</v>
      </c>
      <c r="U135" s="136">
        <v>2337004</v>
      </c>
      <c r="V135" s="137">
        <v>95.695863750943857</v>
      </c>
      <c r="W135" s="136">
        <v>2289691</v>
      </c>
      <c r="X135" s="137">
        <v>93.75848649286111</v>
      </c>
      <c r="Y135" s="136">
        <v>1586356</v>
      </c>
      <c r="Z135" s="137">
        <v>64.958257511109224</v>
      </c>
      <c r="AA135" s="136">
        <v>2040557</v>
      </c>
      <c r="AB135" s="137">
        <v>83.556923585939401</v>
      </c>
      <c r="AC135" s="136">
        <v>786455</v>
      </c>
      <c r="AD135" s="137">
        <v>32.203834707278446</v>
      </c>
      <c r="AE135" s="138">
        <v>2674804</v>
      </c>
      <c r="AF135" s="138">
        <v>2533666</v>
      </c>
      <c r="AG135" s="137">
        <v>94.723426464144666</v>
      </c>
      <c r="AH135" s="138">
        <v>2512730</v>
      </c>
      <c r="AI135" s="137">
        <v>93.94071490845684</v>
      </c>
      <c r="AJ135" s="138">
        <v>2436626</v>
      </c>
      <c r="AK135" s="137">
        <v>91.095497090627958</v>
      </c>
      <c r="AL135" s="138">
        <v>2134987</v>
      </c>
      <c r="AM135" s="137">
        <v>79.818446510473294</v>
      </c>
      <c r="AN135" s="138">
        <v>3015497</v>
      </c>
      <c r="AO135" s="138">
        <v>2804336</v>
      </c>
      <c r="AP135" s="137">
        <v>92.997472721743719</v>
      </c>
      <c r="AQ135" s="138">
        <v>2774147</v>
      </c>
      <c r="AR135" s="137">
        <v>91.996344217885138</v>
      </c>
      <c r="AS135" s="138">
        <v>2642024</v>
      </c>
      <c r="AT135" s="137">
        <v>87.614877414900434</v>
      </c>
      <c r="AU135" s="138">
        <v>2186219</v>
      </c>
      <c r="AV135" s="137">
        <v>72.499458629870958</v>
      </c>
      <c r="AW135" s="138">
        <v>3670466</v>
      </c>
      <c r="AX135" s="138">
        <v>3354988</v>
      </c>
      <c r="AY135" s="137">
        <v>91.40496056903946</v>
      </c>
      <c r="AZ135" s="138">
        <v>3311611</v>
      </c>
      <c r="BA135" s="137">
        <v>90.223176021791247</v>
      </c>
      <c r="BB135" s="138">
        <v>3076319</v>
      </c>
      <c r="BC135" s="137">
        <v>83.812763828898014</v>
      </c>
      <c r="BD135" s="138">
        <v>2278032</v>
      </c>
      <c r="BE135" s="137">
        <v>62.063836036078257</v>
      </c>
      <c r="BF135" s="138">
        <v>4129776</v>
      </c>
      <c r="BG135" s="138">
        <v>3694342</v>
      </c>
      <c r="BH135" s="137">
        <v>89.456232008709435</v>
      </c>
      <c r="BI135" s="138">
        <v>3636266</v>
      </c>
      <c r="BJ135" s="137">
        <v>88.049957188961343</v>
      </c>
      <c r="BK135" s="138">
        <v>3287805</v>
      </c>
      <c r="BL135" s="137">
        <v>79.612187198530862</v>
      </c>
      <c r="BM135" s="138">
        <v>2175200</v>
      </c>
      <c r="BN135" s="137">
        <v>52.671137611337763</v>
      </c>
      <c r="BO135" s="138">
        <v>4139549</v>
      </c>
      <c r="BP135" s="138">
        <v>3585869</v>
      </c>
      <c r="BQ135" s="137">
        <v>86.624629881177867</v>
      </c>
      <c r="BR135" s="138">
        <v>3514455</v>
      </c>
      <c r="BS135" s="137">
        <v>84.899466101258852</v>
      </c>
      <c r="BT135" s="138">
        <v>3062305</v>
      </c>
      <c r="BU135" s="137">
        <v>73.97677862974929</v>
      </c>
      <c r="BV135" s="138">
        <v>1708007</v>
      </c>
      <c r="BW135" s="137">
        <v>41.260702554795223</v>
      </c>
      <c r="BX135" s="136">
        <v>3865391</v>
      </c>
      <c r="BY135" s="136">
        <v>3149375</v>
      </c>
      <c r="BZ135" s="137">
        <v>81.476233581544534</v>
      </c>
      <c r="CA135" s="136">
        <v>3062911</v>
      </c>
      <c r="CB135" s="137">
        <v>79.23935767429478</v>
      </c>
      <c r="CC135" s="136">
        <v>2511998</v>
      </c>
      <c r="CD135" s="137">
        <v>64.986905593767872</v>
      </c>
      <c r="CE135" s="136">
        <v>4391828</v>
      </c>
      <c r="CF135" s="136">
        <v>3366260</v>
      </c>
      <c r="CG135" s="137">
        <v>76.648265824617894</v>
      </c>
      <c r="CH135" s="136">
        <v>3244789</v>
      </c>
      <c r="CI135" s="137">
        <v>73.882424357238037</v>
      </c>
      <c r="CJ135" s="136">
        <v>2508758</v>
      </c>
      <c r="CK135" s="137">
        <v>57.123320858649294</v>
      </c>
      <c r="CL135" s="136">
        <v>4695213</v>
      </c>
      <c r="CM135" s="136">
        <v>3386435</v>
      </c>
      <c r="CN135" s="137">
        <v>72.125268864266644</v>
      </c>
      <c r="CO135" s="136">
        <v>3227426</v>
      </c>
      <c r="CP135" s="137">
        <v>68.738649343490906</v>
      </c>
      <c r="CQ135" s="136">
        <v>2327404</v>
      </c>
      <c r="CR135" s="137">
        <v>49.56972133106634</v>
      </c>
      <c r="CS135" s="136">
        <v>4789564</v>
      </c>
      <c r="CT135" s="136">
        <v>3311059</v>
      </c>
      <c r="CU135" s="137">
        <v>69.130697491462684</v>
      </c>
      <c r="CV135" s="136">
        <v>3116713</v>
      </c>
      <c r="CW135" s="137">
        <v>65.073000381663135</v>
      </c>
      <c r="CX135" s="136">
        <v>2109562</v>
      </c>
      <c r="CY135" s="137">
        <v>44.044969437719175</v>
      </c>
      <c r="CZ135" s="136">
        <v>4417542</v>
      </c>
      <c r="DA135" s="136">
        <v>3018301</v>
      </c>
      <c r="DB135" s="137">
        <v>68.32534925530986</v>
      </c>
      <c r="DC135" s="136">
        <v>2804218</v>
      </c>
      <c r="DD135" s="137">
        <v>63.479147453493368</v>
      </c>
      <c r="DE135" s="136">
        <v>1806149</v>
      </c>
      <c r="DF135" s="137">
        <v>40.885836512703214</v>
      </c>
      <c r="DG135" s="136">
        <v>3804929</v>
      </c>
      <c r="DH135" s="136">
        <v>2697671</v>
      </c>
      <c r="DI135" s="137">
        <v>70.899378148711847</v>
      </c>
      <c r="DJ135" s="136">
        <v>2460961</v>
      </c>
      <c r="DK135" s="137">
        <v>64.678237097196828</v>
      </c>
      <c r="DL135" s="136">
        <v>1534179</v>
      </c>
      <c r="DM135" s="137">
        <v>40.320831216561466</v>
      </c>
      <c r="DN135" s="136">
        <v>1401351</v>
      </c>
      <c r="DO135" s="136">
        <v>960972</v>
      </c>
      <c r="DP135" s="137">
        <v>68.574682574173067</v>
      </c>
      <c r="DQ135" s="136">
        <v>818393</v>
      </c>
      <c r="DR135" s="137">
        <v>58.400286580592585</v>
      </c>
      <c r="DS135" s="136">
        <v>357471</v>
      </c>
      <c r="DT135" s="137">
        <v>25.509026646429049</v>
      </c>
      <c r="DU135" s="136">
        <v>1422608</v>
      </c>
      <c r="DV135" s="136">
        <v>878179</v>
      </c>
      <c r="DW135" s="137">
        <v>61.730216616242842</v>
      </c>
      <c r="DX135" s="136">
        <v>685572</v>
      </c>
      <c r="DY135" s="137">
        <v>48.191209384454467</v>
      </c>
      <c r="DZ135" s="136">
        <v>130795</v>
      </c>
      <c r="EA135" s="137">
        <v>9.1940295569826684</v>
      </c>
      <c r="EB135" s="136">
        <v>2988769</v>
      </c>
      <c r="EC135" s="136">
        <v>1307846</v>
      </c>
      <c r="ED135" s="137">
        <v>43.758684595564262</v>
      </c>
      <c r="EE135" s="136">
        <v>986948</v>
      </c>
      <c r="EF135" s="137">
        <v>33.021889614085268</v>
      </c>
      <c r="EG135" s="136">
        <v>35982</v>
      </c>
      <c r="EH135" s="137">
        <v>1.2039070266052678</v>
      </c>
      <c r="EI135" s="136">
        <v>5005988</v>
      </c>
      <c r="EJ135" s="136">
        <v>492806</v>
      </c>
      <c r="EK135" s="137">
        <v>9.8443304298771785</v>
      </c>
      <c r="EL135" s="138">
        <v>327427</v>
      </c>
      <c r="EM135" s="137">
        <v>6.5407068494770666</v>
      </c>
      <c r="EN135" s="138">
        <v>11725</v>
      </c>
      <c r="EO135" s="137">
        <v>0.23421949872832298</v>
      </c>
      <c r="EP135" s="138">
        <v>2223118</v>
      </c>
      <c r="EQ135" s="138">
        <v>388535</v>
      </c>
      <c r="ER135" s="137">
        <v>17.47703000920329</v>
      </c>
      <c r="ET135" s="239">
        <f t="shared" si="93"/>
        <v>59836349</v>
      </c>
      <c r="EU135" s="239">
        <f t="shared" si="170"/>
        <v>16067652</v>
      </c>
      <c r="EW135" s="287">
        <f t="shared" si="171"/>
        <v>0.26852661080641804</v>
      </c>
      <c r="EX135" s="239">
        <f t="shared" si="94"/>
        <v>50418984</v>
      </c>
      <c r="EY135" s="239">
        <f t="shared" si="172"/>
        <v>9329118</v>
      </c>
      <c r="EZ135" s="286">
        <f t="shared" si="173"/>
        <v>0.18503185228801913</v>
      </c>
      <c r="FA135" s="288">
        <f t="shared" si="174"/>
        <v>0.81496814771198089</v>
      </c>
      <c r="FB135" s="291">
        <f t="shared" si="175"/>
        <v>0.78705550671151958</v>
      </c>
      <c r="FC135" s="294">
        <f t="shared" si="176"/>
        <v>0.64969678881272186</v>
      </c>
      <c r="FE135" s="239">
        <f t="shared" si="98"/>
        <v>19108599</v>
      </c>
      <c r="FF135" s="239">
        <f t="shared" si="99"/>
        <v>13374438</v>
      </c>
      <c r="FG135" s="239">
        <f t="shared" si="100"/>
        <v>5734161</v>
      </c>
      <c r="FH135" s="239">
        <f t="shared" si="101"/>
        <v>12427711</v>
      </c>
      <c r="FI135" s="240">
        <f t="shared" si="102"/>
        <v>0.30008275331959189</v>
      </c>
      <c r="FJ135" s="239">
        <f t="shared" si="103"/>
        <v>8134765</v>
      </c>
      <c r="FK135" s="240">
        <f t="shared" si="104"/>
        <v>0.69991724668040811</v>
      </c>
      <c r="FL135" s="240">
        <f t="shared" si="105"/>
        <v>0.65037269346643367</v>
      </c>
      <c r="FM135" s="240">
        <f t="shared" si="106"/>
        <v>0.42571226702700704</v>
      </c>
      <c r="FO135" s="312">
        <f t="shared" si="107"/>
        <v>8257219</v>
      </c>
      <c r="FP135" s="312">
        <f t="shared" si="169"/>
        <v>6515635</v>
      </c>
      <c r="FQ135" s="239">
        <f t="shared" si="108"/>
        <v>1741584</v>
      </c>
      <c r="FR135" s="312">
        <f t="shared" si="109"/>
        <v>6307700</v>
      </c>
      <c r="FS135" s="240">
        <f t="shared" si="110"/>
        <v>0.21091653255169809</v>
      </c>
      <c r="FT135" s="312">
        <f t="shared" si="111"/>
        <v>5020756</v>
      </c>
      <c r="FU135" s="240">
        <f t="shared" si="112"/>
        <v>0.78908346744830193</v>
      </c>
      <c r="FV135" s="240">
        <f t="shared" si="113"/>
        <v>0.76390126021848281</v>
      </c>
      <c r="FW135" s="240">
        <f t="shared" si="114"/>
        <v>0.60804442754879096</v>
      </c>
      <c r="FY135" s="244">
        <f t="shared" si="115"/>
        <v>8269325</v>
      </c>
      <c r="FZ135" s="244">
        <f t="shared" si="116"/>
        <v>7280211</v>
      </c>
      <c r="GA135" s="239">
        <f t="shared" si="117"/>
        <v>989114</v>
      </c>
      <c r="GB135" s="244">
        <f t="shared" si="118"/>
        <v>7150721</v>
      </c>
      <c r="GC135" s="240">
        <f t="shared" si="119"/>
        <v>0.11961242302122603</v>
      </c>
      <c r="GD135" s="244">
        <f t="shared" si="120"/>
        <v>6350110</v>
      </c>
      <c r="GE135" s="240">
        <f t="shared" si="121"/>
        <v>0.88038757697877401</v>
      </c>
      <c r="GF135" s="240">
        <f t="shared" si="122"/>
        <v>0.8647284996054696</v>
      </c>
      <c r="GG135" s="240">
        <f t="shared" si="123"/>
        <v>0.76791152845002464</v>
      </c>
      <c r="GI135" s="244">
        <f t="shared" si="124"/>
        <v>6685963</v>
      </c>
      <c r="GJ135" s="244">
        <f t="shared" si="125"/>
        <v>6159324</v>
      </c>
      <c r="GK135" s="239">
        <f t="shared" si="126"/>
        <v>526639</v>
      </c>
      <c r="GL135" s="244">
        <f t="shared" si="127"/>
        <v>6085758</v>
      </c>
      <c r="GM135" s="240">
        <f t="shared" si="128"/>
        <v>7.8767860366561998E-2</v>
      </c>
      <c r="GN135" s="244">
        <f t="shared" si="129"/>
        <v>5718343</v>
      </c>
      <c r="GO135" s="240">
        <f t="shared" si="130"/>
        <v>0.92123213963343797</v>
      </c>
      <c r="GP135" s="240">
        <f t="shared" si="131"/>
        <v>0.91022908741792319</v>
      </c>
      <c r="GQ135" s="240">
        <f t="shared" si="132"/>
        <v>0.85527589668085213</v>
      </c>
      <c r="GS135" s="244">
        <f t="shared" si="133"/>
        <v>5116920</v>
      </c>
      <c r="GT135" s="244">
        <f t="shared" si="134"/>
        <v>4884541</v>
      </c>
      <c r="GU135" s="239">
        <f t="shared" si="135"/>
        <v>232379</v>
      </c>
      <c r="GV135" s="244">
        <f t="shared" si="136"/>
        <v>4849734</v>
      </c>
      <c r="GW135" s="240">
        <f t="shared" si="137"/>
        <v>4.5413842702250573E-2</v>
      </c>
      <c r="GX135" s="244">
        <f t="shared" si="138"/>
        <v>4726317</v>
      </c>
      <c r="GY135" s="240">
        <f t="shared" si="139"/>
        <v>0.95458615729774943</v>
      </c>
      <c r="GZ135" s="240">
        <f t="shared" si="140"/>
        <v>0.94778382308107223</v>
      </c>
      <c r="HA135" s="240">
        <f t="shared" si="141"/>
        <v>0.92366443094674144</v>
      </c>
      <c r="HC135" s="239">
        <f t="shared" si="142"/>
        <v>2980958</v>
      </c>
      <c r="HD135" s="239">
        <f t="shared" si="143"/>
        <v>2875717</v>
      </c>
      <c r="HE135" s="239">
        <f t="shared" si="144"/>
        <v>105241</v>
      </c>
      <c r="HF135" s="239">
        <f t="shared" si="145"/>
        <v>2860915</v>
      </c>
      <c r="HG135" s="240">
        <f t="shared" si="146"/>
        <v>3.5304422269619364E-2</v>
      </c>
      <c r="HH135" s="239">
        <f t="shared" si="147"/>
        <v>2806761</v>
      </c>
      <c r="HI135" s="240">
        <f t="shared" si="148"/>
        <v>0.96469557773038062</v>
      </c>
      <c r="HJ135" s="299">
        <f t="shared" si="149"/>
        <v>0.95973005993375282</v>
      </c>
      <c r="HK135" s="297">
        <f t="shared" si="150"/>
        <v>0.94156341686129086</v>
      </c>
      <c r="HM135" s="239">
        <f t="shared" si="151"/>
        <v>31310385</v>
      </c>
      <c r="HN135" s="239">
        <f t="shared" si="152"/>
        <v>27715428</v>
      </c>
      <c r="HO135" s="307">
        <f t="shared" si="153"/>
        <v>3594957</v>
      </c>
      <c r="HP135" s="304">
        <f t="shared" si="154"/>
        <v>27254828</v>
      </c>
      <c r="HQ135" s="285">
        <f t="shared" si="155"/>
        <v>0.11481676127585144</v>
      </c>
      <c r="HR135" s="302">
        <f t="shared" si="156"/>
        <v>24622287</v>
      </c>
      <c r="HS135" s="300">
        <f t="shared" si="157"/>
        <v>0.8851832387241485</v>
      </c>
      <c r="HT135" s="299">
        <f t="shared" si="158"/>
        <v>0.87047246464711314</v>
      </c>
      <c r="HU135" s="297">
        <f t="shared" si="159"/>
        <v>0.78639361988043266</v>
      </c>
      <c r="HW135" s="239">
        <f t="shared" si="160"/>
        <v>14783841</v>
      </c>
      <c r="HX135" s="309">
        <f t="shared" si="161"/>
        <v>13919582</v>
      </c>
      <c r="HY135" s="307">
        <f t="shared" si="162"/>
        <v>864259</v>
      </c>
      <c r="HZ135" s="304">
        <f t="shared" si="163"/>
        <v>13796407</v>
      </c>
      <c r="IA135" s="285">
        <f t="shared" si="164"/>
        <v>5.8459706107499398E-2</v>
      </c>
      <c r="IB135" s="302">
        <f t="shared" si="165"/>
        <v>13251421</v>
      </c>
      <c r="IC135" s="300">
        <f t="shared" si="166"/>
        <v>0.9415402938925006</v>
      </c>
      <c r="ID135" s="299">
        <f t="shared" si="167"/>
        <v>0.93320856196978852</v>
      </c>
      <c r="IE135" s="297">
        <f t="shared" si="168"/>
        <v>0.89634493498678725</v>
      </c>
    </row>
    <row r="136" spans="2:239" ht="15" hidden="1" x14ac:dyDescent="0.3">
      <c r="B136" s="131">
        <v>127</v>
      </c>
      <c r="C136" s="131" t="s">
        <v>782</v>
      </c>
      <c r="D136" s="139">
        <v>45060</v>
      </c>
      <c r="E136" s="136">
        <v>2980958</v>
      </c>
      <c r="F136" s="136">
        <v>2875872</v>
      </c>
      <c r="G136" s="137">
        <v>96.474757443747947</v>
      </c>
      <c r="H136" s="136">
        <v>2861102</v>
      </c>
      <c r="I136" s="137">
        <v>95.979279144489794</v>
      </c>
      <c r="J136" s="136">
        <v>2807120</v>
      </c>
      <c r="K136" s="137">
        <v>94.168384794418429</v>
      </c>
      <c r="L136" s="136">
        <v>2430735</v>
      </c>
      <c r="M136" s="137">
        <v>81.542074728996511</v>
      </c>
      <c r="N136" s="136">
        <v>2502682</v>
      </c>
      <c r="O136" s="137">
        <v>83.955627687474959</v>
      </c>
      <c r="P136" s="136">
        <v>1451881</v>
      </c>
      <c r="Q136" s="137">
        <v>48.705181354450481</v>
      </c>
      <c r="R136" s="136">
        <v>2442116</v>
      </c>
      <c r="S136" s="136">
        <v>2350986</v>
      </c>
      <c r="T136" s="137">
        <v>96.268400026861954</v>
      </c>
      <c r="U136" s="136">
        <v>2337229</v>
      </c>
      <c r="V136" s="137">
        <v>95.705077072505972</v>
      </c>
      <c r="W136" s="136">
        <v>2289974</v>
      </c>
      <c r="X136" s="137">
        <v>93.770074803981458</v>
      </c>
      <c r="Y136" s="136">
        <v>1586356</v>
      </c>
      <c r="Z136" s="137">
        <v>64.958257511109224</v>
      </c>
      <c r="AA136" s="136">
        <v>2040557</v>
      </c>
      <c r="AB136" s="137">
        <v>83.556923585939401</v>
      </c>
      <c r="AC136" s="136">
        <v>1037089</v>
      </c>
      <c r="AD136" s="137">
        <v>42.466819757947619</v>
      </c>
      <c r="AE136" s="138">
        <v>2674804</v>
      </c>
      <c r="AF136" s="138">
        <v>2533695</v>
      </c>
      <c r="AG136" s="137">
        <v>94.724510655734022</v>
      </c>
      <c r="AH136" s="138">
        <v>2512762</v>
      </c>
      <c r="AI136" s="137">
        <v>93.941911257796832</v>
      </c>
      <c r="AJ136" s="138">
        <v>2436673</v>
      </c>
      <c r="AK136" s="137">
        <v>91.097254228721056</v>
      </c>
      <c r="AL136" s="138">
        <v>2134987</v>
      </c>
      <c r="AM136" s="137">
        <v>79.818446510473294</v>
      </c>
      <c r="AN136" s="138">
        <v>3015497</v>
      </c>
      <c r="AO136" s="138">
        <v>2804370</v>
      </c>
      <c r="AP136" s="137">
        <v>92.998600230741403</v>
      </c>
      <c r="AQ136" s="138">
        <v>2774183</v>
      </c>
      <c r="AR136" s="137">
        <v>91.997538050941515</v>
      </c>
      <c r="AS136" s="138">
        <v>2642070</v>
      </c>
      <c r="AT136" s="137">
        <v>87.616402868250248</v>
      </c>
      <c r="AU136" s="138">
        <v>2186219</v>
      </c>
      <c r="AV136" s="137">
        <v>72.499458629870958</v>
      </c>
      <c r="AW136" s="138">
        <v>3670466</v>
      </c>
      <c r="AX136" s="138">
        <v>3355007</v>
      </c>
      <c r="AY136" s="137">
        <v>91.405478214482855</v>
      </c>
      <c r="AZ136" s="138">
        <v>3311641</v>
      </c>
      <c r="BA136" s="137">
        <v>90.223993356701854</v>
      </c>
      <c r="BB136" s="138">
        <v>3076363</v>
      </c>
      <c r="BC136" s="137">
        <v>83.813962586766905</v>
      </c>
      <c r="BD136" s="138">
        <v>2278032</v>
      </c>
      <c r="BE136" s="137">
        <v>62.063836036078257</v>
      </c>
      <c r="BF136" s="138">
        <v>4129776</v>
      </c>
      <c r="BG136" s="138">
        <v>3694374</v>
      </c>
      <c r="BH136" s="137">
        <v>89.4570068691377</v>
      </c>
      <c r="BI136" s="138">
        <v>3636292</v>
      </c>
      <c r="BJ136" s="137">
        <v>88.0505867630593</v>
      </c>
      <c r="BK136" s="138">
        <v>3287831</v>
      </c>
      <c r="BL136" s="137">
        <v>79.612816772628818</v>
      </c>
      <c r="BM136" s="138">
        <v>2175200</v>
      </c>
      <c r="BN136" s="137">
        <v>52.671137611337763</v>
      </c>
      <c r="BO136" s="138">
        <v>4139549</v>
      </c>
      <c r="BP136" s="138">
        <v>3585907</v>
      </c>
      <c r="BQ136" s="137">
        <v>86.625547855575576</v>
      </c>
      <c r="BR136" s="138">
        <v>3514485</v>
      </c>
      <c r="BS136" s="137">
        <v>84.900190817888614</v>
      </c>
      <c r="BT136" s="138">
        <v>3062332</v>
      </c>
      <c r="BU136" s="137">
        <v>73.977430874716063</v>
      </c>
      <c r="BV136" s="138">
        <v>1708007</v>
      </c>
      <c r="BW136" s="137">
        <v>41.260702554795223</v>
      </c>
      <c r="BX136" s="136">
        <v>3865391</v>
      </c>
      <c r="BY136" s="136">
        <v>3149406</v>
      </c>
      <c r="BZ136" s="137">
        <v>81.477035570269607</v>
      </c>
      <c r="CA136" s="136">
        <v>3062947</v>
      </c>
      <c r="CB136" s="137">
        <v>79.240289016040037</v>
      </c>
      <c r="CC136" s="136">
        <v>2512013</v>
      </c>
      <c r="CD136" s="137">
        <v>64.987293652828399</v>
      </c>
      <c r="CE136" s="136">
        <v>4391828</v>
      </c>
      <c r="CF136" s="136">
        <v>3366316</v>
      </c>
      <c r="CG136" s="137">
        <v>76.649540920090672</v>
      </c>
      <c r="CH136" s="136">
        <v>3244837</v>
      </c>
      <c r="CI136" s="137">
        <v>73.883517296214691</v>
      </c>
      <c r="CJ136" s="136">
        <v>2508773</v>
      </c>
      <c r="CK136" s="137">
        <v>57.123662402079503</v>
      </c>
      <c r="CL136" s="136">
        <v>4695213</v>
      </c>
      <c r="CM136" s="136">
        <v>3386522</v>
      </c>
      <c r="CN136" s="137">
        <v>72.127121815346811</v>
      </c>
      <c r="CO136" s="136">
        <v>3227521</v>
      </c>
      <c r="CP136" s="137">
        <v>68.74067268087731</v>
      </c>
      <c r="CQ136" s="136">
        <v>2327429</v>
      </c>
      <c r="CR136" s="137">
        <v>49.570253788273291</v>
      </c>
      <c r="CS136" s="136">
        <v>4789564</v>
      </c>
      <c r="CT136" s="136">
        <v>3311161</v>
      </c>
      <c r="CU136" s="137">
        <v>69.132827121633625</v>
      </c>
      <c r="CV136" s="136">
        <v>3116843</v>
      </c>
      <c r="CW136" s="137">
        <v>65.075714616194716</v>
      </c>
      <c r="CX136" s="136">
        <v>2109582</v>
      </c>
      <c r="CY136" s="137">
        <v>44.045387012262495</v>
      </c>
      <c r="CZ136" s="136">
        <v>4417542</v>
      </c>
      <c r="DA136" s="136">
        <v>3018400</v>
      </c>
      <c r="DB136" s="137">
        <v>68.327590320590048</v>
      </c>
      <c r="DC136" s="136">
        <v>2804344</v>
      </c>
      <c r="DD136" s="137">
        <v>63.481999718395429</v>
      </c>
      <c r="DE136" s="136">
        <v>1806164</v>
      </c>
      <c r="DF136" s="137">
        <v>40.886176068048705</v>
      </c>
      <c r="DG136" s="136">
        <v>3804929</v>
      </c>
      <c r="DH136" s="136">
        <v>2697758</v>
      </c>
      <c r="DI136" s="137">
        <v>70.901664656554701</v>
      </c>
      <c r="DJ136" s="136">
        <v>2461104</v>
      </c>
      <c r="DK136" s="137">
        <v>64.681995380202892</v>
      </c>
      <c r="DL136" s="136">
        <v>1534197</v>
      </c>
      <c r="DM136" s="137">
        <v>40.321304287149637</v>
      </c>
      <c r="DN136" s="136">
        <v>1401351</v>
      </c>
      <c r="DO136" s="136">
        <v>961015</v>
      </c>
      <c r="DP136" s="137">
        <v>68.577751041673352</v>
      </c>
      <c r="DQ136" s="136">
        <v>818512</v>
      </c>
      <c r="DR136" s="137">
        <v>58.408778386000371</v>
      </c>
      <c r="DS136" s="136">
        <v>357488</v>
      </c>
      <c r="DT136" s="137">
        <v>25.510239761487309</v>
      </c>
      <c r="DU136" s="136">
        <v>1422608</v>
      </c>
      <c r="DV136" s="136">
        <v>878254</v>
      </c>
      <c r="DW136" s="137">
        <v>61.735488623710822</v>
      </c>
      <c r="DX136" s="136">
        <v>685684</v>
      </c>
      <c r="DY136" s="137">
        <v>48.199082248939973</v>
      </c>
      <c r="DZ136" s="136">
        <v>130804</v>
      </c>
      <c r="EA136" s="137">
        <v>9.1946621978788254</v>
      </c>
      <c r="EB136" s="136">
        <v>2988769</v>
      </c>
      <c r="EC136" s="136">
        <v>1307980</v>
      </c>
      <c r="ED136" s="137">
        <v>43.763168046777793</v>
      </c>
      <c r="EE136" s="136">
        <v>987336</v>
      </c>
      <c r="EF136" s="137">
        <v>33.034871547449804</v>
      </c>
      <c r="EG136" s="136">
        <v>36003</v>
      </c>
      <c r="EH136" s="137">
        <v>1.2046096570193281</v>
      </c>
      <c r="EI136" s="136">
        <v>5005988</v>
      </c>
      <c r="EJ136" s="136">
        <v>493035</v>
      </c>
      <c r="EK136" s="137">
        <v>9.8489049514301659</v>
      </c>
      <c r="EL136" s="138">
        <v>328132</v>
      </c>
      <c r="EM136" s="137">
        <v>6.5547899835157422</v>
      </c>
      <c r="EN136" s="138">
        <v>11733</v>
      </c>
      <c r="EO136" s="137">
        <v>0.23437930734152781</v>
      </c>
      <c r="EP136" s="138">
        <v>2223118</v>
      </c>
      <c r="EQ136" s="138">
        <v>499475</v>
      </c>
      <c r="ER136" s="137">
        <v>22.467318423943308</v>
      </c>
      <c r="ET136" s="239">
        <f t="shared" si="93"/>
        <v>59836349</v>
      </c>
      <c r="EU136" s="239">
        <f t="shared" si="170"/>
        <v>16066291</v>
      </c>
      <c r="EW136" s="287">
        <f t="shared" si="171"/>
        <v>0.26850386543470423</v>
      </c>
      <c r="EX136" s="239">
        <f t="shared" si="94"/>
        <v>50418984</v>
      </c>
      <c r="EY136" s="239">
        <f t="shared" si="172"/>
        <v>9328195</v>
      </c>
      <c r="EZ136" s="286">
        <f t="shared" si="173"/>
        <v>0.18501354569144035</v>
      </c>
      <c r="FA136" s="288">
        <f t="shared" si="174"/>
        <v>0.81498645430855965</v>
      </c>
      <c r="FB136" s="291">
        <f t="shared" si="175"/>
        <v>0.78708055679979594</v>
      </c>
      <c r="FC136" s="294">
        <f t="shared" si="176"/>
        <v>0.64971576975847034</v>
      </c>
      <c r="FE136" s="239">
        <f t="shared" si="98"/>
        <v>19108599</v>
      </c>
      <c r="FF136" s="239">
        <f t="shared" si="99"/>
        <v>13374856</v>
      </c>
      <c r="FG136" s="239">
        <f t="shared" si="100"/>
        <v>5733743</v>
      </c>
      <c r="FH136" s="239">
        <f t="shared" si="101"/>
        <v>12428324</v>
      </c>
      <c r="FI136" s="240">
        <f t="shared" si="102"/>
        <v>0.30006087835115491</v>
      </c>
      <c r="FJ136" s="239">
        <f t="shared" si="103"/>
        <v>8134860</v>
      </c>
      <c r="FK136" s="240">
        <f t="shared" si="104"/>
        <v>0.69993912164884509</v>
      </c>
      <c r="FL136" s="240">
        <f t="shared" si="105"/>
        <v>0.65040477326464385</v>
      </c>
      <c r="FM136" s="240">
        <f t="shared" si="106"/>
        <v>0.42571723861074273</v>
      </c>
      <c r="FO136" s="312">
        <f t="shared" si="107"/>
        <v>8257219</v>
      </c>
      <c r="FP136" s="312">
        <f t="shared" si="169"/>
        <v>6515722</v>
      </c>
      <c r="FQ136" s="239">
        <f t="shared" si="108"/>
        <v>1741497</v>
      </c>
      <c r="FR136" s="312">
        <f t="shared" si="109"/>
        <v>6307784</v>
      </c>
      <c r="FS136" s="240">
        <f t="shared" si="110"/>
        <v>0.21090599631667756</v>
      </c>
      <c r="FT136" s="312">
        <f t="shared" si="111"/>
        <v>5020786</v>
      </c>
      <c r="FU136" s="240">
        <f t="shared" si="112"/>
        <v>0.78909400368332239</v>
      </c>
      <c r="FV136" s="240">
        <f t="shared" si="113"/>
        <v>0.76391143313505427</v>
      </c>
      <c r="FW136" s="240">
        <f t="shared" si="114"/>
        <v>0.60804806073328077</v>
      </c>
      <c r="FY136" s="244">
        <f t="shared" si="115"/>
        <v>8269325</v>
      </c>
      <c r="FZ136" s="244">
        <f t="shared" si="116"/>
        <v>7280281</v>
      </c>
      <c r="GA136" s="239">
        <f t="shared" si="117"/>
        <v>989044</v>
      </c>
      <c r="GB136" s="244">
        <f t="shared" si="118"/>
        <v>7150777</v>
      </c>
      <c r="GC136" s="240">
        <f t="shared" si="119"/>
        <v>0.11960395800140883</v>
      </c>
      <c r="GD136" s="244">
        <f t="shared" si="120"/>
        <v>6350163</v>
      </c>
      <c r="GE136" s="240">
        <f t="shared" si="121"/>
        <v>0.88039604199859123</v>
      </c>
      <c r="GF136" s="240">
        <f t="shared" si="122"/>
        <v>0.86473527162132335</v>
      </c>
      <c r="GG136" s="240">
        <f t="shared" si="123"/>
        <v>0.76791793767931482</v>
      </c>
      <c r="GI136" s="244">
        <f t="shared" si="124"/>
        <v>6685963</v>
      </c>
      <c r="GJ136" s="244">
        <f t="shared" si="125"/>
        <v>6159377</v>
      </c>
      <c r="GK136" s="239">
        <f t="shared" si="126"/>
        <v>526586</v>
      </c>
      <c r="GL136" s="244">
        <f t="shared" si="127"/>
        <v>6085824</v>
      </c>
      <c r="GM136" s="240">
        <f t="shared" si="128"/>
        <v>7.8759933311027902E-2</v>
      </c>
      <c r="GN136" s="244">
        <f t="shared" si="129"/>
        <v>5718433</v>
      </c>
      <c r="GO136" s="240">
        <f t="shared" si="130"/>
        <v>0.92124006668897207</v>
      </c>
      <c r="GP136" s="240">
        <f t="shared" si="131"/>
        <v>0.91023895884556949</v>
      </c>
      <c r="GQ136" s="240">
        <f t="shared" si="132"/>
        <v>0.85528935771855152</v>
      </c>
      <c r="GS136" s="244">
        <f t="shared" si="133"/>
        <v>5116920</v>
      </c>
      <c r="GT136" s="244">
        <f t="shared" si="134"/>
        <v>4884681</v>
      </c>
      <c r="GU136" s="239">
        <f t="shared" si="135"/>
        <v>232239</v>
      </c>
      <c r="GV136" s="244">
        <f t="shared" si="136"/>
        <v>4849991</v>
      </c>
      <c r="GW136" s="240">
        <f t="shared" si="137"/>
        <v>4.5386482493374923E-2</v>
      </c>
      <c r="GX136" s="244">
        <f t="shared" si="138"/>
        <v>4726647</v>
      </c>
      <c r="GY136" s="240">
        <f t="shared" si="139"/>
        <v>0.95461351750662504</v>
      </c>
      <c r="GZ136" s="240">
        <f t="shared" si="140"/>
        <v>0.94783404860736542</v>
      </c>
      <c r="HA136" s="240">
        <f t="shared" si="141"/>
        <v>0.92372892286766262</v>
      </c>
      <c r="HC136" s="239">
        <f t="shared" si="142"/>
        <v>2980958</v>
      </c>
      <c r="HD136" s="239">
        <f t="shared" si="143"/>
        <v>2875872</v>
      </c>
      <c r="HE136" s="239">
        <f t="shared" si="144"/>
        <v>105086</v>
      </c>
      <c r="HF136" s="239">
        <f t="shared" si="145"/>
        <v>2861102</v>
      </c>
      <c r="HG136" s="240">
        <f t="shared" si="146"/>
        <v>3.5252425562520506E-2</v>
      </c>
      <c r="HH136" s="239">
        <f t="shared" si="147"/>
        <v>2807120</v>
      </c>
      <c r="HI136" s="240">
        <f t="shared" si="148"/>
        <v>0.96474757443747949</v>
      </c>
      <c r="HJ136" s="299">
        <f t="shared" si="149"/>
        <v>0.95979279144489793</v>
      </c>
      <c r="HK136" s="297">
        <f t="shared" si="150"/>
        <v>0.94168384794418436</v>
      </c>
      <c r="HM136" s="239">
        <f t="shared" si="151"/>
        <v>31310385</v>
      </c>
      <c r="HN136" s="239">
        <f t="shared" si="152"/>
        <v>27715933</v>
      </c>
      <c r="HO136" s="307">
        <f t="shared" si="153"/>
        <v>3594452</v>
      </c>
      <c r="HP136" s="304">
        <f t="shared" si="154"/>
        <v>27255478</v>
      </c>
      <c r="HQ136" s="285">
        <f t="shared" si="155"/>
        <v>0.11480063244191983</v>
      </c>
      <c r="HR136" s="302">
        <f t="shared" si="156"/>
        <v>24623149</v>
      </c>
      <c r="HS136" s="300">
        <f t="shared" si="157"/>
        <v>0.88519936755808015</v>
      </c>
      <c r="HT136" s="299">
        <f t="shared" si="158"/>
        <v>0.87049322453237166</v>
      </c>
      <c r="HU136" s="297">
        <f t="shared" si="159"/>
        <v>0.78642115068211393</v>
      </c>
      <c r="HW136" s="239">
        <f t="shared" si="160"/>
        <v>14783841</v>
      </c>
      <c r="HX136" s="309">
        <f t="shared" si="161"/>
        <v>13919930</v>
      </c>
      <c r="HY136" s="307">
        <f t="shared" si="162"/>
        <v>863911</v>
      </c>
      <c r="HZ136" s="304">
        <f t="shared" si="163"/>
        <v>13796917</v>
      </c>
      <c r="IA136" s="285">
        <f t="shared" si="164"/>
        <v>5.8436166893299245E-2</v>
      </c>
      <c r="IB136" s="302">
        <f t="shared" si="165"/>
        <v>13252200</v>
      </c>
      <c r="IC136" s="300">
        <f t="shared" si="166"/>
        <v>0.94156383310670078</v>
      </c>
      <c r="ID136" s="299">
        <f t="shared" si="167"/>
        <v>0.93324305909404737</v>
      </c>
      <c r="IE136" s="297">
        <f t="shared" si="168"/>
        <v>0.89639762765305719</v>
      </c>
    </row>
    <row r="137" spans="2:239" ht="15" hidden="1" x14ac:dyDescent="0.3">
      <c r="B137" s="131">
        <v>128</v>
      </c>
      <c r="C137" s="131" t="s">
        <v>783</v>
      </c>
      <c r="D137" s="139">
        <v>45067</v>
      </c>
      <c r="E137" s="136">
        <v>2980958</v>
      </c>
      <c r="F137" s="136">
        <v>2876004</v>
      </c>
      <c r="G137" s="137">
        <v>96.479185550417014</v>
      </c>
      <c r="H137" s="136">
        <v>2861315</v>
      </c>
      <c r="I137" s="137">
        <v>95.986424498433053</v>
      </c>
      <c r="J137" s="136">
        <v>2807476</v>
      </c>
      <c r="K137" s="137">
        <v>94.18032726391985</v>
      </c>
      <c r="L137" s="136">
        <v>2430735</v>
      </c>
      <c r="M137" s="137">
        <v>81.542074728996511</v>
      </c>
      <c r="N137" s="136">
        <v>2502682</v>
      </c>
      <c r="O137" s="137">
        <v>83.955627687474959</v>
      </c>
      <c r="P137" s="136">
        <v>1651661</v>
      </c>
      <c r="Q137" s="137">
        <v>55.407053705553722</v>
      </c>
      <c r="R137" s="136">
        <v>2442116</v>
      </c>
      <c r="S137" s="136">
        <v>2351109</v>
      </c>
      <c r="T137" s="137">
        <v>96.273436642649244</v>
      </c>
      <c r="U137" s="136">
        <v>2337427</v>
      </c>
      <c r="V137" s="137">
        <v>95.713184795480643</v>
      </c>
      <c r="W137" s="136">
        <v>2290278</v>
      </c>
      <c r="X137" s="137">
        <v>93.782523025114287</v>
      </c>
      <c r="Y137" s="136">
        <v>1586356</v>
      </c>
      <c r="Z137" s="137">
        <v>64.958257511109224</v>
      </c>
      <c r="AA137" s="136">
        <v>2040557</v>
      </c>
      <c r="AB137" s="137">
        <v>83.556923585939401</v>
      </c>
      <c r="AC137" s="136">
        <v>1239488</v>
      </c>
      <c r="AD137" s="137">
        <v>50.754673406177261</v>
      </c>
      <c r="AE137" s="138">
        <v>2674804</v>
      </c>
      <c r="AF137" s="138">
        <v>2533731</v>
      </c>
      <c r="AG137" s="137">
        <v>94.725856548741518</v>
      </c>
      <c r="AH137" s="138">
        <v>2512787</v>
      </c>
      <c r="AI137" s="137">
        <v>93.942845905718698</v>
      </c>
      <c r="AJ137" s="138">
        <v>2436727</v>
      </c>
      <c r="AK137" s="137">
        <v>91.099273068232293</v>
      </c>
      <c r="AL137" s="138">
        <v>2134987</v>
      </c>
      <c r="AM137" s="137">
        <v>79.818446510473294</v>
      </c>
      <c r="AN137" s="138">
        <v>3015497</v>
      </c>
      <c r="AO137" s="138">
        <v>2804414</v>
      </c>
      <c r="AP137" s="137">
        <v>93.000059360032523</v>
      </c>
      <c r="AQ137" s="138">
        <v>2774216</v>
      </c>
      <c r="AR137" s="137">
        <v>91.998632397909859</v>
      </c>
      <c r="AS137" s="138">
        <v>2642105</v>
      </c>
      <c r="AT137" s="137">
        <v>87.61756353927727</v>
      </c>
      <c r="AU137" s="138">
        <v>2186219</v>
      </c>
      <c r="AV137" s="137">
        <v>72.499458629870958</v>
      </c>
      <c r="AW137" s="138">
        <v>3670466</v>
      </c>
      <c r="AX137" s="138">
        <v>3355030</v>
      </c>
      <c r="AY137" s="137">
        <v>91.406104837914313</v>
      </c>
      <c r="AZ137" s="138">
        <v>3311657</v>
      </c>
      <c r="BA137" s="137">
        <v>90.224429268654177</v>
      </c>
      <c r="BB137" s="138">
        <v>3076402</v>
      </c>
      <c r="BC137" s="137">
        <v>83.815025122150701</v>
      </c>
      <c r="BD137" s="138">
        <v>2278032</v>
      </c>
      <c r="BE137" s="137">
        <v>62.063836036078257</v>
      </c>
      <c r="BF137" s="138">
        <v>4129776</v>
      </c>
      <c r="BG137" s="138">
        <v>3694406</v>
      </c>
      <c r="BH137" s="137">
        <v>89.457781729565966</v>
      </c>
      <c r="BI137" s="138">
        <v>3636327</v>
      </c>
      <c r="BJ137" s="137">
        <v>88.05143426665272</v>
      </c>
      <c r="BK137" s="138">
        <v>3287864</v>
      </c>
      <c r="BL137" s="137">
        <v>79.613615847445473</v>
      </c>
      <c r="BM137" s="138">
        <v>2175200</v>
      </c>
      <c r="BN137" s="137">
        <v>52.671137611337763</v>
      </c>
      <c r="BO137" s="138">
        <v>4139549</v>
      </c>
      <c r="BP137" s="138">
        <v>3585936</v>
      </c>
      <c r="BQ137" s="137">
        <v>86.626248414984346</v>
      </c>
      <c r="BR137" s="138">
        <v>3514514</v>
      </c>
      <c r="BS137" s="137">
        <v>84.900891377297384</v>
      </c>
      <c r="BT137" s="138">
        <v>3062356</v>
      </c>
      <c r="BU137" s="137">
        <v>73.978010648019861</v>
      </c>
      <c r="BV137" s="138">
        <v>1708007</v>
      </c>
      <c r="BW137" s="137">
        <v>41.260702554795223</v>
      </c>
      <c r="BX137" s="136">
        <v>3865391</v>
      </c>
      <c r="BY137" s="136">
        <v>3149448</v>
      </c>
      <c r="BZ137" s="137">
        <v>81.478122135639069</v>
      </c>
      <c r="CA137" s="136">
        <v>3062984</v>
      </c>
      <c r="CB137" s="137">
        <v>79.241246228389315</v>
      </c>
      <c r="CC137" s="136">
        <v>2512042</v>
      </c>
      <c r="CD137" s="137">
        <v>64.988043900345389</v>
      </c>
      <c r="CE137" s="136">
        <v>4391828</v>
      </c>
      <c r="CF137" s="136">
        <v>3366391</v>
      </c>
      <c r="CG137" s="137">
        <v>76.651248637241707</v>
      </c>
      <c r="CH137" s="136">
        <v>3244905</v>
      </c>
      <c r="CI137" s="137">
        <v>73.88506562643164</v>
      </c>
      <c r="CJ137" s="136">
        <v>2508808</v>
      </c>
      <c r="CK137" s="137">
        <v>57.124459336749979</v>
      </c>
      <c r="CL137" s="136">
        <v>4695213</v>
      </c>
      <c r="CM137" s="136">
        <v>3386615</v>
      </c>
      <c r="CN137" s="137">
        <v>72.129102556156667</v>
      </c>
      <c r="CO137" s="136">
        <v>3227604</v>
      </c>
      <c r="CP137" s="137">
        <v>68.74244043880438</v>
      </c>
      <c r="CQ137" s="136">
        <v>2327457</v>
      </c>
      <c r="CR137" s="137">
        <v>49.570850140345065</v>
      </c>
      <c r="CS137" s="136">
        <v>4789564</v>
      </c>
      <c r="CT137" s="136">
        <v>3311284</v>
      </c>
      <c r="CU137" s="137">
        <v>69.135395205075028</v>
      </c>
      <c r="CV137" s="136">
        <v>3116941</v>
      </c>
      <c r="CW137" s="137">
        <v>65.077760731456976</v>
      </c>
      <c r="CX137" s="136">
        <v>2109617</v>
      </c>
      <c r="CY137" s="137">
        <v>44.046117767713305</v>
      </c>
      <c r="CZ137" s="136">
        <v>4417542</v>
      </c>
      <c r="DA137" s="136">
        <v>3018525</v>
      </c>
      <c r="DB137" s="137">
        <v>68.330419948469086</v>
      </c>
      <c r="DC137" s="136">
        <v>2804464</v>
      </c>
      <c r="DD137" s="137">
        <v>63.484716161159305</v>
      </c>
      <c r="DE137" s="136">
        <v>1806188</v>
      </c>
      <c r="DF137" s="137">
        <v>40.886719356601475</v>
      </c>
      <c r="DG137" s="136">
        <v>3804929</v>
      </c>
      <c r="DH137" s="136">
        <v>2697833</v>
      </c>
      <c r="DI137" s="137">
        <v>70.903635784005431</v>
      </c>
      <c r="DJ137" s="136">
        <v>2461216</v>
      </c>
      <c r="DK137" s="137">
        <v>64.684938930529327</v>
      </c>
      <c r="DL137" s="136">
        <v>1534211</v>
      </c>
      <c r="DM137" s="137">
        <v>40.32167223094045</v>
      </c>
      <c r="DN137" s="136">
        <v>1401351</v>
      </c>
      <c r="DO137" s="136">
        <v>961069</v>
      </c>
      <c r="DP137" s="137">
        <v>68.581604465976042</v>
      </c>
      <c r="DQ137" s="136">
        <v>818633</v>
      </c>
      <c r="DR137" s="137">
        <v>58.417412910826769</v>
      </c>
      <c r="DS137" s="136">
        <v>357502</v>
      </c>
      <c r="DT137" s="137">
        <v>25.511238797417633</v>
      </c>
      <c r="DU137" s="136">
        <v>1422608</v>
      </c>
      <c r="DV137" s="136">
        <v>878296</v>
      </c>
      <c r="DW137" s="137">
        <v>61.738440947892883</v>
      </c>
      <c r="DX137" s="136">
        <v>685805</v>
      </c>
      <c r="DY137" s="137">
        <v>48.207587754321644</v>
      </c>
      <c r="DZ137" s="136">
        <v>130816</v>
      </c>
      <c r="EA137" s="137">
        <v>9.1955057190737008</v>
      </c>
      <c r="EB137" s="136">
        <v>2988769</v>
      </c>
      <c r="EC137" s="136">
        <v>1308089</v>
      </c>
      <c r="ED137" s="137">
        <v>43.766815033212666</v>
      </c>
      <c r="EE137" s="136">
        <v>987723</v>
      </c>
      <c r="EF137" s="137">
        <v>33.047820022223192</v>
      </c>
      <c r="EG137" s="136">
        <v>36028</v>
      </c>
      <c r="EH137" s="137">
        <v>1.2054461217979711</v>
      </c>
      <c r="EI137" s="136">
        <v>5005988</v>
      </c>
      <c r="EJ137" s="136">
        <v>493185</v>
      </c>
      <c r="EK137" s="137">
        <v>9.851901362927757</v>
      </c>
      <c r="EL137" s="138">
        <v>328757</v>
      </c>
      <c r="EM137" s="137">
        <v>6.5672750314223691</v>
      </c>
      <c r="EN137" s="138">
        <v>11751</v>
      </c>
      <c r="EO137" s="137">
        <v>0.23473887672123861</v>
      </c>
      <c r="EP137" s="138">
        <v>2223118</v>
      </c>
      <c r="EQ137" s="138">
        <v>600627</v>
      </c>
      <c r="ER137" s="137">
        <v>27.017324316567993</v>
      </c>
      <c r="ET137" s="239">
        <f t="shared" si="93"/>
        <v>59836349</v>
      </c>
      <c r="EU137" s="239">
        <f t="shared" si="170"/>
        <v>16064984</v>
      </c>
      <c r="EW137" s="287">
        <f t="shared" si="171"/>
        <v>0.26848202252446918</v>
      </c>
      <c r="EX137" s="239">
        <f t="shared" si="94"/>
        <v>50418984</v>
      </c>
      <c r="EY137" s="239">
        <f t="shared" si="172"/>
        <v>9327189</v>
      </c>
      <c r="EZ137" s="286">
        <f t="shared" si="173"/>
        <v>0.18499359288953543</v>
      </c>
      <c r="FA137" s="288">
        <f t="shared" si="174"/>
        <v>0.81500640711046457</v>
      </c>
      <c r="FB137" s="291">
        <f t="shared" si="175"/>
        <v>0.78710411935313884</v>
      </c>
      <c r="FC137" s="294">
        <f t="shared" si="176"/>
        <v>0.64973607956875923</v>
      </c>
      <c r="FE137" s="239">
        <f t="shared" si="98"/>
        <v>19108599</v>
      </c>
      <c r="FF137" s="239">
        <f t="shared" si="99"/>
        <v>13375326</v>
      </c>
      <c r="FG137" s="239">
        <f t="shared" si="100"/>
        <v>5733273</v>
      </c>
      <c r="FH137" s="239">
        <f t="shared" si="101"/>
        <v>12428858</v>
      </c>
      <c r="FI137" s="240">
        <f t="shared" si="102"/>
        <v>0.30003628209477839</v>
      </c>
      <c r="FJ137" s="239">
        <f t="shared" si="103"/>
        <v>8134975</v>
      </c>
      <c r="FK137" s="240">
        <f t="shared" si="104"/>
        <v>0.69996371790522161</v>
      </c>
      <c r="FL137" s="240">
        <f t="shared" si="105"/>
        <v>0.65043271879848441</v>
      </c>
      <c r="FM137" s="240">
        <f t="shared" si="106"/>
        <v>0.42572325684368595</v>
      </c>
      <c r="FO137" s="312">
        <f t="shared" si="107"/>
        <v>8257219</v>
      </c>
      <c r="FP137" s="312">
        <f t="shared" si="169"/>
        <v>6515839</v>
      </c>
      <c r="FQ137" s="239">
        <f t="shared" si="108"/>
        <v>1741380</v>
      </c>
      <c r="FR137" s="312">
        <f t="shared" si="109"/>
        <v>6307889</v>
      </c>
      <c r="FS137" s="240">
        <f t="shared" si="110"/>
        <v>0.21089182689716721</v>
      </c>
      <c r="FT137" s="312">
        <f t="shared" si="111"/>
        <v>5020850</v>
      </c>
      <c r="FU137" s="240">
        <f t="shared" si="112"/>
        <v>0.78910817310283277</v>
      </c>
      <c r="FV137" s="240">
        <f t="shared" si="113"/>
        <v>0.76392414928076879</v>
      </c>
      <c r="FW137" s="240">
        <f t="shared" si="114"/>
        <v>0.60805581152685906</v>
      </c>
      <c r="FY137" s="244">
        <f t="shared" si="115"/>
        <v>8269325</v>
      </c>
      <c r="FZ137" s="244">
        <f t="shared" si="116"/>
        <v>7280342</v>
      </c>
      <c r="GA137" s="239">
        <f t="shared" si="117"/>
        <v>988983</v>
      </c>
      <c r="GB137" s="244">
        <f t="shared" si="118"/>
        <v>7150841</v>
      </c>
      <c r="GC137" s="240">
        <f t="shared" si="119"/>
        <v>0.11959658134128238</v>
      </c>
      <c r="GD137" s="244">
        <f t="shared" si="120"/>
        <v>6350220</v>
      </c>
      <c r="GE137" s="240">
        <f t="shared" si="121"/>
        <v>0.88040341865871763</v>
      </c>
      <c r="GF137" s="240">
        <f t="shared" si="122"/>
        <v>0.86474301106801343</v>
      </c>
      <c r="GG137" s="240">
        <f t="shared" si="123"/>
        <v>0.76792483062402317</v>
      </c>
      <c r="GI137" s="244">
        <f t="shared" si="124"/>
        <v>6685963</v>
      </c>
      <c r="GJ137" s="244">
        <f t="shared" si="125"/>
        <v>6159444</v>
      </c>
      <c r="GK137" s="239">
        <f t="shared" si="126"/>
        <v>526519</v>
      </c>
      <c r="GL137" s="244">
        <f t="shared" si="127"/>
        <v>6085873</v>
      </c>
      <c r="GM137" s="240">
        <f t="shared" si="128"/>
        <v>7.8749912316296092E-2</v>
      </c>
      <c r="GN137" s="244">
        <f t="shared" si="129"/>
        <v>5718507</v>
      </c>
      <c r="GO137" s="240">
        <f t="shared" si="130"/>
        <v>0.92125008768370387</v>
      </c>
      <c r="GP137" s="240">
        <f t="shared" si="131"/>
        <v>0.91024628763276139</v>
      </c>
      <c r="GQ137" s="240">
        <f t="shared" si="132"/>
        <v>0.85530042568288223</v>
      </c>
      <c r="GS137" s="244">
        <f t="shared" si="133"/>
        <v>5116920</v>
      </c>
      <c r="GT137" s="244">
        <f t="shared" si="134"/>
        <v>4884840</v>
      </c>
      <c r="GU137" s="239">
        <f t="shared" si="135"/>
        <v>232080</v>
      </c>
      <c r="GV137" s="244">
        <f t="shared" si="136"/>
        <v>4850214</v>
      </c>
      <c r="GW137" s="240">
        <f t="shared" si="137"/>
        <v>4.5355409113294713E-2</v>
      </c>
      <c r="GX137" s="244">
        <f t="shared" si="138"/>
        <v>4727005</v>
      </c>
      <c r="GY137" s="240">
        <f t="shared" si="139"/>
        <v>0.95464459088670528</v>
      </c>
      <c r="GZ137" s="240">
        <f t="shared" si="140"/>
        <v>0.94787762951150301</v>
      </c>
      <c r="HA137" s="240">
        <f t="shared" si="141"/>
        <v>0.92379888683035893</v>
      </c>
      <c r="HC137" s="239">
        <f t="shared" si="142"/>
        <v>2980958</v>
      </c>
      <c r="HD137" s="239">
        <f t="shared" si="143"/>
        <v>2876004</v>
      </c>
      <c r="HE137" s="239">
        <f t="shared" si="144"/>
        <v>104954</v>
      </c>
      <c r="HF137" s="239">
        <f t="shared" si="145"/>
        <v>2861315</v>
      </c>
      <c r="HG137" s="240">
        <f t="shared" si="146"/>
        <v>3.5208144495829867E-2</v>
      </c>
      <c r="HH137" s="239">
        <f t="shared" si="147"/>
        <v>2807476</v>
      </c>
      <c r="HI137" s="240">
        <f t="shared" si="148"/>
        <v>0.96479185550417013</v>
      </c>
      <c r="HJ137" s="299">
        <f t="shared" si="149"/>
        <v>0.95986424498433054</v>
      </c>
      <c r="HK137" s="297">
        <f t="shared" si="150"/>
        <v>0.9418032726391985</v>
      </c>
      <c r="HM137" s="239">
        <f t="shared" si="151"/>
        <v>31310385</v>
      </c>
      <c r="HN137" s="239">
        <f t="shared" si="152"/>
        <v>27716469</v>
      </c>
      <c r="HO137" s="307">
        <f t="shared" si="153"/>
        <v>3593916</v>
      </c>
      <c r="HP137" s="304">
        <f t="shared" si="154"/>
        <v>27256132</v>
      </c>
      <c r="HQ137" s="285">
        <f t="shared" si="155"/>
        <v>0.11478351352115281</v>
      </c>
      <c r="HR137" s="302">
        <f t="shared" si="156"/>
        <v>24624058</v>
      </c>
      <c r="HS137" s="300">
        <f t="shared" si="157"/>
        <v>0.88521648647884721</v>
      </c>
      <c r="HT137" s="299">
        <f t="shared" si="158"/>
        <v>0.87051411217077013</v>
      </c>
      <c r="HU137" s="297">
        <f t="shared" si="159"/>
        <v>0.78645018258319088</v>
      </c>
      <c r="HW137" s="239">
        <f t="shared" si="160"/>
        <v>14783841</v>
      </c>
      <c r="HX137" s="309">
        <f t="shared" si="161"/>
        <v>13920288</v>
      </c>
      <c r="HY137" s="307">
        <f t="shared" si="162"/>
        <v>863553</v>
      </c>
      <c r="HZ137" s="304">
        <f t="shared" si="163"/>
        <v>13797402</v>
      </c>
      <c r="IA137" s="285">
        <f t="shared" si="164"/>
        <v>5.8411951264897941E-2</v>
      </c>
      <c r="IB137" s="302">
        <f t="shared" si="165"/>
        <v>13252988</v>
      </c>
      <c r="IC137" s="300">
        <f t="shared" si="166"/>
        <v>0.94158804873510205</v>
      </c>
      <c r="ID137" s="299">
        <f t="shared" si="167"/>
        <v>0.93327586518280325</v>
      </c>
      <c r="IE137" s="297">
        <f t="shared" si="168"/>
        <v>0.89645092909210811</v>
      </c>
    </row>
    <row r="138" spans="2:239" ht="15.6" x14ac:dyDescent="0.3">
      <c r="B138" s="131">
        <v>129</v>
      </c>
      <c r="C138" s="131" t="s">
        <v>784</v>
      </c>
      <c r="D138" s="139">
        <v>45074</v>
      </c>
      <c r="E138" s="136">
        <v>2980958</v>
      </c>
      <c r="F138" s="136">
        <v>2876118</v>
      </c>
      <c r="G138" s="137">
        <v>96.483009824358476</v>
      </c>
      <c r="H138" s="136">
        <v>2861494</v>
      </c>
      <c r="I138" s="137">
        <v>95.992429279446398</v>
      </c>
      <c r="J138" s="136">
        <v>2807847</v>
      </c>
      <c r="K138" s="137">
        <v>94.192772927360934</v>
      </c>
      <c r="L138" s="136">
        <v>2430735</v>
      </c>
      <c r="M138" s="137">
        <v>81.542074728996511</v>
      </c>
      <c r="N138" s="136">
        <v>2502682</v>
      </c>
      <c r="O138" s="137">
        <v>83.955627687474959</v>
      </c>
      <c r="P138" s="136">
        <v>1804957</v>
      </c>
      <c r="Q138" s="137">
        <v>60.5495615838935</v>
      </c>
      <c r="R138" s="136">
        <v>2442116</v>
      </c>
      <c r="S138" s="136">
        <v>2351189</v>
      </c>
      <c r="T138" s="137">
        <v>96.276712490315774</v>
      </c>
      <c r="U138" s="136">
        <v>2337600</v>
      </c>
      <c r="V138" s="137">
        <v>95.720268816059516</v>
      </c>
      <c r="W138" s="136">
        <v>2290553</v>
      </c>
      <c r="X138" s="137">
        <v>93.793783751467984</v>
      </c>
      <c r="Y138" s="136">
        <v>1586356</v>
      </c>
      <c r="Z138" s="137">
        <v>64.958257511109224</v>
      </c>
      <c r="AA138" s="136">
        <v>2040557</v>
      </c>
      <c r="AB138" s="137">
        <v>83.556923585939401</v>
      </c>
      <c r="AC138" s="136">
        <v>1389991</v>
      </c>
      <c r="AD138" s="137">
        <v>56.917484673127724</v>
      </c>
      <c r="AE138" s="138">
        <v>2674804</v>
      </c>
      <c r="AF138" s="138">
        <v>2533759</v>
      </c>
      <c r="AG138" s="137">
        <v>94.726903354414006</v>
      </c>
      <c r="AH138" s="138">
        <v>2512826</v>
      </c>
      <c r="AI138" s="137">
        <v>93.944303956476816</v>
      </c>
      <c r="AJ138" s="138">
        <v>2436778</v>
      </c>
      <c r="AK138" s="137">
        <v>91.101179749992895</v>
      </c>
      <c r="AL138" s="138">
        <v>2134987</v>
      </c>
      <c r="AM138" s="137">
        <v>79.818446510473294</v>
      </c>
      <c r="AN138" s="138">
        <v>3015497</v>
      </c>
      <c r="AO138" s="138">
        <v>2804433</v>
      </c>
      <c r="AP138" s="137">
        <v>93.000689438590058</v>
      </c>
      <c r="AQ138" s="138">
        <v>2774233</v>
      </c>
      <c r="AR138" s="137">
        <v>91.9991961524087</v>
      </c>
      <c r="AS138" s="138">
        <v>2642143</v>
      </c>
      <c r="AT138" s="137">
        <v>87.61882369639234</v>
      </c>
      <c r="AU138" s="138">
        <v>2186219</v>
      </c>
      <c r="AV138" s="137">
        <v>72.499458629870958</v>
      </c>
      <c r="AW138" s="138">
        <v>3670466</v>
      </c>
      <c r="AX138" s="138">
        <v>3355044</v>
      </c>
      <c r="AY138" s="137">
        <v>91.406486260872597</v>
      </c>
      <c r="AZ138" s="138">
        <v>3311684</v>
      </c>
      <c r="BA138" s="137">
        <v>90.225164870073712</v>
      </c>
      <c r="BB138" s="138">
        <v>3076457</v>
      </c>
      <c r="BC138" s="137">
        <v>83.816523569486819</v>
      </c>
      <c r="BD138" s="138">
        <v>2278032</v>
      </c>
      <c r="BE138" s="137">
        <v>62.063836036078257</v>
      </c>
      <c r="BF138" s="138">
        <v>4129776</v>
      </c>
      <c r="BG138" s="138">
        <v>3694431</v>
      </c>
      <c r="BH138" s="137">
        <v>89.458387089275547</v>
      </c>
      <c r="BI138" s="138">
        <v>3636345</v>
      </c>
      <c r="BJ138" s="137">
        <v>88.051870125643617</v>
      </c>
      <c r="BK138" s="138">
        <v>3287907</v>
      </c>
      <c r="BL138" s="137">
        <v>79.614657066145952</v>
      </c>
      <c r="BM138" s="138">
        <v>2175200</v>
      </c>
      <c r="BN138" s="137">
        <v>52.671137611337763</v>
      </c>
      <c r="BO138" s="138">
        <v>4139549</v>
      </c>
      <c r="BP138" s="138">
        <v>3585957</v>
      </c>
      <c r="BQ138" s="137">
        <v>86.626755716625169</v>
      </c>
      <c r="BR138" s="138">
        <v>3514541</v>
      </c>
      <c r="BS138" s="137">
        <v>84.901543622264171</v>
      </c>
      <c r="BT138" s="138">
        <v>3062399</v>
      </c>
      <c r="BU138" s="137">
        <v>73.979049408522528</v>
      </c>
      <c r="BV138" s="138">
        <v>1708007</v>
      </c>
      <c r="BW138" s="137">
        <v>41.260702554795223</v>
      </c>
      <c r="BX138" s="136">
        <v>3865391</v>
      </c>
      <c r="BY138" s="136">
        <v>3149484</v>
      </c>
      <c r="BZ138" s="137">
        <v>81.479053477384312</v>
      </c>
      <c r="CA138" s="136">
        <v>3063021</v>
      </c>
      <c r="CB138" s="137">
        <v>79.242203440738592</v>
      </c>
      <c r="CC138" s="136">
        <v>2512071</v>
      </c>
      <c r="CD138" s="137">
        <v>64.988794147862407</v>
      </c>
      <c r="CE138" s="136">
        <v>4391828</v>
      </c>
      <c r="CF138" s="136">
        <v>3366437</v>
      </c>
      <c r="CG138" s="137">
        <v>76.652296037094345</v>
      </c>
      <c r="CH138" s="136">
        <v>3244961</v>
      </c>
      <c r="CI138" s="137">
        <v>73.886340721904403</v>
      </c>
      <c r="CJ138" s="136">
        <v>2508840</v>
      </c>
      <c r="CK138" s="137">
        <v>57.125187962734422</v>
      </c>
      <c r="CL138" s="136">
        <v>4695213</v>
      </c>
      <c r="CM138" s="136">
        <v>3386683</v>
      </c>
      <c r="CN138" s="137">
        <v>72.13055083975955</v>
      </c>
      <c r="CO138" s="136">
        <v>3227690</v>
      </c>
      <c r="CP138" s="137">
        <v>68.744272091596272</v>
      </c>
      <c r="CQ138" s="136">
        <v>2327489</v>
      </c>
      <c r="CR138" s="137">
        <v>49.571531685569965</v>
      </c>
      <c r="CS138" s="136">
        <v>4789564</v>
      </c>
      <c r="CT138" s="136">
        <v>3311401</v>
      </c>
      <c r="CU138" s="137">
        <v>69.137838016153452</v>
      </c>
      <c r="CV138" s="136">
        <v>3117036</v>
      </c>
      <c r="CW138" s="137">
        <v>65.079744210537754</v>
      </c>
      <c r="CX138" s="136">
        <v>2109643</v>
      </c>
      <c r="CY138" s="137">
        <v>44.046660614619618</v>
      </c>
      <c r="CZ138" s="136">
        <v>4417542</v>
      </c>
      <c r="DA138" s="136">
        <v>3018615</v>
      </c>
      <c r="DB138" s="137">
        <v>68.332457280541973</v>
      </c>
      <c r="DC138" s="136">
        <v>2804563</v>
      </c>
      <c r="DD138" s="137">
        <v>63.4869572264395</v>
      </c>
      <c r="DE138" s="136">
        <v>1806203</v>
      </c>
      <c r="DF138" s="137">
        <v>40.887058911946959</v>
      </c>
      <c r="DG138" s="136">
        <v>3804929</v>
      </c>
      <c r="DH138" s="136">
        <v>2697889</v>
      </c>
      <c r="DI138" s="137">
        <v>70.905107559168641</v>
      </c>
      <c r="DJ138" s="136">
        <v>2461327</v>
      </c>
      <c r="DK138" s="137">
        <v>64.687856199156414</v>
      </c>
      <c r="DL138" s="136">
        <v>1534228</v>
      </c>
      <c r="DM138" s="137">
        <v>40.32211901982928</v>
      </c>
      <c r="DN138" s="136">
        <v>1401351</v>
      </c>
      <c r="DO138" s="136">
        <v>961104</v>
      </c>
      <c r="DP138" s="137">
        <v>68.584102055801864</v>
      </c>
      <c r="DQ138" s="136">
        <v>818743</v>
      </c>
      <c r="DR138" s="137">
        <v>58.425262478850769</v>
      </c>
      <c r="DS138" s="136">
        <v>357515</v>
      </c>
      <c r="DT138" s="137">
        <v>25.512166473638654</v>
      </c>
      <c r="DU138" s="136">
        <v>1422608</v>
      </c>
      <c r="DV138" s="136">
        <v>878323</v>
      </c>
      <c r="DW138" s="137">
        <v>61.740338870581354</v>
      </c>
      <c r="DX138" s="136">
        <v>685915</v>
      </c>
      <c r="DY138" s="137">
        <v>48.215320031941332</v>
      </c>
      <c r="DZ138" s="136">
        <v>130826</v>
      </c>
      <c r="EA138" s="137">
        <v>9.1962086534027634</v>
      </c>
      <c r="EB138" s="136">
        <v>2988769</v>
      </c>
      <c r="EC138" s="136">
        <v>1308175</v>
      </c>
      <c r="ED138" s="137">
        <v>43.769692472051204</v>
      </c>
      <c r="EE138" s="136">
        <v>988020</v>
      </c>
      <c r="EF138" s="137">
        <v>33.05775722379348</v>
      </c>
      <c r="EG138" s="136">
        <v>36065</v>
      </c>
      <c r="EH138" s="137">
        <v>1.2066840896703628</v>
      </c>
      <c r="EI138" s="136">
        <v>5005988</v>
      </c>
      <c r="EJ138" s="136">
        <v>493329</v>
      </c>
      <c r="EK138" s="137">
        <v>9.8547779179654444</v>
      </c>
      <c r="EL138" s="138">
        <v>329261</v>
      </c>
      <c r="EM138" s="137">
        <v>6.5773429740542735</v>
      </c>
      <c r="EN138" s="138">
        <v>11785</v>
      </c>
      <c r="EO138" s="137">
        <v>0.23541806332735915</v>
      </c>
      <c r="EP138" s="138">
        <v>2223118</v>
      </c>
      <c r="EQ138" s="138">
        <v>680801</v>
      </c>
      <c r="ER138" s="137">
        <v>30.623700586293666</v>
      </c>
      <c r="ET138" s="239">
        <f t="shared" si="93"/>
        <v>59836349</v>
      </c>
      <c r="EU138" s="239">
        <f t="shared" ref="EU138:EU143" si="177">ET138-EJ138-EC138-DV138-DO138-DH138-DA138-CT138-CM138-CF138-BY138-BP138-BG138-AX138-AF138-AO138-S138-F138</f>
        <v>16063978</v>
      </c>
      <c r="EV138" s="242">
        <v>45047</v>
      </c>
      <c r="EW138" s="287">
        <f t="shared" ref="EW138:EW143" si="178">EU138/ET138</f>
        <v>0.26846521000136558</v>
      </c>
      <c r="EX138" s="239">
        <f t="shared" si="94"/>
        <v>50418984</v>
      </c>
      <c r="EY138" s="239">
        <f t="shared" ref="EY138:EY143" si="179">EX138-DO138 -DH138-DA138-CT138-CM138-CF138-BY138-BP138-BG138-AX138-AO138-AF138-S138-F138</f>
        <v>9326440</v>
      </c>
      <c r="EZ138" s="286">
        <f t="shared" ref="EZ138:EZ143" si="180">EY138/EX138</f>
        <v>0.18497873737400183</v>
      </c>
      <c r="FA138" s="288">
        <f t="shared" si="174"/>
        <v>0.81502126262599817</v>
      </c>
      <c r="FB138" s="291">
        <f t="shared" si="175"/>
        <v>0.78712542085338333</v>
      </c>
      <c r="FC138" s="294">
        <f t="shared" si="176"/>
        <v>0.64975670671983399</v>
      </c>
      <c r="FE138" s="239">
        <f t="shared" si="98"/>
        <v>19108599</v>
      </c>
      <c r="FF138" s="239">
        <f t="shared" si="99"/>
        <v>13375692</v>
      </c>
      <c r="FG138" s="239">
        <f t="shared" si="100"/>
        <v>5732907</v>
      </c>
      <c r="FH138" s="239">
        <f t="shared" si="101"/>
        <v>12429359</v>
      </c>
      <c r="FI138" s="240">
        <f t="shared" si="102"/>
        <v>0.30001712841428091</v>
      </c>
      <c r="FJ138" s="239">
        <f t="shared" si="103"/>
        <v>8135078</v>
      </c>
      <c r="FK138" s="240">
        <f t="shared" si="104"/>
        <v>0.69998287158571904</v>
      </c>
      <c r="FL138" s="240">
        <f t="shared" si="105"/>
        <v>0.65045893736113258</v>
      </c>
      <c r="FM138" s="240">
        <f t="shared" si="106"/>
        <v>0.42572864708710462</v>
      </c>
      <c r="FO138" s="312">
        <f t="shared" si="107"/>
        <v>8257219</v>
      </c>
      <c r="FP138" s="312">
        <f t="shared" si="169"/>
        <v>6515921</v>
      </c>
      <c r="FQ138" s="239">
        <f t="shared" si="108"/>
        <v>1741298</v>
      </c>
      <c r="FR138" s="312">
        <f t="shared" si="109"/>
        <v>6307982</v>
      </c>
      <c r="FS138" s="240">
        <f t="shared" si="110"/>
        <v>0.21088189619289496</v>
      </c>
      <c r="FT138" s="312">
        <f t="shared" si="111"/>
        <v>5020911</v>
      </c>
      <c r="FU138" s="240">
        <f t="shared" si="112"/>
        <v>0.78911810380710501</v>
      </c>
      <c r="FV138" s="240">
        <f t="shared" si="113"/>
        <v>0.76393541215268723</v>
      </c>
      <c r="FW138" s="240">
        <f t="shared" si="114"/>
        <v>0.60806319900198846</v>
      </c>
      <c r="FY138" s="244">
        <f t="shared" si="115"/>
        <v>8269325</v>
      </c>
      <c r="FZ138" s="244">
        <f t="shared" si="116"/>
        <v>7280388</v>
      </c>
      <c r="GA138" s="239">
        <f t="shared" si="117"/>
        <v>988937</v>
      </c>
      <c r="GB138" s="244">
        <f t="shared" si="118"/>
        <v>7150886</v>
      </c>
      <c r="GC138" s="240">
        <f t="shared" si="119"/>
        <v>0.11959101861397393</v>
      </c>
      <c r="GD138" s="244">
        <f t="shared" si="120"/>
        <v>6350306</v>
      </c>
      <c r="GE138" s="240">
        <f t="shared" si="121"/>
        <v>0.88040898138602608</v>
      </c>
      <c r="GF138" s="240">
        <f t="shared" si="122"/>
        <v>0.86474845286646729</v>
      </c>
      <c r="GG138" s="240">
        <f t="shared" si="123"/>
        <v>0.76793523050551282</v>
      </c>
      <c r="GI138" s="244">
        <f t="shared" si="124"/>
        <v>6685963</v>
      </c>
      <c r="GJ138" s="244">
        <f t="shared" si="125"/>
        <v>6159477</v>
      </c>
      <c r="GK138" s="239">
        <f t="shared" si="126"/>
        <v>526486</v>
      </c>
      <c r="GL138" s="244">
        <f t="shared" si="127"/>
        <v>6085917</v>
      </c>
      <c r="GM138" s="240">
        <f t="shared" si="128"/>
        <v>7.8744976602472969E-2</v>
      </c>
      <c r="GN138" s="244">
        <f t="shared" si="129"/>
        <v>5718600</v>
      </c>
      <c r="GO138" s="240">
        <f t="shared" si="130"/>
        <v>0.92125502339752707</v>
      </c>
      <c r="GP138" s="240">
        <f t="shared" si="131"/>
        <v>0.91025286858452548</v>
      </c>
      <c r="GQ138" s="240">
        <f t="shared" si="132"/>
        <v>0.85531433542183821</v>
      </c>
      <c r="GS138" s="244">
        <f t="shared" si="133"/>
        <v>5116920</v>
      </c>
      <c r="GT138" s="244">
        <f t="shared" si="134"/>
        <v>4884948</v>
      </c>
      <c r="GU138" s="239">
        <f t="shared" si="135"/>
        <v>231972</v>
      </c>
      <c r="GV138" s="244">
        <f t="shared" si="136"/>
        <v>4850426</v>
      </c>
      <c r="GW138" s="240">
        <f t="shared" si="137"/>
        <v>4.5334302666447786E-2</v>
      </c>
      <c r="GX138" s="244">
        <f t="shared" si="138"/>
        <v>4727331</v>
      </c>
      <c r="GY138" s="240">
        <f t="shared" si="139"/>
        <v>0.95466569733355222</v>
      </c>
      <c r="GZ138" s="240">
        <f t="shared" si="140"/>
        <v>0.94791906068494325</v>
      </c>
      <c r="HA138" s="240">
        <f t="shared" si="141"/>
        <v>0.92386259703102647</v>
      </c>
      <c r="HC138" s="239">
        <f t="shared" si="142"/>
        <v>2980958</v>
      </c>
      <c r="HD138" s="239">
        <f t="shared" si="143"/>
        <v>2876118</v>
      </c>
      <c r="HE138" s="239">
        <f t="shared" si="144"/>
        <v>104840</v>
      </c>
      <c r="HF138" s="239">
        <f t="shared" si="145"/>
        <v>2861494</v>
      </c>
      <c r="HG138" s="240">
        <f t="shared" si="146"/>
        <v>3.5169901756415219E-2</v>
      </c>
      <c r="HH138" s="239">
        <f t="shared" si="147"/>
        <v>2807847</v>
      </c>
      <c r="HI138" s="240">
        <f t="shared" si="148"/>
        <v>0.96483009824358479</v>
      </c>
      <c r="HJ138" s="299">
        <f t="shared" si="149"/>
        <v>0.95992429279446401</v>
      </c>
      <c r="HK138" s="297">
        <f t="shared" si="150"/>
        <v>0.94192772927360935</v>
      </c>
      <c r="HM138" s="239">
        <f t="shared" si="151"/>
        <v>31310385</v>
      </c>
      <c r="HN138" s="239">
        <f t="shared" si="152"/>
        <v>27716852</v>
      </c>
      <c r="HO138" s="307">
        <f t="shared" si="153"/>
        <v>3593533</v>
      </c>
      <c r="HP138" s="304">
        <f t="shared" si="154"/>
        <v>27256705</v>
      </c>
      <c r="HQ138" s="285">
        <f t="shared" si="155"/>
        <v>0.11477128115799279</v>
      </c>
      <c r="HR138" s="302">
        <f t="shared" si="156"/>
        <v>24624995</v>
      </c>
      <c r="HS138" s="300">
        <f t="shared" si="157"/>
        <v>0.88522871884200727</v>
      </c>
      <c r="HT138" s="299">
        <f t="shared" si="158"/>
        <v>0.87053241280808269</v>
      </c>
      <c r="HU138" s="297">
        <f t="shared" si="159"/>
        <v>0.78648010875624808</v>
      </c>
      <c r="HW138" s="239">
        <f t="shared" si="160"/>
        <v>14783841</v>
      </c>
      <c r="HX138" s="309">
        <f t="shared" si="161"/>
        <v>13920543</v>
      </c>
      <c r="HY138" s="307">
        <f t="shared" si="162"/>
        <v>863298</v>
      </c>
      <c r="HZ138" s="304">
        <f t="shared" si="163"/>
        <v>13797837</v>
      </c>
      <c r="IA138" s="285">
        <f t="shared" si="164"/>
        <v>5.8394702702768517E-2</v>
      </c>
      <c r="IB138" s="302">
        <f t="shared" si="165"/>
        <v>13253778</v>
      </c>
      <c r="IC138" s="300">
        <f t="shared" si="166"/>
        <v>0.94160529729723152</v>
      </c>
      <c r="ID138" s="299">
        <f t="shared" si="167"/>
        <v>0.93330528920055345</v>
      </c>
      <c r="IE138" s="297">
        <f t="shared" si="168"/>
        <v>0.89650436581399917</v>
      </c>
    </row>
    <row r="139" spans="2:239" ht="15" hidden="1" x14ac:dyDescent="0.3">
      <c r="B139" s="131">
        <v>130</v>
      </c>
      <c r="C139" s="131" t="s">
        <v>785</v>
      </c>
      <c r="D139" s="139">
        <v>45081</v>
      </c>
      <c r="E139" s="136">
        <v>2980958</v>
      </c>
      <c r="F139" s="136">
        <v>2876177</v>
      </c>
      <c r="G139" s="137">
        <v>96.484989053854491</v>
      </c>
      <c r="H139" s="136">
        <v>2861596</v>
      </c>
      <c r="I139" s="137">
        <v>95.995850998236136</v>
      </c>
      <c r="J139" s="136">
        <v>2808099</v>
      </c>
      <c r="K139" s="137">
        <v>94.201226585547332</v>
      </c>
      <c r="L139" s="136">
        <v>2430735</v>
      </c>
      <c r="M139" s="137">
        <v>81.542074728996511</v>
      </c>
      <c r="N139" s="136">
        <v>2502682</v>
      </c>
      <c r="O139" s="137">
        <v>83.955627687474959</v>
      </c>
      <c r="P139" s="136">
        <v>1890125</v>
      </c>
      <c r="Q139" s="137">
        <v>63.406629680793891</v>
      </c>
      <c r="R139" s="136">
        <v>2442116</v>
      </c>
      <c r="S139" s="136">
        <v>2351241</v>
      </c>
      <c r="T139" s="137">
        <v>96.278841791299016</v>
      </c>
      <c r="U139" s="136">
        <v>2337711</v>
      </c>
      <c r="V139" s="137">
        <v>95.724814054696822</v>
      </c>
      <c r="W139" s="136">
        <v>2290751</v>
      </c>
      <c r="X139" s="137">
        <v>93.801891474442655</v>
      </c>
      <c r="Y139" s="136">
        <v>1586356</v>
      </c>
      <c r="Z139" s="137">
        <v>64.958257511109224</v>
      </c>
      <c r="AA139" s="136">
        <v>2040557</v>
      </c>
      <c r="AB139" s="137">
        <v>83.556923585939401</v>
      </c>
      <c r="AC139" s="136">
        <v>1474456</v>
      </c>
      <c r="AD139" s="137">
        <v>60.376165587547845</v>
      </c>
      <c r="AE139" s="138">
        <v>2674804</v>
      </c>
      <c r="AF139" s="138">
        <v>2533780</v>
      </c>
      <c r="AG139" s="137">
        <v>94.727688458668368</v>
      </c>
      <c r="AH139" s="138">
        <v>2512834</v>
      </c>
      <c r="AI139" s="137">
        <v>93.94460304381181</v>
      </c>
      <c r="AJ139" s="138">
        <v>2436810</v>
      </c>
      <c r="AK139" s="137">
        <v>91.102376099332886</v>
      </c>
      <c r="AL139" s="138">
        <v>2134987</v>
      </c>
      <c r="AM139" s="137">
        <v>79.818446510473294</v>
      </c>
      <c r="AN139" s="138">
        <v>3015497</v>
      </c>
      <c r="AO139" s="138">
        <v>2804445</v>
      </c>
      <c r="AP139" s="137">
        <v>93.001087382942188</v>
      </c>
      <c r="AQ139" s="138">
        <v>2774246</v>
      </c>
      <c r="AR139" s="137">
        <v>91.99962725879017</v>
      </c>
      <c r="AS139" s="138">
        <v>2642165</v>
      </c>
      <c r="AT139" s="137">
        <v>87.619553261037893</v>
      </c>
      <c r="AU139" s="138">
        <v>2186219</v>
      </c>
      <c r="AV139" s="137">
        <v>72.499458629870958</v>
      </c>
      <c r="AW139" s="138">
        <v>3670466</v>
      </c>
      <c r="AX139" s="138">
        <v>3355058</v>
      </c>
      <c r="AY139" s="137">
        <v>91.406867683830882</v>
      </c>
      <c r="AZ139" s="138">
        <v>3311700</v>
      </c>
      <c r="BA139" s="137">
        <v>90.225600782026035</v>
      </c>
      <c r="BB139" s="138">
        <v>3076477</v>
      </c>
      <c r="BC139" s="137">
        <v>83.817068459427219</v>
      </c>
      <c r="BD139" s="138">
        <v>2278032</v>
      </c>
      <c r="BE139" s="137">
        <v>62.063836036078257</v>
      </c>
      <c r="BF139" s="138">
        <v>4129776</v>
      </c>
      <c r="BG139" s="138">
        <v>3694448</v>
      </c>
      <c r="BH139" s="137">
        <v>89.458798733878069</v>
      </c>
      <c r="BI139" s="138">
        <v>3636367</v>
      </c>
      <c r="BJ139" s="137">
        <v>88.052402842188044</v>
      </c>
      <c r="BK139" s="138">
        <v>3287928</v>
      </c>
      <c r="BL139" s="137">
        <v>79.615165568302004</v>
      </c>
      <c r="BM139" s="138">
        <v>2175200</v>
      </c>
      <c r="BN139" s="137">
        <v>52.671137611337763</v>
      </c>
      <c r="BO139" s="138">
        <v>4139549</v>
      </c>
      <c r="BP139" s="138">
        <v>3585978</v>
      </c>
      <c r="BQ139" s="137">
        <v>86.627263018265992</v>
      </c>
      <c r="BR139" s="138">
        <v>3514558</v>
      </c>
      <c r="BS139" s="137">
        <v>84.901954295021028</v>
      </c>
      <c r="BT139" s="138">
        <v>3062419</v>
      </c>
      <c r="BU139" s="137">
        <v>73.979532552942359</v>
      </c>
      <c r="BV139" s="138">
        <v>1708007</v>
      </c>
      <c r="BW139" s="137">
        <v>41.260702554795223</v>
      </c>
      <c r="BX139" s="136">
        <v>3865391</v>
      </c>
      <c r="BY139" s="136">
        <v>3149507</v>
      </c>
      <c r="BZ139" s="137">
        <v>81.479648501277097</v>
      </c>
      <c r="CA139" s="136">
        <v>3063049</v>
      </c>
      <c r="CB139" s="137">
        <v>79.242927817651562</v>
      </c>
      <c r="CC139" s="136">
        <v>2512092</v>
      </c>
      <c r="CD139" s="137">
        <v>64.989337430547138</v>
      </c>
      <c r="CE139" s="136">
        <v>4391828</v>
      </c>
      <c r="CF139" s="136">
        <v>3366473</v>
      </c>
      <c r="CG139" s="137">
        <v>76.653115741326843</v>
      </c>
      <c r="CH139" s="136">
        <v>3245013</v>
      </c>
      <c r="CI139" s="137">
        <v>73.887524739129134</v>
      </c>
      <c r="CJ139" s="136">
        <v>2508862</v>
      </c>
      <c r="CK139" s="137">
        <v>57.125688893098726</v>
      </c>
      <c r="CL139" s="136">
        <v>4695213</v>
      </c>
      <c r="CM139" s="136">
        <v>3386746</v>
      </c>
      <c r="CN139" s="137">
        <v>72.131892631921062</v>
      </c>
      <c r="CO139" s="136">
        <v>3227752</v>
      </c>
      <c r="CP139" s="137">
        <v>68.745592585469495</v>
      </c>
      <c r="CQ139" s="136">
        <v>2327509</v>
      </c>
      <c r="CR139" s="137">
        <v>49.571957651335516</v>
      </c>
      <c r="CS139" s="136">
        <v>4789564</v>
      </c>
      <c r="CT139" s="136">
        <v>3311463</v>
      </c>
      <c r="CU139" s="137">
        <v>69.139132497237739</v>
      </c>
      <c r="CV139" s="136">
        <v>3117116</v>
      </c>
      <c r="CW139" s="137">
        <v>65.081414508711021</v>
      </c>
      <c r="CX139" s="136">
        <v>2109662</v>
      </c>
      <c r="CY139" s="137">
        <v>44.047057310435775</v>
      </c>
      <c r="CZ139" s="136">
        <v>4417542</v>
      </c>
      <c r="DA139" s="136">
        <v>3018687</v>
      </c>
      <c r="DB139" s="137">
        <v>68.334087146200304</v>
      </c>
      <c r="DC139" s="136">
        <v>2804666</v>
      </c>
      <c r="DD139" s="137">
        <v>63.48928883981182</v>
      </c>
      <c r="DE139" s="136">
        <v>1806227</v>
      </c>
      <c r="DF139" s="137">
        <v>40.887602200499735</v>
      </c>
      <c r="DG139" s="136">
        <v>3804929</v>
      </c>
      <c r="DH139" s="136">
        <v>2697940</v>
      </c>
      <c r="DI139" s="137">
        <v>70.906447925835153</v>
      </c>
      <c r="DJ139" s="136">
        <v>2461418</v>
      </c>
      <c r="DK139" s="137">
        <v>64.690247833796633</v>
      </c>
      <c r="DL139" s="136">
        <v>1534249</v>
      </c>
      <c r="DM139" s="137">
        <v>40.32267093551549</v>
      </c>
      <c r="DN139" s="136">
        <v>1401351</v>
      </c>
      <c r="DO139" s="136">
        <v>961137</v>
      </c>
      <c r="DP139" s="137">
        <v>68.586456926209067</v>
      </c>
      <c r="DQ139" s="136">
        <v>818840</v>
      </c>
      <c r="DR139" s="137">
        <v>58.432184370653751</v>
      </c>
      <c r="DS139" s="136">
        <v>357525</v>
      </c>
      <c r="DT139" s="137">
        <v>25.512880070731743</v>
      </c>
      <c r="DU139" s="136">
        <v>1422608</v>
      </c>
      <c r="DV139" s="136">
        <v>878362</v>
      </c>
      <c r="DW139" s="137">
        <v>61.743080314464706</v>
      </c>
      <c r="DX139" s="136">
        <v>686068</v>
      </c>
      <c r="DY139" s="137">
        <v>48.226074927176008</v>
      </c>
      <c r="DZ139" s="136">
        <v>130854</v>
      </c>
      <c r="EA139" s="137">
        <v>9.1981768695241417</v>
      </c>
      <c r="EB139" s="136">
        <v>2988769</v>
      </c>
      <c r="EC139" s="136">
        <v>1308322</v>
      </c>
      <c r="ED139" s="137">
        <v>43.774610884949624</v>
      </c>
      <c r="EE139" s="136">
        <v>988597</v>
      </c>
      <c r="EF139" s="137">
        <v>33.077062830884557</v>
      </c>
      <c r="EG139" s="136">
        <v>36114</v>
      </c>
      <c r="EH139" s="137">
        <v>1.2083235606365028</v>
      </c>
      <c r="EI139" s="136">
        <v>5005988</v>
      </c>
      <c r="EJ139" s="136">
        <v>493537</v>
      </c>
      <c r="EK139" s="137">
        <v>9.858932941908769</v>
      </c>
      <c r="EL139" s="138">
        <v>330003</v>
      </c>
      <c r="EM139" s="137">
        <v>6.5921652229290197</v>
      </c>
      <c r="EN139" s="138">
        <v>11826</v>
      </c>
      <c r="EO139" s="137">
        <v>0.23623708247003389</v>
      </c>
      <c r="EP139" s="138">
        <v>2223118</v>
      </c>
      <c r="EQ139" s="138">
        <v>734336</v>
      </c>
      <c r="ER139" s="137">
        <v>33.031804879453091</v>
      </c>
      <c r="ET139" s="239">
        <f t="shared" ref="ET139:ET143" si="181">EI139+EB139+DU139+DN139+DG139+CZ139+CS139+CL139+CE139+BX139+BO139+BF139+AW139+AN139+AE139+R139+E139</f>
        <v>59836349</v>
      </c>
      <c r="EU139" s="239">
        <f t="shared" si="177"/>
        <v>16063048</v>
      </c>
      <c r="EW139" s="240">
        <f t="shared" si="178"/>
        <v>0.268449667609232</v>
      </c>
      <c r="EX139" s="239">
        <f t="shared" ref="EX139:EX143" si="182">ET139-EI139-EB139-DU139</f>
        <v>50418984</v>
      </c>
      <c r="EY139" s="239">
        <f t="shared" si="179"/>
        <v>9325904</v>
      </c>
      <c r="EZ139" s="240">
        <f t="shared" si="180"/>
        <v>0.18496810645767872</v>
      </c>
    </row>
    <row r="140" spans="2:239" ht="15" hidden="1" x14ac:dyDescent="0.3">
      <c r="B140" s="131">
        <v>131</v>
      </c>
      <c r="C140" s="131" t="s">
        <v>786</v>
      </c>
      <c r="D140" s="139">
        <v>45088</v>
      </c>
      <c r="E140" s="136">
        <v>2980958</v>
      </c>
      <c r="F140" s="136">
        <v>2876245</v>
      </c>
      <c r="G140" s="137">
        <v>96.487270199714317</v>
      </c>
      <c r="H140" s="136">
        <v>2861713</v>
      </c>
      <c r="I140" s="137">
        <v>95.999775910965539</v>
      </c>
      <c r="J140" s="136">
        <v>2808332</v>
      </c>
      <c r="K140" s="137">
        <v>94.209042864743481</v>
      </c>
      <c r="L140" s="136">
        <v>2430735</v>
      </c>
      <c r="M140" s="137">
        <v>81.542074728996511</v>
      </c>
      <c r="N140" s="136">
        <v>2502682</v>
      </c>
      <c r="O140" s="137">
        <v>83.955627687474959</v>
      </c>
      <c r="P140" s="136">
        <v>1979902</v>
      </c>
      <c r="Q140" s="137">
        <v>66.418312502222449</v>
      </c>
      <c r="R140" s="136">
        <v>2442116</v>
      </c>
      <c r="S140" s="136">
        <v>2351302</v>
      </c>
      <c r="T140" s="137">
        <v>96.281339625144753</v>
      </c>
      <c r="U140" s="136">
        <v>2337825</v>
      </c>
      <c r="V140" s="137">
        <v>95.72948213762163</v>
      </c>
      <c r="W140" s="136">
        <v>2290948</v>
      </c>
      <c r="X140" s="137">
        <v>93.809958249321497</v>
      </c>
      <c r="Y140" s="136">
        <v>1586356</v>
      </c>
      <c r="Z140" s="137">
        <v>64.958257511109224</v>
      </c>
      <c r="AA140" s="136">
        <v>2040557</v>
      </c>
      <c r="AB140" s="137">
        <v>83.556923585939401</v>
      </c>
      <c r="AC140" s="136">
        <v>1560833</v>
      </c>
      <c r="AD140" s="137">
        <v>63.913139261198069</v>
      </c>
      <c r="AE140" s="138">
        <v>2674804</v>
      </c>
      <c r="AF140" s="138">
        <v>2533806</v>
      </c>
      <c r="AG140" s="137">
        <v>94.728660492507117</v>
      </c>
      <c r="AH140" s="138">
        <v>2512856</v>
      </c>
      <c r="AI140" s="137">
        <v>93.945425533983055</v>
      </c>
      <c r="AJ140" s="138">
        <v>2436845</v>
      </c>
      <c r="AK140" s="137">
        <v>91.103684606423499</v>
      </c>
      <c r="AL140" s="138">
        <v>2134987</v>
      </c>
      <c r="AM140" s="137">
        <v>79.818446510473294</v>
      </c>
      <c r="AN140" s="138">
        <v>3015497</v>
      </c>
      <c r="AO140" s="138">
        <v>2804457</v>
      </c>
      <c r="AP140" s="137">
        <v>93.001485327294304</v>
      </c>
      <c r="AQ140" s="138">
        <v>2774264</v>
      </c>
      <c r="AR140" s="137">
        <v>92.000224175318365</v>
      </c>
      <c r="AS140" s="138">
        <v>2642204</v>
      </c>
      <c r="AT140" s="137">
        <v>87.620846580182317</v>
      </c>
      <c r="AU140" s="138">
        <v>2186219</v>
      </c>
      <c r="AV140" s="137">
        <v>72.499458629870958</v>
      </c>
      <c r="AW140" s="138">
        <v>3670466</v>
      </c>
      <c r="AX140" s="138">
        <v>3355082</v>
      </c>
      <c r="AY140" s="137">
        <v>91.407521551759359</v>
      </c>
      <c r="AZ140" s="138">
        <v>3311718</v>
      </c>
      <c r="BA140" s="137">
        <v>90.226091182972411</v>
      </c>
      <c r="BB140" s="138">
        <v>3076516</v>
      </c>
      <c r="BC140" s="137">
        <v>83.818130994811014</v>
      </c>
      <c r="BD140" s="138">
        <v>2278032</v>
      </c>
      <c r="BE140" s="137">
        <v>62.063836036078257</v>
      </c>
      <c r="BF140" s="138">
        <v>4129776</v>
      </c>
      <c r="BG140" s="138">
        <v>3694468</v>
      </c>
      <c r="BH140" s="137">
        <v>89.459283021645732</v>
      </c>
      <c r="BI140" s="138">
        <v>3636390</v>
      </c>
      <c r="BJ140" s="137">
        <v>88.052959773120861</v>
      </c>
      <c r="BK140" s="138">
        <v>3287966</v>
      </c>
      <c r="BL140" s="137">
        <v>79.616085715060564</v>
      </c>
      <c r="BM140" s="138">
        <v>2175200</v>
      </c>
      <c r="BN140" s="137">
        <v>52.671137611337763</v>
      </c>
      <c r="BO140" s="138">
        <v>4139549</v>
      </c>
      <c r="BP140" s="138">
        <v>3585997</v>
      </c>
      <c r="BQ140" s="137">
        <v>86.627722005464847</v>
      </c>
      <c r="BR140" s="138">
        <v>3514580</v>
      </c>
      <c r="BS140" s="137">
        <v>84.902485753882857</v>
      </c>
      <c r="BT140" s="138">
        <v>3062441</v>
      </c>
      <c r="BU140" s="137">
        <v>73.980064011804174</v>
      </c>
      <c r="BV140" s="138">
        <v>1708007</v>
      </c>
      <c r="BW140" s="137">
        <v>41.260702554795223</v>
      </c>
      <c r="BX140" s="136">
        <v>3865391</v>
      </c>
      <c r="BY140" s="136">
        <v>3149533</v>
      </c>
      <c r="BZ140" s="137">
        <v>81.480321136981999</v>
      </c>
      <c r="CA140" s="136">
        <v>3063083</v>
      </c>
      <c r="CB140" s="137">
        <v>79.243807418188737</v>
      </c>
      <c r="CC140" s="136">
        <v>2512111</v>
      </c>
      <c r="CD140" s="137">
        <v>64.989828972023787</v>
      </c>
      <c r="CE140" s="136">
        <v>4391828</v>
      </c>
      <c r="CF140" s="136">
        <v>3366524</v>
      </c>
      <c r="CG140" s="137">
        <v>76.654276988989551</v>
      </c>
      <c r="CH140" s="136">
        <v>3245058</v>
      </c>
      <c r="CI140" s="137">
        <v>73.888549369419749</v>
      </c>
      <c r="CJ140" s="136">
        <v>2508885</v>
      </c>
      <c r="CK140" s="137">
        <v>57.126212593025052</v>
      </c>
      <c r="CL140" s="136">
        <v>4695213</v>
      </c>
      <c r="CM140" s="136">
        <v>3386811</v>
      </c>
      <c r="CN140" s="137">
        <v>72.133277020659122</v>
      </c>
      <c r="CO140" s="136">
        <v>3227811</v>
      </c>
      <c r="CP140" s="137">
        <v>68.746849184477881</v>
      </c>
      <c r="CQ140" s="136">
        <v>2327528</v>
      </c>
      <c r="CR140" s="137">
        <v>49.5723623188128</v>
      </c>
      <c r="CS140" s="136">
        <v>4789564</v>
      </c>
      <c r="CT140" s="136">
        <v>3311559</v>
      </c>
      <c r="CU140" s="137">
        <v>69.141136855045687</v>
      </c>
      <c r="CV140" s="136">
        <v>3117190</v>
      </c>
      <c r="CW140" s="137">
        <v>65.082959534521308</v>
      </c>
      <c r="CX140" s="136">
        <v>2109685</v>
      </c>
      <c r="CY140" s="137">
        <v>44.047537521160592</v>
      </c>
      <c r="CZ140" s="136">
        <v>4417542</v>
      </c>
      <c r="DA140" s="136">
        <v>3018790</v>
      </c>
      <c r="DB140" s="137">
        <v>68.336418759572624</v>
      </c>
      <c r="DC140" s="136">
        <v>2804751</v>
      </c>
      <c r="DD140" s="137">
        <v>63.491212986769561</v>
      </c>
      <c r="DE140" s="136">
        <v>1806242</v>
      </c>
      <c r="DF140" s="137">
        <v>40.887941755845219</v>
      </c>
      <c r="DG140" s="136">
        <v>3804929</v>
      </c>
      <c r="DH140" s="136">
        <v>2697995</v>
      </c>
      <c r="DI140" s="137">
        <v>70.907893419299015</v>
      </c>
      <c r="DJ140" s="136">
        <v>2461510</v>
      </c>
      <c r="DK140" s="137">
        <v>64.6926657501362</v>
      </c>
      <c r="DL140" s="136">
        <v>1534268</v>
      </c>
      <c r="DM140" s="137">
        <v>40.323170287803009</v>
      </c>
      <c r="DN140" s="136">
        <v>1401351</v>
      </c>
      <c r="DO140" s="136">
        <v>961162</v>
      </c>
      <c r="DP140" s="137">
        <v>68.588240918941793</v>
      </c>
      <c r="DQ140" s="136">
        <v>818915</v>
      </c>
      <c r="DR140" s="137">
        <v>58.437536348851928</v>
      </c>
      <c r="DS140" s="136">
        <v>357534</v>
      </c>
      <c r="DT140" s="137">
        <v>25.513522308115526</v>
      </c>
      <c r="DU140" s="136">
        <v>1422608</v>
      </c>
      <c r="DV140" s="136">
        <v>878400</v>
      </c>
      <c r="DW140" s="137">
        <v>61.745751464915145</v>
      </c>
      <c r="DX140" s="136">
        <v>686155</v>
      </c>
      <c r="DY140" s="137">
        <v>48.232190455838854</v>
      </c>
      <c r="DZ140" s="136">
        <v>130859</v>
      </c>
      <c r="EA140" s="137">
        <v>9.198528336688673</v>
      </c>
      <c r="EB140" s="136">
        <v>2988769</v>
      </c>
      <c r="EC140" s="136">
        <v>1308386</v>
      </c>
      <c r="ED140" s="137">
        <v>43.776752234782954</v>
      </c>
      <c r="EE140" s="136">
        <v>988915</v>
      </c>
      <c r="EF140" s="137">
        <v>33.087702662868892</v>
      </c>
      <c r="EG140" s="136">
        <v>36144</v>
      </c>
      <c r="EH140" s="137">
        <v>1.2093273183708744</v>
      </c>
      <c r="EI140" s="136">
        <v>5005988</v>
      </c>
      <c r="EJ140" s="136">
        <v>493667</v>
      </c>
      <c r="EK140" s="137">
        <v>9.861529831873348</v>
      </c>
      <c r="EL140" s="138">
        <v>330439</v>
      </c>
      <c r="EM140" s="137">
        <v>6.6008747923486837</v>
      </c>
      <c r="EN140" s="138">
        <v>11858</v>
      </c>
      <c r="EO140" s="137">
        <v>0.23687631692285321</v>
      </c>
      <c r="EP140" s="138">
        <v>2223118</v>
      </c>
      <c r="EQ140" s="138">
        <v>793301</v>
      </c>
      <c r="ER140" s="137">
        <v>35.68416071481586</v>
      </c>
      <c r="ET140" s="239">
        <f t="shared" si="181"/>
        <v>59836349</v>
      </c>
      <c r="EU140" s="239">
        <f t="shared" si="177"/>
        <v>16062165</v>
      </c>
      <c r="EW140" s="240">
        <f t="shared" si="178"/>
        <v>0.26843491069282988</v>
      </c>
      <c r="EX140" s="239">
        <f t="shared" si="182"/>
        <v>50418984</v>
      </c>
      <c r="EY140" s="239">
        <f t="shared" si="179"/>
        <v>9325253</v>
      </c>
      <c r="EZ140" s="240">
        <f t="shared" si="180"/>
        <v>0.18495519465445792</v>
      </c>
    </row>
    <row r="141" spans="2:239" ht="15" hidden="1" x14ac:dyDescent="0.3">
      <c r="B141" s="131">
        <v>132</v>
      </c>
      <c r="C141" s="131" t="s">
        <v>787</v>
      </c>
      <c r="D141" s="139">
        <v>45095</v>
      </c>
      <c r="E141" s="136">
        <v>2980958</v>
      </c>
      <c r="F141" s="136">
        <v>2876325</v>
      </c>
      <c r="G141" s="137">
        <v>96.48995390072588</v>
      </c>
      <c r="H141" s="136">
        <v>2861818</v>
      </c>
      <c r="I141" s="137">
        <v>96.003298268543205</v>
      </c>
      <c r="J141" s="136">
        <v>2808529</v>
      </c>
      <c r="K141" s="137">
        <v>94.215651478484432</v>
      </c>
      <c r="L141" s="136">
        <v>2430735</v>
      </c>
      <c r="M141" s="137">
        <v>81.542074728996511</v>
      </c>
      <c r="N141" s="136">
        <v>2502682</v>
      </c>
      <c r="O141" s="137">
        <v>83.955627687474959</v>
      </c>
      <c r="P141" s="136">
        <v>2047662</v>
      </c>
      <c r="Q141" s="137">
        <v>68.691407259008685</v>
      </c>
      <c r="R141" s="136">
        <v>2442116</v>
      </c>
      <c r="S141" s="136">
        <v>2351376</v>
      </c>
      <c r="T141" s="137">
        <v>96.28436978423629</v>
      </c>
      <c r="U141" s="136">
        <v>2337949</v>
      </c>
      <c r="V141" s="137">
        <v>95.734559701504764</v>
      </c>
      <c r="W141" s="136">
        <v>2291132</v>
      </c>
      <c r="X141" s="137">
        <v>93.81749269895451</v>
      </c>
      <c r="Y141" s="136">
        <v>1586356</v>
      </c>
      <c r="Z141" s="137">
        <v>64.958257511109224</v>
      </c>
      <c r="AA141" s="136">
        <v>2040557</v>
      </c>
      <c r="AB141" s="137">
        <v>83.556923585939401</v>
      </c>
      <c r="AC141" s="136">
        <v>1629507</v>
      </c>
      <c r="AD141" s="137">
        <v>66.725208794340645</v>
      </c>
      <c r="AE141" s="138">
        <v>2674804</v>
      </c>
      <c r="AF141" s="138">
        <v>2533825</v>
      </c>
      <c r="AG141" s="137">
        <v>94.729370824927727</v>
      </c>
      <c r="AH141" s="138">
        <v>2512874</v>
      </c>
      <c r="AI141" s="137">
        <v>93.946098480486796</v>
      </c>
      <c r="AJ141" s="138">
        <v>2436877</v>
      </c>
      <c r="AK141" s="137">
        <v>91.104880955763491</v>
      </c>
      <c r="AL141" s="138">
        <v>2134987</v>
      </c>
      <c r="AM141" s="137">
        <v>79.818446510473294</v>
      </c>
      <c r="AN141" s="138">
        <v>3015497</v>
      </c>
      <c r="AO141" s="138">
        <v>2804478</v>
      </c>
      <c r="AP141" s="137">
        <v>93.002181729910532</v>
      </c>
      <c r="AQ141" s="138">
        <v>2774281</v>
      </c>
      <c r="AR141" s="137">
        <v>92.000787929817207</v>
      </c>
      <c r="AS141" s="138">
        <v>2642232</v>
      </c>
      <c r="AT141" s="137">
        <v>87.621775117003935</v>
      </c>
      <c r="AU141" s="138">
        <v>2186219</v>
      </c>
      <c r="AV141" s="137">
        <v>72.499458629870958</v>
      </c>
      <c r="AW141" s="138">
        <v>3670466</v>
      </c>
      <c r="AX141" s="138">
        <v>3355109</v>
      </c>
      <c r="AY141" s="137">
        <v>91.408257153178923</v>
      </c>
      <c r="AZ141" s="138">
        <v>3311742</v>
      </c>
      <c r="BA141" s="137">
        <v>90.226745050900888</v>
      </c>
      <c r="BB141" s="138">
        <v>3076538</v>
      </c>
      <c r="BC141" s="137">
        <v>83.818730373745453</v>
      </c>
      <c r="BD141" s="138">
        <v>2278032</v>
      </c>
      <c r="BE141" s="137">
        <v>62.063836036078257</v>
      </c>
      <c r="BF141" s="138">
        <v>4129776</v>
      </c>
      <c r="BG141" s="138">
        <v>3694491</v>
      </c>
      <c r="BH141" s="137">
        <v>89.459839952578548</v>
      </c>
      <c r="BI141" s="138">
        <v>3636414</v>
      </c>
      <c r="BJ141" s="137">
        <v>88.053540918442067</v>
      </c>
      <c r="BK141" s="138">
        <v>3287992</v>
      </c>
      <c r="BL141" s="137">
        <v>79.616715289158535</v>
      </c>
      <c r="BM141" s="138">
        <v>2175200</v>
      </c>
      <c r="BN141" s="137">
        <v>52.671137611337763</v>
      </c>
      <c r="BO141" s="138">
        <v>4139549</v>
      </c>
      <c r="BP141" s="138">
        <v>3586023</v>
      </c>
      <c r="BQ141" s="137">
        <v>86.628350093210642</v>
      </c>
      <c r="BR141" s="138">
        <v>3514602</v>
      </c>
      <c r="BS141" s="137">
        <v>84.903017212744672</v>
      </c>
      <c r="BT141" s="138">
        <v>3062465</v>
      </c>
      <c r="BU141" s="137">
        <v>73.980643785107986</v>
      </c>
      <c r="BV141" s="138">
        <v>1708007</v>
      </c>
      <c r="BW141" s="137">
        <v>41.260702554795223</v>
      </c>
      <c r="BX141" s="136">
        <v>3865391</v>
      </c>
      <c r="BY141" s="136">
        <v>3149564</v>
      </c>
      <c r="BZ141" s="137">
        <v>81.481123125707072</v>
      </c>
      <c r="CA141" s="136">
        <v>3063102</v>
      </c>
      <c r="CB141" s="137">
        <v>79.2442989596654</v>
      </c>
      <c r="CC141" s="136">
        <v>2512137</v>
      </c>
      <c r="CD141" s="137">
        <v>64.990501607728689</v>
      </c>
      <c r="CE141" s="136">
        <v>4391828</v>
      </c>
      <c r="CF141" s="136">
        <v>3366581</v>
      </c>
      <c r="CG141" s="137">
        <v>76.655574854024337</v>
      </c>
      <c r="CH141" s="136">
        <v>3245099</v>
      </c>
      <c r="CI141" s="137">
        <v>73.889482921462317</v>
      </c>
      <c r="CJ141" s="136">
        <v>2508904</v>
      </c>
      <c r="CK141" s="137">
        <v>57.126645214703309</v>
      </c>
      <c r="CL141" s="136">
        <v>4695213</v>
      </c>
      <c r="CM141" s="136">
        <v>3386902</v>
      </c>
      <c r="CN141" s="137">
        <v>72.135215164892401</v>
      </c>
      <c r="CO141" s="136">
        <v>3227862</v>
      </c>
      <c r="CP141" s="137">
        <v>68.747935397180058</v>
      </c>
      <c r="CQ141" s="136">
        <v>2327544</v>
      </c>
      <c r="CR141" s="137">
        <v>49.572703091425247</v>
      </c>
      <c r="CS141" s="136">
        <v>4789564</v>
      </c>
      <c r="CT141" s="136">
        <v>3311653</v>
      </c>
      <c r="CU141" s="137">
        <v>69.14309945539928</v>
      </c>
      <c r="CV141" s="136">
        <v>3117265</v>
      </c>
      <c r="CW141" s="137">
        <v>65.084525439058751</v>
      </c>
      <c r="CX141" s="136">
        <v>2109699</v>
      </c>
      <c r="CY141" s="137">
        <v>44.047829823340912</v>
      </c>
      <c r="CZ141" s="136">
        <v>4417542</v>
      </c>
      <c r="DA141" s="136">
        <v>3018887</v>
      </c>
      <c r="DB141" s="137">
        <v>68.338614550806767</v>
      </c>
      <c r="DC141" s="136">
        <v>2804839</v>
      </c>
      <c r="DD141" s="137">
        <v>63.493205044796412</v>
      </c>
      <c r="DE141" s="136">
        <v>1806252</v>
      </c>
      <c r="DF141" s="137">
        <v>40.888168126075541</v>
      </c>
      <c r="DG141" s="136">
        <v>3804929</v>
      </c>
      <c r="DH141" s="136">
        <v>2698053</v>
      </c>
      <c r="DI141" s="137">
        <v>70.909417757860922</v>
      </c>
      <c r="DJ141" s="136">
        <v>2461602</v>
      </c>
      <c r="DK141" s="137">
        <v>64.695083666475767</v>
      </c>
      <c r="DL141" s="136">
        <v>1534283</v>
      </c>
      <c r="DM141" s="137">
        <v>40.32356451329315</v>
      </c>
      <c r="DN141" s="136">
        <v>1401351</v>
      </c>
      <c r="DO141" s="136">
        <v>961196</v>
      </c>
      <c r="DP141" s="137">
        <v>68.590667149058305</v>
      </c>
      <c r="DQ141" s="136">
        <v>819011</v>
      </c>
      <c r="DR141" s="137">
        <v>58.444386880945601</v>
      </c>
      <c r="DS141" s="136">
        <v>357545</v>
      </c>
      <c r="DT141" s="137">
        <v>25.514307264917925</v>
      </c>
      <c r="DU141" s="136">
        <v>1422608</v>
      </c>
      <c r="DV141" s="136">
        <v>878438</v>
      </c>
      <c r="DW141" s="137">
        <v>61.748422615365584</v>
      </c>
      <c r="DX141" s="136">
        <v>686265</v>
      </c>
      <c r="DY141" s="137">
        <v>48.239922733458549</v>
      </c>
      <c r="DZ141" s="136">
        <v>130868</v>
      </c>
      <c r="EA141" s="137">
        <v>9.19916097758483</v>
      </c>
      <c r="EB141" s="136">
        <v>2988769</v>
      </c>
      <c r="EC141" s="136">
        <v>1308465</v>
      </c>
      <c r="ED141" s="137">
        <v>43.779395463483461</v>
      </c>
      <c r="EE141" s="136">
        <v>989297</v>
      </c>
      <c r="EF141" s="137">
        <v>33.100483844686558</v>
      </c>
      <c r="EG141" s="136">
        <v>36176</v>
      </c>
      <c r="EH141" s="137">
        <v>1.2103979932875375</v>
      </c>
      <c r="EI141" s="136">
        <v>5005988</v>
      </c>
      <c r="EJ141" s="136">
        <v>493830</v>
      </c>
      <c r="EK141" s="137">
        <v>9.864785932367397</v>
      </c>
      <c r="EL141" s="138">
        <v>330941</v>
      </c>
      <c r="EM141" s="137">
        <v>6.6109027828272851</v>
      </c>
      <c r="EN141" s="138">
        <v>11888</v>
      </c>
      <c r="EO141" s="137">
        <v>0.2374755992223713</v>
      </c>
      <c r="EP141" s="138">
        <v>2223118</v>
      </c>
      <c r="EQ141" s="138">
        <v>843043</v>
      </c>
      <c r="ER141" s="137">
        <v>37.921648783375424</v>
      </c>
      <c r="ET141" s="239">
        <f t="shared" si="181"/>
        <v>59836349</v>
      </c>
      <c r="EU141" s="239">
        <f t="shared" si="177"/>
        <v>16061153</v>
      </c>
      <c r="EW141" s="240">
        <f t="shared" si="178"/>
        <v>0.26841799789622861</v>
      </c>
      <c r="EX141" s="239">
        <f t="shared" si="182"/>
        <v>50418984</v>
      </c>
      <c r="EY141" s="239">
        <f t="shared" si="179"/>
        <v>9324521</v>
      </c>
      <c r="EZ141" s="240">
        <f t="shared" si="180"/>
        <v>0.18494067631350922</v>
      </c>
    </row>
    <row r="142" spans="2:239" ht="15" hidden="1" x14ac:dyDescent="0.3">
      <c r="B142" s="131">
        <v>133</v>
      </c>
      <c r="C142" s="131" t="s">
        <v>788</v>
      </c>
      <c r="D142" s="139">
        <v>45102</v>
      </c>
      <c r="E142" s="136">
        <v>2980958</v>
      </c>
      <c r="F142" s="136">
        <v>2876393</v>
      </c>
      <c r="G142" s="137">
        <v>96.492235046585691</v>
      </c>
      <c r="H142" s="136">
        <v>2861914</v>
      </c>
      <c r="I142" s="137">
        <v>96.00651870975706</v>
      </c>
      <c r="J142" s="136">
        <v>2808735</v>
      </c>
      <c r="K142" s="137">
        <v>94.222562008589179</v>
      </c>
      <c r="L142" s="136">
        <v>2430735</v>
      </c>
      <c r="M142" s="137">
        <v>81.542074728996511</v>
      </c>
      <c r="N142" s="136">
        <v>2502682</v>
      </c>
      <c r="O142" s="137">
        <v>83.955627687474959</v>
      </c>
      <c r="P142" s="136">
        <v>2100468</v>
      </c>
      <c r="Q142" s="137">
        <v>70.462851204210182</v>
      </c>
      <c r="R142" s="136">
        <v>2442116</v>
      </c>
      <c r="S142" s="136">
        <v>2351443</v>
      </c>
      <c r="T142" s="137">
        <v>96.28711330665702</v>
      </c>
      <c r="U142" s="136">
        <v>2338049</v>
      </c>
      <c r="V142" s="137">
        <v>95.73865451108793</v>
      </c>
      <c r="W142" s="136">
        <v>2291284</v>
      </c>
      <c r="X142" s="137">
        <v>93.823716809520917</v>
      </c>
      <c r="Y142" s="136">
        <v>1586356</v>
      </c>
      <c r="Z142" s="137">
        <v>64.958257511109224</v>
      </c>
      <c r="AA142" s="136">
        <v>2040557</v>
      </c>
      <c r="AB142" s="137">
        <v>83.556923585939401</v>
      </c>
      <c r="AC142" s="136">
        <v>1679804</v>
      </c>
      <c r="AD142" s="137">
        <v>68.784775170385032</v>
      </c>
      <c r="AE142" s="138">
        <v>2674804</v>
      </c>
      <c r="AF142" s="138">
        <v>2533860</v>
      </c>
      <c r="AG142" s="137">
        <v>94.73067933201834</v>
      </c>
      <c r="AH142" s="138">
        <v>2512895</v>
      </c>
      <c r="AI142" s="137">
        <v>93.946883584741158</v>
      </c>
      <c r="AJ142" s="138">
        <v>2436894</v>
      </c>
      <c r="AK142" s="137">
        <v>91.105516516350363</v>
      </c>
      <c r="AL142" s="138">
        <v>2134987</v>
      </c>
      <c r="AM142" s="137">
        <v>79.818446510473294</v>
      </c>
      <c r="AN142" s="138">
        <v>3015497</v>
      </c>
      <c r="AO142" s="138">
        <v>2804509</v>
      </c>
      <c r="AP142" s="137">
        <v>93.003209752820183</v>
      </c>
      <c r="AQ142" s="138">
        <v>2774305</v>
      </c>
      <c r="AR142" s="137">
        <v>92.001583818521453</v>
      </c>
      <c r="AS142" s="138">
        <v>2642249</v>
      </c>
      <c r="AT142" s="137">
        <v>87.622338871502762</v>
      </c>
      <c r="AU142" s="138">
        <v>2186219</v>
      </c>
      <c r="AV142" s="137">
        <v>72.499458629870958</v>
      </c>
      <c r="AW142" s="138">
        <v>3670466</v>
      </c>
      <c r="AX142" s="138">
        <v>3355137</v>
      </c>
      <c r="AY142" s="137">
        <v>91.409019999095491</v>
      </c>
      <c r="AZ142" s="138">
        <v>3311754</v>
      </c>
      <c r="BA142" s="137">
        <v>90.227071984865134</v>
      </c>
      <c r="BB142" s="138">
        <v>3076560</v>
      </c>
      <c r="BC142" s="137">
        <v>83.819329752679906</v>
      </c>
      <c r="BD142" s="138">
        <v>2278032</v>
      </c>
      <c r="BE142" s="137">
        <v>62.063836036078257</v>
      </c>
      <c r="BF142" s="138">
        <v>4129776</v>
      </c>
      <c r="BG142" s="138">
        <v>3694507</v>
      </c>
      <c r="BH142" s="137">
        <v>89.460227382792681</v>
      </c>
      <c r="BI142" s="138">
        <v>3636428</v>
      </c>
      <c r="BJ142" s="137">
        <v>88.053879919879435</v>
      </c>
      <c r="BK142" s="138">
        <v>3288019</v>
      </c>
      <c r="BL142" s="137">
        <v>79.617369077644881</v>
      </c>
      <c r="BM142" s="138">
        <v>2175200</v>
      </c>
      <c r="BN142" s="137">
        <v>52.671137611337763</v>
      </c>
      <c r="BO142" s="138">
        <v>4139549</v>
      </c>
      <c r="BP142" s="138">
        <v>3586041</v>
      </c>
      <c r="BQ142" s="137">
        <v>86.628784923188491</v>
      </c>
      <c r="BR142" s="138">
        <v>3514619</v>
      </c>
      <c r="BS142" s="137">
        <v>84.903427885501543</v>
      </c>
      <c r="BT142" s="138">
        <v>3062489</v>
      </c>
      <c r="BU142" s="137">
        <v>73.981223558411799</v>
      </c>
      <c r="BV142" s="138">
        <v>1708007</v>
      </c>
      <c r="BW142" s="137">
        <v>41.260702554795223</v>
      </c>
      <c r="BX142" s="136">
        <v>3865391</v>
      </c>
      <c r="BY142" s="136">
        <v>3149583</v>
      </c>
      <c r="BZ142" s="137">
        <v>81.481614667183734</v>
      </c>
      <c r="CA142" s="136">
        <v>3063128</v>
      </c>
      <c r="CB142" s="137">
        <v>79.244971595370288</v>
      </c>
      <c r="CC142" s="136">
        <v>2512154</v>
      </c>
      <c r="CD142" s="137">
        <v>64.990941407997269</v>
      </c>
      <c r="CE142" s="136">
        <v>4391828</v>
      </c>
      <c r="CF142" s="136">
        <v>3366647</v>
      </c>
      <c r="CG142" s="137">
        <v>76.657077645117241</v>
      </c>
      <c r="CH142" s="136">
        <v>3245143</v>
      </c>
      <c r="CI142" s="137">
        <v>73.890484782190924</v>
      </c>
      <c r="CJ142" s="136">
        <v>2508916</v>
      </c>
      <c r="CK142" s="137">
        <v>57.126918449447473</v>
      </c>
      <c r="CL142" s="136">
        <v>4695213</v>
      </c>
      <c r="CM142" s="136">
        <v>3386968</v>
      </c>
      <c r="CN142" s="137">
        <v>72.13662085191875</v>
      </c>
      <c r="CO142" s="136">
        <v>3227927</v>
      </c>
      <c r="CP142" s="137">
        <v>68.749319785918132</v>
      </c>
      <c r="CQ142" s="136">
        <v>2327562</v>
      </c>
      <c r="CR142" s="137">
        <v>49.573086460614249</v>
      </c>
      <c r="CS142" s="136">
        <v>4789564</v>
      </c>
      <c r="CT142" s="136">
        <v>3311751</v>
      </c>
      <c r="CU142" s="137">
        <v>69.145145570661555</v>
      </c>
      <c r="CV142" s="136">
        <v>3117331</v>
      </c>
      <c r="CW142" s="137">
        <v>65.085903435051705</v>
      </c>
      <c r="CX142" s="136">
        <v>2109716</v>
      </c>
      <c r="CY142" s="137">
        <v>44.048184761702736</v>
      </c>
      <c r="CZ142" s="136">
        <v>4417542</v>
      </c>
      <c r="DA142" s="136">
        <v>3018950</v>
      </c>
      <c r="DB142" s="137">
        <v>68.340040683257797</v>
      </c>
      <c r="DC142" s="136">
        <v>2804920</v>
      </c>
      <c r="DD142" s="137">
        <v>63.495038643662014</v>
      </c>
      <c r="DE142" s="136">
        <v>1806264</v>
      </c>
      <c r="DF142" s="137">
        <v>40.88843977035193</v>
      </c>
      <c r="DG142" s="136">
        <v>3804929</v>
      </c>
      <c r="DH142" s="136">
        <v>2698107</v>
      </c>
      <c r="DI142" s="137">
        <v>70.91083696962545</v>
      </c>
      <c r="DJ142" s="136">
        <v>2461672</v>
      </c>
      <c r="DK142" s="137">
        <v>64.696923385429798</v>
      </c>
      <c r="DL142" s="136">
        <v>1534296</v>
      </c>
      <c r="DM142" s="137">
        <v>40.323906175384607</v>
      </c>
      <c r="DN142" s="136">
        <v>1401351</v>
      </c>
      <c r="DO142" s="136">
        <v>961235</v>
      </c>
      <c r="DP142" s="137">
        <v>68.593450177721365</v>
      </c>
      <c r="DQ142" s="136">
        <v>819115</v>
      </c>
      <c r="DR142" s="137">
        <v>58.45180829071375</v>
      </c>
      <c r="DS142" s="136">
        <v>357558</v>
      </c>
      <c r="DT142" s="137">
        <v>25.515234941138942</v>
      </c>
      <c r="DU142" s="136">
        <v>1422608</v>
      </c>
      <c r="DV142" s="136">
        <v>878490</v>
      </c>
      <c r="DW142" s="137">
        <v>61.752077873876708</v>
      </c>
      <c r="DX142" s="136">
        <v>686393</v>
      </c>
      <c r="DY142" s="137">
        <v>48.248920292870558</v>
      </c>
      <c r="DZ142" s="136">
        <v>130880</v>
      </c>
      <c r="EA142" s="137">
        <v>9.2000044987797054</v>
      </c>
      <c r="EB142" s="136">
        <v>2988769</v>
      </c>
      <c r="EC142" s="136">
        <v>1308555</v>
      </c>
      <c r="ED142" s="137">
        <v>43.782406736686575</v>
      </c>
      <c r="EE142" s="136">
        <v>989598</v>
      </c>
      <c r="EF142" s="137">
        <v>33.110554880621414</v>
      </c>
      <c r="EG142" s="136">
        <v>36210</v>
      </c>
      <c r="EH142" s="137">
        <v>1.211535585386492</v>
      </c>
      <c r="EI142" s="136">
        <v>5005988</v>
      </c>
      <c r="EJ142" s="136">
        <v>494048</v>
      </c>
      <c r="EK142" s="137">
        <v>9.8691407170772276</v>
      </c>
      <c r="EL142" s="138">
        <v>331402</v>
      </c>
      <c r="EM142" s="137">
        <v>6.6201117541632142</v>
      </c>
      <c r="EN142" s="138">
        <v>11905</v>
      </c>
      <c r="EO142" s="137">
        <v>0.23781519252543151</v>
      </c>
      <c r="EP142" s="138">
        <v>2223118</v>
      </c>
      <c r="EQ142" s="138">
        <v>884095</v>
      </c>
      <c r="ER142" s="137">
        <v>39.768244420674023</v>
      </c>
      <c r="ET142" s="239">
        <f t="shared" si="181"/>
        <v>59836349</v>
      </c>
      <c r="EU142" s="239">
        <f t="shared" si="177"/>
        <v>16060125</v>
      </c>
      <c r="EW142" s="240">
        <f t="shared" si="178"/>
        <v>0.26840081770363361</v>
      </c>
      <c r="EX142" s="239">
        <f t="shared" si="182"/>
        <v>50418984</v>
      </c>
      <c r="EY142" s="239">
        <f t="shared" si="179"/>
        <v>9323853</v>
      </c>
      <c r="EZ142" s="240">
        <f t="shared" si="180"/>
        <v>0.18492742733570355</v>
      </c>
    </row>
    <row r="143" spans="2:239" ht="15.6" hidden="1" thickBot="1" x14ac:dyDescent="0.35">
      <c r="B143" s="140">
        <v>134</v>
      </c>
      <c r="C143" s="140" t="s">
        <v>789</v>
      </c>
      <c r="D143" s="141">
        <v>45109</v>
      </c>
      <c r="E143" s="142">
        <v>2980958</v>
      </c>
      <c r="F143" s="142">
        <v>2876461</v>
      </c>
      <c r="G143" s="143">
        <v>96.494516192445516</v>
      </c>
      <c r="H143" s="142">
        <v>2862000</v>
      </c>
      <c r="I143" s="143">
        <v>96.009403688344491</v>
      </c>
      <c r="J143" s="142">
        <v>2808919</v>
      </c>
      <c r="K143" s="143">
        <v>94.228734520915765</v>
      </c>
      <c r="L143" s="142">
        <v>2430735</v>
      </c>
      <c r="M143" s="143">
        <v>81.542074728996511</v>
      </c>
      <c r="N143" s="142">
        <v>2502682</v>
      </c>
      <c r="O143" s="143">
        <v>83.955627687474959</v>
      </c>
      <c r="P143" s="142">
        <v>2139920</v>
      </c>
      <c r="Q143" s="143">
        <v>71.78631835805804</v>
      </c>
      <c r="R143" s="142">
        <v>2442116</v>
      </c>
      <c r="S143" s="142">
        <v>2351493</v>
      </c>
      <c r="T143" s="143">
        <v>96.289160711448602</v>
      </c>
      <c r="U143" s="142">
        <v>2338134</v>
      </c>
      <c r="V143" s="143">
        <v>95.742135099233622</v>
      </c>
      <c r="W143" s="142">
        <v>2291428</v>
      </c>
      <c r="X143" s="143">
        <v>93.829613335320687</v>
      </c>
      <c r="Y143" s="142">
        <v>1586356</v>
      </c>
      <c r="Z143" s="143">
        <v>64.958257511109224</v>
      </c>
      <c r="AA143" s="142">
        <v>2040557</v>
      </c>
      <c r="AB143" s="143">
        <v>83.556923585939401</v>
      </c>
      <c r="AC143" s="142">
        <v>1716284</v>
      </c>
      <c r="AD143" s="143">
        <v>70.278561706323529</v>
      </c>
      <c r="AE143" s="144">
        <v>2674804</v>
      </c>
      <c r="AF143" s="144">
        <v>2533888</v>
      </c>
      <c r="AG143" s="143">
        <v>94.731726137690842</v>
      </c>
      <c r="AH143" s="144">
        <v>2512918</v>
      </c>
      <c r="AI143" s="143">
        <v>93.947743460829287</v>
      </c>
      <c r="AJ143" s="144">
        <v>2436919</v>
      </c>
      <c r="AK143" s="143">
        <v>91.106451164272229</v>
      </c>
      <c r="AL143" s="144">
        <v>2134987</v>
      </c>
      <c r="AM143" s="143">
        <v>79.818446510473294</v>
      </c>
      <c r="AN143" s="144">
        <v>3015497</v>
      </c>
      <c r="AO143" s="144">
        <v>2804536</v>
      </c>
      <c r="AP143" s="143">
        <v>93.004105127612462</v>
      </c>
      <c r="AQ143" s="144">
        <v>2774319</v>
      </c>
      <c r="AR143" s="143">
        <v>92.002048086932277</v>
      </c>
      <c r="AS143" s="144">
        <v>2642281</v>
      </c>
      <c r="AT143" s="143">
        <v>87.623400056441767</v>
      </c>
      <c r="AU143" s="144">
        <v>2186219</v>
      </c>
      <c r="AV143" s="143">
        <v>72.499458629870958</v>
      </c>
      <c r="AW143" s="144">
        <v>3670466</v>
      </c>
      <c r="AX143" s="144">
        <v>3355161</v>
      </c>
      <c r="AY143" s="143">
        <v>91.409673867023969</v>
      </c>
      <c r="AZ143" s="144">
        <v>3311772</v>
      </c>
      <c r="BA143" s="143">
        <v>90.227562385811495</v>
      </c>
      <c r="BB143" s="144">
        <v>3076576</v>
      </c>
      <c r="BC143" s="143">
        <v>83.819765664632229</v>
      </c>
      <c r="BD143" s="144">
        <v>2278032</v>
      </c>
      <c r="BE143" s="143">
        <v>62.063836036078257</v>
      </c>
      <c r="BF143" s="144">
        <v>4129776</v>
      </c>
      <c r="BG143" s="144">
        <v>3694529</v>
      </c>
      <c r="BH143" s="143">
        <v>89.460760099337108</v>
      </c>
      <c r="BI143" s="144">
        <v>3636447</v>
      </c>
      <c r="BJ143" s="143">
        <v>88.054339993258708</v>
      </c>
      <c r="BK143" s="144">
        <v>3288049</v>
      </c>
      <c r="BL143" s="143">
        <v>79.618095509296381</v>
      </c>
      <c r="BM143" s="144">
        <v>2175200</v>
      </c>
      <c r="BN143" s="143">
        <v>52.671137611337763</v>
      </c>
      <c r="BO143" s="144">
        <v>4139549</v>
      </c>
      <c r="BP143" s="144">
        <v>3586062</v>
      </c>
      <c r="BQ143" s="143">
        <v>86.629292224829328</v>
      </c>
      <c r="BR143" s="144">
        <v>3514639</v>
      </c>
      <c r="BS143" s="143">
        <v>84.903911029921375</v>
      </c>
      <c r="BT143" s="144">
        <v>3062510</v>
      </c>
      <c r="BU143" s="143">
        <v>73.981730860052636</v>
      </c>
      <c r="BV143" s="144">
        <v>1708007</v>
      </c>
      <c r="BW143" s="143">
        <v>41.260702554795223</v>
      </c>
      <c r="BX143" s="142">
        <v>3865391</v>
      </c>
      <c r="BY143" s="142">
        <v>3149610</v>
      </c>
      <c r="BZ143" s="143">
        <v>81.48231317349267</v>
      </c>
      <c r="CA143" s="142">
        <v>3063159</v>
      </c>
      <c r="CB143" s="143">
        <v>79.245773584095375</v>
      </c>
      <c r="CC143" s="142">
        <v>2512173</v>
      </c>
      <c r="CD143" s="143">
        <v>64.991432949473932</v>
      </c>
      <c r="CE143" s="142">
        <v>4391828</v>
      </c>
      <c r="CF143" s="142">
        <v>3366699</v>
      </c>
      <c r="CG143" s="143">
        <v>76.658261662341971</v>
      </c>
      <c r="CH143" s="142">
        <v>3245171</v>
      </c>
      <c r="CI143" s="143">
        <v>73.891122329927299</v>
      </c>
      <c r="CJ143" s="142">
        <v>2508932</v>
      </c>
      <c r="CK143" s="143">
        <v>57.127282762439691</v>
      </c>
      <c r="CL143" s="142">
        <v>4695213</v>
      </c>
      <c r="CM143" s="142">
        <v>3387047</v>
      </c>
      <c r="CN143" s="143">
        <v>72.138303416692708</v>
      </c>
      <c r="CO143" s="142">
        <v>3227988</v>
      </c>
      <c r="CP143" s="143">
        <v>68.750618981503081</v>
      </c>
      <c r="CQ143" s="142">
        <v>2327582</v>
      </c>
      <c r="CR143" s="143">
        <v>49.573512426379807</v>
      </c>
      <c r="CS143" s="142">
        <v>4789564</v>
      </c>
      <c r="CT143" s="142">
        <v>3311827</v>
      </c>
      <c r="CU143" s="143">
        <v>69.146732353926168</v>
      </c>
      <c r="CV143" s="142">
        <v>3117405</v>
      </c>
      <c r="CW143" s="143">
        <v>65.087448460861992</v>
      </c>
      <c r="CX143" s="142">
        <v>2109736</v>
      </c>
      <c r="CY143" s="143">
        <v>44.048602336246056</v>
      </c>
      <c r="CZ143" s="142">
        <v>4417542</v>
      </c>
      <c r="DA143" s="142">
        <v>3019027</v>
      </c>
      <c r="DB143" s="143">
        <v>68.341783734031281</v>
      </c>
      <c r="DC143" s="142">
        <v>2805013</v>
      </c>
      <c r="DD143" s="143">
        <v>63.497143886804018</v>
      </c>
      <c r="DE143" s="142">
        <v>1806290</v>
      </c>
      <c r="DF143" s="143">
        <v>40.889028332950765</v>
      </c>
      <c r="DG143" s="142">
        <v>3804929</v>
      </c>
      <c r="DH143" s="142">
        <v>2698165</v>
      </c>
      <c r="DI143" s="143">
        <v>70.912361308187357</v>
      </c>
      <c r="DJ143" s="142">
        <v>2461734</v>
      </c>
      <c r="DK143" s="143">
        <v>64.698552850789071</v>
      </c>
      <c r="DL143" s="142">
        <v>1534307</v>
      </c>
      <c r="DM143" s="143">
        <v>40.32419527407739</v>
      </c>
      <c r="DN143" s="142">
        <v>1401351</v>
      </c>
      <c r="DO143" s="142">
        <v>961264</v>
      </c>
      <c r="DP143" s="143">
        <v>68.595519609291316</v>
      </c>
      <c r="DQ143" s="142">
        <v>819205</v>
      </c>
      <c r="DR143" s="143">
        <v>58.458230664551571</v>
      </c>
      <c r="DS143" s="142">
        <v>357569</v>
      </c>
      <c r="DT143" s="143">
        <v>25.516019897941344</v>
      </c>
      <c r="DU143" s="142">
        <v>1422608</v>
      </c>
      <c r="DV143" s="142">
        <v>878521</v>
      </c>
      <c r="DW143" s="143">
        <v>61.754256970296808</v>
      </c>
      <c r="DX143" s="142">
        <v>686502</v>
      </c>
      <c r="DY143" s="143">
        <v>48.256582277057348</v>
      </c>
      <c r="DZ143" s="142">
        <v>130895</v>
      </c>
      <c r="EA143" s="143">
        <v>9.201058900273301</v>
      </c>
      <c r="EB143" s="142">
        <v>2988769</v>
      </c>
      <c r="EC143" s="142">
        <v>1308623</v>
      </c>
      <c r="ED143" s="143">
        <v>43.784681920884481</v>
      </c>
      <c r="EE143" s="142">
        <v>989858</v>
      </c>
      <c r="EF143" s="143">
        <v>33.119254114319304</v>
      </c>
      <c r="EG143" s="142">
        <v>36238</v>
      </c>
      <c r="EH143" s="143">
        <v>1.2124724259385722</v>
      </c>
      <c r="EI143" s="142">
        <v>5005988</v>
      </c>
      <c r="EJ143" s="142">
        <v>494191</v>
      </c>
      <c r="EK143" s="143">
        <v>9.8719972960382645</v>
      </c>
      <c r="EL143" s="144">
        <v>331770</v>
      </c>
      <c r="EM143" s="143">
        <v>6.6274629503706359</v>
      </c>
      <c r="EN143" s="144">
        <v>11925</v>
      </c>
      <c r="EO143" s="143">
        <v>0.23821471405844363</v>
      </c>
      <c r="EP143" s="144">
        <v>2223118</v>
      </c>
      <c r="EQ143" s="144">
        <v>915421</v>
      </c>
      <c r="ER143" s="143">
        <v>41.17734641166146</v>
      </c>
      <c r="ET143" s="239">
        <f t="shared" si="181"/>
        <v>59836349</v>
      </c>
      <c r="EU143" s="239">
        <f t="shared" si="177"/>
        <v>16059245</v>
      </c>
      <c r="EW143" s="240">
        <f t="shared" si="178"/>
        <v>0.26838611092398035</v>
      </c>
      <c r="EX143" s="239">
        <f t="shared" si="182"/>
        <v>50418984</v>
      </c>
      <c r="EY143" s="239">
        <f t="shared" si="179"/>
        <v>9323215</v>
      </c>
      <c r="EZ143" s="240">
        <f t="shared" si="180"/>
        <v>0.1849147733718712</v>
      </c>
    </row>
  </sheetData>
  <mergeCells count="20">
    <mergeCell ref="EI8:EO8"/>
    <mergeCell ref="EP8:ER8"/>
    <mergeCell ref="CS8:CY8"/>
    <mergeCell ref="CZ8:DF8"/>
    <mergeCell ref="DG8:DM8"/>
    <mergeCell ref="DN8:DT8"/>
    <mergeCell ref="DU8:EA8"/>
    <mergeCell ref="EB8:EH8"/>
    <mergeCell ref="CL8:CR8"/>
    <mergeCell ref="C2:H2"/>
    <mergeCell ref="D8:D9"/>
    <mergeCell ref="E8:Q8"/>
    <mergeCell ref="R8:AD8"/>
    <mergeCell ref="AE8:AM8"/>
    <mergeCell ref="AN8:AV8"/>
    <mergeCell ref="AW8:BE8"/>
    <mergeCell ref="BF8:BN8"/>
    <mergeCell ref="BO8:BW8"/>
    <mergeCell ref="BX8:CD8"/>
    <mergeCell ref="CE8:CK8"/>
  </mergeCells>
  <conditionalFormatting sqref="AE72 AL72">
    <cfRule type="expression" dxfId="1709" priority="908" stopIfTrue="1">
      <formula>ISERROR(AE72)</formula>
    </cfRule>
  </conditionalFormatting>
  <conditionalFormatting sqref="AF68 AM68">
    <cfRule type="expression" dxfId="1708" priority="523" stopIfTrue="1">
      <formula>ISERROR(AF68)</formula>
    </cfRule>
  </conditionalFormatting>
  <conditionalFormatting sqref="AH68 AJ68">
    <cfRule type="expression" dxfId="1707" priority="462" stopIfTrue="1">
      <formula>ISERROR(AH68)</formula>
    </cfRule>
  </conditionalFormatting>
  <conditionalFormatting sqref="AH70 AJ70">
    <cfRule type="expression" dxfId="1706" priority="464" stopIfTrue="1">
      <formula>ISERROR(AH70)</formula>
    </cfRule>
  </conditionalFormatting>
  <conditionalFormatting sqref="AH72 AJ72">
    <cfRule type="expression" dxfId="1705" priority="466" stopIfTrue="1">
      <formula>ISERROR(AH72)</formula>
    </cfRule>
  </conditionalFormatting>
  <conditionalFormatting sqref="AH75 AJ75">
    <cfRule type="expression" dxfId="1704" priority="903" stopIfTrue="1">
      <formula>ISERROR(AH75)</formula>
    </cfRule>
  </conditionalFormatting>
  <conditionalFormatting sqref="AN10:AR47 AN51:AR61">
    <cfRule type="expression" dxfId="1703" priority="721" stopIfTrue="1">
      <formula>ISERROR(AN10)</formula>
    </cfRule>
  </conditionalFormatting>
  <conditionalFormatting sqref="AN11:AR47 AN51:AR61">
    <cfRule type="expression" dxfId="1702" priority="729" stopIfTrue="1">
      <formula>ISERROR(AN11)</formula>
    </cfRule>
  </conditionalFormatting>
  <conditionalFormatting sqref="AN48:AO48">
    <cfRule type="expression" dxfId="1701" priority="735" stopIfTrue="1">
      <formula>ISERROR(AN48)</formula>
    </cfRule>
  </conditionalFormatting>
  <conditionalFormatting sqref="AN48:AR48">
    <cfRule type="expression" dxfId="1700" priority="734" stopIfTrue="1">
      <formula>ISERROR(AN48)</formula>
    </cfRule>
  </conditionalFormatting>
  <conditionalFormatting sqref="AN49:AO49">
    <cfRule type="expression" dxfId="1699" priority="809" stopIfTrue="1">
      <formula>ISERROR(AN49)</formula>
    </cfRule>
  </conditionalFormatting>
  <conditionalFormatting sqref="AN49:AR49">
    <cfRule type="expression" dxfId="1698" priority="797" stopIfTrue="1">
      <formula>ISERROR(AN49)</formula>
    </cfRule>
  </conditionalFormatting>
  <conditionalFormatting sqref="AN50:AO50">
    <cfRule type="expression" dxfId="1697" priority="811" stopIfTrue="1">
      <formula>ISERROR(AN50)</formula>
    </cfRule>
  </conditionalFormatting>
  <conditionalFormatting sqref="AN50:AR50">
    <cfRule type="expression" dxfId="1696" priority="810" stopIfTrue="1">
      <formula>ISERROR(AN50)</formula>
    </cfRule>
  </conditionalFormatting>
  <conditionalFormatting sqref="AN62:AR62">
    <cfRule type="expression" dxfId="1695" priority="468" stopIfTrue="1">
      <formula>ISERROR(AN62)</formula>
    </cfRule>
  </conditionalFormatting>
  <conditionalFormatting sqref="AN62:AO62">
    <cfRule type="expression" dxfId="1694" priority="467" stopIfTrue="1">
      <formula>ISERROR(AN62)</formula>
    </cfRule>
  </conditionalFormatting>
  <conditionalFormatting sqref="AN63:AP63 AR63">
    <cfRule type="expression" dxfId="1693" priority="470" stopIfTrue="1">
      <formula>ISERROR(AN63)</formula>
    </cfRule>
  </conditionalFormatting>
  <conditionalFormatting sqref="AN63:AO63">
    <cfRule type="expression" dxfId="1692" priority="469" stopIfTrue="1">
      <formula>ISERROR(AN63)</formula>
    </cfRule>
  </conditionalFormatting>
  <conditionalFormatting sqref="AN64:AP64 AR64">
    <cfRule type="expression" dxfId="1691" priority="472" stopIfTrue="1">
      <formula>ISERROR(AN64)</formula>
    </cfRule>
  </conditionalFormatting>
  <conditionalFormatting sqref="AN64:AO64">
    <cfRule type="expression" dxfId="1690" priority="471" stopIfTrue="1">
      <formula>ISERROR(AN64)</formula>
    </cfRule>
  </conditionalFormatting>
  <conditionalFormatting sqref="AN65:AP65 AR65">
    <cfRule type="expression" dxfId="1689" priority="474" stopIfTrue="1">
      <formula>ISERROR(AN65)</formula>
    </cfRule>
  </conditionalFormatting>
  <conditionalFormatting sqref="AN65:AO65">
    <cfRule type="expression" dxfId="1688" priority="473" stopIfTrue="1">
      <formula>ISERROR(AN65)</formula>
    </cfRule>
  </conditionalFormatting>
  <conditionalFormatting sqref="AN66:AO66">
    <cfRule type="expression" dxfId="1687" priority="517" stopIfTrue="1">
      <formula>ISERROR(AN66)</formula>
    </cfRule>
  </conditionalFormatting>
  <conditionalFormatting sqref="AN66:AP66 AR66">
    <cfRule type="expression" dxfId="1686" priority="488" stopIfTrue="1">
      <formula>ISERROR(AN66)</formula>
    </cfRule>
  </conditionalFormatting>
  <conditionalFormatting sqref="AN67:AO67">
    <cfRule type="expression" dxfId="1685" priority="518" stopIfTrue="1">
      <formula>ISERROR(AN67)</formula>
    </cfRule>
  </conditionalFormatting>
  <conditionalFormatting sqref="AN67:AR67">
    <cfRule type="expression" dxfId="1684" priority="491" stopIfTrue="1">
      <formula>ISERROR(AN67)</formula>
    </cfRule>
  </conditionalFormatting>
  <conditionalFormatting sqref="AN68:AO68">
    <cfRule type="expression" dxfId="1683" priority="519" stopIfTrue="1">
      <formula>ISERROR(AN68)</formula>
    </cfRule>
  </conditionalFormatting>
  <conditionalFormatting sqref="AN68:AO68">
    <cfRule type="expression" dxfId="1682" priority="521" stopIfTrue="1">
      <formula>ISERROR(AN68)</formula>
    </cfRule>
  </conditionalFormatting>
  <conditionalFormatting sqref="AN68:AO68">
    <cfRule type="expression" dxfId="1681" priority="520" stopIfTrue="1">
      <formula>ISERROR(AN68)</formula>
    </cfRule>
  </conditionalFormatting>
  <conditionalFormatting sqref="AN68:AP68 AR68">
    <cfRule type="expression" dxfId="1680" priority="493" stopIfTrue="1">
      <formula>ISERROR(AN68)</formula>
    </cfRule>
  </conditionalFormatting>
  <conditionalFormatting sqref="AN69:AP69 AR69">
    <cfRule type="expression" dxfId="1679" priority="967" stopIfTrue="1">
      <formula>ISERROR(AN69)</formula>
    </cfRule>
  </conditionalFormatting>
  <conditionalFormatting sqref="AN69:AO69">
    <cfRule type="expression" dxfId="1678" priority="966" stopIfTrue="1">
      <formula>ISERROR(AN69)</formula>
    </cfRule>
  </conditionalFormatting>
  <conditionalFormatting sqref="AN70:AO70">
    <cfRule type="expression" dxfId="1677" priority="973" stopIfTrue="1">
      <formula>ISERROR(AN70)</formula>
    </cfRule>
  </conditionalFormatting>
  <conditionalFormatting sqref="AN70:AO70">
    <cfRule type="expression" dxfId="1676" priority="972" stopIfTrue="1">
      <formula>ISERROR(AN70)</formula>
    </cfRule>
  </conditionalFormatting>
  <conditionalFormatting sqref="AN70:AO70">
    <cfRule type="expression" dxfId="1675" priority="974" stopIfTrue="1">
      <formula>ISERROR(AN70)</formula>
    </cfRule>
  </conditionalFormatting>
  <conditionalFormatting sqref="AN70:AP70 AR70">
    <cfRule type="expression" dxfId="1674" priority="968" stopIfTrue="1">
      <formula>ISERROR(AN70)</formula>
    </cfRule>
  </conditionalFormatting>
  <conditionalFormatting sqref="AN71:AO71">
    <cfRule type="expression" dxfId="1673" priority="977" stopIfTrue="1">
      <formula>ISERROR(AN71)</formula>
    </cfRule>
  </conditionalFormatting>
  <conditionalFormatting sqref="AN71:AP71 AR71">
    <cfRule type="expression" dxfId="1672" priority="975" stopIfTrue="1">
      <formula>ISERROR(AN71)</formula>
    </cfRule>
  </conditionalFormatting>
  <conditionalFormatting sqref="AN72:AP72 AR72">
    <cfRule type="expression" dxfId="1671" priority="987" stopIfTrue="1">
      <formula>ISERROR(AN72)</formula>
    </cfRule>
  </conditionalFormatting>
  <conditionalFormatting sqref="AN72:AO72">
    <cfRule type="expression" dxfId="1670" priority="986" stopIfTrue="1">
      <formula>ISERROR(AN72)</formula>
    </cfRule>
  </conditionalFormatting>
  <conditionalFormatting sqref="AN72:AO72">
    <cfRule type="expression" dxfId="1669" priority="985" stopIfTrue="1">
      <formula>ISERROR(AN72)</formula>
    </cfRule>
  </conditionalFormatting>
  <conditionalFormatting sqref="AN72:AO72">
    <cfRule type="expression" dxfId="1668" priority="984" stopIfTrue="1">
      <formula>ISERROR(AN72)</formula>
    </cfRule>
  </conditionalFormatting>
  <conditionalFormatting sqref="AN73:AO73">
    <cfRule type="expression" dxfId="1667" priority="992" stopIfTrue="1">
      <formula>ISERROR(AN73)</formula>
    </cfRule>
  </conditionalFormatting>
  <conditionalFormatting sqref="AN73:AP73 AR73">
    <cfRule type="expression" dxfId="1666" priority="991" stopIfTrue="1">
      <formula>ISERROR(AN73)</formula>
    </cfRule>
  </conditionalFormatting>
  <conditionalFormatting sqref="AN74:AO74">
    <cfRule type="expression" dxfId="1665" priority="995" stopIfTrue="1">
      <formula>ISERROR(AN74)</formula>
    </cfRule>
  </conditionalFormatting>
  <conditionalFormatting sqref="AN74:AP74 AR74">
    <cfRule type="expression" dxfId="1664" priority="993" stopIfTrue="1">
      <formula>ISERROR(AN74)</formula>
    </cfRule>
  </conditionalFormatting>
  <conditionalFormatting sqref="AN75:AO75">
    <cfRule type="expression" dxfId="1663" priority="1009" stopIfTrue="1">
      <formula>ISERROR(AN75)</formula>
    </cfRule>
  </conditionalFormatting>
  <conditionalFormatting sqref="AN75:AO75">
    <cfRule type="expression" dxfId="1662" priority="1011" stopIfTrue="1">
      <formula>ISERROR(AN75)</formula>
    </cfRule>
  </conditionalFormatting>
  <conditionalFormatting sqref="AN75:AO75">
    <cfRule type="expression" dxfId="1661" priority="1010" stopIfTrue="1">
      <formula>ISERROR(AN75)</formula>
    </cfRule>
  </conditionalFormatting>
  <conditionalFormatting sqref="AN75:AP75 AR75">
    <cfRule type="expression" dxfId="1660" priority="997" stopIfTrue="1">
      <formula>ISERROR(AN75)</formula>
    </cfRule>
  </conditionalFormatting>
  <conditionalFormatting sqref="AN76:AO76">
    <cfRule type="expression" dxfId="1659" priority="1013" stopIfTrue="1">
      <formula>ISERROR(AN76)</formula>
    </cfRule>
  </conditionalFormatting>
  <conditionalFormatting sqref="AN76:AP76 AR76">
    <cfRule type="expression" dxfId="1658" priority="1012" stopIfTrue="1">
      <formula>ISERROR(AN76)</formula>
    </cfRule>
  </conditionalFormatting>
  <conditionalFormatting sqref="AN77:AO77 AQ77">
    <cfRule type="expression" dxfId="1657" priority="1015" stopIfTrue="1">
      <formula>ISERROR(AN77)</formula>
    </cfRule>
  </conditionalFormatting>
  <conditionalFormatting sqref="AN77:AP77 AR77">
    <cfRule type="expression" dxfId="1656" priority="1014" stopIfTrue="1">
      <formula>ISERROR(AN77)</formula>
    </cfRule>
  </conditionalFormatting>
  <conditionalFormatting sqref="AN78:AO78">
    <cfRule type="expression" dxfId="1655" priority="1018" stopIfTrue="1">
      <formula>ISERROR(AN78)</formula>
    </cfRule>
  </conditionalFormatting>
  <conditionalFormatting sqref="AN78:AP78 AR78">
    <cfRule type="expression" dxfId="1654" priority="1016" stopIfTrue="1">
      <formula>ISERROR(AN78)</formula>
    </cfRule>
  </conditionalFormatting>
  <conditionalFormatting sqref="AN79:AO79 AQ79">
    <cfRule type="expression" dxfId="1653" priority="1020" stopIfTrue="1">
      <formula>ISERROR(AN79)</formula>
    </cfRule>
  </conditionalFormatting>
  <conditionalFormatting sqref="AN79:AP79 AR79">
    <cfRule type="expression" dxfId="1652" priority="1019" stopIfTrue="1">
      <formula>ISERROR(AN79)</formula>
    </cfRule>
  </conditionalFormatting>
  <conditionalFormatting sqref="AN80:AP80 AR80">
    <cfRule type="expression" dxfId="1651" priority="1065" stopIfTrue="1">
      <formula>ISERROR(AN80)</formula>
    </cfRule>
  </conditionalFormatting>
  <conditionalFormatting sqref="AN80:AO80">
    <cfRule type="expression" dxfId="1650" priority="1064" stopIfTrue="1">
      <formula>ISERROR(AN80)</formula>
    </cfRule>
  </conditionalFormatting>
  <conditionalFormatting sqref="AN81:AP81 AR81 AN83:AP83 AR83">
    <cfRule type="expression" dxfId="1649" priority="1068" stopIfTrue="1">
      <formula>ISERROR(AN81)</formula>
    </cfRule>
  </conditionalFormatting>
  <conditionalFormatting sqref="AN81:AO81 AQ81 AN83:AO83 AQ83">
    <cfRule type="expression" dxfId="1648" priority="1067" stopIfTrue="1">
      <formula>ISERROR(AN81)</formula>
    </cfRule>
  </conditionalFormatting>
  <conditionalFormatting sqref="AN82:AP82 AR82">
    <cfRule type="expression" dxfId="1647" priority="1070" stopIfTrue="1">
      <formula>ISERROR(AN82)</formula>
    </cfRule>
  </conditionalFormatting>
  <conditionalFormatting sqref="AN82:AO82">
    <cfRule type="expression" dxfId="1646" priority="1069" stopIfTrue="1">
      <formula>ISERROR(AN82)</formula>
    </cfRule>
  </conditionalFormatting>
  <conditionalFormatting sqref="AN85:AO85">
    <cfRule type="expression" dxfId="1645" priority="926" stopIfTrue="1">
      <formula>ISERROR(AN85)</formula>
    </cfRule>
  </conditionalFormatting>
  <conditionalFormatting sqref="AN85:AR85">
    <cfRule type="expression" dxfId="1644" priority="924" stopIfTrue="1">
      <formula>ISERROR(AN85)</formula>
    </cfRule>
  </conditionalFormatting>
  <conditionalFormatting sqref="AN86:AO86">
    <cfRule type="expression" dxfId="1643" priority="928" stopIfTrue="1">
      <formula>ISERROR(AN86)</formula>
    </cfRule>
  </conditionalFormatting>
  <conditionalFormatting sqref="AN86:AP86 AR86">
    <cfRule type="expression" dxfId="1642" priority="927" stopIfTrue="1">
      <formula>ISERROR(AN86)</formula>
    </cfRule>
  </conditionalFormatting>
  <conditionalFormatting sqref="AN88:AO88">
    <cfRule type="expression" dxfId="1641" priority="930" stopIfTrue="1">
      <formula>ISERROR(AN88)</formula>
    </cfRule>
  </conditionalFormatting>
  <conditionalFormatting sqref="AN88:AP88 AR88">
    <cfRule type="expression" dxfId="1640" priority="929" stopIfTrue="1">
      <formula>ISERROR(AN88)</formula>
    </cfRule>
  </conditionalFormatting>
  <conditionalFormatting sqref="AN89:AO89">
    <cfRule type="expression" dxfId="1639" priority="938" stopIfTrue="1">
      <formula>ISERROR(AN89)</formula>
    </cfRule>
  </conditionalFormatting>
  <conditionalFormatting sqref="AN89:AR89">
    <cfRule type="expression" dxfId="1638" priority="936" stopIfTrue="1">
      <formula>ISERROR(AN89)</formula>
    </cfRule>
  </conditionalFormatting>
  <conditionalFormatting sqref="AN90:AO90">
    <cfRule type="expression" dxfId="1637" priority="940" stopIfTrue="1">
      <formula>ISERROR(AN90)</formula>
    </cfRule>
  </conditionalFormatting>
  <conditionalFormatting sqref="AN90:AR90">
    <cfRule type="expression" dxfId="1636" priority="939" stopIfTrue="1">
      <formula>ISERROR(AN90)</formula>
    </cfRule>
  </conditionalFormatting>
  <conditionalFormatting sqref="AN91:AO91">
    <cfRule type="expression" dxfId="1635" priority="943" stopIfTrue="1">
      <formula>ISERROR(AN91)</formula>
    </cfRule>
  </conditionalFormatting>
  <conditionalFormatting sqref="AN91:AP91 AR91">
    <cfRule type="expression" dxfId="1634" priority="942" stopIfTrue="1">
      <formula>ISERROR(AN91)</formula>
    </cfRule>
  </conditionalFormatting>
  <conditionalFormatting sqref="AP48 AR48">
    <cfRule type="expression" dxfId="1633" priority="736" stopIfTrue="1">
      <formula>ISERROR(AP48)</formula>
    </cfRule>
  </conditionalFormatting>
  <conditionalFormatting sqref="AP49 AR49">
    <cfRule type="expression" dxfId="1632" priority="798" stopIfTrue="1">
      <formula>ISERROR(AP49)</formula>
    </cfRule>
  </conditionalFormatting>
  <conditionalFormatting sqref="AP50 AR50">
    <cfRule type="expression" dxfId="1631" priority="812" stopIfTrue="1">
      <formula>ISERROR(AP50)</formula>
    </cfRule>
  </conditionalFormatting>
  <conditionalFormatting sqref="AP62 AR62">
    <cfRule type="expression" dxfId="1630" priority="478" stopIfTrue="1">
      <formula>ISERROR(AP62)</formula>
    </cfRule>
  </conditionalFormatting>
  <conditionalFormatting sqref="AP63:AR63">
    <cfRule type="expression" dxfId="1629" priority="477" stopIfTrue="1">
      <formula>ISERROR(AP63)</formula>
    </cfRule>
  </conditionalFormatting>
  <conditionalFormatting sqref="AP64:AR64">
    <cfRule type="expression" dxfId="1628" priority="476" stopIfTrue="1">
      <formula>ISERROR(AP64)</formula>
    </cfRule>
  </conditionalFormatting>
  <conditionalFormatting sqref="AP65:AR65">
    <cfRule type="expression" dxfId="1627" priority="475" stopIfTrue="1">
      <formula>ISERROR(AP65)</formula>
    </cfRule>
  </conditionalFormatting>
  <conditionalFormatting sqref="AP66:AR66">
    <cfRule type="expression" dxfId="1626" priority="489" stopIfTrue="1">
      <formula>ISERROR(AP66)</formula>
    </cfRule>
  </conditionalFormatting>
  <conditionalFormatting sqref="AP67 AR67">
    <cfRule type="expression" dxfId="1625" priority="492" stopIfTrue="1">
      <formula>ISERROR(AP67)</formula>
    </cfRule>
  </conditionalFormatting>
  <conditionalFormatting sqref="AP68:AR68">
    <cfRule type="expression" dxfId="1624" priority="495" stopIfTrue="1">
      <formula>ISERROR(AP68)</formula>
    </cfRule>
  </conditionalFormatting>
  <conditionalFormatting sqref="AP68 AR68">
    <cfRule type="expression" dxfId="1623" priority="496" stopIfTrue="1">
      <formula>ISERROR(AP68)</formula>
    </cfRule>
  </conditionalFormatting>
  <conditionalFormatting sqref="AP68 AR68">
    <cfRule type="expression" dxfId="1622" priority="494" stopIfTrue="1">
      <formula>ISERROR(AP68)</formula>
    </cfRule>
  </conditionalFormatting>
  <conditionalFormatting sqref="AP69:AR69">
    <cfRule type="expression" dxfId="1621" priority="978" stopIfTrue="1">
      <formula>ISERROR(AP69)</formula>
    </cfRule>
  </conditionalFormatting>
  <conditionalFormatting sqref="AP70 AR70">
    <cfRule type="expression" dxfId="1620" priority="971" stopIfTrue="1">
      <formula>ISERROR(AP70)</formula>
    </cfRule>
  </conditionalFormatting>
  <conditionalFormatting sqref="AP70 AR70">
    <cfRule type="expression" dxfId="1619" priority="970" stopIfTrue="1">
      <formula>ISERROR(AP70)</formula>
    </cfRule>
  </conditionalFormatting>
  <conditionalFormatting sqref="AP70:AR70">
    <cfRule type="expression" dxfId="1618" priority="969" stopIfTrue="1">
      <formula>ISERROR(AP70)</formula>
    </cfRule>
  </conditionalFormatting>
  <conditionalFormatting sqref="AP71:AR71">
    <cfRule type="expression" dxfId="1617" priority="976" stopIfTrue="1">
      <formula>ISERROR(AP71)</formula>
    </cfRule>
  </conditionalFormatting>
  <conditionalFormatting sqref="AP72 AR72">
    <cfRule type="expression" dxfId="1616" priority="990" stopIfTrue="1">
      <formula>ISERROR(AP72)</formula>
    </cfRule>
  </conditionalFormatting>
  <conditionalFormatting sqref="AP72 AR72">
    <cfRule type="expression" dxfId="1615" priority="989" stopIfTrue="1">
      <formula>ISERROR(AP72)</formula>
    </cfRule>
  </conditionalFormatting>
  <conditionalFormatting sqref="AP72:AR72">
    <cfRule type="expression" dxfId="1614" priority="988" stopIfTrue="1">
      <formula>ISERROR(AP72)</formula>
    </cfRule>
  </conditionalFormatting>
  <conditionalFormatting sqref="AP73:AR73">
    <cfRule type="expression" dxfId="1613" priority="996" stopIfTrue="1">
      <formula>ISERROR(AP73)</formula>
    </cfRule>
  </conditionalFormatting>
  <conditionalFormatting sqref="AP74:AR74">
    <cfRule type="expression" dxfId="1612" priority="994" stopIfTrue="1">
      <formula>ISERROR(AP74)</formula>
    </cfRule>
  </conditionalFormatting>
  <conditionalFormatting sqref="AP75 AR75">
    <cfRule type="expression" dxfId="1611" priority="999" stopIfTrue="1">
      <formula>ISERROR(AP75)</formula>
    </cfRule>
  </conditionalFormatting>
  <conditionalFormatting sqref="AP75:AR75">
    <cfRule type="expression" dxfId="1610" priority="1000" stopIfTrue="1">
      <formula>ISERROR(AP75)</formula>
    </cfRule>
  </conditionalFormatting>
  <conditionalFormatting sqref="AP75 AR75">
    <cfRule type="expression" dxfId="1609" priority="998" stopIfTrue="1">
      <formula>ISERROR(AP75)</formula>
    </cfRule>
  </conditionalFormatting>
  <conditionalFormatting sqref="AP76:AR76">
    <cfRule type="expression" dxfId="1608" priority="1022" stopIfTrue="1">
      <formula>ISERROR(AP76)</formula>
    </cfRule>
  </conditionalFormatting>
  <conditionalFormatting sqref="AP77 AR77">
    <cfRule type="expression" dxfId="1607" priority="1024" stopIfTrue="1">
      <formula>ISERROR(AP77)</formula>
    </cfRule>
  </conditionalFormatting>
  <conditionalFormatting sqref="AP78:AR78">
    <cfRule type="expression" dxfId="1606" priority="1017" stopIfTrue="1">
      <formula>ISERROR(AP78)</formula>
    </cfRule>
  </conditionalFormatting>
  <conditionalFormatting sqref="AP79 AR79">
    <cfRule type="expression" dxfId="1605" priority="1021" stopIfTrue="1">
      <formula>ISERROR(AP79)</formula>
    </cfRule>
  </conditionalFormatting>
  <conditionalFormatting sqref="AP80:AR80">
    <cfRule type="expression" dxfId="1604" priority="1066" stopIfTrue="1">
      <formula>ISERROR(AP80)</formula>
    </cfRule>
  </conditionalFormatting>
  <conditionalFormatting sqref="AP81 AR81 AP83 AR83">
    <cfRule type="expression" dxfId="1603" priority="1072" stopIfTrue="1">
      <formula>ISERROR(AP81)</formula>
    </cfRule>
  </conditionalFormatting>
  <conditionalFormatting sqref="AP82:AR82">
    <cfRule type="expression" dxfId="1602" priority="1071" stopIfTrue="1">
      <formula>ISERROR(AP82)</formula>
    </cfRule>
  </conditionalFormatting>
  <conditionalFormatting sqref="AP85 AR85">
    <cfRule type="expression" dxfId="1601" priority="925" stopIfTrue="1">
      <formula>ISERROR(AP85)</formula>
    </cfRule>
  </conditionalFormatting>
  <conditionalFormatting sqref="AP86 AR86">
    <cfRule type="expression" dxfId="1600" priority="932" stopIfTrue="1">
      <formula>ISERROR(AP86)</formula>
    </cfRule>
  </conditionalFormatting>
  <conditionalFormatting sqref="AP88:AR88">
    <cfRule type="expression" dxfId="1599" priority="931" stopIfTrue="1">
      <formula>ISERROR(AP88)</formula>
    </cfRule>
  </conditionalFormatting>
  <conditionalFormatting sqref="AP89 AR89">
    <cfRule type="expression" dxfId="1598" priority="937" stopIfTrue="1">
      <formula>ISERROR(AP89)</formula>
    </cfRule>
  </conditionalFormatting>
  <conditionalFormatting sqref="AP90 AR90">
    <cfRule type="expression" dxfId="1597" priority="941" stopIfTrue="1">
      <formula>ISERROR(AP90)</formula>
    </cfRule>
  </conditionalFormatting>
  <conditionalFormatting sqref="AP91 AR91">
    <cfRule type="expression" dxfId="1596" priority="944" stopIfTrue="1">
      <formula>ISERROR(AP91)</formula>
    </cfRule>
  </conditionalFormatting>
  <conditionalFormatting sqref="AQ48">
    <cfRule type="expression" dxfId="1595" priority="737" stopIfTrue="1">
      <formula>ISERROR(AQ48)</formula>
    </cfRule>
  </conditionalFormatting>
  <conditionalFormatting sqref="AQ49">
    <cfRule type="expression" dxfId="1594" priority="814" stopIfTrue="1">
      <formula>ISERROR(AQ49)</formula>
    </cfRule>
  </conditionalFormatting>
  <conditionalFormatting sqref="AQ50">
    <cfRule type="expression" dxfId="1593" priority="813" stopIfTrue="1">
      <formula>ISERROR(AQ50)</formula>
    </cfRule>
  </conditionalFormatting>
  <conditionalFormatting sqref="AQ62">
    <cfRule type="expression" dxfId="1592" priority="486" stopIfTrue="1">
      <formula>ISERROR(AQ62)</formula>
    </cfRule>
  </conditionalFormatting>
  <conditionalFormatting sqref="AQ63">
    <cfRule type="expression" dxfId="1591" priority="485" stopIfTrue="1">
      <formula>ISERROR(AQ63)</formula>
    </cfRule>
  </conditionalFormatting>
  <conditionalFormatting sqref="AQ64">
    <cfRule type="expression" dxfId="1590" priority="484" stopIfTrue="1">
      <formula>ISERROR(AQ64)</formula>
    </cfRule>
  </conditionalFormatting>
  <conditionalFormatting sqref="AQ65">
    <cfRule type="expression" dxfId="1589" priority="479" stopIfTrue="1">
      <formula>ISERROR(AQ65)</formula>
    </cfRule>
  </conditionalFormatting>
  <conditionalFormatting sqref="AQ66">
    <cfRule type="expression" dxfId="1588" priority="516" stopIfTrue="1">
      <formula>ISERROR(AQ66)</formula>
    </cfRule>
  </conditionalFormatting>
  <conditionalFormatting sqref="AQ67">
    <cfRule type="expression" dxfId="1587" priority="512" stopIfTrue="1">
      <formula>ISERROR(AQ67)</formula>
    </cfRule>
  </conditionalFormatting>
  <conditionalFormatting sqref="AQ68">
    <cfRule type="expression" dxfId="1586" priority="515" stopIfTrue="1">
      <formula>ISERROR(AQ68)</formula>
    </cfRule>
  </conditionalFormatting>
  <conditionalFormatting sqref="AQ68">
    <cfRule type="expression" dxfId="1585" priority="514" stopIfTrue="1">
      <formula>ISERROR(AQ68)</formula>
    </cfRule>
  </conditionalFormatting>
  <conditionalFormatting sqref="AQ68">
    <cfRule type="expression" dxfId="1584" priority="513" stopIfTrue="1">
      <formula>ISERROR(AQ68)</formula>
    </cfRule>
  </conditionalFormatting>
  <conditionalFormatting sqref="AQ69">
    <cfRule type="expression" dxfId="1583" priority="979" stopIfTrue="1">
      <formula>ISERROR(AQ69)</formula>
    </cfRule>
  </conditionalFormatting>
  <conditionalFormatting sqref="AQ70">
    <cfRule type="expression" dxfId="1582" priority="981" stopIfTrue="1">
      <formula>ISERROR(AQ70)</formula>
    </cfRule>
  </conditionalFormatting>
  <conditionalFormatting sqref="AQ70">
    <cfRule type="expression" dxfId="1581" priority="982" stopIfTrue="1">
      <formula>ISERROR(AQ70)</formula>
    </cfRule>
  </conditionalFormatting>
  <conditionalFormatting sqref="AQ70">
    <cfRule type="expression" dxfId="1580" priority="980" stopIfTrue="1">
      <formula>ISERROR(AQ70)</formula>
    </cfRule>
  </conditionalFormatting>
  <conditionalFormatting sqref="AQ71">
    <cfRule type="expression" dxfId="1579" priority="983" stopIfTrue="1">
      <formula>ISERROR(AQ71)</formula>
    </cfRule>
  </conditionalFormatting>
  <conditionalFormatting sqref="AQ72">
    <cfRule type="expression" dxfId="1578" priority="1002" stopIfTrue="1">
      <formula>ISERROR(AQ72)</formula>
    </cfRule>
  </conditionalFormatting>
  <conditionalFormatting sqref="AQ72">
    <cfRule type="expression" dxfId="1577" priority="1003" stopIfTrue="1">
      <formula>ISERROR(AQ72)</formula>
    </cfRule>
  </conditionalFormatting>
  <conditionalFormatting sqref="AQ72">
    <cfRule type="expression" dxfId="1576" priority="1001" stopIfTrue="1">
      <formula>ISERROR(AQ72)</formula>
    </cfRule>
  </conditionalFormatting>
  <conditionalFormatting sqref="AQ73">
    <cfRule type="expression" dxfId="1575" priority="1004" stopIfTrue="1">
      <formula>ISERROR(AQ73)</formula>
    </cfRule>
  </conditionalFormatting>
  <conditionalFormatting sqref="AQ74">
    <cfRule type="expression" dxfId="1574" priority="1005" stopIfTrue="1">
      <formula>ISERROR(AQ74)</formula>
    </cfRule>
  </conditionalFormatting>
  <conditionalFormatting sqref="AQ75">
    <cfRule type="expression" dxfId="1573" priority="1008" stopIfTrue="1">
      <formula>ISERROR(AQ75)</formula>
    </cfRule>
  </conditionalFormatting>
  <conditionalFormatting sqref="AQ75">
    <cfRule type="expression" dxfId="1572" priority="1007" stopIfTrue="1">
      <formula>ISERROR(AQ75)</formula>
    </cfRule>
  </conditionalFormatting>
  <conditionalFormatting sqref="AQ75">
    <cfRule type="expression" dxfId="1571" priority="1006" stopIfTrue="1">
      <formula>ISERROR(AQ75)</formula>
    </cfRule>
  </conditionalFormatting>
  <conditionalFormatting sqref="AQ76">
    <cfRule type="expression" dxfId="1570" priority="1023" stopIfTrue="1">
      <formula>ISERROR(AQ76)</formula>
    </cfRule>
  </conditionalFormatting>
  <conditionalFormatting sqref="AQ77">
    <cfRule type="expression" dxfId="1569" priority="1025" stopIfTrue="1">
      <formula>ISERROR(AQ77)</formula>
    </cfRule>
  </conditionalFormatting>
  <conditionalFormatting sqref="AQ78">
    <cfRule type="expression" dxfId="1568" priority="1026" stopIfTrue="1">
      <formula>ISERROR(AQ78)</formula>
    </cfRule>
  </conditionalFormatting>
  <conditionalFormatting sqref="AQ79">
    <cfRule type="expression" dxfId="1567" priority="1027" stopIfTrue="1">
      <formula>ISERROR(AQ79)</formula>
    </cfRule>
  </conditionalFormatting>
  <conditionalFormatting sqref="AQ80">
    <cfRule type="expression" dxfId="1566" priority="1079" stopIfTrue="1">
      <formula>ISERROR(AQ80)</formula>
    </cfRule>
  </conditionalFormatting>
  <conditionalFormatting sqref="AQ81 AQ83">
    <cfRule type="expression" dxfId="1565" priority="1080" stopIfTrue="1">
      <formula>ISERROR(AQ81)</formula>
    </cfRule>
  </conditionalFormatting>
  <conditionalFormatting sqref="AQ82">
    <cfRule type="expression" dxfId="1564" priority="1081" stopIfTrue="1">
      <formula>ISERROR(AQ82)</formula>
    </cfRule>
  </conditionalFormatting>
  <conditionalFormatting sqref="AQ85">
    <cfRule type="expression" dxfId="1563" priority="1084" stopIfTrue="1">
      <formula>ISERROR(AQ85)</formula>
    </cfRule>
  </conditionalFormatting>
  <conditionalFormatting sqref="AQ86">
    <cfRule type="expression" dxfId="1562" priority="934" stopIfTrue="1">
      <formula>ISERROR(AQ86)</formula>
    </cfRule>
  </conditionalFormatting>
  <conditionalFormatting sqref="AQ86">
    <cfRule type="expression" dxfId="1561" priority="933" stopIfTrue="1">
      <formula>ISERROR(AQ86)</formula>
    </cfRule>
  </conditionalFormatting>
  <conditionalFormatting sqref="AQ88">
    <cfRule type="expression" dxfId="1560" priority="935" stopIfTrue="1">
      <formula>ISERROR(AQ88)</formula>
    </cfRule>
  </conditionalFormatting>
  <conditionalFormatting sqref="AQ89">
    <cfRule type="expression" dxfId="1559" priority="948" stopIfTrue="1">
      <formula>ISERROR(AQ89)</formula>
    </cfRule>
  </conditionalFormatting>
  <conditionalFormatting sqref="AQ90">
    <cfRule type="expression" dxfId="1558" priority="945" stopIfTrue="1">
      <formula>ISERROR(AQ90)</formula>
    </cfRule>
  </conditionalFormatting>
  <conditionalFormatting sqref="AQ91">
    <cfRule type="expression" dxfId="1557" priority="947" stopIfTrue="1">
      <formula>ISERROR(AQ91)</formula>
    </cfRule>
  </conditionalFormatting>
  <conditionalFormatting sqref="AQ91">
    <cfRule type="expression" dxfId="1556" priority="946" stopIfTrue="1">
      <formula>ISERROR(AQ91)</formula>
    </cfRule>
  </conditionalFormatting>
  <conditionalFormatting sqref="AS10:AW47 AS51:AW61">
    <cfRule type="expression" dxfId="1555" priority="722" stopIfTrue="1">
      <formula>ISERROR(AS10)</formula>
    </cfRule>
  </conditionalFormatting>
  <conditionalFormatting sqref="AS11:AW47 AS51:AW61">
    <cfRule type="expression" dxfId="1554" priority="730" stopIfTrue="1">
      <formula>ISERROR(AS11)</formula>
    </cfRule>
  </conditionalFormatting>
  <conditionalFormatting sqref="AS48:AT48 AW48">
    <cfRule type="expression" dxfId="1553" priority="739" stopIfTrue="1">
      <formula>ISERROR(AS48)</formula>
    </cfRule>
  </conditionalFormatting>
  <conditionalFormatting sqref="AS48">
    <cfRule type="expression" dxfId="1552" priority="738" stopIfTrue="1">
      <formula>ISERROR(AS48)</formula>
    </cfRule>
  </conditionalFormatting>
  <conditionalFormatting sqref="AS49:AW49">
    <cfRule type="expression" dxfId="1551" priority="800" stopIfTrue="1">
      <formula>ISERROR(AS49)</formula>
    </cfRule>
  </conditionalFormatting>
  <conditionalFormatting sqref="AS49">
    <cfRule type="expression" dxfId="1550" priority="799" stopIfTrue="1">
      <formula>ISERROR(AS49)</formula>
    </cfRule>
  </conditionalFormatting>
  <conditionalFormatting sqref="AS50:AT50 AW50">
    <cfRule type="expression" dxfId="1549" priority="820" stopIfTrue="1">
      <formula>ISERROR(AS50)</formula>
    </cfRule>
  </conditionalFormatting>
  <conditionalFormatting sqref="AS50">
    <cfRule type="expression" dxfId="1548" priority="819" stopIfTrue="1">
      <formula>ISERROR(AS50)</formula>
    </cfRule>
  </conditionalFormatting>
  <conditionalFormatting sqref="AS62">
    <cfRule type="expression" dxfId="1547" priority="482" stopIfTrue="1">
      <formula>ISERROR(AS62)</formula>
    </cfRule>
  </conditionalFormatting>
  <conditionalFormatting sqref="AS62:AT62 AW62">
    <cfRule type="expression" dxfId="1546" priority="269" stopIfTrue="1">
      <formula>ISERROR(AS62)</formula>
    </cfRule>
  </conditionalFormatting>
  <conditionalFormatting sqref="AS63">
    <cfRule type="expression" dxfId="1545" priority="481" stopIfTrue="1">
      <formula>ISERROR(AS63)</formula>
    </cfRule>
  </conditionalFormatting>
  <conditionalFormatting sqref="AS63:AT63 AW63">
    <cfRule type="expression" dxfId="1544" priority="271" stopIfTrue="1">
      <formula>ISERROR(AS63)</formula>
    </cfRule>
  </conditionalFormatting>
  <conditionalFormatting sqref="AS64">
    <cfRule type="expression" dxfId="1543" priority="483" stopIfTrue="1">
      <formula>ISERROR(AS64)</formula>
    </cfRule>
  </conditionalFormatting>
  <conditionalFormatting sqref="AS64:AT64 AW64">
    <cfRule type="expression" dxfId="1542" priority="267" stopIfTrue="1">
      <formula>ISERROR(AS64)</formula>
    </cfRule>
  </conditionalFormatting>
  <conditionalFormatting sqref="AS65">
    <cfRule type="expression" dxfId="1541" priority="480" stopIfTrue="1">
      <formula>ISERROR(AS65)</formula>
    </cfRule>
  </conditionalFormatting>
  <conditionalFormatting sqref="AS65:AT65 AW65">
    <cfRule type="expression" dxfId="1540" priority="257" stopIfTrue="1">
      <formula>ISERROR(AS65)</formula>
    </cfRule>
  </conditionalFormatting>
  <conditionalFormatting sqref="AS66">
    <cfRule type="expression" dxfId="1539" priority="487" stopIfTrue="1">
      <formula>ISERROR(AS66)</formula>
    </cfRule>
  </conditionalFormatting>
  <conditionalFormatting sqref="AS66:AW66">
    <cfRule type="expression" dxfId="1538" priority="328" stopIfTrue="1">
      <formula>ISERROR(AS66)</formula>
    </cfRule>
  </conditionalFormatting>
  <conditionalFormatting sqref="AS67">
    <cfRule type="expression" dxfId="1537" priority="490" stopIfTrue="1">
      <formula>ISERROR(AS67)</formula>
    </cfRule>
  </conditionalFormatting>
  <conditionalFormatting sqref="AS67:AW67">
    <cfRule type="expression" dxfId="1536" priority="326" stopIfTrue="1">
      <formula>ISERROR(AS67)</formula>
    </cfRule>
  </conditionalFormatting>
  <conditionalFormatting sqref="AS68">
    <cfRule type="expression" dxfId="1535" priority="499" stopIfTrue="1">
      <formula>ISERROR(AS68)</formula>
    </cfRule>
  </conditionalFormatting>
  <conditionalFormatting sqref="AS68">
    <cfRule type="expression" dxfId="1534" priority="498" stopIfTrue="1">
      <formula>ISERROR(AS68)</formula>
    </cfRule>
  </conditionalFormatting>
  <conditionalFormatting sqref="AS68">
    <cfRule type="expression" dxfId="1533" priority="497" stopIfTrue="1">
      <formula>ISERROR(AS68)</formula>
    </cfRule>
  </conditionalFormatting>
  <conditionalFormatting sqref="AS68:AT68 AW68">
    <cfRule type="expression" dxfId="1532" priority="330" stopIfTrue="1">
      <formula>ISERROR(AS68)</formula>
    </cfRule>
  </conditionalFormatting>
  <conditionalFormatting sqref="AS69 AW69">
    <cfRule type="expression" dxfId="1531" priority="500" stopIfTrue="1">
      <formula>ISERROR(AS69)</formula>
    </cfRule>
  </conditionalFormatting>
  <conditionalFormatting sqref="AS69:AT69">
    <cfRule type="expression" dxfId="1530" priority="277" stopIfTrue="1">
      <formula>ISERROR(AS69)</formula>
    </cfRule>
  </conditionalFormatting>
  <conditionalFormatting sqref="AS70">
    <cfRule type="expression" dxfId="1529" priority="502" stopIfTrue="1">
      <formula>ISERROR(AS70)</formula>
    </cfRule>
  </conditionalFormatting>
  <conditionalFormatting sqref="AS70">
    <cfRule type="expression" dxfId="1528" priority="501" stopIfTrue="1">
      <formula>ISERROR(AS70)</formula>
    </cfRule>
  </conditionalFormatting>
  <conditionalFormatting sqref="AS70">
    <cfRule type="expression" dxfId="1527" priority="503" stopIfTrue="1">
      <formula>ISERROR(AS70)</formula>
    </cfRule>
  </conditionalFormatting>
  <conditionalFormatting sqref="AS70:AT70 AW70">
    <cfRule type="expression" dxfId="1526" priority="273" stopIfTrue="1">
      <formula>ISERROR(AS70)</formula>
    </cfRule>
  </conditionalFormatting>
  <conditionalFormatting sqref="AS71 AW71">
    <cfRule type="expression" dxfId="1525" priority="505" stopIfTrue="1">
      <formula>ISERROR(AS71)</formula>
    </cfRule>
  </conditionalFormatting>
  <conditionalFormatting sqref="AS71:AT71">
    <cfRule type="expression" dxfId="1524" priority="504" stopIfTrue="1">
      <formula>ISERROR(AS71)</formula>
    </cfRule>
  </conditionalFormatting>
  <conditionalFormatting sqref="AS72 AU72">
    <cfRule type="expression" dxfId="1523" priority="509" stopIfTrue="1">
      <formula>ISERROR(AS72)</formula>
    </cfRule>
  </conditionalFormatting>
  <conditionalFormatting sqref="AS72 AV72">
    <cfRule type="expression" dxfId="1522" priority="508" stopIfTrue="1">
      <formula>ISERROR(AS72)</formula>
    </cfRule>
  </conditionalFormatting>
  <conditionalFormatting sqref="AS72 AW72">
    <cfRule type="expression" dxfId="1521" priority="507" stopIfTrue="1">
      <formula>ISERROR(AS72)</formula>
    </cfRule>
  </conditionalFormatting>
  <conditionalFormatting sqref="AS72:AT72">
    <cfRule type="expression" dxfId="1520" priority="506" stopIfTrue="1">
      <formula>ISERROR(AS72)</formula>
    </cfRule>
  </conditionalFormatting>
  <conditionalFormatting sqref="AS73">
    <cfRule type="expression" dxfId="1519" priority="511" stopIfTrue="1">
      <formula>ISERROR(AS73)</formula>
    </cfRule>
  </conditionalFormatting>
  <conditionalFormatting sqref="AS73:AT73 AW73">
    <cfRule type="expression" dxfId="1518" priority="510" stopIfTrue="1">
      <formula>ISERROR(AS73)</formula>
    </cfRule>
  </conditionalFormatting>
  <conditionalFormatting sqref="AS74 AU74">
    <cfRule type="expression" dxfId="1517" priority="1029" stopIfTrue="1">
      <formula>ISERROR(AS74)</formula>
    </cfRule>
  </conditionalFormatting>
  <conditionalFormatting sqref="AS74:AT74 AV74:AW74">
    <cfRule type="expression" dxfId="1516" priority="1028" stopIfTrue="1">
      <formula>ISERROR(AS74)</formula>
    </cfRule>
  </conditionalFormatting>
  <conditionalFormatting sqref="AS75 AW75">
    <cfRule type="expression" dxfId="1515" priority="1032" stopIfTrue="1">
      <formula>ISERROR(AS75)</formula>
    </cfRule>
  </conditionalFormatting>
  <conditionalFormatting sqref="AS75">
    <cfRule type="expression" dxfId="1514" priority="1033" stopIfTrue="1">
      <formula>ISERROR(AS75)</formula>
    </cfRule>
  </conditionalFormatting>
  <conditionalFormatting sqref="AS75:AT75">
    <cfRule type="expression" dxfId="1513" priority="1031" stopIfTrue="1">
      <formula>ISERROR(AS75)</formula>
    </cfRule>
  </conditionalFormatting>
  <conditionalFormatting sqref="AS75">
    <cfRule type="expression" dxfId="1512" priority="1030" stopIfTrue="1">
      <formula>ISERROR(AS75)</formula>
    </cfRule>
  </conditionalFormatting>
  <conditionalFormatting sqref="AS76:AT76 AV76">
    <cfRule type="expression" dxfId="1511" priority="1035" stopIfTrue="1">
      <formula>ISERROR(AS76)</formula>
    </cfRule>
  </conditionalFormatting>
  <conditionalFormatting sqref="AS76 AU76 AW76">
    <cfRule type="expression" dxfId="1510" priority="1034" stopIfTrue="1">
      <formula>ISERROR(AS76)</formula>
    </cfRule>
  </conditionalFormatting>
  <conditionalFormatting sqref="AS77">
    <cfRule type="expression" dxfId="1509" priority="1037" stopIfTrue="1">
      <formula>ISERROR(AS77)</formula>
    </cfRule>
  </conditionalFormatting>
  <conditionalFormatting sqref="AS77:AT77 AW77">
    <cfRule type="expression" dxfId="1508" priority="1036" stopIfTrue="1">
      <formula>ISERROR(AS77)</formula>
    </cfRule>
  </conditionalFormatting>
  <conditionalFormatting sqref="AS78:AW78">
    <cfRule type="expression" dxfId="1507" priority="1039" stopIfTrue="1">
      <formula>ISERROR(AS78)</formula>
    </cfRule>
  </conditionalFormatting>
  <conditionalFormatting sqref="AS78">
    <cfRule type="expression" dxfId="1506" priority="1038" stopIfTrue="1">
      <formula>ISERROR(AS78)</formula>
    </cfRule>
  </conditionalFormatting>
  <conditionalFormatting sqref="AS79 AU79:AW79">
    <cfRule type="expression" dxfId="1505" priority="1041" stopIfTrue="1">
      <formula>ISERROR(AS79)</formula>
    </cfRule>
  </conditionalFormatting>
  <conditionalFormatting sqref="AS79:AT79">
    <cfRule type="expression" dxfId="1504" priority="1040" stopIfTrue="1">
      <formula>ISERROR(AS79)</formula>
    </cfRule>
  </conditionalFormatting>
  <conditionalFormatting sqref="AS80">
    <cfRule type="expression" dxfId="1503" priority="1043" stopIfTrue="1">
      <formula>ISERROR(AS80)</formula>
    </cfRule>
  </conditionalFormatting>
  <conditionalFormatting sqref="AS80:AW80">
    <cfRule type="expression" dxfId="1502" priority="1042" stopIfTrue="1">
      <formula>ISERROR(AS80)</formula>
    </cfRule>
  </conditionalFormatting>
  <conditionalFormatting sqref="AS81:AV81 AS83:AV83">
    <cfRule type="expression" dxfId="1501" priority="1045" stopIfTrue="1">
      <formula>ISERROR(AS81)</formula>
    </cfRule>
  </conditionalFormatting>
  <conditionalFormatting sqref="AS81 AW81 AS83 AW83">
    <cfRule type="expression" dxfId="1500" priority="1044" stopIfTrue="1">
      <formula>ISERROR(AS81)</formula>
    </cfRule>
  </conditionalFormatting>
  <conditionalFormatting sqref="AS82:AW82">
    <cfRule type="expression" dxfId="1499" priority="1083" stopIfTrue="1">
      <formula>ISERROR(AS82)</formula>
    </cfRule>
  </conditionalFormatting>
  <conditionalFormatting sqref="AS82">
    <cfRule type="expression" dxfId="1498" priority="1082" stopIfTrue="1">
      <formula>ISERROR(AS82)</formula>
    </cfRule>
  </conditionalFormatting>
  <conditionalFormatting sqref="AS85 AU85">
    <cfRule type="expression" dxfId="1497" priority="1085" stopIfTrue="1">
      <formula>ISERROR(AS85)</formula>
    </cfRule>
  </conditionalFormatting>
  <conditionalFormatting sqref="AS85:AT85 AV85:AW85">
    <cfRule type="expression" dxfId="1496" priority="954" stopIfTrue="1">
      <formula>ISERROR(AS85)</formula>
    </cfRule>
  </conditionalFormatting>
  <conditionalFormatting sqref="AS86">
    <cfRule type="expression" dxfId="1495" priority="950" stopIfTrue="1">
      <formula>ISERROR(AS86)</formula>
    </cfRule>
  </conditionalFormatting>
  <conditionalFormatting sqref="AS86:AW86">
    <cfRule type="expression" dxfId="1494" priority="949" stopIfTrue="1">
      <formula>ISERROR(AS86)</formula>
    </cfRule>
  </conditionalFormatting>
  <conditionalFormatting sqref="AS88">
    <cfRule type="expression" dxfId="1493" priority="952" stopIfTrue="1">
      <formula>ISERROR(AS88)</formula>
    </cfRule>
  </conditionalFormatting>
  <conditionalFormatting sqref="AS88:AT88 AW88">
    <cfRule type="expression" dxfId="1492" priority="951" stopIfTrue="1">
      <formula>ISERROR(AS88)</formula>
    </cfRule>
  </conditionalFormatting>
  <conditionalFormatting sqref="AS89:AT89 AW89">
    <cfRule type="expression" dxfId="1491" priority="962" stopIfTrue="1">
      <formula>ISERROR(AS89)</formula>
    </cfRule>
  </conditionalFormatting>
  <conditionalFormatting sqref="AS89">
    <cfRule type="expression" dxfId="1490" priority="961" stopIfTrue="1">
      <formula>ISERROR(AS89)</formula>
    </cfRule>
  </conditionalFormatting>
  <conditionalFormatting sqref="AS90:AT90">
    <cfRule type="expression" dxfId="1489" priority="958" stopIfTrue="1">
      <formula>ISERROR(AS90)</formula>
    </cfRule>
  </conditionalFormatting>
  <conditionalFormatting sqref="AS90 AW90">
    <cfRule type="expression" dxfId="1488" priority="957" stopIfTrue="1">
      <formula>ISERROR(AS90)</formula>
    </cfRule>
  </conditionalFormatting>
  <conditionalFormatting sqref="AS91:AT91 AW91">
    <cfRule type="expression" dxfId="1487" priority="960" stopIfTrue="1">
      <formula>ISERROR(AS91)</formula>
    </cfRule>
  </conditionalFormatting>
  <conditionalFormatting sqref="AS91">
    <cfRule type="expression" dxfId="1486" priority="959" stopIfTrue="1">
      <formula>ISERROR(AS91)</formula>
    </cfRule>
  </conditionalFormatting>
  <conditionalFormatting sqref="AT48:AW48">
    <cfRule type="expression" dxfId="1485" priority="740" stopIfTrue="1">
      <formula>ISERROR(AT48)</formula>
    </cfRule>
  </conditionalFormatting>
  <conditionalFormatting sqref="AT49 AW49">
    <cfRule type="expression" dxfId="1484" priority="801" stopIfTrue="1">
      <formula>ISERROR(AT49)</formula>
    </cfRule>
  </conditionalFormatting>
  <conditionalFormatting sqref="AT50:AW50">
    <cfRule type="expression" dxfId="1483" priority="821" stopIfTrue="1">
      <formula>ISERROR(AT50)</formula>
    </cfRule>
  </conditionalFormatting>
  <conditionalFormatting sqref="AT62 AW62">
    <cfRule type="expression" dxfId="1482" priority="270" stopIfTrue="1">
      <formula>ISERROR(AT62)</formula>
    </cfRule>
  </conditionalFormatting>
  <conditionalFormatting sqref="AU62:AV62">
    <cfRule type="expression" dxfId="1481" priority="259" stopIfTrue="1">
      <formula>ISERROR(AU62)</formula>
    </cfRule>
  </conditionalFormatting>
  <conditionalFormatting sqref="AT63">
    <cfRule type="expression" dxfId="1480" priority="272" stopIfTrue="1">
      <formula>ISERROR(AT63)</formula>
    </cfRule>
  </conditionalFormatting>
  <conditionalFormatting sqref="AU63:AV63">
    <cfRule type="expression" dxfId="1479" priority="264" stopIfTrue="1">
      <formula>ISERROR(AU63)</formula>
    </cfRule>
  </conditionalFormatting>
  <conditionalFormatting sqref="AT64">
    <cfRule type="expression" dxfId="1478" priority="268" stopIfTrue="1">
      <formula>ISERROR(AT64)</formula>
    </cfRule>
  </conditionalFormatting>
  <conditionalFormatting sqref="AU64:AV64">
    <cfRule type="expression" dxfId="1477" priority="261" stopIfTrue="1">
      <formula>ISERROR(AU64)</formula>
    </cfRule>
  </conditionalFormatting>
  <conditionalFormatting sqref="AT65:AV65">
    <cfRule type="expression" dxfId="1476" priority="258" stopIfTrue="1">
      <formula>ISERROR(AT65)</formula>
    </cfRule>
  </conditionalFormatting>
  <conditionalFormatting sqref="AT66 AW66">
    <cfRule type="expression" dxfId="1475" priority="329" stopIfTrue="1">
      <formula>ISERROR(AT66)</formula>
    </cfRule>
  </conditionalFormatting>
  <conditionalFormatting sqref="AT67 AW67">
    <cfRule type="expression" dxfId="1474" priority="327" stopIfTrue="1">
      <formula>ISERROR(AT67)</formula>
    </cfRule>
  </conditionalFormatting>
  <conditionalFormatting sqref="AT68">
    <cfRule type="expression" dxfId="1473" priority="333" stopIfTrue="1">
      <formula>ISERROR(AT68)</formula>
    </cfRule>
  </conditionalFormatting>
  <conditionalFormatting sqref="AT68 AV68:AW68">
    <cfRule type="expression" dxfId="1472" priority="332" stopIfTrue="1">
      <formula>ISERROR(AT68)</formula>
    </cfRule>
  </conditionalFormatting>
  <conditionalFormatting sqref="AT68:AU68">
    <cfRule type="expression" dxfId="1471" priority="331" stopIfTrue="1">
      <formula>ISERROR(AT68)</formula>
    </cfRule>
  </conditionalFormatting>
  <conditionalFormatting sqref="AT69:AV69">
    <cfRule type="expression" dxfId="1470" priority="278" stopIfTrue="1">
      <formula>ISERROR(AT69)</formula>
    </cfRule>
  </conditionalFormatting>
  <conditionalFormatting sqref="AT70 AW70">
    <cfRule type="expression" dxfId="1469" priority="275" stopIfTrue="1">
      <formula>ISERROR(AT70)</formula>
    </cfRule>
  </conditionalFormatting>
  <conditionalFormatting sqref="AT70:AV70">
    <cfRule type="expression" dxfId="1468" priority="276" stopIfTrue="1">
      <formula>ISERROR(AT70)</formula>
    </cfRule>
  </conditionalFormatting>
  <conditionalFormatting sqref="AT70">
    <cfRule type="expression" dxfId="1467" priority="274" stopIfTrue="1">
      <formula>ISERROR(AT70)</formula>
    </cfRule>
  </conditionalFormatting>
  <conditionalFormatting sqref="AT71:AW71">
    <cfRule type="expression" dxfId="1466" priority="1046" stopIfTrue="1">
      <formula>ISERROR(AT71)</formula>
    </cfRule>
  </conditionalFormatting>
  <conditionalFormatting sqref="AT72">
    <cfRule type="expression" dxfId="1465" priority="1050" stopIfTrue="1">
      <formula>ISERROR(AT72)</formula>
    </cfRule>
  </conditionalFormatting>
  <conditionalFormatting sqref="AT72">
    <cfRule type="expression" dxfId="1464" priority="1049" stopIfTrue="1">
      <formula>ISERROR(AT72)</formula>
    </cfRule>
  </conditionalFormatting>
  <conditionalFormatting sqref="AT72">
    <cfRule type="expression" dxfId="1463" priority="1048" stopIfTrue="1">
      <formula>ISERROR(AT72)</formula>
    </cfRule>
  </conditionalFormatting>
  <conditionalFormatting sqref="AT73:AV73">
    <cfRule type="expression" dxfId="1462" priority="1047" stopIfTrue="1">
      <formula>ISERROR(AT73)</formula>
    </cfRule>
  </conditionalFormatting>
  <conditionalFormatting sqref="AT74">
    <cfRule type="expression" dxfId="1461" priority="1057" stopIfTrue="1">
      <formula>ISERROR(AT74)</formula>
    </cfRule>
  </conditionalFormatting>
  <conditionalFormatting sqref="AT75">
    <cfRule type="expression" dxfId="1460" priority="1091" stopIfTrue="1">
      <formula>ISERROR(AT75)</formula>
    </cfRule>
  </conditionalFormatting>
  <conditionalFormatting sqref="AT75">
    <cfRule type="expression" dxfId="1459" priority="1090" stopIfTrue="1">
      <formula>ISERROR(AT75)</formula>
    </cfRule>
  </conditionalFormatting>
  <conditionalFormatting sqref="AT75">
    <cfRule type="expression" dxfId="1458" priority="1089" stopIfTrue="1">
      <formula>ISERROR(AT75)</formula>
    </cfRule>
  </conditionalFormatting>
  <conditionalFormatting sqref="AT76 AW76">
    <cfRule type="expression" dxfId="1457" priority="1092" stopIfTrue="1">
      <formula>ISERROR(AT76)</formula>
    </cfRule>
  </conditionalFormatting>
  <conditionalFormatting sqref="AT77">
    <cfRule type="expression" dxfId="1456" priority="1088" stopIfTrue="1">
      <formula>ISERROR(AT77)</formula>
    </cfRule>
  </conditionalFormatting>
  <conditionalFormatting sqref="AT78 AW78">
    <cfRule type="expression" dxfId="1455" priority="1062" stopIfTrue="1">
      <formula>ISERROR(AT78)</formula>
    </cfRule>
  </conditionalFormatting>
  <conditionalFormatting sqref="AT79 AW79">
    <cfRule type="expression" dxfId="1454" priority="1060" stopIfTrue="1">
      <formula>ISERROR(AT79)</formula>
    </cfRule>
  </conditionalFormatting>
  <conditionalFormatting sqref="AT80 AW80">
    <cfRule type="expression" dxfId="1453" priority="1073" stopIfTrue="1">
      <formula>ISERROR(AT80)</formula>
    </cfRule>
  </conditionalFormatting>
  <conditionalFormatting sqref="AT81 AW81 AT83 AW83">
    <cfRule type="expression" dxfId="1452" priority="1076" stopIfTrue="1">
      <formula>ISERROR(AT81)</formula>
    </cfRule>
  </conditionalFormatting>
  <conditionalFormatting sqref="AT82 AW82">
    <cfRule type="expression" dxfId="1451" priority="1086" stopIfTrue="1">
      <formula>ISERROR(AT82)</formula>
    </cfRule>
  </conditionalFormatting>
  <conditionalFormatting sqref="AT85 AW85">
    <cfRule type="expression" dxfId="1450" priority="955" stopIfTrue="1">
      <formula>ISERROR(AT85)</formula>
    </cfRule>
  </conditionalFormatting>
  <conditionalFormatting sqref="AT86">
    <cfRule type="expression" dxfId="1449" priority="953" stopIfTrue="1">
      <formula>ISERROR(AT86)</formula>
    </cfRule>
  </conditionalFormatting>
  <conditionalFormatting sqref="AT88:AW88">
    <cfRule type="expression" dxfId="1448" priority="956" stopIfTrue="1">
      <formula>ISERROR(AT88)</formula>
    </cfRule>
  </conditionalFormatting>
  <conditionalFormatting sqref="AT89:AW89">
    <cfRule type="expression" dxfId="1447" priority="963" stopIfTrue="1">
      <formula>ISERROR(AT89)</formula>
    </cfRule>
  </conditionalFormatting>
  <conditionalFormatting sqref="AT90">
    <cfRule type="expression" dxfId="1446" priority="964" stopIfTrue="1">
      <formula>ISERROR(AT90)</formula>
    </cfRule>
  </conditionalFormatting>
  <conditionalFormatting sqref="AT91">
    <cfRule type="expression" dxfId="1445" priority="965" stopIfTrue="1">
      <formula>ISERROR(AT91)</formula>
    </cfRule>
  </conditionalFormatting>
  <conditionalFormatting sqref="AU48:AV48">
    <cfRule type="expression" dxfId="1444" priority="741" stopIfTrue="1">
      <formula>ISERROR(AU48)</formula>
    </cfRule>
  </conditionalFormatting>
  <conditionalFormatting sqref="AU49:AV49">
    <cfRule type="expression" dxfId="1443" priority="802" stopIfTrue="1">
      <formula>ISERROR(AU49)</formula>
    </cfRule>
  </conditionalFormatting>
  <conditionalFormatting sqref="AU50:AV50">
    <cfRule type="expression" dxfId="1442" priority="822" stopIfTrue="1">
      <formula>ISERROR(AU50)</formula>
    </cfRule>
  </conditionalFormatting>
  <conditionalFormatting sqref="AU62:AV62">
    <cfRule type="expression" dxfId="1441" priority="260" stopIfTrue="1">
      <formula>ISERROR(AU62)</formula>
    </cfRule>
  </conditionalFormatting>
  <conditionalFormatting sqref="AU63:AV63">
    <cfRule type="expression" dxfId="1440" priority="265" stopIfTrue="1">
      <formula>ISERROR(AU63)</formula>
    </cfRule>
  </conditionalFormatting>
  <conditionalFormatting sqref="AU64:AV64">
    <cfRule type="expression" dxfId="1439" priority="262" stopIfTrue="1">
      <formula>ISERROR(AU64)</formula>
    </cfRule>
  </conditionalFormatting>
  <conditionalFormatting sqref="AU65:AV65">
    <cfRule type="expression" dxfId="1438" priority="263" stopIfTrue="1">
      <formula>ISERROR(AU65)</formula>
    </cfRule>
  </conditionalFormatting>
  <conditionalFormatting sqref="AU66:AV66">
    <cfRule type="expression" dxfId="1437" priority="334" stopIfTrue="1">
      <formula>ISERROR(AU66)</formula>
    </cfRule>
  </conditionalFormatting>
  <conditionalFormatting sqref="AU67:AV67">
    <cfRule type="expression" dxfId="1436" priority="335" stopIfTrue="1">
      <formula>ISERROR(AU67)</formula>
    </cfRule>
  </conditionalFormatting>
  <conditionalFormatting sqref="AU68">
    <cfRule type="expression" dxfId="1435" priority="337" stopIfTrue="1">
      <formula>ISERROR(AU68)</formula>
    </cfRule>
  </conditionalFormatting>
  <conditionalFormatting sqref="AU68:AV68">
    <cfRule type="expression" dxfId="1434" priority="338" stopIfTrue="1">
      <formula>ISERROR(AU68)</formula>
    </cfRule>
  </conditionalFormatting>
  <conditionalFormatting sqref="AU68">
    <cfRule type="expression" dxfId="1433" priority="336" stopIfTrue="1">
      <formula>ISERROR(AU68)</formula>
    </cfRule>
  </conditionalFormatting>
  <conditionalFormatting sqref="AU69:AV69">
    <cfRule type="expression" dxfId="1432" priority="279" stopIfTrue="1">
      <formula>ISERROR(AU69)</formula>
    </cfRule>
  </conditionalFormatting>
  <conditionalFormatting sqref="AU70:AV70">
    <cfRule type="expression" dxfId="1431" priority="282" stopIfTrue="1">
      <formula>ISERROR(AU70)</formula>
    </cfRule>
  </conditionalFormatting>
  <conditionalFormatting sqref="AU70">
    <cfRule type="expression" dxfId="1430" priority="281" stopIfTrue="1">
      <formula>ISERROR(AU70)</formula>
    </cfRule>
  </conditionalFormatting>
  <conditionalFormatting sqref="AU70">
    <cfRule type="expression" dxfId="1429" priority="280" stopIfTrue="1">
      <formula>ISERROR(AU70)</formula>
    </cfRule>
  </conditionalFormatting>
  <conditionalFormatting sqref="AU71:AV71">
    <cfRule type="expression" dxfId="1428" priority="1055" stopIfTrue="1">
      <formula>ISERROR(AU71)</formula>
    </cfRule>
  </conditionalFormatting>
  <conditionalFormatting sqref="AU72:AV72">
    <cfRule type="expression" dxfId="1427" priority="1052" stopIfTrue="1">
      <formula>ISERROR(AU72)</formula>
    </cfRule>
  </conditionalFormatting>
  <conditionalFormatting sqref="AU72">
    <cfRule type="expression" dxfId="1426" priority="1053" stopIfTrue="1">
      <formula>ISERROR(AU72)</formula>
    </cfRule>
  </conditionalFormatting>
  <conditionalFormatting sqref="AU72">
    <cfRule type="expression" dxfId="1425" priority="1051" stopIfTrue="1">
      <formula>ISERROR(AU72)</formula>
    </cfRule>
  </conditionalFormatting>
  <conditionalFormatting sqref="AU73:AV73">
    <cfRule type="expression" dxfId="1424" priority="1054" stopIfTrue="1">
      <formula>ISERROR(AU73)</formula>
    </cfRule>
  </conditionalFormatting>
  <conditionalFormatting sqref="AU74:AV74">
    <cfRule type="expression" dxfId="1423" priority="1056" stopIfTrue="1">
      <formula>ISERROR(AU74)</formula>
    </cfRule>
  </conditionalFormatting>
  <conditionalFormatting sqref="AU75">
    <cfRule type="expression" dxfId="1422" priority="1098" stopIfTrue="1">
      <formula>ISERROR(AU75)</formula>
    </cfRule>
  </conditionalFormatting>
  <conditionalFormatting sqref="AU75">
    <cfRule type="expression" dxfId="1421" priority="1100" stopIfTrue="1">
      <formula>ISERROR(AU75)</formula>
    </cfRule>
  </conditionalFormatting>
  <conditionalFormatting sqref="AV75">
    <cfRule type="expression" dxfId="1420" priority="1101" stopIfTrue="1">
      <formula>ISERROR(AV75)</formula>
    </cfRule>
  </conditionalFormatting>
  <conditionalFormatting sqref="AW75">
    <cfRule type="expression" dxfId="1419" priority="1106" stopIfTrue="1">
      <formula>ISERROR(AW75)</formula>
    </cfRule>
  </conditionalFormatting>
  <conditionalFormatting sqref="AU75:AV75">
    <cfRule type="expression" dxfId="1418" priority="1099" stopIfTrue="1">
      <formula>ISERROR(AU75)</formula>
    </cfRule>
  </conditionalFormatting>
  <conditionalFormatting sqref="AU75">
    <cfRule type="expression" dxfId="1417" priority="1097" stopIfTrue="1">
      <formula>ISERROR(AU75)</formula>
    </cfRule>
  </conditionalFormatting>
  <conditionalFormatting sqref="AU76:AV76">
    <cfRule type="expression" dxfId="1416" priority="1096" stopIfTrue="1">
      <formula>ISERROR(AU76)</formula>
    </cfRule>
  </conditionalFormatting>
  <conditionalFormatting sqref="AV77">
    <cfRule type="expression" dxfId="1415" priority="1095" stopIfTrue="1">
      <formula>ISERROR(AV77)</formula>
    </cfRule>
  </conditionalFormatting>
  <conditionalFormatting sqref="AU77:AV77">
    <cfRule type="expression" dxfId="1414" priority="1094" stopIfTrue="1">
      <formula>ISERROR(AU77)</formula>
    </cfRule>
  </conditionalFormatting>
  <conditionalFormatting sqref="AU77">
    <cfRule type="expression" dxfId="1413" priority="1093" stopIfTrue="1">
      <formula>ISERROR(AU77)</formula>
    </cfRule>
  </conditionalFormatting>
  <conditionalFormatting sqref="AU78:AV78">
    <cfRule type="expression" dxfId="1412" priority="1063" stopIfTrue="1">
      <formula>ISERROR(AU78)</formula>
    </cfRule>
  </conditionalFormatting>
  <conditionalFormatting sqref="AU79:AV79">
    <cfRule type="expression" dxfId="1411" priority="1061" stopIfTrue="1">
      <formula>ISERROR(AU79)</formula>
    </cfRule>
  </conditionalFormatting>
  <conditionalFormatting sqref="AU80:AV80">
    <cfRule type="expression" dxfId="1410" priority="1074" stopIfTrue="1">
      <formula>ISERROR(AU80)</formula>
    </cfRule>
  </conditionalFormatting>
  <conditionalFormatting sqref="AU81:AV81 AU83:AV83">
    <cfRule type="expression" dxfId="1409" priority="1075" stopIfTrue="1">
      <formula>ISERROR(AU81)</formula>
    </cfRule>
  </conditionalFormatting>
  <conditionalFormatting sqref="AU82:AV82">
    <cfRule type="expression" dxfId="1408" priority="1087" stopIfTrue="1">
      <formula>ISERROR(AU82)</formula>
    </cfRule>
  </conditionalFormatting>
  <conditionalFormatting sqref="AU85:AV85">
    <cfRule type="expression" dxfId="1407" priority="1280" stopIfTrue="1">
      <formula>ISERROR(AU85)</formula>
    </cfRule>
  </conditionalFormatting>
  <conditionalFormatting sqref="AU86:AV86">
    <cfRule type="expression" dxfId="1406" priority="1282" stopIfTrue="1">
      <formula>ISERROR(AU86)</formula>
    </cfRule>
  </conditionalFormatting>
  <conditionalFormatting sqref="AU88:AV88">
    <cfRule type="expression" dxfId="1405" priority="1281" stopIfTrue="1">
      <formula>ISERROR(AU88)</formula>
    </cfRule>
  </conditionalFormatting>
  <conditionalFormatting sqref="AU89:AV89">
    <cfRule type="expression" dxfId="1404" priority="1268" stopIfTrue="1">
      <formula>ISERROR(AU89)</formula>
    </cfRule>
  </conditionalFormatting>
  <conditionalFormatting sqref="AV90">
    <cfRule type="expression" dxfId="1403" priority="1271" stopIfTrue="1">
      <formula>ISERROR(AV90)</formula>
    </cfRule>
  </conditionalFormatting>
  <conditionalFormatting sqref="AU90:AV90">
    <cfRule type="expression" dxfId="1402" priority="1270" stopIfTrue="1">
      <formula>ISERROR(AU90)</formula>
    </cfRule>
  </conditionalFormatting>
  <conditionalFormatting sqref="AU90">
    <cfRule type="expression" dxfId="1401" priority="1269" stopIfTrue="1">
      <formula>ISERROR(AU90)</formula>
    </cfRule>
  </conditionalFormatting>
  <conditionalFormatting sqref="AV91">
    <cfRule type="expression" dxfId="1400" priority="1267" stopIfTrue="1">
      <formula>ISERROR(AV91)</formula>
    </cfRule>
  </conditionalFormatting>
  <conditionalFormatting sqref="AU91:AV91">
    <cfRule type="expression" dxfId="1399" priority="1266" stopIfTrue="1">
      <formula>ISERROR(AU91)</formula>
    </cfRule>
  </conditionalFormatting>
  <conditionalFormatting sqref="AU91">
    <cfRule type="expression" dxfId="1398" priority="1265" stopIfTrue="1">
      <formula>ISERROR(AU91)</formula>
    </cfRule>
  </conditionalFormatting>
  <conditionalFormatting sqref="AV68">
    <cfRule type="expression" dxfId="1397" priority="340" stopIfTrue="1">
      <formula>ISERROR(AV68)</formula>
    </cfRule>
  </conditionalFormatting>
  <conditionalFormatting sqref="AV68">
    <cfRule type="expression" dxfId="1396" priority="339" stopIfTrue="1">
      <formula>ISERROR(AV68)</formula>
    </cfRule>
  </conditionalFormatting>
  <conditionalFormatting sqref="AV70">
    <cfRule type="expression" dxfId="1395" priority="284" stopIfTrue="1">
      <formula>ISERROR(AV70)</formula>
    </cfRule>
  </conditionalFormatting>
  <conditionalFormatting sqref="AV70">
    <cfRule type="expression" dxfId="1394" priority="283" stopIfTrue="1">
      <formula>ISERROR(AV70)</formula>
    </cfRule>
  </conditionalFormatting>
  <conditionalFormatting sqref="AV72">
    <cfRule type="expression" dxfId="1393" priority="1059" stopIfTrue="1">
      <formula>ISERROR(AV72)</formula>
    </cfRule>
  </conditionalFormatting>
  <conditionalFormatting sqref="AV72">
    <cfRule type="expression" dxfId="1392" priority="1058" stopIfTrue="1">
      <formula>ISERROR(AV72)</formula>
    </cfRule>
  </conditionalFormatting>
  <conditionalFormatting sqref="AV75">
    <cfRule type="expression" dxfId="1391" priority="1103" stopIfTrue="1">
      <formula>ISERROR(AV75)</formula>
    </cfRule>
  </conditionalFormatting>
  <conditionalFormatting sqref="AV75">
    <cfRule type="expression" dxfId="1390" priority="1102" stopIfTrue="1">
      <formula>ISERROR(AV75)</formula>
    </cfRule>
  </conditionalFormatting>
  <conditionalFormatting sqref="AW63">
    <cfRule type="expression" dxfId="1389" priority="285" stopIfTrue="1">
      <formula>ISERROR(AW63)</formula>
    </cfRule>
  </conditionalFormatting>
  <conditionalFormatting sqref="AW64">
    <cfRule type="expression" dxfId="1388" priority="286" stopIfTrue="1">
      <formula>ISERROR(AW64)</formula>
    </cfRule>
  </conditionalFormatting>
  <conditionalFormatting sqref="AW65">
    <cfRule type="expression" dxfId="1387" priority="266" stopIfTrue="1">
      <formula>ISERROR(AW65)</formula>
    </cfRule>
  </conditionalFormatting>
  <conditionalFormatting sqref="AW68">
    <cfRule type="expression" dxfId="1386" priority="345" stopIfTrue="1">
      <formula>ISERROR(AW68)</formula>
    </cfRule>
  </conditionalFormatting>
  <conditionalFormatting sqref="AW68">
    <cfRule type="expression" dxfId="1385" priority="344" stopIfTrue="1">
      <formula>ISERROR(AW68)</formula>
    </cfRule>
  </conditionalFormatting>
  <conditionalFormatting sqref="AW69">
    <cfRule type="expression" dxfId="1384" priority="1121" stopIfTrue="1">
      <formula>ISERROR(AW69)</formula>
    </cfRule>
  </conditionalFormatting>
  <conditionalFormatting sqref="AW70">
    <cfRule type="expression" dxfId="1383" priority="1120" stopIfTrue="1">
      <formula>ISERROR(AW70)</formula>
    </cfRule>
  </conditionalFormatting>
  <conditionalFormatting sqref="AW70">
    <cfRule type="expression" dxfId="1382" priority="1119" stopIfTrue="1">
      <formula>ISERROR(AW70)</formula>
    </cfRule>
  </conditionalFormatting>
  <conditionalFormatting sqref="AW72">
    <cfRule type="expression" dxfId="1381" priority="1207" stopIfTrue="1">
      <formula>ISERROR(AW72)</formula>
    </cfRule>
  </conditionalFormatting>
  <conditionalFormatting sqref="AW72">
    <cfRule type="expression" dxfId="1380" priority="1206" stopIfTrue="1">
      <formula>ISERROR(AW72)</formula>
    </cfRule>
  </conditionalFormatting>
  <conditionalFormatting sqref="AW72">
    <cfRule type="expression" dxfId="1379" priority="1205" stopIfTrue="1">
      <formula>ISERROR(AW72)</formula>
    </cfRule>
  </conditionalFormatting>
  <conditionalFormatting sqref="AW73">
    <cfRule type="expression" dxfId="1378" priority="1211" stopIfTrue="1">
      <formula>ISERROR(AW73)</formula>
    </cfRule>
  </conditionalFormatting>
  <conditionalFormatting sqref="AW74">
    <cfRule type="expression" dxfId="1377" priority="1343" stopIfTrue="1">
      <formula>ISERROR(AW74)</formula>
    </cfRule>
  </conditionalFormatting>
  <conditionalFormatting sqref="AW75">
    <cfRule type="expression" dxfId="1376" priority="1105" stopIfTrue="1">
      <formula>ISERROR(AW75)</formula>
    </cfRule>
  </conditionalFormatting>
  <conditionalFormatting sqref="AW75">
    <cfRule type="expression" dxfId="1375" priority="1104" stopIfTrue="1">
      <formula>ISERROR(AW75)</formula>
    </cfRule>
  </conditionalFormatting>
  <conditionalFormatting sqref="AW77">
    <cfRule type="expression" dxfId="1374" priority="1107" stopIfTrue="1">
      <formula>ISERROR(AW77)</formula>
    </cfRule>
  </conditionalFormatting>
  <conditionalFormatting sqref="AW86">
    <cfRule type="expression" dxfId="1373" priority="1283" stopIfTrue="1">
      <formula>ISERROR(AW86)</formula>
    </cfRule>
  </conditionalFormatting>
  <conditionalFormatting sqref="AW90">
    <cfRule type="expression" dxfId="1372" priority="1272" stopIfTrue="1">
      <formula>ISERROR(AW90)</formula>
    </cfRule>
  </conditionalFormatting>
  <conditionalFormatting sqref="AW91">
    <cfRule type="expression" dxfId="1371" priority="1273" stopIfTrue="1">
      <formula>ISERROR(AW91)</formula>
    </cfRule>
  </conditionalFormatting>
  <conditionalFormatting sqref="AX10:BB10 AY11:AY27">
    <cfRule type="expression" dxfId="1370" priority="723" stopIfTrue="1">
      <formula>ISERROR(AX10)</formula>
    </cfRule>
  </conditionalFormatting>
  <conditionalFormatting sqref="AX11:AX27 AZ11:AZ27 BB11:BB12">
    <cfRule type="expression" dxfId="1369" priority="725" stopIfTrue="1">
      <formula>ISERROR(AX11)</formula>
    </cfRule>
  </conditionalFormatting>
  <conditionalFormatting sqref="AY11:AY27 BD11:BD12 AX28:AX47 AZ28:AZ47 AX51:AX61 AZ51:AZ61">
    <cfRule type="expression" dxfId="1368" priority="727" stopIfTrue="1">
      <formula>ISERROR(AX11)</formula>
    </cfRule>
  </conditionalFormatting>
  <conditionalFormatting sqref="AX11:AX27 AZ11:AZ27 BB11:BB12">
    <cfRule type="expression" dxfId="1367" priority="724" stopIfTrue="1">
      <formula>ISERROR(AX11)</formula>
    </cfRule>
  </conditionalFormatting>
  <conditionalFormatting sqref="AX28:AX47 AX51:AX61">
    <cfRule type="expression" dxfId="1366" priority="731" stopIfTrue="1">
      <formula>ISERROR(AX28)</formula>
    </cfRule>
  </conditionalFormatting>
  <conditionalFormatting sqref="AX48:AY48 BA48:BB48">
    <cfRule type="expression" dxfId="1365" priority="744" stopIfTrue="1">
      <formula>ISERROR(AX48)</formula>
    </cfRule>
  </conditionalFormatting>
  <conditionalFormatting sqref="AX48">
    <cfRule type="expression" dxfId="1364" priority="743" stopIfTrue="1">
      <formula>ISERROR(AX48)</formula>
    </cfRule>
  </conditionalFormatting>
  <conditionalFormatting sqref="AX49">
    <cfRule type="expression" dxfId="1363" priority="804" stopIfTrue="1">
      <formula>ISERROR(AX49)</formula>
    </cfRule>
  </conditionalFormatting>
  <conditionalFormatting sqref="AX49:AZ49">
    <cfRule type="expression" dxfId="1362" priority="803" stopIfTrue="1">
      <formula>ISERROR(AX49)</formula>
    </cfRule>
  </conditionalFormatting>
  <conditionalFormatting sqref="AX50">
    <cfRule type="expression" dxfId="1361" priority="823" stopIfTrue="1">
      <formula>ISERROR(AX50)</formula>
    </cfRule>
  </conditionalFormatting>
  <conditionalFormatting sqref="AX50:AY50 BA50">
    <cfRule type="expression" dxfId="1360" priority="817" stopIfTrue="1">
      <formula>ISERROR(AX50)</formula>
    </cfRule>
  </conditionalFormatting>
  <conditionalFormatting sqref="AX62:AZ62">
    <cfRule type="expression" dxfId="1359" priority="292" stopIfTrue="1">
      <formula>ISERROR(AX62)</formula>
    </cfRule>
  </conditionalFormatting>
  <conditionalFormatting sqref="AX62 BA62">
    <cfRule type="expression" dxfId="1358" priority="291" stopIfTrue="1">
      <formula>ISERROR(AX62)</formula>
    </cfRule>
  </conditionalFormatting>
  <conditionalFormatting sqref="AX63:AY63">
    <cfRule type="expression" dxfId="1357" priority="290" stopIfTrue="1">
      <formula>ISERROR(AX63)</formula>
    </cfRule>
  </conditionalFormatting>
  <conditionalFormatting sqref="AX63 AZ63:BA63">
    <cfRule type="expression" dxfId="1356" priority="289" stopIfTrue="1">
      <formula>ISERROR(AX63)</formula>
    </cfRule>
  </conditionalFormatting>
  <conditionalFormatting sqref="AX64:AY64">
    <cfRule type="expression" dxfId="1355" priority="288" stopIfTrue="1">
      <formula>ISERROR(AX64)</formula>
    </cfRule>
  </conditionalFormatting>
  <conditionalFormatting sqref="AX64 BA64:BB64">
    <cfRule type="expression" dxfId="1354" priority="287" stopIfTrue="1">
      <formula>ISERROR(AX64)</formula>
    </cfRule>
  </conditionalFormatting>
  <conditionalFormatting sqref="AX65">
    <cfRule type="expression" dxfId="1353" priority="352" stopIfTrue="1">
      <formula>ISERROR(AX65)</formula>
    </cfRule>
  </conditionalFormatting>
  <conditionalFormatting sqref="AX65:AY65">
    <cfRule type="expression" dxfId="1352" priority="351" stopIfTrue="1">
      <formula>ISERROR(AX65)</formula>
    </cfRule>
  </conditionalFormatting>
  <conditionalFormatting sqref="AX66:AY66">
    <cfRule type="expression" dxfId="1351" priority="350" stopIfTrue="1">
      <formula>ISERROR(AX66)</formula>
    </cfRule>
  </conditionalFormatting>
  <conditionalFormatting sqref="AX66 BB66">
    <cfRule type="expression" dxfId="1350" priority="311" stopIfTrue="1">
      <formula>ISERROR(AX66)</formula>
    </cfRule>
  </conditionalFormatting>
  <conditionalFormatting sqref="AX67">
    <cfRule type="expression" dxfId="1349" priority="346" stopIfTrue="1">
      <formula>ISERROR(AX67)</formula>
    </cfRule>
  </conditionalFormatting>
  <conditionalFormatting sqref="AX67:BA67">
    <cfRule type="expression" dxfId="1348" priority="302" stopIfTrue="1">
      <formula>ISERROR(AX67)</formula>
    </cfRule>
  </conditionalFormatting>
  <conditionalFormatting sqref="AX68">
    <cfRule type="expression" dxfId="1347" priority="347" stopIfTrue="1">
      <formula>ISERROR(AX68)</formula>
    </cfRule>
  </conditionalFormatting>
  <conditionalFormatting sqref="AX68:AY68">
    <cfRule type="expression" dxfId="1346" priority="349" stopIfTrue="1">
      <formula>ISERROR(AX68)</formula>
    </cfRule>
  </conditionalFormatting>
  <conditionalFormatting sqref="AX68">
    <cfRule type="expression" dxfId="1345" priority="348" stopIfTrue="1">
      <formula>ISERROR(AX68)</formula>
    </cfRule>
  </conditionalFormatting>
  <conditionalFormatting sqref="AX68 BB68">
    <cfRule type="expression" dxfId="1344" priority="315" stopIfTrue="1">
      <formula>ISERROR(AX68)</formula>
    </cfRule>
  </conditionalFormatting>
  <conditionalFormatting sqref="AX69:AY69">
    <cfRule type="expression" dxfId="1343" priority="1122" stopIfTrue="1">
      <formula>ISERROR(AX69)</formula>
    </cfRule>
  </conditionalFormatting>
  <conditionalFormatting sqref="AX69 BA69:BB69">
    <cfRule type="expression" dxfId="1342" priority="381" stopIfTrue="1">
      <formula>ISERROR(AX69)</formula>
    </cfRule>
  </conditionalFormatting>
  <conditionalFormatting sqref="AX70 BA70">
    <cfRule type="expression" dxfId="1341" priority="1125" stopIfTrue="1">
      <formula>ISERROR(AX70)</formula>
    </cfRule>
  </conditionalFormatting>
  <conditionalFormatting sqref="AX70">
    <cfRule type="expression" dxfId="1340" priority="1124" stopIfTrue="1">
      <formula>ISERROR(AX70)</formula>
    </cfRule>
  </conditionalFormatting>
  <conditionalFormatting sqref="AX70:AY70">
    <cfRule type="expression" dxfId="1339" priority="1126" stopIfTrue="1">
      <formula>ISERROR(AX70)</formula>
    </cfRule>
  </conditionalFormatting>
  <conditionalFormatting sqref="AX70">
    <cfRule type="expression" dxfId="1338" priority="1123" stopIfTrue="1">
      <formula>ISERROR(AX70)</formula>
    </cfRule>
  </conditionalFormatting>
  <conditionalFormatting sqref="AX71">
    <cfRule type="expression" dxfId="1337" priority="1204" stopIfTrue="1">
      <formula>ISERROR(AX71)</formula>
    </cfRule>
  </conditionalFormatting>
  <conditionalFormatting sqref="AX71:BB71">
    <cfRule type="expression" dxfId="1336" priority="1151" stopIfTrue="1">
      <formula>ISERROR(AX71)</formula>
    </cfRule>
  </conditionalFormatting>
  <conditionalFormatting sqref="AX72">
    <cfRule type="expression" dxfId="1335" priority="1210" stopIfTrue="1">
      <formula>ISERROR(AX72)</formula>
    </cfRule>
  </conditionalFormatting>
  <conditionalFormatting sqref="AX72">
    <cfRule type="expression" dxfId="1334" priority="1209" stopIfTrue="1">
      <formula>ISERROR(AX72)</formula>
    </cfRule>
  </conditionalFormatting>
  <conditionalFormatting sqref="AX72">
    <cfRule type="expression" dxfId="1333" priority="1208" stopIfTrue="1">
      <formula>ISERROR(AX72)</formula>
    </cfRule>
  </conditionalFormatting>
  <conditionalFormatting sqref="AX72:AY72 BA72:BB72">
    <cfRule type="expression" dxfId="1332" priority="1153" stopIfTrue="1">
      <formula>ISERROR(AX72)</formula>
    </cfRule>
  </conditionalFormatting>
  <conditionalFormatting sqref="AX73">
    <cfRule type="expression" dxfId="1331" priority="1212" stopIfTrue="1">
      <formula>ISERROR(AX73)</formula>
    </cfRule>
  </conditionalFormatting>
  <conditionalFormatting sqref="AX73:AZ73">
    <cfRule type="expression" dxfId="1330" priority="1157" stopIfTrue="1">
      <formula>ISERROR(AX73)</formula>
    </cfRule>
  </conditionalFormatting>
  <conditionalFormatting sqref="AX74">
    <cfRule type="expression" dxfId="1329" priority="1342" stopIfTrue="1">
      <formula>ISERROR(AX74)</formula>
    </cfRule>
  </conditionalFormatting>
  <conditionalFormatting sqref="AX74:AY74">
    <cfRule type="expression" dxfId="1328" priority="1135" stopIfTrue="1">
      <formula>ISERROR(AX74)</formula>
    </cfRule>
  </conditionalFormatting>
  <conditionalFormatting sqref="AX75">
    <cfRule type="expression" dxfId="1327" priority="1344" stopIfTrue="1">
      <formula>ISERROR(AX75)</formula>
    </cfRule>
  </conditionalFormatting>
  <conditionalFormatting sqref="AX75">
    <cfRule type="expression" dxfId="1326" priority="1345" stopIfTrue="1">
      <formula>ISERROR(AX75)</formula>
    </cfRule>
  </conditionalFormatting>
  <conditionalFormatting sqref="AX75">
    <cfRule type="expression" dxfId="1325" priority="1346" stopIfTrue="1">
      <formula>ISERROR(AX75)</formula>
    </cfRule>
  </conditionalFormatting>
  <conditionalFormatting sqref="AX75:AY75">
    <cfRule type="expression" dxfId="1324" priority="1137" stopIfTrue="1">
      <formula>ISERROR(AX75)</formula>
    </cfRule>
  </conditionalFormatting>
  <conditionalFormatting sqref="AX76 BB76">
    <cfRule type="expression" dxfId="1323" priority="1347" stopIfTrue="1">
      <formula>ISERROR(AX76)</formula>
    </cfRule>
  </conditionalFormatting>
  <conditionalFormatting sqref="AX76:AZ76">
    <cfRule type="expression" dxfId="1322" priority="1110" stopIfTrue="1">
      <formula>ISERROR(AX76)</formula>
    </cfRule>
  </conditionalFormatting>
  <conditionalFormatting sqref="AX77">
    <cfRule type="expression" dxfId="1321" priority="1348" stopIfTrue="1">
      <formula>ISERROR(AX77)</formula>
    </cfRule>
  </conditionalFormatting>
  <conditionalFormatting sqref="AX77:AY77 BB77">
    <cfRule type="expression" dxfId="1320" priority="1108" stopIfTrue="1">
      <formula>ISERROR(AX77)</formula>
    </cfRule>
  </conditionalFormatting>
  <conditionalFormatting sqref="AX78">
    <cfRule type="expression" dxfId="1319" priority="1349" stopIfTrue="1">
      <formula>ISERROR(AX78)</formula>
    </cfRule>
  </conditionalFormatting>
  <conditionalFormatting sqref="AX78:AY78 BB78">
    <cfRule type="expression" dxfId="1318" priority="1213" stopIfTrue="1">
      <formula>ISERROR(AX78)</formula>
    </cfRule>
  </conditionalFormatting>
  <conditionalFormatting sqref="AX79 BA79">
    <cfRule type="expression" dxfId="1317" priority="1351" stopIfTrue="1">
      <formula>ISERROR(AX79)</formula>
    </cfRule>
  </conditionalFormatting>
  <conditionalFormatting sqref="AX79:AY79">
    <cfRule type="expression" dxfId="1316" priority="1350" stopIfTrue="1">
      <formula>ISERROR(AX79)</formula>
    </cfRule>
  </conditionalFormatting>
  <conditionalFormatting sqref="AX80:AY80">
    <cfRule type="expression" dxfId="1315" priority="1353" stopIfTrue="1">
      <formula>ISERROR(AX80)</formula>
    </cfRule>
  </conditionalFormatting>
  <conditionalFormatting sqref="AX80 BA80">
    <cfRule type="expression" dxfId="1314" priority="1352" stopIfTrue="1">
      <formula>ISERROR(AX80)</formula>
    </cfRule>
  </conditionalFormatting>
  <conditionalFormatting sqref="AX81 BB81 AX83 BB83">
    <cfRule type="expression" dxfId="1313" priority="1112" stopIfTrue="1">
      <formula>ISERROR(AX81)</formula>
    </cfRule>
  </conditionalFormatting>
  <conditionalFormatting sqref="AX81:AY81 BA81 AX83:AY83 BA83">
    <cfRule type="expression" dxfId="1312" priority="1077" stopIfTrue="1">
      <formula>ISERROR(AX81)</formula>
    </cfRule>
  </conditionalFormatting>
  <conditionalFormatting sqref="AX82">
    <cfRule type="expression" dxfId="1311" priority="1116" stopIfTrue="1">
      <formula>ISERROR(AX82)</formula>
    </cfRule>
  </conditionalFormatting>
  <conditionalFormatting sqref="AX82:AY82 BA82:BB82">
    <cfRule type="expression" dxfId="1310" priority="1115" stopIfTrue="1">
      <formula>ISERROR(AX82)</formula>
    </cfRule>
  </conditionalFormatting>
  <conditionalFormatting sqref="AX85:AY85 BB85">
    <cfRule type="expression" dxfId="1309" priority="1114" stopIfTrue="1">
      <formula>ISERROR(AX85)</formula>
    </cfRule>
  </conditionalFormatting>
  <conditionalFormatting sqref="AX85">
    <cfRule type="expression" dxfId="1308" priority="1113" stopIfTrue="1">
      <formula>ISERROR(AX85)</formula>
    </cfRule>
  </conditionalFormatting>
  <conditionalFormatting sqref="AX86">
    <cfRule type="expression" dxfId="1307" priority="1288" stopIfTrue="1">
      <formula>ISERROR(AX86)</formula>
    </cfRule>
  </conditionalFormatting>
  <conditionalFormatting sqref="AX86:AY86">
    <cfRule type="expression" dxfId="1306" priority="1286" stopIfTrue="1">
      <formula>ISERROR(AX86)</formula>
    </cfRule>
  </conditionalFormatting>
  <conditionalFormatting sqref="AX88:AY88">
    <cfRule type="expression" dxfId="1305" priority="1284" stopIfTrue="1">
      <formula>ISERROR(AX88)</formula>
    </cfRule>
  </conditionalFormatting>
  <conditionalFormatting sqref="AX88 AZ88 BB88">
    <cfRule type="expression" dxfId="1304" priority="1255" stopIfTrue="1">
      <formula>ISERROR(AX88)</formula>
    </cfRule>
  </conditionalFormatting>
  <conditionalFormatting sqref="AX89">
    <cfRule type="expression" dxfId="1303" priority="1277" stopIfTrue="1">
      <formula>ISERROR(AX89)</formula>
    </cfRule>
  </conditionalFormatting>
  <conditionalFormatting sqref="AX89:AY89">
    <cfRule type="expression" dxfId="1302" priority="1276" stopIfTrue="1">
      <formula>ISERROR(AX89)</formula>
    </cfRule>
  </conditionalFormatting>
  <conditionalFormatting sqref="AX90:AZ90">
    <cfRule type="expression" dxfId="1301" priority="1275" stopIfTrue="1">
      <formula>ISERROR(AX90)</formula>
    </cfRule>
  </conditionalFormatting>
  <conditionalFormatting sqref="AX90">
    <cfRule type="expression" dxfId="1300" priority="1274" stopIfTrue="1">
      <formula>ISERROR(AX90)</formula>
    </cfRule>
  </conditionalFormatting>
  <conditionalFormatting sqref="AX91:AY91">
    <cfRule type="expression" dxfId="1299" priority="1279" stopIfTrue="1">
      <formula>ISERROR(AX91)</formula>
    </cfRule>
  </conditionalFormatting>
  <conditionalFormatting sqref="AX91">
    <cfRule type="expression" dxfId="1298" priority="1278" stopIfTrue="1">
      <formula>ISERROR(AX91)</formula>
    </cfRule>
  </conditionalFormatting>
  <conditionalFormatting sqref="CB10 CF11:CI12 CK11:CK12 AY28:AY47 AY51:AY61">
    <cfRule type="expression" dxfId="1297" priority="702" stopIfTrue="1">
      <formula>ISERROR(AY10)</formula>
    </cfRule>
  </conditionalFormatting>
  <conditionalFormatting sqref="AY28:AY47 AY51:AY61">
    <cfRule type="expression" dxfId="1296" priority="732" stopIfTrue="1">
      <formula>ISERROR(AY28)</formula>
    </cfRule>
  </conditionalFormatting>
  <conditionalFormatting sqref="AY48:AZ48">
    <cfRule type="expression" dxfId="1295" priority="745" stopIfTrue="1">
      <formula>ISERROR(AY48)</formula>
    </cfRule>
  </conditionalFormatting>
  <conditionalFormatting sqref="AY49 BB49">
    <cfRule type="expression" dxfId="1294" priority="805" stopIfTrue="1">
      <formula>ISERROR(AY49)</formula>
    </cfRule>
  </conditionalFormatting>
  <conditionalFormatting sqref="AY50">
    <cfRule type="expression" dxfId="1293" priority="818" stopIfTrue="1">
      <formula>ISERROR(AY50)</formula>
    </cfRule>
  </conditionalFormatting>
  <conditionalFormatting sqref="AY62 BB62">
    <cfRule type="expression" dxfId="1292" priority="293" stopIfTrue="1">
      <formula>ISERROR(AY62)</formula>
    </cfRule>
  </conditionalFormatting>
  <conditionalFormatting sqref="AY63 BB63">
    <cfRule type="expression" dxfId="1291" priority="294" stopIfTrue="1">
      <formula>ISERROR(AY63)</formula>
    </cfRule>
  </conditionalFormatting>
  <conditionalFormatting sqref="AY64">
    <cfRule type="expression" dxfId="1290" priority="295" stopIfTrue="1">
      <formula>ISERROR(AY64)</formula>
    </cfRule>
  </conditionalFormatting>
  <conditionalFormatting sqref="AY65">
    <cfRule type="expression" dxfId="1289" priority="433" stopIfTrue="1">
      <formula>ISERROR(AY65)</formula>
    </cfRule>
  </conditionalFormatting>
  <conditionalFormatting sqref="AY66">
    <cfRule type="expression" dxfId="1288" priority="432" stopIfTrue="1">
      <formula>ISERROR(AY66)</formula>
    </cfRule>
  </conditionalFormatting>
  <conditionalFormatting sqref="AZ66:BA66">
    <cfRule type="expression" dxfId="1287" priority="300" stopIfTrue="1">
      <formula>ISERROR(AZ66)</formula>
    </cfRule>
  </conditionalFormatting>
  <conditionalFormatting sqref="AY67">
    <cfRule type="expression" dxfId="1286" priority="434" stopIfTrue="1">
      <formula>ISERROR(AY67)</formula>
    </cfRule>
  </conditionalFormatting>
  <conditionalFormatting sqref="AY68">
    <cfRule type="expression" dxfId="1285" priority="430" stopIfTrue="1">
      <formula>ISERROR(AY68)</formula>
    </cfRule>
  </conditionalFormatting>
  <conditionalFormatting sqref="AY68">
    <cfRule type="expression" dxfId="1284" priority="431" stopIfTrue="1">
      <formula>ISERROR(AY68)</formula>
    </cfRule>
  </conditionalFormatting>
  <conditionalFormatting sqref="AY68">
    <cfRule type="expression" dxfId="1283" priority="429" stopIfTrue="1">
      <formula>ISERROR(AY68)</formula>
    </cfRule>
  </conditionalFormatting>
  <conditionalFormatting sqref="AY69:AZ69">
    <cfRule type="expression" dxfId="1282" priority="1127" stopIfTrue="1">
      <formula>ISERROR(AY69)</formula>
    </cfRule>
  </conditionalFormatting>
  <conditionalFormatting sqref="AY70">
    <cfRule type="expression" dxfId="1281" priority="1130" stopIfTrue="1">
      <formula>ISERROR(AY70)</formula>
    </cfRule>
  </conditionalFormatting>
  <conditionalFormatting sqref="AY70">
    <cfRule type="expression" dxfId="1280" priority="1129" stopIfTrue="1">
      <formula>ISERROR(AY70)</formula>
    </cfRule>
  </conditionalFormatting>
  <conditionalFormatting sqref="AY70">
    <cfRule type="expression" dxfId="1279" priority="1128" stopIfTrue="1">
      <formula>ISERROR(AY70)</formula>
    </cfRule>
  </conditionalFormatting>
  <conditionalFormatting sqref="AY71">
    <cfRule type="expression" dxfId="1278" priority="1152" stopIfTrue="1">
      <formula>ISERROR(AY71)</formula>
    </cfRule>
  </conditionalFormatting>
  <conditionalFormatting sqref="AY72">
    <cfRule type="expression" dxfId="1277" priority="1156" stopIfTrue="1">
      <formula>ISERROR(AY72)</formula>
    </cfRule>
  </conditionalFormatting>
  <conditionalFormatting sqref="AY72">
    <cfRule type="expression" dxfId="1276" priority="1155" stopIfTrue="1">
      <formula>ISERROR(AY72)</formula>
    </cfRule>
  </conditionalFormatting>
  <conditionalFormatting sqref="AY72:AZ72">
    <cfRule type="expression" dxfId="1275" priority="1154" stopIfTrue="1">
      <formula>ISERROR(AY72)</formula>
    </cfRule>
  </conditionalFormatting>
  <conditionalFormatting sqref="AY73">
    <cfRule type="expression" dxfId="1274" priority="1158" stopIfTrue="1">
      <formula>ISERROR(AY73)</formula>
    </cfRule>
  </conditionalFormatting>
  <conditionalFormatting sqref="AY74">
    <cfRule type="expression" dxfId="1273" priority="1136" stopIfTrue="1">
      <formula>ISERROR(AY74)</formula>
    </cfRule>
  </conditionalFormatting>
  <conditionalFormatting sqref="AY75:AZ75">
    <cfRule type="expression" dxfId="1272" priority="1139" stopIfTrue="1">
      <formula>ISERROR(AY75)</formula>
    </cfRule>
  </conditionalFormatting>
  <conditionalFormatting sqref="AY75">
    <cfRule type="expression" dxfId="1271" priority="1140" stopIfTrue="1">
      <formula>ISERROR(AY75)</formula>
    </cfRule>
  </conditionalFormatting>
  <conditionalFormatting sqref="AY75">
    <cfRule type="expression" dxfId="1270" priority="1138" stopIfTrue="1">
      <formula>ISERROR(AY75)</formula>
    </cfRule>
  </conditionalFormatting>
  <conditionalFormatting sqref="AY76">
    <cfRule type="expression" dxfId="1269" priority="1111" stopIfTrue="1">
      <formula>ISERROR(AY76)</formula>
    </cfRule>
  </conditionalFormatting>
  <conditionalFormatting sqref="AY77:AZ77">
    <cfRule type="expression" dxfId="1268" priority="1109" stopIfTrue="1">
      <formula>ISERROR(AY77)</formula>
    </cfRule>
  </conditionalFormatting>
  <conditionalFormatting sqref="AY78">
    <cfRule type="expression" dxfId="1267" priority="1369" stopIfTrue="1">
      <formula>ISERROR(AY78)</formula>
    </cfRule>
  </conditionalFormatting>
  <conditionalFormatting sqref="AY79:AZ79">
    <cfRule type="expression" dxfId="1266" priority="1368" stopIfTrue="1">
      <formula>ISERROR(AY79)</formula>
    </cfRule>
  </conditionalFormatting>
  <conditionalFormatting sqref="AY80">
    <cfRule type="expression" dxfId="1265" priority="1370" stopIfTrue="1">
      <formula>ISERROR(AY80)</formula>
    </cfRule>
  </conditionalFormatting>
  <conditionalFormatting sqref="AZ80 BB80">
    <cfRule type="expression" dxfId="1264" priority="1215" stopIfTrue="1">
      <formula>ISERROR(AZ80)</formula>
    </cfRule>
  </conditionalFormatting>
  <conditionalFormatting sqref="AY81:AZ81 AY83:AZ83">
    <cfRule type="expression" dxfId="1263" priority="1078" stopIfTrue="1">
      <formula>ISERROR(AY81)</formula>
    </cfRule>
  </conditionalFormatting>
  <conditionalFormatting sqref="AY82:AZ82">
    <cfRule type="expression" dxfId="1262" priority="1118" stopIfTrue="1">
      <formula>ISERROR(AY82)</formula>
    </cfRule>
  </conditionalFormatting>
  <conditionalFormatting sqref="AY85:AZ85">
    <cfRule type="expression" dxfId="1261" priority="1117" stopIfTrue="1">
      <formula>ISERROR(AY85)</formula>
    </cfRule>
  </conditionalFormatting>
  <conditionalFormatting sqref="AY86">
    <cfRule type="expression" dxfId="1260" priority="1287" stopIfTrue="1">
      <formula>ISERROR(AY86)</formula>
    </cfRule>
  </conditionalFormatting>
  <conditionalFormatting sqref="AZ86:BB86">
    <cfRule type="expression" dxfId="1259" priority="1258" stopIfTrue="1">
      <formula>ISERROR(AZ86)</formula>
    </cfRule>
  </conditionalFormatting>
  <conditionalFormatting sqref="AY88">
    <cfRule type="expression" dxfId="1258" priority="1285" stopIfTrue="1">
      <formula>ISERROR(AY88)</formula>
    </cfRule>
  </conditionalFormatting>
  <conditionalFormatting sqref="AY89:AZ89">
    <cfRule type="expression" dxfId="1257" priority="1289" stopIfTrue="1">
      <formula>ISERROR(AY89)</formula>
    </cfRule>
  </conditionalFormatting>
  <conditionalFormatting sqref="AY90 BB90">
    <cfRule type="expression" dxfId="1256" priority="1291" stopIfTrue="1">
      <formula>ISERROR(AY90)</formula>
    </cfRule>
  </conditionalFormatting>
  <conditionalFormatting sqref="AY91:BB91">
    <cfRule type="expression" dxfId="1255" priority="1290" stopIfTrue="1">
      <formula>ISERROR(AY91)</formula>
    </cfRule>
  </conditionalFormatting>
  <conditionalFormatting sqref="AZ28:AZ47 AZ51:AZ61">
    <cfRule type="expression" dxfId="1254" priority="749" stopIfTrue="1">
      <formula>ISERROR(AZ28)</formula>
    </cfRule>
  </conditionalFormatting>
  <conditionalFormatting sqref="AZ48">
    <cfRule type="expression" dxfId="1253" priority="746" stopIfTrue="1">
      <formula>ISERROR(AZ48)</formula>
    </cfRule>
  </conditionalFormatting>
  <conditionalFormatting sqref="AZ49:BA49">
    <cfRule type="expression" dxfId="1252" priority="806" stopIfTrue="1">
      <formula>ISERROR(AZ49)</formula>
    </cfRule>
  </conditionalFormatting>
  <conditionalFormatting sqref="AZ50 BB50">
    <cfRule type="expression" dxfId="1251" priority="865" stopIfTrue="1">
      <formula>ISERROR(AZ50)</formula>
    </cfRule>
  </conditionalFormatting>
  <conditionalFormatting sqref="AZ50">
    <cfRule type="expression" dxfId="1250" priority="864" stopIfTrue="1">
      <formula>ISERROR(AZ50)</formula>
    </cfRule>
  </conditionalFormatting>
  <conditionalFormatting sqref="AZ62">
    <cfRule type="expression" dxfId="1249" priority="296" stopIfTrue="1">
      <formula>ISERROR(AZ62)</formula>
    </cfRule>
  </conditionalFormatting>
  <conditionalFormatting sqref="AZ63">
    <cfRule type="expression" dxfId="1248" priority="297" stopIfTrue="1">
      <formula>ISERROR(AZ63)</formula>
    </cfRule>
  </conditionalFormatting>
  <conditionalFormatting sqref="AZ64">
    <cfRule type="expression" dxfId="1247" priority="299" stopIfTrue="1">
      <formula>ISERROR(AZ64)</formula>
    </cfRule>
  </conditionalFormatting>
  <conditionalFormatting sqref="AZ64">
    <cfRule type="expression" dxfId="1246" priority="298" stopIfTrue="1">
      <formula>ISERROR(AZ64)</formula>
    </cfRule>
  </conditionalFormatting>
  <conditionalFormatting sqref="AZ65">
    <cfRule type="expression" dxfId="1245" priority="396" stopIfTrue="1">
      <formula>ISERROR(AZ65)</formula>
    </cfRule>
  </conditionalFormatting>
  <conditionalFormatting sqref="AZ65:BB65">
    <cfRule type="expression" dxfId="1244" priority="305" stopIfTrue="1">
      <formula>ISERROR(AZ65)</formula>
    </cfRule>
  </conditionalFormatting>
  <conditionalFormatting sqref="AZ66">
    <cfRule type="expression" dxfId="1243" priority="301" stopIfTrue="1">
      <formula>ISERROR(AZ66)</formula>
    </cfRule>
  </conditionalFormatting>
  <conditionalFormatting sqref="AZ67 BB67">
    <cfRule type="expression" dxfId="1242" priority="313" stopIfTrue="1">
      <formula>ISERROR(AZ67)</formula>
    </cfRule>
  </conditionalFormatting>
  <conditionalFormatting sqref="AZ68">
    <cfRule type="expression" dxfId="1241" priority="437" stopIfTrue="1">
      <formula>ISERROR(AZ68)</formula>
    </cfRule>
  </conditionalFormatting>
  <conditionalFormatting sqref="AZ68">
    <cfRule type="expression" dxfId="1240" priority="435" stopIfTrue="1">
      <formula>ISERROR(AZ68)</formula>
    </cfRule>
  </conditionalFormatting>
  <conditionalFormatting sqref="AZ68">
    <cfRule type="expression" dxfId="1239" priority="436" stopIfTrue="1">
      <formula>ISERROR(AZ68)</formula>
    </cfRule>
  </conditionalFormatting>
  <conditionalFormatting sqref="AZ68:BA68">
    <cfRule type="expression" dxfId="1238" priority="307" stopIfTrue="1">
      <formula>ISERROR(AZ68)</formula>
    </cfRule>
  </conditionalFormatting>
  <conditionalFormatting sqref="AZ69">
    <cfRule type="expression" dxfId="1237" priority="1134" stopIfTrue="1">
      <formula>ISERROR(AZ69)</formula>
    </cfRule>
  </conditionalFormatting>
  <conditionalFormatting sqref="AZ70">
    <cfRule type="expression" dxfId="1236" priority="1132" stopIfTrue="1">
      <formula>ISERROR(AZ70)</formula>
    </cfRule>
  </conditionalFormatting>
  <conditionalFormatting sqref="AZ70">
    <cfRule type="expression" dxfId="1235" priority="1133" stopIfTrue="1">
      <formula>ISERROR(AZ70)</formula>
    </cfRule>
  </conditionalFormatting>
  <conditionalFormatting sqref="AZ70">
    <cfRule type="expression" dxfId="1234" priority="1131" stopIfTrue="1">
      <formula>ISERROR(AZ70)</formula>
    </cfRule>
  </conditionalFormatting>
  <conditionalFormatting sqref="AZ70 BB70">
    <cfRule type="expression" dxfId="1233" priority="383" stopIfTrue="1">
      <formula>ISERROR(AZ70)</formula>
    </cfRule>
  </conditionalFormatting>
  <conditionalFormatting sqref="AZ71">
    <cfRule type="expression" dxfId="1232" priority="1163" stopIfTrue="1">
      <formula>ISERROR(AZ71)</formula>
    </cfRule>
  </conditionalFormatting>
  <conditionalFormatting sqref="AZ72">
    <cfRule type="expression" dxfId="1231" priority="1162" stopIfTrue="1">
      <formula>ISERROR(AZ72)</formula>
    </cfRule>
  </conditionalFormatting>
  <conditionalFormatting sqref="AZ72">
    <cfRule type="expression" dxfId="1230" priority="1161" stopIfTrue="1">
      <formula>ISERROR(AZ72)</formula>
    </cfRule>
  </conditionalFormatting>
  <conditionalFormatting sqref="AZ72">
    <cfRule type="expression" dxfId="1229" priority="1160" stopIfTrue="1">
      <formula>ISERROR(AZ72)</formula>
    </cfRule>
  </conditionalFormatting>
  <conditionalFormatting sqref="AZ73:BB73">
    <cfRule type="expression" dxfId="1228" priority="1159" stopIfTrue="1">
      <formula>ISERROR(AZ73)</formula>
    </cfRule>
  </conditionalFormatting>
  <conditionalFormatting sqref="AZ74">
    <cfRule type="expression" dxfId="1227" priority="1142" stopIfTrue="1">
      <formula>ISERROR(AZ74)</formula>
    </cfRule>
  </conditionalFormatting>
  <conditionalFormatting sqref="AZ74:BB74">
    <cfRule type="expression" dxfId="1226" priority="1141" stopIfTrue="1">
      <formula>ISERROR(AZ74)</formula>
    </cfRule>
  </conditionalFormatting>
  <conditionalFormatting sqref="AZ75">
    <cfRule type="expression" dxfId="1225" priority="1144" stopIfTrue="1">
      <formula>ISERROR(AZ75)</formula>
    </cfRule>
  </conditionalFormatting>
  <conditionalFormatting sqref="AZ75">
    <cfRule type="expression" dxfId="1224" priority="1145" stopIfTrue="1">
      <formula>ISERROR(AZ75)</formula>
    </cfRule>
  </conditionalFormatting>
  <conditionalFormatting sqref="AZ75">
    <cfRule type="expression" dxfId="1223" priority="1143" stopIfTrue="1">
      <formula>ISERROR(AZ75)</formula>
    </cfRule>
  </conditionalFormatting>
  <conditionalFormatting sqref="AZ76:BA76">
    <cfRule type="expression" dxfId="1222" priority="1360" stopIfTrue="1">
      <formula>ISERROR(AZ76)</formula>
    </cfRule>
  </conditionalFormatting>
  <conditionalFormatting sqref="AZ77:BA77">
    <cfRule type="expression" dxfId="1221" priority="1361" stopIfTrue="1">
      <formula>ISERROR(AZ77)</formula>
    </cfRule>
  </conditionalFormatting>
  <conditionalFormatting sqref="AZ78:BA78">
    <cfRule type="expression" dxfId="1220" priority="1372" stopIfTrue="1">
      <formula>ISERROR(AZ78)</formula>
    </cfRule>
  </conditionalFormatting>
  <conditionalFormatting sqref="AZ78">
    <cfRule type="expression" dxfId="1219" priority="1371" stopIfTrue="1">
      <formula>ISERROR(AZ78)</formula>
    </cfRule>
  </conditionalFormatting>
  <conditionalFormatting sqref="AZ79">
    <cfRule type="expression" dxfId="1218" priority="1373" stopIfTrue="1">
      <formula>ISERROR(AZ79)</formula>
    </cfRule>
  </conditionalFormatting>
  <conditionalFormatting sqref="BB79">
    <cfRule type="expression" dxfId="1217" priority="1217" stopIfTrue="1">
      <formula>ISERROR(BB79)</formula>
    </cfRule>
  </conditionalFormatting>
  <conditionalFormatting sqref="AZ80">
    <cfRule type="expression" dxfId="1216" priority="1374" stopIfTrue="1">
      <formula>ISERROR(AZ80)</formula>
    </cfRule>
  </conditionalFormatting>
  <conditionalFormatting sqref="AZ81 AZ83">
    <cfRule type="expression" dxfId="1215" priority="1231" stopIfTrue="1">
      <formula>ISERROR(AZ81)</formula>
    </cfRule>
  </conditionalFormatting>
  <conditionalFormatting sqref="AZ82">
    <cfRule type="expression" dxfId="1214" priority="1230" stopIfTrue="1">
      <formula>ISERROR(AZ82)</formula>
    </cfRule>
  </conditionalFormatting>
  <conditionalFormatting sqref="AZ85:BA85">
    <cfRule type="expression" dxfId="1213" priority="1257" stopIfTrue="1">
      <formula>ISERROR(AZ85)</formula>
    </cfRule>
  </conditionalFormatting>
  <conditionalFormatting sqref="AZ86">
    <cfRule type="expression" dxfId="1212" priority="1259" stopIfTrue="1">
      <formula>ISERROR(AZ86)</formula>
    </cfRule>
  </conditionalFormatting>
  <conditionalFormatting sqref="AZ88:BA88">
    <cfRule type="expression" dxfId="1211" priority="1256" stopIfTrue="1">
      <formula>ISERROR(AZ88)</formula>
    </cfRule>
  </conditionalFormatting>
  <conditionalFormatting sqref="AZ89">
    <cfRule type="expression" dxfId="1210" priority="1293" stopIfTrue="1">
      <formula>ISERROR(AZ89)</formula>
    </cfRule>
  </conditionalFormatting>
  <conditionalFormatting sqref="AZ90:BA90">
    <cfRule type="expression" dxfId="1209" priority="1292" stopIfTrue="1">
      <formula>ISERROR(AZ90)</formula>
    </cfRule>
  </conditionalFormatting>
  <conditionalFormatting sqref="AZ91">
    <cfRule type="expression" dxfId="1208" priority="1294" stopIfTrue="1">
      <formula>ISERROR(AZ91)</formula>
    </cfRule>
  </conditionalFormatting>
  <conditionalFormatting sqref="BA11:BA27">
    <cfRule type="expression" dxfId="1207" priority="752" stopIfTrue="1">
      <formula>ISERROR(BA11)</formula>
    </cfRule>
  </conditionalFormatting>
  <conditionalFormatting sqref="BA11:BA47 BA51:BA61">
    <cfRule type="expression" dxfId="1206" priority="750" stopIfTrue="1">
      <formula>ISERROR(BA11)</formula>
    </cfRule>
  </conditionalFormatting>
  <conditionalFormatting sqref="BA28:BA47 BA51:BA61">
    <cfRule type="expression" dxfId="1205" priority="751" stopIfTrue="1">
      <formula>ISERROR(BA28)</formula>
    </cfRule>
  </conditionalFormatting>
  <conditionalFormatting sqref="BA48">
    <cfRule type="expression" dxfId="1204" priority="747" stopIfTrue="1">
      <formula>ISERROR(BA48)</formula>
    </cfRule>
  </conditionalFormatting>
  <conditionalFormatting sqref="BA49">
    <cfRule type="expression" dxfId="1203" priority="807" stopIfTrue="1">
      <formula>ISERROR(BA49)</formula>
    </cfRule>
  </conditionalFormatting>
  <conditionalFormatting sqref="BA50">
    <cfRule type="expression" dxfId="1202" priority="866" stopIfTrue="1">
      <formula>ISERROR(BA50)</formula>
    </cfRule>
  </conditionalFormatting>
  <conditionalFormatting sqref="BA62">
    <cfRule type="expression" dxfId="1201" priority="320" stopIfTrue="1">
      <formula>ISERROR(BA62)</formula>
    </cfRule>
  </conditionalFormatting>
  <conditionalFormatting sqref="BA63">
    <cfRule type="expression" dxfId="1200" priority="321" stopIfTrue="1">
      <formula>ISERROR(BA63)</formula>
    </cfRule>
  </conditionalFormatting>
  <conditionalFormatting sqref="BA64">
    <cfRule type="expression" dxfId="1199" priority="322" stopIfTrue="1">
      <formula>ISERROR(BA64)</formula>
    </cfRule>
  </conditionalFormatting>
  <conditionalFormatting sqref="BA65">
    <cfRule type="expression" dxfId="1198" priority="306" stopIfTrue="1">
      <formula>ISERROR(BA65)</formula>
    </cfRule>
  </conditionalFormatting>
  <conditionalFormatting sqref="BA66">
    <cfRule type="expression" dxfId="1197" priority="304" stopIfTrue="1">
      <formula>ISERROR(BA66)</formula>
    </cfRule>
  </conditionalFormatting>
  <conditionalFormatting sqref="BA67">
    <cfRule type="expression" dxfId="1196" priority="303" stopIfTrue="1">
      <formula>ISERROR(BA67)</formula>
    </cfRule>
  </conditionalFormatting>
  <conditionalFormatting sqref="BA68">
    <cfRule type="expression" dxfId="1195" priority="310" stopIfTrue="1">
      <formula>ISERROR(BA68)</formula>
    </cfRule>
  </conditionalFormatting>
  <conditionalFormatting sqref="BA68">
    <cfRule type="expression" dxfId="1194" priority="309" stopIfTrue="1">
      <formula>ISERROR(BA68)</formula>
    </cfRule>
  </conditionalFormatting>
  <conditionalFormatting sqref="BA68">
    <cfRule type="expression" dxfId="1193" priority="308" stopIfTrue="1">
      <formula>ISERROR(BA68)</formula>
    </cfRule>
  </conditionalFormatting>
  <conditionalFormatting sqref="BA69">
    <cfRule type="expression" dxfId="1192" priority="1183" stopIfTrue="1">
      <formula>ISERROR(BA69)</formula>
    </cfRule>
  </conditionalFormatting>
  <conditionalFormatting sqref="BA70">
    <cfRule type="expression" dxfId="1191" priority="1181" stopIfTrue="1">
      <formula>ISERROR(BA70)</formula>
    </cfRule>
  </conditionalFormatting>
  <conditionalFormatting sqref="BA70">
    <cfRule type="expression" dxfId="1190" priority="1182" stopIfTrue="1">
      <formula>ISERROR(BA70)</formula>
    </cfRule>
  </conditionalFormatting>
  <conditionalFormatting sqref="BA70">
    <cfRule type="expression" dxfId="1189" priority="1180" stopIfTrue="1">
      <formula>ISERROR(BA70)</formula>
    </cfRule>
  </conditionalFormatting>
  <conditionalFormatting sqref="BA71">
    <cfRule type="expression" dxfId="1188" priority="1184" stopIfTrue="1">
      <formula>ISERROR(BA71)</formula>
    </cfRule>
  </conditionalFormatting>
  <conditionalFormatting sqref="BA72">
    <cfRule type="expression" dxfId="1187" priority="1167" stopIfTrue="1">
      <formula>ISERROR(BA72)</formula>
    </cfRule>
  </conditionalFormatting>
  <conditionalFormatting sqref="BA72">
    <cfRule type="expression" dxfId="1186" priority="1166" stopIfTrue="1">
      <formula>ISERROR(BA72)</formula>
    </cfRule>
  </conditionalFormatting>
  <conditionalFormatting sqref="BA72">
    <cfRule type="expression" dxfId="1185" priority="1165" stopIfTrue="1">
      <formula>ISERROR(BA72)</formula>
    </cfRule>
  </conditionalFormatting>
  <conditionalFormatting sqref="BA73">
    <cfRule type="expression" dxfId="1184" priority="1164" stopIfTrue="1">
      <formula>ISERROR(BA73)</formula>
    </cfRule>
  </conditionalFormatting>
  <conditionalFormatting sqref="BA74">
    <cfRule type="expression" dxfId="1183" priority="1146" stopIfTrue="1">
      <formula>ISERROR(BA74)</formula>
    </cfRule>
  </conditionalFormatting>
  <conditionalFormatting sqref="BA75">
    <cfRule type="expression" dxfId="1182" priority="1148" stopIfTrue="1">
      <formula>ISERROR(BA75)</formula>
    </cfRule>
  </conditionalFormatting>
  <conditionalFormatting sqref="BA75">
    <cfRule type="expression" dxfId="1181" priority="1150" stopIfTrue="1">
      <formula>ISERROR(BA75)</formula>
    </cfRule>
  </conditionalFormatting>
  <conditionalFormatting sqref="BA75:BB75">
    <cfRule type="expression" dxfId="1180" priority="1149" stopIfTrue="1">
      <formula>ISERROR(BA75)</formula>
    </cfRule>
  </conditionalFormatting>
  <conditionalFormatting sqref="BA75">
    <cfRule type="expression" dxfId="1179" priority="1147" stopIfTrue="1">
      <formula>ISERROR(BA75)</formula>
    </cfRule>
  </conditionalFormatting>
  <conditionalFormatting sqref="BA76">
    <cfRule type="expression" dxfId="1178" priority="1363" stopIfTrue="1">
      <formula>ISERROR(BA76)</formula>
    </cfRule>
  </conditionalFormatting>
  <conditionalFormatting sqref="BA77">
    <cfRule type="expression" dxfId="1177" priority="1362" stopIfTrue="1">
      <formula>ISERROR(BA77)</formula>
    </cfRule>
  </conditionalFormatting>
  <conditionalFormatting sqref="BA78">
    <cfRule type="expression" dxfId="1176" priority="1376" stopIfTrue="1">
      <formula>ISERROR(BA78)</formula>
    </cfRule>
  </conditionalFormatting>
  <conditionalFormatting sqref="BA79">
    <cfRule type="expression" dxfId="1175" priority="1375" stopIfTrue="1">
      <formula>ISERROR(BA79)</formula>
    </cfRule>
  </conditionalFormatting>
  <conditionalFormatting sqref="BA80">
    <cfRule type="expression" dxfId="1174" priority="1377" stopIfTrue="1">
      <formula>ISERROR(BA80)</formula>
    </cfRule>
  </conditionalFormatting>
  <conditionalFormatting sqref="BA81 BA83">
    <cfRule type="expression" dxfId="1173" priority="1232" stopIfTrue="1">
      <formula>ISERROR(BA81)</formula>
    </cfRule>
  </conditionalFormatting>
  <conditionalFormatting sqref="BA82">
    <cfRule type="expression" dxfId="1172" priority="1233" stopIfTrue="1">
      <formula>ISERROR(BA82)</formula>
    </cfRule>
  </conditionalFormatting>
  <conditionalFormatting sqref="BA85">
    <cfRule type="expression" dxfId="1171" priority="1262" stopIfTrue="1">
      <formula>ISERROR(BA85)</formula>
    </cfRule>
  </conditionalFormatting>
  <conditionalFormatting sqref="BA86">
    <cfRule type="expression" dxfId="1170" priority="1261" stopIfTrue="1">
      <formula>ISERROR(BA86)</formula>
    </cfRule>
  </conditionalFormatting>
  <conditionalFormatting sqref="BA88">
    <cfRule type="expression" dxfId="1169" priority="1260" stopIfTrue="1">
      <formula>ISERROR(BA88)</formula>
    </cfRule>
  </conditionalFormatting>
  <conditionalFormatting sqref="BA89">
    <cfRule type="expression" dxfId="1168" priority="1298" stopIfTrue="1">
      <formula>ISERROR(BA89)</formula>
    </cfRule>
  </conditionalFormatting>
  <conditionalFormatting sqref="BA89:BB89">
    <cfRule type="expression" dxfId="1167" priority="1297" stopIfTrue="1">
      <formula>ISERROR(BA89)</formula>
    </cfRule>
  </conditionalFormatting>
  <conditionalFormatting sqref="BA90">
    <cfRule type="expression" dxfId="1166" priority="1295" stopIfTrue="1">
      <formula>ISERROR(BA90)</formula>
    </cfRule>
  </conditionalFormatting>
  <conditionalFormatting sqref="BA91">
    <cfRule type="expression" dxfId="1165" priority="1296" stopIfTrue="1">
      <formula>ISERROR(BA91)</formula>
    </cfRule>
  </conditionalFormatting>
  <conditionalFormatting sqref="BM11:BM12 BO11:BO12 BB13:BB47 BB51:BB61">
    <cfRule type="expression" dxfId="1164" priority="709" stopIfTrue="1">
      <formula>ISERROR(BB11)</formula>
    </cfRule>
  </conditionalFormatting>
  <conditionalFormatting sqref="BB13:BB47 BI13:BI27 BB51:BB61">
    <cfRule type="expression" dxfId="1163" priority="719" stopIfTrue="1">
      <formula>ISERROR(BB13)</formula>
    </cfRule>
  </conditionalFormatting>
  <conditionalFormatting sqref="BB48">
    <cfRule type="expression" dxfId="1162" priority="748" stopIfTrue="1">
      <formula>ISERROR(BB48)</formula>
    </cfRule>
  </conditionalFormatting>
  <conditionalFormatting sqref="BB49">
    <cfRule type="expression" dxfId="1161" priority="808" stopIfTrue="1">
      <formula>ISERROR(BB49)</formula>
    </cfRule>
  </conditionalFormatting>
  <conditionalFormatting sqref="BB50">
    <cfRule type="expression" dxfId="1160" priority="867" stopIfTrue="1">
      <formula>ISERROR(BB50)</formula>
    </cfRule>
  </conditionalFormatting>
  <conditionalFormatting sqref="BH50">
    <cfRule type="expression" dxfId="1159" priority="837" stopIfTrue="1">
      <formula>ISERROR(BH50)</formula>
    </cfRule>
  </conditionalFormatting>
  <conditionalFormatting sqref="BB62">
    <cfRule type="expression" dxfId="1158" priority="324" stopIfTrue="1">
      <formula>ISERROR(BB62)</formula>
    </cfRule>
  </conditionalFormatting>
  <conditionalFormatting sqref="BB63">
    <cfRule type="expression" dxfId="1157" priority="323" stopIfTrue="1">
      <formula>ISERROR(BB63)</formula>
    </cfRule>
  </conditionalFormatting>
  <conditionalFormatting sqref="BB64">
    <cfRule type="expression" dxfId="1156" priority="325" stopIfTrue="1">
      <formula>ISERROR(BB64)</formula>
    </cfRule>
  </conditionalFormatting>
  <conditionalFormatting sqref="BB65">
    <cfRule type="expression" dxfId="1155" priority="319" stopIfTrue="1">
      <formula>ISERROR(BB65)</formula>
    </cfRule>
  </conditionalFormatting>
  <conditionalFormatting sqref="BB66">
    <cfRule type="expression" dxfId="1154" priority="312" stopIfTrue="1">
      <formula>ISERROR(BB66)</formula>
    </cfRule>
  </conditionalFormatting>
  <conditionalFormatting sqref="BB67">
    <cfRule type="expression" dxfId="1153" priority="314" stopIfTrue="1">
      <formula>ISERROR(BB67)</formula>
    </cfRule>
  </conditionalFormatting>
  <conditionalFormatting sqref="BB68">
    <cfRule type="expression" dxfId="1152" priority="318" stopIfTrue="1">
      <formula>ISERROR(BB68)</formula>
    </cfRule>
  </conditionalFormatting>
  <conditionalFormatting sqref="BB68">
    <cfRule type="expression" dxfId="1151" priority="317" stopIfTrue="1">
      <formula>ISERROR(BB68)</formula>
    </cfRule>
  </conditionalFormatting>
  <conditionalFormatting sqref="BB68">
    <cfRule type="expression" dxfId="1150" priority="316" stopIfTrue="1">
      <formula>ISERROR(BB68)</formula>
    </cfRule>
  </conditionalFormatting>
  <conditionalFormatting sqref="BB69">
    <cfRule type="expression" dxfId="1149" priority="382" stopIfTrue="1">
      <formula>ISERROR(BB69)</formula>
    </cfRule>
  </conditionalFormatting>
  <conditionalFormatting sqref="BB70">
    <cfRule type="expression" dxfId="1148" priority="386" stopIfTrue="1">
      <formula>ISERROR(BB70)</formula>
    </cfRule>
  </conditionalFormatting>
  <conditionalFormatting sqref="BB70">
    <cfRule type="expression" dxfId="1147" priority="385" stopIfTrue="1">
      <formula>ISERROR(BB70)</formula>
    </cfRule>
  </conditionalFormatting>
  <conditionalFormatting sqref="BI70">
    <cfRule type="expression" dxfId="1146" priority="562" stopIfTrue="1">
      <formula>ISERROR(BI70)</formula>
    </cfRule>
  </conditionalFormatting>
  <conditionalFormatting sqref="BB70">
    <cfRule type="expression" dxfId="1145" priority="384" stopIfTrue="1">
      <formula>ISERROR(BB70)</formula>
    </cfRule>
  </conditionalFormatting>
  <conditionalFormatting sqref="BB71">
    <cfRule type="expression" dxfId="1144" priority="1185" stopIfTrue="1">
      <formula>ISERROR(BB71)</formula>
    </cfRule>
  </conditionalFormatting>
  <conditionalFormatting sqref="BB72">
    <cfRule type="expression" dxfId="1143" priority="1169" stopIfTrue="1">
      <formula>ISERROR(BB72)</formula>
    </cfRule>
  </conditionalFormatting>
  <conditionalFormatting sqref="BB72">
    <cfRule type="expression" dxfId="1142" priority="1170" stopIfTrue="1">
      <formula>ISERROR(BB72)</formula>
    </cfRule>
  </conditionalFormatting>
  <conditionalFormatting sqref="BB72">
    <cfRule type="expression" dxfId="1141" priority="1168" stopIfTrue="1">
      <formula>ISERROR(BB72)</formula>
    </cfRule>
  </conditionalFormatting>
  <conditionalFormatting sqref="BB73">
    <cfRule type="expression" dxfId="1140" priority="1171" stopIfTrue="1">
      <formula>ISERROR(BB73)</formula>
    </cfRule>
  </conditionalFormatting>
  <conditionalFormatting sqref="BB74">
    <cfRule type="expression" dxfId="1139" priority="1190" stopIfTrue="1">
      <formula>ISERROR(BB74)</formula>
    </cfRule>
  </conditionalFormatting>
  <conditionalFormatting sqref="BB75">
    <cfRule type="expression" dxfId="1138" priority="1192" stopIfTrue="1">
      <formula>ISERROR(BB75)</formula>
    </cfRule>
  </conditionalFormatting>
  <conditionalFormatting sqref="BB75">
    <cfRule type="expression" dxfId="1137" priority="1193" stopIfTrue="1">
      <formula>ISERROR(BB75)</formula>
    </cfRule>
  </conditionalFormatting>
  <conditionalFormatting sqref="BB75">
    <cfRule type="expression" dxfId="1136" priority="1191" stopIfTrue="1">
      <formula>ISERROR(BB75)</formula>
    </cfRule>
  </conditionalFormatting>
  <conditionalFormatting sqref="BB76">
    <cfRule type="expression" dxfId="1135" priority="1364" stopIfTrue="1">
      <formula>ISERROR(BB76)</formula>
    </cfRule>
  </conditionalFormatting>
  <conditionalFormatting sqref="BB77">
    <cfRule type="expression" dxfId="1134" priority="1365" stopIfTrue="1">
      <formula>ISERROR(BB77)</formula>
    </cfRule>
  </conditionalFormatting>
  <conditionalFormatting sqref="BB78">
    <cfRule type="expression" dxfId="1133" priority="1214" stopIfTrue="1">
      <formula>ISERROR(BB78)</formula>
    </cfRule>
  </conditionalFormatting>
  <conditionalFormatting sqref="BB79">
    <cfRule type="expression" dxfId="1132" priority="1218" stopIfTrue="1">
      <formula>ISERROR(BB79)</formula>
    </cfRule>
  </conditionalFormatting>
  <conditionalFormatting sqref="BB80">
    <cfRule type="expression" dxfId="1131" priority="1216" stopIfTrue="1">
      <formula>ISERROR(BB80)</formula>
    </cfRule>
  </conditionalFormatting>
  <conditionalFormatting sqref="BB81 BB83">
    <cfRule type="expression" dxfId="1130" priority="1234" stopIfTrue="1">
      <formula>ISERROR(BB81)</formula>
    </cfRule>
  </conditionalFormatting>
  <conditionalFormatting sqref="BB82">
    <cfRule type="expression" dxfId="1129" priority="1235" stopIfTrue="1">
      <formula>ISERROR(BB82)</formula>
    </cfRule>
  </conditionalFormatting>
  <conditionalFormatting sqref="BB85">
    <cfRule type="expression" dxfId="1128" priority="1245" stopIfTrue="1">
      <formula>ISERROR(BB85)</formula>
    </cfRule>
  </conditionalFormatting>
  <conditionalFormatting sqref="BB86">
    <cfRule type="expression" dxfId="1127" priority="1264" stopIfTrue="1">
      <formula>ISERROR(BB86)</formula>
    </cfRule>
  </conditionalFormatting>
  <conditionalFormatting sqref="BB88">
    <cfRule type="expression" dxfId="1126" priority="1263" stopIfTrue="1">
      <formula>ISERROR(BB88)</formula>
    </cfRule>
  </conditionalFormatting>
  <conditionalFormatting sqref="BB89">
    <cfRule type="expression" dxfId="1125" priority="1300" stopIfTrue="1">
      <formula>ISERROR(BB89)</formula>
    </cfRule>
  </conditionalFormatting>
  <conditionalFormatting sqref="BB90">
    <cfRule type="expression" dxfId="1124" priority="1301" stopIfTrue="1">
      <formula>ISERROR(BB90)</formula>
    </cfRule>
  </conditionalFormatting>
  <conditionalFormatting sqref="BB91">
    <cfRule type="expression" dxfId="1123" priority="1299" stopIfTrue="1">
      <formula>ISERROR(BB91)</formula>
    </cfRule>
  </conditionalFormatting>
  <conditionalFormatting sqref="BC10:BG47 BC51:BG61">
    <cfRule type="expression" dxfId="1122" priority="726" stopIfTrue="1">
      <formula>ISERROR(BC10)</formula>
    </cfRule>
  </conditionalFormatting>
  <conditionalFormatting sqref="BC11:BC12 BE11:BE12 BG11:BG12">
    <cfRule type="expression" dxfId="1121" priority="728" stopIfTrue="1">
      <formula>ISERROR(BC11)</formula>
    </cfRule>
  </conditionalFormatting>
  <conditionalFormatting sqref="BC13:BC47 BE13:BE47 BC51:BC61 BE51:BE61">
    <cfRule type="expression" dxfId="1120" priority="753" stopIfTrue="1">
      <formula>ISERROR(BC13)</formula>
    </cfRule>
  </conditionalFormatting>
  <conditionalFormatting sqref="BD13:BD47 BF13:BG47 BH28:BL47 BR28:BV47 BZ28:BZ47 BD51:BD61 BF51:BL61 BR51:BV61 BZ51:BZ61">
    <cfRule type="expression" dxfId="1119" priority="754" stopIfTrue="1">
      <formula>ISERROR(BD13)</formula>
    </cfRule>
  </conditionalFormatting>
  <conditionalFormatting sqref="BJ13:BJ27 BL13:BL27 BS13:BS27 BU13:BU27 BW13:BX47 BZ13:BZ27 BY28:BY47 CA28:CA47 BW51:BY61 CA51:CA61">
    <cfRule type="expression" dxfId="1118" priority="717" stopIfTrue="1">
      <formula>ISERROR(BJ13)</formula>
    </cfRule>
  </conditionalFormatting>
  <conditionalFormatting sqref="BC48">
    <cfRule type="expression" dxfId="1117" priority="757" stopIfTrue="1">
      <formula>ISERROR(BC48)</formula>
    </cfRule>
  </conditionalFormatting>
  <conditionalFormatting sqref="BC48:BF48">
    <cfRule type="expression" dxfId="1116" priority="756" stopIfTrue="1">
      <formula>ISERROR(BC48)</formula>
    </cfRule>
  </conditionalFormatting>
  <conditionalFormatting sqref="BC49 BE49">
    <cfRule type="expression" dxfId="1115" priority="829" stopIfTrue="1">
      <formula>ISERROR(BC49)</formula>
    </cfRule>
  </conditionalFormatting>
  <conditionalFormatting sqref="BD49 BF49:BG49">
    <cfRule type="expression" dxfId="1114" priority="830" stopIfTrue="1">
      <formula>ISERROR(BD49)</formula>
    </cfRule>
  </conditionalFormatting>
  <conditionalFormatting sqref="BC49:BG49">
    <cfRule type="expression" dxfId="1113" priority="828" stopIfTrue="1">
      <formula>ISERROR(BC49)</formula>
    </cfRule>
  </conditionalFormatting>
  <conditionalFormatting sqref="BC50 BE50">
    <cfRule type="expression" dxfId="1112" priority="868" stopIfTrue="1">
      <formula>ISERROR(BC50)</formula>
    </cfRule>
  </conditionalFormatting>
  <conditionalFormatting sqref="BC50:BD50 BF50:BG50">
    <cfRule type="expression" dxfId="1111" priority="834" stopIfTrue="1">
      <formula>ISERROR(BC50)</formula>
    </cfRule>
  </conditionalFormatting>
  <conditionalFormatting sqref="BC62">
    <cfRule type="expression" dxfId="1110" priority="341" stopIfTrue="1">
      <formula>ISERROR(BC62)</formula>
    </cfRule>
  </conditionalFormatting>
  <conditionalFormatting sqref="BC62:BG62">
    <cfRule type="expression" dxfId="1109" priority="87" stopIfTrue="1">
      <formula>ISERROR(BC62)</formula>
    </cfRule>
  </conditionalFormatting>
  <conditionalFormatting sqref="BC63">
    <cfRule type="expression" dxfId="1108" priority="342" stopIfTrue="1">
      <formula>ISERROR(BC63)</formula>
    </cfRule>
  </conditionalFormatting>
  <conditionalFormatting sqref="BC63:BG63">
    <cfRule type="expression" dxfId="1107" priority="91" stopIfTrue="1">
      <formula>ISERROR(BC63)</formula>
    </cfRule>
  </conditionalFormatting>
  <conditionalFormatting sqref="BC64">
    <cfRule type="expression" dxfId="1106" priority="343" stopIfTrue="1">
      <formula>ISERROR(BC64)</formula>
    </cfRule>
  </conditionalFormatting>
  <conditionalFormatting sqref="BC64:BG64">
    <cfRule type="expression" dxfId="1105" priority="89" stopIfTrue="1">
      <formula>ISERROR(BC64)</formula>
    </cfRule>
  </conditionalFormatting>
  <conditionalFormatting sqref="BC65 BE65">
    <cfRule type="expression" dxfId="1104" priority="397" stopIfTrue="1">
      <formula>ISERROR(BC65)</formula>
    </cfRule>
  </conditionalFormatting>
  <conditionalFormatting sqref="BC65:BD65 BF65:BG65">
    <cfRule type="expression" dxfId="1103" priority="372" stopIfTrue="1">
      <formula>ISERROR(BC65)</formula>
    </cfRule>
  </conditionalFormatting>
  <conditionalFormatting sqref="BC66">
    <cfRule type="expression" dxfId="1102" priority="398" stopIfTrue="1">
      <formula>ISERROR(BC66)</formula>
    </cfRule>
  </conditionalFormatting>
  <conditionalFormatting sqref="BC66:BF66">
    <cfRule type="expression" dxfId="1101" priority="368" stopIfTrue="1">
      <formula>ISERROR(BC66)</formula>
    </cfRule>
  </conditionalFormatting>
  <conditionalFormatting sqref="BC67 BE67">
    <cfRule type="expression" dxfId="1100" priority="387" stopIfTrue="1">
      <formula>ISERROR(BC67)</formula>
    </cfRule>
  </conditionalFormatting>
  <conditionalFormatting sqref="BC67:BD67 BF67">
    <cfRule type="expression" dxfId="1099" priority="362" stopIfTrue="1">
      <formula>ISERROR(BC67)</formula>
    </cfRule>
  </conditionalFormatting>
  <conditionalFormatting sqref="BC68">
    <cfRule type="expression" dxfId="1098" priority="393" stopIfTrue="1">
      <formula>ISERROR(BC68)</formula>
    </cfRule>
  </conditionalFormatting>
  <conditionalFormatting sqref="BC68">
    <cfRule type="expression" dxfId="1097" priority="394" stopIfTrue="1">
      <formula>ISERROR(BC68)</formula>
    </cfRule>
  </conditionalFormatting>
  <conditionalFormatting sqref="BC68">
    <cfRule type="expression" dxfId="1096" priority="395" stopIfTrue="1">
      <formula>ISERROR(BC68)</formula>
    </cfRule>
  </conditionalFormatting>
  <conditionalFormatting sqref="BC68 BE68">
    <cfRule type="expression" dxfId="1095" priority="388" stopIfTrue="1">
      <formula>ISERROR(BC68)</formula>
    </cfRule>
  </conditionalFormatting>
  <conditionalFormatting sqref="BC69 BE69">
    <cfRule type="expression" dxfId="1094" priority="380" stopIfTrue="1">
      <formula>ISERROR(BC69)</formula>
    </cfRule>
  </conditionalFormatting>
  <conditionalFormatting sqref="BC69:BG69">
    <cfRule type="expression" dxfId="1093" priority="353" stopIfTrue="1">
      <formula>ISERROR(BC69)</formula>
    </cfRule>
  </conditionalFormatting>
  <conditionalFormatting sqref="BC70">
    <cfRule type="expression" dxfId="1092" priority="1189" stopIfTrue="1">
      <formula>ISERROR(BC70)</formula>
    </cfRule>
  </conditionalFormatting>
  <conditionalFormatting sqref="BE70">
    <cfRule type="expression" dxfId="1091" priority="535" stopIfTrue="1">
      <formula>ISERROR(BE70)</formula>
    </cfRule>
  </conditionalFormatting>
  <conditionalFormatting sqref="BC70">
    <cfRule type="expression" dxfId="1090" priority="1188" stopIfTrue="1">
      <formula>ISERROR(BC70)</formula>
    </cfRule>
  </conditionalFormatting>
  <conditionalFormatting sqref="BC70">
    <cfRule type="expression" dxfId="1089" priority="1187" stopIfTrue="1">
      <formula>ISERROR(BC70)</formula>
    </cfRule>
  </conditionalFormatting>
  <conditionalFormatting sqref="BC70:BD70 BF70">
    <cfRule type="expression" dxfId="1088" priority="529" stopIfTrue="1">
      <formula>ISERROR(BC70)</formula>
    </cfRule>
  </conditionalFormatting>
  <conditionalFormatting sqref="BC71">
    <cfRule type="expression" dxfId="1087" priority="1186" stopIfTrue="1">
      <formula>ISERROR(BC71)</formula>
    </cfRule>
  </conditionalFormatting>
  <conditionalFormatting sqref="BC71 BE71 BG71">
    <cfRule type="expression" dxfId="1086" priority="533" stopIfTrue="1">
      <formula>ISERROR(BC71)</formula>
    </cfRule>
  </conditionalFormatting>
  <conditionalFormatting sqref="BC72">
    <cfRule type="expression" dxfId="1085" priority="1174" stopIfTrue="1">
      <formula>ISERROR(BC72)</formula>
    </cfRule>
  </conditionalFormatting>
  <conditionalFormatting sqref="BC72">
    <cfRule type="expression" dxfId="1084" priority="1173" stopIfTrue="1">
      <formula>ISERROR(BC72)</formula>
    </cfRule>
  </conditionalFormatting>
  <conditionalFormatting sqref="BC72">
    <cfRule type="expression" dxfId="1083" priority="1172" stopIfTrue="1">
      <formula>ISERROR(BC72)</formula>
    </cfRule>
  </conditionalFormatting>
  <conditionalFormatting sqref="BC72 BE72">
    <cfRule type="expression" dxfId="1082" priority="589" stopIfTrue="1">
      <formula>ISERROR(BC72)</formula>
    </cfRule>
  </conditionalFormatting>
  <conditionalFormatting sqref="BC73">
    <cfRule type="expression" dxfId="1081" priority="1175" stopIfTrue="1">
      <formula>ISERROR(BC73)</formula>
    </cfRule>
  </conditionalFormatting>
  <conditionalFormatting sqref="BC73 BG73">
    <cfRule type="expression" dxfId="1080" priority="595" stopIfTrue="1">
      <formula>ISERROR(BC73)</formula>
    </cfRule>
  </conditionalFormatting>
  <conditionalFormatting sqref="BC74">
    <cfRule type="expression" dxfId="1079" priority="1195" stopIfTrue="1">
      <formula>ISERROR(BC74)</formula>
    </cfRule>
  </conditionalFormatting>
  <conditionalFormatting sqref="BC74:BD74 BF74:BG74">
    <cfRule type="expression" dxfId="1078" priority="1194" stopIfTrue="1">
      <formula>ISERROR(BC74)</formula>
    </cfRule>
  </conditionalFormatting>
  <conditionalFormatting sqref="BC75 BG75">
    <cfRule type="expression" dxfId="1077" priority="1197" stopIfTrue="1">
      <formula>ISERROR(BC75)</formula>
    </cfRule>
  </conditionalFormatting>
  <conditionalFormatting sqref="BC75 BE75">
    <cfRule type="expression" dxfId="1076" priority="1198" stopIfTrue="1">
      <formula>ISERROR(BC75)</formula>
    </cfRule>
  </conditionalFormatting>
  <conditionalFormatting sqref="BC75:BD75 BF75">
    <cfRule type="expression" dxfId="1075" priority="1199" stopIfTrue="1">
      <formula>ISERROR(BC75)</formula>
    </cfRule>
  </conditionalFormatting>
  <conditionalFormatting sqref="BC75">
    <cfRule type="expression" dxfId="1074" priority="1196" stopIfTrue="1">
      <formula>ISERROR(BC75)</formula>
    </cfRule>
  </conditionalFormatting>
  <conditionalFormatting sqref="BC76">
    <cfRule type="expression" dxfId="1073" priority="1366" stopIfTrue="1">
      <formula>ISERROR(BC76)</formula>
    </cfRule>
  </conditionalFormatting>
  <conditionalFormatting sqref="BC76:BG76">
    <cfRule type="expression" dxfId="1072" priority="1354" stopIfTrue="1">
      <formula>ISERROR(BC76)</formula>
    </cfRule>
  </conditionalFormatting>
  <conditionalFormatting sqref="BC77">
    <cfRule type="expression" dxfId="1071" priority="1367" stopIfTrue="1">
      <formula>ISERROR(BC77)</formula>
    </cfRule>
  </conditionalFormatting>
  <conditionalFormatting sqref="BC77:BF77">
    <cfRule type="expression" dxfId="1070" priority="1356" stopIfTrue="1">
      <formula>ISERROR(BC77)</formula>
    </cfRule>
  </conditionalFormatting>
  <conditionalFormatting sqref="BC78 BE78">
    <cfRule type="expression" dxfId="1069" priority="1228" stopIfTrue="1">
      <formula>ISERROR(BC78)</formula>
    </cfRule>
  </conditionalFormatting>
  <conditionalFormatting sqref="BD78 BF78:BG78">
    <cfRule type="expression" dxfId="1068" priority="1229" stopIfTrue="1">
      <formula>ISERROR(BD78)</formula>
    </cfRule>
  </conditionalFormatting>
  <conditionalFormatting sqref="BC78:BG78">
    <cfRule type="expression" dxfId="1067" priority="1227" stopIfTrue="1">
      <formula>ISERROR(BC78)</formula>
    </cfRule>
  </conditionalFormatting>
  <conditionalFormatting sqref="BC79:BD79 BF79:BG79">
    <cfRule type="expression" dxfId="1066" priority="1220" stopIfTrue="1">
      <formula>ISERROR(BC79)</formula>
    </cfRule>
  </conditionalFormatting>
  <conditionalFormatting sqref="BC79 BE79">
    <cfRule type="expression" dxfId="1065" priority="1219" stopIfTrue="1">
      <formula>ISERROR(BC79)</formula>
    </cfRule>
  </conditionalFormatting>
  <conditionalFormatting sqref="BC80">
    <cfRule type="expression" dxfId="1064" priority="1223" stopIfTrue="1">
      <formula>ISERROR(BC80)</formula>
    </cfRule>
  </conditionalFormatting>
  <conditionalFormatting sqref="BC80:BD80 BF80:BG80">
    <cfRule type="expression" dxfId="1063" priority="1221" stopIfTrue="1">
      <formula>ISERROR(BC80)</formula>
    </cfRule>
  </conditionalFormatting>
  <conditionalFormatting sqref="BC81 BC83">
    <cfRule type="expression" dxfId="1062" priority="1237" stopIfTrue="1">
      <formula>ISERROR(BC81)</formula>
    </cfRule>
  </conditionalFormatting>
  <conditionalFormatting sqref="BC81:BG81 BC83:BG83">
    <cfRule type="expression" dxfId="1061" priority="1236" stopIfTrue="1">
      <formula>ISERROR(BC81)</formula>
    </cfRule>
  </conditionalFormatting>
  <conditionalFormatting sqref="BC82:BD82 BF82">
    <cfRule type="expression" dxfId="1060" priority="1243" stopIfTrue="1">
      <formula>ISERROR(BC82)</formula>
    </cfRule>
  </conditionalFormatting>
  <conditionalFormatting sqref="BC82 BE82">
    <cfRule type="expression" dxfId="1059" priority="1239" stopIfTrue="1">
      <formula>ISERROR(BC82)</formula>
    </cfRule>
  </conditionalFormatting>
  <conditionalFormatting sqref="BC85 BE85">
    <cfRule type="expression" dxfId="1058" priority="1247" stopIfTrue="1">
      <formula>ISERROR(BC85)</formula>
    </cfRule>
  </conditionalFormatting>
  <conditionalFormatting sqref="BC85:BD85 BF85:BG85">
    <cfRule type="expression" dxfId="1057" priority="1246" stopIfTrue="1">
      <formula>ISERROR(BC85)</formula>
    </cfRule>
  </conditionalFormatting>
  <conditionalFormatting sqref="BC86">
    <cfRule type="expression" dxfId="1056" priority="1251" stopIfTrue="1">
      <formula>ISERROR(BC86)</formula>
    </cfRule>
  </conditionalFormatting>
  <conditionalFormatting sqref="BC86:BG86">
    <cfRule type="expression" dxfId="1055" priority="1250" stopIfTrue="1">
      <formula>ISERROR(BC86)</formula>
    </cfRule>
  </conditionalFormatting>
  <conditionalFormatting sqref="BC88:BD88 BF88:BG88">
    <cfRule type="expression" dxfId="1054" priority="1249" stopIfTrue="1">
      <formula>ISERROR(BC88)</formula>
    </cfRule>
  </conditionalFormatting>
  <conditionalFormatting sqref="BC88 BE88">
    <cfRule type="expression" dxfId="1053" priority="1248" stopIfTrue="1">
      <formula>ISERROR(BC88)</formula>
    </cfRule>
  </conditionalFormatting>
  <conditionalFormatting sqref="BC89">
    <cfRule type="expression" dxfId="1052" priority="1305" stopIfTrue="1">
      <formula>ISERROR(BC89)</formula>
    </cfRule>
  </conditionalFormatting>
  <conditionalFormatting sqref="BC89:BG89">
    <cfRule type="expression" dxfId="1051" priority="1304" stopIfTrue="1">
      <formula>ISERROR(BC89)</formula>
    </cfRule>
  </conditionalFormatting>
  <conditionalFormatting sqref="BC90:BD90 BF90:BG90">
    <cfRule type="expression" dxfId="1050" priority="1303" stopIfTrue="1">
      <formula>ISERROR(BC90)</formula>
    </cfRule>
  </conditionalFormatting>
  <conditionalFormatting sqref="BC90 BE90">
    <cfRule type="expression" dxfId="1049" priority="1302" stopIfTrue="1">
      <formula>ISERROR(BC90)</formula>
    </cfRule>
  </conditionalFormatting>
  <conditionalFormatting sqref="BC91:BD91 BF91:BG91">
    <cfRule type="expression" dxfId="1048" priority="1307" stopIfTrue="1">
      <formula>ISERROR(BC91)</formula>
    </cfRule>
  </conditionalFormatting>
  <conditionalFormatting sqref="BC91 BE91">
    <cfRule type="expression" dxfId="1047" priority="1306" stopIfTrue="1">
      <formula>ISERROR(BC91)</formula>
    </cfRule>
  </conditionalFormatting>
  <conditionalFormatting sqref="BD48 BF48">
    <cfRule type="expression" dxfId="1046" priority="758" stopIfTrue="1">
      <formula>ISERROR(BD48)</formula>
    </cfRule>
  </conditionalFormatting>
  <conditionalFormatting sqref="BD50 BF50:BG50">
    <cfRule type="expression" dxfId="1045" priority="835" stopIfTrue="1">
      <formula>ISERROR(BD50)</formula>
    </cfRule>
  </conditionalFormatting>
  <conditionalFormatting sqref="BD62 BF62">
    <cfRule type="expression" dxfId="1044" priority="93" stopIfTrue="1">
      <formula>ISERROR(BD62)</formula>
    </cfRule>
  </conditionalFormatting>
  <conditionalFormatting sqref="BD63 BF63:BG63">
    <cfRule type="expression" dxfId="1043" priority="94" stopIfTrue="1">
      <formula>ISERROR(BD63)</formula>
    </cfRule>
  </conditionalFormatting>
  <conditionalFormatting sqref="BD64 BF64:BG64">
    <cfRule type="expression" dxfId="1042" priority="95" stopIfTrue="1">
      <formula>ISERROR(BD64)</formula>
    </cfRule>
  </conditionalFormatting>
  <conditionalFormatting sqref="BD65 BF65:BG65">
    <cfRule type="expression" dxfId="1041" priority="373" stopIfTrue="1">
      <formula>ISERROR(BD65)</formula>
    </cfRule>
  </conditionalFormatting>
  <conditionalFormatting sqref="BD66 BF66">
    <cfRule type="expression" dxfId="1040" priority="369" stopIfTrue="1">
      <formula>ISERROR(BD66)</formula>
    </cfRule>
  </conditionalFormatting>
  <conditionalFormatting sqref="BD67 BF67">
    <cfRule type="expression" dxfId="1039" priority="363" stopIfTrue="1">
      <formula>ISERROR(BD67)</formula>
    </cfRule>
  </conditionalFormatting>
  <conditionalFormatting sqref="BD68 BF68">
    <cfRule type="expression" dxfId="1038" priority="356" stopIfTrue="1">
      <formula>ISERROR(BD68)</formula>
    </cfRule>
  </conditionalFormatting>
  <conditionalFormatting sqref="BE68">
    <cfRule type="expression" dxfId="1037" priority="390" stopIfTrue="1">
      <formula>ISERROR(BE68)</formula>
    </cfRule>
  </conditionalFormatting>
  <conditionalFormatting sqref="BD68 BF68:BG68">
    <cfRule type="expression" dxfId="1036" priority="358" stopIfTrue="1">
      <formula>ISERROR(BD68)</formula>
    </cfRule>
  </conditionalFormatting>
  <conditionalFormatting sqref="BD68 BF68">
    <cfRule type="expression" dxfId="1035" priority="357" stopIfTrue="1">
      <formula>ISERROR(BD68)</formula>
    </cfRule>
  </conditionalFormatting>
  <conditionalFormatting sqref="BD68 BF68">
    <cfRule type="expression" dxfId="1034" priority="355" stopIfTrue="1">
      <formula>ISERROR(BD68)</formula>
    </cfRule>
  </conditionalFormatting>
  <conditionalFormatting sqref="BD69 BF69:BG69">
    <cfRule type="expression" dxfId="1033" priority="354" stopIfTrue="1">
      <formula>ISERROR(BD69)</formula>
    </cfRule>
  </conditionalFormatting>
  <conditionalFormatting sqref="BD70 BF70">
    <cfRule type="expression" dxfId="1032" priority="532" stopIfTrue="1">
      <formula>ISERROR(BD70)</formula>
    </cfRule>
  </conditionalFormatting>
  <conditionalFormatting sqref="BD70 BF70">
    <cfRule type="expression" dxfId="1031" priority="531" stopIfTrue="1">
      <formula>ISERROR(BD70)</formula>
    </cfRule>
  </conditionalFormatting>
  <conditionalFormatting sqref="BD70 BF70">
    <cfRule type="expression" dxfId="1030" priority="530" stopIfTrue="1">
      <formula>ISERROR(BD70)</formula>
    </cfRule>
  </conditionalFormatting>
  <conditionalFormatting sqref="BD71 BF71">
    <cfRule type="expression" dxfId="1029" priority="365" stopIfTrue="1">
      <formula>ISERROR(BD71)</formula>
    </cfRule>
  </conditionalFormatting>
  <conditionalFormatting sqref="BD71:BF71">
    <cfRule type="expression" dxfId="1028" priority="364" stopIfTrue="1">
      <formula>ISERROR(BD71)</formula>
    </cfRule>
  </conditionalFormatting>
  <conditionalFormatting sqref="BD72 BF72">
    <cfRule type="expression" dxfId="1027" priority="1176" stopIfTrue="1">
      <formula>ISERROR(BD72)</formula>
    </cfRule>
  </conditionalFormatting>
  <conditionalFormatting sqref="BD72 BF72">
    <cfRule type="expression" dxfId="1026" priority="1178" stopIfTrue="1">
      <formula>ISERROR(BD72)</formula>
    </cfRule>
  </conditionalFormatting>
  <conditionalFormatting sqref="BD72 BF72">
    <cfRule type="expression" dxfId="1025" priority="1177" stopIfTrue="1">
      <formula>ISERROR(BD72)</formula>
    </cfRule>
  </conditionalFormatting>
  <conditionalFormatting sqref="BD72:BG72">
    <cfRule type="expression" dxfId="1024" priority="586" stopIfTrue="1">
      <formula>ISERROR(BD72)</formula>
    </cfRule>
  </conditionalFormatting>
  <conditionalFormatting sqref="BD73 BF73">
    <cfRule type="expression" dxfId="1023" priority="1179" stopIfTrue="1">
      <formula>ISERROR(BD73)</formula>
    </cfRule>
  </conditionalFormatting>
  <conditionalFormatting sqref="BD73:BG73">
    <cfRule type="expression" dxfId="1022" priority="590" stopIfTrue="1">
      <formula>ISERROR(BD73)</formula>
    </cfRule>
  </conditionalFormatting>
  <conditionalFormatting sqref="BD74:BG74">
    <cfRule type="expression" dxfId="1021" priority="1203" stopIfTrue="1">
      <formula>ISERROR(BD74)</formula>
    </cfRule>
  </conditionalFormatting>
  <conditionalFormatting sqref="BD75 BF75">
    <cfRule type="expression" dxfId="1020" priority="1201" stopIfTrue="1">
      <formula>ISERROR(BD75)</formula>
    </cfRule>
  </conditionalFormatting>
  <conditionalFormatting sqref="BD75 BF75">
    <cfRule type="expression" dxfId="1019" priority="1202" stopIfTrue="1">
      <formula>ISERROR(BD75)</formula>
    </cfRule>
  </conditionalFormatting>
  <conditionalFormatting sqref="BD75 BF75:BG75">
    <cfRule type="expression" dxfId="1018" priority="1200" stopIfTrue="1">
      <formula>ISERROR(BD75)</formula>
    </cfRule>
  </conditionalFormatting>
  <conditionalFormatting sqref="BD76 BF76:BG76">
    <cfRule type="expression" dxfId="1017" priority="1355" stopIfTrue="1">
      <formula>ISERROR(BD76)</formula>
    </cfRule>
  </conditionalFormatting>
  <conditionalFormatting sqref="BD77 BF77">
    <cfRule type="expression" dxfId="1016" priority="1357" stopIfTrue="1">
      <formula>ISERROR(BD77)</formula>
    </cfRule>
  </conditionalFormatting>
  <conditionalFormatting sqref="BD79 BF79:BG79">
    <cfRule type="expression" dxfId="1015" priority="1224" stopIfTrue="1">
      <formula>ISERROR(BD79)</formula>
    </cfRule>
  </conditionalFormatting>
  <conditionalFormatting sqref="BD80:BG80">
    <cfRule type="expression" dxfId="1014" priority="1222" stopIfTrue="1">
      <formula>ISERROR(BD80)</formula>
    </cfRule>
  </conditionalFormatting>
  <conditionalFormatting sqref="BD81 BF81:BG81 BD83 BF83:BG83">
    <cfRule type="expression" dxfId="1013" priority="1238" stopIfTrue="1">
      <formula>ISERROR(BD81)</formula>
    </cfRule>
  </conditionalFormatting>
  <conditionalFormatting sqref="BD82 BF82">
    <cfRule type="expression" dxfId="1012" priority="1244" stopIfTrue="1">
      <formula>ISERROR(BD82)</formula>
    </cfRule>
  </conditionalFormatting>
  <conditionalFormatting sqref="BD85 BF85:BG85">
    <cfRule type="expression" dxfId="1011" priority="1253" stopIfTrue="1">
      <formula>ISERROR(BD85)</formula>
    </cfRule>
  </conditionalFormatting>
  <conditionalFormatting sqref="BD86 BF86">
    <cfRule type="expression" dxfId="1010" priority="1310" stopIfTrue="1">
      <formula>ISERROR(BD86)</formula>
    </cfRule>
  </conditionalFormatting>
  <conditionalFormatting sqref="BD88 BF88:BG88">
    <cfRule type="expression" dxfId="1009" priority="1254" stopIfTrue="1">
      <formula>ISERROR(BD88)</formula>
    </cfRule>
  </conditionalFormatting>
  <conditionalFormatting sqref="BD89 BF89:BG89">
    <cfRule type="expression" dxfId="1008" priority="1308" stopIfTrue="1">
      <formula>ISERROR(BD89)</formula>
    </cfRule>
  </conditionalFormatting>
  <conditionalFormatting sqref="BD90 BF90:BG90">
    <cfRule type="expression" dxfId="1007" priority="1320" stopIfTrue="1">
      <formula>ISERROR(BD90)</formula>
    </cfRule>
  </conditionalFormatting>
  <conditionalFormatting sqref="BD91 BF91:BG91">
    <cfRule type="expression" dxfId="1006" priority="1309" stopIfTrue="1">
      <formula>ISERROR(BD91)</formula>
    </cfRule>
  </conditionalFormatting>
  <conditionalFormatting sqref="BE48 BG48">
    <cfRule type="expression" dxfId="1005" priority="759" stopIfTrue="1">
      <formula>ISERROR(BE48)</formula>
    </cfRule>
  </conditionalFormatting>
  <conditionalFormatting sqref="BE50">
    <cfRule type="expression" dxfId="1004" priority="869" stopIfTrue="1">
      <formula>ISERROR(BE50)</formula>
    </cfRule>
  </conditionalFormatting>
  <conditionalFormatting sqref="BE62">
    <cfRule type="expression" dxfId="1003" priority="88" stopIfTrue="1">
      <formula>ISERROR(BE62)</formula>
    </cfRule>
  </conditionalFormatting>
  <conditionalFormatting sqref="BE63">
    <cfRule type="expression" dxfId="1002" priority="92" stopIfTrue="1">
      <formula>ISERROR(BE63)</formula>
    </cfRule>
  </conditionalFormatting>
  <conditionalFormatting sqref="BE64">
    <cfRule type="expression" dxfId="1001" priority="90" stopIfTrue="1">
      <formula>ISERROR(BE64)</formula>
    </cfRule>
  </conditionalFormatting>
  <conditionalFormatting sqref="BE65">
    <cfRule type="expression" dxfId="1000" priority="399" stopIfTrue="1">
      <formula>ISERROR(BE65)</formula>
    </cfRule>
  </conditionalFormatting>
  <conditionalFormatting sqref="BE66 BG66">
    <cfRule type="expression" dxfId="999" priority="370" stopIfTrue="1">
      <formula>ISERROR(BE66)</formula>
    </cfRule>
  </conditionalFormatting>
  <conditionalFormatting sqref="BE67">
    <cfRule type="expression" dxfId="998" priority="392" stopIfTrue="1">
      <formula>ISERROR(BE67)</formula>
    </cfRule>
  </conditionalFormatting>
  <conditionalFormatting sqref="BG67">
    <cfRule type="expression" dxfId="997" priority="366" stopIfTrue="1">
      <formula>ISERROR(BG67)</formula>
    </cfRule>
  </conditionalFormatting>
  <conditionalFormatting sqref="BE68">
    <cfRule type="expression" dxfId="996" priority="391" stopIfTrue="1">
      <formula>ISERROR(BE68)</formula>
    </cfRule>
  </conditionalFormatting>
  <conditionalFormatting sqref="BE68">
    <cfRule type="expression" dxfId="995" priority="389" stopIfTrue="1">
      <formula>ISERROR(BE68)</formula>
    </cfRule>
  </conditionalFormatting>
  <conditionalFormatting sqref="BE70">
    <cfRule type="expression" dxfId="994" priority="536" stopIfTrue="1">
      <formula>ISERROR(BE70)</formula>
    </cfRule>
  </conditionalFormatting>
  <conditionalFormatting sqref="BE70">
    <cfRule type="expression" dxfId="993" priority="537" stopIfTrue="1">
      <formula>ISERROR(BE70)</formula>
    </cfRule>
  </conditionalFormatting>
  <conditionalFormatting sqref="BE70">
    <cfRule type="expression" dxfId="992" priority="534" stopIfTrue="1">
      <formula>ISERROR(BE70)</formula>
    </cfRule>
  </conditionalFormatting>
  <conditionalFormatting sqref="BE72">
    <cfRule type="expression" dxfId="991" priority="588" stopIfTrue="1">
      <formula>ISERROR(BE72)</formula>
    </cfRule>
  </conditionalFormatting>
  <conditionalFormatting sqref="BE72">
    <cfRule type="expression" dxfId="990" priority="587" stopIfTrue="1">
      <formula>ISERROR(BE72)</formula>
    </cfRule>
  </conditionalFormatting>
  <conditionalFormatting sqref="BE73">
    <cfRule type="expression" dxfId="989" priority="591" stopIfTrue="1">
      <formula>ISERROR(BE73)</formula>
    </cfRule>
  </conditionalFormatting>
  <conditionalFormatting sqref="BE74">
    <cfRule type="expression" dxfId="988" priority="1333" stopIfTrue="1">
      <formula>ISERROR(BE74)</formula>
    </cfRule>
  </conditionalFormatting>
  <conditionalFormatting sqref="BE75">
    <cfRule type="expression" dxfId="987" priority="1331" stopIfTrue="1">
      <formula>ISERROR(BE75)</formula>
    </cfRule>
  </conditionalFormatting>
  <conditionalFormatting sqref="BE75">
    <cfRule type="expression" dxfId="986" priority="1332" stopIfTrue="1">
      <formula>ISERROR(BE75)</formula>
    </cfRule>
  </conditionalFormatting>
  <conditionalFormatting sqref="BE75">
    <cfRule type="expression" dxfId="985" priority="1330" stopIfTrue="1">
      <formula>ISERROR(BE75)</formula>
    </cfRule>
  </conditionalFormatting>
  <conditionalFormatting sqref="BE76">
    <cfRule type="expression" dxfId="984" priority="1358" stopIfTrue="1">
      <formula>ISERROR(BE76)</formula>
    </cfRule>
  </conditionalFormatting>
  <conditionalFormatting sqref="BE77 BG77">
    <cfRule type="expression" dxfId="983" priority="1359" stopIfTrue="1">
      <formula>ISERROR(BE77)</formula>
    </cfRule>
  </conditionalFormatting>
  <conditionalFormatting sqref="BE79">
    <cfRule type="expression" dxfId="982" priority="1225" stopIfTrue="1">
      <formula>ISERROR(BE79)</formula>
    </cfRule>
  </conditionalFormatting>
  <conditionalFormatting sqref="BE80">
    <cfRule type="expression" dxfId="981" priority="1226" stopIfTrue="1">
      <formula>ISERROR(BE80)</formula>
    </cfRule>
  </conditionalFormatting>
  <conditionalFormatting sqref="BE81 BE83">
    <cfRule type="expression" dxfId="980" priority="1241" stopIfTrue="1">
      <formula>ISERROR(BE81)</formula>
    </cfRule>
  </conditionalFormatting>
  <conditionalFormatting sqref="BE82 BG82">
    <cfRule type="expression" dxfId="979" priority="1240" stopIfTrue="1">
      <formula>ISERROR(BE82)</formula>
    </cfRule>
  </conditionalFormatting>
  <conditionalFormatting sqref="BE85">
    <cfRule type="expression" dxfId="978" priority="1252" stopIfTrue="1">
      <formula>ISERROR(BE85)</formula>
    </cfRule>
  </conditionalFormatting>
  <conditionalFormatting sqref="BE86">
    <cfRule type="expression" dxfId="977" priority="1312" stopIfTrue="1">
      <formula>ISERROR(BE86)</formula>
    </cfRule>
  </conditionalFormatting>
  <conditionalFormatting sqref="BE88">
    <cfRule type="expression" dxfId="976" priority="1315" stopIfTrue="1">
      <formula>ISERROR(BE88)</formula>
    </cfRule>
  </conditionalFormatting>
  <conditionalFormatting sqref="BE89">
    <cfRule type="expression" dxfId="975" priority="1323" stopIfTrue="1">
      <formula>ISERROR(BE89)</formula>
    </cfRule>
  </conditionalFormatting>
  <conditionalFormatting sqref="BE90">
    <cfRule type="expression" dxfId="974" priority="1321" stopIfTrue="1">
      <formula>ISERROR(BE90)</formula>
    </cfRule>
  </conditionalFormatting>
  <conditionalFormatting sqref="BE91">
    <cfRule type="expression" dxfId="973" priority="1322" stopIfTrue="1">
      <formula>ISERROR(BE91)</formula>
    </cfRule>
  </conditionalFormatting>
  <conditionalFormatting sqref="BF11:BF12">
    <cfRule type="expression" dxfId="972" priority="755" stopIfTrue="1">
      <formula>ISERROR(BF11)</formula>
    </cfRule>
  </conditionalFormatting>
  <conditionalFormatting sqref="BG48">
    <cfRule type="expression" dxfId="971" priority="760" stopIfTrue="1">
      <formula>ISERROR(BG48)</formula>
    </cfRule>
  </conditionalFormatting>
  <conditionalFormatting sqref="BG62">
    <cfRule type="expression" dxfId="970" priority="96" stopIfTrue="1">
      <formula>ISERROR(BG62)</formula>
    </cfRule>
  </conditionalFormatting>
  <conditionalFormatting sqref="BG66">
    <cfRule type="expression" dxfId="969" priority="371" stopIfTrue="1">
      <formula>ISERROR(BG66)</formula>
    </cfRule>
  </conditionalFormatting>
  <conditionalFormatting sqref="BG67">
    <cfRule type="expression" dxfId="968" priority="367" stopIfTrue="1">
      <formula>ISERROR(BG67)</formula>
    </cfRule>
  </conditionalFormatting>
  <conditionalFormatting sqref="BG68">
    <cfRule type="expression" dxfId="967" priority="360" stopIfTrue="1">
      <formula>ISERROR(BG68)</formula>
    </cfRule>
  </conditionalFormatting>
  <conditionalFormatting sqref="BG68">
    <cfRule type="expression" dxfId="966" priority="361" stopIfTrue="1">
      <formula>ISERROR(BG68)</formula>
    </cfRule>
  </conditionalFormatting>
  <conditionalFormatting sqref="BG68">
    <cfRule type="expression" dxfId="965" priority="359" stopIfTrue="1">
      <formula>ISERROR(BG68)</formula>
    </cfRule>
  </conditionalFormatting>
  <conditionalFormatting sqref="BG70">
    <cfRule type="expression" dxfId="964" priority="556" stopIfTrue="1">
      <formula>ISERROR(BG70)</formula>
    </cfRule>
  </conditionalFormatting>
  <conditionalFormatting sqref="BG70">
    <cfRule type="expression" dxfId="963" priority="557" stopIfTrue="1">
      <formula>ISERROR(BG70)</formula>
    </cfRule>
  </conditionalFormatting>
  <conditionalFormatting sqref="BG70">
    <cfRule type="expression" dxfId="962" priority="555" stopIfTrue="1">
      <formula>ISERROR(BG70)</formula>
    </cfRule>
  </conditionalFormatting>
  <conditionalFormatting sqref="BG70">
    <cfRule type="expression" dxfId="961" priority="554" stopIfTrue="1">
      <formula>ISERROR(BG70)</formula>
    </cfRule>
  </conditionalFormatting>
  <conditionalFormatting sqref="BG71">
    <cfRule type="expression" dxfId="960" priority="558" stopIfTrue="1">
      <formula>ISERROR(BG71)</formula>
    </cfRule>
  </conditionalFormatting>
  <conditionalFormatting sqref="BG72">
    <cfRule type="expression" dxfId="959" priority="593" stopIfTrue="1">
      <formula>ISERROR(BG72)</formula>
    </cfRule>
  </conditionalFormatting>
  <conditionalFormatting sqref="BG72">
    <cfRule type="expression" dxfId="958" priority="594" stopIfTrue="1">
      <formula>ISERROR(BG72)</formula>
    </cfRule>
  </conditionalFormatting>
  <conditionalFormatting sqref="BG72">
    <cfRule type="expression" dxfId="957" priority="592" stopIfTrue="1">
      <formula>ISERROR(BG72)</formula>
    </cfRule>
  </conditionalFormatting>
  <conditionalFormatting sqref="BG75">
    <cfRule type="expression" dxfId="956" priority="1335" stopIfTrue="1">
      <formula>ISERROR(BG75)</formula>
    </cfRule>
  </conditionalFormatting>
  <conditionalFormatting sqref="BG75">
    <cfRule type="expression" dxfId="955" priority="1334" stopIfTrue="1">
      <formula>ISERROR(BG75)</formula>
    </cfRule>
  </conditionalFormatting>
  <conditionalFormatting sqref="BG77">
    <cfRule type="expression" dxfId="954" priority="1378" stopIfTrue="1">
      <formula>ISERROR(BG77)</formula>
    </cfRule>
  </conditionalFormatting>
  <conditionalFormatting sqref="BG82">
    <cfRule type="expression" dxfId="953" priority="1242" stopIfTrue="1">
      <formula>ISERROR(BG82)</formula>
    </cfRule>
  </conditionalFormatting>
  <conditionalFormatting sqref="BG86">
    <cfRule type="expression" dxfId="952" priority="1311" stopIfTrue="1">
      <formula>ISERROR(BG86)</formula>
    </cfRule>
  </conditionalFormatting>
  <conditionalFormatting sqref="BH10:BQ10 BH11:BJ12 BJ13:BJ27 BL11:BL27 BS13:BS27 BU13:BU27 BW13:CA27 BH28:BL47 BR28:CA47 BH51:BL61 BR51:CA61">
    <cfRule type="expression" dxfId="951" priority="706" stopIfTrue="1">
      <formula>ISERROR(BH10)</formula>
    </cfRule>
  </conditionalFormatting>
  <conditionalFormatting sqref="BH11:BH27 BP11:BP12 BI13:BI27 BK13:BK27 BR13:BR27 BT13:BT27 BV13:BV27">
    <cfRule type="expression" dxfId="950" priority="711" stopIfTrue="1">
      <formula>ISERROR(BH11)</formula>
    </cfRule>
  </conditionalFormatting>
  <conditionalFormatting sqref="BH13:BH27 BK13:BK27 BR13:BR27 BT13:BT27 BV13:BV27 BY13:BY27 CA13:CA27">
    <cfRule type="expression" dxfId="949" priority="716" stopIfTrue="1">
      <formula>ISERROR(BH13)</formula>
    </cfRule>
  </conditionalFormatting>
  <conditionalFormatting sqref="BH48 BJ48 BL48 BS48 BU48 BZ48">
    <cfRule type="expression" dxfId="948" priority="789" stopIfTrue="1">
      <formula>ISERROR(BH48)</formula>
    </cfRule>
  </conditionalFormatting>
  <conditionalFormatting sqref="BH48:BL48 BR48:CA48">
    <cfRule type="expression" dxfId="947" priority="761" stopIfTrue="1">
      <formula>ISERROR(BH48)</formula>
    </cfRule>
  </conditionalFormatting>
  <conditionalFormatting sqref="BH49 BJ49 BL49 BS49 BU49 BZ49">
    <cfRule type="expression" dxfId="946" priority="832" stopIfTrue="1">
      <formula>ISERROR(BH49)</formula>
    </cfRule>
  </conditionalFormatting>
  <conditionalFormatting sqref="BH49:BL49 BR49:CA49">
    <cfRule type="expression" dxfId="945" priority="831" stopIfTrue="1">
      <formula>ISERROR(BH49)</formula>
    </cfRule>
  </conditionalFormatting>
  <conditionalFormatting sqref="BH50:BL50 BR50:CA50">
    <cfRule type="expression" dxfId="944" priority="836" stopIfTrue="1">
      <formula>ISERROR(BH50)</formula>
    </cfRule>
  </conditionalFormatting>
  <conditionalFormatting sqref="BH62">
    <cfRule type="expression" dxfId="943" priority="83" stopIfTrue="1">
      <formula>ISERROR(BH62)</formula>
    </cfRule>
  </conditionalFormatting>
  <conditionalFormatting sqref="BH62:BJ62 BL62 BS62 BW62:CA62">
    <cfRule type="expression" dxfId="942" priority="76" stopIfTrue="1">
      <formula>ISERROR(BH62)</formula>
    </cfRule>
  </conditionalFormatting>
  <conditionalFormatting sqref="BM63 BO63">
    <cfRule type="expression" dxfId="941" priority="72" stopIfTrue="1">
      <formula>ISERROR(BM63)</formula>
    </cfRule>
  </conditionalFormatting>
  <conditionalFormatting sqref="BI63 BK63 BR63 BT63:BV63">
    <cfRule type="expression" dxfId="940" priority="79" stopIfTrue="1">
      <formula>ISERROR(BI63)</formula>
    </cfRule>
  </conditionalFormatting>
  <conditionalFormatting sqref="BX63:BY63 CA63">
    <cfRule type="expression" dxfId="939" priority="177" stopIfTrue="1">
      <formula>ISERROR(BX63)</formula>
    </cfRule>
  </conditionalFormatting>
  <conditionalFormatting sqref="BH63:BL63 BR63:BT63 BV63:CA63">
    <cfRule type="expression" dxfId="938" priority="78" stopIfTrue="1">
      <formula>ISERROR(BH63)</formula>
    </cfRule>
  </conditionalFormatting>
  <conditionalFormatting sqref="BH63 BJ63 BL63 BP63 BS63 BW63 BZ63">
    <cfRule type="expression" dxfId="937" priority="70" stopIfTrue="1">
      <formula>ISERROR(BH63)</formula>
    </cfRule>
  </conditionalFormatting>
  <conditionalFormatting sqref="BH64 BJ64 BL64 BS64 BZ64">
    <cfRule type="expression" dxfId="936" priority="98" stopIfTrue="1">
      <formula>ISERROR(BH64)</formula>
    </cfRule>
  </conditionalFormatting>
  <conditionalFormatting sqref="BX64:BY64 CA64">
    <cfRule type="expression" dxfId="935" priority="161" stopIfTrue="1">
      <formula>ISERROR(BX64)</formula>
    </cfRule>
  </conditionalFormatting>
  <conditionalFormatting sqref="BH64 BJ64 BL64 BS64 BZ64">
    <cfRule type="expression" dxfId="934" priority="97" stopIfTrue="1">
      <formula>ISERROR(BH64)</formula>
    </cfRule>
  </conditionalFormatting>
  <conditionalFormatting sqref="BH65 BJ65 BL65 BS65 BZ65">
    <cfRule type="expression" dxfId="933" priority="149" stopIfTrue="1">
      <formula>ISERROR(BH65)</formula>
    </cfRule>
  </conditionalFormatting>
  <conditionalFormatting sqref="BH65 BJ65 BL65 BS65 BX65:CA65">
    <cfRule type="expression" dxfId="932" priority="148" stopIfTrue="1">
      <formula>ISERROR(BH65)</formula>
    </cfRule>
  </conditionalFormatting>
  <conditionalFormatting sqref="BH66 BJ66 BL66 BS66 BW66:CA66">
    <cfRule type="expression" dxfId="931" priority="147" stopIfTrue="1">
      <formula>ISERROR(BH66)</formula>
    </cfRule>
  </conditionalFormatting>
  <conditionalFormatting sqref="BM66 BO66">
    <cfRule type="expression" dxfId="930" priority="402" stopIfTrue="1">
      <formula>ISERROR(BM66)</formula>
    </cfRule>
  </conditionalFormatting>
  <conditionalFormatting sqref="BH66:BL66 BR66:BT66 BV66 BZ66">
    <cfRule type="expression" dxfId="929" priority="146" stopIfTrue="1">
      <formula>ISERROR(BH66)</formula>
    </cfRule>
  </conditionalFormatting>
  <conditionalFormatting sqref="BM67 BO67">
    <cfRule type="expression" dxfId="928" priority="406" stopIfTrue="1">
      <formula>ISERROR(BM67)</formula>
    </cfRule>
  </conditionalFormatting>
  <conditionalFormatting sqref="BH67:BL67 BR67:BT67 BV67:BW67 BZ67">
    <cfRule type="expression" dxfId="927" priority="152" stopIfTrue="1">
      <formula>ISERROR(BH67)</formula>
    </cfRule>
  </conditionalFormatting>
  <conditionalFormatting sqref="BH67 BJ67 BL67 BS67 BZ67">
    <cfRule type="expression" dxfId="926" priority="151" stopIfTrue="1">
      <formula>ISERROR(BH67)</formula>
    </cfRule>
  </conditionalFormatting>
  <conditionalFormatting sqref="BH68">
    <cfRule type="expression" dxfId="925" priority="376" stopIfTrue="1">
      <formula>ISERROR(BH68)</formula>
    </cfRule>
  </conditionalFormatting>
  <conditionalFormatting sqref="BH68">
    <cfRule type="expression" dxfId="924" priority="375" stopIfTrue="1">
      <formula>ISERROR(BH68)</formula>
    </cfRule>
  </conditionalFormatting>
  <conditionalFormatting sqref="BH68">
    <cfRule type="expression" dxfId="923" priority="374" stopIfTrue="1">
      <formula>ISERROR(BH68)</formula>
    </cfRule>
  </conditionalFormatting>
  <conditionalFormatting sqref="BH68 BJ68 BL68 BS68 BZ68">
    <cfRule type="expression" dxfId="922" priority="132" stopIfTrue="1">
      <formula>ISERROR(BH68)</formula>
    </cfRule>
  </conditionalFormatting>
  <conditionalFormatting sqref="BH69:BL69 BR69:BT69 BV69 BZ69">
    <cfRule type="expression" dxfId="921" priority="1550" stopIfTrue="1">
      <formula>ISERROR(BH69)</formula>
    </cfRule>
  </conditionalFormatting>
  <conditionalFormatting sqref="BH69 BJ69 BL69 BS69 BW69:CA69">
    <cfRule type="expression" dxfId="920" priority="129" stopIfTrue="1">
      <formula>ISERROR(BH69)</formula>
    </cfRule>
  </conditionalFormatting>
  <conditionalFormatting sqref="BH70">
    <cfRule type="expression" dxfId="919" priority="564" stopIfTrue="1">
      <formula>ISERROR(BH70)</formula>
    </cfRule>
  </conditionalFormatting>
  <conditionalFormatting sqref="BH70">
    <cfRule type="expression" dxfId="918" priority="566" stopIfTrue="1">
      <formula>ISERROR(BH70)</formula>
    </cfRule>
  </conditionalFormatting>
  <conditionalFormatting sqref="BH70">
    <cfRule type="expression" dxfId="917" priority="565" stopIfTrue="1">
      <formula>ISERROR(BH70)</formula>
    </cfRule>
  </conditionalFormatting>
  <conditionalFormatting sqref="BQ70">
    <cfRule type="expression" dxfId="916" priority="629" stopIfTrue="1">
      <formula>ISERROR(BQ70)</formula>
    </cfRule>
  </conditionalFormatting>
  <conditionalFormatting sqref="BH70">
    <cfRule type="expression" dxfId="915" priority="563" stopIfTrue="1">
      <formula>ISERROR(BH70)</formula>
    </cfRule>
  </conditionalFormatting>
  <conditionalFormatting sqref="BH71">
    <cfRule type="expression" dxfId="914" priority="568" stopIfTrue="1">
      <formula>ISERROR(BH71)</formula>
    </cfRule>
  </conditionalFormatting>
  <conditionalFormatting sqref="BK71 BR71 BT71 BV71">
    <cfRule type="expression" dxfId="913" priority="1561" stopIfTrue="1">
      <formula>ISERROR(BK71)</formula>
    </cfRule>
  </conditionalFormatting>
  <conditionalFormatting sqref="BH71">
    <cfRule type="expression" dxfId="912" priority="567" stopIfTrue="1">
      <formula>ISERROR(BH71)</formula>
    </cfRule>
  </conditionalFormatting>
  <conditionalFormatting sqref="BH72 BJ72 BL72 BS72 BZ72">
    <cfRule type="expression" dxfId="911" priority="597" stopIfTrue="1">
      <formula>ISERROR(BH72)</formula>
    </cfRule>
  </conditionalFormatting>
  <conditionalFormatting sqref="BH72 BY72 CA72">
    <cfRule type="expression" dxfId="910" priority="596" stopIfTrue="1">
      <formula>ISERROR(BH72)</formula>
    </cfRule>
  </conditionalFormatting>
  <conditionalFormatting sqref="BH72:BI72">
    <cfRule type="expression" dxfId="909" priority="598" stopIfTrue="1">
      <formula>ISERROR(BH72)</formula>
    </cfRule>
  </conditionalFormatting>
  <conditionalFormatting sqref="BH72 BW72:BX72">
    <cfRule type="expression" dxfId="908" priority="246" stopIfTrue="1">
      <formula>ISERROR(BH72)</formula>
    </cfRule>
  </conditionalFormatting>
  <conditionalFormatting sqref="BH73 BJ73 BL73 BS73 BZ73">
    <cfRule type="expression" dxfId="907" priority="599" stopIfTrue="1">
      <formula>ISERROR(BH73)</formula>
    </cfRule>
  </conditionalFormatting>
  <conditionalFormatting sqref="BH73:BI73 BK73 BR73 BT73:BW73 BY73 CA73">
    <cfRule type="expression" dxfId="906" priority="252" stopIfTrue="1">
      <formula>ISERROR(BH73)</formula>
    </cfRule>
  </conditionalFormatting>
  <conditionalFormatting sqref="BH74:BL74 BR74:CA74">
    <cfRule type="expression" dxfId="905" priority="1337" stopIfTrue="1">
      <formula>ISERROR(BH74)</formula>
    </cfRule>
  </conditionalFormatting>
  <conditionalFormatting sqref="BH74 BJ74 BL74 BS74 BU74 BZ74">
    <cfRule type="expression" dxfId="904" priority="1336" stopIfTrue="1">
      <formula>ISERROR(BH74)</formula>
    </cfRule>
  </conditionalFormatting>
  <conditionalFormatting sqref="BH75 BY75 CA75">
    <cfRule type="expression" dxfId="903" priority="1340" stopIfTrue="1">
      <formula>ISERROR(BH75)</formula>
    </cfRule>
  </conditionalFormatting>
  <conditionalFormatting sqref="BH75">
    <cfRule type="expression" dxfId="902" priority="1341" stopIfTrue="1">
      <formula>ISERROR(BH75)</formula>
    </cfRule>
  </conditionalFormatting>
  <conditionalFormatting sqref="BK75 BR75 BT75 BV75">
    <cfRule type="expression" dxfId="901" priority="1579" stopIfTrue="1">
      <formula>ISERROR(BK75)</formula>
    </cfRule>
  </conditionalFormatting>
  <conditionalFormatting sqref="BH75 BX75">
    <cfRule type="expression" dxfId="900" priority="1339" stopIfTrue="1">
      <formula>ISERROR(BH75)</formula>
    </cfRule>
  </conditionalFormatting>
  <conditionalFormatting sqref="BH75">
    <cfRule type="expression" dxfId="899" priority="1338" stopIfTrue="1">
      <formula>ISERROR(BH75)</formula>
    </cfRule>
  </conditionalFormatting>
  <conditionalFormatting sqref="BH76 BJ76 BL76 BS76 BU76 BZ76">
    <cfRule type="expression" dxfId="898" priority="1386" stopIfTrue="1">
      <formula>ISERROR(BH76)</formula>
    </cfRule>
  </conditionalFormatting>
  <conditionalFormatting sqref="BH76:BL76 BR76:CA76">
    <cfRule type="expression" dxfId="897" priority="1385" stopIfTrue="1">
      <formula>ISERROR(BH76)</formula>
    </cfRule>
  </conditionalFormatting>
  <conditionalFormatting sqref="BH77 BJ77 BL77 BS77 BZ77">
    <cfRule type="expression" dxfId="896" priority="1384" stopIfTrue="1">
      <formula>ISERROR(BH77)</formula>
    </cfRule>
  </conditionalFormatting>
  <conditionalFormatting sqref="BH77:BI77 BK77 BR77 BT77 BV77:BY77 CA77">
    <cfRule type="expression" dxfId="895" priority="1383" stopIfTrue="1">
      <formula>ISERROR(BH77)</formula>
    </cfRule>
  </conditionalFormatting>
  <conditionalFormatting sqref="BH78:BL78 BR78:BV78 BZ78">
    <cfRule type="expression" dxfId="894" priority="1380" stopIfTrue="1">
      <formula>ISERROR(BH78)</formula>
    </cfRule>
  </conditionalFormatting>
  <conditionalFormatting sqref="BH78 BJ78 BL78 BS78 BU78 BZ78">
    <cfRule type="expression" dxfId="893" priority="1379" stopIfTrue="1">
      <formula>ISERROR(BH78)</formula>
    </cfRule>
  </conditionalFormatting>
  <conditionalFormatting sqref="BH79:BL79 BR79:BV79 BZ79">
    <cfRule type="expression" dxfId="892" priority="1382" stopIfTrue="1">
      <formula>ISERROR(BH79)</formula>
    </cfRule>
  </conditionalFormatting>
  <conditionalFormatting sqref="BH79 BJ79 BL79 BS79 BU79 BW79:CA79">
    <cfRule type="expression" dxfId="891" priority="1381" stopIfTrue="1">
      <formula>ISERROR(BH79)</formula>
    </cfRule>
  </conditionalFormatting>
  <conditionalFormatting sqref="BH80 BJ80 BL80 BS80 BU80 BZ80">
    <cfRule type="expression" dxfId="890" priority="1388" stopIfTrue="1">
      <formula>ISERROR(BH80)</formula>
    </cfRule>
  </conditionalFormatting>
  <conditionalFormatting sqref="BH80:BL80 BR80:BV80 BZ80">
    <cfRule type="expression" dxfId="889" priority="1387" stopIfTrue="1">
      <formula>ISERROR(BH80)</formula>
    </cfRule>
  </conditionalFormatting>
  <conditionalFormatting sqref="BH81 BW81 BH83 BW83">
    <cfRule type="expression" dxfId="888" priority="1390" stopIfTrue="1">
      <formula>ISERROR(BH81)</formula>
    </cfRule>
  </conditionalFormatting>
  <conditionalFormatting sqref="BK81 BR81 BT81 BV81 BX81 BK83 BR83 BT83 BV83 BX83">
    <cfRule type="expression" dxfId="887" priority="1404" stopIfTrue="1">
      <formula>ISERROR(BK81)</formula>
    </cfRule>
  </conditionalFormatting>
  <conditionalFormatting sqref="BH81 BH83">
    <cfRule type="expression" dxfId="886" priority="1389" stopIfTrue="1">
      <formula>ISERROR(BH81)</formula>
    </cfRule>
  </conditionalFormatting>
  <conditionalFormatting sqref="BH82 BJ82 BL82 BS82 BU82 BZ82">
    <cfRule type="expression" dxfId="885" priority="1405" stopIfTrue="1">
      <formula>ISERROR(BH82)</formula>
    </cfRule>
  </conditionalFormatting>
  <conditionalFormatting sqref="BH82:BL82 BR82:BW82 BZ82">
    <cfRule type="expression" dxfId="884" priority="1400" stopIfTrue="1">
      <formula>ISERROR(BH82)</formula>
    </cfRule>
  </conditionalFormatting>
  <conditionalFormatting sqref="BH85:BL85 BR85:BW85 BZ85">
    <cfRule type="expression" dxfId="883" priority="1317" stopIfTrue="1">
      <formula>ISERROR(BH85)</formula>
    </cfRule>
  </conditionalFormatting>
  <conditionalFormatting sqref="BH85 BJ85 BL85 BS85 BU85 BZ85">
    <cfRule type="expression" dxfId="882" priority="1316" stopIfTrue="1">
      <formula>ISERROR(BH85)</formula>
    </cfRule>
  </conditionalFormatting>
  <conditionalFormatting sqref="BY86 CA86">
    <cfRule type="expression" dxfId="881" priority="1600" stopIfTrue="1">
      <formula>ISERROR(BY86)</formula>
    </cfRule>
  </conditionalFormatting>
  <conditionalFormatting sqref="BH86 BY86 CA86">
    <cfRule type="expression" dxfId="880" priority="1314" stopIfTrue="1">
      <formula>ISERROR(BH86)</formula>
    </cfRule>
  </conditionalFormatting>
  <conditionalFormatting sqref="BK86 BR86 BT86 BV86">
    <cfRule type="expression" dxfId="879" priority="1585" stopIfTrue="1">
      <formula>ISERROR(BK86)</formula>
    </cfRule>
  </conditionalFormatting>
  <conditionalFormatting sqref="BH86 BK86 BR86 BT86 BV86">
    <cfRule type="expression" dxfId="878" priority="1313" stopIfTrue="1">
      <formula>ISERROR(BH86)</formula>
    </cfRule>
  </conditionalFormatting>
  <conditionalFormatting sqref="BH88:BL88 BR88:BW88 BZ88">
    <cfRule type="expression" dxfId="877" priority="1319" stopIfTrue="1">
      <formula>ISERROR(BH88)</formula>
    </cfRule>
  </conditionalFormatting>
  <conditionalFormatting sqref="BH88 BJ88 BL88 BS88 BU88 BZ88">
    <cfRule type="expression" dxfId="876" priority="1318" stopIfTrue="1">
      <formula>ISERROR(BH88)</formula>
    </cfRule>
  </conditionalFormatting>
  <conditionalFormatting sqref="BH89 BJ89 BL89 BS89 BU89 BX89:CA89">
    <cfRule type="expression" dxfId="875" priority="1327" stopIfTrue="1">
      <formula>ISERROR(BH89)</formula>
    </cfRule>
  </conditionalFormatting>
  <conditionalFormatting sqref="BH89:BL89 BR89:BW89 BZ89">
    <cfRule type="expression" dxfId="874" priority="1326" stopIfTrue="1">
      <formula>ISERROR(BH89)</formula>
    </cfRule>
  </conditionalFormatting>
  <conditionalFormatting sqref="BH90:BL90 BR90:BV90 BZ90">
    <cfRule type="expression" dxfId="873" priority="1325" stopIfTrue="1">
      <formula>ISERROR(BH90)</formula>
    </cfRule>
  </conditionalFormatting>
  <conditionalFormatting sqref="BH90 BJ90 BL90 BS90 BU90 BZ90">
    <cfRule type="expression" dxfId="872" priority="1324" stopIfTrue="1">
      <formula>ISERROR(BH90)</formula>
    </cfRule>
  </conditionalFormatting>
  <conditionalFormatting sqref="BH91 BJ91 BL91 BS91 BU91 BZ91">
    <cfRule type="expression" dxfId="871" priority="1329" stopIfTrue="1">
      <formula>ISERROR(BH91)</formula>
    </cfRule>
  </conditionalFormatting>
  <conditionalFormatting sqref="BH91:BL91 BR91:BW91 BZ91">
    <cfRule type="expression" dxfId="870" priority="1328" stopIfTrue="1">
      <formula>ISERROR(BH91)</formula>
    </cfRule>
  </conditionalFormatting>
  <conditionalFormatting sqref="BI11:BJ12 BL11:BL12">
    <cfRule type="expression" dxfId="869" priority="718" stopIfTrue="1">
      <formula>ISERROR(BI11)</formula>
    </cfRule>
  </conditionalFormatting>
  <conditionalFormatting sqref="BI48 BK48 BR48 BT48 BV48">
    <cfRule type="expression" dxfId="868" priority="762" stopIfTrue="1">
      <formula>ISERROR(BI48)</formula>
    </cfRule>
  </conditionalFormatting>
  <conditionalFormatting sqref="BI49 BK49 BR49 BT49 BV49">
    <cfRule type="expression" dxfId="867" priority="833" stopIfTrue="1">
      <formula>ISERROR(BI49)</formula>
    </cfRule>
  </conditionalFormatting>
  <conditionalFormatting sqref="BI50:BJ50 BL50 BS50 BU50 BW50:BX50 BZ50">
    <cfRule type="expression" dxfId="866" priority="838" stopIfTrue="1">
      <formula>ISERROR(BI50)</formula>
    </cfRule>
  </conditionalFormatting>
  <conditionalFormatting sqref="BI62:BJ62 BL62 BS62 BW62:BX62 BZ62">
    <cfRule type="expression" dxfId="865" priority="77" stopIfTrue="1">
      <formula>ISERROR(BI62)</formula>
    </cfRule>
  </conditionalFormatting>
  <conditionalFormatting sqref="BI64 BK64 BR64 BT64 BV64">
    <cfRule type="expression" dxfId="864" priority="100" stopIfTrue="1">
      <formula>ISERROR(BI64)</formula>
    </cfRule>
  </conditionalFormatting>
  <conditionalFormatting sqref="BN64">
    <cfRule type="expression" dxfId="863" priority="114" stopIfTrue="1">
      <formula>ISERROR(BN64)</formula>
    </cfRule>
  </conditionalFormatting>
  <conditionalFormatting sqref="BI64 BK64 BR64 BT64 BV64">
    <cfRule type="expression" dxfId="862" priority="99" stopIfTrue="1">
      <formula>ISERROR(BI64)</formula>
    </cfRule>
  </conditionalFormatting>
  <conditionalFormatting sqref="BI65 BK65 BR65 BT65 BV65">
    <cfRule type="expression" dxfId="861" priority="145" stopIfTrue="1">
      <formula>ISERROR(BI65)</formula>
    </cfRule>
  </conditionalFormatting>
  <conditionalFormatting sqref="BI65 BK65 BM65 BO65 BR65 BT65 BV65:BY65 CA65">
    <cfRule type="expression" dxfId="860" priority="103" stopIfTrue="1">
      <formula>ISERROR(BI65)</formula>
    </cfRule>
  </conditionalFormatting>
  <conditionalFormatting sqref="BI66 BK66 BR66 BT66 BV66">
    <cfRule type="expression" dxfId="859" priority="150" stopIfTrue="1">
      <formula>ISERROR(BI66)</formula>
    </cfRule>
  </conditionalFormatting>
  <conditionalFormatting sqref="BI67 BK67 BR67 BT67 BV67">
    <cfRule type="expression" dxfId="858" priority="153" stopIfTrue="1">
      <formula>ISERROR(BI67)</formula>
    </cfRule>
  </conditionalFormatting>
  <conditionalFormatting sqref="BX68">
    <cfRule type="expression" dxfId="857" priority="168" stopIfTrue="1">
      <formula>ISERROR(BX68)</formula>
    </cfRule>
  </conditionalFormatting>
  <conditionalFormatting sqref="BI68">
    <cfRule type="expression" dxfId="856" priority="378" stopIfTrue="1">
      <formula>ISERROR(BI68)</formula>
    </cfRule>
  </conditionalFormatting>
  <conditionalFormatting sqref="BI68">
    <cfRule type="expression" dxfId="855" priority="379" stopIfTrue="1">
      <formula>ISERROR(BI68)</formula>
    </cfRule>
  </conditionalFormatting>
  <conditionalFormatting sqref="BI68">
    <cfRule type="expression" dxfId="854" priority="377" stopIfTrue="1">
      <formula>ISERROR(BI68)</formula>
    </cfRule>
  </conditionalFormatting>
  <conditionalFormatting sqref="BI68 BK68 BR68 BT68 BV68">
    <cfRule type="expression" dxfId="853" priority="125" stopIfTrue="1">
      <formula>ISERROR(BI68)</formula>
    </cfRule>
  </conditionalFormatting>
  <conditionalFormatting sqref="BI69 BK69 BR69 BT69 BV69">
    <cfRule type="expression" dxfId="852" priority="1551" stopIfTrue="1">
      <formula>ISERROR(BI69)</formula>
    </cfRule>
  </conditionalFormatting>
  <conditionalFormatting sqref="BI70 BK70 BR70 BT70 BV70">
    <cfRule type="expression" dxfId="851" priority="560" stopIfTrue="1">
      <formula>ISERROR(BI70)</formula>
    </cfRule>
  </conditionalFormatting>
  <conditionalFormatting sqref="BP70">
    <cfRule type="expression" dxfId="850" priority="622" stopIfTrue="1">
      <formula>ISERROR(BP70)</formula>
    </cfRule>
  </conditionalFormatting>
  <conditionalFormatting sqref="BI70">
    <cfRule type="expression" dxfId="849" priority="561" stopIfTrue="1">
      <formula>ISERROR(BI70)</formula>
    </cfRule>
  </conditionalFormatting>
  <conditionalFormatting sqref="BJ70 BL70 BS70 BZ70">
    <cfRule type="expression" dxfId="848" priority="1556" stopIfTrue="1">
      <formula>ISERROR(BJ70)</formula>
    </cfRule>
  </conditionalFormatting>
  <conditionalFormatting sqref="BI70">
    <cfRule type="expression" dxfId="847" priority="559" stopIfTrue="1">
      <formula>ISERROR(BI70)</formula>
    </cfRule>
  </conditionalFormatting>
  <conditionalFormatting sqref="BJ71 BL71 BS71 BW71 BZ71">
    <cfRule type="expression" dxfId="846" priority="1571" stopIfTrue="1">
      <formula>ISERROR(BJ71)</formula>
    </cfRule>
  </conditionalFormatting>
  <conditionalFormatting sqref="BJ71 BL71 BS71 BU71 BW71:BX71 BZ71">
    <cfRule type="expression" dxfId="845" priority="245" stopIfTrue="1">
      <formula>ISERROR(BJ71)</formula>
    </cfRule>
  </conditionalFormatting>
  <conditionalFormatting sqref="BI71 BK71 BR71 BT71 BV71">
    <cfRule type="expression" dxfId="844" priority="569" stopIfTrue="1">
      <formula>ISERROR(BI71)</formula>
    </cfRule>
  </conditionalFormatting>
  <conditionalFormatting sqref="BI71 BX71:BY71 CA71">
    <cfRule type="expression" dxfId="843" priority="237" stopIfTrue="1">
      <formula>ISERROR(BI71)</formula>
    </cfRule>
  </conditionalFormatting>
  <conditionalFormatting sqref="BI72">
    <cfRule type="expression" dxfId="842" priority="602" stopIfTrue="1">
      <formula>ISERROR(BI72)</formula>
    </cfRule>
  </conditionalFormatting>
  <conditionalFormatting sqref="BI72">
    <cfRule type="expression" dxfId="841" priority="603" stopIfTrue="1">
      <formula>ISERROR(BI72)</formula>
    </cfRule>
  </conditionalFormatting>
  <conditionalFormatting sqref="BI72">
    <cfRule type="expression" dxfId="840" priority="601" stopIfTrue="1">
      <formula>ISERROR(BI72)</formula>
    </cfRule>
  </conditionalFormatting>
  <conditionalFormatting sqref="BX72">
    <cfRule type="expression" dxfId="839" priority="248" stopIfTrue="1">
      <formula>ISERROR(BX72)</formula>
    </cfRule>
  </conditionalFormatting>
  <conditionalFormatting sqref="BI73:BJ73 BL73 BS73 BZ73">
    <cfRule type="expression" dxfId="838" priority="600" stopIfTrue="1">
      <formula>ISERROR(BI73)</formula>
    </cfRule>
  </conditionalFormatting>
  <conditionalFormatting sqref="BI74 BK74 BR74 BT74 BV74">
    <cfRule type="expression" dxfId="837" priority="1577" stopIfTrue="1">
      <formula>ISERROR(BI74)</formula>
    </cfRule>
  </conditionalFormatting>
  <conditionalFormatting sqref="BI75">
    <cfRule type="expression" dxfId="836" priority="1608" stopIfTrue="1">
      <formula>ISERROR(BI75)</formula>
    </cfRule>
  </conditionalFormatting>
  <conditionalFormatting sqref="BI75">
    <cfRule type="expression" dxfId="835" priority="1607" stopIfTrue="1">
      <formula>ISERROR(BI75)</formula>
    </cfRule>
  </conditionalFormatting>
  <conditionalFormatting sqref="BJ75 BL75 BS75 BU75 BZ75">
    <cfRule type="expression" dxfId="834" priority="1543" stopIfTrue="1">
      <formula>ISERROR(BJ75)</formula>
    </cfRule>
  </conditionalFormatting>
  <conditionalFormatting sqref="BI75">
    <cfRule type="expression" dxfId="833" priority="1606" stopIfTrue="1">
      <formula>ISERROR(BI75)</formula>
    </cfRule>
  </conditionalFormatting>
  <conditionalFormatting sqref="BI75:BL75 BR75:BT75 BV75 BZ75">
    <cfRule type="expression" dxfId="832" priority="1542" stopIfTrue="1">
      <formula>ISERROR(BI75)</formula>
    </cfRule>
  </conditionalFormatting>
  <conditionalFormatting sqref="BI76 BK76 BR76 BT76 BV76">
    <cfRule type="expression" dxfId="831" priority="1391" stopIfTrue="1">
      <formula>ISERROR(BI76)</formula>
    </cfRule>
  </conditionalFormatting>
  <conditionalFormatting sqref="BI77:BJ77 BL77 BS77 BW77:BX77 BZ77">
    <cfRule type="expression" dxfId="830" priority="1396" stopIfTrue="1">
      <formula>ISERROR(BI77)</formula>
    </cfRule>
  </conditionalFormatting>
  <conditionalFormatting sqref="BI78 BK78 BR78 BT78 BV78:BY78 CA78">
    <cfRule type="expression" dxfId="829" priority="1394" stopIfTrue="1">
      <formula>ISERROR(BI78)</formula>
    </cfRule>
  </conditionalFormatting>
  <conditionalFormatting sqref="BI79 BK79 BR79 BT79 BV79">
    <cfRule type="expression" dxfId="828" priority="1397" stopIfTrue="1">
      <formula>ISERROR(BI79)</formula>
    </cfRule>
  </conditionalFormatting>
  <conditionalFormatting sqref="BI80 BK80 BR80 BT80 BV80:BY80 CA80">
    <cfRule type="expression" dxfId="827" priority="1398" stopIfTrue="1">
      <formula>ISERROR(BI80)</formula>
    </cfRule>
  </conditionalFormatting>
  <conditionalFormatting sqref="BI81 BI83">
    <cfRule type="expression" dxfId="826" priority="1605" stopIfTrue="1">
      <formula>ISERROR(BI81)</formula>
    </cfRule>
  </conditionalFormatting>
  <conditionalFormatting sqref="BI81:BJ81 BL81 BS81 BY81:CA81 BI83:BJ83 BL83 BS83 BY83:CA83">
    <cfRule type="expression" dxfId="825" priority="1408" stopIfTrue="1">
      <formula>ISERROR(BI81)</formula>
    </cfRule>
  </conditionalFormatting>
  <conditionalFormatting sqref="BJ81:BL81 BR81:BV81 BZ81 BJ83:BL83 BR83:BV83 BZ83">
    <cfRule type="expression" dxfId="824" priority="1403" stopIfTrue="1">
      <formula>ISERROR(BJ81)</formula>
    </cfRule>
  </conditionalFormatting>
  <conditionalFormatting sqref="BI82 BK82 BR82 BT82 BV82">
    <cfRule type="expression" dxfId="823" priority="1401" stopIfTrue="1">
      <formula>ISERROR(BI82)</formula>
    </cfRule>
  </conditionalFormatting>
  <conditionalFormatting sqref="BI85 BK85 BR85 BT85 BV85">
    <cfRule type="expression" dxfId="822" priority="1584" stopIfTrue="1">
      <formula>ISERROR(BI85)</formula>
    </cfRule>
  </conditionalFormatting>
  <conditionalFormatting sqref="BI86">
    <cfRule type="expression" dxfId="821" priority="1609" stopIfTrue="1">
      <formula>ISERROR(BI86)</formula>
    </cfRule>
  </conditionalFormatting>
  <conditionalFormatting sqref="BI86:BJ86 BL86 BS86 BU86 BW86 BZ86">
    <cfRule type="expression" dxfId="820" priority="1586" stopIfTrue="1">
      <formula>ISERROR(BI86)</formula>
    </cfRule>
  </conditionalFormatting>
  <conditionalFormatting sqref="BI88 BK88 BR88 BT88 BV88">
    <cfRule type="expression" dxfId="819" priority="1588" stopIfTrue="1">
      <formula>ISERROR(BI88)</formula>
    </cfRule>
  </conditionalFormatting>
  <conditionalFormatting sqref="BI89 BK89 BR89 BT89 BV89">
    <cfRule type="expression" dxfId="818" priority="1589" stopIfTrue="1">
      <formula>ISERROR(BI89)</formula>
    </cfRule>
  </conditionalFormatting>
  <conditionalFormatting sqref="BI90 BK90 BR90 BT90 BV90:BW90">
    <cfRule type="expression" dxfId="817" priority="1590" stopIfTrue="1">
      <formula>ISERROR(BI90)</formula>
    </cfRule>
  </conditionalFormatting>
  <conditionalFormatting sqref="BI91 BK91 BR91 BT91 BV91">
    <cfRule type="expression" dxfId="816" priority="1591" stopIfTrue="1">
      <formula>ISERROR(BI91)</formula>
    </cfRule>
  </conditionalFormatting>
  <conditionalFormatting sqref="BJ68 BL68 BS68 BZ68">
    <cfRule type="expression" dxfId="815" priority="133" stopIfTrue="1">
      <formula>ISERROR(BJ68)</formula>
    </cfRule>
  </conditionalFormatting>
  <conditionalFormatting sqref="BM68 BO68">
    <cfRule type="expression" dxfId="814" priority="410" stopIfTrue="1">
      <formula>ISERROR(BM68)</formula>
    </cfRule>
  </conditionalFormatting>
  <conditionalFormatting sqref="BJ68 BL68 BS68 BZ68">
    <cfRule type="expression" dxfId="813" priority="134" stopIfTrue="1">
      <formula>ISERROR(BJ68)</formula>
    </cfRule>
  </conditionalFormatting>
  <conditionalFormatting sqref="BJ68 BL68 BS68 BZ68">
    <cfRule type="expression" dxfId="812" priority="131" stopIfTrue="1">
      <formula>ISERROR(BJ68)</formula>
    </cfRule>
  </conditionalFormatting>
  <conditionalFormatting sqref="BJ70 BL70 BS70 BZ70">
    <cfRule type="expression" dxfId="811" priority="1555" stopIfTrue="1">
      <formula>ISERROR(BJ70)</formula>
    </cfRule>
  </conditionalFormatting>
  <conditionalFormatting sqref="BJ70 BL70 BS70 BZ70">
    <cfRule type="expression" dxfId="810" priority="1557" stopIfTrue="1">
      <formula>ISERROR(BJ70)</formula>
    </cfRule>
  </conditionalFormatting>
  <conditionalFormatting sqref="BJ70 BL70 BS70 BU70 BY70:CA70">
    <cfRule type="expression" dxfId="809" priority="235" stopIfTrue="1">
      <formula>ISERROR(BJ70)</formula>
    </cfRule>
  </conditionalFormatting>
  <conditionalFormatting sqref="BJ72 BL72 BS72 BZ72">
    <cfRule type="expression" dxfId="808" priority="1572" stopIfTrue="1">
      <formula>ISERROR(BJ72)</formula>
    </cfRule>
  </conditionalFormatting>
  <conditionalFormatting sqref="BJ72 BL72 BS72 BZ72">
    <cfRule type="expression" dxfId="807" priority="1574" stopIfTrue="1">
      <formula>ISERROR(BJ72)</formula>
    </cfRule>
  </conditionalFormatting>
  <conditionalFormatting sqref="BJ72 BL72 BS72 BZ72">
    <cfRule type="expression" dxfId="806" priority="1573" stopIfTrue="1">
      <formula>ISERROR(BJ72)</formula>
    </cfRule>
  </conditionalFormatting>
  <conditionalFormatting sqref="BW72">
    <cfRule type="expression" dxfId="805" priority="254" stopIfTrue="1">
      <formula>ISERROR(BW72)</formula>
    </cfRule>
  </conditionalFormatting>
  <conditionalFormatting sqref="BJ75 BL75 BS75 BZ75">
    <cfRule type="expression" dxfId="804" priority="1545" stopIfTrue="1">
      <formula>ISERROR(BJ75)</formula>
    </cfRule>
  </conditionalFormatting>
  <conditionalFormatting sqref="BJ75 BL75 BS75 BZ75">
    <cfRule type="expression" dxfId="803" priority="1544" stopIfTrue="1">
      <formula>ISERROR(BJ75)</formula>
    </cfRule>
  </conditionalFormatting>
  <conditionalFormatting sqref="BJ86 BL86 BS86 BU86 BZ86">
    <cfRule type="expression" dxfId="802" priority="1587" stopIfTrue="1">
      <formula>ISERROR(BJ86)</formula>
    </cfRule>
  </conditionalFormatting>
  <conditionalFormatting sqref="BR10:CA10 BK11:BK12 BR11:BR12 BT11:BT12 CA11:CA12">
    <cfRule type="expression" dxfId="801" priority="678" stopIfTrue="1">
      <formula>ISERROR(BK10)</formula>
    </cfRule>
  </conditionalFormatting>
  <conditionalFormatting sqref="BK11:BK12">
    <cfRule type="expression" dxfId="800" priority="720" stopIfTrue="1">
      <formula>ISERROR(BK11)</formula>
    </cfRule>
  </conditionalFormatting>
  <conditionalFormatting sqref="BK50 BR50 BT50 BV50 BY50 CA50">
    <cfRule type="expression" dxfId="799" priority="839" stopIfTrue="1">
      <formula>ISERROR(BK50)</formula>
    </cfRule>
  </conditionalFormatting>
  <conditionalFormatting sqref="BK62 BR62 BT62:BV62">
    <cfRule type="expression" dxfId="798" priority="75" stopIfTrue="1">
      <formula>ISERROR(BK62)</formula>
    </cfRule>
  </conditionalFormatting>
  <conditionalFormatting sqref="BY62 CA62">
    <cfRule type="expression" dxfId="797" priority="180" stopIfTrue="1">
      <formula>ISERROR(BY62)</formula>
    </cfRule>
  </conditionalFormatting>
  <conditionalFormatting sqref="BK62 BR62 BT62 BV62">
    <cfRule type="expression" dxfId="796" priority="74" stopIfTrue="1">
      <formula>ISERROR(BK62)</formula>
    </cfRule>
  </conditionalFormatting>
  <conditionalFormatting sqref="BK68 BR68 BT68 BV68">
    <cfRule type="expression" dxfId="795" priority="127" stopIfTrue="1">
      <formula>ISERROR(BK68)</formula>
    </cfRule>
  </conditionalFormatting>
  <conditionalFormatting sqref="BK68 BR68 BT68 BV68">
    <cfRule type="expression" dxfId="794" priority="128" stopIfTrue="1">
      <formula>ISERROR(BK68)</formula>
    </cfRule>
  </conditionalFormatting>
  <conditionalFormatting sqref="BK68 BR68 BT68 BV68">
    <cfRule type="expression" dxfId="793" priority="126" stopIfTrue="1">
      <formula>ISERROR(BK68)</formula>
    </cfRule>
  </conditionalFormatting>
  <conditionalFormatting sqref="BK70 BR70 BT70 BV70">
    <cfRule type="expression" dxfId="792" priority="1554" stopIfTrue="1">
      <formula>ISERROR(BK70)</formula>
    </cfRule>
  </conditionalFormatting>
  <conditionalFormatting sqref="BK70 BR70 BT70 BV70">
    <cfRule type="expression" dxfId="791" priority="1553" stopIfTrue="1">
      <formula>ISERROR(BK70)</formula>
    </cfRule>
  </conditionalFormatting>
  <conditionalFormatting sqref="BK70 BR70 BT70 BV70">
    <cfRule type="expression" dxfId="790" priority="1552" stopIfTrue="1">
      <formula>ISERROR(BK70)</formula>
    </cfRule>
  </conditionalFormatting>
  <conditionalFormatting sqref="BK72 BR72 BT72 BV72">
    <cfRule type="expression" dxfId="789" priority="1563" stopIfTrue="1">
      <formula>ISERROR(BK72)</formula>
    </cfRule>
  </conditionalFormatting>
  <conditionalFormatting sqref="BK72 BR72 BT72 BV72">
    <cfRule type="expression" dxfId="788" priority="1564" stopIfTrue="1">
      <formula>ISERROR(BK72)</formula>
    </cfRule>
  </conditionalFormatting>
  <conditionalFormatting sqref="BK72 BR72 BT72 BV72">
    <cfRule type="expression" dxfId="787" priority="1565" stopIfTrue="1">
      <formula>ISERROR(BK72)</formula>
    </cfRule>
  </conditionalFormatting>
  <conditionalFormatting sqref="BK72 BR72 BT72 BV72 BY72 CA72">
    <cfRule type="expression" dxfId="786" priority="1546" stopIfTrue="1">
      <formula>ISERROR(BK72)</formula>
    </cfRule>
  </conditionalFormatting>
  <conditionalFormatting sqref="BK73 BR73 BT73 BV73">
    <cfRule type="expression" dxfId="785" priority="1575" stopIfTrue="1">
      <formula>ISERROR(BK73)</formula>
    </cfRule>
  </conditionalFormatting>
  <conditionalFormatting sqref="BK75 BR75 BT75 BV75">
    <cfRule type="expression" dxfId="784" priority="1580" stopIfTrue="1">
      <formula>ISERROR(BK75)</formula>
    </cfRule>
  </conditionalFormatting>
  <conditionalFormatting sqref="BK75 BR75 BT75 BV75">
    <cfRule type="expression" dxfId="783" priority="1578" stopIfTrue="1">
      <formula>ISERROR(BK75)</formula>
    </cfRule>
  </conditionalFormatting>
  <conditionalFormatting sqref="BK77 BR77 BT77:BV77">
    <cfRule type="expression" dxfId="782" priority="1392" stopIfTrue="1">
      <formula>ISERROR(BK77)</formula>
    </cfRule>
  </conditionalFormatting>
  <conditionalFormatting sqref="BM10:BQ47 BM51:BQ61">
    <cfRule type="expression" dxfId="781" priority="705" stopIfTrue="1">
      <formula>ISERROR(BM10)</formula>
    </cfRule>
  </conditionalFormatting>
  <conditionalFormatting sqref="BM11:BM12 BO11:BO12">
    <cfRule type="expression" dxfId="780" priority="707" stopIfTrue="1">
      <formula>ISERROR(BM11)</formula>
    </cfRule>
  </conditionalFormatting>
  <conditionalFormatting sqref="BM11:BM12 BO11:BO12">
    <cfRule type="expression" dxfId="779" priority="708" stopIfTrue="1">
      <formula>ISERROR(BM11)</formula>
    </cfRule>
  </conditionalFormatting>
  <conditionalFormatting sqref="BN11:BN12 BQ11:BQ12 BM13:BM27 BO13:BO27">
    <cfRule type="expression" dxfId="778" priority="713" stopIfTrue="1">
      <formula>ISERROR(BM11)</formula>
    </cfRule>
  </conditionalFormatting>
  <conditionalFormatting sqref="BS11:BS12">
    <cfRule type="expression" dxfId="777" priority="696" stopIfTrue="1">
      <formula>ISERROR(BS11)</formula>
    </cfRule>
  </conditionalFormatting>
  <conditionalFormatting sqref="BM13:BM27 BO13:BO27">
    <cfRule type="expression" dxfId="776" priority="770" stopIfTrue="1">
      <formula>ISERROR(BM13)</formula>
    </cfRule>
  </conditionalFormatting>
  <conditionalFormatting sqref="BM13:BM47 BO13:BO47 BP28:BP47 BM51:BM61 BO51:BP61">
    <cfRule type="expression" dxfId="775" priority="769" stopIfTrue="1">
      <formula>ISERROR(BM13)</formula>
    </cfRule>
  </conditionalFormatting>
  <conditionalFormatting sqref="BM28:BM47 BO28:BP47 BM51:BM61 BO51:BP61">
    <cfRule type="expression" dxfId="774" priority="772" stopIfTrue="1">
      <formula>ISERROR(BM28)</formula>
    </cfRule>
  </conditionalFormatting>
  <conditionalFormatting sqref="BM28:BM47 BO28:BP47 BM51:BM61 BO51:BP61">
    <cfRule type="expression" dxfId="773" priority="771" stopIfTrue="1">
      <formula>ISERROR(BM28)</formula>
    </cfRule>
  </conditionalFormatting>
  <conditionalFormatting sqref="BM48 BO48">
    <cfRule type="expression" dxfId="772" priority="777" stopIfTrue="1">
      <formula>ISERROR(BM48)</formula>
    </cfRule>
  </conditionalFormatting>
  <conditionalFormatting sqref="BM48 BO48">
    <cfRule type="expression" dxfId="771" priority="778" stopIfTrue="1">
      <formula>ISERROR(BM48)</formula>
    </cfRule>
  </conditionalFormatting>
  <conditionalFormatting sqref="BM48:BO48">
    <cfRule type="expression" dxfId="770" priority="779" stopIfTrue="1">
      <formula>ISERROR(BM48)</formula>
    </cfRule>
  </conditionalFormatting>
  <conditionalFormatting sqref="BM48 BO48">
    <cfRule type="expression" dxfId="769" priority="776" stopIfTrue="1">
      <formula>ISERROR(BM48)</formula>
    </cfRule>
  </conditionalFormatting>
  <conditionalFormatting sqref="BM49 BO49">
    <cfRule type="expression" dxfId="768" priority="842" stopIfTrue="1">
      <formula>ISERROR(BM49)</formula>
    </cfRule>
  </conditionalFormatting>
  <conditionalFormatting sqref="BM49:BO49 BQ49">
    <cfRule type="expression" dxfId="767" priority="843" stopIfTrue="1">
      <formula>ISERROR(BM49)</formula>
    </cfRule>
  </conditionalFormatting>
  <conditionalFormatting sqref="BM49 BO49">
    <cfRule type="expression" dxfId="766" priority="841" stopIfTrue="1">
      <formula>ISERROR(BM49)</formula>
    </cfRule>
  </conditionalFormatting>
  <conditionalFormatting sqref="BM49 BO49:BP49">
    <cfRule type="expression" dxfId="765" priority="840" stopIfTrue="1">
      <formula>ISERROR(BM49)</formula>
    </cfRule>
  </conditionalFormatting>
  <conditionalFormatting sqref="BM50 BO50">
    <cfRule type="expression" dxfId="764" priority="855" stopIfTrue="1">
      <formula>ISERROR(BM50)</formula>
    </cfRule>
  </conditionalFormatting>
  <conditionalFormatting sqref="BM50 BO50">
    <cfRule type="expression" dxfId="763" priority="853" stopIfTrue="1">
      <formula>ISERROR(BM50)</formula>
    </cfRule>
  </conditionalFormatting>
  <conditionalFormatting sqref="BM50 BO50:BP50">
    <cfRule type="expression" dxfId="762" priority="854" stopIfTrue="1">
      <formula>ISERROR(BM50)</formula>
    </cfRule>
  </conditionalFormatting>
  <conditionalFormatting sqref="BM50:BO50 BQ50">
    <cfRule type="expression" dxfId="761" priority="852" stopIfTrue="1">
      <formula>ISERROR(BM50)</formula>
    </cfRule>
  </conditionalFormatting>
  <conditionalFormatting sqref="BM62 BO62">
    <cfRule type="expression" dxfId="760" priority="62" stopIfTrue="1">
      <formula>ISERROR(BM62)</formula>
    </cfRule>
  </conditionalFormatting>
  <conditionalFormatting sqref="BM62:BO62">
    <cfRule type="expression" dxfId="759" priority="64" stopIfTrue="1">
      <formula>ISERROR(BM62)</formula>
    </cfRule>
  </conditionalFormatting>
  <conditionalFormatting sqref="BM62 BO62">
    <cfRule type="expression" dxfId="758" priority="63" stopIfTrue="1">
      <formula>ISERROR(BM62)</formula>
    </cfRule>
  </conditionalFormatting>
  <conditionalFormatting sqref="BM62 BO62:BQ62">
    <cfRule type="expression" dxfId="757" priority="56" stopIfTrue="1">
      <formula>ISERROR(BM62)</formula>
    </cfRule>
  </conditionalFormatting>
  <conditionalFormatting sqref="BM63 BO63">
    <cfRule type="expression" dxfId="756" priority="71" stopIfTrue="1">
      <formula>ISERROR(BM63)</formula>
    </cfRule>
  </conditionalFormatting>
  <conditionalFormatting sqref="BM63 BO63">
    <cfRule type="expression" dxfId="755" priority="73" stopIfTrue="1">
      <formula>ISERROR(BM63)</formula>
    </cfRule>
  </conditionalFormatting>
  <conditionalFormatting sqref="BU63">
    <cfRule type="expression" dxfId="754" priority="144" stopIfTrue="1">
      <formula>ISERROR(BU63)</formula>
    </cfRule>
  </conditionalFormatting>
  <conditionalFormatting sqref="BM63:BQ63">
    <cfRule type="expression" dxfId="753" priority="65" stopIfTrue="1">
      <formula>ISERROR(BM63)</formula>
    </cfRule>
  </conditionalFormatting>
  <conditionalFormatting sqref="BM64 BO64">
    <cfRule type="expression" dxfId="752" priority="106" stopIfTrue="1">
      <formula>ISERROR(BM64)</formula>
    </cfRule>
  </conditionalFormatting>
  <conditionalFormatting sqref="BM64 BO64 BW64">
    <cfRule type="expression" dxfId="751" priority="107" stopIfTrue="1">
      <formula>ISERROR(BM64)</formula>
    </cfRule>
  </conditionalFormatting>
  <conditionalFormatting sqref="BM64 BO64 BX64:BY64 CA64">
    <cfRule type="expression" dxfId="750" priority="108" stopIfTrue="1">
      <formula>ISERROR(BM64)</formula>
    </cfRule>
  </conditionalFormatting>
  <conditionalFormatting sqref="BM64:BO64 BU64">
    <cfRule type="expression" dxfId="749" priority="105" stopIfTrue="1">
      <formula>ISERROR(BM64)</formula>
    </cfRule>
  </conditionalFormatting>
  <conditionalFormatting sqref="BM65 BO65 BQ65">
    <cfRule type="expression" dxfId="748" priority="102" stopIfTrue="1">
      <formula>ISERROR(BM65)</formula>
    </cfRule>
  </conditionalFormatting>
  <conditionalFormatting sqref="BM65:BP65">
    <cfRule type="expression" dxfId="747" priority="104" stopIfTrue="1">
      <formula>ISERROR(BM65)</formula>
    </cfRule>
  </conditionalFormatting>
  <conditionalFormatting sqref="BM65 BO65">
    <cfRule type="expression" dxfId="746" priority="101" stopIfTrue="1">
      <formula>ISERROR(BM65)</formula>
    </cfRule>
  </conditionalFormatting>
  <conditionalFormatting sqref="BM66 BO66">
    <cfRule type="expression" dxfId="745" priority="401" stopIfTrue="1">
      <formula>ISERROR(BM66)</formula>
    </cfRule>
  </conditionalFormatting>
  <conditionalFormatting sqref="BM66:BO66">
    <cfRule type="expression" dxfId="744" priority="403" stopIfTrue="1">
      <formula>ISERROR(BM66)</formula>
    </cfRule>
  </conditionalFormatting>
  <conditionalFormatting sqref="BM66 BO66">
    <cfRule type="expression" dxfId="743" priority="400" stopIfTrue="1">
      <formula>ISERROR(BM66)</formula>
    </cfRule>
  </conditionalFormatting>
  <conditionalFormatting sqref="BM67:BP67">
    <cfRule type="expression" dxfId="742" priority="405" stopIfTrue="1">
      <formula>ISERROR(BM67)</formula>
    </cfRule>
  </conditionalFormatting>
  <conditionalFormatting sqref="BM67 BO67">
    <cfRule type="expression" dxfId="741" priority="407" stopIfTrue="1">
      <formula>ISERROR(BM67)</formula>
    </cfRule>
  </conditionalFormatting>
  <conditionalFormatting sqref="BM67 BO67 BQ67">
    <cfRule type="expression" dxfId="740" priority="404" stopIfTrue="1">
      <formula>ISERROR(BM67)</formula>
    </cfRule>
  </conditionalFormatting>
  <conditionalFormatting sqref="BM68 BO68">
    <cfRule type="expression" dxfId="739" priority="409" stopIfTrue="1">
      <formula>ISERROR(BM68)</formula>
    </cfRule>
  </conditionalFormatting>
  <conditionalFormatting sqref="BM68 BO68">
    <cfRule type="expression" dxfId="738" priority="412" stopIfTrue="1">
      <formula>ISERROR(BM68)</formula>
    </cfRule>
  </conditionalFormatting>
  <conditionalFormatting sqref="BM68 BO68">
    <cfRule type="expression" dxfId="737" priority="414" stopIfTrue="1">
      <formula>ISERROR(BM68)</formula>
    </cfRule>
  </conditionalFormatting>
  <conditionalFormatting sqref="BM68 BO68">
    <cfRule type="expression" dxfId="736" priority="415" stopIfTrue="1">
      <formula>ISERROR(BM68)</formula>
    </cfRule>
  </conditionalFormatting>
  <conditionalFormatting sqref="BM68 BO68">
    <cfRule type="expression" dxfId="735" priority="413" stopIfTrue="1">
      <formula>ISERROR(BM68)</formula>
    </cfRule>
  </conditionalFormatting>
  <conditionalFormatting sqref="BM68 BO68">
    <cfRule type="expression" dxfId="734" priority="411" stopIfTrue="1">
      <formula>ISERROR(BM68)</formula>
    </cfRule>
  </conditionalFormatting>
  <conditionalFormatting sqref="BM68:BO68">
    <cfRule type="expression" dxfId="733" priority="408" stopIfTrue="1">
      <formula>ISERROR(BM68)</formula>
    </cfRule>
  </conditionalFormatting>
  <conditionalFormatting sqref="BM69:BO69">
    <cfRule type="expression" dxfId="732" priority="549" stopIfTrue="1">
      <formula>ISERROR(BM69)</formula>
    </cfRule>
  </conditionalFormatting>
  <conditionalFormatting sqref="BM69 BO69">
    <cfRule type="expression" dxfId="731" priority="547" stopIfTrue="1">
      <formula>ISERROR(BM69)</formula>
    </cfRule>
  </conditionalFormatting>
  <conditionalFormatting sqref="BM69 BO69 BQ69">
    <cfRule type="expression" dxfId="730" priority="548" stopIfTrue="1">
      <formula>ISERROR(BM69)</formula>
    </cfRule>
  </conditionalFormatting>
  <conditionalFormatting sqref="BM69 BO69:BP69">
    <cfRule type="expression" dxfId="729" priority="546" stopIfTrue="1">
      <formula>ISERROR(BM69)</formula>
    </cfRule>
  </conditionalFormatting>
  <conditionalFormatting sqref="BM70 BO70">
    <cfRule type="expression" dxfId="728" priority="544" stopIfTrue="1">
      <formula>ISERROR(BM70)</formula>
    </cfRule>
  </conditionalFormatting>
  <conditionalFormatting sqref="BM70 BO70">
    <cfRule type="expression" dxfId="727" priority="545" stopIfTrue="1">
      <formula>ISERROR(BM70)</formula>
    </cfRule>
  </conditionalFormatting>
  <conditionalFormatting sqref="BM70 BO70">
    <cfRule type="expression" dxfId="726" priority="543" stopIfTrue="1">
      <formula>ISERROR(BM70)</formula>
    </cfRule>
  </conditionalFormatting>
  <conditionalFormatting sqref="BM70:BO70">
    <cfRule type="expression" dxfId="725" priority="539" stopIfTrue="1">
      <formula>ISERROR(BM70)</formula>
    </cfRule>
  </conditionalFormatting>
  <conditionalFormatting sqref="BM70 BO70">
    <cfRule type="expression" dxfId="724" priority="540" stopIfTrue="1">
      <formula>ISERROR(BM70)</formula>
    </cfRule>
  </conditionalFormatting>
  <conditionalFormatting sqref="BM70 BO70">
    <cfRule type="expression" dxfId="723" priority="542" stopIfTrue="1">
      <formula>ISERROR(BM70)</formula>
    </cfRule>
  </conditionalFormatting>
  <conditionalFormatting sqref="BM70 BO70">
    <cfRule type="expression" dxfId="722" priority="541" stopIfTrue="1">
      <formula>ISERROR(BM70)</formula>
    </cfRule>
  </conditionalFormatting>
  <conditionalFormatting sqref="BM70 BO70">
    <cfRule type="expression" dxfId="721" priority="538" stopIfTrue="1">
      <formula>ISERROR(BM70)</formula>
    </cfRule>
  </conditionalFormatting>
  <conditionalFormatting sqref="BM71 BO71:BP71">
    <cfRule type="expression" dxfId="720" priority="552" stopIfTrue="1">
      <formula>ISERROR(BM71)</formula>
    </cfRule>
  </conditionalFormatting>
  <conditionalFormatting sqref="BM71 BO71">
    <cfRule type="expression" dxfId="719" priority="553" stopIfTrue="1">
      <formula>ISERROR(BM71)</formula>
    </cfRule>
  </conditionalFormatting>
  <conditionalFormatting sqref="BM71:BO71 BQ71">
    <cfRule type="expression" dxfId="718" priority="551" stopIfTrue="1">
      <formula>ISERROR(BM71)</formula>
    </cfRule>
  </conditionalFormatting>
  <conditionalFormatting sqref="BM71 BO71">
    <cfRule type="expression" dxfId="717" priority="550" stopIfTrue="1">
      <formula>ISERROR(BM71)</formula>
    </cfRule>
  </conditionalFormatting>
  <conditionalFormatting sqref="BM72 BO72">
    <cfRule type="expression" dxfId="716" priority="572" stopIfTrue="1">
      <formula>ISERROR(BM72)</formula>
    </cfRule>
  </conditionalFormatting>
  <conditionalFormatting sqref="BM72 BO72:BP72">
    <cfRule type="expression" dxfId="715" priority="573" stopIfTrue="1">
      <formula>ISERROR(BM72)</formula>
    </cfRule>
  </conditionalFormatting>
  <conditionalFormatting sqref="BM72 BO72">
    <cfRule type="expression" dxfId="714" priority="571" stopIfTrue="1">
      <formula>ISERROR(BM72)</formula>
    </cfRule>
  </conditionalFormatting>
  <conditionalFormatting sqref="BM72 BO72">
    <cfRule type="expression" dxfId="713" priority="574" stopIfTrue="1">
      <formula>ISERROR(BM72)</formula>
    </cfRule>
  </conditionalFormatting>
  <conditionalFormatting sqref="BM72:BO72">
    <cfRule type="expression" dxfId="712" priority="576" stopIfTrue="1">
      <formula>ISERROR(BM72)</formula>
    </cfRule>
  </conditionalFormatting>
  <conditionalFormatting sqref="BM72 BO72 BQ72">
    <cfRule type="expression" dxfId="711" priority="577" stopIfTrue="1">
      <formula>ISERROR(BM72)</formula>
    </cfRule>
  </conditionalFormatting>
  <conditionalFormatting sqref="BM72 BO72">
    <cfRule type="expression" dxfId="710" priority="575" stopIfTrue="1">
      <formula>ISERROR(BM72)</formula>
    </cfRule>
  </conditionalFormatting>
  <conditionalFormatting sqref="BM72 BO72">
    <cfRule type="expression" dxfId="709" priority="570" stopIfTrue="1">
      <formula>ISERROR(BM72)</formula>
    </cfRule>
  </conditionalFormatting>
  <conditionalFormatting sqref="BM73:BP73">
    <cfRule type="expression" dxfId="708" priority="581" stopIfTrue="1">
      <formula>ISERROR(BM73)</formula>
    </cfRule>
  </conditionalFormatting>
  <conditionalFormatting sqref="BM73 BO73">
    <cfRule type="expression" dxfId="707" priority="579" stopIfTrue="1">
      <formula>ISERROR(BM73)</formula>
    </cfRule>
  </conditionalFormatting>
  <conditionalFormatting sqref="BM73 BO73 BQ73">
    <cfRule type="expression" dxfId="706" priority="580" stopIfTrue="1">
      <formula>ISERROR(BM73)</formula>
    </cfRule>
  </conditionalFormatting>
  <conditionalFormatting sqref="BM73 BO73">
    <cfRule type="expression" dxfId="705" priority="578" stopIfTrue="1">
      <formula>ISERROR(BM73)</formula>
    </cfRule>
  </conditionalFormatting>
  <conditionalFormatting sqref="BM74 BO74">
    <cfRule type="expression" dxfId="704" priority="584" stopIfTrue="1">
      <formula>ISERROR(BM74)</formula>
    </cfRule>
  </conditionalFormatting>
  <conditionalFormatting sqref="BM74 BO74:BP74">
    <cfRule type="expression" dxfId="703" priority="585" stopIfTrue="1">
      <formula>ISERROR(BM74)</formula>
    </cfRule>
  </conditionalFormatting>
  <conditionalFormatting sqref="BM74 BO74 BQ74">
    <cfRule type="expression" dxfId="702" priority="583" stopIfTrue="1">
      <formula>ISERROR(BM74)</formula>
    </cfRule>
  </conditionalFormatting>
  <conditionalFormatting sqref="BM74:BO74">
    <cfRule type="expression" dxfId="701" priority="582" stopIfTrue="1">
      <formula>ISERROR(BM74)</formula>
    </cfRule>
  </conditionalFormatting>
  <conditionalFormatting sqref="BM75 BO75">
    <cfRule type="expression" dxfId="700" priority="1417" stopIfTrue="1">
      <formula>ISERROR(BM75)</formula>
    </cfRule>
  </conditionalFormatting>
  <conditionalFormatting sqref="BM75 BO75">
    <cfRule type="expression" dxfId="699" priority="1418" stopIfTrue="1">
      <formula>ISERROR(BM75)</formula>
    </cfRule>
  </conditionalFormatting>
  <conditionalFormatting sqref="BM75 BO75">
    <cfRule type="expression" dxfId="698" priority="1420" stopIfTrue="1">
      <formula>ISERROR(BM75)</formula>
    </cfRule>
  </conditionalFormatting>
  <conditionalFormatting sqref="BM75 BO75">
    <cfRule type="expression" dxfId="697" priority="1422" stopIfTrue="1">
      <formula>ISERROR(BM75)</formula>
    </cfRule>
  </conditionalFormatting>
  <conditionalFormatting sqref="BM75 BO75">
    <cfRule type="expression" dxfId="696" priority="1423" stopIfTrue="1">
      <formula>ISERROR(BM75)</formula>
    </cfRule>
  </conditionalFormatting>
  <conditionalFormatting sqref="BM75 BO75">
    <cfRule type="expression" dxfId="695" priority="1421" stopIfTrue="1">
      <formula>ISERROR(BM75)</formula>
    </cfRule>
  </conditionalFormatting>
  <conditionalFormatting sqref="BM75 BO75">
    <cfRule type="expression" dxfId="694" priority="1419" stopIfTrue="1">
      <formula>ISERROR(BM75)</formula>
    </cfRule>
  </conditionalFormatting>
  <conditionalFormatting sqref="BM75:BO75">
    <cfRule type="expression" dxfId="693" priority="1409" stopIfTrue="1">
      <formula>ISERROR(BM75)</formula>
    </cfRule>
  </conditionalFormatting>
  <conditionalFormatting sqref="BM76 BO76">
    <cfRule type="expression" dxfId="692" priority="1429" stopIfTrue="1">
      <formula>ISERROR(BM76)</formula>
    </cfRule>
  </conditionalFormatting>
  <conditionalFormatting sqref="BM76 BO76 BQ76">
    <cfRule type="expression" dxfId="691" priority="1430" stopIfTrue="1">
      <formula>ISERROR(BM76)</formula>
    </cfRule>
  </conditionalFormatting>
  <conditionalFormatting sqref="BM76 BO76:BP76">
    <cfRule type="expression" dxfId="690" priority="1428" stopIfTrue="1">
      <formula>ISERROR(BM76)</formula>
    </cfRule>
  </conditionalFormatting>
  <conditionalFormatting sqref="BM76:BO76">
    <cfRule type="expression" dxfId="689" priority="1424" stopIfTrue="1">
      <formula>ISERROR(BM76)</formula>
    </cfRule>
  </conditionalFormatting>
  <conditionalFormatting sqref="BM77 BO77">
    <cfRule type="expression" dxfId="688" priority="1435" stopIfTrue="1">
      <formula>ISERROR(BM77)</formula>
    </cfRule>
  </conditionalFormatting>
  <conditionalFormatting sqref="BM77 BO77">
    <cfRule type="expression" dxfId="687" priority="1436" stopIfTrue="1">
      <formula>ISERROR(BM77)</formula>
    </cfRule>
  </conditionalFormatting>
  <conditionalFormatting sqref="BM77 BO77">
    <cfRule type="expression" dxfId="686" priority="1437" stopIfTrue="1">
      <formula>ISERROR(BM77)</formula>
    </cfRule>
  </conditionalFormatting>
  <conditionalFormatting sqref="BM77:BO77">
    <cfRule type="expression" dxfId="685" priority="1431" stopIfTrue="1">
      <formula>ISERROR(BM77)</formula>
    </cfRule>
  </conditionalFormatting>
  <conditionalFormatting sqref="BM78 BO78">
    <cfRule type="expression" dxfId="684" priority="1441" stopIfTrue="1">
      <formula>ISERROR(BM78)</formula>
    </cfRule>
  </conditionalFormatting>
  <conditionalFormatting sqref="BM78:BO78">
    <cfRule type="expression" dxfId="683" priority="1439" stopIfTrue="1">
      <formula>ISERROR(BM78)</formula>
    </cfRule>
  </conditionalFormatting>
  <conditionalFormatting sqref="BM78 BO78:BP78">
    <cfRule type="expression" dxfId="682" priority="1440" stopIfTrue="1">
      <formula>ISERROR(BM78)</formula>
    </cfRule>
  </conditionalFormatting>
  <conditionalFormatting sqref="BM78 BO78 BQ78">
    <cfRule type="expression" dxfId="681" priority="1438" stopIfTrue="1">
      <formula>ISERROR(BM78)</formula>
    </cfRule>
  </conditionalFormatting>
  <conditionalFormatting sqref="BM79 BO79">
    <cfRule type="expression" dxfId="680" priority="1446" stopIfTrue="1">
      <formula>ISERROR(BM79)</formula>
    </cfRule>
  </conditionalFormatting>
  <conditionalFormatting sqref="BM79 BO79">
    <cfRule type="expression" dxfId="679" priority="1448" stopIfTrue="1">
      <formula>ISERROR(BM79)</formula>
    </cfRule>
  </conditionalFormatting>
  <conditionalFormatting sqref="BM79:BO79">
    <cfRule type="expression" dxfId="678" priority="1447" stopIfTrue="1">
      <formula>ISERROR(BM79)</formula>
    </cfRule>
  </conditionalFormatting>
  <conditionalFormatting sqref="BM79 BO79">
    <cfRule type="expression" dxfId="677" priority="1445" stopIfTrue="1">
      <formula>ISERROR(BM79)</formula>
    </cfRule>
  </conditionalFormatting>
  <conditionalFormatting sqref="BM80 BO80">
    <cfRule type="expression" dxfId="676" priority="1457" stopIfTrue="1">
      <formula>ISERROR(BM80)</formula>
    </cfRule>
  </conditionalFormatting>
  <conditionalFormatting sqref="BM80 BO80">
    <cfRule type="expression" dxfId="675" priority="1458" stopIfTrue="1">
      <formula>ISERROR(BM80)</formula>
    </cfRule>
  </conditionalFormatting>
  <conditionalFormatting sqref="BM80 BO80">
    <cfRule type="expression" dxfId="674" priority="1456" stopIfTrue="1">
      <formula>ISERROR(BM80)</formula>
    </cfRule>
  </conditionalFormatting>
  <conditionalFormatting sqref="BM80:BO80">
    <cfRule type="expression" dxfId="673" priority="1452" stopIfTrue="1">
      <formula>ISERROR(BM80)</formula>
    </cfRule>
  </conditionalFormatting>
  <conditionalFormatting sqref="BM81 BO81 BM83 BO83">
    <cfRule type="expression" dxfId="672" priority="1510" stopIfTrue="1">
      <formula>ISERROR(BM81)</formula>
    </cfRule>
  </conditionalFormatting>
  <conditionalFormatting sqref="BM81:BO81 BM83:BO83">
    <cfRule type="expression" dxfId="671" priority="1511" stopIfTrue="1">
      <formula>ISERROR(BM81)</formula>
    </cfRule>
  </conditionalFormatting>
  <conditionalFormatting sqref="BM81 BO81 BM83 BO83">
    <cfRule type="expression" dxfId="670" priority="1509" stopIfTrue="1">
      <formula>ISERROR(BM81)</formula>
    </cfRule>
  </conditionalFormatting>
  <conditionalFormatting sqref="BM81 BO81:BQ81 BM83 BO83:BQ83">
    <cfRule type="expression" dxfId="669" priority="1497" stopIfTrue="1">
      <formula>ISERROR(BM81)</formula>
    </cfRule>
  </conditionalFormatting>
  <conditionalFormatting sqref="BM82 BO82">
    <cfRule type="expression" dxfId="668" priority="1512" stopIfTrue="1">
      <formula>ISERROR(BM82)</formula>
    </cfRule>
  </conditionalFormatting>
  <conditionalFormatting sqref="BM82:BO82">
    <cfRule type="expression" dxfId="667" priority="1513" stopIfTrue="1">
      <formula>ISERROR(BM82)</formula>
    </cfRule>
  </conditionalFormatting>
  <conditionalFormatting sqref="BM82 BO82">
    <cfRule type="expression" dxfId="666" priority="1514" stopIfTrue="1">
      <formula>ISERROR(BM82)</formula>
    </cfRule>
  </conditionalFormatting>
  <conditionalFormatting sqref="BM82 BO82:BQ82">
    <cfRule type="expression" dxfId="665" priority="1503" stopIfTrue="1">
      <formula>ISERROR(BM82)</formula>
    </cfRule>
  </conditionalFormatting>
  <conditionalFormatting sqref="BM85 BO85 BQ85">
    <cfRule type="expression" dxfId="664" priority="1611" stopIfTrue="1">
      <formula>ISERROR(BM85)</formula>
    </cfRule>
  </conditionalFormatting>
  <conditionalFormatting sqref="BM85 BO85:BP85">
    <cfRule type="expression" dxfId="663" priority="1612" stopIfTrue="1">
      <formula>ISERROR(BM85)</formula>
    </cfRule>
  </conditionalFormatting>
  <conditionalFormatting sqref="BM85:BO85">
    <cfRule type="expression" dxfId="662" priority="1613" stopIfTrue="1">
      <formula>ISERROR(BM85)</formula>
    </cfRule>
  </conditionalFormatting>
  <conditionalFormatting sqref="BM85 BO85">
    <cfRule type="expression" dxfId="661" priority="1610" stopIfTrue="1">
      <formula>ISERROR(BM85)</formula>
    </cfRule>
  </conditionalFormatting>
  <conditionalFormatting sqref="BM86:BO86">
    <cfRule type="expression" dxfId="660" priority="1644" stopIfTrue="1">
      <formula>ISERROR(BM86)</formula>
    </cfRule>
  </conditionalFormatting>
  <conditionalFormatting sqref="BM86 BO86">
    <cfRule type="expression" dxfId="659" priority="1645" stopIfTrue="1">
      <formula>ISERROR(BM86)</formula>
    </cfRule>
  </conditionalFormatting>
  <conditionalFormatting sqref="BM86 BO86">
    <cfRule type="expression" dxfId="658" priority="1646" stopIfTrue="1">
      <formula>ISERROR(BM86)</formula>
    </cfRule>
  </conditionalFormatting>
  <conditionalFormatting sqref="BM86 BO86:BQ86">
    <cfRule type="expression" dxfId="657" priority="1630" stopIfTrue="1">
      <formula>ISERROR(BM86)</formula>
    </cfRule>
  </conditionalFormatting>
  <conditionalFormatting sqref="BM88 BO88:BP88">
    <cfRule type="expression" dxfId="656" priority="1650" stopIfTrue="1">
      <formula>ISERROR(BM88)</formula>
    </cfRule>
  </conditionalFormatting>
  <conditionalFormatting sqref="BM88:BO88">
    <cfRule type="expression" dxfId="655" priority="1651" stopIfTrue="1">
      <formula>ISERROR(BM88)</formula>
    </cfRule>
  </conditionalFormatting>
  <conditionalFormatting sqref="BM88 BO88">
    <cfRule type="expression" dxfId="654" priority="1652" stopIfTrue="1">
      <formula>ISERROR(BM88)</formula>
    </cfRule>
  </conditionalFormatting>
  <conditionalFormatting sqref="BM88 BO88 BQ88">
    <cfRule type="expression" dxfId="653" priority="1622" stopIfTrue="1">
      <formula>ISERROR(BM88)</formula>
    </cfRule>
  </conditionalFormatting>
  <conditionalFormatting sqref="BM89 BO89:BP89">
    <cfRule type="expression" dxfId="652" priority="1655" stopIfTrue="1">
      <formula>ISERROR(BM89)</formula>
    </cfRule>
  </conditionalFormatting>
  <conditionalFormatting sqref="BM89:BO89">
    <cfRule type="expression" dxfId="651" priority="1653" stopIfTrue="1">
      <formula>ISERROR(BM89)</formula>
    </cfRule>
  </conditionalFormatting>
  <conditionalFormatting sqref="BM89 BO89">
    <cfRule type="expression" dxfId="650" priority="1654" stopIfTrue="1">
      <formula>ISERROR(BM89)</formula>
    </cfRule>
  </conditionalFormatting>
  <conditionalFormatting sqref="BM89 BO89 BQ89">
    <cfRule type="expression" dxfId="649" priority="1626" stopIfTrue="1">
      <formula>ISERROR(BM89)</formula>
    </cfRule>
  </conditionalFormatting>
  <conditionalFormatting sqref="BM90 BO90">
    <cfRule type="expression" dxfId="648" priority="1670" stopIfTrue="1">
      <formula>ISERROR(BM90)</formula>
    </cfRule>
  </conditionalFormatting>
  <conditionalFormatting sqref="BM90 BO90:BP90">
    <cfRule type="expression" dxfId="647" priority="1668" stopIfTrue="1">
      <formula>ISERROR(BM90)</formula>
    </cfRule>
  </conditionalFormatting>
  <conditionalFormatting sqref="BM90 BO90">
    <cfRule type="expression" dxfId="646" priority="1669" stopIfTrue="1">
      <formula>ISERROR(BM90)</formula>
    </cfRule>
  </conditionalFormatting>
  <conditionalFormatting sqref="BM90:BO90 BQ90">
    <cfRule type="expression" dxfId="645" priority="1634" stopIfTrue="1">
      <formula>ISERROR(BM90)</formula>
    </cfRule>
  </conditionalFormatting>
  <conditionalFormatting sqref="BM91 BO91">
    <cfRule type="expression" dxfId="644" priority="1679" stopIfTrue="1">
      <formula>ISERROR(BM91)</formula>
    </cfRule>
  </conditionalFormatting>
  <conditionalFormatting sqref="BM91 BO91">
    <cfRule type="expression" dxfId="643" priority="1678" stopIfTrue="1">
      <formula>ISERROR(BM91)</formula>
    </cfRule>
  </conditionalFormatting>
  <conditionalFormatting sqref="BM91 BO91">
    <cfRule type="expression" dxfId="642" priority="1680" stopIfTrue="1">
      <formula>ISERROR(BM91)</formula>
    </cfRule>
  </conditionalFormatting>
  <conditionalFormatting sqref="BM91:BO91">
    <cfRule type="expression" dxfId="641" priority="1677" stopIfTrue="1">
      <formula>ISERROR(BM91)</formula>
    </cfRule>
  </conditionalFormatting>
  <conditionalFormatting sqref="BN11:BN12 BQ11:BQ12">
    <cfRule type="expression" dxfId="640" priority="715" stopIfTrue="1">
      <formula>ISERROR(BN11)</formula>
    </cfRule>
  </conditionalFormatting>
  <conditionalFormatting sqref="BN11:BN12 BQ11:BQ12">
    <cfRule type="expression" dxfId="639" priority="714" stopIfTrue="1">
      <formula>ISERROR(BN11)</formula>
    </cfRule>
  </conditionalFormatting>
  <conditionalFormatting sqref="BN13:BN47 BQ13:BQ27 BN51:BN61">
    <cfRule type="expression" dxfId="638" priority="766" stopIfTrue="1">
      <formula>ISERROR(BN13)</formula>
    </cfRule>
  </conditionalFormatting>
  <conditionalFormatting sqref="BQ28:BQ47 BQ51:BQ61">
    <cfRule type="expression" dxfId="637" priority="773" stopIfTrue="1">
      <formula>ISERROR(BQ28)</formula>
    </cfRule>
  </conditionalFormatting>
  <conditionalFormatting sqref="BS11:BS12">
    <cfRule type="expression" dxfId="636" priority="697" stopIfTrue="1">
      <formula>ISERROR(BS11)</formula>
    </cfRule>
  </conditionalFormatting>
  <conditionalFormatting sqref="BN13:BN47 BQ13:BQ27 BN51:BN61">
    <cfRule type="expression" dxfId="635" priority="768" stopIfTrue="1">
      <formula>ISERROR(BN13)</formula>
    </cfRule>
  </conditionalFormatting>
  <conditionalFormatting sqref="BN13:BN47 BQ13:BQ27 BN51:BN61">
    <cfRule type="expression" dxfId="634" priority="767" stopIfTrue="1">
      <formula>ISERROR(BN13)</formula>
    </cfRule>
  </conditionalFormatting>
  <conditionalFormatting sqref="BN48">
    <cfRule type="expression" dxfId="633" priority="782" stopIfTrue="1">
      <formula>ISERROR(BN48)</formula>
    </cfRule>
  </conditionalFormatting>
  <conditionalFormatting sqref="BN48 BP48:BQ48">
    <cfRule type="expression" dxfId="632" priority="781" stopIfTrue="1">
      <formula>ISERROR(BN48)</formula>
    </cfRule>
  </conditionalFormatting>
  <conditionalFormatting sqref="BN48">
    <cfRule type="expression" dxfId="631" priority="780" stopIfTrue="1">
      <formula>ISERROR(BN48)</formula>
    </cfRule>
  </conditionalFormatting>
  <conditionalFormatting sqref="BN49">
    <cfRule type="expression" dxfId="630" priority="845" stopIfTrue="1">
      <formula>ISERROR(BN49)</formula>
    </cfRule>
  </conditionalFormatting>
  <conditionalFormatting sqref="BN49">
    <cfRule type="expression" dxfId="629" priority="846" stopIfTrue="1">
      <formula>ISERROR(BN49)</formula>
    </cfRule>
  </conditionalFormatting>
  <conditionalFormatting sqref="BN49">
    <cfRule type="expression" dxfId="628" priority="844" stopIfTrue="1">
      <formula>ISERROR(BN49)</formula>
    </cfRule>
  </conditionalFormatting>
  <conditionalFormatting sqref="BN50">
    <cfRule type="expression" dxfId="627" priority="857" stopIfTrue="1">
      <formula>ISERROR(BN50)</formula>
    </cfRule>
  </conditionalFormatting>
  <conditionalFormatting sqref="BN50">
    <cfRule type="expression" dxfId="626" priority="858" stopIfTrue="1">
      <formula>ISERROR(BN50)</formula>
    </cfRule>
  </conditionalFormatting>
  <conditionalFormatting sqref="BN50">
    <cfRule type="expression" dxfId="625" priority="856" stopIfTrue="1">
      <formula>ISERROR(BN50)</formula>
    </cfRule>
  </conditionalFormatting>
  <conditionalFormatting sqref="BN62">
    <cfRule type="expression" dxfId="624" priority="82" stopIfTrue="1">
      <formula>ISERROR(BN62)</formula>
    </cfRule>
  </conditionalFormatting>
  <conditionalFormatting sqref="BN62">
    <cfRule type="expression" dxfId="623" priority="81" stopIfTrue="1">
      <formula>ISERROR(BN62)</formula>
    </cfRule>
  </conditionalFormatting>
  <conditionalFormatting sqref="BN62">
    <cfRule type="expression" dxfId="622" priority="80" stopIfTrue="1">
      <formula>ISERROR(BN62)</formula>
    </cfRule>
  </conditionalFormatting>
  <conditionalFormatting sqref="BN63">
    <cfRule type="expression" dxfId="621" priority="86" stopIfTrue="1">
      <formula>ISERROR(BN63)</formula>
    </cfRule>
  </conditionalFormatting>
  <conditionalFormatting sqref="BN63">
    <cfRule type="expression" dxfId="620" priority="85" stopIfTrue="1">
      <formula>ISERROR(BN63)</formula>
    </cfRule>
  </conditionalFormatting>
  <conditionalFormatting sqref="BN63">
    <cfRule type="expression" dxfId="619" priority="84" stopIfTrue="1">
      <formula>ISERROR(BN63)</formula>
    </cfRule>
  </conditionalFormatting>
  <conditionalFormatting sqref="BN64">
    <cfRule type="expression" dxfId="618" priority="113" stopIfTrue="1">
      <formula>ISERROR(BN64)</formula>
    </cfRule>
  </conditionalFormatting>
  <conditionalFormatting sqref="BN64 BP64:BQ64">
    <cfRule type="expression" dxfId="617" priority="112" stopIfTrue="1">
      <formula>ISERROR(BN64)</formula>
    </cfRule>
  </conditionalFormatting>
  <conditionalFormatting sqref="BN65">
    <cfRule type="expression" dxfId="616" priority="110" stopIfTrue="1">
      <formula>ISERROR(BN65)</formula>
    </cfRule>
  </conditionalFormatting>
  <conditionalFormatting sqref="BN65">
    <cfRule type="expression" dxfId="615" priority="111" stopIfTrue="1">
      <formula>ISERROR(BN65)</formula>
    </cfRule>
  </conditionalFormatting>
  <conditionalFormatting sqref="BN65">
    <cfRule type="expression" dxfId="614" priority="109" stopIfTrue="1">
      <formula>ISERROR(BN65)</formula>
    </cfRule>
  </conditionalFormatting>
  <conditionalFormatting sqref="BN66">
    <cfRule type="expression" dxfId="613" priority="427" stopIfTrue="1">
      <formula>ISERROR(BN66)</formula>
    </cfRule>
  </conditionalFormatting>
  <conditionalFormatting sqref="BN66 BP66">
    <cfRule type="expression" dxfId="612" priority="428" stopIfTrue="1">
      <formula>ISERROR(BN66)</formula>
    </cfRule>
  </conditionalFormatting>
  <conditionalFormatting sqref="BN66 BQ66">
    <cfRule type="expression" dxfId="611" priority="426" stopIfTrue="1">
      <formula>ISERROR(BN66)</formula>
    </cfRule>
  </conditionalFormatting>
  <conditionalFormatting sqref="BN67">
    <cfRule type="expression" dxfId="610" priority="425" stopIfTrue="1">
      <formula>ISERROR(BN67)</formula>
    </cfRule>
  </conditionalFormatting>
  <conditionalFormatting sqref="BN67">
    <cfRule type="expression" dxfId="609" priority="423" stopIfTrue="1">
      <formula>ISERROR(BN67)</formula>
    </cfRule>
  </conditionalFormatting>
  <conditionalFormatting sqref="BN67">
    <cfRule type="expression" dxfId="608" priority="424" stopIfTrue="1">
      <formula>ISERROR(BN67)</formula>
    </cfRule>
  </conditionalFormatting>
  <conditionalFormatting sqref="BU67">
    <cfRule type="expression" dxfId="607" priority="154" stopIfTrue="1">
      <formula>ISERROR(BU67)</formula>
    </cfRule>
  </conditionalFormatting>
  <conditionalFormatting sqref="BN68">
    <cfRule type="expression" dxfId="606" priority="419" stopIfTrue="1">
      <formula>ISERROR(BN68)</formula>
    </cfRule>
  </conditionalFormatting>
  <conditionalFormatting sqref="BN68 BP68">
    <cfRule type="expression" dxfId="605" priority="417" stopIfTrue="1">
      <formula>ISERROR(BN68)</formula>
    </cfRule>
  </conditionalFormatting>
  <conditionalFormatting sqref="BN68">
    <cfRule type="expression" dxfId="604" priority="418" stopIfTrue="1">
      <formula>ISERROR(BN68)</formula>
    </cfRule>
  </conditionalFormatting>
  <conditionalFormatting sqref="BN68 BQ68">
    <cfRule type="expression" dxfId="603" priority="420" stopIfTrue="1">
      <formula>ISERROR(BN68)</formula>
    </cfRule>
  </conditionalFormatting>
  <conditionalFormatting sqref="BN68">
    <cfRule type="expression" dxfId="602" priority="422" stopIfTrue="1">
      <formula>ISERROR(BN68)</formula>
    </cfRule>
  </conditionalFormatting>
  <conditionalFormatting sqref="BN68">
    <cfRule type="expression" dxfId="601" priority="421" stopIfTrue="1">
      <formula>ISERROR(BN68)</formula>
    </cfRule>
  </conditionalFormatting>
  <conditionalFormatting sqref="BN68">
    <cfRule type="expression" dxfId="600" priority="416" stopIfTrue="1">
      <formula>ISERROR(BN68)</formula>
    </cfRule>
  </conditionalFormatting>
  <conditionalFormatting sqref="BN69">
    <cfRule type="expression" dxfId="599" priority="605" stopIfTrue="1">
      <formula>ISERROR(BN69)</formula>
    </cfRule>
  </conditionalFormatting>
  <conditionalFormatting sqref="BN69">
    <cfRule type="expression" dxfId="598" priority="606" stopIfTrue="1">
      <formula>ISERROR(BN69)</formula>
    </cfRule>
  </conditionalFormatting>
  <conditionalFormatting sqref="BN69">
    <cfRule type="expression" dxfId="597" priority="604" stopIfTrue="1">
      <formula>ISERROR(BN69)</formula>
    </cfRule>
  </conditionalFormatting>
  <conditionalFormatting sqref="BN70">
    <cfRule type="expression" dxfId="596" priority="609" stopIfTrue="1">
      <formula>ISERROR(BN70)</formula>
    </cfRule>
  </conditionalFormatting>
  <conditionalFormatting sqref="BN70">
    <cfRule type="expression" dxfId="595" priority="610" stopIfTrue="1">
      <formula>ISERROR(BN70)</formula>
    </cfRule>
  </conditionalFormatting>
  <conditionalFormatting sqref="BN70">
    <cfRule type="expression" dxfId="594" priority="612" stopIfTrue="1">
      <formula>ISERROR(BN70)</formula>
    </cfRule>
  </conditionalFormatting>
  <conditionalFormatting sqref="BN70">
    <cfRule type="expression" dxfId="593" priority="613" stopIfTrue="1">
      <formula>ISERROR(BN70)</formula>
    </cfRule>
  </conditionalFormatting>
  <conditionalFormatting sqref="BN70">
    <cfRule type="expression" dxfId="592" priority="611" stopIfTrue="1">
      <formula>ISERROR(BN70)</formula>
    </cfRule>
  </conditionalFormatting>
  <conditionalFormatting sqref="BN70">
    <cfRule type="expression" dxfId="591" priority="608" stopIfTrue="1">
      <formula>ISERROR(BN70)</formula>
    </cfRule>
  </conditionalFormatting>
  <conditionalFormatting sqref="BN70">
    <cfRule type="expression" dxfId="590" priority="607" stopIfTrue="1">
      <formula>ISERROR(BN70)</formula>
    </cfRule>
  </conditionalFormatting>
  <conditionalFormatting sqref="BN71">
    <cfRule type="expression" dxfId="589" priority="615" stopIfTrue="1">
      <formula>ISERROR(BN71)</formula>
    </cfRule>
  </conditionalFormatting>
  <conditionalFormatting sqref="BN71">
    <cfRule type="expression" dxfId="588" priority="616" stopIfTrue="1">
      <formula>ISERROR(BN71)</formula>
    </cfRule>
  </conditionalFormatting>
  <conditionalFormatting sqref="BN71">
    <cfRule type="expression" dxfId="587" priority="614" stopIfTrue="1">
      <formula>ISERROR(BN71)</formula>
    </cfRule>
  </conditionalFormatting>
  <conditionalFormatting sqref="BN72">
    <cfRule type="expression" dxfId="586" priority="643" stopIfTrue="1">
      <formula>ISERROR(BN72)</formula>
    </cfRule>
  </conditionalFormatting>
  <conditionalFormatting sqref="BN72">
    <cfRule type="expression" dxfId="585" priority="644" stopIfTrue="1">
      <formula>ISERROR(BN72)</formula>
    </cfRule>
  </conditionalFormatting>
  <conditionalFormatting sqref="BN72">
    <cfRule type="expression" dxfId="584" priority="645" stopIfTrue="1">
      <formula>ISERROR(BN72)</formula>
    </cfRule>
  </conditionalFormatting>
  <conditionalFormatting sqref="BN72">
    <cfRule type="expression" dxfId="583" priority="646" stopIfTrue="1">
      <formula>ISERROR(BN72)</formula>
    </cfRule>
  </conditionalFormatting>
  <conditionalFormatting sqref="BN72">
    <cfRule type="expression" dxfId="582" priority="648" stopIfTrue="1">
      <formula>ISERROR(BN72)</formula>
    </cfRule>
  </conditionalFormatting>
  <conditionalFormatting sqref="BN72">
    <cfRule type="expression" dxfId="581" priority="647" stopIfTrue="1">
      <formula>ISERROR(BN72)</formula>
    </cfRule>
  </conditionalFormatting>
  <conditionalFormatting sqref="BN72">
    <cfRule type="expression" dxfId="580" priority="642" stopIfTrue="1">
      <formula>ISERROR(BN72)</formula>
    </cfRule>
  </conditionalFormatting>
  <conditionalFormatting sqref="BN73">
    <cfRule type="expression" dxfId="579" priority="651" stopIfTrue="1">
      <formula>ISERROR(BN73)</formula>
    </cfRule>
  </conditionalFormatting>
  <conditionalFormatting sqref="BN73">
    <cfRule type="expression" dxfId="578" priority="650" stopIfTrue="1">
      <formula>ISERROR(BN73)</formula>
    </cfRule>
  </conditionalFormatting>
  <conditionalFormatting sqref="BN73">
    <cfRule type="expression" dxfId="577" priority="649" stopIfTrue="1">
      <formula>ISERROR(BN73)</formula>
    </cfRule>
  </conditionalFormatting>
  <conditionalFormatting sqref="BN74">
    <cfRule type="expression" dxfId="576" priority="653" stopIfTrue="1">
      <formula>ISERROR(BN74)</formula>
    </cfRule>
  </conditionalFormatting>
  <conditionalFormatting sqref="BN74">
    <cfRule type="expression" dxfId="575" priority="654" stopIfTrue="1">
      <formula>ISERROR(BN74)</formula>
    </cfRule>
  </conditionalFormatting>
  <conditionalFormatting sqref="BN74">
    <cfRule type="expression" dxfId="574" priority="652" stopIfTrue="1">
      <formula>ISERROR(BN74)</formula>
    </cfRule>
  </conditionalFormatting>
  <conditionalFormatting sqref="BN75">
    <cfRule type="expression" dxfId="573" priority="1413" stopIfTrue="1">
      <formula>ISERROR(BN75)</formula>
    </cfRule>
  </conditionalFormatting>
  <conditionalFormatting sqref="BN75">
    <cfRule type="expression" dxfId="572" priority="1414" stopIfTrue="1">
      <formula>ISERROR(BN75)</formula>
    </cfRule>
  </conditionalFormatting>
  <conditionalFormatting sqref="BN75">
    <cfRule type="expression" dxfId="571" priority="1416" stopIfTrue="1">
      <formula>ISERROR(BN75)</formula>
    </cfRule>
  </conditionalFormatting>
  <conditionalFormatting sqref="BN75">
    <cfRule type="expression" dxfId="570" priority="1415" stopIfTrue="1">
      <formula>ISERROR(BN75)</formula>
    </cfRule>
  </conditionalFormatting>
  <conditionalFormatting sqref="BN75 BP75">
    <cfRule type="expression" dxfId="569" priority="1411" stopIfTrue="1">
      <formula>ISERROR(BN75)</formula>
    </cfRule>
  </conditionalFormatting>
  <conditionalFormatting sqref="BN75 BQ75">
    <cfRule type="expression" dxfId="568" priority="1412" stopIfTrue="1">
      <formula>ISERROR(BN75)</formula>
    </cfRule>
  </conditionalFormatting>
  <conditionalFormatting sqref="BN75">
    <cfRule type="expression" dxfId="567" priority="1410" stopIfTrue="1">
      <formula>ISERROR(BN75)</formula>
    </cfRule>
  </conditionalFormatting>
  <conditionalFormatting sqref="BN76">
    <cfRule type="expression" dxfId="566" priority="1426" stopIfTrue="1">
      <formula>ISERROR(BN76)</formula>
    </cfRule>
  </conditionalFormatting>
  <conditionalFormatting sqref="BN76">
    <cfRule type="expression" dxfId="565" priority="1427" stopIfTrue="1">
      <formula>ISERROR(BN76)</formula>
    </cfRule>
  </conditionalFormatting>
  <conditionalFormatting sqref="BN76">
    <cfRule type="expression" dxfId="564" priority="1425" stopIfTrue="1">
      <formula>ISERROR(BN76)</formula>
    </cfRule>
  </conditionalFormatting>
  <conditionalFormatting sqref="BN77">
    <cfRule type="expression" dxfId="563" priority="1434" stopIfTrue="1">
      <formula>ISERROR(BN77)</formula>
    </cfRule>
  </conditionalFormatting>
  <conditionalFormatting sqref="BN77 BP77:BQ77">
    <cfRule type="expression" dxfId="562" priority="1433" stopIfTrue="1">
      <formula>ISERROR(BN77)</formula>
    </cfRule>
  </conditionalFormatting>
  <conditionalFormatting sqref="BN77">
    <cfRule type="expression" dxfId="561" priority="1432" stopIfTrue="1">
      <formula>ISERROR(BN77)</formula>
    </cfRule>
  </conditionalFormatting>
  <conditionalFormatting sqref="BN78">
    <cfRule type="expression" dxfId="560" priority="1444" stopIfTrue="1">
      <formula>ISERROR(BN78)</formula>
    </cfRule>
  </conditionalFormatting>
  <conditionalFormatting sqref="BN78">
    <cfRule type="expression" dxfId="559" priority="1443" stopIfTrue="1">
      <formula>ISERROR(BN78)</formula>
    </cfRule>
  </conditionalFormatting>
  <conditionalFormatting sqref="BN78">
    <cfRule type="expression" dxfId="558" priority="1442" stopIfTrue="1">
      <formula>ISERROR(BN78)</formula>
    </cfRule>
  </conditionalFormatting>
  <conditionalFormatting sqref="BN79 BP79">
    <cfRule type="expression" dxfId="557" priority="1450" stopIfTrue="1">
      <formula>ISERROR(BN79)</formula>
    </cfRule>
  </conditionalFormatting>
  <conditionalFormatting sqref="BN79">
    <cfRule type="expression" dxfId="556" priority="1451" stopIfTrue="1">
      <formula>ISERROR(BN79)</formula>
    </cfRule>
  </conditionalFormatting>
  <conditionalFormatting sqref="BN79 BQ79">
    <cfRule type="expression" dxfId="555" priority="1449" stopIfTrue="1">
      <formula>ISERROR(BN79)</formula>
    </cfRule>
  </conditionalFormatting>
  <conditionalFormatting sqref="BN80">
    <cfRule type="expression" dxfId="554" priority="1455" stopIfTrue="1">
      <formula>ISERROR(BN80)</formula>
    </cfRule>
  </conditionalFormatting>
  <conditionalFormatting sqref="BN80 BP80">
    <cfRule type="expression" dxfId="553" priority="1454" stopIfTrue="1">
      <formula>ISERROR(BN80)</formula>
    </cfRule>
  </conditionalFormatting>
  <conditionalFormatting sqref="BN80 BQ80">
    <cfRule type="expression" dxfId="552" priority="1453" stopIfTrue="1">
      <formula>ISERROR(BN80)</formula>
    </cfRule>
  </conditionalFormatting>
  <conditionalFormatting sqref="BN81 BN83">
    <cfRule type="expression" dxfId="551" priority="1516" stopIfTrue="1">
      <formula>ISERROR(BN81)</formula>
    </cfRule>
  </conditionalFormatting>
  <conditionalFormatting sqref="BN81 BN83">
    <cfRule type="expression" dxfId="550" priority="1517" stopIfTrue="1">
      <formula>ISERROR(BN81)</formula>
    </cfRule>
  </conditionalFormatting>
  <conditionalFormatting sqref="BN81 BN83">
    <cfRule type="expression" dxfId="549" priority="1515" stopIfTrue="1">
      <formula>ISERROR(BN81)</formula>
    </cfRule>
  </conditionalFormatting>
  <conditionalFormatting sqref="BN82">
    <cfRule type="expression" dxfId="548" priority="1519" stopIfTrue="1">
      <formula>ISERROR(BN82)</formula>
    </cfRule>
  </conditionalFormatting>
  <conditionalFormatting sqref="BN82">
    <cfRule type="expression" dxfId="547" priority="1520" stopIfTrue="1">
      <formula>ISERROR(BN82)</formula>
    </cfRule>
  </conditionalFormatting>
  <conditionalFormatting sqref="BN82">
    <cfRule type="expression" dxfId="546" priority="1518" stopIfTrue="1">
      <formula>ISERROR(BN82)</formula>
    </cfRule>
  </conditionalFormatting>
  <conditionalFormatting sqref="BN85">
    <cfRule type="expression" dxfId="545" priority="1615" stopIfTrue="1">
      <formula>ISERROR(BN85)</formula>
    </cfRule>
  </conditionalFormatting>
  <conditionalFormatting sqref="BN85">
    <cfRule type="expression" dxfId="544" priority="1616" stopIfTrue="1">
      <formula>ISERROR(BN85)</formula>
    </cfRule>
  </conditionalFormatting>
  <conditionalFormatting sqref="BN85">
    <cfRule type="expression" dxfId="543" priority="1614" stopIfTrue="1">
      <formula>ISERROR(BN85)</formula>
    </cfRule>
  </conditionalFormatting>
  <conditionalFormatting sqref="BN86">
    <cfRule type="expression" dxfId="542" priority="1648" stopIfTrue="1">
      <formula>ISERROR(BN86)</formula>
    </cfRule>
  </conditionalFormatting>
  <conditionalFormatting sqref="BN86">
    <cfRule type="expression" dxfId="541" priority="1649" stopIfTrue="1">
      <formula>ISERROR(BN86)</formula>
    </cfRule>
  </conditionalFormatting>
  <conditionalFormatting sqref="BN86">
    <cfRule type="expression" dxfId="540" priority="1647" stopIfTrue="1">
      <formula>ISERROR(BN86)</formula>
    </cfRule>
  </conditionalFormatting>
  <conditionalFormatting sqref="BN88">
    <cfRule type="expression" dxfId="539" priority="1658" stopIfTrue="1">
      <formula>ISERROR(BN88)</formula>
    </cfRule>
  </conditionalFormatting>
  <conditionalFormatting sqref="BN88">
    <cfRule type="expression" dxfId="538" priority="1657" stopIfTrue="1">
      <formula>ISERROR(BN88)</formula>
    </cfRule>
  </conditionalFormatting>
  <conditionalFormatting sqref="BN88">
    <cfRule type="expression" dxfId="537" priority="1656" stopIfTrue="1">
      <formula>ISERROR(BN88)</formula>
    </cfRule>
  </conditionalFormatting>
  <conditionalFormatting sqref="BN89">
    <cfRule type="expression" dxfId="536" priority="1664" stopIfTrue="1">
      <formula>ISERROR(BN89)</formula>
    </cfRule>
  </conditionalFormatting>
  <conditionalFormatting sqref="BN89">
    <cfRule type="expression" dxfId="535" priority="1663" stopIfTrue="1">
      <formula>ISERROR(BN89)</formula>
    </cfRule>
  </conditionalFormatting>
  <conditionalFormatting sqref="BN89">
    <cfRule type="expression" dxfId="534" priority="1662" stopIfTrue="1">
      <formula>ISERROR(BN89)</formula>
    </cfRule>
  </conditionalFormatting>
  <conditionalFormatting sqref="BN90">
    <cfRule type="expression" dxfId="533" priority="1676" stopIfTrue="1">
      <formula>ISERROR(BN90)</formula>
    </cfRule>
  </conditionalFormatting>
  <conditionalFormatting sqref="BN90">
    <cfRule type="expression" dxfId="532" priority="1675" stopIfTrue="1">
      <formula>ISERROR(BN90)</formula>
    </cfRule>
  </conditionalFormatting>
  <conditionalFormatting sqref="BN90">
    <cfRule type="expression" dxfId="531" priority="1674" stopIfTrue="1">
      <formula>ISERROR(BN90)</formula>
    </cfRule>
  </conditionalFormatting>
  <conditionalFormatting sqref="BN91">
    <cfRule type="expression" dxfId="530" priority="1681" stopIfTrue="1">
      <formula>ISERROR(BN91)</formula>
    </cfRule>
  </conditionalFormatting>
  <conditionalFormatting sqref="BN91">
    <cfRule type="expression" dxfId="529" priority="1682" stopIfTrue="1">
      <formula>ISERROR(BN91)</formula>
    </cfRule>
  </conditionalFormatting>
  <conditionalFormatting sqref="BN91 BP91">
    <cfRule type="expression" dxfId="528" priority="1683" stopIfTrue="1">
      <formula>ISERROR(BN91)</formula>
    </cfRule>
  </conditionalFormatting>
  <conditionalFormatting sqref="BQ91">
    <cfRule type="expression" dxfId="527" priority="1638" stopIfTrue="1">
      <formula>ISERROR(BQ91)</formula>
    </cfRule>
  </conditionalFormatting>
  <conditionalFormatting sqref="BP11:BP12">
    <cfRule type="expression" dxfId="526" priority="712" stopIfTrue="1">
      <formula>ISERROR(BP11)</formula>
    </cfRule>
  </conditionalFormatting>
  <conditionalFormatting sqref="BP11:BP12">
    <cfRule type="expression" dxfId="525" priority="710" stopIfTrue="1">
      <formula>ISERROR(BP11)</formula>
    </cfRule>
  </conditionalFormatting>
  <conditionalFormatting sqref="BP13:BP27">
    <cfRule type="expression" dxfId="524" priority="765" stopIfTrue="1">
      <formula>ISERROR(BP13)</formula>
    </cfRule>
  </conditionalFormatting>
  <conditionalFormatting sqref="BQ28:BQ47 BQ51:BQ61">
    <cfRule type="expression" dxfId="523" priority="774" stopIfTrue="1">
      <formula>ISERROR(BQ28)</formula>
    </cfRule>
  </conditionalFormatting>
  <conditionalFormatting sqref="BP13:BP27">
    <cfRule type="expression" dxfId="522" priority="764" stopIfTrue="1">
      <formula>ISERROR(BP13)</formula>
    </cfRule>
  </conditionalFormatting>
  <conditionalFormatting sqref="BP13:BP27">
    <cfRule type="expression" dxfId="521" priority="763" stopIfTrue="1">
      <formula>ISERROR(BP13)</formula>
    </cfRule>
  </conditionalFormatting>
  <conditionalFormatting sqref="BP48">
    <cfRule type="expression" dxfId="520" priority="785" stopIfTrue="1">
      <formula>ISERROR(BP48)</formula>
    </cfRule>
  </conditionalFormatting>
  <conditionalFormatting sqref="BP48:BQ48">
    <cfRule type="expression" dxfId="519" priority="784" stopIfTrue="1">
      <formula>ISERROR(BP48)</formula>
    </cfRule>
  </conditionalFormatting>
  <conditionalFormatting sqref="BP48">
    <cfRule type="expression" dxfId="518" priority="783" stopIfTrue="1">
      <formula>ISERROR(BP48)</formula>
    </cfRule>
  </conditionalFormatting>
  <conditionalFormatting sqref="BP49">
    <cfRule type="expression" dxfId="517" priority="849" stopIfTrue="1">
      <formula>ISERROR(BP49)</formula>
    </cfRule>
  </conditionalFormatting>
  <conditionalFormatting sqref="BP49:BQ49">
    <cfRule type="expression" dxfId="516" priority="848" stopIfTrue="1">
      <formula>ISERROR(BP49)</formula>
    </cfRule>
  </conditionalFormatting>
  <conditionalFormatting sqref="BP49">
    <cfRule type="expression" dxfId="515" priority="847" stopIfTrue="1">
      <formula>ISERROR(BP49)</formula>
    </cfRule>
  </conditionalFormatting>
  <conditionalFormatting sqref="BP50">
    <cfRule type="expression" dxfId="514" priority="860" stopIfTrue="1">
      <formula>ISERROR(BP50)</formula>
    </cfRule>
  </conditionalFormatting>
  <conditionalFormatting sqref="BP50:BQ50">
    <cfRule type="expression" dxfId="513" priority="861" stopIfTrue="1">
      <formula>ISERROR(BP50)</formula>
    </cfRule>
  </conditionalFormatting>
  <conditionalFormatting sqref="BP50">
    <cfRule type="expression" dxfId="512" priority="859" stopIfTrue="1">
      <formula>ISERROR(BP50)</formula>
    </cfRule>
  </conditionalFormatting>
  <conditionalFormatting sqref="BP62">
    <cfRule type="expression" dxfId="511" priority="59" stopIfTrue="1">
      <formula>ISERROR(BP62)</formula>
    </cfRule>
  </conditionalFormatting>
  <conditionalFormatting sqref="BP62">
    <cfRule type="expression" dxfId="510" priority="58" stopIfTrue="1">
      <formula>ISERROR(BP62)</formula>
    </cfRule>
  </conditionalFormatting>
  <conditionalFormatting sqref="BP62:BQ62">
    <cfRule type="expression" dxfId="509" priority="57" stopIfTrue="1">
      <formula>ISERROR(BP62)</formula>
    </cfRule>
  </conditionalFormatting>
  <conditionalFormatting sqref="BP63">
    <cfRule type="expression" dxfId="508" priority="69" stopIfTrue="1">
      <formula>ISERROR(BP63)</formula>
    </cfRule>
  </conditionalFormatting>
  <conditionalFormatting sqref="BP63:BQ63">
    <cfRule type="expression" dxfId="507" priority="66" stopIfTrue="1">
      <formula>ISERROR(BP63)</formula>
    </cfRule>
  </conditionalFormatting>
  <conditionalFormatting sqref="BP64">
    <cfRule type="expression" dxfId="506" priority="122" stopIfTrue="1">
      <formula>ISERROR(BP64)</formula>
    </cfRule>
  </conditionalFormatting>
  <conditionalFormatting sqref="BP64:BQ64">
    <cfRule type="expression" dxfId="505" priority="121" stopIfTrue="1">
      <formula>ISERROR(BP64)</formula>
    </cfRule>
  </conditionalFormatting>
  <conditionalFormatting sqref="BP64">
    <cfRule type="expression" dxfId="504" priority="120" stopIfTrue="1">
      <formula>ISERROR(BP64)</formula>
    </cfRule>
  </conditionalFormatting>
  <conditionalFormatting sqref="BP65">
    <cfRule type="expression" dxfId="503" priority="118" stopIfTrue="1">
      <formula>ISERROR(BP65)</formula>
    </cfRule>
  </conditionalFormatting>
  <conditionalFormatting sqref="BP65">
    <cfRule type="expression" dxfId="502" priority="119" stopIfTrue="1">
      <formula>ISERROR(BP65)</formula>
    </cfRule>
  </conditionalFormatting>
  <conditionalFormatting sqref="BP65:BQ65">
    <cfRule type="expression" dxfId="501" priority="115" stopIfTrue="1">
      <formula>ISERROR(BP65)</formula>
    </cfRule>
  </conditionalFormatting>
  <conditionalFormatting sqref="BP66">
    <cfRule type="expression" dxfId="500" priority="445" stopIfTrue="1">
      <formula>ISERROR(BP66)</formula>
    </cfRule>
  </conditionalFormatting>
  <conditionalFormatting sqref="BP66">
    <cfRule type="expression" dxfId="499" priority="444" stopIfTrue="1">
      <formula>ISERROR(BP66)</formula>
    </cfRule>
  </conditionalFormatting>
  <conditionalFormatting sqref="BP66:BQ66">
    <cfRule type="expression" dxfId="498" priority="438" stopIfTrue="1">
      <formula>ISERROR(BP66)</formula>
    </cfRule>
  </conditionalFormatting>
  <conditionalFormatting sqref="BP67">
    <cfRule type="expression" dxfId="497" priority="443" stopIfTrue="1">
      <formula>ISERROR(BP67)</formula>
    </cfRule>
  </conditionalFormatting>
  <conditionalFormatting sqref="BP67">
    <cfRule type="expression" dxfId="496" priority="442" stopIfTrue="1">
      <formula>ISERROR(BP67)</formula>
    </cfRule>
  </conditionalFormatting>
  <conditionalFormatting sqref="BP67:BQ67">
    <cfRule type="expression" dxfId="495" priority="441" stopIfTrue="1">
      <formula>ISERROR(BP67)</formula>
    </cfRule>
  </conditionalFormatting>
  <conditionalFormatting sqref="BP68">
    <cfRule type="expression" dxfId="494" priority="458" stopIfTrue="1">
      <formula>ISERROR(BP68)</formula>
    </cfRule>
  </conditionalFormatting>
  <conditionalFormatting sqref="BP68">
    <cfRule type="expression" dxfId="493" priority="460" stopIfTrue="1">
      <formula>ISERROR(BP68)</formula>
    </cfRule>
  </conditionalFormatting>
  <conditionalFormatting sqref="BP68">
    <cfRule type="expression" dxfId="492" priority="459" stopIfTrue="1">
      <formula>ISERROR(BP68)</formula>
    </cfRule>
  </conditionalFormatting>
  <conditionalFormatting sqref="BP68">
    <cfRule type="expression" dxfId="491" priority="456" stopIfTrue="1">
      <formula>ISERROR(BP68)</formula>
    </cfRule>
  </conditionalFormatting>
  <conditionalFormatting sqref="BP68">
    <cfRule type="expression" dxfId="490" priority="457" stopIfTrue="1">
      <formula>ISERROR(BP68)</formula>
    </cfRule>
  </conditionalFormatting>
  <conditionalFormatting sqref="BP68">
    <cfRule type="expression" dxfId="489" priority="455" stopIfTrue="1">
      <formula>ISERROR(BP68)</formula>
    </cfRule>
  </conditionalFormatting>
  <conditionalFormatting sqref="BP68:BQ68">
    <cfRule type="expression" dxfId="488" priority="448" stopIfTrue="1">
      <formula>ISERROR(BP68)</formula>
    </cfRule>
  </conditionalFormatting>
  <conditionalFormatting sqref="BP69">
    <cfRule type="expression" dxfId="487" priority="641" stopIfTrue="1">
      <formula>ISERROR(BP69)</formula>
    </cfRule>
  </conditionalFormatting>
  <conditionalFormatting sqref="BP69">
    <cfRule type="expression" dxfId="486" priority="640" stopIfTrue="1">
      <formula>ISERROR(BP69)</formula>
    </cfRule>
  </conditionalFormatting>
  <conditionalFormatting sqref="BP69:BQ69">
    <cfRule type="expression" dxfId="485" priority="617" stopIfTrue="1">
      <formula>ISERROR(BP69)</formula>
    </cfRule>
  </conditionalFormatting>
  <conditionalFormatting sqref="BP70">
    <cfRule type="expression" dxfId="484" priority="626" stopIfTrue="1">
      <formula>ISERROR(BP70)</formula>
    </cfRule>
  </conditionalFormatting>
  <conditionalFormatting sqref="BP70">
    <cfRule type="expression" dxfId="483" priority="627" stopIfTrue="1">
      <formula>ISERROR(BP70)</formula>
    </cfRule>
  </conditionalFormatting>
  <conditionalFormatting sqref="BP70">
    <cfRule type="expression" dxfId="482" priority="621" stopIfTrue="1">
      <formula>ISERROR(BP70)</formula>
    </cfRule>
  </conditionalFormatting>
  <conditionalFormatting sqref="BP70">
    <cfRule type="expression" dxfId="481" priority="624" stopIfTrue="1">
      <formula>ISERROR(BP70)</formula>
    </cfRule>
  </conditionalFormatting>
  <conditionalFormatting sqref="BP70">
    <cfRule type="expression" dxfId="480" priority="625" stopIfTrue="1">
      <formula>ISERROR(BP70)</formula>
    </cfRule>
  </conditionalFormatting>
  <conditionalFormatting sqref="BP70">
    <cfRule type="expression" dxfId="479" priority="623" stopIfTrue="1">
      <formula>ISERROR(BP70)</formula>
    </cfRule>
  </conditionalFormatting>
  <conditionalFormatting sqref="BQ70">
    <cfRule type="expression" dxfId="478" priority="628" stopIfTrue="1">
      <formula>ISERROR(BQ70)</formula>
    </cfRule>
  </conditionalFormatting>
  <conditionalFormatting sqref="BP70:BQ70">
    <cfRule type="expression" dxfId="477" priority="620" stopIfTrue="1">
      <formula>ISERROR(BP70)</formula>
    </cfRule>
  </conditionalFormatting>
  <conditionalFormatting sqref="BP71">
    <cfRule type="expression" dxfId="476" priority="639" stopIfTrue="1">
      <formula>ISERROR(BP71)</formula>
    </cfRule>
  </conditionalFormatting>
  <conditionalFormatting sqref="BP71">
    <cfRule type="expression" dxfId="475" priority="638" stopIfTrue="1">
      <formula>ISERROR(BP71)</formula>
    </cfRule>
  </conditionalFormatting>
  <conditionalFormatting sqref="BP71:BQ71">
    <cfRule type="expression" dxfId="474" priority="635" stopIfTrue="1">
      <formula>ISERROR(BP71)</formula>
    </cfRule>
  </conditionalFormatting>
  <conditionalFormatting sqref="BP72">
    <cfRule type="expression" dxfId="473" priority="657" stopIfTrue="1">
      <formula>ISERROR(BP72)</formula>
    </cfRule>
  </conditionalFormatting>
  <conditionalFormatting sqref="BP72">
    <cfRule type="expression" dxfId="472" priority="658" stopIfTrue="1">
      <formula>ISERROR(BP72)</formula>
    </cfRule>
  </conditionalFormatting>
  <conditionalFormatting sqref="BP72">
    <cfRule type="expression" dxfId="471" priority="660" stopIfTrue="1">
      <formula>ISERROR(BP72)</formula>
    </cfRule>
  </conditionalFormatting>
  <conditionalFormatting sqref="BP72">
    <cfRule type="expression" dxfId="470" priority="661" stopIfTrue="1">
      <formula>ISERROR(BP72)</formula>
    </cfRule>
  </conditionalFormatting>
  <conditionalFormatting sqref="BP72:BQ72">
    <cfRule type="expression" dxfId="469" priority="659" stopIfTrue="1">
      <formula>ISERROR(BP72)</formula>
    </cfRule>
  </conditionalFormatting>
  <conditionalFormatting sqref="BP72">
    <cfRule type="expression" dxfId="468" priority="656" stopIfTrue="1">
      <formula>ISERROR(BP72)</formula>
    </cfRule>
  </conditionalFormatting>
  <conditionalFormatting sqref="BP72">
    <cfRule type="expression" dxfId="467" priority="655" stopIfTrue="1">
      <formula>ISERROR(BP72)</formula>
    </cfRule>
  </conditionalFormatting>
  <conditionalFormatting sqref="BP73">
    <cfRule type="expression" dxfId="466" priority="670" stopIfTrue="1">
      <formula>ISERROR(BP73)</formula>
    </cfRule>
  </conditionalFormatting>
  <conditionalFormatting sqref="BP73:BQ73">
    <cfRule type="expression" dxfId="465" priority="669" stopIfTrue="1">
      <formula>ISERROR(BP73)</formula>
    </cfRule>
  </conditionalFormatting>
  <conditionalFormatting sqref="BP73">
    <cfRule type="expression" dxfId="464" priority="668" stopIfTrue="1">
      <formula>ISERROR(BP73)</formula>
    </cfRule>
  </conditionalFormatting>
  <conditionalFormatting sqref="BP74">
    <cfRule type="expression" dxfId="463" priority="676" stopIfTrue="1">
      <formula>ISERROR(BP74)</formula>
    </cfRule>
  </conditionalFormatting>
  <conditionalFormatting sqref="BP74">
    <cfRule type="expression" dxfId="462" priority="677" stopIfTrue="1">
      <formula>ISERROR(BP74)</formula>
    </cfRule>
  </conditionalFormatting>
  <conditionalFormatting sqref="BP74:BQ74">
    <cfRule type="expression" dxfId="461" priority="673" stopIfTrue="1">
      <formula>ISERROR(BP74)</formula>
    </cfRule>
  </conditionalFormatting>
  <conditionalFormatting sqref="BP75">
    <cfRule type="expression" dxfId="460" priority="1489" stopIfTrue="1">
      <formula>ISERROR(BP75)</formula>
    </cfRule>
  </conditionalFormatting>
  <conditionalFormatting sqref="BP75">
    <cfRule type="expression" dxfId="459" priority="1490" stopIfTrue="1">
      <formula>ISERROR(BP75)</formula>
    </cfRule>
  </conditionalFormatting>
  <conditionalFormatting sqref="BP75">
    <cfRule type="expression" dxfId="458" priority="1491" stopIfTrue="1">
      <formula>ISERROR(BP75)</formula>
    </cfRule>
  </conditionalFormatting>
  <conditionalFormatting sqref="BP75">
    <cfRule type="expression" dxfId="457" priority="1486" stopIfTrue="1">
      <formula>ISERROR(BP75)</formula>
    </cfRule>
  </conditionalFormatting>
  <conditionalFormatting sqref="BP75">
    <cfRule type="expression" dxfId="456" priority="1487" stopIfTrue="1">
      <formula>ISERROR(BP75)</formula>
    </cfRule>
  </conditionalFormatting>
  <conditionalFormatting sqref="BP75">
    <cfRule type="expression" dxfId="455" priority="1488" stopIfTrue="1">
      <formula>ISERROR(BP75)</formula>
    </cfRule>
  </conditionalFormatting>
  <conditionalFormatting sqref="BP75:BQ75">
    <cfRule type="expression" dxfId="454" priority="1479" stopIfTrue="1">
      <formula>ISERROR(BP75)</formula>
    </cfRule>
  </conditionalFormatting>
  <conditionalFormatting sqref="BP76">
    <cfRule type="expression" dxfId="453" priority="1475" stopIfTrue="1">
      <formula>ISERROR(BP76)</formula>
    </cfRule>
  </conditionalFormatting>
  <conditionalFormatting sqref="BP76">
    <cfRule type="expression" dxfId="452" priority="1476" stopIfTrue="1">
      <formula>ISERROR(BP76)</formula>
    </cfRule>
  </conditionalFormatting>
  <conditionalFormatting sqref="BP76:BQ76">
    <cfRule type="expression" dxfId="451" priority="1474" stopIfTrue="1">
      <formula>ISERROR(BP76)</formula>
    </cfRule>
  </conditionalFormatting>
  <conditionalFormatting sqref="BP77">
    <cfRule type="expression" dxfId="450" priority="1494" stopIfTrue="1">
      <formula>ISERROR(BP77)</formula>
    </cfRule>
  </conditionalFormatting>
  <conditionalFormatting sqref="BP77:BQ77">
    <cfRule type="expression" dxfId="449" priority="1493" stopIfTrue="1">
      <formula>ISERROR(BP77)</formula>
    </cfRule>
  </conditionalFormatting>
  <conditionalFormatting sqref="BP77">
    <cfRule type="expression" dxfId="448" priority="1492" stopIfTrue="1">
      <formula>ISERROR(BP77)</formula>
    </cfRule>
  </conditionalFormatting>
  <conditionalFormatting sqref="BP78:BQ78">
    <cfRule type="expression" dxfId="447" priority="1460" stopIfTrue="1">
      <formula>ISERROR(BP78)</formula>
    </cfRule>
  </conditionalFormatting>
  <conditionalFormatting sqref="BP78">
    <cfRule type="expression" dxfId="446" priority="1461" stopIfTrue="1">
      <formula>ISERROR(BP78)</formula>
    </cfRule>
  </conditionalFormatting>
  <conditionalFormatting sqref="BP78">
    <cfRule type="expression" dxfId="445" priority="1459" stopIfTrue="1">
      <formula>ISERROR(BP78)</formula>
    </cfRule>
  </conditionalFormatting>
  <conditionalFormatting sqref="BP79">
    <cfRule type="expression" dxfId="444" priority="1464" stopIfTrue="1">
      <formula>ISERROR(BP79)</formula>
    </cfRule>
  </conditionalFormatting>
  <conditionalFormatting sqref="BP79:BQ79">
    <cfRule type="expression" dxfId="443" priority="1463" stopIfTrue="1">
      <formula>ISERROR(BP79)</formula>
    </cfRule>
  </conditionalFormatting>
  <conditionalFormatting sqref="BP79">
    <cfRule type="expression" dxfId="442" priority="1462" stopIfTrue="1">
      <formula>ISERROR(BP79)</formula>
    </cfRule>
  </conditionalFormatting>
  <conditionalFormatting sqref="BP80">
    <cfRule type="expression" dxfId="441" priority="1468" stopIfTrue="1">
      <formula>ISERROR(BP80)</formula>
    </cfRule>
  </conditionalFormatting>
  <conditionalFormatting sqref="BP80">
    <cfRule type="expression" dxfId="440" priority="1469" stopIfTrue="1">
      <formula>ISERROR(BP80)</formula>
    </cfRule>
  </conditionalFormatting>
  <conditionalFormatting sqref="BP80:BQ80">
    <cfRule type="expression" dxfId="439" priority="1467" stopIfTrue="1">
      <formula>ISERROR(BP80)</formula>
    </cfRule>
  </conditionalFormatting>
  <conditionalFormatting sqref="BP81:BQ81 BP83:BQ83">
    <cfRule type="expression" dxfId="438" priority="1499" stopIfTrue="1">
      <formula>ISERROR(BP81)</formula>
    </cfRule>
  </conditionalFormatting>
  <conditionalFormatting sqref="BP81 BP83">
    <cfRule type="expression" dxfId="437" priority="1500" stopIfTrue="1">
      <formula>ISERROR(BP81)</formula>
    </cfRule>
  </conditionalFormatting>
  <conditionalFormatting sqref="BP81 BP83">
    <cfRule type="expression" dxfId="436" priority="1498" stopIfTrue="1">
      <formula>ISERROR(BP81)</formula>
    </cfRule>
  </conditionalFormatting>
  <conditionalFormatting sqref="BQ82">
    <cfRule type="expression" dxfId="435" priority="1505" stopIfTrue="1">
      <formula>ISERROR(BQ82)</formula>
    </cfRule>
  </conditionalFormatting>
  <conditionalFormatting sqref="BP82">
    <cfRule type="expression" dxfId="434" priority="1507" stopIfTrue="1">
      <formula>ISERROR(BP82)</formula>
    </cfRule>
  </conditionalFormatting>
  <conditionalFormatting sqref="BP82">
    <cfRule type="expression" dxfId="433" priority="1508" stopIfTrue="1">
      <formula>ISERROR(BP82)</formula>
    </cfRule>
  </conditionalFormatting>
  <conditionalFormatting sqref="BP82:BQ82">
    <cfRule type="expression" dxfId="432" priority="1504" stopIfTrue="1">
      <formula>ISERROR(BP82)</formula>
    </cfRule>
  </conditionalFormatting>
  <conditionalFormatting sqref="BP85">
    <cfRule type="expression" dxfId="431" priority="1619" stopIfTrue="1">
      <formula>ISERROR(BP85)</formula>
    </cfRule>
  </conditionalFormatting>
  <conditionalFormatting sqref="BP85">
    <cfRule type="expression" dxfId="430" priority="1618" stopIfTrue="1">
      <formula>ISERROR(BP85)</formula>
    </cfRule>
  </conditionalFormatting>
  <conditionalFormatting sqref="BP85:BQ85">
    <cfRule type="expression" dxfId="429" priority="1617" stopIfTrue="1">
      <formula>ISERROR(BP85)</formula>
    </cfRule>
  </conditionalFormatting>
  <conditionalFormatting sqref="BP86">
    <cfRule type="expression" dxfId="428" priority="1642" stopIfTrue="1">
      <formula>ISERROR(BP86)</formula>
    </cfRule>
  </conditionalFormatting>
  <conditionalFormatting sqref="BP86">
    <cfRule type="expression" dxfId="427" priority="1643" stopIfTrue="1">
      <formula>ISERROR(BP86)</formula>
    </cfRule>
  </conditionalFormatting>
  <conditionalFormatting sqref="BP86:BQ86">
    <cfRule type="expression" dxfId="426" priority="1631" stopIfTrue="1">
      <formula>ISERROR(BP86)</formula>
    </cfRule>
  </conditionalFormatting>
  <conditionalFormatting sqref="BP88">
    <cfRule type="expression" dxfId="425" priority="1665" stopIfTrue="1">
      <formula>ISERROR(BP88)</formula>
    </cfRule>
  </conditionalFormatting>
  <conditionalFormatting sqref="BP88">
    <cfRule type="expression" dxfId="424" priority="1666" stopIfTrue="1">
      <formula>ISERROR(BP88)</formula>
    </cfRule>
  </conditionalFormatting>
  <conditionalFormatting sqref="BP88">
    <cfRule type="expression" dxfId="423" priority="1667" stopIfTrue="1">
      <formula>ISERROR(BP88)</formula>
    </cfRule>
  </conditionalFormatting>
  <conditionalFormatting sqref="BQ88">
    <cfRule type="expression" dxfId="422" priority="1623" stopIfTrue="1">
      <formula>ISERROR(BQ88)</formula>
    </cfRule>
  </conditionalFormatting>
  <conditionalFormatting sqref="BP89">
    <cfRule type="expression" dxfId="421" priority="1659" stopIfTrue="1">
      <formula>ISERROR(BP89)</formula>
    </cfRule>
  </conditionalFormatting>
  <conditionalFormatting sqref="BP89">
    <cfRule type="expression" dxfId="420" priority="1660" stopIfTrue="1">
      <formula>ISERROR(BP89)</formula>
    </cfRule>
  </conditionalFormatting>
  <conditionalFormatting sqref="BP89">
    <cfRule type="expression" dxfId="419" priority="1661" stopIfTrue="1">
      <formula>ISERROR(BP89)</formula>
    </cfRule>
  </conditionalFormatting>
  <conditionalFormatting sqref="BQ89">
    <cfRule type="expression" dxfId="418" priority="1627" stopIfTrue="1">
      <formula>ISERROR(BQ89)</formula>
    </cfRule>
  </conditionalFormatting>
  <conditionalFormatting sqref="BP90">
    <cfRule type="expression" dxfId="417" priority="1672" stopIfTrue="1">
      <formula>ISERROR(BP90)</formula>
    </cfRule>
  </conditionalFormatting>
  <conditionalFormatting sqref="BP90">
    <cfRule type="expression" dxfId="416" priority="1673" stopIfTrue="1">
      <formula>ISERROR(BP90)</formula>
    </cfRule>
  </conditionalFormatting>
  <conditionalFormatting sqref="BP90">
    <cfRule type="expression" dxfId="415" priority="1671" stopIfTrue="1">
      <formula>ISERROR(BP90)</formula>
    </cfRule>
  </conditionalFormatting>
  <conditionalFormatting sqref="BQ90">
    <cfRule type="expression" dxfId="414" priority="1635" stopIfTrue="1">
      <formula>ISERROR(BQ90)</formula>
    </cfRule>
  </conditionalFormatting>
  <conditionalFormatting sqref="BP91">
    <cfRule type="expression" dxfId="413" priority="1684" stopIfTrue="1">
      <formula>ISERROR(BP91)</formula>
    </cfRule>
  </conditionalFormatting>
  <conditionalFormatting sqref="BP91">
    <cfRule type="expression" dxfId="412" priority="1685" stopIfTrue="1">
      <formula>ISERROR(BP91)</formula>
    </cfRule>
  </conditionalFormatting>
  <conditionalFormatting sqref="BP91">
    <cfRule type="expression" dxfId="411" priority="1686" stopIfTrue="1">
      <formula>ISERROR(BP91)</formula>
    </cfRule>
  </conditionalFormatting>
  <conditionalFormatting sqref="BQ91">
    <cfRule type="expression" dxfId="410" priority="1639" stopIfTrue="1">
      <formula>ISERROR(BQ91)</formula>
    </cfRule>
  </conditionalFormatting>
  <conditionalFormatting sqref="BQ28:BQ47 BQ51:BQ61">
    <cfRule type="expression" dxfId="409" priority="775" stopIfTrue="1">
      <formula>ISERROR(BQ28)</formula>
    </cfRule>
  </conditionalFormatting>
  <conditionalFormatting sqref="BQ48">
    <cfRule type="expression" dxfId="408" priority="787" stopIfTrue="1">
      <formula>ISERROR(BQ48)</formula>
    </cfRule>
  </conditionalFormatting>
  <conditionalFormatting sqref="BQ48">
    <cfRule type="expression" dxfId="407" priority="786" stopIfTrue="1">
      <formula>ISERROR(BQ48)</formula>
    </cfRule>
  </conditionalFormatting>
  <conditionalFormatting sqref="BQ49">
    <cfRule type="expression" dxfId="406" priority="851" stopIfTrue="1">
      <formula>ISERROR(BQ49)</formula>
    </cfRule>
  </conditionalFormatting>
  <conditionalFormatting sqref="BQ49">
    <cfRule type="expression" dxfId="405" priority="850" stopIfTrue="1">
      <formula>ISERROR(BQ49)</formula>
    </cfRule>
  </conditionalFormatting>
  <conditionalFormatting sqref="BQ50">
    <cfRule type="expression" dxfId="404" priority="863" stopIfTrue="1">
      <formula>ISERROR(BQ50)</formula>
    </cfRule>
  </conditionalFormatting>
  <conditionalFormatting sqref="BQ50">
    <cfRule type="expression" dxfId="403" priority="862" stopIfTrue="1">
      <formula>ISERROR(BQ50)</formula>
    </cfRule>
  </conditionalFormatting>
  <conditionalFormatting sqref="BQ62">
    <cfRule type="expression" dxfId="402" priority="61" stopIfTrue="1">
      <formula>ISERROR(BQ62)</formula>
    </cfRule>
  </conditionalFormatting>
  <conditionalFormatting sqref="BQ62">
    <cfRule type="expression" dxfId="401" priority="60" stopIfTrue="1">
      <formula>ISERROR(BQ62)</formula>
    </cfRule>
  </conditionalFormatting>
  <conditionalFormatting sqref="BQ63">
    <cfRule type="expression" dxfId="400" priority="68" stopIfTrue="1">
      <formula>ISERROR(BQ63)</formula>
    </cfRule>
  </conditionalFormatting>
  <conditionalFormatting sqref="BQ63">
    <cfRule type="expression" dxfId="399" priority="67" stopIfTrue="1">
      <formula>ISERROR(BQ63)</formula>
    </cfRule>
  </conditionalFormatting>
  <conditionalFormatting sqref="BQ64">
    <cfRule type="expression" dxfId="398" priority="124" stopIfTrue="1">
      <formula>ISERROR(BQ64)</formula>
    </cfRule>
  </conditionalFormatting>
  <conditionalFormatting sqref="BQ64">
    <cfRule type="expression" dxfId="397" priority="123" stopIfTrue="1">
      <formula>ISERROR(BQ64)</formula>
    </cfRule>
  </conditionalFormatting>
  <conditionalFormatting sqref="BQ65">
    <cfRule type="expression" dxfId="396" priority="117" stopIfTrue="1">
      <formula>ISERROR(BQ65)</formula>
    </cfRule>
  </conditionalFormatting>
  <conditionalFormatting sqref="BQ65">
    <cfRule type="expression" dxfId="395" priority="116" stopIfTrue="1">
      <formula>ISERROR(BQ65)</formula>
    </cfRule>
  </conditionalFormatting>
  <conditionalFormatting sqref="BQ66">
    <cfRule type="expression" dxfId="394" priority="439" stopIfTrue="1">
      <formula>ISERROR(BQ66)</formula>
    </cfRule>
  </conditionalFormatting>
  <conditionalFormatting sqref="BQ66">
    <cfRule type="expression" dxfId="393" priority="440" stopIfTrue="1">
      <formula>ISERROR(BQ66)</formula>
    </cfRule>
  </conditionalFormatting>
  <conditionalFormatting sqref="BU66">
    <cfRule type="expression" dxfId="392" priority="158" stopIfTrue="1">
      <formula>ISERROR(BU66)</formula>
    </cfRule>
  </conditionalFormatting>
  <conditionalFormatting sqref="BQ67">
    <cfRule type="expression" dxfId="391" priority="447" stopIfTrue="1">
      <formula>ISERROR(BQ67)</formula>
    </cfRule>
  </conditionalFormatting>
  <conditionalFormatting sqref="BQ67">
    <cfRule type="expression" dxfId="390" priority="446" stopIfTrue="1">
      <formula>ISERROR(BQ67)</formula>
    </cfRule>
  </conditionalFormatting>
  <conditionalFormatting sqref="BQ68">
    <cfRule type="expression" dxfId="389" priority="452" stopIfTrue="1">
      <formula>ISERROR(BQ68)</formula>
    </cfRule>
  </conditionalFormatting>
  <conditionalFormatting sqref="BQ68">
    <cfRule type="expression" dxfId="388" priority="453" stopIfTrue="1">
      <formula>ISERROR(BQ68)</formula>
    </cfRule>
  </conditionalFormatting>
  <conditionalFormatting sqref="BQ68">
    <cfRule type="expression" dxfId="387" priority="454" stopIfTrue="1">
      <formula>ISERROR(BQ68)</formula>
    </cfRule>
  </conditionalFormatting>
  <conditionalFormatting sqref="BQ68">
    <cfRule type="expression" dxfId="386" priority="451" stopIfTrue="1">
      <formula>ISERROR(BQ68)</formula>
    </cfRule>
  </conditionalFormatting>
  <conditionalFormatting sqref="BQ68">
    <cfRule type="expression" dxfId="385" priority="450" stopIfTrue="1">
      <formula>ISERROR(BQ68)</formula>
    </cfRule>
  </conditionalFormatting>
  <conditionalFormatting sqref="BQ68">
    <cfRule type="expression" dxfId="384" priority="449" stopIfTrue="1">
      <formula>ISERROR(BQ68)</formula>
    </cfRule>
  </conditionalFormatting>
  <conditionalFormatting sqref="BQ69">
    <cfRule type="expression" dxfId="383" priority="619" stopIfTrue="1">
      <formula>ISERROR(BQ69)</formula>
    </cfRule>
  </conditionalFormatting>
  <conditionalFormatting sqref="BQ69">
    <cfRule type="expression" dxfId="382" priority="618" stopIfTrue="1">
      <formula>ISERROR(BQ69)</formula>
    </cfRule>
  </conditionalFormatting>
  <conditionalFormatting sqref="BQ70">
    <cfRule type="expression" dxfId="381" priority="633" stopIfTrue="1">
      <formula>ISERROR(BQ70)</formula>
    </cfRule>
  </conditionalFormatting>
  <conditionalFormatting sqref="BQ70">
    <cfRule type="expression" dxfId="380" priority="634" stopIfTrue="1">
      <formula>ISERROR(BQ70)</formula>
    </cfRule>
  </conditionalFormatting>
  <conditionalFormatting sqref="BQ70">
    <cfRule type="expression" dxfId="379" priority="631" stopIfTrue="1">
      <formula>ISERROR(BQ70)</formula>
    </cfRule>
  </conditionalFormatting>
  <conditionalFormatting sqref="BQ70">
    <cfRule type="expression" dxfId="378" priority="632" stopIfTrue="1">
      <formula>ISERROR(BQ70)</formula>
    </cfRule>
  </conditionalFormatting>
  <conditionalFormatting sqref="BQ70">
    <cfRule type="expression" dxfId="377" priority="630" stopIfTrue="1">
      <formula>ISERROR(BQ70)</formula>
    </cfRule>
  </conditionalFormatting>
  <conditionalFormatting sqref="BQ71">
    <cfRule type="expression" dxfId="376" priority="637" stopIfTrue="1">
      <formula>ISERROR(BQ71)</formula>
    </cfRule>
  </conditionalFormatting>
  <conditionalFormatting sqref="BQ71">
    <cfRule type="expression" dxfId="375" priority="636" stopIfTrue="1">
      <formula>ISERROR(BQ71)</formula>
    </cfRule>
  </conditionalFormatting>
  <conditionalFormatting sqref="BQ72">
    <cfRule type="expression" dxfId="374" priority="664" stopIfTrue="1">
      <formula>ISERROR(BQ72)</formula>
    </cfRule>
  </conditionalFormatting>
  <conditionalFormatting sqref="BQ72">
    <cfRule type="expression" dxfId="373" priority="665" stopIfTrue="1">
      <formula>ISERROR(BQ72)</formula>
    </cfRule>
  </conditionalFormatting>
  <conditionalFormatting sqref="BQ72">
    <cfRule type="expression" dxfId="372" priority="666" stopIfTrue="1">
      <formula>ISERROR(BQ72)</formula>
    </cfRule>
  </conditionalFormatting>
  <conditionalFormatting sqref="BQ72">
    <cfRule type="expression" dxfId="371" priority="667" stopIfTrue="1">
      <formula>ISERROR(BQ72)</formula>
    </cfRule>
  </conditionalFormatting>
  <conditionalFormatting sqref="BQ72">
    <cfRule type="expression" dxfId="370" priority="663" stopIfTrue="1">
      <formula>ISERROR(BQ72)</formula>
    </cfRule>
  </conditionalFormatting>
  <conditionalFormatting sqref="BQ72">
    <cfRule type="expression" dxfId="369" priority="662" stopIfTrue="1">
      <formula>ISERROR(BQ72)</formula>
    </cfRule>
  </conditionalFormatting>
  <conditionalFormatting sqref="BQ73">
    <cfRule type="expression" dxfId="368" priority="672" stopIfTrue="1">
      <formula>ISERROR(BQ73)</formula>
    </cfRule>
  </conditionalFormatting>
  <conditionalFormatting sqref="BQ73">
    <cfRule type="expression" dxfId="367" priority="671" stopIfTrue="1">
      <formula>ISERROR(BQ73)</formula>
    </cfRule>
  </conditionalFormatting>
  <conditionalFormatting sqref="BQ74">
    <cfRule type="expression" dxfId="366" priority="675" stopIfTrue="1">
      <formula>ISERROR(BQ74)</formula>
    </cfRule>
  </conditionalFormatting>
  <conditionalFormatting sqref="BQ74">
    <cfRule type="expression" dxfId="365" priority="674" stopIfTrue="1">
      <formula>ISERROR(BQ74)</formula>
    </cfRule>
  </conditionalFormatting>
  <conditionalFormatting sqref="BQ75">
    <cfRule type="expression" dxfId="364" priority="1482" stopIfTrue="1">
      <formula>ISERROR(BQ75)</formula>
    </cfRule>
  </conditionalFormatting>
  <conditionalFormatting sqref="BQ75">
    <cfRule type="expression" dxfId="363" priority="1484" stopIfTrue="1">
      <formula>ISERROR(BQ75)</formula>
    </cfRule>
  </conditionalFormatting>
  <conditionalFormatting sqref="BQ75">
    <cfRule type="expression" dxfId="362" priority="1485" stopIfTrue="1">
      <formula>ISERROR(BQ75)</formula>
    </cfRule>
  </conditionalFormatting>
  <conditionalFormatting sqref="BQ75">
    <cfRule type="expression" dxfId="361" priority="1483" stopIfTrue="1">
      <formula>ISERROR(BQ75)</formula>
    </cfRule>
  </conditionalFormatting>
  <conditionalFormatting sqref="BQ75">
    <cfRule type="expression" dxfId="360" priority="1481" stopIfTrue="1">
      <formula>ISERROR(BQ75)</formula>
    </cfRule>
  </conditionalFormatting>
  <conditionalFormatting sqref="BQ75">
    <cfRule type="expression" dxfId="359" priority="1480" stopIfTrue="1">
      <formula>ISERROR(BQ75)</formula>
    </cfRule>
  </conditionalFormatting>
  <conditionalFormatting sqref="BQ76">
    <cfRule type="expression" dxfId="358" priority="1478" stopIfTrue="1">
      <formula>ISERROR(BQ76)</formula>
    </cfRule>
  </conditionalFormatting>
  <conditionalFormatting sqref="BQ76">
    <cfRule type="expression" dxfId="357" priority="1477" stopIfTrue="1">
      <formula>ISERROR(BQ76)</formula>
    </cfRule>
  </conditionalFormatting>
  <conditionalFormatting sqref="BQ77">
    <cfRule type="expression" dxfId="356" priority="1496" stopIfTrue="1">
      <formula>ISERROR(BQ77)</formula>
    </cfRule>
  </conditionalFormatting>
  <conditionalFormatting sqref="BQ77">
    <cfRule type="expression" dxfId="355" priority="1495" stopIfTrue="1">
      <formula>ISERROR(BQ77)</formula>
    </cfRule>
  </conditionalFormatting>
  <conditionalFormatting sqref="BQ78">
    <cfRule type="expression" dxfId="354" priority="1473" stopIfTrue="1">
      <formula>ISERROR(BQ78)</formula>
    </cfRule>
  </conditionalFormatting>
  <conditionalFormatting sqref="BQ78">
    <cfRule type="expression" dxfId="353" priority="1472" stopIfTrue="1">
      <formula>ISERROR(BQ78)</formula>
    </cfRule>
  </conditionalFormatting>
  <conditionalFormatting sqref="BQ79">
    <cfRule type="expression" dxfId="352" priority="1466" stopIfTrue="1">
      <formula>ISERROR(BQ79)</formula>
    </cfRule>
  </conditionalFormatting>
  <conditionalFormatting sqref="BQ79">
    <cfRule type="expression" dxfId="351" priority="1465" stopIfTrue="1">
      <formula>ISERROR(BQ79)</formula>
    </cfRule>
  </conditionalFormatting>
  <conditionalFormatting sqref="BQ80">
    <cfRule type="expression" dxfId="350" priority="1471" stopIfTrue="1">
      <formula>ISERROR(BQ80)</formula>
    </cfRule>
  </conditionalFormatting>
  <conditionalFormatting sqref="BQ80">
    <cfRule type="expression" dxfId="349" priority="1470" stopIfTrue="1">
      <formula>ISERROR(BQ80)</formula>
    </cfRule>
  </conditionalFormatting>
  <conditionalFormatting sqref="BQ81 BQ83">
    <cfRule type="expression" dxfId="348" priority="1502" stopIfTrue="1">
      <formula>ISERROR(BQ81)</formula>
    </cfRule>
  </conditionalFormatting>
  <conditionalFormatting sqref="BQ81 BQ83">
    <cfRule type="expression" dxfId="347" priority="1501" stopIfTrue="1">
      <formula>ISERROR(BQ81)</formula>
    </cfRule>
  </conditionalFormatting>
  <conditionalFormatting sqref="BQ82">
    <cfRule type="expression" dxfId="346" priority="1506" stopIfTrue="1">
      <formula>ISERROR(BQ82)</formula>
    </cfRule>
  </conditionalFormatting>
  <conditionalFormatting sqref="BQ85">
    <cfRule type="expression" dxfId="345" priority="1621" stopIfTrue="1">
      <formula>ISERROR(BQ85)</formula>
    </cfRule>
  </conditionalFormatting>
  <conditionalFormatting sqref="BQ85">
    <cfRule type="expression" dxfId="344" priority="1620" stopIfTrue="1">
      <formula>ISERROR(BQ85)</formula>
    </cfRule>
  </conditionalFormatting>
  <conditionalFormatting sqref="BQ86">
    <cfRule type="expression" dxfId="343" priority="1633" stopIfTrue="1">
      <formula>ISERROR(BQ86)</formula>
    </cfRule>
  </conditionalFormatting>
  <conditionalFormatting sqref="BQ86">
    <cfRule type="expression" dxfId="342" priority="1632" stopIfTrue="1">
      <formula>ISERROR(BQ86)</formula>
    </cfRule>
  </conditionalFormatting>
  <conditionalFormatting sqref="BQ88">
    <cfRule type="expression" dxfId="341" priority="1625" stopIfTrue="1">
      <formula>ISERROR(BQ88)</formula>
    </cfRule>
  </conditionalFormatting>
  <conditionalFormatting sqref="BQ88">
    <cfRule type="expression" dxfId="340" priority="1624" stopIfTrue="1">
      <formula>ISERROR(BQ88)</formula>
    </cfRule>
  </conditionalFormatting>
  <conditionalFormatting sqref="BQ89">
    <cfRule type="expression" dxfId="339" priority="1629" stopIfTrue="1">
      <formula>ISERROR(BQ89)</formula>
    </cfRule>
  </conditionalFormatting>
  <conditionalFormatting sqref="BQ89">
    <cfRule type="expression" dxfId="338" priority="1628" stopIfTrue="1">
      <formula>ISERROR(BQ89)</formula>
    </cfRule>
  </conditionalFormatting>
  <conditionalFormatting sqref="BQ90">
    <cfRule type="expression" dxfId="337" priority="1637" stopIfTrue="1">
      <formula>ISERROR(BQ90)</formula>
    </cfRule>
  </conditionalFormatting>
  <conditionalFormatting sqref="BQ90">
    <cfRule type="expression" dxfId="336" priority="1636" stopIfTrue="1">
      <formula>ISERROR(BQ90)</formula>
    </cfRule>
  </conditionalFormatting>
  <conditionalFormatting sqref="BQ91">
    <cfRule type="expression" dxfId="335" priority="1641" stopIfTrue="1">
      <formula>ISERROR(BQ91)</formula>
    </cfRule>
  </conditionalFormatting>
  <conditionalFormatting sqref="BQ91">
    <cfRule type="expression" dxfId="334" priority="1640" stopIfTrue="1">
      <formula>ISERROR(BQ91)</formula>
    </cfRule>
  </conditionalFormatting>
  <conditionalFormatting sqref="BR10:CA10">
    <cfRule type="expression" dxfId="333" priority="679" stopIfTrue="1">
      <formula>ISERROR(BR10)</formula>
    </cfRule>
  </conditionalFormatting>
  <conditionalFormatting sqref="BR11:BR12 BT11:BT12">
    <cfRule type="expression" dxfId="332" priority="681" stopIfTrue="1">
      <formula>ISERROR(BR11)</formula>
    </cfRule>
  </conditionalFormatting>
  <conditionalFormatting sqref="CA11:CA12">
    <cfRule type="expression" dxfId="331" priority="704" stopIfTrue="1">
      <formula>ISERROR(CA11)</formula>
    </cfRule>
  </conditionalFormatting>
  <conditionalFormatting sqref="BR11:BR12 BT11:BT12 CA11:CA12">
    <cfRule type="expression" dxfId="330" priority="680" stopIfTrue="1">
      <formula>ISERROR(BR11)</formula>
    </cfRule>
  </conditionalFormatting>
  <conditionalFormatting sqref="BS11:BS12">
    <cfRule type="expression" dxfId="329" priority="698" stopIfTrue="1">
      <formula>ISERROR(BS11)</formula>
    </cfRule>
  </conditionalFormatting>
  <conditionalFormatting sqref="BU11:BU12 BZ11:BZ12">
    <cfRule type="expression" dxfId="328" priority="683" stopIfTrue="1">
      <formula>ISERROR(BU11)</formula>
    </cfRule>
  </conditionalFormatting>
  <conditionalFormatting sqref="BU11:BU12 BZ11:BZ12">
    <cfRule type="expression" dxfId="327" priority="684" stopIfTrue="1">
      <formula>ISERROR(BU11)</formula>
    </cfRule>
  </conditionalFormatting>
  <conditionalFormatting sqref="BU11:BU12 BZ11:BZ12">
    <cfRule type="expression" dxfId="326" priority="685" stopIfTrue="1">
      <formula>ISERROR(BU11)</formula>
    </cfRule>
  </conditionalFormatting>
  <conditionalFormatting sqref="BU11:BU12 BZ11:BZ12">
    <cfRule type="expression" dxfId="325" priority="682" stopIfTrue="1">
      <formula>ISERROR(BU11)</formula>
    </cfRule>
  </conditionalFormatting>
  <conditionalFormatting sqref="BU62">
    <cfRule type="expression" dxfId="324" priority="143" stopIfTrue="1">
      <formula>ISERROR(BU62)</formula>
    </cfRule>
  </conditionalFormatting>
  <conditionalFormatting sqref="BU64">
    <cfRule type="expression" dxfId="323" priority="160" stopIfTrue="1">
      <formula>ISERROR(BU64)</formula>
    </cfRule>
  </conditionalFormatting>
  <conditionalFormatting sqref="BU65">
    <cfRule type="expression" dxfId="322" priority="157" stopIfTrue="1">
      <formula>ISERROR(BU65)</formula>
    </cfRule>
  </conditionalFormatting>
  <conditionalFormatting sqref="BU65">
    <cfRule type="expression" dxfId="321" priority="156" stopIfTrue="1">
      <formula>ISERROR(BU65)</formula>
    </cfRule>
  </conditionalFormatting>
  <conditionalFormatting sqref="BU66">
    <cfRule type="expression" dxfId="320" priority="159" stopIfTrue="1">
      <formula>ISERROR(BU66)</formula>
    </cfRule>
  </conditionalFormatting>
  <conditionalFormatting sqref="BU67">
    <cfRule type="expression" dxfId="319" priority="155" stopIfTrue="1">
      <formula>ISERROR(BU67)</formula>
    </cfRule>
  </conditionalFormatting>
  <conditionalFormatting sqref="BU68">
    <cfRule type="expression" dxfId="318" priority="140" stopIfTrue="1">
      <formula>ISERROR(BU68)</formula>
    </cfRule>
  </conditionalFormatting>
  <conditionalFormatting sqref="BU68">
    <cfRule type="expression" dxfId="317" priority="142" stopIfTrue="1">
      <formula>ISERROR(BU68)</formula>
    </cfRule>
  </conditionalFormatting>
  <conditionalFormatting sqref="BU68">
    <cfRule type="expression" dxfId="316" priority="141" stopIfTrue="1">
      <formula>ISERROR(BU68)</formula>
    </cfRule>
  </conditionalFormatting>
  <conditionalFormatting sqref="BX68">
    <cfRule type="expression" dxfId="315" priority="170" stopIfTrue="1">
      <formula>ISERROR(BX68)</formula>
    </cfRule>
  </conditionalFormatting>
  <conditionalFormatting sqref="BU68">
    <cfRule type="expression" dxfId="314" priority="139" stopIfTrue="1">
      <formula>ISERROR(BU68)</formula>
    </cfRule>
  </conditionalFormatting>
  <conditionalFormatting sqref="BU69">
    <cfRule type="expression" dxfId="313" priority="1570" stopIfTrue="1">
      <formula>ISERROR(BU69)</formula>
    </cfRule>
  </conditionalFormatting>
  <conditionalFormatting sqref="BU69">
    <cfRule type="expression" dxfId="312" priority="1569" stopIfTrue="1">
      <formula>ISERROR(BU69)</formula>
    </cfRule>
  </conditionalFormatting>
  <conditionalFormatting sqref="BU70">
    <cfRule type="expression" dxfId="311" priority="1560" stopIfTrue="1">
      <formula>ISERROR(BU70)</formula>
    </cfRule>
  </conditionalFormatting>
  <conditionalFormatting sqref="BU70">
    <cfRule type="expression" dxfId="310" priority="1559" stopIfTrue="1">
      <formula>ISERROR(BU70)</formula>
    </cfRule>
  </conditionalFormatting>
  <conditionalFormatting sqref="BU70">
    <cfRule type="expression" dxfId="309" priority="1558" stopIfTrue="1">
      <formula>ISERROR(BU70)</formula>
    </cfRule>
  </conditionalFormatting>
  <conditionalFormatting sqref="BU71">
    <cfRule type="expression" dxfId="308" priority="1562" stopIfTrue="1">
      <formula>ISERROR(BU71)</formula>
    </cfRule>
  </conditionalFormatting>
  <conditionalFormatting sqref="BU72">
    <cfRule type="expression" dxfId="307" priority="1566" stopIfTrue="1">
      <formula>ISERROR(BU72)</formula>
    </cfRule>
  </conditionalFormatting>
  <conditionalFormatting sqref="BU72">
    <cfRule type="expression" dxfId="306" priority="1568" stopIfTrue="1">
      <formula>ISERROR(BU72)</formula>
    </cfRule>
  </conditionalFormatting>
  <conditionalFormatting sqref="BU72">
    <cfRule type="expression" dxfId="305" priority="1567" stopIfTrue="1">
      <formula>ISERROR(BU72)</formula>
    </cfRule>
  </conditionalFormatting>
  <conditionalFormatting sqref="BU72 BW72">
    <cfRule type="expression" dxfId="304" priority="256" stopIfTrue="1">
      <formula>ISERROR(BU72)</formula>
    </cfRule>
  </conditionalFormatting>
  <conditionalFormatting sqref="BX72">
    <cfRule type="expression" dxfId="303" priority="247" stopIfTrue="1">
      <formula>ISERROR(BX72)</formula>
    </cfRule>
  </conditionalFormatting>
  <conditionalFormatting sqref="BU73">
    <cfRule type="expression" dxfId="302" priority="1576" stopIfTrue="1">
      <formula>ISERROR(BU73)</formula>
    </cfRule>
  </conditionalFormatting>
  <conditionalFormatting sqref="BU75">
    <cfRule type="expression" dxfId="301" priority="1582" stopIfTrue="1">
      <formula>ISERROR(BU75)</formula>
    </cfRule>
  </conditionalFormatting>
  <conditionalFormatting sqref="BU75">
    <cfRule type="expression" dxfId="300" priority="1583" stopIfTrue="1">
      <formula>ISERROR(BU75)</formula>
    </cfRule>
  </conditionalFormatting>
  <conditionalFormatting sqref="BU75">
    <cfRule type="expression" dxfId="299" priority="1581" stopIfTrue="1">
      <formula>ISERROR(BU75)</formula>
    </cfRule>
  </conditionalFormatting>
  <conditionalFormatting sqref="BU77">
    <cfRule type="expression" dxfId="298" priority="1393" stopIfTrue="1">
      <formula>ISERROR(BU77)</formula>
    </cfRule>
  </conditionalFormatting>
  <conditionalFormatting sqref="BU81 BU83">
    <cfRule type="expression" dxfId="297" priority="1407" stopIfTrue="1">
      <formula>ISERROR(BU81)</formula>
    </cfRule>
  </conditionalFormatting>
  <conditionalFormatting sqref="BV11:BW12">
    <cfRule type="expression" dxfId="296" priority="687" stopIfTrue="1">
      <formula>ISERROR(BV11)</formula>
    </cfRule>
  </conditionalFormatting>
  <conditionalFormatting sqref="BV11:BV12">
    <cfRule type="expression" dxfId="295" priority="688" stopIfTrue="1">
      <formula>ISERROR(BV11)</formula>
    </cfRule>
  </conditionalFormatting>
  <conditionalFormatting sqref="BX11:BY12">
    <cfRule type="expression" dxfId="294" priority="693" stopIfTrue="1">
      <formula>ISERROR(BX11)</formula>
    </cfRule>
  </conditionalFormatting>
  <conditionalFormatting sqref="BX11:BY12">
    <cfRule type="expression" dxfId="293" priority="694" stopIfTrue="1">
      <formula>ISERROR(BX11)</formula>
    </cfRule>
  </conditionalFormatting>
  <conditionalFormatting sqref="BX11:BY12">
    <cfRule type="expression" dxfId="292" priority="695" stopIfTrue="1">
      <formula>ISERROR(BX11)</formula>
    </cfRule>
  </conditionalFormatting>
  <conditionalFormatting sqref="BV11:BV12 BX11:BY12">
    <cfRule type="expression" dxfId="291" priority="689" stopIfTrue="1">
      <formula>ISERROR(BV11)</formula>
    </cfRule>
  </conditionalFormatting>
  <conditionalFormatting sqref="BV11:BV12">
    <cfRule type="expression" dxfId="290" priority="686" stopIfTrue="1">
      <formula>ISERROR(BV11)</formula>
    </cfRule>
  </conditionalFormatting>
  <conditionalFormatting sqref="BW11:BW12">
    <cfRule type="expression" dxfId="289" priority="692" stopIfTrue="1">
      <formula>ISERROR(BW11)</formula>
    </cfRule>
  </conditionalFormatting>
  <conditionalFormatting sqref="BW11:BW12">
    <cfRule type="expression" dxfId="288" priority="691" stopIfTrue="1">
      <formula>ISERROR(BW11)</formula>
    </cfRule>
  </conditionalFormatting>
  <conditionalFormatting sqref="BW11:BW12">
    <cfRule type="expression" dxfId="287" priority="690" stopIfTrue="1">
      <formula>ISERROR(BW11)</formula>
    </cfRule>
  </conditionalFormatting>
  <conditionalFormatting sqref="BW48">
    <cfRule type="expression" dxfId="286" priority="795" stopIfTrue="1">
      <formula>ISERROR(BW48)</formula>
    </cfRule>
  </conditionalFormatting>
  <conditionalFormatting sqref="BW49">
    <cfRule type="expression" dxfId="285" priority="870" stopIfTrue="1">
      <formula>ISERROR(BW49)</formula>
    </cfRule>
  </conditionalFormatting>
  <conditionalFormatting sqref="BW64">
    <cfRule type="expression" dxfId="284" priority="178" stopIfTrue="1">
      <formula>ISERROR(BW64)</formula>
    </cfRule>
  </conditionalFormatting>
  <conditionalFormatting sqref="BW65">
    <cfRule type="expression" dxfId="283" priority="179" stopIfTrue="1">
      <formula>ISERROR(BW65)</formula>
    </cfRule>
  </conditionalFormatting>
  <conditionalFormatting sqref="BW66">
    <cfRule type="expression" dxfId="282" priority="172" stopIfTrue="1">
      <formula>ISERROR(BW66)</formula>
    </cfRule>
  </conditionalFormatting>
  <conditionalFormatting sqref="BW67:BY67 CA67">
    <cfRule type="expression" dxfId="281" priority="162" stopIfTrue="1">
      <formula>ISERROR(BW67)</formula>
    </cfRule>
  </conditionalFormatting>
  <conditionalFormatting sqref="BW68">
    <cfRule type="expression" dxfId="280" priority="136" stopIfTrue="1">
      <formula>ISERROR(BW68)</formula>
    </cfRule>
  </conditionalFormatting>
  <conditionalFormatting sqref="BW68">
    <cfRule type="expression" dxfId="279" priority="137" stopIfTrue="1">
      <formula>ISERROR(BW68)</formula>
    </cfRule>
  </conditionalFormatting>
  <conditionalFormatting sqref="BX68:BY68 CA68">
    <cfRule type="expression" dxfId="278" priority="167" stopIfTrue="1">
      <formula>ISERROR(BX68)</formula>
    </cfRule>
  </conditionalFormatting>
  <conditionalFormatting sqref="BW68">
    <cfRule type="expression" dxfId="277" priority="138" stopIfTrue="1">
      <formula>ISERROR(BW68)</formula>
    </cfRule>
  </conditionalFormatting>
  <conditionalFormatting sqref="BW68">
    <cfRule type="expression" dxfId="276" priority="135" stopIfTrue="1">
      <formula>ISERROR(BW68)</formula>
    </cfRule>
  </conditionalFormatting>
  <conditionalFormatting sqref="BW69">
    <cfRule type="expression" dxfId="275" priority="130" stopIfTrue="1">
      <formula>ISERROR(BW69)</formula>
    </cfRule>
  </conditionalFormatting>
  <conditionalFormatting sqref="BW70">
    <cfRule type="expression" dxfId="274" priority="242" stopIfTrue="1">
      <formula>ISERROR(BW70)</formula>
    </cfRule>
  </conditionalFormatting>
  <conditionalFormatting sqref="BW70">
    <cfRule type="expression" dxfId="273" priority="244" stopIfTrue="1">
      <formula>ISERROR(BW70)</formula>
    </cfRule>
  </conditionalFormatting>
  <conditionalFormatting sqref="BW70">
    <cfRule type="expression" dxfId="272" priority="243" stopIfTrue="1">
      <formula>ISERROR(BW70)</formula>
    </cfRule>
  </conditionalFormatting>
  <conditionalFormatting sqref="BW70:BX70">
    <cfRule type="expression" dxfId="271" priority="239" stopIfTrue="1">
      <formula>ISERROR(BW70)</formula>
    </cfRule>
  </conditionalFormatting>
  <conditionalFormatting sqref="BX70:BY70 CA70">
    <cfRule type="expression" dxfId="270" priority="233" stopIfTrue="1">
      <formula>ISERROR(BX70)</formula>
    </cfRule>
  </conditionalFormatting>
  <conditionalFormatting sqref="BW72">
    <cfRule type="expression" dxfId="269" priority="255" stopIfTrue="1">
      <formula>ISERROR(BW72)</formula>
    </cfRule>
  </conditionalFormatting>
  <conditionalFormatting sqref="BW73">
    <cfRule type="expression" dxfId="268" priority="253" stopIfTrue="1">
      <formula>ISERROR(BW73)</formula>
    </cfRule>
  </conditionalFormatting>
  <conditionalFormatting sqref="BX73">
    <cfRule type="expression" dxfId="267" priority="251" stopIfTrue="1">
      <formula>ISERROR(BX73)</formula>
    </cfRule>
  </conditionalFormatting>
  <conditionalFormatting sqref="BW74">
    <cfRule type="expression" dxfId="266" priority="1522" stopIfTrue="1">
      <formula>ISERROR(BW74)</formula>
    </cfRule>
  </conditionalFormatting>
  <conditionalFormatting sqref="BW75">
    <cfRule type="expression" dxfId="265" priority="1529" stopIfTrue="1">
      <formula>ISERROR(BW75)</formula>
    </cfRule>
  </conditionalFormatting>
  <conditionalFormatting sqref="BW75">
    <cfRule type="expression" dxfId="264" priority="1530" stopIfTrue="1">
      <formula>ISERROR(BW75)</formula>
    </cfRule>
  </conditionalFormatting>
  <conditionalFormatting sqref="BW75">
    <cfRule type="expression" dxfId="263" priority="1531" stopIfTrue="1">
      <formula>ISERROR(BW75)</formula>
    </cfRule>
  </conditionalFormatting>
  <conditionalFormatting sqref="BW75 BY75 CA75">
    <cfRule type="expression" dxfId="262" priority="1528" stopIfTrue="1">
      <formula>ISERROR(BW75)</formula>
    </cfRule>
  </conditionalFormatting>
  <conditionalFormatting sqref="BW76">
    <cfRule type="expression" dxfId="261" priority="1395" stopIfTrue="1">
      <formula>ISERROR(BW76)</formula>
    </cfRule>
  </conditionalFormatting>
  <conditionalFormatting sqref="BW78">
    <cfRule type="expression" dxfId="260" priority="1535" stopIfTrue="1">
      <formula>ISERROR(BW78)</formula>
    </cfRule>
  </conditionalFormatting>
  <conditionalFormatting sqref="BW79">
    <cfRule type="expression" dxfId="259" priority="1537" stopIfTrue="1">
      <formula>ISERROR(BW79)</formula>
    </cfRule>
  </conditionalFormatting>
  <conditionalFormatting sqref="BW80">
    <cfRule type="expression" dxfId="258" priority="1399" stopIfTrue="1">
      <formula>ISERROR(BW80)</formula>
    </cfRule>
  </conditionalFormatting>
  <conditionalFormatting sqref="BW81 BW83">
    <cfRule type="expression" dxfId="257" priority="1406" stopIfTrue="1">
      <formula>ISERROR(BW81)</formula>
    </cfRule>
  </conditionalFormatting>
  <conditionalFormatting sqref="BW82:BY82 CA82">
    <cfRule type="expression" dxfId="256" priority="1402" stopIfTrue="1">
      <formula>ISERROR(BW82)</formula>
    </cfRule>
  </conditionalFormatting>
  <conditionalFormatting sqref="BW85:BY85 CA85">
    <cfRule type="expression" dxfId="255" priority="1598" stopIfTrue="1">
      <formula>ISERROR(BW85)</formula>
    </cfRule>
  </conditionalFormatting>
  <conditionalFormatting sqref="BW86:BX86">
    <cfRule type="expression" dxfId="254" priority="1603" stopIfTrue="1">
      <formula>ISERROR(BW86)</formula>
    </cfRule>
  </conditionalFormatting>
  <conditionalFormatting sqref="BW88:BY88 CA88">
    <cfRule type="expression" dxfId="253" priority="1601" stopIfTrue="1">
      <formula>ISERROR(BW88)</formula>
    </cfRule>
  </conditionalFormatting>
  <conditionalFormatting sqref="BW89">
    <cfRule type="expression" dxfId="252" priority="1593" stopIfTrue="1">
      <formula>ISERROR(BW89)</formula>
    </cfRule>
  </conditionalFormatting>
  <conditionalFormatting sqref="BW90:BY90 CA90">
    <cfRule type="expression" dxfId="251" priority="1594" stopIfTrue="1">
      <formula>ISERROR(BW90)</formula>
    </cfRule>
  </conditionalFormatting>
  <conditionalFormatting sqref="BW91:BY91 CA91">
    <cfRule type="expression" dxfId="250" priority="1596" stopIfTrue="1">
      <formula>ISERROR(BW91)</formula>
    </cfRule>
  </conditionalFormatting>
  <conditionalFormatting sqref="BX48:BY48 CA48">
    <cfRule type="expression" dxfId="249" priority="788" stopIfTrue="1">
      <formula>ISERROR(BX48)</formula>
    </cfRule>
  </conditionalFormatting>
  <conditionalFormatting sqref="BX49:BY49 CA49">
    <cfRule type="expression" dxfId="248" priority="871" stopIfTrue="1">
      <formula>ISERROR(BX49)</formula>
    </cfRule>
  </conditionalFormatting>
  <conditionalFormatting sqref="BX66:BY66 CA66">
    <cfRule type="expression" dxfId="247" priority="173" stopIfTrue="1">
      <formula>ISERROR(BX66)</formula>
    </cfRule>
  </conditionalFormatting>
  <conditionalFormatting sqref="BX67:BY67 CA67">
    <cfRule type="expression" dxfId="246" priority="163" stopIfTrue="1">
      <formula>ISERROR(BX67)</formula>
    </cfRule>
  </conditionalFormatting>
  <conditionalFormatting sqref="BX68">
    <cfRule type="expression" dxfId="245" priority="169" stopIfTrue="1">
      <formula>ISERROR(BX68)</formula>
    </cfRule>
  </conditionalFormatting>
  <conditionalFormatting sqref="BX69:BY69 CA69">
    <cfRule type="expression" dxfId="244" priority="171" stopIfTrue="1">
      <formula>ISERROR(BX69)</formula>
    </cfRule>
  </conditionalFormatting>
  <conditionalFormatting sqref="BX70">
    <cfRule type="expression" dxfId="243" priority="241" stopIfTrue="1">
      <formula>ISERROR(BX70)</formula>
    </cfRule>
  </conditionalFormatting>
  <conditionalFormatting sqref="BX70">
    <cfRule type="expression" dxfId="242" priority="240" stopIfTrue="1">
      <formula>ISERROR(BX70)</formula>
    </cfRule>
  </conditionalFormatting>
  <conditionalFormatting sqref="BX72">
    <cfRule type="expression" dxfId="241" priority="249" stopIfTrue="1">
      <formula>ISERROR(BX72)</formula>
    </cfRule>
  </conditionalFormatting>
  <conditionalFormatting sqref="BY73 CA73">
    <cfRule type="expression" dxfId="240" priority="1549" stopIfTrue="1">
      <formula>ISERROR(BY73)</formula>
    </cfRule>
  </conditionalFormatting>
  <conditionalFormatting sqref="BX73">
    <cfRule type="expression" dxfId="239" priority="250" stopIfTrue="1">
      <formula>ISERROR(BX73)</formula>
    </cfRule>
  </conditionalFormatting>
  <conditionalFormatting sqref="BX74:BY74 CA74">
    <cfRule type="expression" dxfId="238" priority="1521" stopIfTrue="1">
      <formula>ISERROR(BX74)</formula>
    </cfRule>
  </conditionalFormatting>
  <conditionalFormatting sqref="BX75">
    <cfRule type="expression" dxfId="237" priority="1525" stopIfTrue="1">
      <formula>ISERROR(BX75)</formula>
    </cfRule>
  </conditionalFormatting>
  <conditionalFormatting sqref="BX75">
    <cfRule type="expression" dxfId="236" priority="1524" stopIfTrue="1">
      <formula>ISERROR(BX75)</formula>
    </cfRule>
  </conditionalFormatting>
  <conditionalFormatting sqref="BX75">
    <cfRule type="expression" dxfId="235" priority="1523" stopIfTrue="1">
      <formula>ISERROR(BX75)</formula>
    </cfRule>
  </conditionalFormatting>
  <conditionalFormatting sqref="BX76:BY76 CA76">
    <cfRule type="expression" dxfId="234" priority="1532" stopIfTrue="1">
      <formula>ISERROR(BX76)</formula>
    </cfRule>
  </conditionalFormatting>
  <conditionalFormatting sqref="BX78:BY78 CA78">
    <cfRule type="expression" dxfId="233" priority="1534" stopIfTrue="1">
      <formula>ISERROR(BX78)</formula>
    </cfRule>
  </conditionalFormatting>
  <conditionalFormatting sqref="BX79:BY79 CA79">
    <cfRule type="expression" dxfId="232" priority="1536" stopIfTrue="1">
      <formula>ISERROR(BX79)</formula>
    </cfRule>
  </conditionalFormatting>
  <conditionalFormatting sqref="BX80:BY80 CA80">
    <cfRule type="expression" dxfId="231" priority="1538" stopIfTrue="1">
      <formula>ISERROR(BX80)</formula>
    </cfRule>
  </conditionalFormatting>
  <conditionalFormatting sqref="BX81 BX83">
    <cfRule type="expression" dxfId="230" priority="1541" stopIfTrue="1">
      <formula>ISERROR(BX81)</formula>
    </cfRule>
  </conditionalFormatting>
  <conditionalFormatting sqref="BX82:BY82 CA82">
    <cfRule type="expression" dxfId="229" priority="1540" stopIfTrue="1">
      <formula>ISERROR(BX82)</formula>
    </cfRule>
  </conditionalFormatting>
  <conditionalFormatting sqref="BX85:BY85 CA85">
    <cfRule type="expression" dxfId="228" priority="1599" stopIfTrue="1">
      <formula>ISERROR(BX85)</formula>
    </cfRule>
  </conditionalFormatting>
  <conditionalFormatting sqref="BX86">
    <cfRule type="expression" dxfId="227" priority="1604" stopIfTrue="1">
      <formula>ISERROR(BX86)</formula>
    </cfRule>
  </conditionalFormatting>
  <conditionalFormatting sqref="BX88:BY88 CA88">
    <cfRule type="expression" dxfId="226" priority="1602" stopIfTrue="1">
      <formula>ISERROR(BX88)</formula>
    </cfRule>
  </conditionalFormatting>
  <conditionalFormatting sqref="BX89:BY89 CA89">
    <cfRule type="expression" dxfId="225" priority="1592" stopIfTrue="1">
      <formula>ISERROR(BX89)</formula>
    </cfRule>
  </conditionalFormatting>
  <conditionalFormatting sqref="BX90:BY90 CA90">
    <cfRule type="expression" dxfId="224" priority="1595" stopIfTrue="1">
      <formula>ISERROR(BX90)</formula>
    </cfRule>
  </conditionalFormatting>
  <conditionalFormatting sqref="BX91:BY91 CA91">
    <cfRule type="expression" dxfId="223" priority="1597" stopIfTrue="1">
      <formula>ISERROR(BX91)</formula>
    </cfRule>
  </conditionalFormatting>
  <conditionalFormatting sqref="BY68 CA68">
    <cfRule type="expression" dxfId="222" priority="165" stopIfTrue="1">
      <formula>ISERROR(BY68)</formula>
    </cfRule>
  </conditionalFormatting>
  <conditionalFormatting sqref="BY68 CA68">
    <cfRule type="expression" dxfId="221" priority="166" stopIfTrue="1">
      <formula>ISERROR(BY68)</formula>
    </cfRule>
  </conditionalFormatting>
  <conditionalFormatting sqref="BY68 CA68">
    <cfRule type="expression" dxfId="220" priority="164" stopIfTrue="1">
      <formula>ISERROR(BY68)</formula>
    </cfRule>
  </conditionalFormatting>
  <conditionalFormatting sqref="BY70 CA70">
    <cfRule type="expression" dxfId="219" priority="236" stopIfTrue="1">
      <formula>ISERROR(BY70)</formula>
    </cfRule>
  </conditionalFormatting>
  <conditionalFormatting sqref="BY70 CA70">
    <cfRule type="expression" dxfId="218" priority="234" stopIfTrue="1">
      <formula>ISERROR(BY70)</formula>
    </cfRule>
  </conditionalFormatting>
  <conditionalFormatting sqref="BY71 CA71">
    <cfRule type="expression" dxfId="217" priority="238" stopIfTrue="1">
      <formula>ISERROR(BY71)</formula>
    </cfRule>
  </conditionalFormatting>
  <conditionalFormatting sqref="BY72 CA72">
    <cfRule type="expression" dxfId="216" priority="1548" stopIfTrue="1">
      <formula>ISERROR(BY72)</formula>
    </cfRule>
  </conditionalFormatting>
  <conditionalFormatting sqref="BY72 CA72">
    <cfRule type="expression" dxfId="215" priority="1547" stopIfTrue="1">
      <formula>ISERROR(BY72)</formula>
    </cfRule>
  </conditionalFormatting>
  <conditionalFormatting sqref="BY75 CA75">
    <cfRule type="expression" dxfId="214" priority="1527" stopIfTrue="1">
      <formula>ISERROR(BY75)</formula>
    </cfRule>
  </conditionalFormatting>
  <conditionalFormatting sqref="BY75 CA75">
    <cfRule type="expression" dxfId="213" priority="1526" stopIfTrue="1">
      <formula>ISERROR(BY75)</formula>
    </cfRule>
  </conditionalFormatting>
  <conditionalFormatting sqref="BY77 CA77">
    <cfRule type="expression" dxfId="212" priority="1533" stopIfTrue="1">
      <formula>ISERROR(BY77)</formula>
    </cfRule>
  </conditionalFormatting>
  <conditionalFormatting sqref="BY81 CA81 BY83 CA83">
    <cfRule type="expression" dxfId="211" priority="1539" stopIfTrue="1">
      <formula>ISERROR(BY81)</formula>
    </cfRule>
  </conditionalFormatting>
  <conditionalFormatting sqref="CB10:CK47 CB51:CK61">
    <cfRule type="expression" dxfId="210" priority="699" stopIfTrue="1">
      <formula>ISERROR(CB10)</formula>
    </cfRule>
  </conditionalFormatting>
  <conditionalFormatting sqref="CB11:CB47 CD11:CD27 CE13:CE27 CG13:CG27 CI13:CI47 CK13:CK27 CB51:CB61 CI51:CI61">
    <cfRule type="expression" dxfId="209" priority="701" stopIfTrue="1">
      <formula>ISERROR(CB11)</formula>
    </cfRule>
  </conditionalFormatting>
  <conditionalFormatting sqref="CB48 CI48">
    <cfRule type="expression" dxfId="208" priority="791" stopIfTrue="1">
      <formula>ISERROR(CB48)</formula>
    </cfRule>
  </conditionalFormatting>
  <conditionalFormatting sqref="CB48:CK48">
    <cfRule type="expression" dxfId="207" priority="790" stopIfTrue="1">
      <formula>ISERROR(CB48)</formula>
    </cfRule>
  </conditionalFormatting>
  <conditionalFormatting sqref="CB49 CD49 CG49 CI49 CK49">
    <cfRule type="expression" dxfId="206" priority="874" stopIfTrue="1">
      <formula>ISERROR(CB49)</formula>
    </cfRule>
  </conditionalFormatting>
  <conditionalFormatting sqref="CB49:CK49">
    <cfRule type="expression" dxfId="205" priority="872" stopIfTrue="1">
      <formula>ISERROR(CB49)</formula>
    </cfRule>
  </conditionalFormatting>
  <conditionalFormatting sqref="CB50 CD50 CG50 CI50 CK50">
    <cfRule type="expression" dxfId="204" priority="877" stopIfTrue="1">
      <formula>ISERROR(CB50)</formula>
    </cfRule>
  </conditionalFormatting>
  <conditionalFormatting sqref="CB50:CK50">
    <cfRule type="expression" dxfId="203" priority="875" stopIfTrue="1">
      <formula>ISERROR(CB50)</formula>
    </cfRule>
  </conditionalFormatting>
  <conditionalFormatting sqref="CB62 CD62 CG62 CI62 CK62">
    <cfRule type="expression" dxfId="202" priority="183" stopIfTrue="1">
      <formula>ISERROR(CB62)</formula>
    </cfRule>
  </conditionalFormatting>
  <conditionalFormatting sqref="CB62:CK62">
    <cfRule type="expression" dxfId="201" priority="181" stopIfTrue="1">
      <formula>ISERROR(CB62)</formula>
    </cfRule>
  </conditionalFormatting>
  <conditionalFormatting sqref="CB63:CK63">
    <cfRule type="expression" dxfId="200" priority="207" stopIfTrue="1">
      <formula>ISERROR(CB63)</formula>
    </cfRule>
  </conditionalFormatting>
  <conditionalFormatting sqref="CB63 CD63 CG63 CI63 CK63">
    <cfRule type="expression" dxfId="199" priority="206" stopIfTrue="1">
      <formula>ISERROR(CB63)</formula>
    </cfRule>
  </conditionalFormatting>
  <conditionalFormatting sqref="CB64:CK64">
    <cfRule type="expression" dxfId="198" priority="205" stopIfTrue="1">
      <formula>ISERROR(CB64)</formula>
    </cfRule>
  </conditionalFormatting>
  <conditionalFormatting sqref="CB64 CD64 CG64 CI64 CK64">
    <cfRule type="expression" dxfId="197" priority="204" stopIfTrue="1">
      <formula>ISERROR(CB64)</formula>
    </cfRule>
  </conditionalFormatting>
  <conditionalFormatting sqref="CB65 CD65 CG65 CI65 CK65">
    <cfRule type="expression" dxfId="196" priority="211" stopIfTrue="1">
      <formula>ISERROR(CB65)</formula>
    </cfRule>
  </conditionalFormatting>
  <conditionalFormatting sqref="CB65:CK65">
    <cfRule type="expression" dxfId="195" priority="210" stopIfTrue="1">
      <formula>ISERROR(CB65)</formula>
    </cfRule>
  </conditionalFormatting>
  <conditionalFormatting sqref="CB66:CK66">
    <cfRule type="expression" dxfId="194" priority="175" stopIfTrue="1">
      <formula>ISERROR(CB66)</formula>
    </cfRule>
  </conditionalFormatting>
  <conditionalFormatting sqref="CB66 CD66 CG66 CI66 CK66">
    <cfRule type="expression" dxfId="193" priority="174" stopIfTrue="1">
      <formula>ISERROR(CB66)</formula>
    </cfRule>
  </conditionalFormatting>
  <conditionalFormatting sqref="CB67 CD67 CG67 CI67 CK67">
    <cfRule type="expression" dxfId="192" priority="187" stopIfTrue="1">
      <formula>ISERROR(CB67)</formula>
    </cfRule>
  </conditionalFormatting>
  <conditionalFormatting sqref="CB67:CK67">
    <cfRule type="expression" dxfId="191" priority="186" stopIfTrue="1">
      <formula>ISERROR(CB67)</formula>
    </cfRule>
  </conditionalFormatting>
  <conditionalFormatting sqref="CB68 CI68">
    <cfRule type="expression" dxfId="190" priority="191" stopIfTrue="1">
      <formula>ISERROR(CB68)</formula>
    </cfRule>
  </conditionalFormatting>
  <conditionalFormatting sqref="CB68 CE68 CI68">
    <cfRule type="expression" dxfId="189" priority="189" stopIfTrue="1">
      <formula>ISERROR(CB68)</formula>
    </cfRule>
  </conditionalFormatting>
  <conditionalFormatting sqref="CB68 CI68">
    <cfRule type="expression" dxfId="188" priority="190" stopIfTrue="1">
      <formula>ISERROR(CB68)</formula>
    </cfRule>
  </conditionalFormatting>
  <conditionalFormatting sqref="CB68:CC68 CF68 CH68:CJ68">
    <cfRule type="expression" dxfId="187" priority="188" stopIfTrue="1">
      <formula>ISERROR(CB68)</formula>
    </cfRule>
  </conditionalFormatting>
  <conditionalFormatting sqref="CB69 CD69 CG69 CI69 CK69">
    <cfRule type="expression" dxfId="186" priority="185" stopIfTrue="1">
      <formula>ISERROR(CB69)</formula>
    </cfRule>
  </conditionalFormatting>
  <conditionalFormatting sqref="CB69:CK69">
    <cfRule type="expression" dxfId="185" priority="184" stopIfTrue="1">
      <formula>ISERROR(CB69)</formula>
    </cfRule>
  </conditionalFormatting>
  <conditionalFormatting sqref="CB70 CE70 CI70">
    <cfRule type="expression" dxfId="184" priority="195" stopIfTrue="1">
      <formula>ISERROR(CB70)</formula>
    </cfRule>
  </conditionalFormatting>
  <conditionalFormatting sqref="CB70 CI70">
    <cfRule type="expression" dxfId="183" priority="193" stopIfTrue="1">
      <formula>ISERROR(CB70)</formula>
    </cfRule>
  </conditionalFormatting>
  <conditionalFormatting sqref="CB70 CD70 CG70 CI70 CK70">
    <cfRule type="expression" dxfId="182" priority="194" stopIfTrue="1">
      <formula>ISERROR(CB70)</formula>
    </cfRule>
  </conditionalFormatting>
  <conditionalFormatting sqref="CB70:CC70 CF70 CH70:CJ70">
    <cfRule type="expression" dxfId="181" priority="192" stopIfTrue="1">
      <formula>ISERROR(CB70)</formula>
    </cfRule>
  </conditionalFormatting>
  <conditionalFormatting sqref="CB71 CD71 CG71 CI71 CK71">
    <cfRule type="expression" dxfId="180" priority="197" stopIfTrue="1">
      <formula>ISERROR(CB71)</formula>
    </cfRule>
  </conditionalFormatting>
  <conditionalFormatting sqref="CB71:CK71">
    <cfRule type="expression" dxfId="179" priority="196" stopIfTrue="1">
      <formula>ISERROR(CB71)</formula>
    </cfRule>
  </conditionalFormatting>
  <conditionalFormatting sqref="CB72 CE72 CI72">
    <cfRule type="expression" dxfId="178" priority="200" stopIfTrue="1">
      <formula>ISERROR(CB72)</formula>
    </cfRule>
  </conditionalFormatting>
  <conditionalFormatting sqref="CB72 CI72">
    <cfRule type="expression" dxfId="177" priority="201" stopIfTrue="1">
      <formula>ISERROR(CB72)</formula>
    </cfRule>
  </conditionalFormatting>
  <conditionalFormatting sqref="CB72 CD72 CG72 CI72 CK72">
    <cfRule type="expression" dxfId="176" priority="199" stopIfTrue="1">
      <formula>ISERROR(CB72)</formula>
    </cfRule>
  </conditionalFormatting>
  <conditionalFormatting sqref="CB72:CC72 CF72 CH72:CJ72">
    <cfRule type="expression" dxfId="175" priority="198" stopIfTrue="1">
      <formula>ISERROR(CB72)</formula>
    </cfRule>
  </conditionalFormatting>
  <conditionalFormatting sqref="CB73 CD73 CG73 CI73 CK73">
    <cfRule type="expression" dxfId="174" priority="203" stopIfTrue="1">
      <formula>ISERROR(CB73)</formula>
    </cfRule>
  </conditionalFormatting>
  <conditionalFormatting sqref="CB73:CK73">
    <cfRule type="expression" dxfId="173" priority="202" stopIfTrue="1">
      <formula>ISERROR(CB73)</formula>
    </cfRule>
  </conditionalFormatting>
  <conditionalFormatting sqref="CB74 CD74 CG74 CI74 CK74">
    <cfRule type="expression" dxfId="172" priority="16" stopIfTrue="1">
      <formula>ISERROR(CB74)</formula>
    </cfRule>
  </conditionalFormatting>
  <conditionalFormatting sqref="CB74:CK74">
    <cfRule type="expression" dxfId="171" priority="14" stopIfTrue="1">
      <formula>ISERROR(CB74)</formula>
    </cfRule>
  </conditionalFormatting>
  <conditionalFormatting sqref="CB75 CI75">
    <cfRule type="expression" dxfId="170" priority="19" stopIfTrue="1">
      <formula>ISERROR(CB75)</formula>
    </cfRule>
  </conditionalFormatting>
  <conditionalFormatting sqref="CC75 CF75 CH75 CJ75">
    <cfRule type="expression" dxfId="169" priority="25" stopIfTrue="1">
      <formula>ISERROR(CC75)</formula>
    </cfRule>
  </conditionalFormatting>
  <conditionalFormatting sqref="CB75 CI75">
    <cfRule type="expression" dxfId="168" priority="18" stopIfTrue="1">
      <formula>ISERROR(CB75)</formula>
    </cfRule>
  </conditionalFormatting>
  <conditionalFormatting sqref="CB75 CI75">
    <cfRule type="expression" dxfId="167" priority="20" stopIfTrue="1">
      <formula>ISERROR(CB75)</formula>
    </cfRule>
  </conditionalFormatting>
  <conditionalFormatting sqref="CB75 CD75 CG75 CI75 CK75">
    <cfRule type="expression" dxfId="166" priority="17" stopIfTrue="1">
      <formula>ISERROR(CB75)</formula>
    </cfRule>
  </conditionalFormatting>
  <conditionalFormatting sqref="CB76 CD76 CG76 CI76 CK76">
    <cfRule type="expression" dxfId="165" priority="22" stopIfTrue="1">
      <formula>ISERROR(CB76)</formula>
    </cfRule>
  </conditionalFormatting>
  <conditionalFormatting sqref="CB76:CK76">
    <cfRule type="expression" dxfId="164" priority="21" stopIfTrue="1">
      <formula>ISERROR(CB76)</formula>
    </cfRule>
  </conditionalFormatting>
  <conditionalFormatting sqref="CB77 CD77 CG77 CI77 CK77">
    <cfRule type="expression" dxfId="163" priority="33" stopIfTrue="1">
      <formula>ISERROR(CB77)</formula>
    </cfRule>
  </conditionalFormatting>
  <conditionalFormatting sqref="CB77:CK77">
    <cfRule type="expression" dxfId="162" priority="31" stopIfTrue="1">
      <formula>ISERROR(CB77)</formula>
    </cfRule>
  </conditionalFormatting>
  <conditionalFormatting sqref="CB78:CK78">
    <cfRule type="expression" dxfId="161" priority="1688" stopIfTrue="1">
      <formula>ISERROR(CB78)</formula>
    </cfRule>
  </conditionalFormatting>
  <conditionalFormatting sqref="CB78 CD78 CG78 CI78 CK78">
    <cfRule type="expression" dxfId="160" priority="1687" stopIfTrue="1">
      <formula>ISERROR(CB78)</formula>
    </cfRule>
  </conditionalFormatting>
  <conditionalFormatting sqref="CB79 CI79">
    <cfRule type="expression" dxfId="159" priority="3" stopIfTrue="1">
      <formula>ISERROR(CB79)</formula>
    </cfRule>
  </conditionalFormatting>
  <conditionalFormatting sqref="CB79:CK79">
    <cfRule type="expression" dxfId="158" priority="1" stopIfTrue="1">
      <formula>ISERROR(CB79)</formula>
    </cfRule>
  </conditionalFormatting>
  <conditionalFormatting sqref="CB80 CI80">
    <cfRule type="expression" dxfId="157" priority="7" stopIfTrue="1">
      <formula>ISERROR(CB80)</formula>
    </cfRule>
  </conditionalFormatting>
  <conditionalFormatting sqref="CB80:CK80">
    <cfRule type="expression" dxfId="156" priority="4" stopIfTrue="1">
      <formula>ISERROR(CB80)</formula>
    </cfRule>
  </conditionalFormatting>
  <conditionalFormatting sqref="CB81:CK81 CB83:CK83">
    <cfRule type="expression" dxfId="155" priority="9" stopIfTrue="1">
      <formula>ISERROR(CB81)</formula>
    </cfRule>
  </conditionalFormatting>
  <conditionalFormatting sqref="CB81 CD81 CG81 CI81 CK81 CB83 CD83 CG83 CI83 CK83">
    <cfRule type="expression" dxfId="154" priority="8" stopIfTrue="1">
      <formula>ISERROR(CB81)</formula>
    </cfRule>
  </conditionalFormatting>
  <conditionalFormatting sqref="CB82:CK82">
    <cfRule type="expression" dxfId="153" priority="12" stopIfTrue="1">
      <formula>ISERROR(CB82)</formula>
    </cfRule>
  </conditionalFormatting>
  <conditionalFormatting sqref="CB82 CD82 CG82 CI82 CK82">
    <cfRule type="expression" dxfId="152" priority="11" stopIfTrue="1">
      <formula>ISERROR(CB82)</formula>
    </cfRule>
  </conditionalFormatting>
  <conditionalFormatting sqref="CB85:CK85">
    <cfRule type="expression" dxfId="151" priority="38" stopIfTrue="1">
      <formula>ISERROR(CB85)</formula>
    </cfRule>
  </conditionalFormatting>
  <conditionalFormatting sqref="CB85 CD85 CG85 CI85 CK85">
    <cfRule type="expression" dxfId="150" priority="37" stopIfTrue="1">
      <formula>ISERROR(CB85)</formula>
    </cfRule>
  </conditionalFormatting>
  <conditionalFormatting sqref="CB86 CD86 CG86 CI86 CK86">
    <cfRule type="expression" dxfId="149" priority="41" stopIfTrue="1">
      <formula>ISERROR(CB86)</formula>
    </cfRule>
  </conditionalFormatting>
  <conditionalFormatting sqref="CB86:CK86">
    <cfRule type="expression" dxfId="148" priority="40" stopIfTrue="1">
      <formula>ISERROR(CB86)</formula>
    </cfRule>
  </conditionalFormatting>
  <conditionalFormatting sqref="CB88 CD88 CG88 CI88 CK88">
    <cfRule type="expression" dxfId="147" priority="44" stopIfTrue="1">
      <formula>ISERROR(CB88)</formula>
    </cfRule>
  </conditionalFormatting>
  <conditionalFormatting sqref="CB88:CK88">
    <cfRule type="expression" dxfId="146" priority="43" stopIfTrue="1">
      <formula>ISERROR(CB88)</formula>
    </cfRule>
  </conditionalFormatting>
  <conditionalFormatting sqref="CB89 CI89">
    <cfRule type="expression" dxfId="145" priority="49" stopIfTrue="1">
      <formula>ISERROR(CB89)</formula>
    </cfRule>
  </conditionalFormatting>
  <conditionalFormatting sqref="CB89:CK89">
    <cfRule type="expression" dxfId="144" priority="46" stopIfTrue="1">
      <formula>ISERROR(CB89)</formula>
    </cfRule>
  </conditionalFormatting>
  <conditionalFormatting sqref="CB90:CK90">
    <cfRule type="expression" dxfId="143" priority="51" stopIfTrue="1">
      <formula>ISERROR(CB90)</formula>
    </cfRule>
  </conditionalFormatting>
  <conditionalFormatting sqref="CB90 CD90 CG90 CI90 CK90">
    <cfRule type="expression" dxfId="142" priority="50" stopIfTrue="1">
      <formula>ISERROR(CB90)</formula>
    </cfRule>
  </conditionalFormatting>
  <conditionalFormatting sqref="CB91 CD91 CG91 CI91 CK91">
    <cfRule type="expression" dxfId="141" priority="53" stopIfTrue="1">
      <formula>ISERROR(CB91)</formula>
    </cfRule>
  </conditionalFormatting>
  <conditionalFormatting sqref="CB91:CK91">
    <cfRule type="expression" dxfId="140" priority="52" stopIfTrue="1">
      <formula>ISERROR(CB91)</formula>
    </cfRule>
  </conditionalFormatting>
  <conditionalFormatting sqref="CC11:CC27 CF13:CF27 CH13:CH27 CJ13:CJ27">
    <cfRule type="expression" dxfId="139" priority="703" stopIfTrue="1">
      <formula>ISERROR(CC11)</formula>
    </cfRule>
  </conditionalFormatting>
  <conditionalFormatting sqref="CC28:CC47 CF28:CF47 CH28:CH47 CJ28:CJ47 CC51:CC61 CF51:CF61 CH51:CH61 CJ51:CJ61">
    <cfRule type="expression" dxfId="138" priority="794" stopIfTrue="1">
      <formula>ISERROR(CC28)</formula>
    </cfRule>
  </conditionalFormatting>
  <conditionalFormatting sqref="CC48 CF48 CH48 CJ48">
    <cfRule type="expression" dxfId="137" priority="792" stopIfTrue="1">
      <formula>ISERROR(CC48)</formula>
    </cfRule>
  </conditionalFormatting>
  <conditionalFormatting sqref="CC49 CE49:CF49 CH49 CJ49">
    <cfRule type="expression" dxfId="136" priority="873" stopIfTrue="1">
      <formula>ISERROR(CC49)</formula>
    </cfRule>
  </conditionalFormatting>
  <conditionalFormatting sqref="CC50 CE50:CF50 CH50 CJ50">
    <cfRule type="expression" dxfId="135" priority="876" stopIfTrue="1">
      <formula>ISERROR(CC50)</formula>
    </cfRule>
  </conditionalFormatting>
  <conditionalFormatting sqref="CC62 CE62:CF62 CH62 CJ62">
    <cfRule type="expression" dxfId="134" priority="182" stopIfTrue="1">
      <formula>ISERROR(CC62)</formula>
    </cfRule>
  </conditionalFormatting>
  <conditionalFormatting sqref="CC63 CE63:CF63 CH63 CJ63">
    <cfRule type="expression" dxfId="133" priority="209" stopIfTrue="1">
      <formula>ISERROR(CC63)</formula>
    </cfRule>
  </conditionalFormatting>
  <conditionalFormatting sqref="CC64 CE64:CF64 CH64 CJ64">
    <cfRule type="expression" dxfId="132" priority="208" stopIfTrue="1">
      <formula>ISERROR(CC64)</formula>
    </cfRule>
  </conditionalFormatting>
  <conditionalFormatting sqref="CC65 CE65:CF65 CH65 CJ65">
    <cfRule type="expression" dxfId="131" priority="212" stopIfTrue="1">
      <formula>ISERROR(CC65)</formula>
    </cfRule>
  </conditionalFormatting>
  <conditionalFormatting sqref="CC66 CE66:CF66 CH66 CJ66">
    <cfRule type="expression" dxfId="130" priority="176" stopIfTrue="1">
      <formula>ISERROR(CC66)</formula>
    </cfRule>
  </conditionalFormatting>
  <conditionalFormatting sqref="CC67 CE67:CF67 CH67 CJ67">
    <cfRule type="expression" dxfId="129" priority="213" stopIfTrue="1">
      <formula>ISERROR(CC67)</formula>
    </cfRule>
  </conditionalFormatting>
  <conditionalFormatting sqref="CD68:CE68 CG68 CK68">
    <cfRule type="expression" dxfId="128" priority="217" stopIfTrue="1">
      <formula>ISERROR(CD68)</formula>
    </cfRule>
  </conditionalFormatting>
  <conditionalFormatting sqref="CC68:CD68 CF68:CH68 CJ68:CK68">
    <cfRule type="expression" dxfId="127" priority="215" stopIfTrue="1">
      <formula>ISERROR(CC68)</formula>
    </cfRule>
  </conditionalFormatting>
  <conditionalFormatting sqref="CC68 CF68 CH68 CJ68">
    <cfRule type="expression" dxfId="126" priority="216" stopIfTrue="1">
      <formula>ISERROR(CC68)</formula>
    </cfRule>
  </conditionalFormatting>
  <conditionalFormatting sqref="CC68 CF68 CH68 CJ68">
    <cfRule type="expression" dxfId="125" priority="214" stopIfTrue="1">
      <formula>ISERROR(CC68)</formula>
    </cfRule>
  </conditionalFormatting>
  <conditionalFormatting sqref="CC69 CE69:CF69 CH69 CJ69">
    <cfRule type="expression" dxfId="124" priority="220" stopIfTrue="1">
      <formula>ISERROR(CC69)</formula>
    </cfRule>
  </conditionalFormatting>
  <conditionalFormatting sqref="CC70 CE70:CF70 CH70 CJ70">
    <cfRule type="expression" dxfId="123" priority="224" stopIfTrue="1">
      <formula>ISERROR(CC70)</formula>
    </cfRule>
  </conditionalFormatting>
  <conditionalFormatting sqref="CC70 CF70 CH70 CJ70">
    <cfRule type="expression" dxfId="122" priority="225" stopIfTrue="1">
      <formula>ISERROR(CC70)</formula>
    </cfRule>
  </conditionalFormatting>
  <conditionalFormatting sqref="CC70:CD70 CF70:CH70 CJ70:CK70">
    <cfRule type="expression" dxfId="121" priority="221" stopIfTrue="1">
      <formula>ISERROR(CC70)</formula>
    </cfRule>
  </conditionalFormatting>
  <conditionalFormatting sqref="CC71 CE71:CF71 CH71 CJ71">
    <cfRule type="expression" dxfId="120" priority="226" stopIfTrue="1">
      <formula>ISERROR(CC71)</formula>
    </cfRule>
  </conditionalFormatting>
  <conditionalFormatting sqref="CC72 CF72 CH72 CJ72">
    <cfRule type="expression" dxfId="119" priority="228" stopIfTrue="1">
      <formula>ISERROR(CC72)</formula>
    </cfRule>
  </conditionalFormatting>
  <conditionalFormatting sqref="CC72:CH72 CJ72:CK72">
    <cfRule type="expression" dxfId="118" priority="229" stopIfTrue="1">
      <formula>ISERROR(CC72)</formula>
    </cfRule>
  </conditionalFormatting>
  <conditionalFormatting sqref="CC72 CF72 CH72 CJ72">
    <cfRule type="expression" dxfId="117" priority="227" stopIfTrue="1">
      <formula>ISERROR(CC72)</formula>
    </cfRule>
  </conditionalFormatting>
  <conditionalFormatting sqref="CC73 CE73:CF73 CH73 CJ73">
    <cfRule type="expression" dxfId="116" priority="230" stopIfTrue="1">
      <formula>ISERROR(CC73)</formula>
    </cfRule>
  </conditionalFormatting>
  <conditionalFormatting sqref="CC74 CE74:CF74 CH74 CJ74">
    <cfRule type="expression" dxfId="115" priority="15" stopIfTrue="1">
      <formula>ISERROR(CC74)</formula>
    </cfRule>
  </conditionalFormatting>
  <conditionalFormatting sqref="CC75 CF75 CH75 CJ75">
    <cfRule type="expression" dxfId="114" priority="26" stopIfTrue="1">
      <formula>ISERROR(CC75)</formula>
    </cfRule>
  </conditionalFormatting>
  <conditionalFormatting sqref="CE75">
    <cfRule type="expression" dxfId="113" priority="34" stopIfTrue="1">
      <formula>ISERROR(CE75)</formula>
    </cfRule>
  </conditionalFormatting>
  <conditionalFormatting sqref="CC75 CE75:CF75 CH75 CJ75">
    <cfRule type="expression" dxfId="112" priority="27" stopIfTrue="1">
      <formula>ISERROR(CC75)</formula>
    </cfRule>
  </conditionalFormatting>
  <conditionalFormatting sqref="CC75 CF75 CH75 CJ75">
    <cfRule type="expression" dxfId="111" priority="24" stopIfTrue="1">
      <formula>ISERROR(CC75)</formula>
    </cfRule>
  </conditionalFormatting>
  <conditionalFormatting sqref="CC76 CE76:CF76 CH76 CJ76">
    <cfRule type="expression" dxfId="110" priority="23" stopIfTrue="1">
      <formula>ISERROR(CC76)</formula>
    </cfRule>
  </conditionalFormatting>
  <conditionalFormatting sqref="CC77 CE77:CF77 CH77 CJ77">
    <cfRule type="expression" dxfId="109" priority="32" stopIfTrue="1">
      <formula>ISERROR(CC77)</formula>
    </cfRule>
  </conditionalFormatting>
  <conditionalFormatting sqref="CC78 CE78:CF78 CH78 CJ78">
    <cfRule type="expression" dxfId="108" priority="1689" stopIfTrue="1">
      <formula>ISERROR(CC78)</formula>
    </cfRule>
  </conditionalFormatting>
  <conditionalFormatting sqref="CC79:CH79 CJ79:CK79">
    <cfRule type="expression" dxfId="107" priority="2" stopIfTrue="1">
      <formula>ISERROR(CC79)</formula>
    </cfRule>
  </conditionalFormatting>
  <conditionalFormatting sqref="CC80 CF80 CH80 CJ80">
    <cfRule type="expression" dxfId="106" priority="6" stopIfTrue="1">
      <formula>ISERROR(CC80)</formula>
    </cfRule>
  </conditionalFormatting>
  <conditionalFormatting sqref="CC81 CE81:CF81 CH81 CJ81 CC83 CE83:CF83 CH83 CJ83">
    <cfRule type="expression" dxfId="105" priority="10" stopIfTrue="1">
      <formula>ISERROR(CC81)</formula>
    </cfRule>
  </conditionalFormatting>
  <conditionalFormatting sqref="CC82 CE82:CF82 CH82 CJ82">
    <cfRule type="expression" dxfId="104" priority="13" stopIfTrue="1">
      <formula>ISERROR(CC82)</formula>
    </cfRule>
  </conditionalFormatting>
  <conditionalFormatting sqref="CC85 CE85:CF85 CH85 CJ85">
    <cfRule type="expression" dxfId="103" priority="39" stopIfTrue="1">
      <formula>ISERROR(CC85)</formula>
    </cfRule>
  </conditionalFormatting>
  <conditionalFormatting sqref="CC86 CE86:CF86 CH86 CJ86">
    <cfRule type="expression" dxfId="102" priority="42" stopIfTrue="1">
      <formula>ISERROR(CC86)</formula>
    </cfRule>
  </conditionalFormatting>
  <conditionalFormatting sqref="CC88 CE88:CF88 CH88 CJ88">
    <cfRule type="expression" dxfId="101" priority="45" stopIfTrue="1">
      <formula>ISERROR(CC88)</formula>
    </cfRule>
  </conditionalFormatting>
  <conditionalFormatting sqref="CC89 CF89 CH89 CJ89">
    <cfRule type="expression" dxfId="100" priority="48" stopIfTrue="1">
      <formula>ISERROR(CC89)</formula>
    </cfRule>
  </conditionalFormatting>
  <conditionalFormatting sqref="CC90 CE90:CF90 CH90 CJ90">
    <cfRule type="expression" dxfId="99" priority="55" stopIfTrue="1">
      <formula>ISERROR(CC90)</formula>
    </cfRule>
  </conditionalFormatting>
  <conditionalFormatting sqref="CC91 CE91:CF91 CH91 CJ91">
    <cfRule type="expression" dxfId="98" priority="54" stopIfTrue="1">
      <formula>ISERROR(CC91)</formula>
    </cfRule>
  </conditionalFormatting>
  <conditionalFormatting sqref="CD28:CE47 CG28:CG47 CK28:CK47 CD51:CE61 CG51:CG61 CK51:CK61">
    <cfRule type="expression" dxfId="97" priority="793" stopIfTrue="1">
      <formula>ISERROR(CD28)</formula>
    </cfRule>
  </conditionalFormatting>
  <conditionalFormatting sqref="CD48:CE48 CG48 CK48">
    <cfRule type="expression" dxfId="96" priority="796" stopIfTrue="1">
      <formula>ISERROR(CD48)</formula>
    </cfRule>
  </conditionalFormatting>
  <conditionalFormatting sqref="CD68:CE68 CG68 CK68">
    <cfRule type="expression" dxfId="95" priority="219" stopIfTrue="1">
      <formula>ISERROR(CD68)</formula>
    </cfRule>
  </conditionalFormatting>
  <conditionalFormatting sqref="CD68 CG68 CK68">
    <cfRule type="expression" dxfId="94" priority="218" stopIfTrue="1">
      <formula>ISERROR(CD68)</formula>
    </cfRule>
  </conditionalFormatting>
  <conditionalFormatting sqref="CD70 CG70 CK70">
    <cfRule type="expression" dxfId="93" priority="223" stopIfTrue="1">
      <formula>ISERROR(CD70)</formula>
    </cfRule>
  </conditionalFormatting>
  <conditionalFormatting sqref="CE70">
    <cfRule type="expression" dxfId="92" priority="526" stopIfTrue="1">
      <formula>ISERROR(CE70)</formula>
    </cfRule>
  </conditionalFormatting>
  <conditionalFormatting sqref="CD70 CG70 CK70">
    <cfRule type="expression" dxfId="91" priority="222" stopIfTrue="1">
      <formula>ISERROR(CD70)</formula>
    </cfRule>
  </conditionalFormatting>
  <conditionalFormatting sqref="CD72:CE72 CG72 CK72">
    <cfRule type="expression" dxfId="90" priority="232" stopIfTrue="1">
      <formula>ISERROR(CD72)</formula>
    </cfRule>
  </conditionalFormatting>
  <conditionalFormatting sqref="CD72 CG72 CK72">
    <cfRule type="expression" dxfId="89" priority="231" stopIfTrue="1">
      <formula>ISERROR(CD72)</formula>
    </cfRule>
  </conditionalFormatting>
  <conditionalFormatting sqref="CE75">
    <cfRule type="expression" dxfId="88" priority="35" stopIfTrue="1">
      <formula>ISERROR(CE75)</formula>
    </cfRule>
  </conditionalFormatting>
  <conditionalFormatting sqref="CD75 CG75 CK75">
    <cfRule type="expression" dxfId="87" priority="30" stopIfTrue="1">
      <formula>ISERROR(CD75)</formula>
    </cfRule>
  </conditionalFormatting>
  <conditionalFormatting sqref="CD75 CG75 CK75">
    <cfRule type="expression" dxfId="86" priority="29" stopIfTrue="1">
      <formula>ISERROR(CD75)</formula>
    </cfRule>
  </conditionalFormatting>
  <conditionalFormatting sqref="CD75 CG75 CK75">
    <cfRule type="expression" dxfId="85" priority="28" stopIfTrue="1">
      <formula>ISERROR(CD75)</formula>
    </cfRule>
  </conditionalFormatting>
  <conditionalFormatting sqref="CD80:CE80 CG80 CK80">
    <cfRule type="expression" dxfId="84" priority="5" stopIfTrue="1">
      <formula>ISERROR(CD80)</formula>
    </cfRule>
  </conditionalFormatting>
  <conditionalFormatting sqref="CD89:CE89 CG89 CK89">
    <cfRule type="expression" dxfId="83" priority="47" stopIfTrue="1">
      <formula>ISERROR(CD89)</formula>
    </cfRule>
  </conditionalFormatting>
  <conditionalFormatting sqref="CE11:CE12 CJ11:CJ12">
    <cfRule type="expression" dxfId="82" priority="700" stopIfTrue="1">
      <formula>ISERROR(CE11)</formula>
    </cfRule>
  </conditionalFormatting>
  <conditionalFormatting sqref="CE68">
    <cfRule type="expression" dxfId="81" priority="525" stopIfTrue="1">
      <formula>ISERROR(CE68)</formula>
    </cfRule>
  </conditionalFormatting>
  <conditionalFormatting sqref="CE70">
    <cfRule type="expression" dxfId="80" priority="527" stopIfTrue="1">
      <formula>ISERROR(CE70)</formula>
    </cfRule>
  </conditionalFormatting>
  <conditionalFormatting sqref="CE72">
    <cfRule type="expression" dxfId="79" priority="528" stopIfTrue="1">
      <formula>ISERROR(CE72)</formula>
    </cfRule>
  </conditionalFormatting>
  <conditionalFormatting sqref="CE75">
    <cfRule type="expression" dxfId="78" priority="36" stopIfTrue="1">
      <formula>ISERROR(CE75)</formula>
    </cfRule>
  </conditionalFormatting>
  <conditionalFormatting sqref="E10:AM47 E51:AM61">
    <cfRule type="expression" dxfId="77" priority="733" stopIfTrue="1">
      <formula>ISERROR(E10)</formula>
    </cfRule>
  </conditionalFormatting>
  <conditionalFormatting sqref="E48:AM48">
    <cfRule type="expression" dxfId="76" priority="742" stopIfTrue="1">
      <formula>ISERROR(E48)</formula>
    </cfRule>
  </conditionalFormatting>
  <conditionalFormatting sqref="E49:AM49">
    <cfRule type="expression" dxfId="75" priority="815" stopIfTrue="1">
      <formula>ISERROR(E49)</formula>
    </cfRule>
  </conditionalFormatting>
  <conditionalFormatting sqref="E50:AM50">
    <cfRule type="expression" dxfId="74" priority="816" stopIfTrue="1">
      <formula>ISERROR(E50)</formula>
    </cfRule>
  </conditionalFormatting>
  <conditionalFormatting sqref="E62:AM62">
    <cfRule type="expression" dxfId="73" priority="824" stopIfTrue="1">
      <formula>ISERROR(E62)</formula>
    </cfRule>
  </conditionalFormatting>
  <conditionalFormatting sqref="E63:AM63">
    <cfRule type="expression" dxfId="72" priority="825" stopIfTrue="1">
      <formula>ISERROR(E63)</formula>
    </cfRule>
  </conditionalFormatting>
  <conditionalFormatting sqref="E64:AM64">
    <cfRule type="expression" dxfId="71" priority="826" stopIfTrue="1">
      <formula>ISERROR(E64)</formula>
    </cfRule>
  </conditionalFormatting>
  <conditionalFormatting sqref="E65:AM65">
    <cfRule type="expression" dxfId="70" priority="827" stopIfTrue="1">
      <formula>ISERROR(E65)</formula>
    </cfRule>
  </conditionalFormatting>
  <conditionalFormatting sqref="E66:AM66">
    <cfRule type="expression" dxfId="69" priority="906" stopIfTrue="1">
      <formula>ISERROR(E66)</formula>
    </cfRule>
  </conditionalFormatting>
  <conditionalFormatting sqref="E67:AM67">
    <cfRule type="expression" dxfId="68" priority="905" stopIfTrue="1">
      <formula>ISERROR(E67)</formula>
    </cfRule>
  </conditionalFormatting>
  <conditionalFormatting sqref="E68:F68 AA68 AC68 AE68 AL68">
    <cfRule type="expression" dxfId="67" priority="892" stopIfTrue="1">
      <formula>ISERROR(E68)</formula>
    </cfRule>
  </conditionalFormatting>
  <conditionalFormatting sqref="E68:AD68 AG68 AI68 AK68 AM68">
    <cfRule type="expression" dxfId="66" priority="522" stopIfTrue="1">
      <formula>ISERROR(E68)</formula>
    </cfRule>
  </conditionalFormatting>
  <conditionalFormatting sqref="E69:AM69">
    <cfRule type="expression" dxfId="65" priority="904" stopIfTrue="1">
      <formula>ISERROR(E69)</formula>
    </cfRule>
  </conditionalFormatting>
  <conditionalFormatting sqref="E70:F70 AA70 AC70">
    <cfRule type="expression" dxfId="64" priority="889" stopIfTrue="1">
      <formula>ISERROR(E70)</formula>
    </cfRule>
  </conditionalFormatting>
  <conditionalFormatting sqref="E70:AM70">
    <cfRule type="expression" dxfId="63" priority="463" stopIfTrue="1">
      <formula>ISERROR(E70)</formula>
    </cfRule>
  </conditionalFormatting>
  <conditionalFormatting sqref="E71:AM71">
    <cfRule type="expression" dxfId="62" priority="907" stopIfTrue="1">
      <formula>ISERROR(E71)</formula>
    </cfRule>
  </conditionalFormatting>
  <conditionalFormatting sqref="E72:G72 I72:K72 M72:P72 R72 T72:W72 Y72:AD72 AG72 AI72 AK72 AM72">
    <cfRule type="expression" dxfId="61" priority="883" stopIfTrue="1">
      <formula>ISERROR(E72)</formula>
    </cfRule>
  </conditionalFormatting>
  <conditionalFormatting sqref="E72:F72 H72 L72 Q72 S72 X72 AA72 AC72 AF72 AH72 AJ72">
    <cfRule type="expression" dxfId="60" priority="465" stopIfTrue="1">
      <formula>ISERROR(E72)</formula>
    </cfRule>
  </conditionalFormatting>
  <conditionalFormatting sqref="E73:AM73">
    <cfRule type="expression" dxfId="59" priority="910" stopIfTrue="1">
      <formula>ISERROR(E73)</formula>
    </cfRule>
  </conditionalFormatting>
  <conditionalFormatting sqref="E74:AM74">
    <cfRule type="expression" dxfId="58" priority="909" stopIfTrue="1">
      <formula>ISERROR(E74)</formula>
    </cfRule>
  </conditionalFormatting>
  <conditionalFormatting sqref="E75:F75 H75 J75 L75:Y75 AA75 AC75 AE75:AF75 AH75 AJ75 AL75:AM75">
    <cfRule type="expression" dxfId="57" priority="882" stopIfTrue="1">
      <formula>ISERROR(E75)</formula>
    </cfRule>
  </conditionalFormatting>
  <conditionalFormatting sqref="E75:G75 I75 K75 Z75:AD75 AG75 AI75 AK75">
    <cfRule type="expression" dxfId="56" priority="881" stopIfTrue="1">
      <formula>ISERROR(E75)</formula>
    </cfRule>
  </conditionalFormatting>
  <conditionalFormatting sqref="E76:AM76">
    <cfRule type="expression" dxfId="55" priority="911" stopIfTrue="1">
      <formula>ISERROR(E76)</formula>
    </cfRule>
  </conditionalFormatting>
  <conditionalFormatting sqref="E77:AM77">
    <cfRule type="expression" dxfId="54" priority="912" stopIfTrue="1">
      <formula>ISERROR(E77)</formula>
    </cfRule>
  </conditionalFormatting>
  <conditionalFormatting sqref="E78:AM78">
    <cfRule type="expression" dxfId="53" priority="913" stopIfTrue="1">
      <formula>ISERROR(E78)</formula>
    </cfRule>
  </conditionalFormatting>
  <conditionalFormatting sqref="E79:AM79">
    <cfRule type="expression" dxfId="52" priority="914" stopIfTrue="1">
      <formula>ISERROR(E79)</formula>
    </cfRule>
  </conditionalFormatting>
  <conditionalFormatting sqref="E80:AM80">
    <cfRule type="expression" dxfId="51" priority="915" stopIfTrue="1">
      <formula>ISERROR(E80)</formula>
    </cfRule>
  </conditionalFormatting>
  <conditionalFormatting sqref="E81:AM81 E83:AM83">
    <cfRule type="expression" dxfId="50" priority="916" stopIfTrue="1">
      <formula>ISERROR(E81)</formula>
    </cfRule>
  </conditionalFormatting>
  <conditionalFormatting sqref="E82:AM82">
    <cfRule type="expression" dxfId="49" priority="917" stopIfTrue="1">
      <formula>ISERROR(E82)</formula>
    </cfRule>
  </conditionalFormatting>
  <conditionalFormatting sqref="E85:AM85">
    <cfRule type="expression" dxfId="48" priority="918" stopIfTrue="1">
      <formula>ISERROR(E85)</formula>
    </cfRule>
  </conditionalFormatting>
  <conditionalFormatting sqref="E86:AM86">
    <cfRule type="expression" dxfId="47" priority="919" stopIfTrue="1">
      <formula>ISERROR(E86)</formula>
    </cfRule>
  </conditionalFormatting>
  <conditionalFormatting sqref="E88:AM88">
    <cfRule type="expression" dxfId="46" priority="920" stopIfTrue="1">
      <formula>ISERROR(E88)</formula>
    </cfRule>
  </conditionalFormatting>
  <conditionalFormatting sqref="E89:AM89">
    <cfRule type="expression" dxfId="45" priority="921" stopIfTrue="1">
      <formula>ISERROR(E89)</formula>
    </cfRule>
  </conditionalFormatting>
  <conditionalFormatting sqref="E90:AM90">
    <cfRule type="expression" dxfId="44" priority="922" stopIfTrue="1">
      <formula>ISERROR(E90)</formula>
    </cfRule>
  </conditionalFormatting>
  <conditionalFormatting sqref="E91:AM91">
    <cfRule type="expression" dxfId="43" priority="923" stopIfTrue="1">
      <formula>ISERROR(E91)</formula>
    </cfRule>
  </conditionalFormatting>
  <conditionalFormatting sqref="G68 I68 K68 N68 P68 R68 U68 W68 Y68 AB68 AD68 AI68 AK68">
    <cfRule type="expression" dxfId="42" priority="878" stopIfTrue="1">
      <formula>ISERROR(G68)</formula>
    </cfRule>
  </conditionalFormatting>
  <conditionalFormatting sqref="G70 I70 K70 N70 P70 R70 U70 W70 Y70 AB70 AD70 AF70 AI70 AK70 AM70">
    <cfRule type="expression" dxfId="41" priority="524" stopIfTrue="1">
      <formula>ISERROR(G70)</formula>
    </cfRule>
  </conditionalFormatting>
  <conditionalFormatting sqref="G72 I72 K72 N72 P72 R72 U72 W72 Y72 AB72 AD72 AF72 AI72 AK72 AM72">
    <cfRule type="expression" dxfId="40" priority="884" stopIfTrue="1">
      <formula>ISERROR(G72)</formula>
    </cfRule>
  </conditionalFormatting>
  <conditionalFormatting sqref="G75 I75 K75 N75 P75 R75 U75 W75 Y75 AB75 AD75 AF75 AI75 AK75 AM75">
    <cfRule type="expression" dxfId="39" priority="885" stopIfTrue="1">
      <formula>ISERROR(G75)</formula>
    </cfRule>
  </conditionalFormatting>
  <conditionalFormatting sqref="H68 L68:M68 O68 S68:T68 V68">
    <cfRule type="expression" dxfId="38" priority="890" stopIfTrue="1">
      <formula>ISERROR(H68)</formula>
    </cfRule>
  </conditionalFormatting>
  <conditionalFormatting sqref="H70 L70:M70 O70 S70:T70 V70">
    <cfRule type="expression" dxfId="37" priority="880" stopIfTrue="1">
      <formula>ISERROR(H70)</formula>
    </cfRule>
  </conditionalFormatting>
  <conditionalFormatting sqref="H72 L72:M72 O72 S72:T72 V72">
    <cfRule type="expression" dxfId="36" priority="887" stopIfTrue="1">
      <formula>ISERROR(H72)</formula>
    </cfRule>
  </conditionalFormatting>
  <conditionalFormatting sqref="H75 L75:M75 O75 S75:T75 V75">
    <cfRule type="expression" dxfId="35" priority="886" stopIfTrue="1">
      <formula>ISERROR(H75)</formula>
    </cfRule>
  </conditionalFormatting>
  <conditionalFormatting sqref="J68">
    <cfRule type="expression" dxfId="34" priority="879" stopIfTrue="1">
      <formula>ISERROR(J68)</formula>
    </cfRule>
  </conditionalFormatting>
  <conditionalFormatting sqref="J70">
    <cfRule type="expression" dxfId="33" priority="894" stopIfTrue="1">
      <formula>ISERROR(J70)</formula>
    </cfRule>
  </conditionalFormatting>
  <conditionalFormatting sqref="J72">
    <cfRule type="expression" dxfId="32" priority="893" stopIfTrue="1">
      <formula>ISERROR(J72)</formula>
    </cfRule>
  </conditionalFormatting>
  <conditionalFormatting sqref="J75">
    <cfRule type="expression" dxfId="31" priority="895" stopIfTrue="1">
      <formula>ISERROR(J75)</formula>
    </cfRule>
  </conditionalFormatting>
  <conditionalFormatting sqref="AE68 AL68">
    <cfRule type="expression" dxfId="30" priority="901" stopIfTrue="1">
      <formula>ISERROR(AE68)</formula>
    </cfRule>
  </conditionalFormatting>
  <conditionalFormatting sqref="Q68 X68">
    <cfRule type="expression" dxfId="29" priority="891" stopIfTrue="1">
      <formula>ISERROR(Q68)</formula>
    </cfRule>
  </conditionalFormatting>
  <conditionalFormatting sqref="Q70 X70 AE70 AL70">
    <cfRule type="expression" dxfId="28" priority="888" stopIfTrue="1">
      <formula>ISERROR(Q70)</formula>
    </cfRule>
  </conditionalFormatting>
  <conditionalFormatting sqref="Q72 X72">
    <cfRule type="expression" dxfId="27" priority="899" stopIfTrue="1">
      <formula>ISERROR(Q72)</formula>
    </cfRule>
  </conditionalFormatting>
  <conditionalFormatting sqref="Q75 X75 AE75 AL75">
    <cfRule type="expression" dxfId="26" priority="896" stopIfTrue="1">
      <formula>ISERROR(Q75)</formula>
    </cfRule>
  </conditionalFormatting>
  <conditionalFormatting sqref="Z68 AG68">
    <cfRule type="expression" dxfId="25" priority="900" stopIfTrue="1">
      <formula>ISERROR(Z68)</formula>
    </cfRule>
  </conditionalFormatting>
  <conditionalFormatting sqref="AF68 AH68 AJ68">
    <cfRule type="expression" dxfId="24" priority="461" stopIfTrue="1">
      <formula>ISERROR(AF68)</formula>
    </cfRule>
  </conditionalFormatting>
  <conditionalFormatting sqref="Z70 AG70">
    <cfRule type="expression" dxfId="23" priority="897" stopIfTrue="1">
      <formula>ISERROR(Z70)</formula>
    </cfRule>
  </conditionalFormatting>
  <conditionalFormatting sqref="Z72 AE72 AG72 AL72">
    <cfRule type="expression" dxfId="22" priority="898" stopIfTrue="1">
      <formula>ISERROR(Z72)</formula>
    </cfRule>
  </conditionalFormatting>
  <conditionalFormatting sqref="Z75 AG75">
    <cfRule type="expression" dxfId="21" priority="902" stopIfTrue="1">
      <formula>ISERROR(Z75)</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63"/>
  <sheetViews>
    <sheetView topLeftCell="F1" workbookViewId="0">
      <selection activeCell="L21" sqref="L21"/>
    </sheetView>
  </sheetViews>
  <sheetFormatPr defaultColWidth="13.5546875" defaultRowHeight="14.4" x14ac:dyDescent="0.3"/>
  <cols>
    <col min="1" max="6" width="20.44140625" customWidth="1"/>
    <col min="7" max="7" width="40" customWidth="1"/>
    <col min="8" max="10" width="20.44140625" customWidth="1"/>
    <col min="12" max="12" width="20" customWidth="1"/>
    <col min="13" max="13" width="19.77734375" customWidth="1"/>
  </cols>
  <sheetData>
    <row r="1" spans="1:13" ht="20.399999999999999" thickBot="1" x14ac:dyDescent="0.45">
      <c r="A1" s="276" t="s">
        <v>1061</v>
      </c>
    </row>
    <row r="2" spans="1:13" ht="15" thickTop="1" x14ac:dyDescent="0.3">
      <c r="A2" t="s">
        <v>1019</v>
      </c>
      <c r="C2" t="s">
        <v>1051</v>
      </c>
      <c r="H2" s="254" t="s">
        <v>1063</v>
      </c>
    </row>
    <row r="3" spans="1:13" x14ac:dyDescent="0.3">
      <c r="A3" t="s">
        <v>1062</v>
      </c>
    </row>
    <row r="4" spans="1:13" ht="31.2" x14ac:dyDescent="0.3">
      <c r="A4" s="277" t="s">
        <v>1021</v>
      </c>
      <c r="B4" s="278" t="s">
        <v>1022</v>
      </c>
      <c r="C4" s="277" t="s">
        <v>1023</v>
      </c>
      <c r="D4" s="277" t="s">
        <v>1024</v>
      </c>
      <c r="E4" s="278" t="s">
        <v>1025</v>
      </c>
      <c r="F4" s="278" t="s">
        <v>1054</v>
      </c>
      <c r="G4" s="278" t="s">
        <v>1055</v>
      </c>
      <c r="H4" s="273" t="s">
        <v>1058</v>
      </c>
      <c r="I4" s="271" t="s">
        <v>1059</v>
      </c>
      <c r="J4" s="272" t="s">
        <v>1060</v>
      </c>
      <c r="L4" s="265" t="s">
        <v>1033</v>
      </c>
      <c r="M4" s="270" t="s">
        <v>1034</v>
      </c>
    </row>
    <row r="5" spans="1:13" x14ac:dyDescent="0.3">
      <c r="A5" s="279" t="s">
        <v>1026</v>
      </c>
      <c r="B5" s="280">
        <v>2021</v>
      </c>
      <c r="C5" s="279" t="s">
        <v>1046</v>
      </c>
      <c r="D5" s="257" t="s">
        <v>1037</v>
      </c>
      <c r="E5" s="258">
        <v>10463</v>
      </c>
      <c r="F5" s="280" t="e">
        <f t="shared" ref="F5:F36" si="0">F4+1</f>
        <v>#VALUE!</v>
      </c>
      <c r="G5" s="280">
        <v>9</v>
      </c>
      <c r="H5" s="260">
        <v>52459</v>
      </c>
      <c r="I5" s="258">
        <v>10463</v>
      </c>
      <c r="J5" s="275">
        <f t="shared" ref="J5:J68" si="1">SUM(L5:M5)</f>
        <v>0</v>
      </c>
      <c r="L5" s="264">
        <v>0</v>
      </c>
      <c r="M5" s="256">
        <v>0</v>
      </c>
    </row>
    <row r="6" spans="1:13" x14ac:dyDescent="0.3">
      <c r="A6" s="279" t="s">
        <v>1026</v>
      </c>
      <c r="B6" s="280">
        <v>2021</v>
      </c>
      <c r="C6" s="279" t="s">
        <v>1047</v>
      </c>
      <c r="D6" s="257" t="s">
        <v>1037</v>
      </c>
      <c r="E6" s="258">
        <v>22599</v>
      </c>
      <c r="F6" s="280" t="e">
        <f t="shared" si="0"/>
        <v>#VALUE!</v>
      </c>
      <c r="G6" s="280">
        <v>18</v>
      </c>
      <c r="H6" s="260">
        <v>19800</v>
      </c>
      <c r="I6" s="258">
        <v>22599</v>
      </c>
      <c r="J6" s="275">
        <f t="shared" si="1"/>
        <v>0</v>
      </c>
      <c r="L6" s="264">
        <v>0</v>
      </c>
      <c r="M6" s="256">
        <v>0</v>
      </c>
    </row>
    <row r="7" spans="1:13" x14ac:dyDescent="0.3">
      <c r="A7" s="279" t="s">
        <v>1026</v>
      </c>
      <c r="B7" s="280">
        <v>2021</v>
      </c>
      <c r="C7" s="279" t="s">
        <v>1048</v>
      </c>
      <c r="D7" s="257" t="s">
        <v>1037</v>
      </c>
      <c r="E7" s="258">
        <v>27620</v>
      </c>
      <c r="F7" s="280" t="e">
        <f t="shared" si="0"/>
        <v>#VALUE!</v>
      </c>
      <c r="G7" s="280">
        <v>27</v>
      </c>
      <c r="H7" s="260">
        <v>7622</v>
      </c>
      <c r="I7" s="258">
        <v>27620</v>
      </c>
      <c r="J7" s="275">
        <f t="shared" si="1"/>
        <v>0</v>
      </c>
      <c r="L7" s="264">
        <v>0</v>
      </c>
      <c r="M7" s="256">
        <v>0</v>
      </c>
    </row>
    <row r="8" spans="1:13" x14ac:dyDescent="0.3">
      <c r="A8" s="279" t="s">
        <v>1026</v>
      </c>
      <c r="B8" s="280">
        <v>2021</v>
      </c>
      <c r="C8" s="279" t="s">
        <v>1027</v>
      </c>
      <c r="D8" s="257" t="s">
        <v>1037</v>
      </c>
      <c r="E8" s="258">
        <v>28006</v>
      </c>
      <c r="F8" s="280" t="e">
        <f t="shared" si="0"/>
        <v>#VALUE!</v>
      </c>
      <c r="G8" s="280">
        <v>36</v>
      </c>
      <c r="H8" s="260">
        <v>3850</v>
      </c>
      <c r="I8" s="258">
        <v>28006</v>
      </c>
      <c r="J8" s="275">
        <f t="shared" si="1"/>
        <v>0</v>
      </c>
      <c r="L8" s="264">
        <v>0</v>
      </c>
      <c r="M8" s="256">
        <v>0</v>
      </c>
    </row>
    <row r="9" spans="1:13" x14ac:dyDescent="0.3">
      <c r="A9" s="279" t="s">
        <v>1026</v>
      </c>
      <c r="B9" s="280">
        <v>2021</v>
      </c>
      <c r="C9" s="279" t="s">
        <v>1038</v>
      </c>
      <c r="D9" s="257" t="s">
        <v>1037</v>
      </c>
      <c r="E9" s="258">
        <v>30088</v>
      </c>
      <c r="F9" s="280" t="e">
        <f t="shared" si="0"/>
        <v>#VALUE!</v>
      </c>
      <c r="G9" s="280">
        <v>45</v>
      </c>
      <c r="H9" s="260">
        <v>2810</v>
      </c>
      <c r="I9" s="258">
        <v>30088</v>
      </c>
      <c r="J9" s="275">
        <f t="shared" si="1"/>
        <v>0</v>
      </c>
      <c r="L9" s="264">
        <v>0</v>
      </c>
      <c r="M9" s="256">
        <v>0</v>
      </c>
    </row>
    <row r="10" spans="1:13" x14ac:dyDescent="0.3">
      <c r="A10" s="279" t="s">
        <v>1026</v>
      </c>
      <c r="B10" s="280">
        <v>2021</v>
      </c>
      <c r="C10" s="279" t="s">
        <v>1039</v>
      </c>
      <c r="D10" s="257" t="s">
        <v>1037</v>
      </c>
      <c r="E10" s="258">
        <v>28923</v>
      </c>
      <c r="F10" s="280" t="e">
        <f t="shared" si="0"/>
        <v>#VALUE!</v>
      </c>
      <c r="G10" s="280">
        <v>54</v>
      </c>
      <c r="H10" s="260">
        <v>2339</v>
      </c>
      <c r="I10" s="258">
        <v>28923</v>
      </c>
      <c r="J10" s="275">
        <f t="shared" si="1"/>
        <v>0</v>
      </c>
      <c r="L10" s="264">
        <v>0</v>
      </c>
      <c r="M10" s="256">
        <v>0</v>
      </c>
    </row>
    <row r="11" spans="1:13" x14ac:dyDescent="0.3">
      <c r="A11" s="279" t="s">
        <v>1026</v>
      </c>
      <c r="B11" s="280">
        <v>2021</v>
      </c>
      <c r="C11" s="279" t="s">
        <v>1040</v>
      </c>
      <c r="D11" s="257" t="s">
        <v>1037</v>
      </c>
      <c r="E11" s="258">
        <v>32893</v>
      </c>
      <c r="F11" s="280" t="e">
        <f t="shared" si="0"/>
        <v>#VALUE!</v>
      </c>
      <c r="G11" s="280">
        <v>63</v>
      </c>
      <c r="H11" s="260">
        <v>2347</v>
      </c>
      <c r="I11" s="258">
        <v>32893</v>
      </c>
      <c r="J11" s="275">
        <f t="shared" si="1"/>
        <v>0</v>
      </c>
      <c r="L11" s="264">
        <v>0</v>
      </c>
      <c r="M11" s="256">
        <v>0</v>
      </c>
    </row>
    <row r="12" spans="1:13" x14ac:dyDescent="0.3">
      <c r="A12" s="279" t="s">
        <v>1026</v>
      </c>
      <c r="B12" s="280">
        <v>2021</v>
      </c>
      <c r="C12" s="279" t="s">
        <v>1041</v>
      </c>
      <c r="D12" s="257" t="s">
        <v>1037</v>
      </c>
      <c r="E12" s="258">
        <v>32769</v>
      </c>
      <c r="F12" s="280" t="e">
        <f t="shared" si="0"/>
        <v>#VALUE!</v>
      </c>
      <c r="G12" s="280">
        <v>72</v>
      </c>
      <c r="H12" s="260">
        <v>2354</v>
      </c>
      <c r="I12" s="258">
        <v>32769</v>
      </c>
      <c r="J12" s="275">
        <f t="shared" si="1"/>
        <v>0</v>
      </c>
      <c r="L12" s="264">
        <v>0</v>
      </c>
      <c r="M12" s="256">
        <v>0</v>
      </c>
    </row>
    <row r="13" spans="1:13" x14ac:dyDescent="0.3">
      <c r="A13" s="279" t="s">
        <v>1026</v>
      </c>
      <c r="B13" s="280">
        <v>2021</v>
      </c>
      <c r="C13" s="279" t="s">
        <v>1042</v>
      </c>
      <c r="D13" s="257" t="s">
        <v>1037</v>
      </c>
      <c r="E13" s="258">
        <v>33505</v>
      </c>
      <c r="F13" s="280" t="e">
        <f t="shared" si="0"/>
        <v>#VALUE!</v>
      </c>
      <c r="G13" s="280">
        <v>81</v>
      </c>
      <c r="H13" s="260">
        <v>2172</v>
      </c>
      <c r="I13" s="258">
        <v>33505</v>
      </c>
      <c r="J13" s="275">
        <f t="shared" si="1"/>
        <v>76</v>
      </c>
      <c r="L13" s="264">
        <v>76</v>
      </c>
      <c r="M13" s="256">
        <v>0</v>
      </c>
    </row>
    <row r="14" spans="1:13" x14ac:dyDescent="0.3">
      <c r="A14" s="279" t="s">
        <v>1026</v>
      </c>
      <c r="B14" s="280">
        <v>2021</v>
      </c>
      <c r="C14" s="279" t="s">
        <v>1043</v>
      </c>
      <c r="D14" s="257" t="s">
        <v>1037</v>
      </c>
      <c r="E14" s="258">
        <v>36894</v>
      </c>
      <c r="F14" s="280" t="e">
        <f t="shared" si="0"/>
        <v>#VALUE!</v>
      </c>
      <c r="G14" s="280">
        <v>90</v>
      </c>
      <c r="H14" s="260">
        <v>2154</v>
      </c>
      <c r="I14" s="258">
        <v>36894</v>
      </c>
      <c r="J14" s="275">
        <f t="shared" si="1"/>
        <v>4725</v>
      </c>
      <c r="L14" s="264">
        <v>3628</v>
      </c>
      <c r="M14" s="256">
        <v>1097</v>
      </c>
    </row>
    <row r="15" spans="1:13" x14ac:dyDescent="0.3">
      <c r="A15" s="279" t="s">
        <v>1026</v>
      </c>
      <c r="B15" s="280">
        <v>2021</v>
      </c>
      <c r="C15" s="279" t="s">
        <v>1044</v>
      </c>
      <c r="D15" s="257" t="s">
        <v>1037</v>
      </c>
      <c r="E15" s="258">
        <v>36713</v>
      </c>
      <c r="F15" s="280" t="e">
        <f t="shared" si="0"/>
        <v>#VALUE!</v>
      </c>
      <c r="G15" s="280">
        <v>99</v>
      </c>
      <c r="H15" s="260">
        <v>2147</v>
      </c>
      <c r="I15" s="258">
        <v>36713</v>
      </c>
      <c r="J15" s="275">
        <f t="shared" si="1"/>
        <v>15010</v>
      </c>
      <c r="L15" s="264">
        <v>4411</v>
      </c>
      <c r="M15" s="256">
        <v>10599</v>
      </c>
    </row>
    <row r="16" spans="1:13" x14ac:dyDescent="0.3">
      <c r="A16" s="279" t="s">
        <v>1026</v>
      </c>
      <c r="B16" s="280">
        <v>2021</v>
      </c>
      <c r="C16" s="279" t="s">
        <v>1045</v>
      </c>
      <c r="D16" s="257" t="s">
        <v>1037</v>
      </c>
      <c r="E16" s="258">
        <v>39874</v>
      </c>
      <c r="F16" s="280" t="e">
        <f t="shared" si="0"/>
        <v>#VALUE!</v>
      </c>
      <c r="G16" s="280">
        <v>108</v>
      </c>
      <c r="H16" s="260">
        <v>2375</v>
      </c>
      <c r="I16" s="258">
        <v>39874</v>
      </c>
      <c r="J16" s="275">
        <f t="shared" si="1"/>
        <v>26265</v>
      </c>
      <c r="L16" s="264">
        <v>3243</v>
      </c>
      <c r="M16" s="256">
        <v>23022</v>
      </c>
    </row>
    <row r="17" spans="1:13" x14ac:dyDescent="0.3">
      <c r="A17" s="279" t="s">
        <v>1026</v>
      </c>
      <c r="B17" s="280">
        <v>2022</v>
      </c>
      <c r="C17" s="279" t="s">
        <v>1046</v>
      </c>
      <c r="D17" s="257" t="s">
        <v>1037</v>
      </c>
      <c r="E17" s="258">
        <v>38457</v>
      </c>
      <c r="F17" s="280" t="e">
        <f t="shared" si="0"/>
        <v>#VALUE!</v>
      </c>
      <c r="G17" s="280">
        <v>117</v>
      </c>
      <c r="H17" s="260">
        <v>2166</v>
      </c>
      <c r="I17" s="258">
        <v>38457</v>
      </c>
      <c r="J17" s="275">
        <f t="shared" si="1"/>
        <v>30813</v>
      </c>
      <c r="L17" s="264">
        <v>1046</v>
      </c>
      <c r="M17" s="256">
        <v>29767</v>
      </c>
    </row>
    <row r="18" spans="1:13" x14ac:dyDescent="0.3">
      <c r="A18" s="279" t="s">
        <v>1026</v>
      </c>
      <c r="B18" s="280">
        <v>2022</v>
      </c>
      <c r="C18" s="279" t="s">
        <v>1047</v>
      </c>
      <c r="D18" s="257" t="s">
        <v>1037</v>
      </c>
      <c r="E18" s="258">
        <v>32613</v>
      </c>
      <c r="F18" s="280" t="e">
        <f t="shared" si="0"/>
        <v>#VALUE!</v>
      </c>
      <c r="G18" s="280">
        <v>126</v>
      </c>
      <c r="H18" s="260">
        <v>1493</v>
      </c>
      <c r="I18" s="258">
        <v>32613</v>
      </c>
      <c r="J18" s="275">
        <f t="shared" si="1"/>
        <v>28411</v>
      </c>
      <c r="L18" s="264">
        <v>187</v>
      </c>
      <c r="M18" s="256">
        <v>28224</v>
      </c>
    </row>
    <row r="19" spans="1:13" x14ac:dyDescent="0.3">
      <c r="A19" s="279" t="s">
        <v>1026</v>
      </c>
      <c r="B19" s="280">
        <v>2022</v>
      </c>
      <c r="C19" s="279" t="s">
        <v>1048</v>
      </c>
      <c r="D19" s="257" t="s">
        <v>1037</v>
      </c>
      <c r="E19" s="258">
        <v>35348</v>
      </c>
      <c r="F19" s="280" t="e">
        <f t="shared" si="0"/>
        <v>#VALUE!</v>
      </c>
      <c r="G19" s="280">
        <v>135</v>
      </c>
      <c r="H19" s="260">
        <v>1437</v>
      </c>
      <c r="I19" s="258">
        <v>35348</v>
      </c>
      <c r="J19" s="275">
        <f t="shared" si="1"/>
        <v>31616</v>
      </c>
      <c r="L19" s="264">
        <v>95</v>
      </c>
      <c r="M19" s="256">
        <v>31521</v>
      </c>
    </row>
    <row r="20" spans="1:13" x14ac:dyDescent="0.3">
      <c r="A20" s="279" t="s">
        <v>1026</v>
      </c>
      <c r="B20" s="280">
        <v>2022</v>
      </c>
      <c r="C20" s="279" t="s">
        <v>1027</v>
      </c>
      <c r="D20" s="257" t="s">
        <v>1037</v>
      </c>
      <c r="E20" s="258">
        <v>34885</v>
      </c>
      <c r="F20" s="280" t="e">
        <f t="shared" si="0"/>
        <v>#VALUE!</v>
      </c>
      <c r="G20" s="280">
        <v>144</v>
      </c>
      <c r="H20" s="260">
        <v>1349</v>
      </c>
      <c r="I20" s="258">
        <v>34885</v>
      </c>
      <c r="J20" s="275">
        <f t="shared" si="1"/>
        <v>31752</v>
      </c>
      <c r="L20" s="264">
        <v>86</v>
      </c>
      <c r="M20" s="256">
        <v>31666</v>
      </c>
    </row>
    <row r="21" spans="1:13" x14ac:dyDescent="0.3">
      <c r="A21" s="279" t="s">
        <v>1026</v>
      </c>
      <c r="B21" s="280">
        <v>2022</v>
      </c>
      <c r="C21" s="279" t="s">
        <v>1038</v>
      </c>
      <c r="D21" s="257" t="s">
        <v>1037</v>
      </c>
      <c r="E21" s="258">
        <v>29468</v>
      </c>
      <c r="F21" s="280" t="e">
        <f t="shared" si="0"/>
        <v>#VALUE!</v>
      </c>
      <c r="G21" s="280">
        <v>153</v>
      </c>
      <c r="H21" s="260">
        <v>1017</v>
      </c>
      <c r="I21" s="258">
        <v>29468</v>
      </c>
      <c r="J21" s="275">
        <f t="shared" si="1"/>
        <v>27238</v>
      </c>
      <c r="L21" s="264">
        <v>96</v>
      </c>
      <c r="M21" s="256">
        <v>27142</v>
      </c>
    </row>
    <row r="22" spans="1:13" ht="28.8" hidden="1" x14ac:dyDescent="0.3">
      <c r="A22" s="279" t="s">
        <v>1026</v>
      </c>
      <c r="B22" s="280">
        <v>2021</v>
      </c>
      <c r="C22" s="279" t="s">
        <v>1046</v>
      </c>
      <c r="D22" s="279" t="s">
        <v>1029</v>
      </c>
      <c r="E22" s="280">
        <v>2365</v>
      </c>
      <c r="F22" s="280" t="e">
        <f t="shared" si="0"/>
        <v>#VALUE!</v>
      </c>
      <c r="G22" s="280">
        <v>3</v>
      </c>
      <c r="H22" s="279"/>
      <c r="I22" s="280"/>
      <c r="J22" s="282">
        <f t="shared" si="1"/>
        <v>0</v>
      </c>
    </row>
    <row r="23" spans="1:13" ht="28.8" hidden="1" x14ac:dyDescent="0.3">
      <c r="A23" s="279" t="s">
        <v>1026</v>
      </c>
      <c r="B23" s="280">
        <v>2021</v>
      </c>
      <c r="C23" s="279" t="s">
        <v>1047</v>
      </c>
      <c r="D23" s="279" t="s">
        <v>1029</v>
      </c>
      <c r="E23" s="280">
        <v>14302</v>
      </c>
      <c r="F23" s="280" t="e">
        <f t="shared" si="0"/>
        <v>#VALUE!</v>
      </c>
      <c r="G23" s="280">
        <v>12</v>
      </c>
      <c r="H23" s="279"/>
      <c r="I23" s="280"/>
      <c r="J23" s="282">
        <f t="shared" si="1"/>
        <v>0</v>
      </c>
    </row>
    <row r="24" spans="1:13" ht="28.8" hidden="1" x14ac:dyDescent="0.3">
      <c r="A24" s="279" t="s">
        <v>1026</v>
      </c>
      <c r="B24" s="280">
        <v>2021</v>
      </c>
      <c r="C24" s="279" t="s">
        <v>1048</v>
      </c>
      <c r="D24" s="279" t="s">
        <v>1029</v>
      </c>
      <c r="E24" s="280">
        <v>23073</v>
      </c>
      <c r="F24" s="280" t="e">
        <f t="shared" si="0"/>
        <v>#VALUE!</v>
      </c>
      <c r="G24" s="280">
        <v>21</v>
      </c>
      <c r="H24" s="279"/>
      <c r="I24" s="280"/>
      <c r="J24" s="282">
        <f t="shared" si="1"/>
        <v>0</v>
      </c>
    </row>
    <row r="25" spans="1:13" ht="28.8" hidden="1" x14ac:dyDescent="0.3">
      <c r="A25" s="279" t="s">
        <v>1026</v>
      </c>
      <c r="B25" s="280">
        <v>2021</v>
      </c>
      <c r="C25" s="279" t="s">
        <v>1027</v>
      </c>
      <c r="D25" s="279" t="s">
        <v>1029</v>
      </c>
      <c r="E25" s="280">
        <v>16352</v>
      </c>
      <c r="F25" s="280" t="e">
        <f t="shared" si="0"/>
        <v>#VALUE!</v>
      </c>
      <c r="G25" s="280">
        <v>30</v>
      </c>
      <c r="H25" s="279"/>
      <c r="I25" s="280"/>
      <c r="J25" s="282">
        <f t="shared" si="1"/>
        <v>0</v>
      </c>
    </row>
    <row r="26" spans="1:13" ht="28.8" hidden="1" x14ac:dyDescent="0.3">
      <c r="A26" s="279" t="s">
        <v>1026</v>
      </c>
      <c r="B26" s="280">
        <v>2021</v>
      </c>
      <c r="C26" s="279" t="s">
        <v>1038</v>
      </c>
      <c r="D26" s="279" t="s">
        <v>1029</v>
      </c>
      <c r="E26" s="280">
        <v>7871</v>
      </c>
      <c r="F26" s="280" t="e">
        <f t="shared" si="0"/>
        <v>#VALUE!</v>
      </c>
      <c r="G26" s="280">
        <v>39</v>
      </c>
      <c r="H26" s="279"/>
      <c r="I26" s="280"/>
      <c r="J26" s="282">
        <f t="shared" si="1"/>
        <v>0</v>
      </c>
    </row>
    <row r="27" spans="1:13" ht="28.8" hidden="1" x14ac:dyDescent="0.3">
      <c r="A27" s="279" t="s">
        <v>1026</v>
      </c>
      <c r="B27" s="280">
        <v>2021</v>
      </c>
      <c r="C27" s="279" t="s">
        <v>1039</v>
      </c>
      <c r="D27" s="279" t="s">
        <v>1029</v>
      </c>
      <c r="E27" s="280">
        <v>3497</v>
      </c>
      <c r="F27" s="280" t="e">
        <f t="shared" si="0"/>
        <v>#VALUE!</v>
      </c>
      <c r="G27" s="280">
        <v>48</v>
      </c>
      <c r="H27" s="279"/>
      <c r="I27" s="280"/>
      <c r="J27" s="282">
        <f t="shared" si="1"/>
        <v>0</v>
      </c>
    </row>
    <row r="28" spans="1:13" ht="28.8" hidden="1" x14ac:dyDescent="0.3">
      <c r="A28" s="279" t="s">
        <v>1026</v>
      </c>
      <c r="B28" s="280">
        <v>2021</v>
      </c>
      <c r="C28" s="279" t="s">
        <v>1040</v>
      </c>
      <c r="D28" s="279" t="s">
        <v>1029</v>
      </c>
      <c r="E28" s="280">
        <v>2210</v>
      </c>
      <c r="F28" s="280" t="e">
        <f t="shared" si="0"/>
        <v>#VALUE!</v>
      </c>
      <c r="G28" s="280">
        <v>57</v>
      </c>
      <c r="H28" s="279"/>
      <c r="I28" s="280"/>
      <c r="J28" s="282">
        <f t="shared" si="1"/>
        <v>0</v>
      </c>
    </row>
    <row r="29" spans="1:13" ht="28.8" hidden="1" x14ac:dyDescent="0.3">
      <c r="A29" s="279" t="s">
        <v>1026</v>
      </c>
      <c r="B29" s="280">
        <v>2021</v>
      </c>
      <c r="C29" s="279" t="s">
        <v>1041</v>
      </c>
      <c r="D29" s="279" t="s">
        <v>1029</v>
      </c>
      <c r="E29" s="280">
        <v>1470</v>
      </c>
      <c r="F29" s="280" t="e">
        <f t="shared" si="0"/>
        <v>#VALUE!</v>
      </c>
      <c r="G29" s="280">
        <v>66</v>
      </c>
      <c r="H29" s="279"/>
      <c r="I29" s="280"/>
      <c r="J29" s="282">
        <f t="shared" si="1"/>
        <v>0</v>
      </c>
    </row>
    <row r="30" spans="1:13" ht="28.8" hidden="1" x14ac:dyDescent="0.3">
      <c r="A30" s="279" t="s">
        <v>1026</v>
      </c>
      <c r="B30" s="280">
        <v>2021</v>
      </c>
      <c r="C30" s="279" t="s">
        <v>1042</v>
      </c>
      <c r="D30" s="279" t="s">
        <v>1029</v>
      </c>
      <c r="E30" s="280">
        <v>1179</v>
      </c>
      <c r="F30" s="280" t="e">
        <f t="shared" si="0"/>
        <v>#VALUE!</v>
      </c>
      <c r="G30" s="280">
        <v>75</v>
      </c>
      <c r="H30" s="279"/>
      <c r="I30" s="280"/>
      <c r="J30" s="282">
        <f t="shared" si="1"/>
        <v>0</v>
      </c>
    </row>
    <row r="31" spans="1:13" ht="28.8" hidden="1" x14ac:dyDescent="0.3">
      <c r="A31" s="279" t="s">
        <v>1026</v>
      </c>
      <c r="B31" s="280">
        <v>2021</v>
      </c>
      <c r="C31" s="279" t="s">
        <v>1043</v>
      </c>
      <c r="D31" s="279" t="s">
        <v>1029</v>
      </c>
      <c r="E31" s="280">
        <v>1085</v>
      </c>
      <c r="F31" s="280" t="e">
        <f t="shared" si="0"/>
        <v>#VALUE!</v>
      </c>
      <c r="G31" s="280">
        <v>84</v>
      </c>
      <c r="H31" s="279"/>
      <c r="I31" s="280"/>
      <c r="J31" s="282">
        <f t="shared" si="1"/>
        <v>0</v>
      </c>
    </row>
    <row r="32" spans="1:13" ht="28.8" hidden="1" x14ac:dyDescent="0.3">
      <c r="A32" s="279" t="s">
        <v>1026</v>
      </c>
      <c r="B32" s="280">
        <v>2021</v>
      </c>
      <c r="C32" s="279" t="s">
        <v>1044</v>
      </c>
      <c r="D32" s="279" t="s">
        <v>1029</v>
      </c>
      <c r="E32" s="280">
        <v>807</v>
      </c>
      <c r="F32" s="280" t="e">
        <f t="shared" si="0"/>
        <v>#VALUE!</v>
      </c>
      <c r="G32" s="280">
        <v>93</v>
      </c>
      <c r="H32" s="279"/>
      <c r="I32" s="280"/>
      <c r="J32" s="282">
        <f t="shared" si="1"/>
        <v>0</v>
      </c>
    </row>
    <row r="33" spans="1:10" ht="28.8" hidden="1" x14ac:dyDescent="0.3">
      <c r="A33" s="279" t="s">
        <v>1026</v>
      </c>
      <c r="B33" s="280">
        <v>2021</v>
      </c>
      <c r="C33" s="279" t="s">
        <v>1045</v>
      </c>
      <c r="D33" s="279" t="s">
        <v>1029</v>
      </c>
      <c r="E33" s="280">
        <v>785</v>
      </c>
      <c r="F33" s="280" t="e">
        <f t="shared" si="0"/>
        <v>#VALUE!</v>
      </c>
      <c r="G33" s="280">
        <v>102</v>
      </c>
      <c r="H33" s="279"/>
      <c r="I33" s="280"/>
      <c r="J33" s="282">
        <f t="shared" si="1"/>
        <v>0</v>
      </c>
    </row>
    <row r="34" spans="1:10" ht="28.8" hidden="1" x14ac:dyDescent="0.3">
      <c r="A34" s="279" t="s">
        <v>1026</v>
      </c>
      <c r="B34" s="280">
        <v>2022</v>
      </c>
      <c r="C34" s="279" t="s">
        <v>1046</v>
      </c>
      <c r="D34" s="279" t="s">
        <v>1029</v>
      </c>
      <c r="E34" s="280">
        <v>669</v>
      </c>
      <c r="F34" s="280" t="e">
        <f t="shared" si="0"/>
        <v>#VALUE!</v>
      </c>
      <c r="G34" s="280">
        <v>111</v>
      </c>
      <c r="H34" s="279"/>
      <c r="I34" s="280"/>
      <c r="J34" s="282">
        <f t="shared" si="1"/>
        <v>0</v>
      </c>
    </row>
    <row r="35" spans="1:10" ht="28.8" hidden="1" x14ac:dyDescent="0.3">
      <c r="A35" s="279" t="s">
        <v>1026</v>
      </c>
      <c r="B35" s="280">
        <v>2022</v>
      </c>
      <c r="C35" s="279" t="s">
        <v>1047</v>
      </c>
      <c r="D35" s="279" t="s">
        <v>1029</v>
      </c>
      <c r="E35" s="280">
        <v>431</v>
      </c>
      <c r="F35" s="280" t="e">
        <f t="shared" si="0"/>
        <v>#VALUE!</v>
      </c>
      <c r="G35" s="280">
        <v>120</v>
      </c>
      <c r="H35" s="279"/>
      <c r="I35" s="280"/>
      <c r="J35" s="282">
        <f t="shared" si="1"/>
        <v>0</v>
      </c>
    </row>
    <row r="36" spans="1:10" ht="28.8" hidden="1" x14ac:dyDescent="0.3">
      <c r="A36" s="279" t="s">
        <v>1026</v>
      </c>
      <c r="B36" s="280">
        <v>2022</v>
      </c>
      <c r="C36" s="279" t="s">
        <v>1048</v>
      </c>
      <c r="D36" s="279" t="s">
        <v>1029</v>
      </c>
      <c r="E36" s="280">
        <v>412</v>
      </c>
      <c r="F36" s="280" t="e">
        <f t="shared" si="0"/>
        <v>#VALUE!</v>
      </c>
      <c r="G36" s="280">
        <v>129</v>
      </c>
      <c r="H36" s="279"/>
      <c r="I36" s="280"/>
      <c r="J36" s="282">
        <f t="shared" si="1"/>
        <v>0</v>
      </c>
    </row>
    <row r="37" spans="1:10" ht="28.8" hidden="1" x14ac:dyDescent="0.3">
      <c r="A37" s="279" t="s">
        <v>1026</v>
      </c>
      <c r="B37" s="280">
        <v>2022</v>
      </c>
      <c r="C37" s="279" t="s">
        <v>1027</v>
      </c>
      <c r="D37" s="279" t="s">
        <v>1029</v>
      </c>
      <c r="E37" s="280">
        <v>391</v>
      </c>
      <c r="F37" s="280" t="e">
        <f t="shared" ref="F37:F68" si="2">F36+1</f>
        <v>#VALUE!</v>
      </c>
      <c r="G37" s="280">
        <v>138</v>
      </c>
      <c r="H37" s="279"/>
      <c r="I37" s="280"/>
      <c r="J37" s="282">
        <f t="shared" si="1"/>
        <v>0</v>
      </c>
    </row>
    <row r="38" spans="1:10" ht="28.8" hidden="1" x14ac:dyDescent="0.3">
      <c r="A38" s="279" t="s">
        <v>1026</v>
      </c>
      <c r="B38" s="280">
        <v>2022</v>
      </c>
      <c r="C38" s="279" t="s">
        <v>1038</v>
      </c>
      <c r="D38" s="279" t="s">
        <v>1029</v>
      </c>
      <c r="E38" s="280">
        <v>301</v>
      </c>
      <c r="F38" s="280" t="e">
        <f t="shared" si="2"/>
        <v>#VALUE!</v>
      </c>
      <c r="G38" s="280">
        <v>147</v>
      </c>
      <c r="H38" s="279"/>
      <c r="I38" s="280"/>
      <c r="J38" s="282">
        <f t="shared" si="1"/>
        <v>0</v>
      </c>
    </row>
    <row r="39" spans="1:10" ht="28.8" hidden="1" x14ac:dyDescent="0.3">
      <c r="A39" s="279" t="s">
        <v>1026</v>
      </c>
      <c r="B39" s="280">
        <v>2021</v>
      </c>
      <c r="C39" s="279" t="s">
        <v>1046</v>
      </c>
      <c r="D39" s="279" t="s">
        <v>1028</v>
      </c>
      <c r="E39" s="280">
        <v>7583</v>
      </c>
      <c r="F39" s="280" t="e">
        <f t="shared" si="2"/>
        <v>#VALUE!</v>
      </c>
      <c r="G39" s="280">
        <v>2</v>
      </c>
      <c r="H39" s="279"/>
      <c r="I39" s="280"/>
      <c r="J39" s="282">
        <f t="shared" si="1"/>
        <v>0</v>
      </c>
    </row>
    <row r="40" spans="1:10" ht="28.8" hidden="1" x14ac:dyDescent="0.3">
      <c r="A40" s="279" t="s">
        <v>1026</v>
      </c>
      <c r="B40" s="280">
        <v>2021</v>
      </c>
      <c r="C40" s="279" t="s">
        <v>1047</v>
      </c>
      <c r="D40" s="279" t="s">
        <v>1028</v>
      </c>
      <c r="E40" s="280">
        <v>7349</v>
      </c>
      <c r="F40" s="280" t="e">
        <f t="shared" si="2"/>
        <v>#VALUE!</v>
      </c>
      <c r="G40" s="280">
        <v>11</v>
      </c>
      <c r="H40" s="279"/>
      <c r="I40" s="280"/>
      <c r="J40" s="282">
        <f t="shared" si="1"/>
        <v>0</v>
      </c>
    </row>
    <row r="41" spans="1:10" ht="28.8" hidden="1" x14ac:dyDescent="0.3">
      <c r="A41" s="279" t="s">
        <v>1026</v>
      </c>
      <c r="B41" s="280">
        <v>2021</v>
      </c>
      <c r="C41" s="279" t="s">
        <v>1048</v>
      </c>
      <c r="D41" s="279" t="s">
        <v>1028</v>
      </c>
      <c r="E41" s="280">
        <v>1871</v>
      </c>
      <c r="F41" s="280" t="e">
        <f t="shared" si="2"/>
        <v>#VALUE!</v>
      </c>
      <c r="G41" s="280">
        <v>20</v>
      </c>
      <c r="H41" s="279"/>
      <c r="I41" s="280"/>
      <c r="J41" s="282">
        <f t="shared" si="1"/>
        <v>0</v>
      </c>
    </row>
    <row r="42" spans="1:10" ht="28.8" hidden="1" x14ac:dyDescent="0.3">
      <c r="A42" s="279" t="s">
        <v>1026</v>
      </c>
      <c r="B42" s="280">
        <v>2021</v>
      </c>
      <c r="C42" s="279" t="s">
        <v>1027</v>
      </c>
      <c r="D42" s="279" t="s">
        <v>1028</v>
      </c>
      <c r="E42" s="280">
        <v>436</v>
      </c>
      <c r="F42" s="280" t="e">
        <f t="shared" si="2"/>
        <v>#VALUE!</v>
      </c>
      <c r="G42" s="280">
        <v>29</v>
      </c>
      <c r="H42" s="279"/>
      <c r="I42" s="280"/>
      <c r="J42" s="282">
        <f t="shared" si="1"/>
        <v>0</v>
      </c>
    </row>
    <row r="43" spans="1:10" ht="28.8" hidden="1" x14ac:dyDescent="0.3">
      <c r="A43" s="279" t="s">
        <v>1026</v>
      </c>
      <c r="B43" s="280">
        <v>2021</v>
      </c>
      <c r="C43" s="279" t="s">
        <v>1038</v>
      </c>
      <c r="D43" s="279" t="s">
        <v>1028</v>
      </c>
      <c r="E43" s="280">
        <v>143</v>
      </c>
      <c r="F43" s="280" t="e">
        <f t="shared" si="2"/>
        <v>#VALUE!</v>
      </c>
      <c r="G43" s="280">
        <v>38</v>
      </c>
      <c r="H43" s="279"/>
      <c r="I43" s="280"/>
      <c r="J43" s="282">
        <f t="shared" si="1"/>
        <v>0</v>
      </c>
    </row>
    <row r="44" spans="1:10" ht="28.8" hidden="1" x14ac:dyDescent="0.3">
      <c r="A44" s="279" t="s">
        <v>1026</v>
      </c>
      <c r="B44" s="280">
        <v>2021</v>
      </c>
      <c r="C44" s="279" t="s">
        <v>1039</v>
      </c>
      <c r="D44" s="279" t="s">
        <v>1028</v>
      </c>
      <c r="E44" s="280">
        <v>86</v>
      </c>
      <c r="F44" s="280" t="e">
        <f t="shared" si="2"/>
        <v>#VALUE!</v>
      </c>
      <c r="G44" s="280">
        <v>47</v>
      </c>
      <c r="H44" s="279"/>
      <c r="I44" s="280"/>
      <c r="J44" s="282">
        <f t="shared" si="1"/>
        <v>0</v>
      </c>
    </row>
    <row r="45" spans="1:10" ht="28.8" hidden="1" x14ac:dyDescent="0.3">
      <c r="A45" s="279" t="s">
        <v>1026</v>
      </c>
      <c r="B45" s="280">
        <v>2021</v>
      </c>
      <c r="C45" s="279" t="s">
        <v>1040</v>
      </c>
      <c r="D45" s="279" t="s">
        <v>1028</v>
      </c>
      <c r="E45" s="280">
        <v>53</v>
      </c>
      <c r="F45" s="280" t="e">
        <f t="shared" si="2"/>
        <v>#VALUE!</v>
      </c>
      <c r="G45" s="280">
        <v>56</v>
      </c>
      <c r="H45" s="279"/>
      <c r="I45" s="280"/>
      <c r="J45" s="282">
        <f t="shared" si="1"/>
        <v>0</v>
      </c>
    </row>
    <row r="46" spans="1:10" ht="28.8" hidden="1" x14ac:dyDescent="0.3">
      <c r="A46" s="279" t="s">
        <v>1026</v>
      </c>
      <c r="B46" s="280">
        <v>2021</v>
      </c>
      <c r="C46" s="279" t="s">
        <v>1041</v>
      </c>
      <c r="D46" s="279" t="s">
        <v>1028</v>
      </c>
      <c r="E46" s="280">
        <v>38</v>
      </c>
      <c r="F46" s="280" t="e">
        <f t="shared" si="2"/>
        <v>#VALUE!</v>
      </c>
      <c r="G46" s="280">
        <v>65</v>
      </c>
      <c r="H46" s="279"/>
      <c r="I46" s="280"/>
      <c r="J46" s="282">
        <f t="shared" si="1"/>
        <v>0</v>
      </c>
    </row>
    <row r="47" spans="1:10" ht="28.8" hidden="1" x14ac:dyDescent="0.3">
      <c r="A47" s="279" t="s">
        <v>1026</v>
      </c>
      <c r="B47" s="280">
        <v>2021</v>
      </c>
      <c r="C47" s="279" t="s">
        <v>1042</v>
      </c>
      <c r="D47" s="279" t="s">
        <v>1028</v>
      </c>
      <c r="E47" s="280">
        <v>15</v>
      </c>
      <c r="F47" s="280" t="e">
        <f t="shared" si="2"/>
        <v>#VALUE!</v>
      </c>
      <c r="G47" s="280">
        <v>74</v>
      </c>
      <c r="H47" s="279"/>
      <c r="I47" s="280"/>
      <c r="J47" s="282">
        <f t="shared" si="1"/>
        <v>0</v>
      </c>
    </row>
    <row r="48" spans="1:10" ht="28.8" hidden="1" x14ac:dyDescent="0.3">
      <c r="A48" s="279" t="s">
        <v>1026</v>
      </c>
      <c r="B48" s="280">
        <v>2021</v>
      </c>
      <c r="C48" s="279" t="s">
        <v>1043</v>
      </c>
      <c r="D48" s="279" t="s">
        <v>1028</v>
      </c>
      <c r="E48" s="280">
        <v>19</v>
      </c>
      <c r="F48" s="280" t="e">
        <f t="shared" si="2"/>
        <v>#VALUE!</v>
      </c>
      <c r="G48" s="280">
        <v>83</v>
      </c>
      <c r="H48" s="279"/>
      <c r="I48" s="280"/>
      <c r="J48" s="282">
        <f t="shared" si="1"/>
        <v>0</v>
      </c>
    </row>
    <row r="49" spans="1:10" ht="28.8" hidden="1" x14ac:dyDescent="0.3">
      <c r="A49" s="279" t="s">
        <v>1026</v>
      </c>
      <c r="B49" s="280">
        <v>2021</v>
      </c>
      <c r="C49" s="279" t="s">
        <v>1044</v>
      </c>
      <c r="D49" s="279" t="s">
        <v>1028</v>
      </c>
      <c r="E49" s="280">
        <v>31</v>
      </c>
      <c r="F49" s="280" t="e">
        <f t="shared" si="2"/>
        <v>#VALUE!</v>
      </c>
      <c r="G49" s="280">
        <v>92</v>
      </c>
      <c r="H49" s="279"/>
      <c r="I49" s="280"/>
      <c r="J49" s="282">
        <f t="shared" si="1"/>
        <v>0</v>
      </c>
    </row>
    <row r="50" spans="1:10" ht="28.8" hidden="1" x14ac:dyDescent="0.3">
      <c r="A50" s="279" t="s">
        <v>1026</v>
      </c>
      <c r="B50" s="280">
        <v>2021</v>
      </c>
      <c r="C50" s="279" t="s">
        <v>1045</v>
      </c>
      <c r="D50" s="279" t="s">
        <v>1028</v>
      </c>
      <c r="E50" s="280">
        <v>19</v>
      </c>
      <c r="F50" s="280" t="e">
        <f t="shared" si="2"/>
        <v>#VALUE!</v>
      </c>
      <c r="G50" s="280">
        <v>101</v>
      </c>
      <c r="H50" s="279"/>
      <c r="I50" s="280"/>
      <c r="J50" s="282">
        <f t="shared" si="1"/>
        <v>0</v>
      </c>
    </row>
    <row r="51" spans="1:10" ht="28.8" hidden="1" x14ac:dyDescent="0.3">
      <c r="A51" s="279" t="s">
        <v>1026</v>
      </c>
      <c r="B51" s="280">
        <v>2022</v>
      </c>
      <c r="C51" s="279" t="s">
        <v>1046</v>
      </c>
      <c r="D51" s="279" t="s">
        <v>1028</v>
      </c>
      <c r="E51" s="280">
        <v>28</v>
      </c>
      <c r="F51" s="280" t="e">
        <f t="shared" si="2"/>
        <v>#VALUE!</v>
      </c>
      <c r="G51" s="280">
        <v>110</v>
      </c>
      <c r="H51" s="279"/>
      <c r="I51" s="280"/>
      <c r="J51" s="282">
        <f t="shared" si="1"/>
        <v>0</v>
      </c>
    </row>
    <row r="52" spans="1:10" ht="28.8" hidden="1" x14ac:dyDescent="0.3">
      <c r="A52" s="279" t="s">
        <v>1026</v>
      </c>
      <c r="B52" s="280">
        <v>2022</v>
      </c>
      <c r="C52" s="279" t="s">
        <v>1047</v>
      </c>
      <c r="D52" s="279" t="s">
        <v>1028</v>
      </c>
      <c r="E52" s="280">
        <v>10</v>
      </c>
      <c r="F52" s="280" t="e">
        <f t="shared" si="2"/>
        <v>#VALUE!</v>
      </c>
      <c r="G52" s="280">
        <v>119</v>
      </c>
      <c r="H52" s="279"/>
      <c r="I52" s="280"/>
      <c r="J52" s="282">
        <f t="shared" si="1"/>
        <v>0</v>
      </c>
    </row>
    <row r="53" spans="1:10" ht="28.8" hidden="1" x14ac:dyDescent="0.3">
      <c r="A53" s="279" t="s">
        <v>1026</v>
      </c>
      <c r="B53" s="280">
        <v>2022</v>
      </c>
      <c r="C53" s="279" t="s">
        <v>1048</v>
      </c>
      <c r="D53" s="279" t="s">
        <v>1028</v>
      </c>
      <c r="E53" s="280">
        <v>7</v>
      </c>
      <c r="F53" s="280" t="e">
        <f t="shared" si="2"/>
        <v>#VALUE!</v>
      </c>
      <c r="G53" s="280">
        <v>128</v>
      </c>
      <c r="H53" s="279"/>
      <c r="I53" s="280"/>
      <c r="J53" s="282">
        <f t="shared" si="1"/>
        <v>0</v>
      </c>
    </row>
    <row r="54" spans="1:10" ht="28.8" hidden="1" x14ac:dyDescent="0.3">
      <c r="A54" s="279" t="s">
        <v>1026</v>
      </c>
      <c r="B54" s="280">
        <v>2022</v>
      </c>
      <c r="C54" s="279" t="s">
        <v>1027</v>
      </c>
      <c r="D54" s="279" t="s">
        <v>1028</v>
      </c>
      <c r="E54" s="280">
        <v>10</v>
      </c>
      <c r="F54" s="280" t="e">
        <f t="shared" si="2"/>
        <v>#VALUE!</v>
      </c>
      <c r="G54" s="280">
        <v>137</v>
      </c>
      <c r="H54" s="279"/>
      <c r="I54" s="280"/>
      <c r="J54" s="282">
        <f t="shared" si="1"/>
        <v>0</v>
      </c>
    </row>
    <row r="55" spans="1:10" ht="28.8" hidden="1" x14ac:dyDescent="0.3">
      <c r="A55" s="279" t="s">
        <v>1026</v>
      </c>
      <c r="B55" s="280">
        <v>2022</v>
      </c>
      <c r="C55" s="279" t="s">
        <v>1038</v>
      </c>
      <c r="D55" s="279" t="s">
        <v>1028</v>
      </c>
      <c r="E55" s="280">
        <v>1</v>
      </c>
      <c r="F55" s="280" t="e">
        <f t="shared" si="2"/>
        <v>#VALUE!</v>
      </c>
      <c r="G55" s="280">
        <v>146</v>
      </c>
      <c r="H55" s="279"/>
      <c r="I55" s="280"/>
      <c r="J55" s="282">
        <f t="shared" si="1"/>
        <v>0</v>
      </c>
    </row>
    <row r="56" spans="1:10" ht="28.8" hidden="1" x14ac:dyDescent="0.3">
      <c r="A56" s="279" t="s">
        <v>1026</v>
      </c>
      <c r="B56" s="280">
        <v>2021</v>
      </c>
      <c r="C56" s="279" t="s">
        <v>1046</v>
      </c>
      <c r="D56" s="279" t="s">
        <v>1032</v>
      </c>
      <c r="E56" s="280">
        <v>0</v>
      </c>
      <c r="F56" s="280" t="e">
        <f t="shared" si="2"/>
        <v>#VALUE!</v>
      </c>
      <c r="G56" s="280">
        <v>6</v>
      </c>
      <c r="H56" s="279"/>
      <c r="I56" s="280"/>
      <c r="J56" s="282">
        <f t="shared" si="1"/>
        <v>0</v>
      </c>
    </row>
    <row r="57" spans="1:10" ht="28.8" hidden="1" x14ac:dyDescent="0.3">
      <c r="A57" s="279" t="s">
        <v>1026</v>
      </c>
      <c r="B57" s="280">
        <v>2021</v>
      </c>
      <c r="C57" s="279" t="s">
        <v>1047</v>
      </c>
      <c r="D57" s="279" t="s">
        <v>1032</v>
      </c>
      <c r="E57" s="280">
        <v>0</v>
      </c>
      <c r="F57" s="280" t="e">
        <f t="shared" si="2"/>
        <v>#VALUE!</v>
      </c>
      <c r="G57" s="280">
        <v>15</v>
      </c>
      <c r="H57" s="279"/>
      <c r="I57" s="280"/>
      <c r="J57" s="282">
        <f t="shared" si="1"/>
        <v>0</v>
      </c>
    </row>
    <row r="58" spans="1:10" ht="28.8" hidden="1" x14ac:dyDescent="0.3">
      <c r="A58" s="279" t="s">
        <v>1026</v>
      </c>
      <c r="B58" s="280">
        <v>2021</v>
      </c>
      <c r="C58" s="279" t="s">
        <v>1048</v>
      </c>
      <c r="D58" s="279" t="s">
        <v>1032</v>
      </c>
      <c r="E58" s="280">
        <v>0</v>
      </c>
      <c r="F58" s="280" t="e">
        <f t="shared" si="2"/>
        <v>#VALUE!</v>
      </c>
      <c r="G58" s="280">
        <v>24</v>
      </c>
      <c r="H58" s="279"/>
      <c r="I58" s="280"/>
      <c r="J58" s="282">
        <f t="shared" si="1"/>
        <v>0</v>
      </c>
    </row>
    <row r="59" spans="1:10" ht="28.8" hidden="1" x14ac:dyDescent="0.3">
      <c r="A59" s="279" t="s">
        <v>1026</v>
      </c>
      <c r="B59" s="280">
        <v>2021</v>
      </c>
      <c r="C59" s="279" t="s">
        <v>1027</v>
      </c>
      <c r="D59" s="279" t="s">
        <v>1032</v>
      </c>
      <c r="E59" s="280">
        <v>0</v>
      </c>
      <c r="F59" s="280" t="e">
        <f t="shared" si="2"/>
        <v>#VALUE!</v>
      </c>
      <c r="G59" s="280">
        <v>33</v>
      </c>
      <c r="H59" s="279"/>
      <c r="I59" s="280"/>
      <c r="J59" s="282">
        <f t="shared" si="1"/>
        <v>0</v>
      </c>
    </row>
    <row r="60" spans="1:10" ht="28.8" hidden="1" x14ac:dyDescent="0.3">
      <c r="A60" s="279" t="s">
        <v>1026</v>
      </c>
      <c r="B60" s="280">
        <v>2021</v>
      </c>
      <c r="C60" s="279" t="s">
        <v>1038</v>
      </c>
      <c r="D60" s="279" t="s">
        <v>1032</v>
      </c>
      <c r="E60" s="280">
        <v>0</v>
      </c>
      <c r="F60" s="280" t="e">
        <f t="shared" si="2"/>
        <v>#VALUE!</v>
      </c>
      <c r="G60" s="280">
        <v>42</v>
      </c>
      <c r="H60" s="279"/>
      <c r="I60" s="280"/>
      <c r="J60" s="282">
        <f t="shared" si="1"/>
        <v>0</v>
      </c>
    </row>
    <row r="61" spans="1:10" ht="28.8" hidden="1" x14ac:dyDescent="0.3">
      <c r="A61" s="279" t="s">
        <v>1026</v>
      </c>
      <c r="B61" s="280">
        <v>2021</v>
      </c>
      <c r="C61" s="279" t="s">
        <v>1039</v>
      </c>
      <c r="D61" s="279" t="s">
        <v>1032</v>
      </c>
      <c r="E61" s="280">
        <v>0</v>
      </c>
      <c r="F61" s="280" t="e">
        <f t="shared" si="2"/>
        <v>#VALUE!</v>
      </c>
      <c r="G61" s="280">
        <v>51</v>
      </c>
      <c r="H61" s="279"/>
      <c r="I61" s="280"/>
      <c r="J61" s="282">
        <f t="shared" si="1"/>
        <v>0</v>
      </c>
    </row>
    <row r="62" spans="1:10" ht="28.8" hidden="1" x14ac:dyDescent="0.3">
      <c r="A62" s="279" t="s">
        <v>1026</v>
      </c>
      <c r="B62" s="280">
        <v>2021</v>
      </c>
      <c r="C62" s="279" t="s">
        <v>1040</v>
      </c>
      <c r="D62" s="279" t="s">
        <v>1032</v>
      </c>
      <c r="E62" s="280">
        <v>1142</v>
      </c>
      <c r="F62" s="280" t="e">
        <f t="shared" si="2"/>
        <v>#VALUE!</v>
      </c>
      <c r="G62" s="280">
        <v>60</v>
      </c>
      <c r="H62" s="279"/>
      <c r="I62" s="280"/>
      <c r="J62" s="282">
        <f t="shared" si="1"/>
        <v>0</v>
      </c>
    </row>
    <row r="63" spans="1:10" ht="28.8" hidden="1" x14ac:dyDescent="0.3">
      <c r="A63" s="279" t="s">
        <v>1026</v>
      </c>
      <c r="B63" s="280">
        <v>2021</v>
      </c>
      <c r="C63" s="279" t="s">
        <v>1041</v>
      </c>
      <c r="D63" s="279" t="s">
        <v>1032</v>
      </c>
      <c r="E63" s="280">
        <v>1627</v>
      </c>
      <c r="F63" s="280" t="e">
        <f t="shared" si="2"/>
        <v>#VALUE!</v>
      </c>
      <c r="G63" s="280">
        <v>69</v>
      </c>
      <c r="H63" s="279"/>
      <c r="I63" s="280"/>
      <c r="J63" s="282">
        <f t="shared" si="1"/>
        <v>0</v>
      </c>
    </row>
    <row r="64" spans="1:10" ht="28.8" hidden="1" x14ac:dyDescent="0.3">
      <c r="A64" s="279" t="s">
        <v>1026</v>
      </c>
      <c r="B64" s="280">
        <v>2021</v>
      </c>
      <c r="C64" s="279" t="s">
        <v>1042</v>
      </c>
      <c r="D64" s="279" t="s">
        <v>1032</v>
      </c>
      <c r="E64" s="280">
        <v>4878</v>
      </c>
      <c r="F64" s="280" t="e">
        <f t="shared" si="2"/>
        <v>#VALUE!</v>
      </c>
      <c r="G64" s="280">
        <v>78</v>
      </c>
      <c r="H64" s="279"/>
      <c r="I64" s="280"/>
      <c r="J64" s="282">
        <f t="shared" si="1"/>
        <v>0</v>
      </c>
    </row>
    <row r="65" spans="1:10" ht="28.8" hidden="1" x14ac:dyDescent="0.3">
      <c r="A65" s="279" t="s">
        <v>1026</v>
      </c>
      <c r="B65" s="280">
        <v>2021</v>
      </c>
      <c r="C65" s="279" t="s">
        <v>1043</v>
      </c>
      <c r="D65" s="279" t="s">
        <v>1032</v>
      </c>
      <c r="E65" s="280">
        <v>17723</v>
      </c>
      <c r="F65" s="280" t="e">
        <f t="shared" si="2"/>
        <v>#VALUE!</v>
      </c>
      <c r="G65" s="280">
        <v>87</v>
      </c>
      <c r="H65" s="279"/>
      <c r="I65" s="280"/>
      <c r="J65" s="282">
        <f t="shared" si="1"/>
        <v>0</v>
      </c>
    </row>
    <row r="66" spans="1:10" ht="28.8" hidden="1" x14ac:dyDescent="0.3">
      <c r="A66" s="279" t="s">
        <v>1026</v>
      </c>
      <c r="B66" s="280">
        <v>2021</v>
      </c>
      <c r="C66" s="279" t="s">
        <v>1044</v>
      </c>
      <c r="D66" s="279" t="s">
        <v>1032</v>
      </c>
      <c r="E66" s="280">
        <v>17511</v>
      </c>
      <c r="F66" s="280" t="e">
        <f t="shared" si="2"/>
        <v>#VALUE!</v>
      </c>
      <c r="G66" s="280">
        <v>96</v>
      </c>
      <c r="H66" s="279"/>
      <c r="I66" s="280"/>
      <c r="J66" s="282">
        <f t="shared" si="1"/>
        <v>0</v>
      </c>
    </row>
    <row r="67" spans="1:10" ht="28.8" hidden="1" x14ac:dyDescent="0.3">
      <c r="A67" s="279" t="s">
        <v>1026</v>
      </c>
      <c r="B67" s="280">
        <v>2021</v>
      </c>
      <c r="C67" s="279" t="s">
        <v>1045</v>
      </c>
      <c r="D67" s="279" t="s">
        <v>1032</v>
      </c>
      <c r="E67" s="280">
        <v>11667</v>
      </c>
      <c r="F67" s="280" t="e">
        <f t="shared" si="2"/>
        <v>#VALUE!</v>
      </c>
      <c r="G67" s="280">
        <v>105</v>
      </c>
      <c r="H67" s="279"/>
      <c r="I67" s="280"/>
      <c r="J67" s="282">
        <f t="shared" si="1"/>
        <v>0</v>
      </c>
    </row>
    <row r="68" spans="1:10" ht="28.8" hidden="1" x14ac:dyDescent="0.3">
      <c r="A68" s="279" t="s">
        <v>1026</v>
      </c>
      <c r="B68" s="280">
        <v>2022</v>
      </c>
      <c r="C68" s="279" t="s">
        <v>1046</v>
      </c>
      <c r="D68" s="279" t="s">
        <v>1032</v>
      </c>
      <c r="E68" s="280">
        <v>6400</v>
      </c>
      <c r="F68" s="280" t="e">
        <f t="shared" si="2"/>
        <v>#VALUE!</v>
      </c>
      <c r="G68" s="280">
        <v>114</v>
      </c>
      <c r="H68" s="279"/>
      <c r="I68" s="280"/>
      <c r="J68" s="282">
        <f t="shared" si="1"/>
        <v>0</v>
      </c>
    </row>
    <row r="69" spans="1:10" ht="28.8" hidden="1" x14ac:dyDescent="0.3">
      <c r="A69" s="279" t="s">
        <v>1026</v>
      </c>
      <c r="B69" s="280">
        <v>2022</v>
      </c>
      <c r="C69" s="279" t="s">
        <v>1047</v>
      </c>
      <c r="D69" s="279" t="s">
        <v>1032</v>
      </c>
      <c r="E69" s="280">
        <v>3481</v>
      </c>
      <c r="F69" s="280" t="e">
        <f t="shared" ref="F69:F100" si="3">F68+1</f>
        <v>#VALUE!</v>
      </c>
      <c r="G69" s="280">
        <v>123</v>
      </c>
      <c r="H69" s="279"/>
      <c r="I69" s="280"/>
      <c r="J69" s="282">
        <f t="shared" ref="J69:J132" si="4">SUM(L69:M69)</f>
        <v>0</v>
      </c>
    </row>
    <row r="70" spans="1:10" ht="28.8" hidden="1" x14ac:dyDescent="0.3">
      <c r="A70" s="279" t="s">
        <v>1026</v>
      </c>
      <c r="B70" s="280">
        <v>2022</v>
      </c>
      <c r="C70" s="279" t="s">
        <v>1048</v>
      </c>
      <c r="D70" s="279" t="s">
        <v>1032</v>
      </c>
      <c r="E70" s="280">
        <v>3057</v>
      </c>
      <c r="F70" s="280" t="e">
        <f t="shared" si="3"/>
        <v>#VALUE!</v>
      </c>
      <c r="G70" s="280">
        <v>132</v>
      </c>
      <c r="H70" s="279"/>
      <c r="I70" s="280"/>
      <c r="J70" s="282">
        <f t="shared" si="4"/>
        <v>0</v>
      </c>
    </row>
    <row r="71" spans="1:10" ht="28.8" hidden="1" x14ac:dyDescent="0.3">
      <c r="A71" s="279" t="s">
        <v>1026</v>
      </c>
      <c r="B71" s="280">
        <v>2022</v>
      </c>
      <c r="C71" s="279" t="s">
        <v>1027</v>
      </c>
      <c r="D71" s="279" t="s">
        <v>1032</v>
      </c>
      <c r="E71" s="280">
        <v>2518</v>
      </c>
      <c r="F71" s="280" t="e">
        <f t="shared" si="3"/>
        <v>#VALUE!</v>
      </c>
      <c r="G71" s="280">
        <v>141</v>
      </c>
      <c r="H71" s="279"/>
      <c r="I71" s="280"/>
      <c r="J71" s="282">
        <f t="shared" si="4"/>
        <v>0</v>
      </c>
    </row>
    <row r="72" spans="1:10" ht="28.8" hidden="1" x14ac:dyDescent="0.3">
      <c r="A72" s="279" t="s">
        <v>1026</v>
      </c>
      <c r="B72" s="280">
        <v>2022</v>
      </c>
      <c r="C72" s="279" t="s">
        <v>1038</v>
      </c>
      <c r="D72" s="279" t="s">
        <v>1032</v>
      </c>
      <c r="E72" s="280">
        <v>1786</v>
      </c>
      <c r="F72" s="280" t="e">
        <f t="shared" si="3"/>
        <v>#VALUE!</v>
      </c>
      <c r="G72" s="280">
        <v>150</v>
      </c>
      <c r="H72" s="279"/>
      <c r="I72" s="280"/>
      <c r="J72" s="282">
        <f t="shared" si="4"/>
        <v>0</v>
      </c>
    </row>
    <row r="73" spans="1:10" ht="43.2" hidden="1" x14ac:dyDescent="0.3">
      <c r="A73" s="279" t="s">
        <v>1026</v>
      </c>
      <c r="B73" s="280">
        <v>2021</v>
      </c>
      <c r="C73" s="279" t="s">
        <v>1046</v>
      </c>
      <c r="D73" s="279" t="s">
        <v>1031</v>
      </c>
      <c r="E73" s="280">
        <v>82</v>
      </c>
      <c r="F73" s="280" t="e">
        <f t="shared" si="3"/>
        <v>#VALUE!</v>
      </c>
      <c r="G73" s="280">
        <v>5</v>
      </c>
      <c r="H73" s="279"/>
      <c r="I73" s="280"/>
      <c r="J73" s="282">
        <f t="shared" si="4"/>
        <v>0</v>
      </c>
    </row>
    <row r="74" spans="1:10" ht="43.2" hidden="1" x14ac:dyDescent="0.3">
      <c r="A74" s="279" t="s">
        <v>1026</v>
      </c>
      <c r="B74" s="280">
        <v>2021</v>
      </c>
      <c r="C74" s="279" t="s">
        <v>1047</v>
      </c>
      <c r="D74" s="279" t="s">
        <v>1031</v>
      </c>
      <c r="E74" s="280">
        <v>904</v>
      </c>
      <c r="F74" s="280" t="e">
        <f t="shared" si="3"/>
        <v>#VALUE!</v>
      </c>
      <c r="G74" s="280">
        <v>14</v>
      </c>
      <c r="H74" s="279"/>
      <c r="I74" s="280"/>
      <c r="J74" s="282">
        <f t="shared" si="4"/>
        <v>0</v>
      </c>
    </row>
    <row r="75" spans="1:10" ht="43.2" hidden="1" x14ac:dyDescent="0.3">
      <c r="A75" s="279" t="s">
        <v>1026</v>
      </c>
      <c r="B75" s="280">
        <v>2021</v>
      </c>
      <c r="C75" s="279" t="s">
        <v>1048</v>
      </c>
      <c r="D75" s="279" t="s">
        <v>1031</v>
      </c>
      <c r="E75" s="280">
        <v>1340</v>
      </c>
      <c r="F75" s="280" t="e">
        <f t="shared" si="3"/>
        <v>#VALUE!</v>
      </c>
      <c r="G75" s="280">
        <v>23</v>
      </c>
      <c r="H75" s="279"/>
      <c r="I75" s="280"/>
      <c r="J75" s="282">
        <f t="shared" si="4"/>
        <v>0</v>
      </c>
    </row>
    <row r="76" spans="1:10" ht="43.2" hidden="1" x14ac:dyDescent="0.3">
      <c r="A76" s="279" t="s">
        <v>1026</v>
      </c>
      <c r="B76" s="280">
        <v>2021</v>
      </c>
      <c r="C76" s="279" t="s">
        <v>1027</v>
      </c>
      <c r="D76" s="279" t="s">
        <v>1031</v>
      </c>
      <c r="E76" s="280">
        <v>5825</v>
      </c>
      <c r="F76" s="280" t="e">
        <f t="shared" si="3"/>
        <v>#VALUE!</v>
      </c>
      <c r="G76" s="280">
        <v>32</v>
      </c>
      <c r="H76" s="279"/>
      <c r="I76" s="280"/>
      <c r="J76" s="282">
        <f t="shared" si="4"/>
        <v>0</v>
      </c>
    </row>
    <row r="77" spans="1:10" ht="43.2" hidden="1" x14ac:dyDescent="0.3">
      <c r="A77" s="279" t="s">
        <v>1026</v>
      </c>
      <c r="B77" s="280">
        <v>2021</v>
      </c>
      <c r="C77" s="279" t="s">
        <v>1038</v>
      </c>
      <c r="D77" s="279" t="s">
        <v>1031</v>
      </c>
      <c r="E77" s="280">
        <v>18852</v>
      </c>
      <c r="F77" s="280" t="e">
        <f t="shared" si="3"/>
        <v>#VALUE!</v>
      </c>
      <c r="G77" s="280">
        <v>41</v>
      </c>
      <c r="H77" s="279"/>
      <c r="I77" s="280"/>
      <c r="J77" s="282">
        <f t="shared" si="4"/>
        <v>0</v>
      </c>
    </row>
    <row r="78" spans="1:10" ht="43.2" hidden="1" x14ac:dyDescent="0.3">
      <c r="A78" s="279" t="s">
        <v>1026</v>
      </c>
      <c r="B78" s="280">
        <v>2021</v>
      </c>
      <c r="C78" s="279" t="s">
        <v>1039</v>
      </c>
      <c r="D78" s="279" t="s">
        <v>1031</v>
      </c>
      <c r="E78" s="280">
        <v>24431</v>
      </c>
      <c r="F78" s="280" t="e">
        <f t="shared" si="3"/>
        <v>#VALUE!</v>
      </c>
      <c r="G78" s="280">
        <v>50</v>
      </c>
      <c r="H78" s="279"/>
      <c r="I78" s="280"/>
      <c r="J78" s="282">
        <f t="shared" si="4"/>
        <v>0</v>
      </c>
    </row>
    <row r="79" spans="1:10" ht="43.2" hidden="1" x14ac:dyDescent="0.3">
      <c r="A79" s="279" t="s">
        <v>1026</v>
      </c>
      <c r="B79" s="280">
        <v>2021</v>
      </c>
      <c r="C79" s="279" t="s">
        <v>1040</v>
      </c>
      <c r="D79" s="279" t="s">
        <v>1031</v>
      </c>
      <c r="E79" s="280">
        <v>29199</v>
      </c>
      <c r="F79" s="280" t="e">
        <f t="shared" si="3"/>
        <v>#VALUE!</v>
      </c>
      <c r="G79" s="280">
        <v>59</v>
      </c>
      <c r="H79" s="279"/>
      <c r="I79" s="280"/>
      <c r="J79" s="282">
        <f t="shared" si="4"/>
        <v>0</v>
      </c>
    </row>
    <row r="80" spans="1:10" ht="43.2" hidden="1" x14ac:dyDescent="0.3">
      <c r="A80" s="279" t="s">
        <v>1026</v>
      </c>
      <c r="B80" s="280">
        <v>2021</v>
      </c>
      <c r="C80" s="279" t="s">
        <v>1041</v>
      </c>
      <c r="D80" s="279" t="s">
        <v>1031</v>
      </c>
      <c r="E80" s="280">
        <v>29519</v>
      </c>
      <c r="F80" s="280" t="e">
        <f t="shared" si="3"/>
        <v>#VALUE!</v>
      </c>
      <c r="G80" s="280">
        <v>68</v>
      </c>
      <c r="H80" s="279"/>
      <c r="I80" s="280"/>
      <c r="J80" s="282">
        <f t="shared" si="4"/>
        <v>0</v>
      </c>
    </row>
    <row r="81" spans="1:10" ht="43.2" hidden="1" x14ac:dyDescent="0.3">
      <c r="A81" s="279" t="s">
        <v>1026</v>
      </c>
      <c r="B81" s="280">
        <v>2021</v>
      </c>
      <c r="C81" s="279" t="s">
        <v>1042</v>
      </c>
      <c r="D81" s="279" t="s">
        <v>1031</v>
      </c>
      <c r="E81" s="280">
        <v>27317</v>
      </c>
      <c r="F81" s="280" t="e">
        <f t="shared" si="3"/>
        <v>#VALUE!</v>
      </c>
      <c r="G81" s="280">
        <v>77</v>
      </c>
      <c r="H81" s="279"/>
      <c r="I81" s="280"/>
      <c r="J81" s="282">
        <f t="shared" si="4"/>
        <v>0</v>
      </c>
    </row>
    <row r="82" spans="1:10" ht="43.2" hidden="1" x14ac:dyDescent="0.3">
      <c r="A82" s="279" t="s">
        <v>1026</v>
      </c>
      <c r="B82" s="280">
        <v>2021</v>
      </c>
      <c r="C82" s="279" t="s">
        <v>1043</v>
      </c>
      <c r="D82" s="279" t="s">
        <v>1031</v>
      </c>
      <c r="E82" s="280">
        <v>13298</v>
      </c>
      <c r="F82" s="280" t="e">
        <f t="shared" si="3"/>
        <v>#VALUE!</v>
      </c>
      <c r="G82" s="280">
        <v>86</v>
      </c>
      <c r="H82" s="279"/>
      <c r="I82" s="280"/>
      <c r="J82" s="282">
        <f t="shared" si="4"/>
        <v>0</v>
      </c>
    </row>
    <row r="83" spans="1:10" ht="43.2" hidden="1" x14ac:dyDescent="0.3">
      <c r="A83" s="279" t="s">
        <v>1026</v>
      </c>
      <c r="B83" s="280">
        <v>2021</v>
      </c>
      <c r="C83" s="279" t="s">
        <v>1044</v>
      </c>
      <c r="D83" s="279" t="s">
        <v>1031</v>
      </c>
      <c r="E83" s="280">
        <v>3310</v>
      </c>
      <c r="F83" s="280" t="e">
        <f t="shared" si="3"/>
        <v>#VALUE!</v>
      </c>
      <c r="G83" s="280">
        <v>95</v>
      </c>
      <c r="H83" s="279"/>
      <c r="I83" s="280"/>
      <c r="J83" s="282">
        <f t="shared" si="4"/>
        <v>0</v>
      </c>
    </row>
    <row r="84" spans="1:10" ht="43.2" hidden="1" x14ac:dyDescent="0.3">
      <c r="A84" s="279" t="s">
        <v>1026</v>
      </c>
      <c r="B84" s="280">
        <v>2021</v>
      </c>
      <c r="C84" s="279" t="s">
        <v>1045</v>
      </c>
      <c r="D84" s="279" t="s">
        <v>1031</v>
      </c>
      <c r="E84" s="280">
        <v>1096</v>
      </c>
      <c r="F84" s="280" t="e">
        <f t="shared" si="3"/>
        <v>#VALUE!</v>
      </c>
      <c r="G84" s="280">
        <v>104</v>
      </c>
      <c r="H84" s="279"/>
      <c r="I84" s="280"/>
      <c r="J84" s="282">
        <f t="shared" si="4"/>
        <v>0</v>
      </c>
    </row>
    <row r="85" spans="1:10" ht="43.2" hidden="1" x14ac:dyDescent="0.3">
      <c r="A85" s="279" t="s">
        <v>1026</v>
      </c>
      <c r="B85" s="280">
        <v>2022</v>
      </c>
      <c r="C85" s="279" t="s">
        <v>1046</v>
      </c>
      <c r="D85" s="279" t="s">
        <v>1031</v>
      </c>
      <c r="E85" s="280">
        <v>510</v>
      </c>
      <c r="F85" s="280" t="e">
        <f t="shared" si="3"/>
        <v>#VALUE!</v>
      </c>
      <c r="G85" s="280">
        <v>113</v>
      </c>
      <c r="H85" s="279"/>
      <c r="I85" s="280"/>
      <c r="J85" s="282">
        <f t="shared" si="4"/>
        <v>0</v>
      </c>
    </row>
    <row r="86" spans="1:10" ht="43.2" hidden="1" x14ac:dyDescent="0.3">
      <c r="A86" s="279" t="s">
        <v>1026</v>
      </c>
      <c r="B86" s="280">
        <v>2022</v>
      </c>
      <c r="C86" s="279" t="s">
        <v>1047</v>
      </c>
      <c r="D86" s="279" t="s">
        <v>1031</v>
      </c>
      <c r="E86" s="280">
        <v>268</v>
      </c>
      <c r="F86" s="280" t="e">
        <f t="shared" si="3"/>
        <v>#VALUE!</v>
      </c>
      <c r="G86" s="280">
        <v>122</v>
      </c>
      <c r="H86" s="279"/>
      <c r="I86" s="280"/>
      <c r="J86" s="282">
        <f t="shared" si="4"/>
        <v>0</v>
      </c>
    </row>
    <row r="87" spans="1:10" ht="43.2" hidden="1" x14ac:dyDescent="0.3">
      <c r="A87" s="279" t="s">
        <v>1026</v>
      </c>
      <c r="B87" s="280">
        <v>2022</v>
      </c>
      <c r="C87" s="279" t="s">
        <v>1048</v>
      </c>
      <c r="D87" s="279" t="s">
        <v>1031</v>
      </c>
      <c r="E87" s="280">
        <v>251</v>
      </c>
      <c r="F87" s="280" t="e">
        <f t="shared" si="3"/>
        <v>#VALUE!</v>
      </c>
      <c r="G87" s="280">
        <v>131</v>
      </c>
      <c r="H87" s="279"/>
      <c r="I87" s="280"/>
      <c r="J87" s="282">
        <f t="shared" si="4"/>
        <v>0</v>
      </c>
    </row>
    <row r="88" spans="1:10" ht="43.2" hidden="1" x14ac:dyDescent="0.3">
      <c r="A88" s="279" t="s">
        <v>1026</v>
      </c>
      <c r="B88" s="280">
        <v>2022</v>
      </c>
      <c r="C88" s="279" t="s">
        <v>1027</v>
      </c>
      <c r="D88" s="279" t="s">
        <v>1031</v>
      </c>
      <c r="E88" s="280">
        <v>202</v>
      </c>
      <c r="F88" s="280" t="e">
        <f t="shared" si="3"/>
        <v>#VALUE!</v>
      </c>
      <c r="G88" s="280">
        <v>140</v>
      </c>
      <c r="H88" s="279"/>
      <c r="I88" s="280"/>
      <c r="J88" s="282">
        <f t="shared" si="4"/>
        <v>0</v>
      </c>
    </row>
    <row r="89" spans="1:10" ht="43.2" hidden="1" x14ac:dyDescent="0.3">
      <c r="A89" s="279" t="s">
        <v>1026</v>
      </c>
      <c r="B89" s="280">
        <v>2022</v>
      </c>
      <c r="C89" s="279" t="s">
        <v>1038</v>
      </c>
      <c r="D89" s="279" t="s">
        <v>1031</v>
      </c>
      <c r="E89" s="280">
        <v>133</v>
      </c>
      <c r="F89" s="280" t="e">
        <f t="shared" si="3"/>
        <v>#VALUE!</v>
      </c>
      <c r="G89" s="280">
        <v>149</v>
      </c>
      <c r="H89" s="279"/>
      <c r="I89" s="280"/>
      <c r="J89" s="282">
        <f t="shared" si="4"/>
        <v>0</v>
      </c>
    </row>
    <row r="90" spans="1:10" ht="28.8" hidden="1" x14ac:dyDescent="0.3">
      <c r="A90" s="279" t="s">
        <v>1026</v>
      </c>
      <c r="B90" s="280">
        <v>2021</v>
      </c>
      <c r="C90" s="279" t="s">
        <v>1046</v>
      </c>
      <c r="D90" s="279" t="s">
        <v>1030</v>
      </c>
      <c r="E90" s="280">
        <v>433</v>
      </c>
      <c r="F90" s="280" t="e">
        <f t="shared" si="3"/>
        <v>#VALUE!</v>
      </c>
      <c r="G90" s="280">
        <v>4</v>
      </c>
      <c r="H90" s="279"/>
      <c r="I90" s="280"/>
      <c r="J90" s="282">
        <f t="shared" si="4"/>
        <v>0</v>
      </c>
    </row>
    <row r="91" spans="1:10" ht="28.8" hidden="1" x14ac:dyDescent="0.3">
      <c r="A91" s="279" t="s">
        <v>1026</v>
      </c>
      <c r="B91" s="280">
        <v>2021</v>
      </c>
      <c r="C91" s="279" t="s">
        <v>1047</v>
      </c>
      <c r="D91" s="279" t="s">
        <v>1030</v>
      </c>
      <c r="E91" s="280">
        <v>44</v>
      </c>
      <c r="F91" s="280" t="e">
        <f t="shared" si="3"/>
        <v>#VALUE!</v>
      </c>
      <c r="G91" s="280">
        <v>13</v>
      </c>
      <c r="H91" s="279"/>
      <c r="I91" s="280"/>
      <c r="J91" s="282">
        <f t="shared" si="4"/>
        <v>0</v>
      </c>
    </row>
    <row r="92" spans="1:10" ht="28.8" hidden="1" x14ac:dyDescent="0.3">
      <c r="A92" s="279" t="s">
        <v>1026</v>
      </c>
      <c r="B92" s="280">
        <v>2021</v>
      </c>
      <c r="C92" s="279" t="s">
        <v>1048</v>
      </c>
      <c r="D92" s="279" t="s">
        <v>1030</v>
      </c>
      <c r="E92" s="280">
        <v>1336</v>
      </c>
      <c r="F92" s="280" t="e">
        <f t="shared" si="3"/>
        <v>#VALUE!</v>
      </c>
      <c r="G92" s="280">
        <v>22</v>
      </c>
      <c r="H92" s="279"/>
      <c r="I92" s="280"/>
      <c r="J92" s="282">
        <f t="shared" si="4"/>
        <v>0</v>
      </c>
    </row>
    <row r="93" spans="1:10" ht="28.8" hidden="1" x14ac:dyDescent="0.3">
      <c r="A93" s="279" t="s">
        <v>1026</v>
      </c>
      <c r="B93" s="280">
        <v>2021</v>
      </c>
      <c r="C93" s="279" t="s">
        <v>1027</v>
      </c>
      <c r="D93" s="279" t="s">
        <v>1030</v>
      </c>
      <c r="E93" s="280">
        <v>5393</v>
      </c>
      <c r="F93" s="280" t="e">
        <f t="shared" si="3"/>
        <v>#VALUE!</v>
      </c>
      <c r="G93" s="280">
        <v>31</v>
      </c>
      <c r="H93" s="279"/>
      <c r="I93" s="280"/>
      <c r="J93" s="282">
        <f t="shared" si="4"/>
        <v>0</v>
      </c>
    </row>
    <row r="94" spans="1:10" ht="28.8" hidden="1" x14ac:dyDescent="0.3">
      <c r="A94" s="279" t="s">
        <v>1026</v>
      </c>
      <c r="B94" s="280">
        <v>2021</v>
      </c>
      <c r="C94" s="279" t="s">
        <v>1038</v>
      </c>
      <c r="D94" s="279" t="s">
        <v>1030</v>
      </c>
      <c r="E94" s="280">
        <v>3222</v>
      </c>
      <c r="F94" s="280" t="e">
        <f t="shared" si="3"/>
        <v>#VALUE!</v>
      </c>
      <c r="G94" s="280">
        <v>40</v>
      </c>
      <c r="H94" s="279"/>
      <c r="I94" s="280"/>
      <c r="J94" s="282">
        <f t="shared" si="4"/>
        <v>0</v>
      </c>
    </row>
    <row r="95" spans="1:10" ht="28.8" hidden="1" x14ac:dyDescent="0.3">
      <c r="A95" s="279" t="s">
        <v>1026</v>
      </c>
      <c r="B95" s="280">
        <v>2021</v>
      </c>
      <c r="C95" s="279" t="s">
        <v>1039</v>
      </c>
      <c r="D95" s="279" t="s">
        <v>1030</v>
      </c>
      <c r="E95" s="280">
        <v>909</v>
      </c>
      <c r="F95" s="280" t="e">
        <f t="shared" si="3"/>
        <v>#VALUE!</v>
      </c>
      <c r="G95" s="280">
        <v>49</v>
      </c>
      <c r="H95" s="279"/>
      <c r="I95" s="280"/>
      <c r="J95" s="282">
        <f t="shared" si="4"/>
        <v>0</v>
      </c>
    </row>
    <row r="96" spans="1:10" ht="28.8" hidden="1" x14ac:dyDescent="0.3">
      <c r="A96" s="279" t="s">
        <v>1026</v>
      </c>
      <c r="B96" s="280">
        <v>2021</v>
      </c>
      <c r="C96" s="279" t="s">
        <v>1040</v>
      </c>
      <c r="D96" s="279" t="s">
        <v>1030</v>
      </c>
      <c r="E96" s="280">
        <v>289</v>
      </c>
      <c r="F96" s="280" t="e">
        <f t="shared" si="3"/>
        <v>#VALUE!</v>
      </c>
      <c r="G96" s="280">
        <v>58</v>
      </c>
      <c r="H96" s="279"/>
      <c r="I96" s="280"/>
      <c r="J96" s="282">
        <f t="shared" si="4"/>
        <v>0</v>
      </c>
    </row>
    <row r="97" spans="1:10" ht="28.8" hidden="1" x14ac:dyDescent="0.3">
      <c r="A97" s="279" t="s">
        <v>1026</v>
      </c>
      <c r="B97" s="280">
        <v>2021</v>
      </c>
      <c r="C97" s="279" t="s">
        <v>1041</v>
      </c>
      <c r="D97" s="279" t="s">
        <v>1030</v>
      </c>
      <c r="E97" s="280">
        <v>115</v>
      </c>
      <c r="F97" s="280" t="e">
        <f t="shared" si="3"/>
        <v>#VALUE!</v>
      </c>
      <c r="G97" s="280">
        <v>67</v>
      </c>
      <c r="H97" s="279"/>
      <c r="I97" s="280"/>
      <c r="J97" s="282">
        <f t="shared" si="4"/>
        <v>0</v>
      </c>
    </row>
    <row r="98" spans="1:10" ht="28.8" hidden="1" x14ac:dyDescent="0.3">
      <c r="A98" s="279" t="s">
        <v>1026</v>
      </c>
      <c r="B98" s="280">
        <v>2021</v>
      </c>
      <c r="C98" s="279" t="s">
        <v>1042</v>
      </c>
      <c r="D98" s="279" t="s">
        <v>1030</v>
      </c>
      <c r="E98" s="280">
        <v>40</v>
      </c>
      <c r="F98" s="280" t="e">
        <f t="shared" si="3"/>
        <v>#VALUE!</v>
      </c>
      <c r="G98" s="280">
        <v>76</v>
      </c>
      <c r="H98" s="279"/>
      <c r="I98" s="280"/>
      <c r="J98" s="282">
        <f t="shared" si="4"/>
        <v>0</v>
      </c>
    </row>
    <row r="99" spans="1:10" ht="28.8" hidden="1" x14ac:dyDescent="0.3">
      <c r="A99" s="279" t="s">
        <v>1026</v>
      </c>
      <c r="B99" s="280">
        <v>2021</v>
      </c>
      <c r="C99" s="279" t="s">
        <v>1043</v>
      </c>
      <c r="D99" s="279" t="s">
        <v>1030</v>
      </c>
      <c r="E99" s="280">
        <v>44</v>
      </c>
      <c r="F99" s="280" t="e">
        <f t="shared" si="3"/>
        <v>#VALUE!</v>
      </c>
      <c r="G99" s="280">
        <v>85</v>
      </c>
      <c r="H99" s="279"/>
      <c r="I99" s="280"/>
      <c r="J99" s="282">
        <f t="shared" si="4"/>
        <v>0</v>
      </c>
    </row>
    <row r="100" spans="1:10" ht="28.8" hidden="1" x14ac:dyDescent="0.3">
      <c r="A100" s="279" t="s">
        <v>1026</v>
      </c>
      <c r="B100" s="280">
        <v>2021</v>
      </c>
      <c r="C100" s="279" t="s">
        <v>1044</v>
      </c>
      <c r="D100" s="279" t="s">
        <v>1030</v>
      </c>
      <c r="E100" s="280">
        <v>44</v>
      </c>
      <c r="F100" s="280" t="e">
        <f t="shared" si="3"/>
        <v>#VALUE!</v>
      </c>
      <c r="G100" s="280">
        <v>94</v>
      </c>
      <c r="H100" s="279"/>
      <c r="I100" s="280"/>
      <c r="J100" s="282">
        <f t="shared" si="4"/>
        <v>0</v>
      </c>
    </row>
    <row r="101" spans="1:10" ht="28.8" hidden="1" x14ac:dyDescent="0.3">
      <c r="A101" s="279" t="s">
        <v>1026</v>
      </c>
      <c r="B101" s="280">
        <v>2021</v>
      </c>
      <c r="C101" s="279" t="s">
        <v>1045</v>
      </c>
      <c r="D101" s="279" t="s">
        <v>1030</v>
      </c>
      <c r="E101" s="280">
        <v>42</v>
      </c>
      <c r="F101" s="280" t="e">
        <f t="shared" ref="F101:F132" si="5">F100+1</f>
        <v>#VALUE!</v>
      </c>
      <c r="G101" s="280">
        <v>103</v>
      </c>
      <c r="H101" s="279"/>
      <c r="I101" s="280"/>
      <c r="J101" s="282">
        <f t="shared" si="4"/>
        <v>0</v>
      </c>
    </row>
    <row r="102" spans="1:10" ht="28.8" hidden="1" x14ac:dyDescent="0.3">
      <c r="A102" s="279" t="s">
        <v>1026</v>
      </c>
      <c r="B102" s="280">
        <v>2022</v>
      </c>
      <c r="C102" s="279" t="s">
        <v>1046</v>
      </c>
      <c r="D102" s="279" t="s">
        <v>1030</v>
      </c>
      <c r="E102" s="280">
        <v>37</v>
      </c>
      <c r="F102" s="280" t="e">
        <f t="shared" si="5"/>
        <v>#VALUE!</v>
      </c>
      <c r="G102" s="280">
        <v>112</v>
      </c>
      <c r="H102" s="279"/>
      <c r="I102" s="280"/>
      <c r="J102" s="282">
        <f t="shared" si="4"/>
        <v>0</v>
      </c>
    </row>
    <row r="103" spans="1:10" ht="28.8" hidden="1" x14ac:dyDescent="0.3">
      <c r="A103" s="279" t="s">
        <v>1026</v>
      </c>
      <c r="B103" s="280">
        <v>2022</v>
      </c>
      <c r="C103" s="279" t="s">
        <v>1047</v>
      </c>
      <c r="D103" s="279" t="s">
        <v>1030</v>
      </c>
      <c r="E103" s="280">
        <v>12</v>
      </c>
      <c r="F103" s="280" t="e">
        <f t="shared" si="5"/>
        <v>#VALUE!</v>
      </c>
      <c r="G103" s="280">
        <v>121</v>
      </c>
      <c r="H103" s="279"/>
      <c r="I103" s="280"/>
      <c r="J103" s="282">
        <f t="shared" si="4"/>
        <v>0</v>
      </c>
    </row>
    <row r="104" spans="1:10" ht="28.8" hidden="1" x14ac:dyDescent="0.3">
      <c r="A104" s="279" t="s">
        <v>1026</v>
      </c>
      <c r="B104" s="280">
        <v>2022</v>
      </c>
      <c r="C104" s="279" t="s">
        <v>1048</v>
      </c>
      <c r="D104" s="279" t="s">
        <v>1030</v>
      </c>
      <c r="E104" s="280">
        <v>5</v>
      </c>
      <c r="F104" s="280" t="e">
        <f t="shared" si="5"/>
        <v>#VALUE!</v>
      </c>
      <c r="G104" s="280">
        <v>130</v>
      </c>
      <c r="H104" s="279"/>
      <c r="I104" s="280"/>
      <c r="J104" s="282">
        <f t="shared" si="4"/>
        <v>0</v>
      </c>
    </row>
    <row r="105" spans="1:10" ht="28.8" hidden="1" x14ac:dyDescent="0.3">
      <c r="A105" s="279" t="s">
        <v>1026</v>
      </c>
      <c r="B105" s="280">
        <v>2022</v>
      </c>
      <c r="C105" s="279" t="s">
        <v>1027</v>
      </c>
      <c r="D105" s="279" t="s">
        <v>1030</v>
      </c>
      <c r="E105" s="280">
        <v>12</v>
      </c>
      <c r="F105" s="280" t="e">
        <f t="shared" si="5"/>
        <v>#VALUE!</v>
      </c>
      <c r="G105" s="280">
        <v>139</v>
      </c>
      <c r="H105" s="279"/>
      <c r="I105" s="280"/>
      <c r="J105" s="282">
        <f t="shared" si="4"/>
        <v>0</v>
      </c>
    </row>
    <row r="106" spans="1:10" ht="28.8" hidden="1" x14ac:dyDescent="0.3">
      <c r="A106" s="279" t="s">
        <v>1026</v>
      </c>
      <c r="B106" s="280">
        <v>2022</v>
      </c>
      <c r="C106" s="279" t="s">
        <v>1038</v>
      </c>
      <c r="D106" s="279" t="s">
        <v>1030</v>
      </c>
      <c r="E106" s="280">
        <v>9</v>
      </c>
      <c r="F106" s="280" t="e">
        <f t="shared" si="5"/>
        <v>#VALUE!</v>
      </c>
      <c r="G106" s="280">
        <v>148</v>
      </c>
      <c r="H106" s="279"/>
      <c r="I106" s="280"/>
      <c r="J106" s="282">
        <f t="shared" si="4"/>
        <v>0</v>
      </c>
    </row>
    <row r="107" spans="1:10" ht="28.8" x14ac:dyDescent="0.3">
      <c r="A107" s="279" t="s">
        <v>1026</v>
      </c>
      <c r="B107" s="280">
        <v>2021</v>
      </c>
      <c r="C107" s="279" t="s">
        <v>1046</v>
      </c>
      <c r="D107" s="270" t="s">
        <v>1034</v>
      </c>
      <c r="E107" s="256">
        <v>0</v>
      </c>
      <c r="F107" s="280" t="e">
        <f t="shared" si="5"/>
        <v>#VALUE!</v>
      </c>
      <c r="G107" s="280">
        <v>8</v>
      </c>
      <c r="H107" s="279"/>
      <c r="I107" s="280"/>
      <c r="J107" s="282">
        <f t="shared" si="4"/>
        <v>0</v>
      </c>
    </row>
    <row r="108" spans="1:10" ht="28.8" x14ac:dyDescent="0.3">
      <c r="A108" s="279" t="s">
        <v>1026</v>
      </c>
      <c r="B108" s="280">
        <v>2021</v>
      </c>
      <c r="C108" s="279" t="s">
        <v>1047</v>
      </c>
      <c r="D108" s="270" t="s">
        <v>1034</v>
      </c>
      <c r="E108" s="256">
        <v>0</v>
      </c>
      <c r="F108" s="280" t="e">
        <f t="shared" si="5"/>
        <v>#VALUE!</v>
      </c>
      <c r="G108" s="280">
        <v>17</v>
      </c>
      <c r="H108" s="279"/>
      <c r="I108" s="280"/>
      <c r="J108" s="282">
        <f t="shared" si="4"/>
        <v>0</v>
      </c>
    </row>
    <row r="109" spans="1:10" ht="28.8" x14ac:dyDescent="0.3">
      <c r="A109" s="279" t="s">
        <v>1026</v>
      </c>
      <c r="B109" s="280">
        <v>2021</v>
      </c>
      <c r="C109" s="279" t="s">
        <v>1048</v>
      </c>
      <c r="D109" s="270" t="s">
        <v>1034</v>
      </c>
      <c r="E109" s="256">
        <v>0</v>
      </c>
      <c r="F109" s="280" t="e">
        <f t="shared" si="5"/>
        <v>#VALUE!</v>
      </c>
      <c r="G109" s="280">
        <v>26</v>
      </c>
      <c r="H109" s="279"/>
      <c r="I109" s="280"/>
      <c r="J109" s="282">
        <f t="shared" si="4"/>
        <v>0</v>
      </c>
    </row>
    <row r="110" spans="1:10" ht="28.8" x14ac:dyDescent="0.3">
      <c r="A110" s="279" t="s">
        <v>1026</v>
      </c>
      <c r="B110" s="280">
        <v>2021</v>
      </c>
      <c r="C110" s="279" t="s">
        <v>1027</v>
      </c>
      <c r="D110" s="270" t="s">
        <v>1034</v>
      </c>
      <c r="E110" s="256">
        <v>0</v>
      </c>
      <c r="F110" s="280" t="e">
        <f t="shared" si="5"/>
        <v>#VALUE!</v>
      </c>
      <c r="G110" s="280">
        <v>35</v>
      </c>
      <c r="H110" s="279"/>
      <c r="I110" s="280"/>
      <c r="J110" s="282">
        <f t="shared" si="4"/>
        <v>0</v>
      </c>
    </row>
    <row r="111" spans="1:10" ht="28.8" x14ac:dyDescent="0.3">
      <c r="A111" s="279" t="s">
        <v>1026</v>
      </c>
      <c r="B111" s="280">
        <v>2021</v>
      </c>
      <c r="C111" s="279" t="s">
        <v>1038</v>
      </c>
      <c r="D111" s="270" t="s">
        <v>1034</v>
      </c>
      <c r="E111" s="256">
        <v>0</v>
      </c>
      <c r="F111" s="280" t="e">
        <f t="shared" si="5"/>
        <v>#VALUE!</v>
      </c>
      <c r="G111" s="280">
        <v>44</v>
      </c>
      <c r="H111" s="279"/>
      <c r="I111" s="280"/>
      <c r="J111" s="282">
        <f t="shared" si="4"/>
        <v>0</v>
      </c>
    </row>
    <row r="112" spans="1:10" ht="28.8" x14ac:dyDescent="0.3">
      <c r="A112" s="279" t="s">
        <v>1026</v>
      </c>
      <c r="B112" s="280">
        <v>2021</v>
      </c>
      <c r="C112" s="279" t="s">
        <v>1039</v>
      </c>
      <c r="D112" s="270" t="s">
        <v>1034</v>
      </c>
      <c r="E112" s="256">
        <v>0</v>
      </c>
      <c r="F112" s="280" t="e">
        <f t="shared" si="5"/>
        <v>#VALUE!</v>
      </c>
      <c r="G112" s="280">
        <v>53</v>
      </c>
      <c r="H112" s="279"/>
      <c r="I112" s="280"/>
      <c r="J112" s="282">
        <f t="shared" si="4"/>
        <v>0</v>
      </c>
    </row>
    <row r="113" spans="1:10" ht="28.8" x14ac:dyDescent="0.3">
      <c r="A113" s="279" t="s">
        <v>1026</v>
      </c>
      <c r="B113" s="280">
        <v>2021</v>
      </c>
      <c r="C113" s="279" t="s">
        <v>1040</v>
      </c>
      <c r="D113" s="270" t="s">
        <v>1034</v>
      </c>
      <c r="E113" s="256">
        <v>0</v>
      </c>
      <c r="F113" s="280" t="e">
        <f t="shared" si="5"/>
        <v>#VALUE!</v>
      </c>
      <c r="G113" s="280">
        <v>62</v>
      </c>
      <c r="H113" s="279"/>
      <c r="I113" s="280"/>
      <c r="J113" s="282">
        <f t="shared" si="4"/>
        <v>0</v>
      </c>
    </row>
    <row r="114" spans="1:10" ht="28.8" x14ac:dyDescent="0.3">
      <c r="A114" s="279" t="s">
        <v>1026</v>
      </c>
      <c r="B114" s="280">
        <v>2021</v>
      </c>
      <c r="C114" s="279" t="s">
        <v>1041</v>
      </c>
      <c r="D114" s="270" t="s">
        <v>1034</v>
      </c>
      <c r="E114" s="256">
        <v>0</v>
      </c>
      <c r="F114" s="280" t="e">
        <f t="shared" si="5"/>
        <v>#VALUE!</v>
      </c>
      <c r="G114" s="280">
        <v>71</v>
      </c>
      <c r="H114" s="279"/>
      <c r="I114" s="280"/>
      <c r="J114" s="282">
        <f t="shared" si="4"/>
        <v>0</v>
      </c>
    </row>
    <row r="115" spans="1:10" ht="28.8" x14ac:dyDescent="0.3">
      <c r="A115" s="279" t="s">
        <v>1026</v>
      </c>
      <c r="B115" s="280">
        <v>2021</v>
      </c>
      <c r="C115" s="279" t="s">
        <v>1042</v>
      </c>
      <c r="D115" s="270" t="s">
        <v>1034</v>
      </c>
      <c r="E115" s="256">
        <v>0</v>
      </c>
      <c r="F115" s="280" t="e">
        <f t="shared" si="5"/>
        <v>#VALUE!</v>
      </c>
      <c r="G115" s="280">
        <v>80</v>
      </c>
      <c r="H115" s="279"/>
      <c r="I115" s="280"/>
      <c r="J115" s="282">
        <f t="shared" si="4"/>
        <v>0</v>
      </c>
    </row>
    <row r="116" spans="1:10" ht="28.8" x14ac:dyDescent="0.3">
      <c r="A116" s="279" t="s">
        <v>1026</v>
      </c>
      <c r="B116" s="280">
        <v>2021</v>
      </c>
      <c r="C116" s="279" t="s">
        <v>1043</v>
      </c>
      <c r="D116" s="270" t="s">
        <v>1034</v>
      </c>
      <c r="E116" s="256">
        <v>1097</v>
      </c>
      <c r="F116" s="280" t="e">
        <f t="shared" si="5"/>
        <v>#VALUE!</v>
      </c>
      <c r="G116" s="280">
        <v>89</v>
      </c>
      <c r="H116" s="279"/>
      <c r="I116" s="280"/>
      <c r="J116" s="282">
        <f t="shared" si="4"/>
        <v>0</v>
      </c>
    </row>
    <row r="117" spans="1:10" ht="28.8" x14ac:dyDescent="0.3">
      <c r="A117" s="279" t="s">
        <v>1026</v>
      </c>
      <c r="B117" s="280">
        <v>2021</v>
      </c>
      <c r="C117" s="279" t="s">
        <v>1044</v>
      </c>
      <c r="D117" s="270" t="s">
        <v>1034</v>
      </c>
      <c r="E117" s="256">
        <v>10599</v>
      </c>
      <c r="F117" s="280" t="e">
        <f t="shared" si="5"/>
        <v>#VALUE!</v>
      </c>
      <c r="G117" s="280">
        <v>98</v>
      </c>
      <c r="H117" s="279"/>
      <c r="I117" s="280"/>
      <c r="J117" s="282">
        <f t="shared" si="4"/>
        <v>0</v>
      </c>
    </row>
    <row r="118" spans="1:10" ht="28.8" x14ac:dyDescent="0.3">
      <c r="A118" s="279" t="s">
        <v>1026</v>
      </c>
      <c r="B118" s="280">
        <v>2021</v>
      </c>
      <c r="C118" s="279" t="s">
        <v>1045</v>
      </c>
      <c r="D118" s="270" t="s">
        <v>1034</v>
      </c>
      <c r="E118" s="256">
        <v>23022</v>
      </c>
      <c r="F118" s="280" t="e">
        <f t="shared" si="5"/>
        <v>#VALUE!</v>
      </c>
      <c r="G118" s="280">
        <v>107</v>
      </c>
      <c r="H118" s="279"/>
      <c r="I118" s="280"/>
      <c r="J118" s="282">
        <f t="shared" si="4"/>
        <v>0</v>
      </c>
    </row>
    <row r="119" spans="1:10" ht="28.8" x14ac:dyDescent="0.3">
      <c r="A119" s="279" t="s">
        <v>1026</v>
      </c>
      <c r="B119" s="280">
        <v>2022</v>
      </c>
      <c r="C119" s="279" t="s">
        <v>1046</v>
      </c>
      <c r="D119" s="270" t="s">
        <v>1034</v>
      </c>
      <c r="E119" s="256">
        <v>29767</v>
      </c>
      <c r="F119" s="280" t="e">
        <f t="shared" si="5"/>
        <v>#VALUE!</v>
      </c>
      <c r="G119" s="280">
        <v>116</v>
      </c>
      <c r="H119" s="279"/>
      <c r="I119" s="280"/>
      <c r="J119" s="282">
        <f t="shared" si="4"/>
        <v>0</v>
      </c>
    </row>
    <row r="120" spans="1:10" ht="28.8" x14ac:dyDescent="0.3">
      <c r="A120" s="279" t="s">
        <v>1026</v>
      </c>
      <c r="B120" s="280">
        <v>2022</v>
      </c>
      <c r="C120" s="279" t="s">
        <v>1047</v>
      </c>
      <c r="D120" s="270" t="s">
        <v>1034</v>
      </c>
      <c r="E120" s="256">
        <v>28224</v>
      </c>
      <c r="F120" s="280" t="e">
        <f t="shared" si="5"/>
        <v>#VALUE!</v>
      </c>
      <c r="G120" s="280">
        <v>125</v>
      </c>
      <c r="H120" s="279"/>
      <c r="I120" s="280"/>
      <c r="J120" s="282">
        <f t="shared" si="4"/>
        <v>0</v>
      </c>
    </row>
    <row r="121" spans="1:10" ht="28.8" x14ac:dyDescent="0.3">
      <c r="A121" s="279" t="s">
        <v>1026</v>
      </c>
      <c r="B121" s="280">
        <v>2022</v>
      </c>
      <c r="C121" s="279" t="s">
        <v>1048</v>
      </c>
      <c r="D121" s="270" t="s">
        <v>1034</v>
      </c>
      <c r="E121" s="256">
        <v>31521</v>
      </c>
      <c r="F121" s="280" t="e">
        <f t="shared" si="5"/>
        <v>#VALUE!</v>
      </c>
      <c r="G121" s="280">
        <v>134</v>
      </c>
      <c r="H121" s="279"/>
      <c r="I121" s="280"/>
      <c r="J121" s="282">
        <f t="shared" si="4"/>
        <v>0</v>
      </c>
    </row>
    <row r="122" spans="1:10" ht="28.8" x14ac:dyDescent="0.3">
      <c r="A122" s="279" t="s">
        <v>1026</v>
      </c>
      <c r="B122" s="280">
        <v>2022</v>
      </c>
      <c r="C122" s="279" t="s">
        <v>1027</v>
      </c>
      <c r="D122" s="270" t="s">
        <v>1034</v>
      </c>
      <c r="E122" s="256">
        <v>31666</v>
      </c>
      <c r="F122" s="280" t="e">
        <f t="shared" si="5"/>
        <v>#VALUE!</v>
      </c>
      <c r="G122" s="280">
        <v>143</v>
      </c>
      <c r="H122" s="279"/>
      <c r="I122" s="280"/>
      <c r="J122" s="282">
        <f t="shared" si="4"/>
        <v>0</v>
      </c>
    </row>
    <row r="123" spans="1:10" ht="28.8" x14ac:dyDescent="0.3">
      <c r="A123" s="279" t="s">
        <v>1026</v>
      </c>
      <c r="B123" s="280">
        <v>2022</v>
      </c>
      <c r="C123" s="279" t="s">
        <v>1038</v>
      </c>
      <c r="D123" s="270" t="s">
        <v>1034</v>
      </c>
      <c r="E123" s="256">
        <v>27142</v>
      </c>
      <c r="F123" s="280" t="e">
        <f t="shared" si="5"/>
        <v>#VALUE!</v>
      </c>
      <c r="G123" s="280">
        <v>152</v>
      </c>
      <c r="H123" s="279"/>
      <c r="I123" s="280"/>
      <c r="J123" s="282">
        <f t="shared" si="4"/>
        <v>0</v>
      </c>
    </row>
    <row r="124" spans="1:10" ht="28.8" x14ac:dyDescent="0.3">
      <c r="A124" s="279" t="s">
        <v>1026</v>
      </c>
      <c r="B124" s="280">
        <v>2021</v>
      </c>
      <c r="C124" s="279" t="s">
        <v>1046</v>
      </c>
      <c r="D124" s="265" t="s">
        <v>1033</v>
      </c>
      <c r="E124" s="264">
        <v>0</v>
      </c>
      <c r="F124" s="280" t="e">
        <f t="shared" si="5"/>
        <v>#VALUE!</v>
      </c>
      <c r="G124" s="280">
        <v>7</v>
      </c>
      <c r="H124" s="279"/>
      <c r="I124" s="280"/>
      <c r="J124" s="282">
        <f t="shared" si="4"/>
        <v>0</v>
      </c>
    </row>
    <row r="125" spans="1:10" ht="28.8" x14ac:dyDescent="0.3">
      <c r="A125" s="279" t="s">
        <v>1026</v>
      </c>
      <c r="B125" s="280">
        <v>2021</v>
      </c>
      <c r="C125" s="279" t="s">
        <v>1047</v>
      </c>
      <c r="D125" s="265" t="s">
        <v>1033</v>
      </c>
      <c r="E125" s="264">
        <v>0</v>
      </c>
      <c r="F125" s="280" t="e">
        <f t="shared" si="5"/>
        <v>#VALUE!</v>
      </c>
      <c r="G125" s="280">
        <v>16</v>
      </c>
      <c r="H125" s="279"/>
      <c r="I125" s="280"/>
      <c r="J125" s="282">
        <f t="shared" si="4"/>
        <v>0</v>
      </c>
    </row>
    <row r="126" spans="1:10" ht="28.8" x14ac:dyDescent="0.3">
      <c r="A126" s="279" t="s">
        <v>1026</v>
      </c>
      <c r="B126" s="280">
        <v>2021</v>
      </c>
      <c r="C126" s="279" t="s">
        <v>1048</v>
      </c>
      <c r="D126" s="265" t="s">
        <v>1033</v>
      </c>
      <c r="E126" s="264">
        <v>0</v>
      </c>
      <c r="F126" s="280" t="e">
        <f t="shared" si="5"/>
        <v>#VALUE!</v>
      </c>
      <c r="G126" s="280">
        <v>25</v>
      </c>
      <c r="H126" s="279"/>
      <c r="I126" s="280"/>
      <c r="J126" s="282">
        <f t="shared" si="4"/>
        <v>0</v>
      </c>
    </row>
    <row r="127" spans="1:10" ht="28.8" x14ac:dyDescent="0.3">
      <c r="A127" s="279" t="s">
        <v>1026</v>
      </c>
      <c r="B127" s="280">
        <v>2021</v>
      </c>
      <c r="C127" s="279" t="s">
        <v>1027</v>
      </c>
      <c r="D127" s="265" t="s">
        <v>1033</v>
      </c>
      <c r="E127" s="264">
        <v>0</v>
      </c>
      <c r="F127" s="280" t="e">
        <f t="shared" si="5"/>
        <v>#VALUE!</v>
      </c>
      <c r="G127" s="280">
        <v>34</v>
      </c>
      <c r="H127" s="279"/>
      <c r="I127" s="280"/>
      <c r="J127" s="282">
        <f t="shared" si="4"/>
        <v>0</v>
      </c>
    </row>
    <row r="128" spans="1:10" ht="28.8" x14ac:dyDescent="0.3">
      <c r="A128" s="279" t="s">
        <v>1026</v>
      </c>
      <c r="B128" s="280">
        <v>2021</v>
      </c>
      <c r="C128" s="279" t="s">
        <v>1038</v>
      </c>
      <c r="D128" s="265" t="s">
        <v>1033</v>
      </c>
      <c r="E128" s="264">
        <v>0</v>
      </c>
      <c r="F128" s="280" t="e">
        <f t="shared" si="5"/>
        <v>#VALUE!</v>
      </c>
      <c r="G128" s="280">
        <v>43</v>
      </c>
      <c r="H128" s="279"/>
      <c r="I128" s="280"/>
      <c r="J128" s="282">
        <f t="shared" si="4"/>
        <v>0</v>
      </c>
    </row>
    <row r="129" spans="1:10" ht="28.8" x14ac:dyDescent="0.3">
      <c r="A129" s="279" t="s">
        <v>1026</v>
      </c>
      <c r="B129" s="280">
        <v>2021</v>
      </c>
      <c r="C129" s="279" t="s">
        <v>1039</v>
      </c>
      <c r="D129" s="265" t="s">
        <v>1033</v>
      </c>
      <c r="E129" s="264">
        <v>0</v>
      </c>
      <c r="F129" s="280" t="e">
        <f t="shared" si="5"/>
        <v>#VALUE!</v>
      </c>
      <c r="G129" s="280">
        <v>52</v>
      </c>
      <c r="H129" s="279"/>
      <c r="I129" s="280"/>
      <c r="J129" s="282">
        <f t="shared" si="4"/>
        <v>0</v>
      </c>
    </row>
    <row r="130" spans="1:10" ht="28.8" x14ac:dyDescent="0.3">
      <c r="A130" s="279" t="s">
        <v>1026</v>
      </c>
      <c r="B130" s="280">
        <v>2021</v>
      </c>
      <c r="C130" s="279" t="s">
        <v>1040</v>
      </c>
      <c r="D130" s="265" t="s">
        <v>1033</v>
      </c>
      <c r="E130" s="264">
        <v>0</v>
      </c>
      <c r="F130" s="280" t="e">
        <f t="shared" si="5"/>
        <v>#VALUE!</v>
      </c>
      <c r="G130" s="280">
        <v>61</v>
      </c>
      <c r="H130" s="279"/>
      <c r="I130" s="280"/>
      <c r="J130" s="282">
        <f t="shared" si="4"/>
        <v>0</v>
      </c>
    </row>
    <row r="131" spans="1:10" ht="28.8" x14ac:dyDescent="0.3">
      <c r="A131" s="279" t="s">
        <v>1026</v>
      </c>
      <c r="B131" s="280">
        <v>2021</v>
      </c>
      <c r="C131" s="279" t="s">
        <v>1041</v>
      </c>
      <c r="D131" s="265" t="s">
        <v>1033</v>
      </c>
      <c r="E131" s="264">
        <v>0</v>
      </c>
      <c r="F131" s="280" t="e">
        <f t="shared" si="5"/>
        <v>#VALUE!</v>
      </c>
      <c r="G131" s="280">
        <v>70</v>
      </c>
      <c r="H131" s="279"/>
      <c r="I131" s="280"/>
      <c r="J131" s="282">
        <f t="shared" si="4"/>
        <v>0</v>
      </c>
    </row>
    <row r="132" spans="1:10" ht="28.8" x14ac:dyDescent="0.3">
      <c r="A132" s="279" t="s">
        <v>1026</v>
      </c>
      <c r="B132" s="280">
        <v>2021</v>
      </c>
      <c r="C132" s="279" t="s">
        <v>1042</v>
      </c>
      <c r="D132" s="265" t="s">
        <v>1033</v>
      </c>
      <c r="E132" s="264">
        <v>76</v>
      </c>
      <c r="F132" s="280" t="e">
        <f t="shared" si="5"/>
        <v>#VALUE!</v>
      </c>
      <c r="G132" s="280">
        <v>79</v>
      </c>
      <c r="H132" s="279"/>
      <c r="I132" s="280"/>
      <c r="J132" s="282">
        <f t="shared" si="4"/>
        <v>0</v>
      </c>
    </row>
    <row r="133" spans="1:10" ht="28.8" x14ac:dyDescent="0.3">
      <c r="A133" s="279" t="s">
        <v>1026</v>
      </c>
      <c r="B133" s="280">
        <v>2021</v>
      </c>
      <c r="C133" s="279" t="s">
        <v>1043</v>
      </c>
      <c r="D133" s="265" t="s">
        <v>1033</v>
      </c>
      <c r="E133" s="264">
        <v>3628</v>
      </c>
      <c r="F133" s="280" t="e">
        <f t="shared" ref="F133:F140" si="6">F132+1</f>
        <v>#VALUE!</v>
      </c>
      <c r="G133" s="280">
        <v>88</v>
      </c>
      <c r="H133" s="279"/>
      <c r="I133" s="280"/>
      <c r="J133" s="282">
        <f t="shared" ref="J133:J196" si="7">SUM(L133:M133)</f>
        <v>0</v>
      </c>
    </row>
    <row r="134" spans="1:10" ht="28.8" x14ac:dyDescent="0.3">
      <c r="A134" s="279" t="s">
        <v>1026</v>
      </c>
      <c r="B134" s="280">
        <v>2021</v>
      </c>
      <c r="C134" s="279" t="s">
        <v>1044</v>
      </c>
      <c r="D134" s="265" t="s">
        <v>1033</v>
      </c>
      <c r="E134" s="264">
        <v>4411</v>
      </c>
      <c r="F134" s="280" t="e">
        <f t="shared" si="6"/>
        <v>#VALUE!</v>
      </c>
      <c r="G134" s="280">
        <v>97</v>
      </c>
      <c r="H134" s="279"/>
      <c r="I134" s="280"/>
      <c r="J134" s="282">
        <f t="shared" si="7"/>
        <v>0</v>
      </c>
    </row>
    <row r="135" spans="1:10" ht="28.8" x14ac:dyDescent="0.3">
      <c r="A135" s="279" t="s">
        <v>1026</v>
      </c>
      <c r="B135" s="280">
        <v>2021</v>
      </c>
      <c r="C135" s="279" t="s">
        <v>1045</v>
      </c>
      <c r="D135" s="265" t="s">
        <v>1033</v>
      </c>
      <c r="E135" s="264">
        <v>3243</v>
      </c>
      <c r="F135" s="280" t="e">
        <f t="shared" si="6"/>
        <v>#VALUE!</v>
      </c>
      <c r="G135" s="280">
        <v>106</v>
      </c>
      <c r="H135" s="279"/>
      <c r="I135" s="280"/>
      <c r="J135" s="282">
        <f t="shared" si="7"/>
        <v>0</v>
      </c>
    </row>
    <row r="136" spans="1:10" ht="28.8" x14ac:dyDescent="0.3">
      <c r="A136" s="279" t="s">
        <v>1026</v>
      </c>
      <c r="B136" s="280">
        <v>2022</v>
      </c>
      <c r="C136" s="279" t="s">
        <v>1046</v>
      </c>
      <c r="D136" s="265" t="s">
        <v>1033</v>
      </c>
      <c r="E136" s="264">
        <v>1046</v>
      </c>
      <c r="F136" s="280" t="e">
        <f t="shared" si="6"/>
        <v>#VALUE!</v>
      </c>
      <c r="G136" s="280">
        <v>115</v>
      </c>
      <c r="H136" s="279"/>
      <c r="I136" s="280"/>
      <c r="J136" s="282">
        <f t="shared" si="7"/>
        <v>0</v>
      </c>
    </row>
    <row r="137" spans="1:10" ht="28.8" x14ac:dyDescent="0.3">
      <c r="A137" s="279" t="s">
        <v>1026</v>
      </c>
      <c r="B137" s="280">
        <v>2022</v>
      </c>
      <c r="C137" s="279" t="s">
        <v>1047</v>
      </c>
      <c r="D137" s="265" t="s">
        <v>1033</v>
      </c>
      <c r="E137" s="264">
        <v>187</v>
      </c>
      <c r="F137" s="280" t="e">
        <f t="shared" si="6"/>
        <v>#VALUE!</v>
      </c>
      <c r="G137" s="280">
        <v>124</v>
      </c>
      <c r="H137" s="279"/>
      <c r="I137" s="280"/>
      <c r="J137" s="282">
        <f t="shared" si="7"/>
        <v>0</v>
      </c>
    </row>
    <row r="138" spans="1:10" ht="28.8" x14ac:dyDescent="0.3">
      <c r="A138" s="279" t="s">
        <v>1026</v>
      </c>
      <c r="B138" s="280">
        <v>2022</v>
      </c>
      <c r="C138" s="279" t="s">
        <v>1048</v>
      </c>
      <c r="D138" s="265" t="s">
        <v>1033</v>
      </c>
      <c r="E138" s="264">
        <v>95</v>
      </c>
      <c r="F138" s="280" t="e">
        <f t="shared" si="6"/>
        <v>#VALUE!</v>
      </c>
      <c r="G138" s="280">
        <v>133</v>
      </c>
      <c r="H138" s="279"/>
      <c r="I138" s="280"/>
      <c r="J138" s="282">
        <f t="shared" si="7"/>
        <v>0</v>
      </c>
    </row>
    <row r="139" spans="1:10" ht="28.8" x14ac:dyDescent="0.3">
      <c r="A139" s="279" t="s">
        <v>1026</v>
      </c>
      <c r="B139" s="280">
        <v>2022</v>
      </c>
      <c r="C139" s="279" t="s">
        <v>1027</v>
      </c>
      <c r="D139" s="265" t="s">
        <v>1033</v>
      </c>
      <c r="E139" s="264">
        <v>86</v>
      </c>
      <c r="F139" s="280" t="e">
        <f t="shared" si="6"/>
        <v>#VALUE!</v>
      </c>
      <c r="G139" s="280">
        <v>142</v>
      </c>
      <c r="H139" s="279"/>
      <c r="I139" s="280"/>
      <c r="J139" s="282">
        <f t="shared" si="7"/>
        <v>0</v>
      </c>
    </row>
    <row r="140" spans="1:10" ht="28.8" x14ac:dyDescent="0.3">
      <c r="A140" s="279" t="s">
        <v>1026</v>
      </c>
      <c r="B140" s="280">
        <v>2022</v>
      </c>
      <c r="C140" s="279" t="s">
        <v>1038</v>
      </c>
      <c r="D140" s="265" t="s">
        <v>1033</v>
      </c>
      <c r="E140" s="264">
        <v>96</v>
      </c>
      <c r="F140" s="280" t="e">
        <f t="shared" si="6"/>
        <v>#VALUE!</v>
      </c>
      <c r="G140" s="280">
        <v>151</v>
      </c>
      <c r="H140" s="279"/>
      <c r="I140" s="280"/>
      <c r="J140" s="282">
        <f t="shared" si="7"/>
        <v>0</v>
      </c>
    </row>
    <row r="141" spans="1:10" x14ac:dyDescent="0.3">
      <c r="A141" s="279" t="s">
        <v>1026</v>
      </c>
      <c r="B141" s="280">
        <v>2021</v>
      </c>
      <c r="C141" s="279" t="s">
        <v>1046</v>
      </c>
      <c r="D141" s="281" t="s">
        <v>1014</v>
      </c>
      <c r="E141" s="260">
        <v>52459</v>
      </c>
      <c r="F141" s="280">
        <v>1</v>
      </c>
      <c r="G141" s="280">
        <v>1</v>
      </c>
      <c r="H141" s="279"/>
      <c r="I141" s="280"/>
      <c r="J141" s="282">
        <f t="shared" si="7"/>
        <v>0</v>
      </c>
    </row>
    <row r="142" spans="1:10" x14ac:dyDescent="0.3">
      <c r="A142" s="279" t="s">
        <v>1026</v>
      </c>
      <c r="B142" s="280">
        <v>2021</v>
      </c>
      <c r="C142" s="279" t="s">
        <v>1047</v>
      </c>
      <c r="D142" s="281" t="s">
        <v>1014</v>
      </c>
      <c r="E142" s="260">
        <v>19800</v>
      </c>
      <c r="F142" s="280">
        <f t="shared" ref="F142:F205" si="8">F141+1</f>
        <v>2</v>
      </c>
      <c r="G142" s="280">
        <v>10</v>
      </c>
      <c r="H142" s="279"/>
      <c r="I142" s="280"/>
      <c r="J142" s="282">
        <f t="shared" si="7"/>
        <v>0</v>
      </c>
    </row>
    <row r="143" spans="1:10" x14ac:dyDescent="0.3">
      <c r="A143" s="279" t="s">
        <v>1026</v>
      </c>
      <c r="B143" s="280">
        <v>2021</v>
      </c>
      <c r="C143" s="279" t="s">
        <v>1048</v>
      </c>
      <c r="D143" s="281" t="s">
        <v>1014</v>
      </c>
      <c r="E143" s="260">
        <v>7622</v>
      </c>
      <c r="F143" s="280">
        <f t="shared" si="8"/>
        <v>3</v>
      </c>
      <c r="G143" s="280">
        <v>19</v>
      </c>
      <c r="H143" s="279"/>
      <c r="I143" s="280"/>
      <c r="J143" s="282">
        <f t="shared" si="7"/>
        <v>0</v>
      </c>
    </row>
    <row r="144" spans="1:10" x14ac:dyDescent="0.3">
      <c r="A144" s="279" t="s">
        <v>1026</v>
      </c>
      <c r="B144" s="280">
        <v>2021</v>
      </c>
      <c r="C144" s="279" t="s">
        <v>1027</v>
      </c>
      <c r="D144" s="281" t="s">
        <v>1014</v>
      </c>
      <c r="E144" s="260">
        <v>3850</v>
      </c>
      <c r="F144" s="280">
        <f t="shared" si="8"/>
        <v>4</v>
      </c>
      <c r="G144" s="280">
        <v>28</v>
      </c>
      <c r="H144" s="279"/>
      <c r="I144" s="280"/>
      <c r="J144" s="282">
        <f t="shared" si="7"/>
        <v>0</v>
      </c>
    </row>
    <row r="145" spans="1:10" x14ac:dyDescent="0.3">
      <c r="A145" s="279" t="s">
        <v>1026</v>
      </c>
      <c r="B145" s="280">
        <v>2021</v>
      </c>
      <c r="C145" s="279" t="s">
        <v>1038</v>
      </c>
      <c r="D145" s="281" t="s">
        <v>1014</v>
      </c>
      <c r="E145" s="260">
        <v>2810</v>
      </c>
      <c r="F145" s="280">
        <f t="shared" si="8"/>
        <v>5</v>
      </c>
      <c r="G145" s="280">
        <v>37</v>
      </c>
      <c r="H145" s="279"/>
      <c r="I145" s="280"/>
      <c r="J145" s="282">
        <f t="shared" si="7"/>
        <v>0</v>
      </c>
    </row>
    <row r="146" spans="1:10" x14ac:dyDescent="0.3">
      <c r="A146" s="279" t="s">
        <v>1026</v>
      </c>
      <c r="B146" s="280">
        <v>2021</v>
      </c>
      <c r="C146" s="279" t="s">
        <v>1039</v>
      </c>
      <c r="D146" s="281" t="s">
        <v>1014</v>
      </c>
      <c r="E146" s="260">
        <v>2339</v>
      </c>
      <c r="F146" s="280">
        <f t="shared" si="8"/>
        <v>6</v>
      </c>
      <c r="G146" s="280">
        <v>46</v>
      </c>
      <c r="H146" s="279"/>
      <c r="I146" s="280"/>
      <c r="J146" s="282">
        <f t="shared" si="7"/>
        <v>0</v>
      </c>
    </row>
    <row r="147" spans="1:10" x14ac:dyDescent="0.3">
      <c r="A147" s="279" t="s">
        <v>1026</v>
      </c>
      <c r="B147" s="280">
        <v>2021</v>
      </c>
      <c r="C147" s="279" t="s">
        <v>1040</v>
      </c>
      <c r="D147" s="281" t="s">
        <v>1014</v>
      </c>
      <c r="E147" s="260">
        <v>2347</v>
      </c>
      <c r="F147" s="280">
        <f t="shared" si="8"/>
        <v>7</v>
      </c>
      <c r="G147" s="280">
        <v>55</v>
      </c>
      <c r="H147" s="279"/>
      <c r="I147" s="280"/>
      <c r="J147" s="282">
        <f t="shared" si="7"/>
        <v>0</v>
      </c>
    </row>
    <row r="148" spans="1:10" x14ac:dyDescent="0.3">
      <c r="A148" s="279" t="s">
        <v>1026</v>
      </c>
      <c r="B148" s="280">
        <v>2021</v>
      </c>
      <c r="C148" s="279" t="s">
        <v>1041</v>
      </c>
      <c r="D148" s="281" t="s">
        <v>1014</v>
      </c>
      <c r="E148" s="260">
        <v>2354</v>
      </c>
      <c r="F148" s="280">
        <f t="shared" si="8"/>
        <v>8</v>
      </c>
      <c r="G148" s="280">
        <v>64</v>
      </c>
      <c r="H148" s="279"/>
      <c r="I148" s="280"/>
      <c r="J148" s="282">
        <f t="shared" si="7"/>
        <v>0</v>
      </c>
    </row>
    <row r="149" spans="1:10" x14ac:dyDescent="0.3">
      <c r="A149" s="279" t="s">
        <v>1026</v>
      </c>
      <c r="B149" s="280">
        <v>2021</v>
      </c>
      <c r="C149" s="279" t="s">
        <v>1042</v>
      </c>
      <c r="D149" s="281" t="s">
        <v>1014</v>
      </c>
      <c r="E149" s="260">
        <v>2172</v>
      </c>
      <c r="F149" s="280">
        <f t="shared" si="8"/>
        <v>9</v>
      </c>
      <c r="G149" s="280">
        <v>73</v>
      </c>
      <c r="H149" s="279"/>
      <c r="I149" s="280"/>
      <c r="J149" s="282">
        <f t="shared" si="7"/>
        <v>0</v>
      </c>
    </row>
    <row r="150" spans="1:10" x14ac:dyDescent="0.3">
      <c r="A150" s="279" t="s">
        <v>1026</v>
      </c>
      <c r="B150" s="280">
        <v>2021</v>
      </c>
      <c r="C150" s="279" t="s">
        <v>1043</v>
      </c>
      <c r="D150" s="281" t="s">
        <v>1014</v>
      </c>
      <c r="E150" s="260">
        <v>2154</v>
      </c>
      <c r="F150" s="280">
        <f t="shared" si="8"/>
        <v>10</v>
      </c>
      <c r="G150" s="280">
        <v>82</v>
      </c>
      <c r="H150" s="279"/>
      <c r="I150" s="280"/>
      <c r="J150" s="282">
        <f t="shared" si="7"/>
        <v>0</v>
      </c>
    </row>
    <row r="151" spans="1:10" x14ac:dyDescent="0.3">
      <c r="A151" s="279" t="s">
        <v>1026</v>
      </c>
      <c r="B151" s="280">
        <v>2021</v>
      </c>
      <c r="C151" s="279" t="s">
        <v>1044</v>
      </c>
      <c r="D151" s="281" t="s">
        <v>1014</v>
      </c>
      <c r="E151" s="260">
        <v>2147</v>
      </c>
      <c r="F151" s="280">
        <f t="shared" si="8"/>
        <v>11</v>
      </c>
      <c r="G151" s="280">
        <v>91</v>
      </c>
      <c r="H151" s="279"/>
      <c r="I151" s="280"/>
      <c r="J151" s="282">
        <f t="shared" si="7"/>
        <v>0</v>
      </c>
    </row>
    <row r="152" spans="1:10" x14ac:dyDescent="0.3">
      <c r="A152" s="279" t="s">
        <v>1026</v>
      </c>
      <c r="B152" s="280">
        <v>2021</v>
      </c>
      <c r="C152" s="279" t="s">
        <v>1045</v>
      </c>
      <c r="D152" s="281" t="s">
        <v>1014</v>
      </c>
      <c r="E152" s="260">
        <v>2375</v>
      </c>
      <c r="F152" s="280">
        <f t="shared" si="8"/>
        <v>12</v>
      </c>
      <c r="G152" s="280">
        <v>100</v>
      </c>
      <c r="H152" s="279"/>
      <c r="I152" s="280"/>
      <c r="J152" s="282">
        <f t="shared" si="7"/>
        <v>0</v>
      </c>
    </row>
    <row r="153" spans="1:10" x14ac:dyDescent="0.3">
      <c r="A153" s="279" t="s">
        <v>1026</v>
      </c>
      <c r="B153" s="280">
        <v>2022</v>
      </c>
      <c r="C153" s="279" t="s">
        <v>1046</v>
      </c>
      <c r="D153" s="281" t="s">
        <v>1014</v>
      </c>
      <c r="E153" s="260">
        <v>2166</v>
      </c>
      <c r="F153" s="280">
        <f t="shared" si="8"/>
        <v>13</v>
      </c>
      <c r="G153" s="280">
        <v>109</v>
      </c>
      <c r="H153" s="279"/>
      <c r="I153" s="280"/>
      <c r="J153" s="282">
        <f t="shared" si="7"/>
        <v>0</v>
      </c>
    </row>
    <row r="154" spans="1:10" x14ac:dyDescent="0.3">
      <c r="A154" s="279" t="s">
        <v>1026</v>
      </c>
      <c r="B154" s="280">
        <v>2022</v>
      </c>
      <c r="C154" s="279" t="s">
        <v>1047</v>
      </c>
      <c r="D154" s="281" t="s">
        <v>1014</v>
      </c>
      <c r="E154" s="260">
        <v>1493</v>
      </c>
      <c r="F154" s="280">
        <f t="shared" si="8"/>
        <v>14</v>
      </c>
      <c r="G154" s="280">
        <v>118</v>
      </c>
      <c r="H154" s="279"/>
      <c r="I154" s="280"/>
      <c r="J154" s="282">
        <f t="shared" si="7"/>
        <v>0</v>
      </c>
    </row>
    <row r="155" spans="1:10" x14ac:dyDescent="0.3">
      <c r="A155" s="279" t="s">
        <v>1026</v>
      </c>
      <c r="B155" s="280">
        <v>2022</v>
      </c>
      <c r="C155" s="279" t="s">
        <v>1048</v>
      </c>
      <c r="D155" s="281" t="s">
        <v>1014</v>
      </c>
      <c r="E155" s="260">
        <v>1437</v>
      </c>
      <c r="F155" s="280">
        <f t="shared" si="8"/>
        <v>15</v>
      </c>
      <c r="G155" s="280">
        <v>127</v>
      </c>
      <c r="H155" s="279"/>
      <c r="I155" s="280"/>
      <c r="J155" s="282">
        <f t="shared" si="7"/>
        <v>0</v>
      </c>
    </row>
    <row r="156" spans="1:10" x14ac:dyDescent="0.3">
      <c r="A156" s="279" t="s">
        <v>1026</v>
      </c>
      <c r="B156" s="280">
        <v>2022</v>
      </c>
      <c r="C156" s="279" t="s">
        <v>1027</v>
      </c>
      <c r="D156" s="281" t="s">
        <v>1014</v>
      </c>
      <c r="E156" s="260">
        <v>1349</v>
      </c>
      <c r="F156" s="280">
        <f t="shared" si="8"/>
        <v>16</v>
      </c>
      <c r="G156" s="280">
        <v>136</v>
      </c>
      <c r="H156" s="279"/>
      <c r="I156" s="280"/>
      <c r="J156" s="282">
        <f t="shared" si="7"/>
        <v>0</v>
      </c>
    </row>
    <row r="157" spans="1:10" x14ac:dyDescent="0.3">
      <c r="A157" s="279" t="s">
        <v>1026</v>
      </c>
      <c r="B157" s="280">
        <v>2022</v>
      </c>
      <c r="C157" s="279" t="s">
        <v>1038</v>
      </c>
      <c r="D157" s="281" t="s">
        <v>1014</v>
      </c>
      <c r="E157" s="260">
        <v>1017</v>
      </c>
      <c r="F157" s="280">
        <f t="shared" si="8"/>
        <v>17</v>
      </c>
      <c r="G157" s="280">
        <v>145</v>
      </c>
      <c r="H157" s="279"/>
      <c r="I157" s="280"/>
      <c r="J157" s="282">
        <f t="shared" si="7"/>
        <v>0</v>
      </c>
    </row>
    <row r="158" spans="1:10" ht="28.8" hidden="1" x14ac:dyDescent="0.3">
      <c r="A158" s="279" t="s">
        <v>1049</v>
      </c>
      <c r="B158" s="280">
        <v>2021</v>
      </c>
      <c r="C158" s="279" t="s">
        <v>1046</v>
      </c>
      <c r="D158" s="279" t="s">
        <v>1037</v>
      </c>
      <c r="E158" s="280">
        <v>3493</v>
      </c>
      <c r="F158" s="280">
        <f t="shared" si="8"/>
        <v>18</v>
      </c>
      <c r="G158" s="280">
        <v>162</v>
      </c>
      <c r="H158" s="279"/>
      <c r="I158" s="280"/>
      <c r="J158" s="282">
        <f t="shared" si="7"/>
        <v>0</v>
      </c>
    </row>
    <row r="159" spans="1:10" ht="28.8" hidden="1" x14ac:dyDescent="0.3">
      <c r="A159" s="279" t="s">
        <v>1049</v>
      </c>
      <c r="B159" s="280">
        <v>2021</v>
      </c>
      <c r="C159" s="279" t="s">
        <v>1047</v>
      </c>
      <c r="D159" s="279" t="s">
        <v>1037</v>
      </c>
      <c r="E159" s="280">
        <v>4892</v>
      </c>
      <c r="F159" s="280">
        <f t="shared" si="8"/>
        <v>19</v>
      </c>
      <c r="G159" s="280">
        <v>171</v>
      </c>
      <c r="H159" s="279"/>
      <c r="I159" s="280"/>
      <c r="J159" s="282">
        <f t="shared" si="7"/>
        <v>0</v>
      </c>
    </row>
    <row r="160" spans="1:10" ht="28.8" hidden="1" x14ac:dyDescent="0.3">
      <c r="A160" s="279" t="s">
        <v>1049</v>
      </c>
      <c r="B160" s="280">
        <v>2021</v>
      </c>
      <c r="C160" s="279" t="s">
        <v>1048</v>
      </c>
      <c r="D160" s="279" t="s">
        <v>1037</v>
      </c>
      <c r="E160" s="280">
        <v>1773</v>
      </c>
      <c r="F160" s="280">
        <f t="shared" si="8"/>
        <v>20</v>
      </c>
      <c r="G160" s="280">
        <v>180</v>
      </c>
      <c r="H160" s="279"/>
      <c r="I160" s="280"/>
      <c r="J160" s="282">
        <f t="shared" si="7"/>
        <v>0</v>
      </c>
    </row>
    <row r="161" spans="1:10" ht="28.8" hidden="1" x14ac:dyDescent="0.3">
      <c r="A161" s="279" t="s">
        <v>1049</v>
      </c>
      <c r="B161" s="280">
        <v>2021</v>
      </c>
      <c r="C161" s="279" t="s">
        <v>1027</v>
      </c>
      <c r="D161" s="279" t="s">
        <v>1037</v>
      </c>
      <c r="E161" s="280">
        <v>524</v>
      </c>
      <c r="F161" s="280">
        <f t="shared" si="8"/>
        <v>21</v>
      </c>
      <c r="G161" s="280">
        <v>189</v>
      </c>
      <c r="H161" s="279"/>
      <c r="I161" s="280"/>
      <c r="J161" s="282">
        <f t="shared" si="7"/>
        <v>0</v>
      </c>
    </row>
    <row r="162" spans="1:10" ht="28.8" hidden="1" x14ac:dyDescent="0.3">
      <c r="A162" s="279" t="s">
        <v>1049</v>
      </c>
      <c r="B162" s="280">
        <v>2021</v>
      </c>
      <c r="C162" s="279" t="s">
        <v>1038</v>
      </c>
      <c r="D162" s="279" t="s">
        <v>1037</v>
      </c>
      <c r="E162" s="280">
        <v>213</v>
      </c>
      <c r="F162" s="280">
        <f t="shared" si="8"/>
        <v>22</v>
      </c>
      <c r="G162" s="280">
        <v>198</v>
      </c>
      <c r="H162" s="279"/>
      <c r="I162" s="280"/>
      <c r="J162" s="282">
        <f t="shared" si="7"/>
        <v>0</v>
      </c>
    </row>
    <row r="163" spans="1:10" ht="28.8" hidden="1" x14ac:dyDescent="0.3">
      <c r="A163" s="279" t="s">
        <v>1049</v>
      </c>
      <c r="B163" s="280">
        <v>2021</v>
      </c>
      <c r="C163" s="279" t="s">
        <v>1039</v>
      </c>
      <c r="D163" s="279" t="s">
        <v>1037</v>
      </c>
      <c r="E163" s="280">
        <v>224</v>
      </c>
      <c r="F163" s="280">
        <f t="shared" si="8"/>
        <v>23</v>
      </c>
      <c r="G163" s="280">
        <v>207</v>
      </c>
      <c r="H163" s="279"/>
      <c r="I163" s="280"/>
      <c r="J163" s="282">
        <f t="shared" si="7"/>
        <v>0</v>
      </c>
    </row>
    <row r="164" spans="1:10" ht="28.8" hidden="1" x14ac:dyDescent="0.3">
      <c r="A164" s="279" t="s">
        <v>1049</v>
      </c>
      <c r="B164" s="280">
        <v>2021</v>
      </c>
      <c r="C164" s="279" t="s">
        <v>1040</v>
      </c>
      <c r="D164" s="279" t="s">
        <v>1037</v>
      </c>
      <c r="E164" s="280">
        <v>835</v>
      </c>
      <c r="F164" s="280">
        <f t="shared" si="8"/>
        <v>24</v>
      </c>
      <c r="G164" s="280">
        <v>216</v>
      </c>
      <c r="H164" s="279"/>
      <c r="I164" s="280"/>
      <c r="J164" s="282">
        <f t="shared" si="7"/>
        <v>0</v>
      </c>
    </row>
    <row r="165" spans="1:10" ht="28.8" hidden="1" x14ac:dyDescent="0.3">
      <c r="A165" s="279" t="s">
        <v>1049</v>
      </c>
      <c r="B165" s="280">
        <v>2021</v>
      </c>
      <c r="C165" s="279" t="s">
        <v>1041</v>
      </c>
      <c r="D165" s="279" t="s">
        <v>1037</v>
      </c>
      <c r="E165" s="280">
        <v>1657</v>
      </c>
      <c r="F165" s="280">
        <f t="shared" si="8"/>
        <v>25</v>
      </c>
      <c r="G165" s="280">
        <v>225</v>
      </c>
      <c r="H165" s="279"/>
      <c r="I165" s="280"/>
      <c r="J165" s="282">
        <f t="shared" si="7"/>
        <v>0</v>
      </c>
    </row>
    <row r="166" spans="1:10" ht="28.8" hidden="1" x14ac:dyDescent="0.3">
      <c r="A166" s="279" t="s">
        <v>1049</v>
      </c>
      <c r="B166" s="280">
        <v>2021</v>
      </c>
      <c r="C166" s="279" t="s">
        <v>1042</v>
      </c>
      <c r="D166" s="279" t="s">
        <v>1037</v>
      </c>
      <c r="E166" s="280">
        <v>2164</v>
      </c>
      <c r="F166" s="280">
        <f t="shared" si="8"/>
        <v>26</v>
      </c>
      <c r="G166" s="280">
        <v>234</v>
      </c>
      <c r="H166" s="279"/>
      <c r="I166" s="280"/>
      <c r="J166" s="282">
        <f t="shared" si="7"/>
        <v>0</v>
      </c>
    </row>
    <row r="167" spans="1:10" ht="28.8" hidden="1" x14ac:dyDescent="0.3">
      <c r="A167" s="279" t="s">
        <v>1049</v>
      </c>
      <c r="B167" s="280">
        <v>2021</v>
      </c>
      <c r="C167" s="279" t="s">
        <v>1043</v>
      </c>
      <c r="D167" s="279" t="s">
        <v>1037</v>
      </c>
      <c r="E167" s="280">
        <v>2369</v>
      </c>
      <c r="F167" s="280">
        <f t="shared" si="8"/>
        <v>27</v>
      </c>
      <c r="G167" s="280">
        <v>243</v>
      </c>
      <c r="H167" s="279"/>
      <c r="I167" s="280"/>
      <c r="J167" s="282">
        <f t="shared" si="7"/>
        <v>0</v>
      </c>
    </row>
    <row r="168" spans="1:10" ht="28.8" hidden="1" x14ac:dyDescent="0.3">
      <c r="A168" s="279" t="s">
        <v>1049</v>
      </c>
      <c r="B168" s="280">
        <v>2021</v>
      </c>
      <c r="C168" s="279" t="s">
        <v>1044</v>
      </c>
      <c r="D168" s="279" t="s">
        <v>1037</v>
      </c>
      <c r="E168" s="280">
        <v>2375</v>
      </c>
      <c r="F168" s="280">
        <f t="shared" si="8"/>
        <v>28</v>
      </c>
      <c r="G168" s="280">
        <v>252</v>
      </c>
      <c r="H168" s="279"/>
      <c r="I168" s="280"/>
      <c r="J168" s="282">
        <f t="shared" si="7"/>
        <v>0</v>
      </c>
    </row>
    <row r="169" spans="1:10" ht="28.8" hidden="1" x14ac:dyDescent="0.3">
      <c r="A169" s="279" t="s">
        <v>1049</v>
      </c>
      <c r="B169" s="280">
        <v>2021</v>
      </c>
      <c r="C169" s="279" t="s">
        <v>1045</v>
      </c>
      <c r="D169" s="279" t="s">
        <v>1037</v>
      </c>
      <c r="E169" s="280">
        <v>1990</v>
      </c>
      <c r="F169" s="280">
        <f t="shared" si="8"/>
        <v>29</v>
      </c>
      <c r="G169" s="280">
        <v>261</v>
      </c>
      <c r="H169" s="279"/>
      <c r="I169" s="280"/>
      <c r="J169" s="282">
        <f t="shared" si="7"/>
        <v>0</v>
      </c>
    </row>
    <row r="170" spans="1:10" ht="28.8" hidden="1" x14ac:dyDescent="0.3">
      <c r="A170" s="279" t="s">
        <v>1049</v>
      </c>
      <c r="B170" s="280">
        <v>2022</v>
      </c>
      <c r="C170" s="279" t="s">
        <v>1046</v>
      </c>
      <c r="D170" s="279" t="s">
        <v>1037</v>
      </c>
      <c r="E170" s="280">
        <v>3914</v>
      </c>
      <c r="F170" s="280">
        <f t="shared" si="8"/>
        <v>30</v>
      </c>
      <c r="G170" s="280">
        <v>270</v>
      </c>
      <c r="H170" s="279"/>
      <c r="I170" s="280"/>
      <c r="J170" s="282">
        <f t="shared" si="7"/>
        <v>0</v>
      </c>
    </row>
    <row r="171" spans="1:10" ht="28.8" hidden="1" x14ac:dyDescent="0.3">
      <c r="A171" s="279" t="s">
        <v>1049</v>
      </c>
      <c r="B171" s="280">
        <v>2022</v>
      </c>
      <c r="C171" s="279" t="s">
        <v>1047</v>
      </c>
      <c r="D171" s="279" t="s">
        <v>1037</v>
      </c>
      <c r="E171" s="280">
        <v>2447</v>
      </c>
      <c r="F171" s="280">
        <f t="shared" si="8"/>
        <v>31</v>
      </c>
      <c r="G171" s="280">
        <v>279</v>
      </c>
      <c r="H171" s="279"/>
      <c r="I171" s="280"/>
      <c r="J171" s="282">
        <f t="shared" si="7"/>
        <v>0</v>
      </c>
    </row>
    <row r="172" spans="1:10" ht="28.8" hidden="1" x14ac:dyDescent="0.3">
      <c r="A172" s="279" t="s">
        <v>1049</v>
      </c>
      <c r="B172" s="280">
        <v>2022</v>
      </c>
      <c r="C172" s="279" t="s">
        <v>1048</v>
      </c>
      <c r="D172" s="279" t="s">
        <v>1037</v>
      </c>
      <c r="E172" s="280">
        <v>2658</v>
      </c>
      <c r="F172" s="280">
        <f t="shared" si="8"/>
        <v>32</v>
      </c>
      <c r="G172" s="280">
        <v>288</v>
      </c>
      <c r="H172" s="279"/>
      <c r="I172" s="280"/>
      <c r="J172" s="282">
        <f t="shared" si="7"/>
        <v>0</v>
      </c>
    </row>
    <row r="173" spans="1:10" ht="28.8" hidden="1" x14ac:dyDescent="0.3">
      <c r="A173" s="279" t="s">
        <v>1049</v>
      </c>
      <c r="B173" s="280">
        <v>2022</v>
      </c>
      <c r="C173" s="279" t="s">
        <v>1027</v>
      </c>
      <c r="D173" s="279" t="s">
        <v>1037</v>
      </c>
      <c r="E173" s="280">
        <v>3365</v>
      </c>
      <c r="F173" s="280">
        <f t="shared" si="8"/>
        <v>33</v>
      </c>
      <c r="G173" s="280">
        <v>297</v>
      </c>
      <c r="H173" s="279"/>
      <c r="I173" s="280"/>
      <c r="J173" s="282">
        <f t="shared" si="7"/>
        <v>0</v>
      </c>
    </row>
    <row r="174" spans="1:10" ht="28.8" hidden="1" x14ac:dyDescent="0.3">
      <c r="A174" s="279" t="s">
        <v>1049</v>
      </c>
      <c r="B174" s="280">
        <v>2022</v>
      </c>
      <c r="C174" s="279" t="s">
        <v>1038</v>
      </c>
      <c r="D174" s="279" t="s">
        <v>1037</v>
      </c>
      <c r="E174" s="280">
        <v>1282</v>
      </c>
      <c r="F174" s="280">
        <f t="shared" si="8"/>
        <v>34</v>
      </c>
      <c r="G174" s="280">
        <v>306</v>
      </c>
      <c r="H174" s="279"/>
      <c r="I174" s="280"/>
      <c r="J174" s="282">
        <f t="shared" si="7"/>
        <v>0</v>
      </c>
    </row>
    <row r="175" spans="1:10" ht="28.8" hidden="1" x14ac:dyDescent="0.3">
      <c r="A175" s="279" t="s">
        <v>1049</v>
      </c>
      <c r="B175" s="280">
        <v>2021</v>
      </c>
      <c r="C175" s="279" t="s">
        <v>1046</v>
      </c>
      <c r="D175" s="279" t="s">
        <v>1029</v>
      </c>
      <c r="E175" s="280">
        <v>1025</v>
      </c>
      <c r="F175" s="280">
        <f t="shared" si="8"/>
        <v>35</v>
      </c>
      <c r="G175" s="280">
        <v>156</v>
      </c>
      <c r="H175" s="279"/>
      <c r="I175" s="280"/>
      <c r="J175" s="282">
        <f t="shared" si="7"/>
        <v>0</v>
      </c>
    </row>
    <row r="176" spans="1:10" ht="28.8" hidden="1" x14ac:dyDescent="0.3">
      <c r="A176" s="279" t="s">
        <v>1049</v>
      </c>
      <c r="B176" s="280">
        <v>2021</v>
      </c>
      <c r="C176" s="279" t="s">
        <v>1047</v>
      </c>
      <c r="D176" s="279" t="s">
        <v>1029</v>
      </c>
      <c r="E176" s="280">
        <v>3369</v>
      </c>
      <c r="F176" s="280">
        <f t="shared" si="8"/>
        <v>36</v>
      </c>
      <c r="G176" s="280">
        <v>165</v>
      </c>
      <c r="H176" s="279"/>
      <c r="I176" s="280"/>
      <c r="J176" s="282">
        <f t="shared" si="7"/>
        <v>0</v>
      </c>
    </row>
    <row r="177" spans="1:10" ht="28.8" hidden="1" x14ac:dyDescent="0.3">
      <c r="A177" s="279" t="s">
        <v>1049</v>
      </c>
      <c r="B177" s="280">
        <v>2021</v>
      </c>
      <c r="C177" s="279" t="s">
        <v>1048</v>
      </c>
      <c r="D177" s="279" t="s">
        <v>1029</v>
      </c>
      <c r="E177" s="280">
        <v>1574</v>
      </c>
      <c r="F177" s="280">
        <f t="shared" si="8"/>
        <v>37</v>
      </c>
      <c r="G177" s="280">
        <v>174</v>
      </c>
      <c r="H177" s="279"/>
      <c r="I177" s="280"/>
      <c r="J177" s="282">
        <f t="shared" si="7"/>
        <v>0</v>
      </c>
    </row>
    <row r="178" spans="1:10" ht="28.8" hidden="1" x14ac:dyDescent="0.3">
      <c r="A178" s="279" t="s">
        <v>1049</v>
      </c>
      <c r="B178" s="280">
        <v>2021</v>
      </c>
      <c r="C178" s="279" t="s">
        <v>1027</v>
      </c>
      <c r="D178" s="279" t="s">
        <v>1029</v>
      </c>
      <c r="E178" s="280">
        <v>402</v>
      </c>
      <c r="F178" s="280">
        <f t="shared" si="8"/>
        <v>38</v>
      </c>
      <c r="G178" s="280">
        <v>183</v>
      </c>
      <c r="H178" s="279"/>
      <c r="I178" s="280"/>
      <c r="J178" s="282">
        <f t="shared" si="7"/>
        <v>0</v>
      </c>
    </row>
    <row r="179" spans="1:10" ht="28.8" hidden="1" x14ac:dyDescent="0.3">
      <c r="A179" s="279" t="s">
        <v>1049</v>
      </c>
      <c r="B179" s="280">
        <v>2021</v>
      </c>
      <c r="C179" s="279" t="s">
        <v>1038</v>
      </c>
      <c r="D179" s="279" t="s">
        <v>1029</v>
      </c>
      <c r="E179" s="280">
        <v>112</v>
      </c>
      <c r="F179" s="280">
        <f t="shared" si="8"/>
        <v>39</v>
      </c>
      <c r="G179" s="280">
        <v>192</v>
      </c>
      <c r="H179" s="279"/>
      <c r="I179" s="280"/>
      <c r="J179" s="282">
        <f t="shared" si="7"/>
        <v>0</v>
      </c>
    </row>
    <row r="180" spans="1:10" ht="28.8" hidden="1" x14ac:dyDescent="0.3">
      <c r="A180" s="279" t="s">
        <v>1049</v>
      </c>
      <c r="B180" s="280">
        <v>2021</v>
      </c>
      <c r="C180" s="279" t="s">
        <v>1039</v>
      </c>
      <c r="D180" s="279" t="s">
        <v>1029</v>
      </c>
      <c r="E180" s="280">
        <v>46</v>
      </c>
      <c r="F180" s="280">
        <f t="shared" si="8"/>
        <v>40</v>
      </c>
      <c r="G180" s="280">
        <v>201</v>
      </c>
      <c r="H180" s="279"/>
      <c r="I180" s="280"/>
      <c r="J180" s="282">
        <f t="shared" si="7"/>
        <v>0</v>
      </c>
    </row>
    <row r="181" spans="1:10" ht="28.8" hidden="1" x14ac:dyDescent="0.3">
      <c r="A181" s="279" t="s">
        <v>1049</v>
      </c>
      <c r="B181" s="280">
        <v>2021</v>
      </c>
      <c r="C181" s="279" t="s">
        <v>1040</v>
      </c>
      <c r="D181" s="279" t="s">
        <v>1029</v>
      </c>
      <c r="E181" s="280">
        <v>69</v>
      </c>
      <c r="F181" s="280">
        <f t="shared" si="8"/>
        <v>41</v>
      </c>
      <c r="G181" s="280">
        <v>210</v>
      </c>
      <c r="H181" s="279"/>
      <c r="I181" s="280"/>
      <c r="J181" s="282">
        <f t="shared" si="7"/>
        <v>0</v>
      </c>
    </row>
    <row r="182" spans="1:10" ht="28.8" hidden="1" x14ac:dyDescent="0.3">
      <c r="A182" s="279" t="s">
        <v>1049</v>
      </c>
      <c r="B182" s="280">
        <v>2021</v>
      </c>
      <c r="C182" s="279" t="s">
        <v>1041</v>
      </c>
      <c r="D182" s="279" t="s">
        <v>1029</v>
      </c>
      <c r="E182" s="280">
        <v>83</v>
      </c>
      <c r="F182" s="280">
        <f t="shared" si="8"/>
        <v>42</v>
      </c>
      <c r="G182" s="280">
        <v>219</v>
      </c>
      <c r="H182" s="279"/>
      <c r="I182" s="280"/>
      <c r="J182" s="282">
        <f t="shared" si="7"/>
        <v>0</v>
      </c>
    </row>
    <row r="183" spans="1:10" ht="28.8" hidden="1" x14ac:dyDescent="0.3">
      <c r="A183" s="279" t="s">
        <v>1049</v>
      </c>
      <c r="B183" s="280">
        <v>2021</v>
      </c>
      <c r="C183" s="279" t="s">
        <v>1042</v>
      </c>
      <c r="D183" s="279" t="s">
        <v>1029</v>
      </c>
      <c r="E183" s="280">
        <v>92</v>
      </c>
      <c r="F183" s="280">
        <f t="shared" si="8"/>
        <v>43</v>
      </c>
      <c r="G183" s="280">
        <v>228</v>
      </c>
      <c r="H183" s="279"/>
      <c r="I183" s="280"/>
      <c r="J183" s="282">
        <f t="shared" si="7"/>
        <v>0</v>
      </c>
    </row>
    <row r="184" spans="1:10" ht="28.8" hidden="1" x14ac:dyDescent="0.3">
      <c r="A184" s="279" t="s">
        <v>1049</v>
      </c>
      <c r="B184" s="280">
        <v>2021</v>
      </c>
      <c r="C184" s="279" t="s">
        <v>1043</v>
      </c>
      <c r="D184" s="279" t="s">
        <v>1029</v>
      </c>
      <c r="E184" s="280">
        <v>71</v>
      </c>
      <c r="F184" s="280">
        <f t="shared" si="8"/>
        <v>44</v>
      </c>
      <c r="G184" s="280">
        <v>237</v>
      </c>
      <c r="H184" s="279"/>
      <c r="I184" s="280"/>
      <c r="J184" s="282">
        <f t="shared" si="7"/>
        <v>0</v>
      </c>
    </row>
    <row r="185" spans="1:10" ht="28.8" hidden="1" x14ac:dyDescent="0.3">
      <c r="A185" s="279" t="s">
        <v>1049</v>
      </c>
      <c r="B185" s="280">
        <v>2021</v>
      </c>
      <c r="C185" s="279" t="s">
        <v>1044</v>
      </c>
      <c r="D185" s="279" t="s">
        <v>1029</v>
      </c>
      <c r="E185" s="280">
        <v>60</v>
      </c>
      <c r="F185" s="280">
        <f t="shared" si="8"/>
        <v>45</v>
      </c>
      <c r="G185" s="280">
        <v>246</v>
      </c>
      <c r="H185" s="279"/>
      <c r="I185" s="280"/>
      <c r="J185" s="282">
        <f t="shared" si="7"/>
        <v>0</v>
      </c>
    </row>
    <row r="186" spans="1:10" ht="28.8" hidden="1" x14ac:dyDescent="0.3">
      <c r="A186" s="279" t="s">
        <v>1049</v>
      </c>
      <c r="B186" s="280">
        <v>2021</v>
      </c>
      <c r="C186" s="279" t="s">
        <v>1045</v>
      </c>
      <c r="D186" s="279" t="s">
        <v>1029</v>
      </c>
      <c r="E186" s="280">
        <v>84</v>
      </c>
      <c r="F186" s="280">
        <f t="shared" si="8"/>
        <v>46</v>
      </c>
      <c r="G186" s="280">
        <v>255</v>
      </c>
      <c r="H186" s="279"/>
      <c r="I186" s="280"/>
      <c r="J186" s="282">
        <f t="shared" si="7"/>
        <v>0</v>
      </c>
    </row>
    <row r="187" spans="1:10" ht="28.8" hidden="1" x14ac:dyDescent="0.3">
      <c r="A187" s="279" t="s">
        <v>1049</v>
      </c>
      <c r="B187" s="280">
        <v>2022</v>
      </c>
      <c r="C187" s="279" t="s">
        <v>1046</v>
      </c>
      <c r="D187" s="279" t="s">
        <v>1029</v>
      </c>
      <c r="E187" s="280">
        <v>117</v>
      </c>
      <c r="F187" s="280">
        <f t="shared" si="8"/>
        <v>47</v>
      </c>
      <c r="G187" s="280">
        <v>264</v>
      </c>
      <c r="H187" s="279"/>
      <c r="I187" s="280"/>
      <c r="J187" s="282">
        <f t="shared" si="7"/>
        <v>0</v>
      </c>
    </row>
    <row r="188" spans="1:10" ht="28.8" hidden="1" x14ac:dyDescent="0.3">
      <c r="A188" s="279" t="s">
        <v>1049</v>
      </c>
      <c r="B188" s="280">
        <v>2022</v>
      </c>
      <c r="C188" s="279" t="s">
        <v>1047</v>
      </c>
      <c r="D188" s="279" t="s">
        <v>1029</v>
      </c>
      <c r="E188" s="280">
        <v>60</v>
      </c>
      <c r="F188" s="280">
        <f t="shared" si="8"/>
        <v>48</v>
      </c>
      <c r="G188" s="280">
        <v>273</v>
      </c>
      <c r="H188" s="279"/>
      <c r="I188" s="280"/>
      <c r="J188" s="282">
        <f t="shared" si="7"/>
        <v>0</v>
      </c>
    </row>
    <row r="189" spans="1:10" ht="28.8" hidden="1" x14ac:dyDescent="0.3">
      <c r="A189" s="279" t="s">
        <v>1049</v>
      </c>
      <c r="B189" s="280">
        <v>2022</v>
      </c>
      <c r="C189" s="279" t="s">
        <v>1048</v>
      </c>
      <c r="D189" s="279" t="s">
        <v>1029</v>
      </c>
      <c r="E189" s="280">
        <v>43</v>
      </c>
      <c r="F189" s="280">
        <f t="shared" si="8"/>
        <v>49</v>
      </c>
      <c r="G189" s="280">
        <v>282</v>
      </c>
      <c r="H189" s="279"/>
      <c r="I189" s="280"/>
      <c r="J189" s="282">
        <f t="shared" si="7"/>
        <v>0</v>
      </c>
    </row>
    <row r="190" spans="1:10" ht="28.8" hidden="1" x14ac:dyDescent="0.3">
      <c r="A190" s="279" t="s">
        <v>1049</v>
      </c>
      <c r="B190" s="280">
        <v>2022</v>
      </c>
      <c r="C190" s="279" t="s">
        <v>1027</v>
      </c>
      <c r="D190" s="279" t="s">
        <v>1029</v>
      </c>
      <c r="E190" s="280">
        <v>45</v>
      </c>
      <c r="F190" s="280">
        <f t="shared" si="8"/>
        <v>50</v>
      </c>
      <c r="G190" s="280">
        <v>291</v>
      </c>
      <c r="H190" s="279"/>
      <c r="I190" s="280"/>
      <c r="J190" s="282">
        <f t="shared" si="7"/>
        <v>0</v>
      </c>
    </row>
    <row r="191" spans="1:10" ht="28.8" hidden="1" x14ac:dyDescent="0.3">
      <c r="A191" s="279" t="s">
        <v>1049</v>
      </c>
      <c r="B191" s="280">
        <v>2022</v>
      </c>
      <c r="C191" s="279" t="s">
        <v>1038</v>
      </c>
      <c r="D191" s="279" t="s">
        <v>1029</v>
      </c>
      <c r="E191" s="280">
        <v>18</v>
      </c>
      <c r="F191" s="280">
        <f t="shared" si="8"/>
        <v>51</v>
      </c>
      <c r="G191" s="280">
        <v>300</v>
      </c>
      <c r="H191" s="279"/>
      <c r="I191" s="280"/>
      <c r="J191" s="282">
        <f t="shared" si="7"/>
        <v>0</v>
      </c>
    </row>
    <row r="192" spans="1:10" ht="28.8" hidden="1" x14ac:dyDescent="0.3">
      <c r="A192" s="279" t="s">
        <v>1049</v>
      </c>
      <c r="B192" s="280">
        <v>2021</v>
      </c>
      <c r="C192" s="279" t="s">
        <v>1046</v>
      </c>
      <c r="D192" s="279" t="s">
        <v>1028</v>
      </c>
      <c r="E192" s="280">
        <v>2392</v>
      </c>
      <c r="F192" s="280">
        <f t="shared" si="8"/>
        <v>52</v>
      </c>
      <c r="G192" s="280">
        <v>155</v>
      </c>
      <c r="H192" s="279"/>
      <c r="I192" s="280"/>
      <c r="J192" s="282">
        <f t="shared" si="7"/>
        <v>0</v>
      </c>
    </row>
    <row r="193" spans="1:10" ht="28.8" hidden="1" x14ac:dyDescent="0.3">
      <c r="A193" s="279" t="s">
        <v>1049</v>
      </c>
      <c r="B193" s="280">
        <v>2021</v>
      </c>
      <c r="C193" s="279" t="s">
        <v>1047</v>
      </c>
      <c r="D193" s="279" t="s">
        <v>1028</v>
      </c>
      <c r="E193" s="280">
        <v>1452</v>
      </c>
      <c r="F193" s="280">
        <f t="shared" si="8"/>
        <v>53</v>
      </c>
      <c r="G193" s="280">
        <v>164</v>
      </c>
      <c r="H193" s="279"/>
      <c r="I193" s="280"/>
      <c r="J193" s="282">
        <f t="shared" si="7"/>
        <v>0</v>
      </c>
    </row>
    <row r="194" spans="1:10" ht="28.8" hidden="1" x14ac:dyDescent="0.3">
      <c r="A194" s="279" t="s">
        <v>1049</v>
      </c>
      <c r="B194" s="280">
        <v>2021</v>
      </c>
      <c r="C194" s="279" t="s">
        <v>1048</v>
      </c>
      <c r="D194" s="279" t="s">
        <v>1028</v>
      </c>
      <c r="E194" s="280">
        <v>134</v>
      </c>
      <c r="F194" s="280">
        <f t="shared" si="8"/>
        <v>54</v>
      </c>
      <c r="G194" s="280">
        <v>173</v>
      </c>
      <c r="H194" s="279"/>
      <c r="I194" s="280"/>
      <c r="J194" s="282">
        <f t="shared" si="7"/>
        <v>0</v>
      </c>
    </row>
    <row r="195" spans="1:10" ht="28.8" hidden="1" x14ac:dyDescent="0.3">
      <c r="A195" s="279" t="s">
        <v>1049</v>
      </c>
      <c r="B195" s="280">
        <v>2021</v>
      </c>
      <c r="C195" s="279" t="s">
        <v>1027</v>
      </c>
      <c r="D195" s="279" t="s">
        <v>1028</v>
      </c>
      <c r="E195" s="280">
        <v>20</v>
      </c>
      <c r="F195" s="280">
        <f t="shared" si="8"/>
        <v>55</v>
      </c>
      <c r="G195" s="280">
        <v>182</v>
      </c>
      <c r="H195" s="279"/>
      <c r="I195" s="280"/>
      <c r="J195" s="282">
        <f t="shared" si="7"/>
        <v>0</v>
      </c>
    </row>
    <row r="196" spans="1:10" ht="28.8" hidden="1" x14ac:dyDescent="0.3">
      <c r="A196" s="279" t="s">
        <v>1049</v>
      </c>
      <c r="B196" s="280">
        <v>2021</v>
      </c>
      <c r="C196" s="279" t="s">
        <v>1038</v>
      </c>
      <c r="D196" s="279" t="s">
        <v>1028</v>
      </c>
      <c r="E196" s="280">
        <v>4</v>
      </c>
      <c r="F196" s="280">
        <f t="shared" si="8"/>
        <v>56</v>
      </c>
      <c r="G196" s="280">
        <v>191</v>
      </c>
      <c r="H196" s="279"/>
      <c r="I196" s="280"/>
      <c r="J196" s="282">
        <f t="shared" si="7"/>
        <v>0</v>
      </c>
    </row>
    <row r="197" spans="1:10" ht="28.8" hidden="1" x14ac:dyDescent="0.3">
      <c r="A197" s="279" t="s">
        <v>1049</v>
      </c>
      <c r="B197" s="280">
        <v>2021</v>
      </c>
      <c r="C197" s="279" t="s">
        <v>1039</v>
      </c>
      <c r="D197" s="279" t="s">
        <v>1028</v>
      </c>
      <c r="E197" s="280">
        <v>1</v>
      </c>
      <c r="F197" s="280">
        <f t="shared" si="8"/>
        <v>57</v>
      </c>
      <c r="G197" s="280">
        <v>200</v>
      </c>
      <c r="H197" s="279"/>
      <c r="I197" s="280"/>
      <c r="J197" s="282">
        <f t="shared" ref="J197:J260" si="9">SUM(L197:M197)</f>
        <v>0</v>
      </c>
    </row>
    <row r="198" spans="1:10" ht="28.8" hidden="1" x14ac:dyDescent="0.3">
      <c r="A198" s="279" t="s">
        <v>1049</v>
      </c>
      <c r="B198" s="280">
        <v>2021</v>
      </c>
      <c r="C198" s="279" t="s">
        <v>1040</v>
      </c>
      <c r="D198" s="279" t="s">
        <v>1028</v>
      </c>
      <c r="E198" s="280">
        <v>5</v>
      </c>
      <c r="F198" s="280">
        <f t="shared" si="8"/>
        <v>58</v>
      </c>
      <c r="G198" s="280">
        <v>209</v>
      </c>
      <c r="H198" s="279"/>
      <c r="I198" s="280"/>
      <c r="J198" s="282">
        <f t="shared" si="9"/>
        <v>0</v>
      </c>
    </row>
    <row r="199" spans="1:10" ht="28.8" hidden="1" x14ac:dyDescent="0.3">
      <c r="A199" s="279" t="s">
        <v>1049</v>
      </c>
      <c r="B199" s="280">
        <v>2021</v>
      </c>
      <c r="C199" s="279" t="s">
        <v>1041</v>
      </c>
      <c r="D199" s="279" t="s">
        <v>1028</v>
      </c>
      <c r="E199" s="280">
        <v>8</v>
      </c>
      <c r="F199" s="280">
        <f t="shared" si="8"/>
        <v>59</v>
      </c>
      <c r="G199" s="280">
        <v>218</v>
      </c>
      <c r="H199" s="279"/>
      <c r="I199" s="280"/>
      <c r="J199" s="282">
        <f t="shared" si="9"/>
        <v>0</v>
      </c>
    </row>
    <row r="200" spans="1:10" ht="28.8" hidden="1" x14ac:dyDescent="0.3">
      <c r="A200" s="279" t="s">
        <v>1049</v>
      </c>
      <c r="B200" s="280">
        <v>2021</v>
      </c>
      <c r="C200" s="279" t="s">
        <v>1042</v>
      </c>
      <c r="D200" s="279" t="s">
        <v>1028</v>
      </c>
      <c r="E200" s="280">
        <v>2</v>
      </c>
      <c r="F200" s="280">
        <f t="shared" si="8"/>
        <v>60</v>
      </c>
      <c r="G200" s="280">
        <v>227</v>
      </c>
      <c r="H200" s="279"/>
      <c r="I200" s="280"/>
      <c r="J200" s="282">
        <f t="shared" si="9"/>
        <v>0</v>
      </c>
    </row>
    <row r="201" spans="1:10" ht="28.8" hidden="1" x14ac:dyDescent="0.3">
      <c r="A201" s="279" t="s">
        <v>1049</v>
      </c>
      <c r="B201" s="280">
        <v>2021</v>
      </c>
      <c r="C201" s="279" t="s">
        <v>1043</v>
      </c>
      <c r="D201" s="279" t="s">
        <v>1028</v>
      </c>
      <c r="E201" s="280">
        <v>0</v>
      </c>
      <c r="F201" s="280">
        <f t="shared" si="8"/>
        <v>61</v>
      </c>
      <c r="G201" s="280">
        <v>236</v>
      </c>
      <c r="H201" s="279"/>
      <c r="I201" s="280"/>
      <c r="J201" s="282">
        <f t="shared" si="9"/>
        <v>0</v>
      </c>
    </row>
    <row r="202" spans="1:10" ht="28.8" hidden="1" x14ac:dyDescent="0.3">
      <c r="A202" s="279" t="s">
        <v>1049</v>
      </c>
      <c r="B202" s="280">
        <v>2021</v>
      </c>
      <c r="C202" s="279" t="s">
        <v>1044</v>
      </c>
      <c r="D202" s="279" t="s">
        <v>1028</v>
      </c>
      <c r="E202" s="280">
        <v>5</v>
      </c>
      <c r="F202" s="280">
        <f t="shared" si="8"/>
        <v>62</v>
      </c>
      <c r="G202" s="280">
        <v>245</v>
      </c>
      <c r="H202" s="279"/>
      <c r="I202" s="280"/>
      <c r="J202" s="282">
        <f t="shared" si="9"/>
        <v>0</v>
      </c>
    </row>
    <row r="203" spans="1:10" ht="28.8" hidden="1" x14ac:dyDescent="0.3">
      <c r="A203" s="279" t="s">
        <v>1049</v>
      </c>
      <c r="B203" s="280">
        <v>2021</v>
      </c>
      <c r="C203" s="279" t="s">
        <v>1045</v>
      </c>
      <c r="D203" s="279" t="s">
        <v>1028</v>
      </c>
      <c r="E203" s="280">
        <v>2</v>
      </c>
      <c r="F203" s="280">
        <f t="shared" si="8"/>
        <v>63</v>
      </c>
      <c r="G203" s="280">
        <v>254</v>
      </c>
      <c r="H203" s="279"/>
      <c r="I203" s="280"/>
      <c r="J203" s="282">
        <f t="shared" si="9"/>
        <v>0</v>
      </c>
    </row>
    <row r="204" spans="1:10" ht="28.8" hidden="1" x14ac:dyDescent="0.3">
      <c r="A204" s="279" t="s">
        <v>1049</v>
      </c>
      <c r="B204" s="280">
        <v>2022</v>
      </c>
      <c r="C204" s="279" t="s">
        <v>1046</v>
      </c>
      <c r="D204" s="279" t="s">
        <v>1028</v>
      </c>
      <c r="E204" s="280">
        <v>9</v>
      </c>
      <c r="F204" s="280">
        <f t="shared" si="8"/>
        <v>64</v>
      </c>
      <c r="G204" s="280">
        <v>263</v>
      </c>
      <c r="H204" s="279"/>
      <c r="I204" s="280"/>
      <c r="J204" s="282">
        <f t="shared" si="9"/>
        <v>0</v>
      </c>
    </row>
    <row r="205" spans="1:10" ht="28.8" hidden="1" x14ac:dyDescent="0.3">
      <c r="A205" s="279" t="s">
        <v>1049</v>
      </c>
      <c r="B205" s="280">
        <v>2022</v>
      </c>
      <c r="C205" s="279" t="s">
        <v>1047</v>
      </c>
      <c r="D205" s="279" t="s">
        <v>1028</v>
      </c>
      <c r="E205" s="280">
        <v>1</v>
      </c>
      <c r="F205" s="280">
        <f t="shared" si="8"/>
        <v>65</v>
      </c>
      <c r="G205" s="280">
        <v>272</v>
      </c>
      <c r="H205" s="279"/>
      <c r="I205" s="280"/>
      <c r="J205" s="282">
        <f t="shared" si="9"/>
        <v>0</v>
      </c>
    </row>
    <row r="206" spans="1:10" ht="28.8" hidden="1" x14ac:dyDescent="0.3">
      <c r="A206" s="279" t="s">
        <v>1049</v>
      </c>
      <c r="B206" s="280">
        <v>2022</v>
      </c>
      <c r="C206" s="279" t="s">
        <v>1048</v>
      </c>
      <c r="D206" s="279" t="s">
        <v>1028</v>
      </c>
      <c r="E206" s="280">
        <v>1</v>
      </c>
      <c r="F206" s="280">
        <f t="shared" ref="F206:F269" si="10">F205+1</f>
        <v>66</v>
      </c>
      <c r="G206" s="280">
        <v>281</v>
      </c>
      <c r="H206" s="279"/>
      <c r="I206" s="280"/>
      <c r="J206" s="282">
        <f t="shared" si="9"/>
        <v>0</v>
      </c>
    </row>
    <row r="207" spans="1:10" ht="28.8" hidden="1" x14ac:dyDescent="0.3">
      <c r="A207" s="279" t="s">
        <v>1049</v>
      </c>
      <c r="B207" s="280">
        <v>2022</v>
      </c>
      <c r="C207" s="279" t="s">
        <v>1027</v>
      </c>
      <c r="D207" s="279" t="s">
        <v>1028</v>
      </c>
      <c r="E207" s="280">
        <v>1</v>
      </c>
      <c r="F207" s="280">
        <f t="shared" si="10"/>
        <v>67</v>
      </c>
      <c r="G207" s="280">
        <v>290</v>
      </c>
      <c r="H207" s="279"/>
      <c r="I207" s="280"/>
      <c r="J207" s="282">
        <f t="shared" si="9"/>
        <v>0</v>
      </c>
    </row>
    <row r="208" spans="1:10" ht="28.8" hidden="1" x14ac:dyDescent="0.3">
      <c r="A208" s="279" t="s">
        <v>1049</v>
      </c>
      <c r="B208" s="280">
        <v>2022</v>
      </c>
      <c r="C208" s="279" t="s">
        <v>1038</v>
      </c>
      <c r="D208" s="279" t="s">
        <v>1028</v>
      </c>
      <c r="E208" s="280">
        <v>0</v>
      </c>
      <c r="F208" s="280">
        <f t="shared" si="10"/>
        <v>68</v>
      </c>
      <c r="G208" s="280">
        <v>299</v>
      </c>
      <c r="H208" s="279"/>
      <c r="I208" s="280"/>
      <c r="J208" s="282">
        <f t="shared" si="9"/>
        <v>0</v>
      </c>
    </row>
    <row r="209" spans="1:10" ht="28.8" hidden="1" x14ac:dyDescent="0.3">
      <c r="A209" s="279" t="s">
        <v>1049</v>
      </c>
      <c r="B209" s="280">
        <v>2021</v>
      </c>
      <c r="C209" s="279" t="s">
        <v>1046</v>
      </c>
      <c r="D209" s="279" t="s">
        <v>1032</v>
      </c>
      <c r="E209" s="280">
        <v>0</v>
      </c>
      <c r="F209" s="280">
        <f t="shared" si="10"/>
        <v>69</v>
      </c>
      <c r="G209" s="280">
        <v>159</v>
      </c>
      <c r="H209" s="279"/>
      <c r="I209" s="280"/>
      <c r="J209" s="282">
        <f t="shared" si="9"/>
        <v>0</v>
      </c>
    </row>
    <row r="210" spans="1:10" ht="28.8" hidden="1" x14ac:dyDescent="0.3">
      <c r="A210" s="279" t="s">
        <v>1049</v>
      </c>
      <c r="B210" s="280">
        <v>2021</v>
      </c>
      <c r="C210" s="279" t="s">
        <v>1047</v>
      </c>
      <c r="D210" s="279" t="s">
        <v>1032</v>
      </c>
      <c r="E210" s="280">
        <v>0</v>
      </c>
      <c r="F210" s="280">
        <f t="shared" si="10"/>
        <v>70</v>
      </c>
      <c r="G210" s="280">
        <v>168</v>
      </c>
      <c r="H210" s="279"/>
      <c r="I210" s="280"/>
      <c r="J210" s="282">
        <f t="shared" si="9"/>
        <v>0</v>
      </c>
    </row>
    <row r="211" spans="1:10" ht="28.8" hidden="1" x14ac:dyDescent="0.3">
      <c r="A211" s="279" t="s">
        <v>1049</v>
      </c>
      <c r="B211" s="280">
        <v>2021</v>
      </c>
      <c r="C211" s="279" t="s">
        <v>1048</v>
      </c>
      <c r="D211" s="279" t="s">
        <v>1032</v>
      </c>
      <c r="E211" s="280">
        <v>0</v>
      </c>
      <c r="F211" s="280">
        <f t="shared" si="10"/>
        <v>71</v>
      </c>
      <c r="G211" s="280">
        <v>177</v>
      </c>
      <c r="H211" s="279"/>
      <c r="I211" s="280"/>
      <c r="J211" s="282">
        <f t="shared" si="9"/>
        <v>0</v>
      </c>
    </row>
    <row r="212" spans="1:10" ht="28.8" hidden="1" x14ac:dyDescent="0.3">
      <c r="A212" s="279" t="s">
        <v>1049</v>
      </c>
      <c r="B212" s="280">
        <v>2021</v>
      </c>
      <c r="C212" s="279" t="s">
        <v>1027</v>
      </c>
      <c r="D212" s="279" t="s">
        <v>1032</v>
      </c>
      <c r="E212" s="280">
        <v>0</v>
      </c>
      <c r="F212" s="280">
        <f t="shared" si="10"/>
        <v>72</v>
      </c>
      <c r="G212" s="280">
        <v>186</v>
      </c>
      <c r="H212" s="279"/>
      <c r="I212" s="280"/>
      <c r="J212" s="282">
        <f t="shared" si="9"/>
        <v>0</v>
      </c>
    </row>
    <row r="213" spans="1:10" ht="28.8" hidden="1" x14ac:dyDescent="0.3">
      <c r="A213" s="279" t="s">
        <v>1049</v>
      </c>
      <c r="B213" s="280">
        <v>2021</v>
      </c>
      <c r="C213" s="279" t="s">
        <v>1038</v>
      </c>
      <c r="D213" s="279" t="s">
        <v>1032</v>
      </c>
      <c r="E213" s="280">
        <v>0</v>
      </c>
      <c r="F213" s="280">
        <f t="shared" si="10"/>
        <v>73</v>
      </c>
      <c r="G213" s="280">
        <v>195</v>
      </c>
      <c r="H213" s="279"/>
      <c r="I213" s="280"/>
      <c r="J213" s="282">
        <f t="shared" si="9"/>
        <v>0</v>
      </c>
    </row>
    <row r="214" spans="1:10" ht="28.8" hidden="1" x14ac:dyDescent="0.3">
      <c r="A214" s="279" t="s">
        <v>1049</v>
      </c>
      <c r="B214" s="280">
        <v>2021</v>
      </c>
      <c r="C214" s="279" t="s">
        <v>1039</v>
      </c>
      <c r="D214" s="279" t="s">
        <v>1032</v>
      </c>
      <c r="E214" s="280">
        <v>0</v>
      </c>
      <c r="F214" s="280">
        <f t="shared" si="10"/>
        <v>74</v>
      </c>
      <c r="G214" s="280">
        <v>204</v>
      </c>
      <c r="H214" s="279"/>
      <c r="I214" s="280"/>
      <c r="J214" s="282">
        <f t="shared" si="9"/>
        <v>0</v>
      </c>
    </row>
    <row r="215" spans="1:10" ht="28.8" hidden="1" x14ac:dyDescent="0.3">
      <c r="A215" s="279" t="s">
        <v>1049</v>
      </c>
      <c r="B215" s="280">
        <v>2021</v>
      </c>
      <c r="C215" s="279" t="s">
        <v>1040</v>
      </c>
      <c r="D215" s="279" t="s">
        <v>1032</v>
      </c>
      <c r="E215" s="280">
        <v>55</v>
      </c>
      <c r="F215" s="280">
        <f t="shared" si="10"/>
        <v>75</v>
      </c>
      <c r="G215" s="280">
        <v>213</v>
      </c>
      <c r="H215" s="279"/>
      <c r="I215" s="280"/>
      <c r="J215" s="282">
        <f t="shared" si="9"/>
        <v>0</v>
      </c>
    </row>
    <row r="216" spans="1:10" ht="28.8" hidden="1" x14ac:dyDescent="0.3">
      <c r="A216" s="279" t="s">
        <v>1049</v>
      </c>
      <c r="B216" s="280">
        <v>2021</v>
      </c>
      <c r="C216" s="279" t="s">
        <v>1041</v>
      </c>
      <c r="D216" s="279" t="s">
        <v>1032</v>
      </c>
      <c r="E216" s="280">
        <v>111</v>
      </c>
      <c r="F216" s="280">
        <f t="shared" si="10"/>
        <v>76</v>
      </c>
      <c r="G216" s="280">
        <v>222</v>
      </c>
      <c r="H216" s="279"/>
      <c r="I216" s="280"/>
      <c r="J216" s="282">
        <f t="shared" si="9"/>
        <v>0</v>
      </c>
    </row>
    <row r="217" spans="1:10" ht="28.8" hidden="1" x14ac:dyDescent="0.3">
      <c r="A217" s="279" t="s">
        <v>1049</v>
      </c>
      <c r="B217" s="280">
        <v>2021</v>
      </c>
      <c r="C217" s="279" t="s">
        <v>1042</v>
      </c>
      <c r="D217" s="279" t="s">
        <v>1032</v>
      </c>
      <c r="E217" s="280">
        <v>330</v>
      </c>
      <c r="F217" s="280">
        <f t="shared" si="10"/>
        <v>77</v>
      </c>
      <c r="G217" s="280">
        <v>231</v>
      </c>
      <c r="H217" s="279"/>
      <c r="I217" s="280"/>
      <c r="J217" s="282">
        <f t="shared" si="9"/>
        <v>0</v>
      </c>
    </row>
    <row r="218" spans="1:10" ht="28.8" hidden="1" x14ac:dyDescent="0.3">
      <c r="A218" s="279" t="s">
        <v>1049</v>
      </c>
      <c r="B218" s="280">
        <v>2021</v>
      </c>
      <c r="C218" s="279" t="s">
        <v>1043</v>
      </c>
      <c r="D218" s="279" t="s">
        <v>1032</v>
      </c>
      <c r="E218" s="280">
        <v>1360</v>
      </c>
      <c r="F218" s="280">
        <f t="shared" si="10"/>
        <v>78</v>
      </c>
      <c r="G218" s="280">
        <v>240</v>
      </c>
      <c r="H218" s="279"/>
      <c r="I218" s="280"/>
      <c r="J218" s="282">
        <f t="shared" si="9"/>
        <v>0</v>
      </c>
    </row>
    <row r="219" spans="1:10" ht="28.8" hidden="1" x14ac:dyDescent="0.3">
      <c r="A219" s="279" t="s">
        <v>1049</v>
      </c>
      <c r="B219" s="280">
        <v>2021</v>
      </c>
      <c r="C219" s="279" t="s">
        <v>1044</v>
      </c>
      <c r="D219" s="279" t="s">
        <v>1032</v>
      </c>
      <c r="E219" s="280">
        <v>1676</v>
      </c>
      <c r="F219" s="280">
        <f t="shared" si="10"/>
        <v>79</v>
      </c>
      <c r="G219" s="280">
        <v>249</v>
      </c>
      <c r="H219" s="279"/>
      <c r="I219" s="280"/>
      <c r="J219" s="282">
        <f t="shared" si="9"/>
        <v>0</v>
      </c>
    </row>
    <row r="220" spans="1:10" ht="28.8" hidden="1" x14ac:dyDescent="0.3">
      <c r="A220" s="279" t="s">
        <v>1049</v>
      </c>
      <c r="B220" s="280">
        <v>2021</v>
      </c>
      <c r="C220" s="279" t="s">
        <v>1045</v>
      </c>
      <c r="D220" s="279" t="s">
        <v>1032</v>
      </c>
      <c r="E220" s="280">
        <v>1058</v>
      </c>
      <c r="F220" s="280">
        <f t="shared" si="10"/>
        <v>80</v>
      </c>
      <c r="G220" s="280">
        <v>258</v>
      </c>
      <c r="H220" s="279"/>
      <c r="I220" s="280"/>
      <c r="J220" s="282">
        <f t="shared" si="9"/>
        <v>0</v>
      </c>
    </row>
    <row r="221" spans="1:10" ht="28.8" hidden="1" x14ac:dyDescent="0.3">
      <c r="A221" s="279" t="s">
        <v>1049</v>
      </c>
      <c r="B221" s="280">
        <v>2022</v>
      </c>
      <c r="C221" s="279" t="s">
        <v>1046</v>
      </c>
      <c r="D221" s="279" t="s">
        <v>1032</v>
      </c>
      <c r="E221" s="280">
        <v>1098</v>
      </c>
      <c r="F221" s="280">
        <f t="shared" si="10"/>
        <v>81</v>
      </c>
      <c r="G221" s="280">
        <v>267</v>
      </c>
      <c r="H221" s="279"/>
      <c r="I221" s="280"/>
      <c r="J221" s="282">
        <f t="shared" si="9"/>
        <v>0</v>
      </c>
    </row>
    <row r="222" spans="1:10" ht="28.8" hidden="1" x14ac:dyDescent="0.3">
      <c r="A222" s="279" t="s">
        <v>1049</v>
      </c>
      <c r="B222" s="280">
        <v>2022</v>
      </c>
      <c r="C222" s="279" t="s">
        <v>1047</v>
      </c>
      <c r="D222" s="279" t="s">
        <v>1032</v>
      </c>
      <c r="E222" s="280">
        <v>365</v>
      </c>
      <c r="F222" s="280">
        <f t="shared" si="10"/>
        <v>82</v>
      </c>
      <c r="G222" s="280">
        <v>276</v>
      </c>
      <c r="H222" s="279"/>
      <c r="I222" s="280"/>
      <c r="J222" s="282">
        <f t="shared" si="9"/>
        <v>0</v>
      </c>
    </row>
    <row r="223" spans="1:10" ht="28.8" hidden="1" x14ac:dyDescent="0.3">
      <c r="A223" s="279" t="s">
        <v>1049</v>
      </c>
      <c r="B223" s="280">
        <v>2022</v>
      </c>
      <c r="C223" s="279" t="s">
        <v>1048</v>
      </c>
      <c r="D223" s="279" t="s">
        <v>1032</v>
      </c>
      <c r="E223" s="280">
        <v>262</v>
      </c>
      <c r="F223" s="280">
        <f t="shared" si="10"/>
        <v>83</v>
      </c>
      <c r="G223" s="280">
        <v>285</v>
      </c>
      <c r="H223" s="279"/>
      <c r="I223" s="280"/>
      <c r="J223" s="282">
        <f t="shared" si="9"/>
        <v>0</v>
      </c>
    </row>
    <row r="224" spans="1:10" ht="28.8" hidden="1" x14ac:dyDescent="0.3">
      <c r="A224" s="279" t="s">
        <v>1049</v>
      </c>
      <c r="B224" s="280">
        <v>2022</v>
      </c>
      <c r="C224" s="279" t="s">
        <v>1027</v>
      </c>
      <c r="D224" s="279" t="s">
        <v>1032</v>
      </c>
      <c r="E224" s="280">
        <v>246</v>
      </c>
      <c r="F224" s="280">
        <f t="shared" si="10"/>
        <v>84</v>
      </c>
      <c r="G224" s="280">
        <v>294</v>
      </c>
      <c r="H224" s="279"/>
      <c r="I224" s="280"/>
      <c r="J224" s="282">
        <f t="shared" si="9"/>
        <v>0</v>
      </c>
    </row>
    <row r="225" spans="1:10" ht="28.8" hidden="1" x14ac:dyDescent="0.3">
      <c r="A225" s="279" t="s">
        <v>1049</v>
      </c>
      <c r="B225" s="280">
        <v>2022</v>
      </c>
      <c r="C225" s="279" t="s">
        <v>1038</v>
      </c>
      <c r="D225" s="279" t="s">
        <v>1032</v>
      </c>
      <c r="E225" s="280">
        <v>103</v>
      </c>
      <c r="F225" s="280">
        <f t="shared" si="10"/>
        <v>85</v>
      </c>
      <c r="G225" s="280">
        <v>303</v>
      </c>
      <c r="H225" s="279"/>
      <c r="I225" s="280"/>
      <c r="J225" s="282">
        <f t="shared" si="9"/>
        <v>0</v>
      </c>
    </row>
    <row r="226" spans="1:10" ht="43.2" hidden="1" x14ac:dyDescent="0.3">
      <c r="A226" s="279" t="s">
        <v>1049</v>
      </c>
      <c r="B226" s="280">
        <v>2021</v>
      </c>
      <c r="C226" s="279" t="s">
        <v>1046</v>
      </c>
      <c r="D226" s="279" t="s">
        <v>1031</v>
      </c>
      <c r="E226" s="280">
        <v>11</v>
      </c>
      <c r="F226" s="280">
        <f t="shared" si="10"/>
        <v>86</v>
      </c>
      <c r="G226" s="280">
        <v>158</v>
      </c>
      <c r="H226" s="279"/>
      <c r="I226" s="280"/>
      <c r="J226" s="282">
        <f t="shared" si="9"/>
        <v>0</v>
      </c>
    </row>
    <row r="227" spans="1:10" ht="43.2" hidden="1" x14ac:dyDescent="0.3">
      <c r="A227" s="279" t="s">
        <v>1049</v>
      </c>
      <c r="B227" s="280">
        <v>2021</v>
      </c>
      <c r="C227" s="279" t="s">
        <v>1047</v>
      </c>
      <c r="D227" s="279" t="s">
        <v>1031</v>
      </c>
      <c r="E227" s="280">
        <v>66</v>
      </c>
      <c r="F227" s="280">
        <f t="shared" si="10"/>
        <v>87</v>
      </c>
      <c r="G227" s="280">
        <v>167</v>
      </c>
      <c r="H227" s="279"/>
      <c r="I227" s="280"/>
      <c r="J227" s="282">
        <f t="shared" si="9"/>
        <v>0</v>
      </c>
    </row>
    <row r="228" spans="1:10" ht="43.2" hidden="1" x14ac:dyDescent="0.3">
      <c r="A228" s="279" t="s">
        <v>1049</v>
      </c>
      <c r="B228" s="280">
        <v>2021</v>
      </c>
      <c r="C228" s="279" t="s">
        <v>1048</v>
      </c>
      <c r="D228" s="279" t="s">
        <v>1031</v>
      </c>
      <c r="E228" s="280">
        <v>36</v>
      </c>
      <c r="F228" s="280">
        <f t="shared" si="10"/>
        <v>88</v>
      </c>
      <c r="G228" s="280">
        <v>176</v>
      </c>
      <c r="H228" s="279"/>
      <c r="I228" s="280"/>
      <c r="J228" s="282">
        <f t="shared" si="9"/>
        <v>0</v>
      </c>
    </row>
    <row r="229" spans="1:10" ht="43.2" hidden="1" x14ac:dyDescent="0.3">
      <c r="A229" s="279" t="s">
        <v>1049</v>
      </c>
      <c r="B229" s="280">
        <v>2021</v>
      </c>
      <c r="C229" s="279" t="s">
        <v>1027</v>
      </c>
      <c r="D229" s="279" t="s">
        <v>1031</v>
      </c>
      <c r="E229" s="280">
        <v>60</v>
      </c>
      <c r="F229" s="280">
        <f t="shared" si="10"/>
        <v>89</v>
      </c>
      <c r="G229" s="280">
        <v>185</v>
      </c>
      <c r="H229" s="279"/>
      <c r="I229" s="280"/>
      <c r="J229" s="282">
        <f t="shared" si="9"/>
        <v>0</v>
      </c>
    </row>
    <row r="230" spans="1:10" ht="43.2" hidden="1" x14ac:dyDescent="0.3">
      <c r="A230" s="279" t="s">
        <v>1049</v>
      </c>
      <c r="B230" s="280">
        <v>2021</v>
      </c>
      <c r="C230" s="279" t="s">
        <v>1038</v>
      </c>
      <c r="D230" s="279" t="s">
        <v>1031</v>
      </c>
      <c r="E230" s="280">
        <v>70</v>
      </c>
      <c r="F230" s="280">
        <f t="shared" si="10"/>
        <v>90</v>
      </c>
      <c r="G230" s="280">
        <v>194</v>
      </c>
      <c r="H230" s="279"/>
      <c r="I230" s="280"/>
      <c r="J230" s="282">
        <f t="shared" si="9"/>
        <v>0</v>
      </c>
    </row>
    <row r="231" spans="1:10" ht="43.2" hidden="1" x14ac:dyDescent="0.3">
      <c r="A231" s="279" t="s">
        <v>1049</v>
      </c>
      <c r="B231" s="280">
        <v>2021</v>
      </c>
      <c r="C231" s="279" t="s">
        <v>1039</v>
      </c>
      <c r="D231" s="279" t="s">
        <v>1031</v>
      </c>
      <c r="E231" s="280">
        <v>169</v>
      </c>
      <c r="F231" s="280">
        <f t="shared" si="10"/>
        <v>91</v>
      </c>
      <c r="G231" s="280">
        <v>203</v>
      </c>
      <c r="H231" s="279"/>
      <c r="I231" s="280"/>
      <c r="J231" s="282">
        <f t="shared" si="9"/>
        <v>0</v>
      </c>
    </row>
    <row r="232" spans="1:10" ht="43.2" hidden="1" x14ac:dyDescent="0.3">
      <c r="A232" s="279" t="s">
        <v>1049</v>
      </c>
      <c r="B232" s="280">
        <v>2021</v>
      </c>
      <c r="C232" s="279" t="s">
        <v>1040</v>
      </c>
      <c r="D232" s="279" t="s">
        <v>1031</v>
      </c>
      <c r="E232" s="280">
        <v>701</v>
      </c>
      <c r="F232" s="280">
        <f t="shared" si="10"/>
        <v>92</v>
      </c>
      <c r="G232" s="280">
        <v>212</v>
      </c>
      <c r="H232" s="279"/>
      <c r="I232" s="280"/>
      <c r="J232" s="282">
        <f t="shared" si="9"/>
        <v>0</v>
      </c>
    </row>
    <row r="233" spans="1:10" ht="43.2" hidden="1" x14ac:dyDescent="0.3">
      <c r="A233" s="279" t="s">
        <v>1049</v>
      </c>
      <c r="B233" s="280">
        <v>2021</v>
      </c>
      <c r="C233" s="279" t="s">
        <v>1041</v>
      </c>
      <c r="D233" s="279" t="s">
        <v>1031</v>
      </c>
      <c r="E233" s="280">
        <v>1451</v>
      </c>
      <c r="F233" s="280">
        <f t="shared" si="10"/>
        <v>93</v>
      </c>
      <c r="G233" s="280">
        <v>221</v>
      </c>
      <c r="H233" s="279"/>
      <c r="I233" s="280"/>
      <c r="J233" s="282">
        <f t="shared" si="9"/>
        <v>0</v>
      </c>
    </row>
    <row r="234" spans="1:10" ht="43.2" hidden="1" x14ac:dyDescent="0.3">
      <c r="A234" s="279" t="s">
        <v>1049</v>
      </c>
      <c r="B234" s="280">
        <v>2021</v>
      </c>
      <c r="C234" s="279" t="s">
        <v>1042</v>
      </c>
      <c r="D234" s="279" t="s">
        <v>1031</v>
      </c>
      <c r="E234" s="280">
        <v>1738</v>
      </c>
      <c r="F234" s="280">
        <f t="shared" si="10"/>
        <v>94</v>
      </c>
      <c r="G234" s="280">
        <v>230</v>
      </c>
      <c r="H234" s="279"/>
      <c r="I234" s="280"/>
      <c r="J234" s="282">
        <f t="shared" si="9"/>
        <v>0</v>
      </c>
    </row>
    <row r="235" spans="1:10" ht="43.2" hidden="1" x14ac:dyDescent="0.3">
      <c r="A235" s="279" t="s">
        <v>1049</v>
      </c>
      <c r="B235" s="280">
        <v>2021</v>
      </c>
      <c r="C235" s="279" t="s">
        <v>1043</v>
      </c>
      <c r="D235" s="279" t="s">
        <v>1031</v>
      </c>
      <c r="E235" s="280">
        <v>769</v>
      </c>
      <c r="F235" s="280">
        <f t="shared" si="10"/>
        <v>95</v>
      </c>
      <c r="G235" s="280">
        <v>239</v>
      </c>
      <c r="H235" s="279"/>
      <c r="I235" s="280"/>
      <c r="J235" s="282">
        <f t="shared" si="9"/>
        <v>0</v>
      </c>
    </row>
    <row r="236" spans="1:10" ht="43.2" hidden="1" x14ac:dyDescent="0.3">
      <c r="A236" s="279" t="s">
        <v>1049</v>
      </c>
      <c r="B236" s="280">
        <v>2021</v>
      </c>
      <c r="C236" s="279" t="s">
        <v>1044</v>
      </c>
      <c r="D236" s="279" t="s">
        <v>1031</v>
      </c>
      <c r="E236" s="280">
        <v>199</v>
      </c>
      <c r="F236" s="280">
        <f t="shared" si="10"/>
        <v>96</v>
      </c>
      <c r="G236" s="280">
        <v>248</v>
      </c>
      <c r="H236" s="279"/>
      <c r="I236" s="280"/>
      <c r="J236" s="282">
        <f t="shared" si="9"/>
        <v>0</v>
      </c>
    </row>
    <row r="237" spans="1:10" ht="43.2" hidden="1" x14ac:dyDescent="0.3">
      <c r="A237" s="279" t="s">
        <v>1049</v>
      </c>
      <c r="B237" s="280">
        <v>2021</v>
      </c>
      <c r="C237" s="279" t="s">
        <v>1045</v>
      </c>
      <c r="D237" s="279" t="s">
        <v>1031</v>
      </c>
      <c r="E237" s="280">
        <v>64</v>
      </c>
      <c r="F237" s="280">
        <f t="shared" si="10"/>
        <v>97</v>
      </c>
      <c r="G237" s="280">
        <v>257</v>
      </c>
      <c r="H237" s="279"/>
      <c r="I237" s="280"/>
      <c r="J237" s="282">
        <f t="shared" si="9"/>
        <v>0</v>
      </c>
    </row>
    <row r="238" spans="1:10" ht="43.2" hidden="1" x14ac:dyDescent="0.3">
      <c r="A238" s="279" t="s">
        <v>1049</v>
      </c>
      <c r="B238" s="280">
        <v>2022</v>
      </c>
      <c r="C238" s="279" t="s">
        <v>1046</v>
      </c>
      <c r="D238" s="279" t="s">
        <v>1031</v>
      </c>
      <c r="E238" s="280">
        <v>75</v>
      </c>
      <c r="F238" s="280">
        <f t="shared" si="10"/>
        <v>98</v>
      </c>
      <c r="G238" s="280">
        <v>266</v>
      </c>
      <c r="H238" s="279"/>
      <c r="I238" s="280"/>
      <c r="J238" s="282">
        <f t="shared" si="9"/>
        <v>0</v>
      </c>
    </row>
    <row r="239" spans="1:10" ht="43.2" hidden="1" x14ac:dyDescent="0.3">
      <c r="A239" s="279" t="s">
        <v>1049</v>
      </c>
      <c r="B239" s="280">
        <v>2022</v>
      </c>
      <c r="C239" s="279" t="s">
        <v>1047</v>
      </c>
      <c r="D239" s="279" t="s">
        <v>1031</v>
      </c>
      <c r="E239" s="280">
        <v>17</v>
      </c>
      <c r="F239" s="280">
        <f t="shared" si="10"/>
        <v>99</v>
      </c>
      <c r="G239" s="280">
        <v>275</v>
      </c>
      <c r="H239" s="279"/>
      <c r="I239" s="280"/>
      <c r="J239" s="282">
        <f t="shared" si="9"/>
        <v>0</v>
      </c>
    </row>
    <row r="240" spans="1:10" ht="43.2" hidden="1" x14ac:dyDescent="0.3">
      <c r="A240" s="279" t="s">
        <v>1049</v>
      </c>
      <c r="B240" s="280">
        <v>2022</v>
      </c>
      <c r="C240" s="279" t="s">
        <v>1048</v>
      </c>
      <c r="D240" s="279" t="s">
        <v>1031</v>
      </c>
      <c r="E240" s="280">
        <v>17</v>
      </c>
      <c r="F240" s="280">
        <f t="shared" si="10"/>
        <v>100</v>
      </c>
      <c r="G240" s="280">
        <v>284</v>
      </c>
      <c r="H240" s="279"/>
      <c r="I240" s="280"/>
      <c r="J240" s="282">
        <f t="shared" si="9"/>
        <v>0</v>
      </c>
    </row>
    <row r="241" spans="1:10" ht="43.2" hidden="1" x14ac:dyDescent="0.3">
      <c r="A241" s="279" t="s">
        <v>1049</v>
      </c>
      <c r="B241" s="280">
        <v>2022</v>
      </c>
      <c r="C241" s="279" t="s">
        <v>1027</v>
      </c>
      <c r="D241" s="279" t="s">
        <v>1031</v>
      </c>
      <c r="E241" s="280">
        <v>13</v>
      </c>
      <c r="F241" s="280">
        <f t="shared" si="10"/>
        <v>101</v>
      </c>
      <c r="G241" s="280">
        <v>293</v>
      </c>
      <c r="H241" s="279"/>
      <c r="I241" s="280"/>
      <c r="J241" s="282">
        <f t="shared" si="9"/>
        <v>0</v>
      </c>
    </row>
    <row r="242" spans="1:10" ht="43.2" hidden="1" x14ac:dyDescent="0.3">
      <c r="A242" s="279" t="s">
        <v>1049</v>
      </c>
      <c r="B242" s="280">
        <v>2022</v>
      </c>
      <c r="C242" s="279" t="s">
        <v>1038</v>
      </c>
      <c r="D242" s="279" t="s">
        <v>1031</v>
      </c>
      <c r="E242" s="280">
        <v>6</v>
      </c>
      <c r="F242" s="280">
        <f t="shared" si="10"/>
        <v>102</v>
      </c>
      <c r="G242" s="280">
        <v>302</v>
      </c>
      <c r="H242" s="279"/>
      <c r="I242" s="280"/>
      <c r="J242" s="282">
        <f t="shared" si="9"/>
        <v>0</v>
      </c>
    </row>
    <row r="243" spans="1:10" ht="28.8" hidden="1" x14ac:dyDescent="0.3">
      <c r="A243" s="279" t="s">
        <v>1049</v>
      </c>
      <c r="B243" s="280">
        <v>2021</v>
      </c>
      <c r="C243" s="279" t="s">
        <v>1046</v>
      </c>
      <c r="D243" s="279" t="s">
        <v>1030</v>
      </c>
      <c r="E243" s="280">
        <v>65</v>
      </c>
      <c r="F243" s="280">
        <f t="shared" si="10"/>
        <v>103</v>
      </c>
      <c r="G243" s="280">
        <v>157</v>
      </c>
      <c r="H243" s="279"/>
      <c r="I243" s="280"/>
      <c r="J243" s="282">
        <f t="shared" si="9"/>
        <v>0</v>
      </c>
    </row>
    <row r="244" spans="1:10" ht="28.8" hidden="1" x14ac:dyDescent="0.3">
      <c r="A244" s="279" t="s">
        <v>1049</v>
      </c>
      <c r="B244" s="280">
        <v>2021</v>
      </c>
      <c r="C244" s="279" t="s">
        <v>1047</v>
      </c>
      <c r="D244" s="279" t="s">
        <v>1030</v>
      </c>
      <c r="E244" s="280">
        <v>5</v>
      </c>
      <c r="F244" s="280">
        <f t="shared" si="10"/>
        <v>104</v>
      </c>
      <c r="G244" s="280">
        <v>166</v>
      </c>
      <c r="H244" s="279"/>
      <c r="I244" s="280"/>
      <c r="J244" s="282">
        <f t="shared" si="9"/>
        <v>0</v>
      </c>
    </row>
    <row r="245" spans="1:10" ht="28.8" hidden="1" x14ac:dyDescent="0.3">
      <c r="A245" s="279" t="s">
        <v>1049</v>
      </c>
      <c r="B245" s="280">
        <v>2021</v>
      </c>
      <c r="C245" s="279" t="s">
        <v>1048</v>
      </c>
      <c r="D245" s="279" t="s">
        <v>1030</v>
      </c>
      <c r="E245" s="280">
        <v>29</v>
      </c>
      <c r="F245" s="280">
        <f t="shared" si="10"/>
        <v>105</v>
      </c>
      <c r="G245" s="280">
        <v>175</v>
      </c>
      <c r="H245" s="279"/>
      <c r="I245" s="280"/>
      <c r="J245" s="282">
        <f t="shared" si="9"/>
        <v>0</v>
      </c>
    </row>
    <row r="246" spans="1:10" ht="28.8" hidden="1" x14ac:dyDescent="0.3">
      <c r="A246" s="279" t="s">
        <v>1049</v>
      </c>
      <c r="B246" s="280">
        <v>2021</v>
      </c>
      <c r="C246" s="279" t="s">
        <v>1027</v>
      </c>
      <c r="D246" s="279" t="s">
        <v>1030</v>
      </c>
      <c r="E246" s="280">
        <v>42</v>
      </c>
      <c r="F246" s="280">
        <f t="shared" si="10"/>
        <v>106</v>
      </c>
      <c r="G246" s="280">
        <v>184</v>
      </c>
      <c r="H246" s="279"/>
      <c r="I246" s="280"/>
      <c r="J246" s="282">
        <f t="shared" si="9"/>
        <v>0</v>
      </c>
    </row>
    <row r="247" spans="1:10" ht="28.8" hidden="1" x14ac:dyDescent="0.3">
      <c r="A247" s="279" t="s">
        <v>1049</v>
      </c>
      <c r="B247" s="280">
        <v>2021</v>
      </c>
      <c r="C247" s="279" t="s">
        <v>1038</v>
      </c>
      <c r="D247" s="279" t="s">
        <v>1030</v>
      </c>
      <c r="E247" s="280">
        <v>27</v>
      </c>
      <c r="F247" s="280">
        <f t="shared" si="10"/>
        <v>107</v>
      </c>
      <c r="G247" s="280">
        <v>193</v>
      </c>
      <c r="H247" s="279"/>
      <c r="I247" s="280"/>
      <c r="J247" s="282">
        <f t="shared" si="9"/>
        <v>0</v>
      </c>
    </row>
    <row r="248" spans="1:10" ht="28.8" hidden="1" x14ac:dyDescent="0.3">
      <c r="A248" s="279" t="s">
        <v>1049</v>
      </c>
      <c r="B248" s="280">
        <v>2021</v>
      </c>
      <c r="C248" s="279" t="s">
        <v>1039</v>
      </c>
      <c r="D248" s="279" t="s">
        <v>1030</v>
      </c>
      <c r="E248" s="280">
        <v>8</v>
      </c>
      <c r="F248" s="280">
        <f t="shared" si="10"/>
        <v>108</v>
      </c>
      <c r="G248" s="280">
        <v>202</v>
      </c>
      <c r="H248" s="279"/>
      <c r="I248" s="280"/>
      <c r="J248" s="282">
        <f t="shared" si="9"/>
        <v>0</v>
      </c>
    </row>
    <row r="249" spans="1:10" ht="28.8" hidden="1" x14ac:dyDescent="0.3">
      <c r="A249" s="279" t="s">
        <v>1049</v>
      </c>
      <c r="B249" s="280">
        <v>2021</v>
      </c>
      <c r="C249" s="279" t="s">
        <v>1040</v>
      </c>
      <c r="D249" s="279" t="s">
        <v>1030</v>
      </c>
      <c r="E249" s="280">
        <v>5</v>
      </c>
      <c r="F249" s="280">
        <f t="shared" si="10"/>
        <v>109</v>
      </c>
      <c r="G249" s="280">
        <v>211</v>
      </c>
      <c r="H249" s="279"/>
      <c r="I249" s="280"/>
      <c r="J249" s="282">
        <f t="shared" si="9"/>
        <v>0</v>
      </c>
    </row>
    <row r="250" spans="1:10" ht="28.8" hidden="1" x14ac:dyDescent="0.3">
      <c r="A250" s="279" t="s">
        <v>1049</v>
      </c>
      <c r="B250" s="280">
        <v>2021</v>
      </c>
      <c r="C250" s="279" t="s">
        <v>1041</v>
      </c>
      <c r="D250" s="279" t="s">
        <v>1030</v>
      </c>
      <c r="E250" s="280">
        <v>4</v>
      </c>
      <c r="F250" s="280">
        <f t="shared" si="10"/>
        <v>110</v>
      </c>
      <c r="G250" s="280">
        <v>220</v>
      </c>
      <c r="H250" s="279"/>
      <c r="I250" s="280"/>
      <c r="J250" s="282">
        <f t="shared" si="9"/>
        <v>0</v>
      </c>
    </row>
    <row r="251" spans="1:10" ht="28.8" hidden="1" x14ac:dyDescent="0.3">
      <c r="A251" s="279" t="s">
        <v>1049</v>
      </c>
      <c r="B251" s="280">
        <v>2021</v>
      </c>
      <c r="C251" s="279" t="s">
        <v>1042</v>
      </c>
      <c r="D251" s="279" t="s">
        <v>1030</v>
      </c>
      <c r="E251" s="280">
        <v>2</v>
      </c>
      <c r="F251" s="280">
        <f t="shared" si="10"/>
        <v>111</v>
      </c>
      <c r="G251" s="280">
        <v>229</v>
      </c>
      <c r="H251" s="279"/>
      <c r="I251" s="280"/>
      <c r="J251" s="282">
        <f t="shared" si="9"/>
        <v>0</v>
      </c>
    </row>
    <row r="252" spans="1:10" ht="28.8" hidden="1" x14ac:dyDescent="0.3">
      <c r="A252" s="279" t="s">
        <v>1049</v>
      </c>
      <c r="B252" s="280">
        <v>2021</v>
      </c>
      <c r="C252" s="279" t="s">
        <v>1043</v>
      </c>
      <c r="D252" s="279" t="s">
        <v>1030</v>
      </c>
      <c r="E252" s="280">
        <v>1</v>
      </c>
      <c r="F252" s="280">
        <f t="shared" si="10"/>
        <v>112</v>
      </c>
      <c r="G252" s="280">
        <v>238</v>
      </c>
      <c r="H252" s="279"/>
      <c r="I252" s="280"/>
      <c r="J252" s="282">
        <f t="shared" si="9"/>
        <v>0</v>
      </c>
    </row>
    <row r="253" spans="1:10" ht="28.8" hidden="1" x14ac:dyDescent="0.3">
      <c r="A253" s="279" t="s">
        <v>1049</v>
      </c>
      <c r="B253" s="280">
        <v>2021</v>
      </c>
      <c r="C253" s="279" t="s">
        <v>1044</v>
      </c>
      <c r="D253" s="279" t="s">
        <v>1030</v>
      </c>
      <c r="E253" s="280">
        <v>2</v>
      </c>
      <c r="F253" s="280">
        <f t="shared" si="10"/>
        <v>113</v>
      </c>
      <c r="G253" s="280">
        <v>247</v>
      </c>
      <c r="H253" s="279"/>
      <c r="I253" s="280"/>
      <c r="J253" s="282">
        <f t="shared" si="9"/>
        <v>0</v>
      </c>
    </row>
    <row r="254" spans="1:10" ht="28.8" hidden="1" x14ac:dyDescent="0.3">
      <c r="A254" s="279" t="s">
        <v>1049</v>
      </c>
      <c r="B254" s="280">
        <v>2021</v>
      </c>
      <c r="C254" s="279" t="s">
        <v>1045</v>
      </c>
      <c r="D254" s="279" t="s">
        <v>1030</v>
      </c>
      <c r="E254" s="280">
        <v>1</v>
      </c>
      <c r="F254" s="280">
        <f t="shared" si="10"/>
        <v>114</v>
      </c>
      <c r="G254" s="280">
        <v>256</v>
      </c>
      <c r="H254" s="279"/>
      <c r="I254" s="280"/>
      <c r="J254" s="282">
        <f t="shared" si="9"/>
        <v>0</v>
      </c>
    </row>
    <row r="255" spans="1:10" ht="28.8" hidden="1" x14ac:dyDescent="0.3">
      <c r="A255" s="279" t="s">
        <v>1049</v>
      </c>
      <c r="B255" s="280">
        <v>2022</v>
      </c>
      <c r="C255" s="279" t="s">
        <v>1046</v>
      </c>
      <c r="D255" s="279" t="s">
        <v>1030</v>
      </c>
      <c r="E255" s="280">
        <v>6</v>
      </c>
      <c r="F255" s="280">
        <f t="shared" si="10"/>
        <v>115</v>
      </c>
      <c r="G255" s="280">
        <v>265</v>
      </c>
      <c r="H255" s="279"/>
      <c r="I255" s="280"/>
      <c r="J255" s="282">
        <f t="shared" si="9"/>
        <v>0</v>
      </c>
    </row>
    <row r="256" spans="1:10" ht="28.8" hidden="1" x14ac:dyDescent="0.3">
      <c r="A256" s="279" t="s">
        <v>1049</v>
      </c>
      <c r="B256" s="280">
        <v>2022</v>
      </c>
      <c r="C256" s="279" t="s">
        <v>1047</v>
      </c>
      <c r="D256" s="279" t="s">
        <v>1030</v>
      </c>
      <c r="E256" s="280">
        <v>1</v>
      </c>
      <c r="F256" s="280">
        <f t="shared" si="10"/>
        <v>116</v>
      </c>
      <c r="G256" s="280">
        <v>274</v>
      </c>
      <c r="H256" s="279"/>
      <c r="I256" s="280"/>
      <c r="J256" s="282">
        <f t="shared" si="9"/>
        <v>0</v>
      </c>
    </row>
    <row r="257" spans="1:10" ht="28.8" hidden="1" x14ac:dyDescent="0.3">
      <c r="A257" s="279" t="s">
        <v>1049</v>
      </c>
      <c r="B257" s="280">
        <v>2022</v>
      </c>
      <c r="C257" s="279" t="s">
        <v>1048</v>
      </c>
      <c r="D257" s="279" t="s">
        <v>1030</v>
      </c>
      <c r="E257" s="280">
        <v>2</v>
      </c>
      <c r="F257" s="280">
        <f t="shared" si="10"/>
        <v>117</v>
      </c>
      <c r="G257" s="280">
        <v>283</v>
      </c>
      <c r="H257" s="279"/>
      <c r="I257" s="280"/>
      <c r="J257" s="282">
        <f t="shared" si="9"/>
        <v>0</v>
      </c>
    </row>
    <row r="258" spans="1:10" ht="28.8" hidden="1" x14ac:dyDescent="0.3">
      <c r="A258" s="279" t="s">
        <v>1049</v>
      </c>
      <c r="B258" s="280">
        <v>2022</v>
      </c>
      <c r="C258" s="279" t="s">
        <v>1027</v>
      </c>
      <c r="D258" s="279" t="s">
        <v>1030</v>
      </c>
      <c r="E258" s="280">
        <v>0</v>
      </c>
      <c r="F258" s="280">
        <f t="shared" si="10"/>
        <v>118</v>
      </c>
      <c r="G258" s="280">
        <v>292</v>
      </c>
      <c r="H258" s="279"/>
      <c r="I258" s="280"/>
      <c r="J258" s="282">
        <f t="shared" si="9"/>
        <v>0</v>
      </c>
    </row>
    <row r="259" spans="1:10" ht="28.8" hidden="1" x14ac:dyDescent="0.3">
      <c r="A259" s="279" t="s">
        <v>1049</v>
      </c>
      <c r="B259" s="280">
        <v>2022</v>
      </c>
      <c r="C259" s="279" t="s">
        <v>1038</v>
      </c>
      <c r="D259" s="279" t="s">
        <v>1030</v>
      </c>
      <c r="E259" s="280">
        <v>0</v>
      </c>
      <c r="F259" s="280">
        <f t="shared" si="10"/>
        <v>119</v>
      </c>
      <c r="G259" s="280">
        <v>301</v>
      </c>
      <c r="H259" s="279"/>
      <c r="I259" s="280"/>
      <c r="J259" s="282">
        <f t="shared" si="9"/>
        <v>0</v>
      </c>
    </row>
    <row r="260" spans="1:10" ht="28.8" hidden="1" x14ac:dyDescent="0.3">
      <c r="A260" s="279" t="s">
        <v>1049</v>
      </c>
      <c r="B260" s="280">
        <v>2021</v>
      </c>
      <c r="C260" s="279" t="s">
        <v>1046</v>
      </c>
      <c r="D260" s="279" t="s">
        <v>1034</v>
      </c>
      <c r="E260" s="280">
        <v>0</v>
      </c>
      <c r="F260" s="280">
        <f t="shared" si="10"/>
        <v>120</v>
      </c>
      <c r="G260" s="280">
        <v>161</v>
      </c>
      <c r="H260" s="279"/>
      <c r="I260" s="280"/>
      <c r="J260" s="282">
        <f t="shared" si="9"/>
        <v>0</v>
      </c>
    </row>
    <row r="261" spans="1:10" ht="28.8" hidden="1" x14ac:dyDescent="0.3">
      <c r="A261" s="279" t="s">
        <v>1049</v>
      </c>
      <c r="B261" s="280">
        <v>2021</v>
      </c>
      <c r="C261" s="279" t="s">
        <v>1047</v>
      </c>
      <c r="D261" s="279" t="s">
        <v>1034</v>
      </c>
      <c r="E261" s="280">
        <v>0</v>
      </c>
      <c r="F261" s="280">
        <f t="shared" si="10"/>
        <v>121</v>
      </c>
      <c r="G261" s="280">
        <v>170</v>
      </c>
      <c r="H261" s="279"/>
      <c r="I261" s="280"/>
      <c r="J261" s="282">
        <f t="shared" ref="J261:J324" si="11">SUM(L261:M261)</f>
        <v>0</v>
      </c>
    </row>
    <row r="262" spans="1:10" ht="28.8" hidden="1" x14ac:dyDescent="0.3">
      <c r="A262" s="279" t="s">
        <v>1049</v>
      </c>
      <c r="B262" s="280">
        <v>2021</v>
      </c>
      <c r="C262" s="279" t="s">
        <v>1048</v>
      </c>
      <c r="D262" s="279" t="s">
        <v>1034</v>
      </c>
      <c r="E262" s="280">
        <v>0</v>
      </c>
      <c r="F262" s="280">
        <f t="shared" si="10"/>
        <v>122</v>
      </c>
      <c r="G262" s="280">
        <v>179</v>
      </c>
      <c r="H262" s="279"/>
      <c r="I262" s="280"/>
      <c r="J262" s="282">
        <f t="shared" si="11"/>
        <v>0</v>
      </c>
    </row>
    <row r="263" spans="1:10" ht="28.8" hidden="1" x14ac:dyDescent="0.3">
      <c r="A263" s="279" t="s">
        <v>1049</v>
      </c>
      <c r="B263" s="280">
        <v>2021</v>
      </c>
      <c r="C263" s="279" t="s">
        <v>1027</v>
      </c>
      <c r="D263" s="279" t="s">
        <v>1034</v>
      </c>
      <c r="E263" s="280">
        <v>0</v>
      </c>
      <c r="F263" s="280">
        <f t="shared" si="10"/>
        <v>123</v>
      </c>
      <c r="G263" s="280">
        <v>188</v>
      </c>
      <c r="H263" s="279"/>
      <c r="I263" s="280"/>
      <c r="J263" s="282">
        <f t="shared" si="11"/>
        <v>0</v>
      </c>
    </row>
    <row r="264" spans="1:10" ht="28.8" hidden="1" x14ac:dyDescent="0.3">
      <c r="A264" s="279" t="s">
        <v>1049</v>
      </c>
      <c r="B264" s="280">
        <v>2021</v>
      </c>
      <c r="C264" s="279" t="s">
        <v>1038</v>
      </c>
      <c r="D264" s="279" t="s">
        <v>1034</v>
      </c>
      <c r="E264" s="280">
        <v>0</v>
      </c>
      <c r="F264" s="280">
        <f t="shared" si="10"/>
        <v>124</v>
      </c>
      <c r="G264" s="280">
        <v>197</v>
      </c>
      <c r="H264" s="279"/>
      <c r="I264" s="280"/>
      <c r="J264" s="282">
        <f t="shared" si="11"/>
        <v>0</v>
      </c>
    </row>
    <row r="265" spans="1:10" ht="28.8" hidden="1" x14ac:dyDescent="0.3">
      <c r="A265" s="279" t="s">
        <v>1049</v>
      </c>
      <c r="B265" s="280">
        <v>2021</v>
      </c>
      <c r="C265" s="279" t="s">
        <v>1039</v>
      </c>
      <c r="D265" s="279" t="s">
        <v>1034</v>
      </c>
      <c r="E265" s="280">
        <v>0</v>
      </c>
      <c r="F265" s="280">
        <f t="shared" si="10"/>
        <v>125</v>
      </c>
      <c r="G265" s="280">
        <v>206</v>
      </c>
      <c r="H265" s="279"/>
      <c r="I265" s="280"/>
      <c r="J265" s="282">
        <f t="shared" si="11"/>
        <v>0</v>
      </c>
    </row>
    <row r="266" spans="1:10" ht="28.8" hidden="1" x14ac:dyDescent="0.3">
      <c r="A266" s="279" t="s">
        <v>1049</v>
      </c>
      <c r="B266" s="280">
        <v>2021</v>
      </c>
      <c r="C266" s="279" t="s">
        <v>1040</v>
      </c>
      <c r="D266" s="279" t="s">
        <v>1034</v>
      </c>
      <c r="E266" s="280">
        <v>0</v>
      </c>
      <c r="F266" s="280">
        <f t="shared" si="10"/>
        <v>126</v>
      </c>
      <c r="G266" s="280">
        <v>215</v>
      </c>
      <c r="H266" s="279"/>
      <c r="I266" s="280"/>
      <c r="J266" s="282">
        <f t="shared" si="11"/>
        <v>0</v>
      </c>
    </row>
    <row r="267" spans="1:10" ht="28.8" hidden="1" x14ac:dyDescent="0.3">
      <c r="A267" s="279" t="s">
        <v>1049</v>
      </c>
      <c r="B267" s="280">
        <v>2021</v>
      </c>
      <c r="C267" s="279" t="s">
        <v>1041</v>
      </c>
      <c r="D267" s="279" t="s">
        <v>1034</v>
      </c>
      <c r="E267" s="280">
        <v>0</v>
      </c>
      <c r="F267" s="280">
        <f t="shared" si="10"/>
        <v>127</v>
      </c>
      <c r="G267" s="280">
        <v>224</v>
      </c>
      <c r="H267" s="279"/>
      <c r="I267" s="280"/>
      <c r="J267" s="282">
        <f t="shared" si="11"/>
        <v>0</v>
      </c>
    </row>
    <row r="268" spans="1:10" ht="28.8" hidden="1" x14ac:dyDescent="0.3">
      <c r="A268" s="279" t="s">
        <v>1049</v>
      </c>
      <c r="B268" s="280">
        <v>2021</v>
      </c>
      <c r="C268" s="279" t="s">
        <v>1042</v>
      </c>
      <c r="D268" s="279" t="s">
        <v>1034</v>
      </c>
      <c r="E268" s="280">
        <v>0</v>
      </c>
      <c r="F268" s="280">
        <f t="shared" si="10"/>
        <v>128</v>
      </c>
      <c r="G268" s="280">
        <v>233</v>
      </c>
      <c r="H268" s="279"/>
      <c r="I268" s="280"/>
      <c r="J268" s="282">
        <f t="shared" si="11"/>
        <v>0</v>
      </c>
    </row>
    <row r="269" spans="1:10" ht="28.8" hidden="1" x14ac:dyDescent="0.3">
      <c r="A269" s="279" t="s">
        <v>1049</v>
      </c>
      <c r="B269" s="280">
        <v>2021</v>
      </c>
      <c r="C269" s="279" t="s">
        <v>1043</v>
      </c>
      <c r="D269" s="279" t="s">
        <v>1034</v>
      </c>
      <c r="E269" s="280">
        <v>29</v>
      </c>
      <c r="F269" s="280">
        <f t="shared" si="10"/>
        <v>129</v>
      </c>
      <c r="G269" s="280">
        <v>242</v>
      </c>
      <c r="H269" s="279"/>
      <c r="I269" s="280"/>
      <c r="J269" s="282">
        <f t="shared" si="11"/>
        <v>0</v>
      </c>
    </row>
    <row r="270" spans="1:10" ht="28.8" hidden="1" x14ac:dyDescent="0.3">
      <c r="A270" s="279" t="s">
        <v>1049</v>
      </c>
      <c r="B270" s="280">
        <v>2021</v>
      </c>
      <c r="C270" s="279" t="s">
        <v>1044</v>
      </c>
      <c r="D270" s="279" t="s">
        <v>1034</v>
      </c>
      <c r="E270" s="280">
        <v>292</v>
      </c>
      <c r="F270" s="280">
        <f t="shared" ref="F270:F333" si="12">F269+1</f>
        <v>130</v>
      </c>
      <c r="G270" s="280">
        <v>251</v>
      </c>
      <c r="H270" s="279"/>
      <c r="I270" s="280"/>
      <c r="J270" s="282">
        <f t="shared" si="11"/>
        <v>0</v>
      </c>
    </row>
    <row r="271" spans="1:10" ht="28.8" hidden="1" x14ac:dyDescent="0.3">
      <c r="A271" s="279" t="s">
        <v>1049</v>
      </c>
      <c r="B271" s="280">
        <v>2021</v>
      </c>
      <c r="C271" s="279" t="s">
        <v>1045</v>
      </c>
      <c r="D271" s="279" t="s">
        <v>1034</v>
      </c>
      <c r="E271" s="280">
        <v>676</v>
      </c>
      <c r="F271" s="280">
        <f t="shared" si="12"/>
        <v>131</v>
      </c>
      <c r="G271" s="280">
        <v>260</v>
      </c>
      <c r="H271" s="279"/>
      <c r="I271" s="280"/>
      <c r="J271" s="282">
        <f t="shared" si="11"/>
        <v>0</v>
      </c>
    </row>
    <row r="272" spans="1:10" ht="28.8" hidden="1" x14ac:dyDescent="0.3">
      <c r="A272" s="279" t="s">
        <v>1049</v>
      </c>
      <c r="B272" s="280">
        <v>2022</v>
      </c>
      <c r="C272" s="279" t="s">
        <v>1046</v>
      </c>
      <c r="D272" s="279" t="s">
        <v>1034</v>
      </c>
      <c r="E272" s="280">
        <v>2519</v>
      </c>
      <c r="F272" s="280">
        <f t="shared" si="12"/>
        <v>132</v>
      </c>
      <c r="G272" s="280">
        <v>269</v>
      </c>
      <c r="H272" s="279"/>
      <c r="I272" s="280"/>
      <c r="J272" s="282">
        <f t="shared" si="11"/>
        <v>0</v>
      </c>
    </row>
    <row r="273" spans="1:10" ht="28.8" hidden="1" x14ac:dyDescent="0.3">
      <c r="A273" s="279" t="s">
        <v>1049</v>
      </c>
      <c r="B273" s="280">
        <v>2022</v>
      </c>
      <c r="C273" s="279" t="s">
        <v>1047</v>
      </c>
      <c r="D273" s="279" t="s">
        <v>1034</v>
      </c>
      <c r="E273" s="280">
        <v>1990</v>
      </c>
      <c r="F273" s="280">
        <f t="shared" si="12"/>
        <v>133</v>
      </c>
      <c r="G273" s="280">
        <v>278</v>
      </c>
      <c r="H273" s="279"/>
      <c r="I273" s="280"/>
      <c r="J273" s="282">
        <f t="shared" si="11"/>
        <v>0</v>
      </c>
    </row>
    <row r="274" spans="1:10" ht="28.8" hidden="1" x14ac:dyDescent="0.3">
      <c r="A274" s="279" t="s">
        <v>1049</v>
      </c>
      <c r="B274" s="280">
        <v>2022</v>
      </c>
      <c r="C274" s="279" t="s">
        <v>1048</v>
      </c>
      <c r="D274" s="279" t="s">
        <v>1034</v>
      </c>
      <c r="E274" s="280">
        <v>2330</v>
      </c>
      <c r="F274" s="280">
        <f t="shared" si="12"/>
        <v>134</v>
      </c>
      <c r="G274" s="280">
        <v>287</v>
      </c>
      <c r="H274" s="279"/>
      <c r="I274" s="280"/>
      <c r="J274" s="282">
        <f t="shared" si="11"/>
        <v>0</v>
      </c>
    </row>
    <row r="275" spans="1:10" ht="28.8" hidden="1" x14ac:dyDescent="0.3">
      <c r="A275" s="279" t="s">
        <v>1049</v>
      </c>
      <c r="B275" s="280">
        <v>2022</v>
      </c>
      <c r="C275" s="279" t="s">
        <v>1027</v>
      </c>
      <c r="D275" s="279" t="s">
        <v>1034</v>
      </c>
      <c r="E275" s="280">
        <v>3057</v>
      </c>
      <c r="F275" s="280">
        <f t="shared" si="12"/>
        <v>135</v>
      </c>
      <c r="G275" s="280">
        <v>296</v>
      </c>
      <c r="H275" s="279"/>
      <c r="I275" s="280"/>
      <c r="J275" s="282">
        <f t="shared" si="11"/>
        <v>0</v>
      </c>
    </row>
    <row r="276" spans="1:10" ht="28.8" hidden="1" x14ac:dyDescent="0.3">
      <c r="A276" s="279" t="s">
        <v>1049</v>
      </c>
      <c r="B276" s="280">
        <v>2022</v>
      </c>
      <c r="C276" s="279" t="s">
        <v>1038</v>
      </c>
      <c r="D276" s="279" t="s">
        <v>1034</v>
      </c>
      <c r="E276" s="280">
        <v>1155</v>
      </c>
      <c r="F276" s="280">
        <f t="shared" si="12"/>
        <v>136</v>
      </c>
      <c r="G276" s="280">
        <v>305</v>
      </c>
      <c r="H276" s="279"/>
      <c r="I276" s="280"/>
      <c r="J276" s="282">
        <f t="shared" si="11"/>
        <v>0</v>
      </c>
    </row>
    <row r="277" spans="1:10" ht="28.8" hidden="1" x14ac:dyDescent="0.3">
      <c r="A277" s="279" t="s">
        <v>1049</v>
      </c>
      <c r="B277" s="280">
        <v>2021</v>
      </c>
      <c r="C277" s="279" t="s">
        <v>1046</v>
      </c>
      <c r="D277" s="279" t="s">
        <v>1033</v>
      </c>
      <c r="E277" s="280">
        <v>0</v>
      </c>
      <c r="F277" s="280">
        <f t="shared" si="12"/>
        <v>137</v>
      </c>
      <c r="G277" s="280">
        <v>160</v>
      </c>
      <c r="H277" s="279"/>
      <c r="I277" s="280"/>
      <c r="J277" s="282">
        <f t="shared" si="11"/>
        <v>0</v>
      </c>
    </row>
    <row r="278" spans="1:10" ht="28.8" hidden="1" x14ac:dyDescent="0.3">
      <c r="A278" s="279" t="s">
        <v>1049</v>
      </c>
      <c r="B278" s="280">
        <v>2021</v>
      </c>
      <c r="C278" s="279" t="s">
        <v>1047</v>
      </c>
      <c r="D278" s="279" t="s">
        <v>1033</v>
      </c>
      <c r="E278" s="280">
        <v>0</v>
      </c>
      <c r="F278" s="280">
        <f t="shared" si="12"/>
        <v>138</v>
      </c>
      <c r="G278" s="280">
        <v>169</v>
      </c>
      <c r="H278" s="279"/>
      <c r="I278" s="280"/>
      <c r="J278" s="282">
        <f t="shared" si="11"/>
        <v>0</v>
      </c>
    </row>
    <row r="279" spans="1:10" ht="28.8" hidden="1" x14ac:dyDescent="0.3">
      <c r="A279" s="279" t="s">
        <v>1049</v>
      </c>
      <c r="B279" s="280">
        <v>2021</v>
      </c>
      <c r="C279" s="279" t="s">
        <v>1048</v>
      </c>
      <c r="D279" s="279" t="s">
        <v>1033</v>
      </c>
      <c r="E279" s="280">
        <v>0</v>
      </c>
      <c r="F279" s="280">
        <f t="shared" si="12"/>
        <v>139</v>
      </c>
      <c r="G279" s="280">
        <v>178</v>
      </c>
      <c r="H279" s="279"/>
      <c r="I279" s="280"/>
      <c r="J279" s="282">
        <f t="shared" si="11"/>
        <v>0</v>
      </c>
    </row>
    <row r="280" spans="1:10" ht="28.8" hidden="1" x14ac:dyDescent="0.3">
      <c r="A280" s="279" t="s">
        <v>1049</v>
      </c>
      <c r="B280" s="280">
        <v>2021</v>
      </c>
      <c r="C280" s="279" t="s">
        <v>1027</v>
      </c>
      <c r="D280" s="279" t="s">
        <v>1033</v>
      </c>
      <c r="E280" s="280">
        <v>0</v>
      </c>
      <c r="F280" s="280">
        <f t="shared" si="12"/>
        <v>140</v>
      </c>
      <c r="G280" s="280">
        <v>187</v>
      </c>
      <c r="H280" s="279"/>
      <c r="I280" s="280"/>
      <c r="J280" s="282">
        <f t="shared" si="11"/>
        <v>0</v>
      </c>
    </row>
    <row r="281" spans="1:10" ht="28.8" hidden="1" x14ac:dyDescent="0.3">
      <c r="A281" s="279" t="s">
        <v>1049</v>
      </c>
      <c r="B281" s="280">
        <v>2021</v>
      </c>
      <c r="C281" s="279" t="s">
        <v>1038</v>
      </c>
      <c r="D281" s="279" t="s">
        <v>1033</v>
      </c>
      <c r="E281" s="280">
        <v>0</v>
      </c>
      <c r="F281" s="280">
        <f t="shared" si="12"/>
        <v>141</v>
      </c>
      <c r="G281" s="280">
        <v>196</v>
      </c>
      <c r="H281" s="279"/>
      <c r="I281" s="280"/>
      <c r="J281" s="282">
        <f t="shared" si="11"/>
        <v>0</v>
      </c>
    </row>
    <row r="282" spans="1:10" ht="28.8" hidden="1" x14ac:dyDescent="0.3">
      <c r="A282" s="279" t="s">
        <v>1049</v>
      </c>
      <c r="B282" s="280">
        <v>2021</v>
      </c>
      <c r="C282" s="279" t="s">
        <v>1039</v>
      </c>
      <c r="D282" s="279" t="s">
        <v>1033</v>
      </c>
      <c r="E282" s="280">
        <v>0</v>
      </c>
      <c r="F282" s="280">
        <f t="shared" si="12"/>
        <v>142</v>
      </c>
      <c r="G282" s="280">
        <v>205</v>
      </c>
      <c r="H282" s="279"/>
      <c r="I282" s="280"/>
      <c r="J282" s="282">
        <f t="shared" si="11"/>
        <v>0</v>
      </c>
    </row>
    <row r="283" spans="1:10" ht="28.8" hidden="1" x14ac:dyDescent="0.3">
      <c r="A283" s="279" t="s">
        <v>1049</v>
      </c>
      <c r="B283" s="280">
        <v>2021</v>
      </c>
      <c r="C283" s="279" t="s">
        <v>1040</v>
      </c>
      <c r="D283" s="279" t="s">
        <v>1033</v>
      </c>
      <c r="E283" s="280">
        <v>0</v>
      </c>
      <c r="F283" s="280">
        <f t="shared" si="12"/>
        <v>143</v>
      </c>
      <c r="G283" s="280">
        <v>214</v>
      </c>
      <c r="H283" s="279"/>
      <c r="I283" s="280"/>
      <c r="J283" s="282">
        <f t="shared" si="11"/>
        <v>0</v>
      </c>
    </row>
    <row r="284" spans="1:10" ht="28.8" hidden="1" x14ac:dyDescent="0.3">
      <c r="A284" s="279" t="s">
        <v>1049</v>
      </c>
      <c r="B284" s="280">
        <v>2021</v>
      </c>
      <c r="C284" s="279" t="s">
        <v>1041</v>
      </c>
      <c r="D284" s="279" t="s">
        <v>1033</v>
      </c>
      <c r="E284" s="280">
        <v>0</v>
      </c>
      <c r="F284" s="280">
        <f t="shared" si="12"/>
        <v>144</v>
      </c>
      <c r="G284" s="280">
        <v>223</v>
      </c>
      <c r="H284" s="279"/>
      <c r="I284" s="280"/>
      <c r="J284" s="282">
        <f t="shared" si="11"/>
        <v>0</v>
      </c>
    </row>
    <row r="285" spans="1:10" ht="28.8" hidden="1" x14ac:dyDescent="0.3">
      <c r="A285" s="279" t="s">
        <v>1049</v>
      </c>
      <c r="B285" s="280">
        <v>2021</v>
      </c>
      <c r="C285" s="279" t="s">
        <v>1042</v>
      </c>
      <c r="D285" s="279" t="s">
        <v>1033</v>
      </c>
      <c r="E285" s="280">
        <v>0</v>
      </c>
      <c r="F285" s="280">
        <f t="shared" si="12"/>
        <v>145</v>
      </c>
      <c r="G285" s="280">
        <v>232</v>
      </c>
      <c r="H285" s="279"/>
      <c r="I285" s="280"/>
      <c r="J285" s="282">
        <f t="shared" si="11"/>
        <v>0</v>
      </c>
    </row>
    <row r="286" spans="1:10" ht="28.8" hidden="1" x14ac:dyDescent="0.3">
      <c r="A286" s="279" t="s">
        <v>1049</v>
      </c>
      <c r="B286" s="280">
        <v>2021</v>
      </c>
      <c r="C286" s="279" t="s">
        <v>1043</v>
      </c>
      <c r="D286" s="279" t="s">
        <v>1033</v>
      </c>
      <c r="E286" s="280">
        <v>139</v>
      </c>
      <c r="F286" s="280">
        <f t="shared" si="12"/>
        <v>146</v>
      </c>
      <c r="G286" s="280">
        <v>241</v>
      </c>
      <c r="H286" s="279"/>
      <c r="I286" s="280"/>
      <c r="J286" s="282">
        <f t="shared" si="11"/>
        <v>0</v>
      </c>
    </row>
    <row r="287" spans="1:10" ht="28.8" hidden="1" x14ac:dyDescent="0.3">
      <c r="A287" s="279" t="s">
        <v>1049</v>
      </c>
      <c r="B287" s="280">
        <v>2021</v>
      </c>
      <c r="C287" s="279" t="s">
        <v>1044</v>
      </c>
      <c r="D287" s="279" t="s">
        <v>1033</v>
      </c>
      <c r="E287" s="280">
        <v>141</v>
      </c>
      <c r="F287" s="280">
        <f t="shared" si="12"/>
        <v>147</v>
      </c>
      <c r="G287" s="280">
        <v>250</v>
      </c>
      <c r="H287" s="279"/>
      <c r="I287" s="280"/>
      <c r="J287" s="282">
        <f t="shared" si="11"/>
        <v>0</v>
      </c>
    </row>
    <row r="288" spans="1:10" ht="28.8" hidden="1" x14ac:dyDescent="0.3">
      <c r="A288" s="279" t="s">
        <v>1049</v>
      </c>
      <c r="B288" s="280">
        <v>2021</v>
      </c>
      <c r="C288" s="279" t="s">
        <v>1045</v>
      </c>
      <c r="D288" s="279" t="s">
        <v>1033</v>
      </c>
      <c r="E288" s="280">
        <v>105</v>
      </c>
      <c r="F288" s="280">
        <f t="shared" si="12"/>
        <v>148</v>
      </c>
      <c r="G288" s="280">
        <v>259</v>
      </c>
      <c r="H288" s="279"/>
      <c r="I288" s="280"/>
      <c r="J288" s="282">
        <f t="shared" si="11"/>
        <v>0</v>
      </c>
    </row>
    <row r="289" spans="1:10" ht="28.8" hidden="1" x14ac:dyDescent="0.3">
      <c r="A289" s="279" t="s">
        <v>1049</v>
      </c>
      <c r="B289" s="280">
        <v>2022</v>
      </c>
      <c r="C289" s="279" t="s">
        <v>1046</v>
      </c>
      <c r="D289" s="279" t="s">
        <v>1033</v>
      </c>
      <c r="E289" s="280">
        <v>90</v>
      </c>
      <c r="F289" s="280">
        <f t="shared" si="12"/>
        <v>149</v>
      </c>
      <c r="G289" s="280">
        <v>268</v>
      </c>
      <c r="H289" s="279"/>
      <c r="I289" s="280"/>
      <c r="J289" s="282">
        <f t="shared" si="11"/>
        <v>0</v>
      </c>
    </row>
    <row r="290" spans="1:10" ht="28.8" hidden="1" x14ac:dyDescent="0.3">
      <c r="A290" s="279" t="s">
        <v>1049</v>
      </c>
      <c r="B290" s="280">
        <v>2022</v>
      </c>
      <c r="C290" s="279" t="s">
        <v>1047</v>
      </c>
      <c r="D290" s="279" t="s">
        <v>1033</v>
      </c>
      <c r="E290" s="280">
        <v>13</v>
      </c>
      <c r="F290" s="280">
        <f t="shared" si="12"/>
        <v>150</v>
      </c>
      <c r="G290" s="280">
        <v>277</v>
      </c>
      <c r="H290" s="279"/>
      <c r="I290" s="280"/>
      <c r="J290" s="282">
        <f t="shared" si="11"/>
        <v>0</v>
      </c>
    </row>
    <row r="291" spans="1:10" ht="28.8" hidden="1" x14ac:dyDescent="0.3">
      <c r="A291" s="279" t="s">
        <v>1049</v>
      </c>
      <c r="B291" s="280">
        <v>2022</v>
      </c>
      <c r="C291" s="279" t="s">
        <v>1048</v>
      </c>
      <c r="D291" s="279" t="s">
        <v>1033</v>
      </c>
      <c r="E291" s="280">
        <v>3</v>
      </c>
      <c r="F291" s="280">
        <f t="shared" si="12"/>
        <v>151</v>
      </c>
      <c r="G291" s="280">
        <v>286</v>
      </c>
      <c r="H291" s="279"/>
      <c r="I291" s="280"/>
      <c r="J291" s="282">
        <f t="shared" si="11"/>
        <v>0</v>
      </c>
    </row>
    <row r="292" spans="1:10" ht="28.8" hidden="1" x14ac:dyDescent="0.3">
      <c r="A292" s="279" t="s">
        <v>1049</v>
      </c>
      <c r="B292" s="280">
        <v>2022</v>
      </c>
      <c r="C292" s="279" t="s">
        <v>1027</v>
      </c>
      <c r="D292" s="279" t="s">
        <v>1033</v>
      </c>
      <c r="E292" s="280">
        <v>3</v>
      </c>
      <c r="F292" s="280">
        <f t="shared" si="12"/>
        <v>152</v>
      </c>
      <c r="G292" s="280">
        <v>295</v>
      </c>
      <c r="H292" s="279"/>
      <c r="I292" s="280"/>
      <c r="J292" s="282">
        <f t="shared" si="11"/>
        <v>0</v>
      </c>
    </row>
    <row r="293" spans="1:10" ht="28.8" hidden="1" x14ac:dyDescent="0.3">
      <c r="A293" s="279" t="s">
        <v>1049</v>
      </c>
      <c r="B293" s="280">
        <v>2022</v>
      </c>
      <c r="C293" s="279" t="s">
        <v>1038</v>
      </c>
      <c r="D293" s="279" t="s">
        <v>1033</v>
      </c>
      <c r="E293" s="280">
        <v>0</v>
      </c>
      <c r="F293" s="280">
        <f t="shared" si="12"/>
        <v>153</v>
      </c>
      <c r="G293" s="280">
        <v>304</v>
      </c>
      <c r="H293" s="279"/>
      <c r="I293" s="280"/>
      <c r="J293" s="282">
        <f t="shared" si="11"/>
        <v>0</v>
      </c>
    </row>
    <row r="294" spans="1:10" ht="28.8" hidden="1" x14ac:dyDescent="0.3">
      <c r="A294" s="279" t="s">
        <v>1049</v>
      </c>
      <c r="B294" s="280">
        <v>2021</v>
      </c>
      <c r="C294" s="279" t="s">
        <v>1046</v>
      </c>
      <c r="D294" s="279" t="s">
        <v>1014</v>
      </c>
      <c r="E294" s="280">
        <v>24364</v>
      </c>
      <c r="F294" s="280">
        <f t="shared" si="12"/>
        <v>154</v>
      </c>
      <c r="G294" s="280">
        <v>154</v>
      </c>
      <c r="H294" s="279"/>
      <c r="I294" s="280"/>
      <c r="J294" s="282">
        <f t="shared" si="11"/>
        <v>0</v>
      </c>
    </row>
    <row r="295" spans="1:10" ht="28.8" hidden="1" x14ac:dyDescent="0.3">
      <c r="A295" s="279" t="s">
        <v>1049</v>
      </c>
      <c r="B295" s="280">
        <v>2021</v>
      </c>
      <c r="C295" s="279" t="s">
        <v>1047</v>
      </c>
      <c r="D295" s="279" t="s">
        <v>1014</v>
      </c>
      <c r="E295" s="280">
        <v>7660</v>
      </c>
      <c r="F295" s="280">
        <f t="shared" si="12"/>
        <v>155</v>
      </c>
      <c r="G295" s="280">
        <v>163</v>
      </c>
      <c r="H295" s="279"/>
      <c r="I295" s="280"/>
      <c r="J295" s="282">
        <f t="shared" si="11"/>
        <v>0</v>
      </c>
    </row>
    <row r="296" spans="1:10" ht="28.8" hidden="1" x14ac:dyDescent="0.3">
      <c r="A296" s="279" t="s">
        <v>1049</v>
      </c>
      <c r="B296" s="280">
        <v>2021</v>
      </c>
      <c r="C296" s="279" t="s">
        <v>1048</v>
      </c>
      <c r="D296" s="279" t="s">
        <v>1014</v>
      </c>
      <c r="E296" s="280">
        <v>1311</v>
      </c>
      <c r="F296" s="280">
        <f t="shared" si="12"/>
        <v>156</v>
      </c>
      <c r="G296" s="280">
        <v>172</v>
      </c>
      <c r="H296" s="279"/>
      <c r="I296" s="280"/>
      <c r="J296" s="282">
        <f t="shared" si="11"/>
        <v>0</v>
      </c>
    </row>
    <row r="297" spans="1:10" ht="28.8" hidden="1" x14ac:dyDescent="0.3">
      <c r="A297" s="279" t="s">
        <v>1049</v>
      </c>
      <c r="B297" s="280">
        <v>2021</v>
      </c>
      <c r="C297" s="279" t="s">
        <v>1027</v>
      </c>
      <c r="D297" s="279" t="s">
        <v>1014</v>
      </c>
      <c r="E297" s="280">
        <v>238</v>
      </c>
      <c r="F297" s="280">
        <f t="shared" si="12"/>
        <v>157</v>
      </c>
      <c r="G297" s="280">
        <v>181</v>
      </c>
      <c r="H297" s="279"/>
      <c r="I297" s="280"/>
      <c r="J297" s="282">
        <f t="shared" si="11"/>
        <v>0</v>
      </c>
    </row>
    <row r="298" spans="1:10" ht="28.8" hidden="1" x14ac:dyDescent="0.3">
      <c r="A298" s="279" t="s">
        <v>1049</v>
      </c>
      <c r="B298" s="280">
        <v>2021</v>
      </c>
      <c r="C298" s="279" t="s">
        <v>1038</v>
      </c>
      <c r="D298" s="279" t="s">
        <v>1014</v>
      </c>
      <c r="E298" s="280">
        <v>77</v>
      </c>
      <c r="F298" s="280">
        <f t="shared" si="12"/>
        <v>158</v>
      </c>
      <c r="G298" s="280">
        <v>190</v>
      </c>
      <c r="H298" s="279"/>
      <c r="I298" s="280"/>
      <c r="J298" s="282">
        <f t="shared" si="11"/>
        <v>0</v>
      </c>
    </row>
    <row r="299" spans="1:10" ht="28.8" hidden="1" x14ac:dyDescent="0.3">
      <c r="A299" s="279" t="s">
        <v>1049</v>
      </c>
      <c r="B299" s="280">
        <v>2021</v>
      </c>
      <c r="C299" s="279" t="s">
        <v>1039</v>
      </c>
      <c r="D299" s="279" t="s">
        <v>1014</v>
      </c>
      <c r="E299" s="280">
        <v>97</v>
      </c>
      <c r="F299" s="280">
        <f t="shared" si="12"/>
        <v>159</v>
      </c>
      <c r="G299" s="280">
        <v>199</v>
      </c>
      <c r="H299" s="279"/>
      <c r="I299" s="280"/>
      <c r="J299" s="282">
        <f t="shared" si="11"/>
        <v>0</v>
      </c>
    </row>
    <row r="300" spans="1:10" ht="28.8" hidden="1" x14ac:dyDescent="0.3">
      <c r="A300" s="279" t="s">
        <v>1049</v>
      </c>
      <c r="B300" s="280">
        <v>2021</v>
      </c>
      <c r="C300" s="279" t="s">
        <v>1040</v>
      </c>
      <c r="D300" s="279" t="s">
        <v>1014</v>
      </c>
      <c r="E300" s="280">
        <v>337</v>
      </c>
      <c r="F300" s="280">
        <f t="shared" si="12"/>
        <v>160</v>
      </c>
      <c r="G300" s="280">
        <v>208</v>
      </c>
      <c r="H300" s="279"/>
      <c r="I300" s="280"/>
      <c r="J300" s="282">
        <f t="shared" si="11"/>
        <v>0</v>
      </c>
    </row>
    <row r="301" spans="1:10" ht="28.8" hidden="1" x14ac:dyDescent="0.3">
      <c r="A301" s="279" t="s">
        <v>1049</v>
      </c>
      <c r="B301" s="280">
        <v>2021</v>
      </c>
      <c r="C301" s="279" t="s">
        <v>1041</v>
      </c>
      <c r="D301" s="279" t="s">
        <v>1014</v>
      </c>
      <c r="E301" s="280">
        <v>590</v>
      </c>
      <c r="F301" s="280">
        <f t="shared" si="12"/>
        <v>161</v>
      </c>
      <c r="G301" s="280">
        <v>217</v>
      </c>
      <c r="H301" s="279"/>
      <c r="I301" s="280"/>
      <c r="J301" s="282">
        <f t="shared" si="11"/>
        <v>0</v>
      </c>
    </row>
    <row r="302" spans="1:10" ht="28.8" hidden="1" x14ac:dyDescent="0.3">
      <c r="A302" s="279" t="s">
        <v>1049</v>
      </c>
      <c r="B302" s="280">
        <v>2021</v>
      </c>
      <c r="C302" s="279" t="s">
        <v>1042</v>
      </c>
      <c r="D302" s="279" t="s">
        <v>1014</v>
      </c>
      <c r="E302" s="280">
        <v>496</v>
      </c>
      <c r="F302" s="280">
        <f t="shared" si="12"/>
        <v>162</v>
      </c>
      <c r="G302" s="280">
        <v>226</v>
      </c>
      <c r="H302" s="279"/>
      <c r="I302" s="280"/>
      <c r="J302" s="282">
        <f t="shared" si="11"/>
        <v>0</v>
      </c>
    </row>
    <row r="303" spans="1:10" ht="28.8" hidden="1" x14ac:dyDescent="0.3">
      <c r="A303" s="279" t="s">
        <v>1049</v>
      </c>
      <c r="B303" s="280">
        <v>2021</v>
      </c>
      <c r="C303" s="279" t="s">
        <v>1043</v>
      </c>
      <c r="D303" s="279" t="s">
        <v>1014</v>
      </c>
      <c r="E303" s="280">
        <v>430</v>
      </c>
      <c r="F303" s="280">
        <f t="shared" si="12"/>
        <v>163</v>
      </c>
      <c r="G303" s="280">
        <v>235</v>
      </c>
      <c r="H303" s="279"/>
      <c r="I303" s="280"/>
      <c r="J303" s="282">
        <f t="shared" si="11"/>
        <v>0</v>
      </c>
    </row>
    <row r="304" spans="1:10" ht="28.8" hidden="1" x14ac:dyDescent="0.3">
      <c r="A304" s="279" t="s">
        <v>1049</v>
      </c>
      <c r="B304" s="280">
        <v>2021</v>
      </c>
      <c r="C304" s="279" t="s">
        <v>1044</v>
      </c>
      <c r="D304" s="279" t="s">
        <v>1014</v>
      </c>
      <c r="E304" s="280">
        <v>556</v>
      </c>
      <c r="F304" s="280">
        <f t="shared" si="12"/>
        <v>164</v>
      </c>
      <c r="G304" s="280">
        <v>244</v>
      </c>
      <c r="H304" s="279"/>
      <c r="I304" s="280"/>
      <c r="J304" s="282">
        <f t="shared" si="11"/>
        <v>0</v>
      </c>
    </row>
    <row r="305" spans="1:10" ht="28.8" hidden="1" x14ac:dyDescent="0.3">
      <c r="A305" s="279" t="s">
        <v>1049</v>
      </c>
      <c r="B305" s="280">
        <v>2021</v>
      </c>
      <c r="C305" s="279" t="s">
        <v>1045</v>
      </c>
      <c r="D305" s="279" t="s">
        <v>1014</v>
      </c>
      <c r="E305" s="280">
        <v>682</v>
      </c>
      <c r="F305" s="280">
        <f t="shared" si="12"/>
        <v>165</v>
      </c>
      <c r="G305" s="280">
        <v>253</v>
      </c>
      <c r="H305" s="279"/>
      <c r="I305" s="280"/>
      <c r="J305" s="282">
        <f t="shared" si="11"/>
        <v>0</v>
      </c>
    </row>
    <row r="306" spans="1:10" ht="28.8" hidden="1" x14ac:dyDescent="0.3">
      <c r="A306" s="279" t="s">
        <v>1049</v>
      </c>
      <c r="B306" s="280">
        <v>2022</v>
      </c>
      <c r="C306" s="279" t="s">
        <v>1046</v>
      </c>
      <c r="D306" s="279" t="s">
        <v>1014</v>
      </c>
      <c r="E306" s="280">
        <v>693</v>
      </c>
      <c r="F306" s="280">
        <f t="shared" si="12"/>
        <v>166</v>
      </c>
      <c r="G306" s="280">
        <v>262</v>
      </c>
      <c r="H306" s="279"/>
      <c r="I306" s="280"/>
      <c r="J306" s="282">
        <f t="shared" si="11"/>
        <v>0</v>
      </c>
    </row>
    <row r="307" spans="1:10" ht="28.8" hidden="1" x14ac:dyDescent="0.3">
      <c r="A307" s="279" t="s">
        <v>1049</v>
      </c>
      <c r="B307" s="280">
        <v>2022</v>
      </c>
      <c r="C307" s="279" t="s">
        <v>1047</v>
      </c>
      <c r="D307" s="279" t="s">
        <v>1014</v>
      </c>
      <c r="E307" s="280">
        <v>264</v>
      </c>
      <c r="F307" s="280">
        <f t="shared" si="12"/>
        <v>167</v>
      </c>
      <c r="G307" s="280">
        <v>271</v>
      </c>
      <c r="H307" s="279"/>
      <c r="I307" s="280"/>
      <c r="J307" s="282">
        <f t="shared" si="11"/>
        <v>0</v>
      </c>
    </row>
    <row r="308" spans="1:10" ht="28.8" hidden="1" x14ac:dyDescent="0.3">
      <c r="A308" s="279" t="s">
        <v>1049</v>
      </c>
      <c r="B308" s="280">
        <v>2022</v>
      </c>
      <c r="C308" s="279" t="s">
        <v>1048</v>
      </c>
      <c r="D308" s="279" t="s">
        <v>1014</v>
      </c>
      <c r="E308" s="280">
        <v>202</v>
      </c>
      <c r="F308" s="280">
        <f t="shared" si="12"/>
        <v>168</v>
      </c>
      <c r="G308" s="280">
        <v>280</v>
      </c>
      <c r="H308" s="279"/>
      <c r="I308" s="280"/>
      <c r="J308" s="282">
        <f t="shared" si="11"/>
        <v>0</v>
      </c>
    </row>
    <row r="309" spans="1:10" ht="28.8" hidden="1" x14ac:dyDescent="0.3">
      <c r="A309" s="279" t="s">
        <v>1049</v>
      </c>
      <c r="B309" s="280">
        <v>2022</v>
      </c>
      <c r="C309" s="279" t="s">
        <v>1027</v>
      </c>
      <c r="D309" s="279" t="s">
        <v>1014</v>
      </c>
      <c r="E309" s="280">
        <v>206</v>
      </c>
      <c r="F309" s="280">
        <f t="shared" si="12"/>
        <v>169</v>
      </c>
      <c r="G309" s="280">
        <v>289</v>
      </c>
      <c r="H309" s="279"/>
      <c r="I309" s="280"/>
      <c r="J309" s="282">
        <f t="shared" si="11"/>
        <v>0</v>
      </c>
    </row>
    <row r="310" spans="1:10" ht="28.8" hidden="1" x14ac:dyDescent="0.3">
      <c r="A310" s="279" t="s">
        <v>1049</v>
      </c>
      <c r="B310" s="280">
        <v>2022</v>
      </c>
      <c r="C310" s="279" t="s">
        <v>1038</v>
      </c>
      <c r="D310" s="279" t="s">
        <v>1014</v>
      </c>
      <c r="E310" s="280">
        <v>82</v>
      </c>
      <c r="F310" s="280">
        <f t="shared" si="12"/>
        <v>170</v>
      </c>
      <c r="G310" s="280">
        <v>298</v>
      </c>
      <c r="H310" s="279"/>
      <c r="I310" s="280"/>
      <c r="J310" s="282">
        <f t="shared" si="11"/>
        <v>0</v>
      </c>
    </row>
    <row r="311" spans="1:10" hidden="1" x14ac:dyDescent="0.3">
      <c r="A311" s="279" t="s">
        <v>1050</v>
      </c>
      <c r="B311" s="280">
        <v>2021</v>
      </c>
      <c r="C311" s="279" t="s">
        <v>1046</v>
      </c>
      <c r="D311" s="279" t="s">
        <v>1037</v>
      </c>
      <c r="E311" s="280">
        <v>6970</v>
      </c>
      <c r="F311" s="280">
        <f t="shared" si="12"/>
        <v>171</v>
      </c>
      <c r="G311" s="280">
        <v>315</v>
      </c>
      <c r="H311" s="279"/>
      <c r="I311" s="280"/>
      <c r="J311" s="282">
        <f t="shared" si="11"/>
        <v>0</v>
      </c>
    </row>
    <row r="312" spans="1:10" hidden="1" x14ac:dyDescent="0.3">
      <c r="A312" s="279" t="s">
        <v>1050</v>
      </c>
      <c r="B312" s="280">
        <v>2021</v>
      </c>
      <c r="C312" s="279" t="s">
        <v>1047</v>
      </c>
      <c r="D312" s="279" t="s">
        <v>1037</v>
      </c>
      <c r="E312" s="280">
        <v>17707</v>
      </c>
      <c r="F312" s="280">
        <f t="shared" si="12"/>
        <v>172</v>
      </c>
      <c r="G312" s="280">
        <v>324</v>
      </c>
      <c r="H312" s="279"/>
      <c r="I312" s="280"/>
      <c r="J312" s="282">
        <f t="shared" si="11"/>
        <v>0</v>
      </c>
    </row>
    <row r="313" spans="1:10" hidden="1" x14ac:dyDescent="0.3">
      <c r="A313" s="279" t="s">
        <v>1050</v>
      </c>
      <c r="B313" s="280">
        <v>2021</v>
      </c>
      <c r="C313" s="279" t="s">
        <v>1048</v>
      </c>
      <c r="D313" s="279" t="s">
        <v>1037</v>
      </c>
      <c r="E313" s="280">
        <v>25847</v>
      </c>
      <c r="F313" s="280">
        <f t="shared" si="12"/>
        <v>173</v>
      </c>
      <c r="G313" s="280">
        <v>333</v>
      </c>
      <c r="H313" s="279"/>
      <c r="I313" s="280"/>
      <c r="J313" s="282">
        <f t="shared" si="11"/>
        <v>0</v>
      </c>
    </row>
    <row r="314" spans="1:10" hidden="1" x14ac:dyDescent="0.3">
      <c r="A314" s="279" t="s">
        <v>1050</v>
      </c>
      <c r="B314" s="280">
        <v>2021</v>
      </c>
      <c r="C314" s="279" t="s">
        <v>1027</v>
      </c>
      <c r="D314" s="279" t="s">
        <v>1037</v>
      </c>
      <c r="E314" s="280">
        <v>27482</v>
      </c>
      <c r="F314" s="280">
        <f t="shared" si="12"/>
        <v>174</v>
      </c>
      <c r="G314" s="280">
        <v>342</v>
      </c>
      <c r="H314" s="279"/>
      <c r="I314" s="280"/>
      <c r="J314" s="282">
        <f t="shared" si="11"/>
        <v>0</v>
      </c>
    </row>
    <row r="315" spans="1:10" hidden="1" x14ac:dyDescent="0.3">
      <c r="A315" s="279" t="s">
        <v>1050</v>
      </c>
      <c r="B315" s="280">
        <v>2021</v>
      </c>
      <c r="C315" s="279" t="s">
        <v>1038</v>
      </c>
      <c r="D315" s="279" t="s">
        <v>1037</v>
      </c>
      <c r="E315" s="280">
        <v>29875</v>
      </c>
      <c r="F315" s="280">
        <f t="shared" si="12"/>
        <v>175</v>
      </c>
      <c r="G315" s="280">
        <v>351</v>
      </c>
      <c r="H315" s="279"/>
      <c r="I315" s="280"/>
      <c r="J315" s="282">
        <f t="shared" si="11"/>
        <v>0</v>
      </c>
    </row>
    <row r="316" spans="1:10" hidden="1" x14ac:dyDescent="0.3">
      <c r="A316" s="279" t="s">
        <v>1050</v>
      </c>
      <c r="B316" s="280">
        <v>2021</v>
      </c>
      <c r="C316" s="279" t="s">
        <v>1039</v>
      </c>
      <c r="D316" s="279" t="s">
        <v>1037</v>
      </c>
      <c r="E316" s="280">
        <v>28699</v>
      </c>
      <c r="F316" s="280">
        <f t="shared" si="12"/>
        <v>176</v>
      </c>
      <c r="G316" s="280">
        <v>360</v>
      </c>
      <c r="H316" s="279"/>
      <c r="I316" s="280"/>
      <c r="J316" s="282">
        <f t="shared" si="11"/>
        <v>0</v>
      </c>
    </row>
    <row r="317" spans="1:10" hidden="1" x14ac:dyDescent="0.3">
      <c r="A317" s="279" t="s">
        <v>1050</v>
      </c>
      <c r="B317" s="280">
        <v>2021</v>
      </c>
      <c r="C317" s="279" t="s">
        <v>1040</v>
      </c>
      <c r="D317" s="279" t="s">
        <v>1037</v>
      </c>
      <c r="E317" s="280">
        <v>32058</v>
      </c>
      <c r="F317" s="280">
        <f t="shared" si="12"/>
        <v>177</v>
      </c>
      <c r="G317" s="280">
        <v>369</v>
      </c>
      <c r="H317" s="279"/>
      <c r="I317" s="280"/>
      <c r="J317" s="282">
        <f t="shared" si="11"/>
        <v>0</v>
      </c>
    </row>
    <row r="318" spans="1:10" hidden="1" x14ac:dyDescent="0.3">
      <c r="A318" s="279" t="s">
        <v>1050</v>
      </c>
      <c r="B318" s="280">
        <v>2021</v>
      </c>
      <c r="C318" s="279" t="s">
        <v>1041</v>
      </c>
      <c r="D318" s="279" t="s">
        <v>1037</v>
      </c>
      <c r="E318" s="280">
        <v>31112</v>
      </c>
      <c r="F318" s="280">
        <f t="shared" si="12"/>
        <v>178</v>
      </c>
      <c r="G318" s="280">
        <v>378</v>
      </c>
      <c r="H318" s="279"/>
      <c r="I318" s="280"/>
      <c r="J318" s="282">
        <f t="shared" si="11"/>
        <v>0</v>
      </c>
    </row>
    <row r="319" spans="1:10" hidden="1" x14ac:dyDescent="0.3">
      <c r="A319" s="279" t="s">
        <v>1050</v>
      </c>
      <c r="B319" s="280">
        <v>2021</v>
      </c>
      <c r="C319" s="279" t="s">
        <v>1042</v>
      </c>
      <c r="D319" s="279" t="s">
        <v>1037</v>
      </c>
      <c r="E319" s="280">
        <v>31341</v>
      </c>
      <c r="F319" s="280">
        <f t="shared" si="12"/>
        <v>179</v>
      </c>
      <c r="G319" s="280">
        <v>387</v>
      </c>
      <c r="H319" s="279"/>
      <c r="I319" s="280"/>
      <c r="J319" s="282">
        <f t="shared" si="11"/>
        <v>0</v>
      </c>
    </row>
    <row r="320" spans="1:10" hidden="1" x14ac:dyDescent="0.3">
      <c r="A320" s="279" t="s">
        <v>1050</v>
      </c>
      <c r="B320" s="280">
        <v>2021</v>
      </c>
      <c r="C320" s="279" t="s">
        <v>1043</v>
      </c>
      <c r="D320" s="279" t="s">
        <v>1037</v>
      </c>
      <c r="E320" s="280">
        <v>34525</v>
      </c>
      <c r="F320" s="280">
        <f t="shared" si="12"/>
        <v>180</v>
      </c>
      <c r="G320" s="280">
        <v>396</v>
      </c>
      <c r="H320" s="279"/>
      <c r="I320" s="280"/>
      <c r="J320" s="282">
        <f t="shared" si="11"/>
        <v>0</v>
      </c>
    </row>
    <row r="321" spans="1:10" hidden="1" x14ac:dyDescent="0.3">
      <c r="A321" s="279" t="s">
        <v>1050</v>
      </c>
      <c r="B321" s="280">
        <v>2021</v>
      </c>
      <c r="C321" s="279" t="s">
        <v>1044</v>
      </c>
      <c r="D321" s="279" t="s">
        <v>1037</v>
      </c>
      <c r="E321" s="280">
        <v>34338</v>
      </c>
      <c r="F321" s="280">
        <f t="shared" si="12"/>
        <v>181</v>
      </c>
      <c r="G321" s="280">
        <v>405</v>
      </c>
      <c r="H321" s="279"/>
      <c r="I321" s="280"/>
      <c r="J321" s="282">
        <f t="shared" si="11"/>
        <v>0</v>
      </c>
    </row>
    <row r="322" spans="1:10" hidden="1" x14ac:dyDescent="0.3">
      <c r="A322" s="279" t="s">
        <v>1050</v>
      </c>
      <c r="B322" s="280">
        <v>2021</v>
      </c>
      <c r="C322" s="279" t="s">
        <v>1045</v>
      </c>
      <c r="D322" s="279" t="s">
        <v>1037</v>
      </c>
      <c r="E322" s="280">
        <v>37884</v>
      </c>
      <c r="F322" s="280">
        <f t="shared" si="12"/>
        <v>182</v>
      </c>
      <c r="G322" s="280">
        <v>414</v>
      </c>
      <c r="H322" s="279"/>
      <c r="I322" s="280"/>
      <c r="J322" s="282">
        <f t="shared" si="11"/>
        <v>0</v>
      </c>
    </row>
    <row r="323" spans="1:10" hidden="1" x14ac:dyDescent="0.3">
      <c r="A323" s="279" t="s">
        <v>1050</v>
      </c>
      <c r="B323" s="280">
        <v>2022</v>
      </c>
      <c r="C323" s="279" t="s">
        <v>1046</v>
      </c>
      <c r="D323" s="279" t="s">
        <v>1037</v>
      </c>
      <c r="E323" s="280">
        <v>34543</v>
      </c>
      <c r="F323" s="280">
        <f t="shared" si="12"/>
        <v>183</v>
      </c>
      <c r="G323" s="280">
        <v>423</v>
      </c>
      <c r="H323" s="279"/>
      <c r="I323" s="280"/>
      <c r="J323" s="282">
        <f t="shared" si="11"/>
        <v>0</v>
      </c>
    </row>
    <row r="324" spans="1:10" hidden="1" x14ac:dyDescent="0.3">
      <c r="A324" s="279" t="s">
        <v>1050</v>
      </c>
      <c r="B324" s="280">
        <v>2022</v>
      </c>
      <c r="C324" s="279" t="s">
        <v>1047</v>
      </c>
      <c r="D324" s="279" t="s">
        <v>1037</v>
      </c>
      <c r="E324" s="280">
        <v>30166</v>
      </c>
      <c r="F324" s="280">
        <f t="shared" si="12"/>
        <v>184</v>
      </c>
      <c r="G324" s="280">
        <v>432</v>
      </c>
      <c r="H324" s="279"/>
      <c r="I324" s="280"/>
      <c r="J324" s="282">
        <f t="shared" si="11"/>
        <v>0</v>
      </c>
    </row>
    <row r="325" spans="1:10" hidden="1" x14ac:dyDescent="0.3">
      <c r="A325" s="279" t="s">
        <v>1050</v>
      </c>
      <c r="B325" s="280">
        <v>2022</v>
      </c>
      <c r="C325" s="279" t="s">
        <v>1048</v>
      </c>
      <c r="D325" s="279" t="s">
        <v>1037</v>
      </c>
      <c r="E325" s="280">
        <v>32690</v>
      </c>
      <c r="F325" s="280">
        <f t="shared" si="12"/>
        <v>185</v>
      </c>
      <c r="G325" s="280">
        <v>441</v>
      </c>
      <c r="H325" s="279"/>
      <c r="I325" s="280"/>
      <c r="J325" s="282">
        <f t="shared" ref="J325:J388" si="13">SUM(L325:M325)</f>
        <v>0</v>
      </c>
    </row>
    <row r="326" spans="1:10" hidden="1" x14ac:dyDescent="0.3">
      <c r="A326" s="279" t="s">
        <v>1050</v>
      </c>
      <c r="B326" s="280">
        <v>2022</v>
      </c>
      <c r="C326" s="279" t="s">
        <v>1027</v>
      </c>
      <c r="D326" s="279" t="s">
        <v>1037</v>
      </c>
      <c r="E326" s="280">
        <v>31520</v>
      </c>
      <c r="F326" s="280">
        <f t="shared" si="12"/>
        <v>186</v>
      </c>
      <c r="G326" s="280">
        <v>450</v>
      </c>
      <c r="H326" s="279"/>
      <c r="I326" s="280"/>
      <c r="J326" s="282">
        <f t="shared" si="13"/>
        <v>0</v>
      </c>
    </row>
    <row r="327" spans="1:10" hidden="1" x14ac:dyDescent="0.3">
      <c r="A327" s="279" t="s">
        <v>1050</v>
      </c>
      <c r="B327" s="280">
        <v>2022</v>
      </c>
      <c r="C327" s="279" t="s">
        <v>1038</v>
      </c>
      <c r="D327" s="279" t="s">
        <v>1037</v>
      </c>
      <c r="E327" s="280">
        <v>28186</v>
      </c>
      <c r="F327" s="280">
        <f t="shared" si="12"/>
        <v>187</v>
      </c>
      <c r="G327" s="280">
        <v>459</v>
      </c>
      <c r="H327" s="279"/>
      <c r="I327" s="280"/>
      <c r="J327" s="282">
        <f t="shared" si="13"/>
        <v>0</v>
      </c>
    </row>
    <row r="328" spans="1:10" ht="28.8" hidden="1" x14ac:dyDescent="0.3">
      <c r="A328" s="279" t="s">
        <v>1050</v>
      </c>
      <c r="B328" s="280">
        <v>2021</v>
      </c>
      <c r="C328" s="279" t="s">
        <v>1046</v>
      </c>
      <c r="D328" s="279" t="s">
        <v>1029</v>
      </c>
      <c r="E328" s="280">
        <v>1340</v>
      </c>
      <c r="F328" s="280">
        <f t="shared" si="12"/>
        <v>188</v>
      </c>
      <c r="G328" s="280">
        <v>309</v>
      </c>
      <c r="H328" s="279"/>
      <c r="I328" s="280"/>
      <c r="J328" s="282">
        <f t="shared" si="13"/>
        <v>0</v>
      </c>
    </row>
    <row r="329" spans="1:10" ht="28.8" hidden="1" x14ac:dyDescent="0.3">
      <c r="A329" s="279" t="s">
        <v>1050</v>
      </c>
      <c r="B329" s="280">
        <v>2021</v>
      </c>
      <c r="C329" s="279" t="s">
        <v>1047</v>
      </c>
      <c r="D329" s="279" t="s">
        <v>1029</v>
      </c>
      <c r="E329" s="280">
        <v>10933</v>
      </c>
      <c r="F329" s="280">
        <f t="shared" si="12"/>
        <v>189</v>
      </c>
      <c r="G329" s="280">
        <v>318</v>
      </c>
      <c r="H329" s="279"/>
      <c r="I329" s="280"/>
      <c r="J329" s="282">
        <f t="shared" si="13"/>
        <v>0</v>
      </c>
    </row>
    <row r="330" spans="1:10" ht="28.8" hidden="1" x14ac:dyDescent="0.3">
      <c r="A330" s="279" t="s">
        <v>1050</v>
      </c>
      <c r="B330" s="280">
        <v>2021</v>
      </c>
      <c r="C330" s="279" t="s">
        <v>1048</v>
      </c>
      <c r="D330" s="279" t="s">
        <v>1029</v>
      </c>
      <c r="E330" s="280">
        <v>21499</v>
      </c>
      <c r="F330" s="280">
        <f t="shared" si="12"/>
        <v>190</v>
      </c>
      <c r="G330" s="280">
        <v>327</v>
      </c>
      <c r="H330" s="279"/>
      <c r="I330" s="280"/>
      <c r="J330" s="282">
        <f t="shared" si="13"/>
        <v>0</v>
      </c>
    </row>
    <row r="331" spans="1:10" ht="28.8" hidden="1" x14ac:dyDescent="0.3">
      <c r="A331" s="279" t="s">
        <v>1050</v>
      </c>
      <c r="B331" s="280">
        <v>2021</v>
      </c>
      <c r="C331" s="279" t="s">
        <v>1027</v>
      </c>
      <c r="D331" s="279" t="s">
        <v>1029</v>
      </c>
      <c r="E331" s="280">
        <v>15950</v>
      </c>
      <c r="F331" s="280">
        <f t="shared" si="12"/>
        <v>191</v>
      </c>
      <c r="G331" s="280">
        <v>336</v>
      </c>
      <c r="H331" s="279"/>
      <c r="I331" s="280"/>
      <c r="J331" s="282">
        <f t="shared" si="13"/>
        <v>0</v>
      </c>
    </row>
    <row r="332" spans="1:10" ht="28.8" hidden="1" x14ac:dyDescent="0.3">
      <c r="A332" s="279" t="s">
        <v>1050</v>
      </c>
      <c r="B332" s="280">
        <v>2021</v>
      </c>
      <c r="C332" s="279" t="s">
        <v>1038</v>
      </c>
      <c r="D332" s="279" t="s">
        <v>1029</v>
      </c>
      <c r="E332" s="280">
        <v>7759</v>
      </c>
      <c r="F332" s="280">
        <f t="shared" si="12"/>
        <v>192</v>
      </c>
      <c r="G332" s="280">
        <v>345</v>
      </c>
      <c r="H332" s="279"/>
      <c r="I332" s="280"/>
      <c r="J332" s="282">
        <f t="shared" si="13"/>
        <v>0</v>
      </c>
    </row>
    <row r="333" spans="1:10" ht="28.8" hidden="1" x14ac:dyDescent="0.3">
      <c r="A333" s="279" t="s">
        <v>1050</v>
      </c>
      <c r="B333" s="280">
        <v>2021</v>
      </c>
      <c r="C333" s="279" t="s">
        <v>1039</v>
      </c>
      <c r="D333" s="279" t="s">
        <v>1029</v>
      </c>
      <c r="E333" s="280">
        <v>3451</v>
      </c>
      <c r="F333" s="280">
        <f t="shared" si="12"/>
        <v>193</v>
      </c>
      <c r="G333" s="280">
        <v>354</v>
      </c>
      <c r="H333" s="279"/>
      <c r="I333" s="280"/>
      <c r="J333" s="282">
        <f t="shared" si="13"/>
        <v>0</v>
      </c>
    </row>
    <row r="334" spans="1:10" ht="28.8" hidden="1" x14ac:dyDescent="0.3">
      <c r="A334" s="279" t="s">
        <v>1050</v>
      </c>
      <c r="B334" s="280">
        <v>2021</v>
      </c>
      <c r="C334" s="279" t="s">
        <v>1040</v>
      </c>
      <c r="D334" s="279" t="s">
        <v>1029</v>
      </c>
      <c r="E334" s="280">
        <v>2141</v>
      </c>
      <c r="F334" s="280">
        <f t="shared" ref="F334:F397" si="14">F333+1</f>
        <v>194</v>
      </c>
      <c r="G334" s="280">
        <v>363</v>
      </c>
      <c r="H334" s="279"/>
      <c r="I334" s="280"/>
      <c r="J334" s="282">
        <f t="shared" si="13"/>
        <v>0</v>
      </c>
    </row>
    <row r="335" spans="1:10" ht="28.8" hidden="1" x14ac:dyDescent="0.3">
      <c r="A335" s="279" t="s">
        <v>1050</v>
      </c>
      <c r="B335" s="280">
        <v>2021</v>
      </c>
      <c r="C335" s="279" t="s">
        <v>1041</v>
      </c>
      <c r="D335" s="279" t="s">
        <v>1029</v>
      </c>
      <c r="E335" s="280">
        <v>1387</v>
      </c>
      <c r="F335" s="280">
        <f t="shared" si="14"/>
        <v>195</v>
      </c>
      <c r="G335" s="280">
        <v>372</v>
      </c>
      <c r="H335" s="279"/>
      <c r="I335" s="280"/>
      <c r="J335" s="282">
        <f t="shared" si="13"/>
        <v>0</v>
      </c>
    </row>
    <row r="336" spans="1:10" ht="28.8" hidden="1" x14ac:dyDescent="0.3">
      <c r="A336" s="279" t="s">
        <v>1050</v>
      </c>
      <c r="B336" s="280">
        <v>2021</v>
      </c>
      <c r="C336" s="279" t="s">
        <v>1042</v>
      </c>
      <c r="D336" s="279" t="s">
        <v>1029</v>
      </c>
      <c r="E336" s="280">
        <v>1087</v>
      </c>
      <c r="F336" s="280">
        <f t="shared" si="14"/>
        <v>196</v>
      </c>
      <c r="G336" s="280">
        <v>381</v>
      </c>
      <c r="H336" s="279"/>
      <c r="I336" s="280"/>
      <c r="J336" s="282">
        <f t="shared" si="13"/>
        <v>0</v>
      </c>
    </row>
    <row r="337" spans="1:10" ht="28.8" hidden="1" x14ac:dyDescent="0.3">
      <c r="A337" s="279" t="s">
        <v>1050</v>
      </c>
      <c r="B337" s="280">
        <v>2021</v>
      </c>
      <c r="C337" s="279" t="s">
        <v>1043</v>
      </c>
      <c r="D337" s="279" t="s">
        <v>1029</v>
      </c>
      <c r="E337" s="280">
        <v>1014</v>
      </c>
      <c r="F337" s="280">
        <f t="shared" si="14"/>
        <v>197</v>
      </c>
      <c r="G337" s="280">
        <v>390</v>
      </c>
      <c r="H337" s="279"/>
      <c r="I337" s="280"/>
      <c r="J337" s="282">
        <f t="shared" si="13"/>
        <v>0</v>
      </c>
    </row>
    <row r="338" spans="1:10" ht="28.8" hidden="1" x14ac:dyDescent="0.3">
      <c r="A338" s="279" t="s">
        <v>1050</v>
      </c>
      <c r="B338" s="280">
        <v>2021</v>
      </c>
      <c r="C338" s="279" t="s">
        <v>1044</v>
      </c>
      <c r="D338" s="279" t="s">
        <v>1029</v>
      </c>
      <c r="E338" s="280">
        <v>747</v>
      </c>
      <c r="F338" s="280">
        <f t="shared" si="14"/>
        <v>198</v>
      </c>
      <c r="G338" s="280">
        <v>399</v>
      </c>
      <c r="H338" s="279"/>
      <c r="I338" s="280"/>
      <c r="J338" s="282">
        <f t="shared" si="13"/>
        <v>0</v>
      </c>
    </row>
    <row r="339" spans="1:10" ht="28.8" hidden="1" x14ac:dyDescent="0.3">
      <c r="A339" s="279" t="s">
        <v>1050</v>
      </c>
      <c r="B339" s="280">
        <v>2021</v>
      </c>
      <c r="C339" s="279" t="s">
        <v>1045</v>
      </c>
      <c r="D339" s="279" t="s">
        <v>1029</v>
      </c>
      <c r="E339" s="280">
        <v>701</v>
      </c>
      <c r="F339" s="280">
        <f t="shared" si="14"/>
        <v>199</v>
      </c>
      <c r="G339" s="280">
        <v>408</v>
      </c>
      <c r="H339" s="279"/>
      <c r="I339" s="280"/>
      <c r="J339" s="282">
        <f t="shared" si="13"/>
        <v>0</v>
      </c>
    </row>
    <row r="340" spans="1:10" ht="28.8" hidden="1" x14ac:dyDescent="0.3">
      <c r="A340" s="279" t="s">
        <v>1050</v>
      </c>
      <c r="B340" s="280">
        <v>2022</v>
      </c>
      <c r="C340" s="279" t="s">
        <v>1046</v>
      </c>
      <c r="D340" s="279" t="s">
        <v>1029</v>
      </c>
      <c r="E340" s="280">
        <v>552</v>
      </c>
      <c r="F340" s="280">
        <f t="shared" si="14"/>
        <v>200</v>
      </c>
      <c r="G340" s="280">
        <v>417</v>
      </c>
      <c r="H340" s="279"/>
      <c r="I340" s="280"/>
      <c r="J340" s="282">
        <f t="shared" si="13"/>
        <v>0</v>
      </c>
    </row>
    <row r="341" spans="1:10" ht="28.8" hidden="1" x14ac:dyDescent="0.3">
      <c r="A341" s="279" t="s">
        <v>1050</v>
      </c>
      <c r="B341" s="280">
        <v>2022</v>
      </c>
      <c r="C341" s="279" t="s">
        <v>1047</v>
      </c>
      <c r="D341" s="279" t="s">
        <v>1029</v>
      </c>
      <c r="E341" s="280">
        <v>371</v>
      </c>
      <c r="F341" s="280">
        <f t="shared" si="14"/>
        <v>201</v>
      </c>
      <c r="G341" s="280">
        <v>426</v>
      </c>
      <c r="H341" s="279"/>
      <c r="I341" s="280"/>
      <c r="J341" s="282">
        <f t="shared" si="13"/>
        <v>0</v>
      </c>
    </row>
    <row r="342" spans="1:10" ht="28.8" hidden="1" x14ac:dyDescent="0.3">
      <c r="A342" s="279" t="s">
        <v>1050</v>
      </c>
      <c r="B342" s="280">
        <v>2022</v>
      </c>
      <c r="C342" s="279" t="s">
        <v>1048</v>
      </c>
      <c r="D342" s="279" t="s">
        <v>1029</v>
      </c>
      <c r="E342" s="280">
        <v>369</v>
      </c>
      <c r="F342" s="280">
        <f t="shared" si="14"/>
        <v>202</v>
      </c>
      <c r="G342" s="280">
        <v>435</v>
      </c>
      <c r="H342" s="279"/>
      <c r="I342" s="280"/>
      <c r="J342" s="282">
        <f t="shared" si="13"/>
        <v>0</v>
      </c>
    </row>
    <row r="343" spans="1:10" ht="28.8" hidden="1" x14ac:dyDescent="0.3">
      <c r="A343" s="279" t="s">
        <v>1050</v>
      </c>
      <c r="B343" s="280">
        <v>2022</v>
      </c>
      <c r="C343" s="279" t="s">
        <v>1027</v>
      </c>
      <c r="D343" s="279" t="s">
        <v>1029</v>
      </c>
      <c r="E343" s="280">
        <v>346</v>
      </c>
      <c r="F343" s="280">
        <f t="shared" si="14"/>
        <v>203</v>
      </c>
      <c r="G343" s="280">
        <v>444</v>
      </c>
      <c r="H343" s="279"/>
      <c r="I343" s="280"/>
      <c r="J343" s="282">
        <f t="shared" si="13"/>
        <v>0</v>
      </c>
    </row>
    <row r="344" spans="1:10" ht="28.8" hidden="1" x14ac:dyDescent="0.3">
      <c r="A344" s="279" t="s">
        <v>1050</v>
      </c>
      <c r="B344" s="280">
        <v>2022</v>
      </c>
      <c r="C344" s="279" t="s">
        <v>1038</v>
      </c>
      <c r="D344" s="279" t="s">
        <v>1029</v>
      </c>
      <c r="E344" s="280">
        <v>283</v>
      </c>
      <c r="F344" s="280">
        <f t="shared" si="14"/>
        <v>204</v>
      </c>
      <c r="G344" s="280">
        <v>453</v>
      </c>
      <c r="H344" s="279"/>
      <c r="I344" s="280"/>
      <c r="J344" s="282">
        <f t="shared" si="13"/>
        <v>0</v>
      </c>
    </row>
    <row r="345" spans="1:10" ht="28.8" hidden="1" x14ac:dyDescent="0.3">
      <c r="A345" s="279" t="s">
        <v>1050</v>
      </c>
      <c r="B345" s="280">
        <v>2021</v>
      </c>
      <c r="C345" s="279" t="s">
        <v>1046</v>
      </c>
      <c r="D345" s="279" t="s">
        <v>1028</v>
      </c>
      <c r="E345" s="280">
        <v>5191</v>
      </c>
      <c r="F345" s="280">
        <f t="shared" si="14"/>
        <v>205</v>
      </c>
      <c r="G345" s="280">
        <v>308</v>
      </c>
      <c r="H345" s="279"/>
      <c r="I345" s="280"/>
      <c r="J345" s="282">
        <f t="shared" si="13"/>
        <v>0</v>
      </c>
    </row>
    <row r="346" spans="1:10" ht="28.8" hidden="1" x14ac:dyDescent="0.3">
      <c r="A346" s="279" t="s">
        <v>1050</v>
      </c>
      <c r="B346" s="280">
        <v>2021</v>
      </c>
      <c r="C346" s="279" t="s">
        <v>1047</v>
      </c>
      <c r="D346" s="279" t="s">
        <v>1028</v>
      </c>
      <c r="E346" s="280">
        <v>5897</v>
      </c>
      <c r="F346" s="280">
        <f t="shared" si="14"/>
        <v>206</v>
      </c>
      <c r="G346" s="280">
        <v>317</v>
      </c>
      <c r="H346" s="279"/>
      <c r="I346" s="280"/>
      <c r="J346" s="282">
        <f t="shared" si="13"/>
        <v>0</v>
      </c>
    </row>
    <row r="347" spans="1:10" ht="28.8" hidden="1" x14ac:dyDescent="0.3">
      <c r="A347" s="279" t="s">
        <v>1050</v>
      </c>
      <c r="B347" s="280">
        <v>2021</v>
      </c>
      <c r="C347" s="279" t="s">
        <v>1048</v>
      </c>
      <c r="D347" s="279" t="s">
        <v>1028</v>
      </c>
      <c r="E347" s="280">
        <v>1737</v>
      </c>
      <c r="F347" s="280">
        <f t="shared" si="14"/>
        <v>207</v>
      </c>
      <c r="G347" s="280">
        <v>326</v>
      </c>
      <c r="H347" s="279"/>
      <c r="I347" s="280"/>
      <c r="J347" s="282">
        <f t="shared" si="13"/>
        <v>0</v>
      </c>
    </row>
    <row r="348" spans="1:10" ht="28.8" hidden="1" x14ac:dyDescent="0.3">
      <c r="A348" s="279" t="s">
        <v>1050</v>
      </c>
      <c r="B348" s="280">
        <v>2021</v>
      </c>
      <c r="C348" s="279" t="s">
        <v>1027</v>
      </c>
      <c r="D348" s="279" t="s">
        <v>1028</v>
      </c>
      <c r="E348" s="280">
        <v>416</v>
      </c>
      <c r="F348" s="280">
        <f t="shared" si="14"/>
        <v>208</v>
      </c>
      <c r="G348" s="280">
        <v>335</v>
      </c>
      <c r="H348" s="279"/>
      <c r="I348" s="280"/>
      <c r="J348" s="282">
        <f t="shared" si="13"/>
        <v>0</v>
      </c>
    </row>
    <row r="349" spans="1:10" ht="28.8" hidden="1" x14ac:dyDescent="0.3">
      <c r="A349" s="279" t="s">
        <v>1050</v>
      </c>
      <c r="B349" s="280">
        <v>2021</v>
      </c>
      <c r="C349" s="279" t="s">
        <v>1038</v>
      </c>
      <c r="D349" s="279" t="s">
        <v>1028</v>
      </c>
      <c r="E349" s="280">
        <v>139</v>
      </c>
      <c r="F349" s="280">
        <f t="shared" si="14"/>
        <v>209</v>
      </c>
      <c r="G349" s="280">
        <v>344</v>
      </c>
      <c r="H349" s="279"/>
      <c r="I349" s="280"/>
      <c r="J349" s="282">
        <f t="shared" si="13"/>
        <v>0</v>
      </c>
    </row>
    <row r="350" spans="1:10" ht="28.8" hidden="1" x14ac:dyDescent="0.3">
      <c r="A350" s="279" t="s">
        <v>1050</v>
      </c>
      <c r="B350" s="280">
        <v>2021</v>
      </c>
      <c r="C350" s="279" t="s">
        <v>1039</v>
      </c>
      <c r="D350" s="279" t="s">
        <v>1028</v>
      </c>
      <c r="E350" s="280">
        <v>85</v>
      </c>
      <c r="F350" s="280">
        <f t="shared" si="14"/>
        <v>210</v>
      </c>
      <c r="G350" s="280">
        <v>353</v>
      </c>
      <c r="H350" s="279"/>
      <c r="I350" s="280"/>
      <c r="J350" s="282">
        <f t="shared" si="13"/>
        <v>0</v>
      </c>
    </row>
    <row r="351" spans="1:10" ht="28.8" hidden="1" x14ac:dyDescent="0.3">
      <c r="A351" s="279" t="s">
        <v>1050</v>
      </c>
      <c r="B351" s="280">
        <v>2021</v>
      </c>
      <c r="C351" s="279" t="s">
        <v>1040</v>
      </c>
      <c r="D351" s="279" t="s">
        <v>1028</v>
      </c>
      <c r="E351" s="280">
        <v>48</v>
      </c>
      <c r="F351" s="280">
        <f t="shared" si="14"/>
        <v>211</v>
      </c>
      <c r="G351" s="280">
        <v>362</v>
      </c>
      <c r="H351" s="279"/>
      <c r="I351" s="280"/>
      <c r="J351" s="282">
        <f t="shared" si="13"/>
        <v>0</v>
      </c>
    </row>
    <row r="352" spans="1:10" ht="28.8" hidden="1" x14ac:dyDescent="0.3">
      <c r="A352" s="279" t="s">
        <v>1050</v>
      </c>
      <c r="B352" s="280">
        <v>2021</v>
      </c>
      <c r="C352" s="279" t="s">
        <v>1041</v>
      </c>
      <c r="D352" s="279" t="s">
        <v>1028</v>
      </c>
      <c r="E352" s="280">
        <v>30</v>
      </c>
      <c r="F352" s="280">
        <f t="shared" si="14"/>
        <v>212</v>
      </c>
      <c r="G352" s="280">
        <v>371</v>
      </c>
      <c r="H352" s="279"/>
      <c r="I352" s="280"/>
      <c r="J352" s="282">
        <f t="shared" si="13"/>
        <v>0</v>
      </c>
    </row>
    <row r="353" spans="1:10" ht="28.8" hidden="1" x14ac:dyDescent="0.3">
      <c r="A353" s="279" t="s">
        <v>1050</v>
      </c>
      <c r="B353" s="280">
        <v>2021</v>
      </c>
      <c r="C353" s="279" t="s">
        <v>1042</v>
      </c>
      <c r="D353" s="279" t="s">
        <v>1028</v>
      </c>
      <c r="E353" s="280">
        <v>13</v>
      </c>
      <c r="F353" s="280">
        <f t="shared" si="14"/>
        <v>213</v>
      </c>
      <c r="G353" s="280">
        <v>380</v>
      </c>
      <c r="H353" s="279"/>
      <c r="I353" s="280"/>
      <c r="J353" s="282">
        <f t="shared" si="13"/>
        <v>0</v>
      </c>
    </row>
    <row r="354" spans="1:10" ht="28.8" hidden="1" x14ac:dyDescent="0.3">
      <c r="A354" s="279" t="s">
        <v>1050</v>
      </c>
      <c r="B354" s="280">
        <v>2021</v>
      </c>
      <c r="C354" s="279" t="s">
        <v>1043</v>
      </c>
      <c r="D354" s="279" t="s">
        <v>1028</v>
      </c>
      <c r="E354" s="280">
        <v>19</v>
      </c>
      <c r="F354" s="280">
        <f t="shared" si="14"/>
        <v>214</v>
      </c>
      <c r="G354" s="280">
        <v>389</v>
      </c>
      <c r="H354" s="279"/>
      <c r="I354" s="280"/>
      <c r="J354" s="282">
        <f t="shared" si="13"/>
        <v>0</v>
      </c>
    </row>
    <row r="355" spans="1:10" ht="28.8" hidden="1" x14ac:dyDescent="0.3">
      <c r="A355" s="279" t="s">
        <v>1050</v>
      </c>
      <c r="B355" s="280">
        <v>2021</v>
      </c>
      <c r="C355" s="279" t="s">
        <v>1044</v>
      </c>
      <c r="D355" s="279" t="s">
        <v>1028</v>
      </c>
      <c r="E355" s="280">
        <v>26</v>
      </c>
      <c r="F355" s="280">
        <f t="shared" si="14"/>
        <v>215</v>
      </c>
      <c r="G355" s="280">
        <v>398</v>
      </c>
      <c r="H355" s="279"/>
      <c r="I355" s="280"/>
      <c r="J355" s="282">
        <f t="shared" si="13"/>
        <v>0</v>
      </c>
    </row>
    <row r="356" spans="1:10" ht="28.8" hidden="1" x14ac:dyDescent="0.3">
      <c r="A356" s="279" t="s">
        <v>1050</v>
      </c>
      <c r="B356" s="280">
        <v>2021</v>
      </c>
      <c r="C356" s="279" t="s">
        <v>1045</v>
      </c>
      <c r="D356" s="279" t="s">
        <v>1028</v>
      </c>
      <c r="E356" s="280">
        <v>17</v>
      </c>
      <c r="F356" s="280">
        <f t="shared" si="14"/>
        <v>216</v>
      </c>
      <c r="G356" s="280">
        <v>407</v>
      </c>
      <c r="H356" s="279"/>
      <c r="I356" s="280"/>
      <c r="J356" s="282">
        <f t="shared" si="13"/>
        <v>0</v>
      </c>
    </row>
    <row r="357" spans="1:10" ht="28.8" hidden="1" x14ac:dyDescent="0.3">
      <c r="A357" s="279" t="s">
        <v>1050</v>
      </c>
      <c r="B357" s="280">
        <v>2022</v>
      </c>
      <c r="C357" s="279" t="s">
        <v>1046</v>
      </c>
      <c r="D357" s="279" t="s">
        <v>1028</v>
      </c>
      <c r="E357" s="280">
        <v>19</v>
      </c>
      <c r="F357" s="280">
        <f t="shared" si="14"/>
        <v>217</v>
      </c>
      <c r="G357" s="280">
        <v>416</v>
      </c>
      <c r="H357" s="279"/>
      <c r="I357" s="280"/>
      <c r="J357" s="282">
        <f t="shared" si="13"/>
        <v>0</v>
      </c>
    </row>
    <row r="358" spans="1:10" ht="28.8" hidden="1" x14ac:dyDescent="0.3">
      <c r="A358" s="279" t="s">
        <v>1050</v>
      </c>
      <c r="B358" s="280">
        <v>2022</v>
      </c>
      <c r="C358" s="279" t="s">
        <v>1047</v>
      </c>
      <c r="D358" s="279" t="s">
        <v>1028</v>
      </c>
      <c r="E358" s="280">
        <v>9</v>
      </c>
      <c r="F358" s="280">
        <f t="shared" si="14"/>
        <v>218</v>
      </c>
      <c r="G358" s="280">
        <v>425</v>
      </c>
      <c r="H358" s="279"/>
      <c r="I358" s="280"/>
      <c r="J358" s="282">
        <f t="shared" si="13"/>
        <v>0</v>
      </c>
    </row>
    <row r="359" spans="1:10" ht="28.8" hidden="1" x14ac:dyDescent="0.3">
      <c r="A359" s="279" t="s">
        <v>1050</v>
      </c>
      <c r="B359" s="280">
        <v>2022</v>
      </c>
      <c r="C359" s="279" t="s">
        <v>1048</v>
      </c>
      <c r="D359" s="279" t="s">
        <v>1028</v>
      </c>
      <c r="E359" s="280">
        <v>6</v>
      </c>
      <c r="F359" s="280">
        <f t="shared" si="14"/>
        <v>219</v>
      </c>
      <c r="G359" s="280">
        <v>434</v>
      </c>
      <c r="H359" s="279"/>
      <c r="I359" s="280"/>
      <c r="J359" s="282">
        <f t="shared" si="13"/>
        <v>0</v>
      </c>
    </row>
    <row r="360" spans="1:10" ht="28.8" hidden="1" x14ac:dyDescent="0.3">
      <c r="A360" s="279" t="s">
        <v>1050</v>
      </c>
      <c r="B360" s="280">
        <v>2022</v>
      </c>
      <c r="C360" s="279" t="s">
        <v>1027</v>
      </c>
      <c r="D360" s="279" t="s">
        <v>1028</v>
      </c>
      <c r="E360" s="280">
        <v>9</v>
      </c>
      <c r="F360" s="280">
        <f t="shared" si="14"/>
        <v>220</v>
      </c>
      <c r="G360" s="280">
        <v>443</v>
      </c>
      <c r="H360" s="279"/>
      <c r="I360" s="280"/>
      <c r="J360" s="282">
        <f t="shared" si="13"/>
        <v>0</v>
      </c>
    </row>
    <row r="361" spans="1:10" ht="28.8" hidden="1" x14ac:dyDescent="0.3">
      <c r="A361" s="279" t="s">
        <v>1050</v>
      </c>
      <c r="B361" s="280">
        <v>2022</v>
      </c>
      <c r="C361" s="279" t="s">
        <v>1038</v>
      </c>
      <c r="D361" s="279" t="s">
        <v>1028</v>
      </c>
      <c r="E361" s="280">
        <v>1</v>
      </c>
      <c r="F361" s="280">
        <f t="shared" si="14"/>
        <v>221</v>
      </c>
      <c r="G361" s="280">
        <v>452</v>
      </c>
      <c r="H361" s="279"/>
      <c r="I361" s="280"/>
      <c r="J361" s="282">
        <f t="shared" si="13"/>
        <v>0</v>
      </c>
    </row>
    <row r="362" spans="1:10" ht="28.8" hidden="1" x14ac:dyDescent="0.3">
      <c r="A362" s="279" t="s">
        <v>1050</v>
      </c>
      <c r="B362" s="280">
        <v>2021</v>
      </c>
      <c r="C362" s="279" t="s">
        <v>1046</v>
      </c>
      <c r="D362" s="279" t="s">
        <v>1032</v>
      </c>
      <c r="E362" s="280">
        <v>0</v>
      </c>
      <c r="F362" s="280">
        <f t="shared" si="14"/>
        <v>222</v>
      </c>
      <c r="G362" s="280">
        <v>312</v>
      </c>
      <c r="H362" s="279"/>
      <c r="I362" s="280"/>
      <c r="J362" s="282">
        <f t="shared" si="13"/>
        <v>0</v>
      </c>
    </row>
    <row r="363" spans="1:10" ht="28.8" hidden="1" x14ac:dyDescent="0.3">
      <c r="A363" s="279" t="s">
        <v>1050</v>
      </c>
      <c r="B363" s="280">
        <v>2021</v>
      </c>
      <c r="C363" s="279" t="s">
        <v>1047</v>
      </c>
      <c r="D363" s="279" t="s">
        <v>1032</v>
      </c>
      <c r="E363" s="280">
        <v>0</v>
      </c>
      <c r="F363" s="280">
        <f t="shared" si="14"/>
        <v>223</v>
      </c>
      <c r="G363" s="280">
        <v>321</v>
      </c>
      <c r="H363" s="279"/>
      <c r="I363" s="280"/>
      <c r="J363" s="282">
        <f t="shared" si="13"/>
        <v>0</v>
      </c>
    </row>
    <row r="364" spans="1:10" ht="28.8" hidden="1" x14ac:dyDescent="0.3">
      <c r="A364" s="279" t="s">
        <v>1050</v>
      </c>
      <c r="B364" s="280">
        <v>2021</v>
      </c>
      <c r="C364" s="279" t="s">
        <v>1048</v>
      </c>
      <c r="D364" s="279" t="s">
        <v>1032</v>
      </c>
      <c r="E364" s="280">
        <v>0</v>
      </c>
      <c r="F364" s="280">
        <f t="shared" si="14"/>
        <v>224</v>
      </c>
      <c r="G364" s="280">
        <v>330</v>
      </c>
      <c r="H364" s="279"/>
      <c r="I364" s="280"/>
      <c r="J364" s="282">
        <f t="shared" si="13"/>
        <v>0</v>
      </c>
    </row>
    <row r="365" spans="1:10" ht="28.8" hidden="1" x14ac:dyDescent="0.3">
      <c r="A365" s="279" t="s">
        <v>1050</v>
      </c>
      <c r="B365" s="280">
        <v>2021</v>
      </c>
      <c r="C365" s="279" t="s">
        <v>1027</v>
      </c>
      <c r="D365" s="279" t="s">
        <v>1032</v>
      </c>
      <c r="E365" s="280">
        <v>0</v>
      </c>
      <c r="F365" s="280">
        <f t="shared" si="14"/>
        <v>225</v>
      </c>
      <c r="G365" s="280">
        <v>339</v>
      </c>
      <c r="H365" s="279"/>
      <c r="I365" s="280"/>
      <c r="J365" s="282">
        <f t="shared" si="13"/>
        <v>0</v>
      </c>
    </row>
    <row r="366" spans="1:10" ht="28.8" hidden="1" x14ac:dyDescent="0.3">
      <c r="A366" s="279" t="s">
        <v>1050</v>
      </c>
      <c r="B366" s="280">
        <v>2021</v>
      </c>
      <c r="C366" s="279" t="s">
        <v>1038</v>
      </c>
      <c r="D366" s="279" t="s">
        <v>1032</v>
      </c>
      <c r="E366" s="280">
        <v>0</v>
      </c>
      <c r="F366" s="280">
        <f t="shared" si="14"/>
        <v>226</v>
      </c>
      <c r="G366" s="280">
        <v>348</v>
      </c>
      <c r="H366" s="279"/>
      <c r="I366" s="280"/>
      <c r="J366" s="282">
        <f t="shared" si="13"/>
        <v>0</v>
      </c>
    </row>
    <row r="367" spans="1:10" ht="28.8" hidden="1" x14ac:dyDescent="0.3">
      <c r="A367" s="279" t="s">
        <v>1050</v>
      </c>
      <c r="B367" s="280">
        <v>2021</v>
      </c>
      <c r="C367" s="279" t="s">
        <v>1039</v>
      </c>
      <c r="D367" s="279" t="s">
        <v>1032</v>
      </c>
      <c r="E367" s="280">
        <v>0</v>
      </c>
      <c r="F367" s="280">
        <f t="shared" si="14"/>
        <v>227</v>
      </c>
      <c r="G367" s="280">
        <v>357</v>
      </c>
      <c r="H367" s="279"/>
      <c r="I367" s="280"/>
      <c r="J367" s="282">
        <f t="shared" si="13"/>
        <v>0</v>
      </c>
    </row>
    <row r="368" spans="1:10" ht="28.8" hidden="1" x14ac:dyDescent="0.3">
      <c r="A368" s="279" t="s">
        <v>1050</v>
      </c>
      <c r="B368" s="280">
        <v>2021</v>
      </c>
      <c r="C368" s="279" t="s">
        <v>1040</v>
      </c>
      <c r="D368" s="279" t="s">
        <v>1032</v>
      </c>
      <c r="E368" s="280">
        <v>1087</v>
      </c>
      <c r="F368" s="280">
        <f t="shared" si="14"/>
        <v>228</v>
      </c>
      <c r="G368" s="280">
        <v>366</v>
      </c>
      <c r="H368" s="279"/>
      <c r="I368" s="280"/>
      <c r="J368" s="282">
        <f t="shared" si="13"/>
        <v>0</v>
      </c>
    </row>
    <row r="369" spans="1:10" ht="28.8" hidden="1" x14ac:dyDescent="0.3">
      <c r="A369" s="279" t="s">
        <v>1050</v>
      </c>
      <c r="B369" s="280">
        <v>2021</v>
      </c>
      <c r="C369" s="279" t="s">
        <v>1041</v>
      </c>
      <c r="D369" s="279" t="s">
        <v>1032</v>
      </c>
      <c r="E369" s="280">
        <v>1516</v>
      </c>
      <c r="F369" s="280">
        <f t="shared" si="14"/>
        <v>229</v>
      </c>
      <c r="G369" s="280">
        <v>375</v>
      </c>
      <c r="H369" s="279"/>
      <c r="I369" s="280"/>
      <c r="J369" s="282">
        <f t="shared" si="13"/>
        <v>0</v>
      </c>
    </row>
    <row r="370" spans="1:10" ht="28.8" hidden="1" x14ac:dyDescent="0.3">
      <c r="A370" s="279" t="s">
        <v>1050</v>
      </c>
      <c r="B370" s="280">
        <v>2021</v>
      </c>
      <c r="C370" s="279" t="s">
        <v>1042</v>
      </c>
      <c r="D370" s="279" t="s">
        <v>1032</v>
      </c>
      <c r="E370" s="280">
        <v>4548</v>
      </c>
      <c r="F370" s="280">
        <f t="shared" si="14"/>
        <v>230</v>
      </c>
      <c r="G370" s="280">
        <v>384</v>
      </c>
      <c r="H370" s="279"/>
      <c r="I370" s="280"/>
      <c r="J370" s="282">
        <f t="shared" si="13"/>
        <v>0</v>
      </c>
    </row>
    <row r="371" spans="1:10" ht="28.8" hidden="1" x14ac:dyDescent="0.3">
      <c r="A371" s="279" t="s">
        <v>1050</v>
      </c>
      <c r="B371" s="280">
        <v>2021</v>
      </c>
      <c r="C371" s="279" t="s">
        <v>1043</v>
      </c>
      <c r="D371" s="279" t="s">
        <v>1032</v>
      </c>
      <c r="E371" s="280">
        <v>16363</v>
      </c>
      <c r="F371" s="280">
        <f t="shared" si="14"/>
        <v>231</v>
      </c>
      <c r="G371" s="280">
        <v>393</v>
      </c>
      <c r="H371" s="279"/>
      <c r="I371" s="280"/>
      <c r="J371" s="282">
        <f t="shared" si="13"/>
        <v>0</v>
      </c>
    </row>
    <row r="372" spans="1:10" ht="28.8" hidden="1" x14ac:dyDescent="0.3">
      <c r="A372" s="279" t="s">
        <v>1050</v>
      </c>
      <c r="B372" s="280">
        <v>2021</v>
      </c>
      <c r="C372" s="279" t="s">
        <v>1044</v>
      </c>
      <c r="D372" s="279" t="s">
        <v>1032</v>
      </c>
      <c r="E372" s="280">
        <v>15835</v>
      </c>
      <c r="F372" s="280">
        <f t="shared" si="14"/>
        <v>232</v>
      </c>
      <c r="G372" s="280">
        <v>402</v>
      </c>
      <c r="H372" s="279"/>
      <c r="I372" s="280"/>
      <c r="J372" s="282">
        <f t="shared" si="13"/>
        <v>0</v>
      </c>
    </row>
    <row r="373" spans="1:10" ht="28.8" hidden="1" x14ac:dyDescent="0.3">
      <c r="A373" s="279" t="s">
        <v>1050</v>
      </c>
      <c r="B373" s="280">
        <v>2021</v>
      </c>
      <c r="C373" s="279" t="s">
        <v>1045</v>
      </c>
      <c r="D373" s="279" t="s">
        <v>1032</v>
      </c>
      <c r="E373" s="280">
        <v>10609</v>
      </c>
      <c r="F373" s="280">
        <f t="shared" si="14"/>
        <v>233</v>
      </c>
      <c r="G373" s="280">
        <v>411</v>
      </c>
      <c r="H373" s="279"/>
      <c r="I373" s="280"/>
      <c r="J373" s="282">
        <f t="shared" si="13"/>
        <v>0</v>
      </c>
    </row>
    <row r="374" spans="1:10" ht="28.8" hidden="1" x14ac:dyDescent="0.3">
      <c r="A374" s="279" t="s">
        <v>1050</v>
      </c>
      <c r="B374" s="280">
        <v>2022</v>
      </c>
      <c r="C374" s="279" t="s">
        <v>1046</v>
      </c>
      <c r="D374" s="279" t="s">
        <v>1032</v>
      </c>
      <c r="E374" s="280">
        <v>5302</v>
      </c>
      <c r="F374" s="280">
        <f t="shared" si="14"/>
        <v>234</v>
      </c>
      <c r="G374" s="280">
        <v>420</v>
      </c>
      <c r="H374" s="279"/>
      <c r="I374" s="280"/>
      <c r="J374" s="282">
        <f t="shared" si="13"/>
        <v>0</v>
      </c>
    </row>
    <row r="375" spans="1:10" ht="28.8" hidden="1" x14ac:dyDescent="0.3">
      <c r="A375" s="279" t="s">
        <v>1050</v>
      </c>
      <c r="B375" s="280">
        <v>2022</v>
      </c>
      <c r="C375" s="279" t="s">
        <v>1047</v>
      </c>
      <c r="D375" s="279" t="s">
        <v>1032</v>
      </c>
      <c r="E375" s="280">
        <v>3116</v>
      </c>
      <c r="F375" s="280">
        <f t="shared" si="14"/>
        <v>235</v>
      </c>
      <c r="G375" s="280">
        <v>429</v>
      </c>
      <c r="H375" s="279"/>
      <c r="I375" s="280"/>
      <c r="J375" s="282">
        <f t="shared" si="13"/>
        <v>0</v>
      </c>
    </row>
    <row r="376" spans="1:10" ht="28.8" hidden="1" x14ac:dyDescent="0.3">
      <c r="A376" s="279" t="s">
        <v>1050</v>
      </c>
      <c r="B376" s="280">
        <v>2022</v>
      </c>
      <c r="C376" s="279" t="s">
        <v>1048</v>
      </c>
      <c r="D376" s="279" t="s">
        <v>1032</v>
      </c>
      <c r="E376" s="280">
        <v>2795</v>
      </c>
      <c r="F376" s="280">
        <f t="shared" si="14"/>
        <v>236</v>
      </c>
      <c r="G376" s="280">
        <v>438</v>
      </c>
      <c r="H376" s="279"/>
      <c r="I376" s="280"/>
      <c r="J376" s="282">
        <f t="shared" si="13"/>
        <v>0</v>
      </c>
    </row>
    <row r="377" spans="1:10" ht="28.8" hidden="1" x14ac:dyDescent="0.3">
      <c r="A377" s="279" t="s">
        <v>1050</v>
      </c>
      <c r="B377" s="280">
        <v>2022</v>
      </c>
      <c r="C377" s="279" t="s">
        <v>1027</v>
      </c>
      <c r="D377" s="279" t="s">
        <v>1032</v>
      </c>
      <c r="E377" s="280">
        <v>2272</v>
      </c>
      <c r="F377" s="280">
        <f t="shared" si="14"/>
        <v>237</v>
      </c>
      <c r="G377" s="280">
        <v>447</v>
      </c>
      <c r="H377" s="279"/>
      <c r="I377" s="280"/>
      <c r="J377" s="282">
        <f t="shared" si="13"/>
        <v>0</v>
      </c>
    </row>
    <row r="378" spans="1:10" ht="28.8" hidden="1" x14ac:dyDescent="0.3">
      <c r="A378" s="279" t="s">
        <v>1050</v>
      </c>
      <c r="B378" s="280">
        <v>2022</v>
      </c>
      <c r="C378" s="279" t="s">
        <v>1038</v>
      </c>
      <c r="D378" s="279" t="s">
        <v>1032</v>
      </c>
      <c r="E378" s="280">
        <v>1683</v>
      </c>
      <c r="F378" s="280">
        <f t="shared" si="14"/>
        <v>238</v>
      </c>
      <c r="G378" s="280">
        <v>456</v>
      </c>
      <c r="H378" s="279"/>
      <c r="I378" s="280"/>
      <c r="J378" s="282">
        <f t="shared" si="13"/>
        <v>0</v>
      </c>
    </row>
    <row r="379" spans="1:10" ht="43.2" hidden="1" x14ac:dyDescent="0.3">
      <c r="A379" s="279" t="s">
        <v>1050</v>
      </c>
      <c r="B379" s="280">
        <v>2021</v>
      </c>
      <c r="C379" s="279" t="s">
        <v>1046</v>
      </c>
      <c r="D379" s="279" t="s">
        <v>1031</v>
      </c>
      <c r="E379" s="280">
        <v>71</v>
      </c>
      <c r="F379" s="280">
        <f t="shared" si="14"/>
        <v>239</v>
      </c>
      <c r="G379" s="280">
        <v>311</v>
      </c>
      <c r="H379" s="279"/>
      <c r="I379" s="280"/>
      <c r="J379" s="282">
        <f t="shared" si="13"/>
        <v>0</v>
      </c>
    </row>
    <row r="380" spans="1:10" ht="43.2" hidden="1" x14ac:dyDescent="0.3">
      <c r="A380" s="279" t="s">
        <v>1050</v>
      </c>
      <c r="B380" s="280">
        <v>2021</v>
      </c>
      <c r="C380" s="279" t="s">
        <v>1047</v>
      </c>
      <c r="D380" s="279" t="s">
        <v>1031</v>
      </c>
      <c r="E380" s="280">
        <v>838</v>
      </c>
      <c r="F380" s="280">
        <f t="shared" si="14"/>
        <v>240</v>
      </c>
      <c r="G380" s="280">
        <v>320</v>
      </c>
      <c r="H380" s="279"/>
      <c r="I380" s="280"/>
      <c r="J380" s="282">
        <f t="shared" si="13"/>
        <v>0</v>
      </c>
    </row>
    <row r="381" spans="1:10" ht="43.2" hidden="1" x14ac:dyDescent="0.3">
      <c r="A381" s="279" t="s">
        <v>1050</v>
      </c>
      <c r="B381" s="280">
        <v>2021</v>
      </c>
      <c r="C381" s="279" t="s">
        <v>1048</v>
      </c>
      <c r="D381" s="279" t="s">
        <v>1031</v>
      </c>
      <c r="E381" s="280">
        <v>1304</v>
      </c>
      <c r="F381" s="280">
        <f t="shared" si="14"/>
        <v>241</v>
      </c>
      <c r="G381" s="280">
        <v>329</v>
      </c>
      <c r="H381" s="279"/>
      <c r="I381" s="280"/>
      <c r="J381" s="282">
        <f t="shared" si="13"/>
        <v>0</v>
      </c>
    </row>
    <row r="382" spans="1:10" ht="43.2" hidden="1" x14ac:dyDescent="0.3">
      <c r="A382" s="279" t="s">
        <v>1050</v>
      </c>
      <c r="B382" s="280">
        <v>2021</v>
      </c>
      <c r="C382" s="279" t="s">
        <v>1027</v>
      </c>
      <c r="D382" s="279" t="s">
        <v>1031</v>
      </c>
      <c r="E382" s="280">
        <v>5765</v>
      </c>
      <c r="F382" s="280">
        <f t="shared" si="14"/>
        <v>242</v>
      </c>
      <c r="G382" s="280">
        <v>338</v>
      </c>
      <c r="H382" s="279"/>
      <c r="I382" s="280"/>
      <c r="J382" s="282">
        <f t="shared" si="13"/>
        <v>0</v>
      </c>
    </row>
    <row r="383" spans="1:10" ht="43.2" hidden="1" x14ac:dyDescent="0.3">
      <c r="A383" s="279" t="s">
        <v>1050</v>
      </c>
      <c r="B383" s="280">
        <v>2021</v>
      </c>
      <c r="C383" s="279" t="s">
        <v>1038</v>
      </c>
      <c r="D383" s="279" t="s">
        <v>1031</v>
      </c>
      <c r="E383" s="280">
        <v>18782</v>
      </c>
      <c r="F383" s="280">
        <f t="shared" si="14"/>
        <v>243</v>
      </c>
      <c r="G383" s="280">
        <v>347</v>
      </c>
      <c r="H383" s="279"/>
      <c r="I383" s="280"/>
      <c r="J383" s="282">
        <f t="shared" si="13"/>
        <v>0</v>
      </c>
    </row>
    <row r="384" spans="1:10" ht="43.2" hidden="1" x14ac:dyDescent="0.3">
      <c r="A384" s="279" t="s">
        <v>1050</v>
      </c>
      <c r="B384" s="280">
        <v>2021</v>
      </c>
      <c r="C384" s="279" t="s">
        <v>1039</v>
      </c>
      <c r="D384" s="279" t="s">
        <v>1031</v>
      </c>
      <c r="E384" s="280">
        <v>24262</v>
      </c>
      <c r="F384" s="280">
        <f t="shared" si="14"/>
        <v>244</v>
      </c>
      <c r="G384" s="280">
        <v>356</v>
      </c>
      <c r="H384" s="279"/>
      <c r="I384" s="280"/>
      <c r="J384" s="282">
        <f t="shared" si="13"/>
        <v>0</v>
      </c>
    </row>
    <row r="385" spans="1:10" ht="43.2" hidden="1" x14ac:dyDescent="0.3">
      <c r="A385" s="279" t="s">
        <v>1050</v>
      </c>
      <c r="B385" s="280">
        <v>2021</v>
      </c>
      <c r="C385" s="279" t="s">
        <v>1040</v>
      </c>
      <c r="D385" s="279" t="s">
        <v>1031</v>
      </c>
      <c r="E385" s="280">
        <v>28498</v>
      </c>
      <c r="F385" s="280">
        <f t="shared" si="14"/>
        <v>245</v>
      </c>
      <c r="G385" s="280">
        <v>365</v>
      </c>
      <c r="H385" s="279"/>
      <c r="I385" s="280"/>
      <c r="J385" s="282">
        <f t="shared" si="13"/>
        <v>0</v>
      </c>
    </row>
    <row r="386" spans="1:10" ht="43.2" hidden="1" x14ac:dyDescent="0.3">
      <c r="A386" s="279" t="s">
        <v>1050</v>
      </c>
      <c r="B386" s="280">
        <v>2021</v>
      </c>
      <c r="C386" s="279" t="s">
        <v>1041</v>
      </c>
      <c r="D386" s="279" t="s">
        <v>1031</v>
      </c>
      <c r="E386" s="280">
        <v>28068</v>
      </c>
      <c r="F386" s="280">
        <f t="shared" si="14"/>
        <v>246</v>
      </c>
      <c r="G386" s="280">
        <v>374</v>
      </c>
      <c r="H386" s="279"/>
      <c r="I386" s="280"/>
      <c r="J386" s="282">
        <f t="shared" si="13"/>
        <v>0</v>
      </c>
    </row>
    <row r="387" spans="1:10" ht="43.2" hidden="1" x14ac:dyDescent="0.3">
      <c r="A387" s="279" t="s">
        <v>1050</v>
      </c>
      <c r="B387" s="280">
        <v>2021</v>
      </c>
      <c r="C387" s="279" t="s">
        <v>1042</v>
      </c>
      <c r="D387" s="279" t="s">
        <v>1031</v>
      </c>
      <c r="E387" s="280">
        <v>25579</v>
      </c>
      <c r="F387" s="280">
        <f t="shared" si="14"/>
        <v>247</v>
      </c>
      <c r="G387" s="280">
        <v>383</v>
      </c>
      <c r="H387" s="279"/>
      <c r="I387" s="280"/>
      <c r="J387" s="282">
        <f t="shared" si="13"/>
        <v>0</v>
      </c>
    </row>
    <row r="388" spans="1:10" ht="43.2" hidden="1" x14ac:dyDescent="0.3">
      <c r="A388" s="279" t="s">
        <v>1050</v>
      </c>
      <c r="B388" s="280">
        <v>2021</v>
      </c>
      <c r="C388" s="279" t="s">
        <v>1043</v>
      </c>
      <c r="D388" s="279" t="s">
        <v>1031</v>
      </c>
      <c r="E388" s="280">
        <v>12529</v>
      </c>
      <c r="F388" s="280">
        <f t="shared" si="14"/>
        <v>248</v>
      </c>
      <c r="G388" s="280">
        <v>392</v>
      </c>
      <c r="H388" s="279"/>
      <c r="I388" s="280"/>
      <c r="J388" s="282">
        <f t="shared" si="13"/>
        <v>0</v>
      </c>
    </row>
    <row r="389" spans="1:10" ht="43.2" hidden="1" x14ac:dyDescent="0.3">
      <c r="A389" s="279" t="s">
        <v>1050</v>
      </c>
      <c r="B389" s="280">
        <v>2021</v>
      </c>
      <c r="C389" s="279" t="s">
        <v>1044</v>
      </c>
      <c r="D389" s="279" t="s">
        <v>1031</v>
      </c>
      <c r="E389" s="280">
        <v>3111</v>
      </c>
      <c r="F389" s="280">
        <f t="shared" si="14"/>
        <v>249</v>
      </c>
      <c r="G389" s="280">
        <v>401</v>
      </c>
      <c r="H389" s="279"/>
      <c r="I389" s="280"/>
      <c r="J389" s="282">
        <f t="shared" ref="J389:J452" si="15">SUM(L389:M389)</f>
        <v>0</v>
      </c>
    </row>
    <row r="390" spans="1:10" ht="43.2" hidden="1" x14ac:dyDescent="0.3">
      <c r="A390" s="279" t="s">
        <v>1050</v>
      </c>
      <c r="B390" s="280">
        <v>2021</v>
      </c>
      <c r="C390" s="279" t="s">
        <v>1045</v>
      </c>
      <c r="D390" s="279" t="s">
        <v>1031</v>
      </c>
      <c r="E390" s="280">
        <v>1032</v>
      </c>
      <c r="F390" s="280">
        <f t="shared" si="14"/>
        <v>250</v>
      </c>
      <c r="G390" s="280">
        <v>410</v>
      </c>
      <c r="H390" s="279"/>
      <c r="I390" s="280"/>
      <c r="J390" s="282">
        <f t="shared" si="15"/>
        <v>0</v>
      </c>
    </row>
    <row r="391" spans="1:10" ht="43.2" hidden="1" x14ac:dyDescent="0.3">
      <c r="A391" s="279" t="s">
        <v>1050</v>
      </c>
      <c r="B391" s="280">
        <v>2022</v>
      </c>
      <c r="C391" s="279" t="s">
        <v>1046</v>
      </c>
      <c r="D391" s="279" t="s">
        <v>1031</v>
      </c>
      <c r="E391" s="280">
        <v>435</v>
      </c>
      <c r="F391" s="280">
        <f t="shared" si="14"/>
        <v>251</v>
      </c>
      <c r="G391" s="280">
        <v>419</v>
      </c>
      <c r="H391" s="279"/>
      <c r="I391" s="280"/>
      <c r="J391" s="282">
        <f t="shared" si="15"/>
        <v>0</v>
      </c>
    </row>
    <row r="392" spans="1:10" ht="43.2" hidden="1" x14ac:dyDescent="0.3">
      <c r="A392" s="279" t="s">
        <v>1050</v>
      </c>
      <c r="B392" s="280">
        <v>2022</v>
      </c>
      <c r="C392" s="279" t="s">
        <v>1047</v>
      </c>
      <c r="D392" s="279" t="s">
        <v>1031</v>
      </c>
      <c r="E392" s="280">
        <v>251</v>
      </c>
      <c r="F392" s="280">
        <f t="shared" si="14"/>
        <v>252</v>
      </c>
      <c r="G392" s="280">
        <v>428</v>
      </c>
      <c r="H392" s="279"/>
      <c r="I392" s="280"/>
      <c r="J392" s="282">
        <f t="shared" si="15"/>
        <v>0</v>
      </c>
    </row>
    <row r="393" spans="1:10" ht="43.2" hidden="1" x14ac:dyDescent="0.3">
      <c r="A393" s="279" t="s">
        <v>1050</v>
      </c>
      <c r="B393" s="280">
        <v>2022</v>
      </c>
      <c r="C393" s="279" t="s">
        <v>1048</v>
      </c>
      <c r="D393" s="279" t="s">
        <v>1031</v>
      </c>
      <c r="E393" s="280">
        <v>234</v>
      </c>
      <c r="F393" s="280">
        <f t="shared" si="14"/>
        <v>253</v>
      </c>
      <c r="G393" s="280">
        <v>437</v>
      </c>
      <c r="H393" s="279"/>
      <c r="I393" s="280"/>
      <c r="J393" s="282">
        <f t="shared" si="15"/>
        <v>0</v>
      </c>
    </row>
    <row r="394" spans="1:10" ht="43.2" hidden="1" x14ac:dyDescent="0.3">
      <c r="A394" s="279" t="s">
        <v>1050</v>
      </c>
      <c r="B394" s="280">
        <v>2022</v>
      </c>
      <c r="C394" s="279" t="s">
        <v>1027</v>
      </c>
      <c r="D394" s="279" t="s">
        <v>1031</v>
      </c>
      <c r="E394" s="280">
        <v>189</v>
      </c>
      <c r="F394" s="280">
        <f t="shared" si="14"/>
        <v>254</v>
      </c>
      <c r="G394" s="280">
        <v>446</v>
      </c>
      <c r="H394" s="279"/>
      <c r="I394" s="280"/>
      <c r="J394" s="282">
        <f t="shared" si="15"/>
        <v>0</v>
      </c>
    </row>
    <row r="395" spans="1:10" ht="43.2" hidden="1" x14ac:dyDescent="0.3">
      <c r="A395" s="279" t="s">
        <v>1050</v>
      </c>
      <c r="B395" s="280">
        <v>2022</v>
      </c>
      <c r="C395" s="279" t="s">
        <v>1038</v>
      </c>
      <c r="D395" s="279" t="s">
        <v>1031</v>
      </c>
      <c r="E395" s="280">
        <v>127</v>
      </c>
      <c r="F395" s="280">
        <f t="shared" si="14"/>
        <v>255</v>
      </c>
      <c r="G395" s="280">
        <v>455</v>
      </c>
      <c r="H395" s="279"/>
      <c r="I395" s="280"/>
      <c r="J395" s="282">
        <f t="shared" si="15"/>
        <v>0</v>
      </c>
    </row>
    <row r="396" spans="1:10" ht="28.8" hidden="1" x14ac:dyDescent="0.3">
      <c r="A396" s="279" t="s">
        <v>1050</v>
      </c>
      <c r="B396" s="280">
        <v>2021</v>
      </c>
      <c r="C396" s="279" t="s">
        <v>1046</v>
      </c>
      <c r="D396" s="279" t="s">
        <v>1030</v>
      </c>
      <c r="E396" s="280">
        <v>368</v>
      </c>
      <c r="F396" s="280">
        <f t="shared" si="14"/>
        <v>256</v>
      </c>
      <c r="G396" s="280">
        <v>310</v>
      </c>
      <c r="H396" s="279"/>
      <c r="I396" s="280"/>
      <c r="J396" s="282">
        <f t="shared" si="15"/>
        <v>0</v>
      </c>
    </row>
    <row r="397" spans="1:10" ht="28.8" hidden="1" x14ac:dyDescent="0.3">
      <c r="A397" s="279" t="s">
        <v>1050</v>
      </c>
      <c r="B397" s="280">
        <v>2021</v>
      </c>
      <c r="C397" s="279" t="s">
        <v>1047</v>
      </c>
      <c r="D397" s="279" t="s">
        <v>1030</v>
      </c>
      <c r="E397" s="280">
        <v>39</v>
      </c>
      <c r="F397" s="280">
        <f t="shared" si="14"/>
        <v>257</v>
      </c>
      <c r="G397" s="280">
        <v>319</v>
      </c>
      <c r="H397" s="279"/>
      <c r="I397" s="280"/>
      <c r="J397" s="282">
        <f t="shared" si="15"/>
        <v>0</v>
      </c>
    </row>
    <row r="398" spans="1:10" ht="28.8" hidden="1" x14ac:dyDescent="0.3">
      <c r="A398" s="279" t="s">
        <v>1050</v>
      </c>
      <c r="B398" s="280">
        <v>2021</v>
      </c>
      <c r="C398" s="279" t="s">
        <v>1048</v>
      </c>
      <c r="D398" s="279" t="s">
        <v>1030</v>
      </c>
      <c r="E398" s="280">
        <v>1307</v>
      </c>
      <c r="F398" s="280">
        <f t="shared" ref="F398:F463" si="16">F397+1</f>
        <v>258</v>
      </c>
      <c r="G398" s="280">
        <v>328</v>
      </c>
      <c r="H398" s="279"/>
      <c r="I398" s="280"/>
      <c r="J398" s="282">
        <f t="shared" si="15"/>
        <v>0</v>
      </c>
    </row>
    <row r="399" spans="1:10" ht="28.8" hidden="1" x14ac:dyDescent="0.3">
      <c r="A399" s="279" t="s">
        <v>1050</v>
      </c>
      <c r="B399" s="280">
        <v>2021</v>
      </c>
      <c r="C399" s="279" t="s">
        <v>1027</v>
      </c>
      <c r="D399" s="279" t="s">
        <v>1030</v>
      </c>
      <c r="E399" s="280">
        <v>5351</v>
      </c>
      <c r="F399" s="280">
        <f t="shared" si="16"/>
        <v>259</v>
      </c>
      <c r="G399" s="280">
        <v>337</v>
      </c>
      <c r="H399" s="279"/>
      <c r="I399" s="280"/>
      <c r="J399" s="282">
        <f t="shared" si="15"/>
        <v>0</v>
      </c>
    </row>
    <row r="400" spans="1:10" ht="28.8" hidden="1" x14ac:dyDescent="0.3">
      <c r="A400" s="279" t="s">
        <v>1050</v>
      </c>
      <c r="B400" s="280">
        <v>2021</v>
      </c>
      <c r="C400" s="279" t="s">
        <v>1038</v>
      </c>
      <c r="D400" s="279" t="s">
        <v>1030</v>
      </c>
      <c r="E400" s="280">
        <v>3195</v>
      </c>
      <c r="F400" s="280">
        <f t="shared" si="16"/>
        <v>260</v>
      </c>
      <c r="G400" s="280">
        <v>346</v>
      </c>
      <c r="H400" s="279"/>
      <c r="I400" s="280"/>
      <c r="J400" s="282">
        <f t="shared" si="15"/>
        <v>0</v>
      </c>
    </row>
    <row r="401" spans="1:10" ht="28.8" hidden="1" x14ac:dyDescent="0.3">
      <c r="A401" s="279" t="s">
        <v>1050</v>
      </c>
      <c r="B401" s="280">
        <v>2021</v>
      </c>
      <c r="C401" s="279" t="s">
        <v>1039</v>
      </c>
      <c r="D401" s="279" t="s">
        <v>1030</v>
      </c>
      <c r="E401" s="280">
        <v>901</v>
      </c>
      <c r="F401" s="280">
        <f t="shared" si="16"/>
        <v>261</v>
      </c>
      <c r="G401" s="280">
        <v>355</v>
      </c>
      <c r="H401" s="279"/>
      <c r="I401" s="280"/>
      <c r="J401" s="282">
        <f t="shared" si="15"/>
        <v>0</v>
      </c>
    </row>
    <row r="402" spans="1:10" ht="28.8" hidden="1" x14ac:dyDescent="0.3">
      <c r="A402" s="279" t="s">
        <v>1050</v>
      </c>
      <c r="B402" s="280">
        <v>2021</v>
      </c>
      <c r="C402" s="279" t="s">
        <v>1040</v>
      </c>
      <c r="D402" s="279" t="s">
        <v>1030</v>
      </c>
      <c r="E402" s="280">
        <v>284</v>
      </c>
      <c r="F402" s="280">
        <f t="shared" si="16"/>
        <v>262</v>
      </c>
      <c r="G402" s="280">
        <v>364</v>
      </c>
      <c r="H402" s="279"/>
      <c r="I402" s="280"/>
      <c r="J402" s="282">
        <f t="shared" si="15"/>
        <v>0</v>
      </c>
    </row>
    <row r="403" spans="1:10" ht="28.8" hidden="1" x14ac:dyDescent="0.3">
      <c r="A403" s="279" t="s">
        <v>1050</v>
      </c>
      <c r="B403" s="280">
        <v>2021</v>
      </c>
      <c r="C403" s="279" t="s">
        <v>1041</v>
      </c>
      <c r="D403" s="279" t="s">
        <v>1030</v>
      </c>
      <c r="E403" s="280">
        <v>111</v>
      </c>
      <c r="F403" s="280">
        <f t="shared" si="16"/>
        <v>263</v>
      </c>
      <c r="G403" s="280">
        <v>373</v>
      </c>
      <c r="H403" s="279"/>
      <c r="I403" s="280"/>
      <c r="J403" s="282">
        <f t="shared" si="15"/>
        <v>0</v>
      </c>
    </row>
    <row r="404" spans="1:10" ht="28.8" hidden="1" x14ac:dyDescent="0.3">
      <c r="A404" s="279" t="s">
        <v>1050</v>
      </c>
      <c r="B404" s="280">
        <v>2021</v>
      </c>
      <c r="C404" s="279" t="s">
        <v>1042</v>
      </c>
      <c r="D404" s="279" t="s">
        <v>1030</v>
      </c>
      <c r="E404" s="280">
        <v>38</v>
      </c>
      <c r="F404" s="280">
        <f t="shared" si="16"/>
        <v>264</v>
      </c>
      <c r="G404" s="280">
        <v>382</v>
      </c>
      <c r="H404" s="279"/>
      <c r="I404" s="280"/>
      <c r="J404" s="282">
        <f t="shared" si="15"/>
        <v>0</v>
      </c>
    </row>
    <row r="405" spans="1:10" ht="28.8" hidden="1" x14ac:dyDescent="0.3">
      <c r="A405" s="279" t="s">
        <v>1050</v>
      </c>
      <c r="B405" s="280">
        <v>2021</v>
      </c>
      <c r="C405" s="279" t="s">
        <v>1043</v>
      </c>
      <c r="D405" s="279" t="s">
        <v>1030</v>
      </c>
      <c r="E405" s="280">
        <v>43</v>
      </c>
      <c r="F405" s="280">
        <f t="shared" si="16"/>
        <v>265</v>
      </c>
      <c r="G405" s="280">
        <v>391</v>
      </c>
      <c r="H405" s="279"/>
      <c r="I405" s="280"/>
      <c r="J405" s="282">
        <f t="shared" si="15"/>
        <v>0</v>
      </c>
    </row>
    <row r="406" spans="1:10" ht="28.8" hidden="1" x14ac:dyDescent="0.3">
      <c r="A406" s="279" t="s">
        <v>1050</v>
      </c>
      <c r="B406" s="280">
        <v>2021</v>
      </c>
      <c r="C406" s="279" t="s">
        <v>1044</v>
      </c>
      <c r="D406" s="279" t="s">
        <v>1030</v>
      </c>
      <c r="E406" s="280">
        <v>42</v>
      </c>
      <c r="F406" s="280">
        <f t="shared" si="16"/>
        <v>266</v>
      </c>
      <c r="G406" s="280">
        <v>400</v>
      </c>
      <c r="H406" s="279"/>
      <c r="I406" s="280"/>
      <c r="J406" s="282">
        <f t="shared" si="15"/>
        <v>0</v>
      </c>
    </row>
    <row r="407" spans="1:10" ht="28.8" hidden="1" x14ac:dyDescent="0.3">
      <c r="A407" s="279" t="s">
        <v>1050</v>
      </c>
      <c r="B407" s="280">
        <v>2021</v>
      </c>
      <c r="C407" s="279" t="s">
        <v>1045</v>
      </c>
      <c r="D407" s="279" t="s">
        <v>1030</v>
      </c>
      <c r="E407" s="280">
        <v>41</v>
      </c>
      <c r="F407" s="280">
        <f t="shared" si="16"/>
        <v>267</v>
      </c>
      <c r="G407" s="280">
        <v>409</v>
      </c>
      <c r="H407" s="279"/>
      <c r="I407" s="280"/>
      <c r="J407" s="282">
        <f t="shared" si="15"/>
        <v>0</v>
      </c>
    </row>
    <row r="408" spans="1:10" ht="28.8" hidden="1" x14ac:dyDescent="0.3">
      <c r="A408" s="279" t="s">
        <v>1050</v>
      </c>
      <c r="B408" s="280">
        <v>2022</v>
      </c>
      <c r="C408" s="279" t="s">
        <v>1046</v>
      </c>
      <c r="D408" s="279" t="s">
        <v>1030</v>
      </c>
      <c r="E408" s="280">
        <v>31</v>
      </c>
      <c r="F408" s="280">
        <f t="shared" si="16"/>
        <v>268</v>
      </c>
      <c r="G408" s="280">
        <v>418</v>
      </c>
      <c r="H408" s="279"/>
      <c r="I408" s="280"/>
      <c r="J408" s="282">
        <f t="shared" si="15"/>
        <v>0</v>
      </c>
    </row>
    <row r="409" spans="1:10" ht="28.8" hidden="1" x14ac:dyDescent="0.3">
      <c r="A409" s="279" t="s">
        <v>1050</v>
      </c>
      <c r="B409" s="280">
        <v>2022</v>
      </c>
      <c r="C409" s="279" t="s">
        <v>1047</v>
      </c>
      <c r="D409" s="279" t="s">
        <v>1030</v>
      </c>
      <c r="E409" s="280">
        <v>11</v>
      </c>
      <c r="F409" s="280">
        <f t="shared" si="16"/>
        <v>269</v>
      </c>
      <c r="G409" s="280">
        <v>427</v>
      </c>
      <c r="H409" s="279"/>
      <c r="I409" s="280"/>
      <c r="J409" s="282">
        <f t="shared" si="15"/>
        <v>0</v>
      </c>
    </row>
    <row r="410" spans="1:10" ht="28.8" hidden="1" x14ac:dyDescent="0.3">
      <c r="A410" s="279" t="s">
        <v>1050</v>
      </c>
      <c r="B410" s="280">
        <v>2022</v>
      </c>
      <c r="C410" s="279" t="s">
        <v>1048</v>
      </c>
      <c r="D410" s="279" t="s">
        <v>1030</v>
      </c>
      <c r="E410" s="280">
        <v>3</v>
      </c>
      <c r="F410" s="280">
        <f t="shared" si="16"/>
        <v>270</v>
      </c>
      <c r="G410" s="280">
        <v>436</v>
      </c>
      <c r="H410" s="279"/>
      <c r="I410" s="280"/>
      <c r="J410" s="282">
        <f t="shared" si="15"/>
        <v>0</v>
      </c>
    </row>
    <row r="411" spans="1:10" ht="28.8" hidden="1" x14ac:dyDescent="0.3">
      <c r="A411" s="279" t="s">
        <v>1050</v>
      </c>
      <c r="B411" s="280">
        <v>2022</v>
      </c>
      <c r="C411" s="279" t="s">
        <v>1027</v>
      </c>
      <c r="D411" s="279" t="s">
        <v>1030</v>
      </c>
      <c r="E411" s="280">
        <v>12</v>
      </c>
      <c r="F411" s="280">
        <f t="shared" si="16"/>
        <v>271</v>
      </c>
      <c r="G411" s="280">
        <v>445</v>
      </c>
      <c r="H411" s="279"/>
      <c r="I411" s="280"/>
      <c r="J411" s="282">
        <f t="shared" si="15"/>
        <v>0</v>
      </c>
    </row>
    <row r="412" spans="1:10" ht="28.8" hidden="1" x14ac:dyDescent="0.3">
      <c r="A412" s="279" t="s">
        <v>1050</v>
      </c>
      <c r="B412" s="280">
        <v>2022</v>
      </c>
      <c r="C412" s="279" t="s">
        <v>1038</v>
      </c>
      <c r="D412" s="279" t="s">
        <v>1030</v>
      </c>
      <c r="E412" s="280">
        <v>9</v>
      </c>
      <c r="F412" s="280">
        <f t="shared" si="16"/>
        <v>272</v>
      </c>
      <c r="G412" s="280">
        <v>454</v>
      </c>
      <c r="H412" s="279"/>
      <c r="I412" s="280"/>
      <c r="J412" s="282">
        <f t="shared" si="15"/>
        <v>0</v>
      </c>
    </row>
    <row r="413" spans="1:10" ht="28.8" hidden="1" x14ac:dyDescent="0.3">
      <c r="A413" s="279" t="s">
        <v>1050</v>
      </c>
      <c r="B413" s="280">
        <v>2021</v>
      </c>
      <c r="C413" s="279" t="s">
        <v>1046</v>
      </c>
      <c r="D413" s="279" t="s">
        <v>1034</v>
      </c>
      <c r="E413" s="280">
        <v>0</v>
      </c>
      <c r="F413" s="280">
        <f t="shared" si="16"/>
        <v>273</v>
      </c>
      <c r="G413" s="280">
        <v>314</v>
      </c>
      <c r="H413" s="279"/>
      <c r="I413" s="280"/>
      <c r="J413" s="282">
        <f t="shared" si="15"/>
        <v>0</v>
      </c>
    </row>
    <row r="414" spans="1:10" ht="28.8" hidden="1" x14ac:dyDescent="0.3">
      <c r="A414" s="279" t="s">
        <v>1050</v>
      </c>
      <c r="B414" s="280">
        <v>2021</v>
      </c>
      <c r="C414" s="279" t="s">
        <v>1047</v>
      </c>
      <c r="D414" s="279" t="s">
        <v>1034</v>
      </c>
      <c r="E414" s="280">
        <v>0</v>
      </c>
      <c r="F414" s="280">
        <f t="shared" si="16"/>
        <v>274</v>
      </c>
      <c r="G414" s="280">
        <v>323</v>
      </c>
      <c r="H414" s="279"/>
      <c r="I414" s="280"/>
      <c r="J414" s="282">
        <f t="shared" si="15"/>
        <v>0</v>
      </c>
    </row>
    <row r="415" spans="1:10" ht="28.8" hidden="1" x14ac:dyDescent="0.3">
      <c r="A415" s="279" t="s">
        <v>1050</v>
      </c>
      <c r="B415" s="280">
        <v>2021</v>
      </c>
      <c r="C415" s="279" t="s">
        <v>1048</v>
      </c>
      <c r="D415" s="279" t="s">
        <v>1034</v>
      </c>
      <c r="E415" s="280">
        <v>0</v>
      </c>
      <c r="F415" s="280">
        <f t="shared" si="16"/>
        <v>275</v>
      </c>
      <c r="G415" s="280">
        <v>332</v>
      </c>
      <c r="H415" s="279"/>
      <c r="I415" s="280"/>
      <c r="J415" s="282">
        <f t="shared" si="15"/>
        <v>0</v>
      </c>
    </row>
    <row r="416" spans="1:10" ht="28.8" hidden="1" x14ac:dyDescent="0.3">
      <c r="A416" s="279" t="s">
        <v>1050</v>
      </c>
      <c r="B416" s="280">
        <v>2021</v>
      </c>
      <c r="C416" s="279" t="s">
        <v>1027</v>
      </c>
      <c r="D416" s="279" t="s">
        <v>1034</v>
      </c>
      <c r="E416" s="280">
        <v>0</v>
      </c>
      <c r="F416" s="280">
        <f t="shared" si="16"/>
        <v>276</v>
      </c>
      <c r="G416" s="280">
        <v>341</v>
      </c>
      <c r="H416" s="279"/>
      <c r="I416" s="280"/>
      <c r="J416" s="282">
        <f t="shared" si="15"/>
        <v>0</v>
      </c>
    </row>
    <row r="417" spans="1:10" ht="28.8" hidden="1" x14ac:dyDescent="0.3">
      <c r="A417" s="279" t="s">
        <v>1050</v>
      </c>
      <c r="B417" s="280">
        <v>2021</v>
      </c>
      <c r="C417" s="279" t="s">
        <v>1038</v>
      </c>
      <c r="D417" s="279" t="s">
        <v>1034</v>
      </c>
      <c r="E417" s="280">
        <v>0</v>
      </c>
      <c r="F417" s="280">
        <f t="shared" si="16"/>
        <v>277</v>
      </c>
      <c r="G417" s="280">
        <v>350</v>
      </c>
      <c r="H417" s="279"/>
      <c r="I417" s="280"/>
      <c r="J417" s="282">
        <f t="shared" si="15"/>
        <v>0</v>
      </c>
    </row>
    <row r="418" spans="1:10" ht="28.8" hidden="1" x14ac:dyDescent="0.3">
      <c r="A418" s="279" t="s">
        <v>1050</v>
      </c>
      <c r="B418" s="280">
        <v>2021</v>
      </c>
      <c r="C418" s="279" t="s">
        <v>1039</v>
      </c>
      <c r="D418" s="279" t="s">
        <v>1034</v>
      </c>
      <c r="E418" s="280">
        <v>0</v>
      </c>
      <c r="F418" s="280">
        <f t="shared" si="16"/>
        <v>278</v>
      </c>
      <c r="G418" s="280">
        <v>359</v>
      </c>
      <c r="H418" s="279"/>
      <c r="I418" s="280"/>
      <c r="J418" s="282">
        <f t="shared" si="15"/>
        <v>0</v>
      </c>
    </row>
    <row r="419" spans="1:10" ht="28.8" hidden="1" x14ac:dyDescent="0.3">
      <c r="A419" s="279" t="s">
        <v>1050</v>
      </c>
      <c r="B419" s="280">
        <v>2021</v>
      </c>
      <c r="C419" s="279" t="s">
        <v>1040</v>
      </c>
      <c r="D419" s="279" t="s">
        <v>1034</v>
      </c>
      <c r="E419" s="280">
        <v>0</v>
      </c>
      <c r="F419" s="280">
        <f t="shared" si="16"/>
        <v>279</v>
      </c>
      <c r="G419" s="280">
        <v>368</v>
      </c>
      <c r="H419" s="279"/>
      <c r="I419" s="280"/>
      <c r="J419" s="282">
        <f t="shared" si="15"/>
        <v>0</v>
      </c>
    </row>
    <row r="420" spans="1:10" ht="28.8" hidden="1" x14ac:dyDescent="0.3">
      <c r="A420" s="279" t="s">
        <v>1050</v>
      </c>
      <c r="B420" s="280">
        <v>2021</v>
      </c>
      <c r="C420" s="279" t="s">
        <v>1041</v>
      </c>
      <c r="D420" s="279" t="s">
        <v>1034</v>
      </c>
      <c r="E420" s="280">
        <v>0</v>
      </c>
      <c r="F420" s="280">
        <f t="shared" si="16"/>
        <v>280</v>
      </c>
      <c r="G420" s="280">
        <v>377</v>
      </c>
      <c r="H420" s="279"/>
      <c r="I420" s="280"/>
      <c r="J420" s="282">
        <f t="shared" si="15"/>
        <v>0</v>
      </c>
    </row>
    <row r="421" spans="1:10" ht="28.8" hidden="1" x14ac:dyDescent="0.3">
      <c r="A421" s="279" t="s">
        <v>1050</v>
      </c>
      <c r="B421" s="280">
        <v>2021</v>
      </c>
      <c r="C421" s="279" t="s">
        <v>1042</v>
      </c>
      <c r="D421" s="279" t="s">
        <v>1034</v>
      </c>
      <c r="E421" s="280">
        <v>0</v>
      </c>
      <c r="F421" s="280">
        <f t="shared" si="16"/>
        <v>281</v>
      </c>
      <c r="G421" s="280">
        <v>386</v>
      </c>
      <c r="H421" s="279"/>
      <c r="I421" s="280"/>
      <c r="J421" s="282">
        <f t="shared" si="15"/>
        <v>0</v>
      </c>
    </row>
    <row r="422" spans="1:10" ht="28.8" hidden="1" x14ac:dyDescent="0.3">
      <c r="A422" s="279" t="s">
        <v>1050</v>
      </c>
      <c r="B422" s="280">
        <v>2021</v>
      </c>
      <c r="C422" s="279" t="s">
        <v>1043</v>
      </c>
      <c r="D422" s="279" t="s">
        <v>1034</v>
      </c>
      <c r="E422" s="280">
        <v>1068</v>
      </c>
      <c r="F422" s="280">
        <f t="shared" si="16"/>
        <v>282</v>
      </c>
      <c r="G422" s="280">
        <v>395</v>
      </c>
      <c r="H422" s="279"/>
      <c r="I422" s="280"/>
      <c r="J422" s="282">
        <f t="shared" si="15"/>
        <v>0</v>
      </c>
    </row>
    <row r="423" spans="1:10" ht="28.8" hidden="1" x14ac:dyDescent="0.3">
      <c r="A423" s="279" t="s">
        <v>1050</v>
      </c>
      <c r="B423" s="280">
        <v>2021</v>
      </c>
      <c r="C423" s="279" t="s">
        <v>1044</v>
      </c>
      <c r="D423" s="279" t="s">
        <v>1034</v>
      </c>
      <c r="E423" s="280">
        <v>10307</v>
      </c>
      <c r="F423" s="280">
        <f t="shared" si="16"/>
        <v>283</v>
      </c>
      <c r="G423" s="280">
        <v>404</v>
      </c>
      <c r="H423" s="279"/>
      <c r="I423" s="280"/>
      <c r="J423" s="282">
        <f t="shared" si="15"/>
        <v>0</v>
      </c>
    </row>
    <row r="424" spans="1:10" ht="28.8" hidden="1" x14ac:dyDescent="0.3">
      <c r="A424" s="279" t="s">
        <v>1050</v>
      </c>
      <c r="B424" s="280">
        <v>2021</v>
      </c>
      <c r="C424" s="279" t="s">
        <v>1045</v>
      </c>
      <c r="D424" s="279" t="s">
        <v>1034</v>
      </c>
      <c r="E424" s="280">
        <v>22346</v>
      </c>
      <c r="F424" s="280">
        <f t="shared" si="16"/>
        <v>284</v>
      </c>
      <c r="G424" s="280">
        <v>413</v>
      </c>
      <c r="H424" s="279"/>
      <c r="I424" s="280"/>
      <c r="J424" s="282">
        <f t="shared" si="15"/>
        <v>0</v>
      </c>
    </row>
    <row r="425" spans="1:10" ht="28.8" hidden="1" x14ac:dyDescent="0.3">
      <c r="A425" s="279" t="s">
        <v>1050</v>
      </c>
      <c r="B425" s="280">
        <v>2022</v>
      </c>
      <c r="C425" s="279" t="s">
        <v>1046</v>
      </c>
      <c r="D425" s="279" t="s">
        <v>1034</v>
      </c>
      <c r="E425" s="280">
        <v>27248</v>
      </c>
      <c r="F425" s="280">
        <f t="shared" si="16"/>
        <v>285</v>
      </c>
      <c r="G425" s="280">
        <v>422</v>
      </c>
      <c r="H425" s="279"/>
      <c r="I425" s="280"/>
      <c r="J425" s="282">
        <f t="shared" si="15"/>
        <v>0</v>
      </c>
    </row>
    <row r="426" spans="1:10" ht="28.8" hidden="1" x14ac:dyDescent="0.3">
      <c r="A426" s="279" t="s">
        <v>1050</v>
      </c>
      <c r="B426" s="280">
        <v>2022</v>
      </c>
      <c r="C426" s="279" t="s">
        <v>1047</v>
      </c>
      <c r="D426" s="279" t="s">
        <v>1034</v>
      </c>
      <c r="E426" s="280">
        <v>26234</v>
      </c>
      <c r="F426" s="280">
        <f t="shared" si="16"/>
        <v>286</v>
      </c>
      <c r="G426" s="280">
        <v>431</v>
      </c>
      <c r="H426" s="279"/>
      <c r="I426" s="280"/>
      <c r="J426" s="282">
        <f t="shared" si="15"/>
        <v>0</v>
      </c>
    </row>
    <row r="427" spans="1:10" ht="28.8" hidden="1" x14ac:dyDescent="0.3">
      <c r="A427" s="279" t="s">
        <v>1050</v>
      </c>
      <c r="B427" s="280">
        <v>2022</v>
      </c>
      <c r="C427" s="279" t="s">
        <v>1048</v>
      </c>
      <c r="D427" s="279" t="s">
        <v>1034</v>
      </c>
      <c r="E427" s="280">
        <v>29191</v>
      </c>
      <c r="F427" s="280">
        <f t="shared" si="16"/>
        <v>287</v>
      </c>
      <c r="G427" s="280">
        <v>440</v>
      </c>
      <c r="H427" s="279"/>
      <c r="I427" s="280"/>
      <c r="J427" s="282">
        <f t="shared" si="15"/>
        <v>0</v>
      </c>
    </row>
    <row r="428" spans="1:10" ht="28.8" hidden="1" x14ac:dyDescent="0.3">
      <c r="A428" s="279" t="s">
        <v>1050</v>
      </c>
      <c r="B428" s="280">
        <v>2022</v>
      </c>
      <c r="C428" s="279" t="s">
        <v>1027</v>
      </c>
      <c r="D428" s="279" t="s">
        <v>1034</v>
      </c>
      <c r="E428" s="280">
        <v>28609</v>
      </c>
      <c r="F428" s="280">
        <f t="shared" si="16"/>
        <v>288</v>
      </c>
      <c r="G428" s="280">
        <v>449</v>
      </c>
      <c r="H428" s="279"/>
      <c r="I428" s="280"/>
      <c r="J428" s="282">
        <f t="shared" si="15"/>
        <v>0</v>
      </c>
    </row>
    <row r="429" spans="1:10" ht="28.8" hidden="1" x14ac:dyDescent="0.3">
      <c r="A429" s="279" t="s">
        <v>1050</v>
      </c>
      <c r="B429" s="280">
        <v>2022</v>
      </c>
      <c r="C429" s="279" t="s">
        <v>1038</v>
      </c>
      <c r="D429" s="279" t="s">
        <v>1034</v>
      </c>
      <c r="E429" s="280">
        <v>25987</v>
      </c>
      <c r="F429" s="280">
        <f t="shared" si="16"/>
        <v>289</v>
      </c>
      <c r="G429" s="280">
        <v>458</v>
      </c>
      <c r="H429" s="279"/>
      <c r="I429" s="280"/>
      <c r="J429" s="282">
        <f t="shared" si="15"/>
        <v>0</v>
      </c>
    </row>
    <row r="430" spans="1:10" ht="28.8" hidden="1" x14ac:dyDescent="0.3">
      <c r="A430" s="279" t="s">
        <v>1050</v>
      </c>
      <c r="B430" s="280">
        <v>2021</v>
      </c>
      <c r="C430" s="279" t="s">
        <v>1046</v>
      </c>
      <c r="D430" s="279" t="s">
        <v>1033</v>
      </c>
      <c r="E430" s="280">
        <v>0</v>
      </c>
      <c r="F430" s="280">
        <f t="shared" si="16"/>
        <v>290</v>
      </c>
      <c r="G430" s="280">
        <v>313</v>
      </c>
      <c r="H430" s="279"/>
      <c r="I430" s="280"/>
      <c r="J430" s="282">
        <f t="shared" si="15"/>
        <v>0</v>
      </c>
    </row>
    <row r="431" spans="1:10" ht="28.8" hidden="1" x14ac:dyDescent="0.3">
      <c r="A431" s="279" t="s">
        <v>1050</v>
      </c>
      <c r="B431" s="280">
        <v>2021</v>
      </c>
      <c r="C431" s="279" t="s">
        <v>1047</v>
      </c>
      <c r="D431" s="279" t="s">
        <v>1033</v>
      </c>
      <c r="E431" s="280">
        <v>0</v>
      </c>
      <c r="F431" s="280">
        <f t="shared" si="16"/>
        <v>291</v>
      </c>
      <c r="G431" s="280">
        <v>322</v>
      </c>
      <c r="H431" s="279"/>
      <c r="I431" s="280"/>
      <c r="J431" s="282">
        <f t="shared" si="15"/>
        <v>0</v>
      </c>
    </row>
    <row r="432" spans="1:10" ht="28.8" hidden="1" x14ac:dyDescent="0.3">
      <c r="A432" s="279" t="s">
        <v>1050</v>
      </c>
      <c r="B432" s="280">
        <v>2021</v>
      </c>
      <c r="C432" s="279" t="s">
        <v>1048</v>
      </c>
      <c r="D432" s="279" t="s">
        <v>1033</v>
      </c>
      <c r="E432" s="280">
        <v>0</v>
      </c>
      <c r="F432" s="280">
        <f t="shared" si="16"/>
        <v>292</v>
      </c>
      <c r="G432" s="280">
        <v>331</v>
      </c>
      <c r="H432" s="279"/>
      <c r="I432" s="280"/>
      <c r="J432" s="282">
        <f t="shared" si="15"/>
        <v>0</v>
      </c>
    </row>
    <row r="433" spans="1:10" ht="28.8" hidden="1" x14ac:dyDescent="0.3">
      <c r="A433" s="279" t="s">
        <v>1050</v>
      </c>
      <c r="B433" s="280">
        <v>2021</v>
      </c>
      <c r="C433" s="279" t="s">
        <v>1027</v>
      </c>
      <c r="D433" s="279" t="s">
        <v>1033</v>
      </c>
      <c r="E433" s="280">
        <v>0</v>
      </c>
      <c r="F433" s="280">
        <f t="shared" si="16"/>
        <v>293</v>
      </c>
      <c r="G433" s="280">
        <v>340</v>
      </c>
      <c r="H433" s="279"/>
      <c r="I433" s="280"/>
      <c r="J433" s="282">
        <f t="shared" si="15"/>
        <v>0</v>
      </c>
    </row>
    <row r="434" spans="1:10" ht="28.8" hidden="1" x14ac:dyDescent="0.3">
      <c r="A434" s="279" t="s">
        <v>1050</v>
      </c>
      <c r="B434" s="280">
        <v>2021</v>
      </c>
      <c r="C434" s="279" t="s">
        <v>1038</v>
      </c>
      <c r="D434" s="279" t="s">
        <v>1033</v>
      </c>
      <c r="E434" s="280">
        <v>0</v>
      </c>
      <c r="F434" s="280">
        <f t="shared" si="16"/>
        <v>294</v>
      </c>
      <c r="G434" s="280">
        <v>349</v>
      </c>
      <c r="H434" s="279"/>
      <c r="I434" s="280"/>
      <c r="J434" s="282">
        <f t="shared" si="15"/>
        <v>0</v>
      </c>
    </row>
    <row r="435" spans="1:10" ht="28.8" hidden="1" x14ac:dyDescent="0.3">
      <c r="A435" s="279" t="s">
        <v>1050</v>
      </c>
      <c r="B435" s="280">
        <v>2021</v>
      </c>
      <c r="C435" s="279" t="s">
        <v>1039</v>
      </c>
      <c r="D435" s="279" t="s">
        <v>1033</v>
      </c>
      <c r="E435" s="280">
        <v>0</v>
      </c>
      <c r="F435" s="280">
        <f t="shared" si="16"/>
        <v>295</v>
      </c>
      <c r="G435" s="280">
        <v>358</v>
      </c>
      <c r="H435" s="279"/>
      <c r="I435" s="280"/>
      <c r="J435" s="282">
        <f t="shared" si="15"/>
        <v>0</v>
      </c>
    </row>
    <row r="436" spans="1:10" ht="28.8" hidden="1" x14ac:dyDescent="0.3">
      <c r="A436" s="279" t="s">
        <v>1050</v>
      </c>
      <c r="B436" s="280">
        <v>2021</v>
      </c>
      <c r="C436" s="279" t="s">
        <v>1040</v>
      </c>
      <c r="D436" s="279" t="s">
        <v>1033</v>
      </c>
      <c r="E436" s="280">
        <v>0</v>
      </c>
      <c r="F436" s="280">
        <f t="shared" si="16"/>
        <v>296</v>
      </c>
      <c r="G436" s="280">
        <v>367</v>
      </c>
      <c r="H436" s="279"/>
      <c r="I436" s="280"/>
      <c r="J436" s="282">
        <f t="shared" si="15"/>
        <v>0</v>
      </c>
    </row>
    <row r="437" spans="1:10" ht="28.8" hidden="1" x14ac:dyDescent="0.3">
      <c r="A437" s="279" t="s">
        <v>1050</v>
      </c>
      <c r="B437" s="280">
        <v>2021</v>
      </c>
      <c r="C437" s="279" t="s">
        <v>1041</v>
      </c>
      <c r="D437" s="279" t="s">
        <v>1033</v>
      </c>
      <c r="E437" s="280">
        <v>0</v>
      </c>
      <c r="F437" s="280">
        <f t="shared" si="16"/>
        <v>297</v>
      </c>
      <c r="G437" s="280">
        <v>376</v>
      </c>
      <c r="H437" s="279"/>
      <c r="I437" s="280"/>
      <c r="J437" s="282">
        <f t="shared" si="15"/>
        <v>0</v>
      </c>
    </row>
    <row r="438" spans="1:10" ht="28.8" hidden="1" x14ac:dyDescent="0.3">
      <c r="A438" s="279" t="s">
        <v>1050</v>
      </c>
      <c r="B438" s="280">
        <v>2021</v>
      </c>
      <c r="C438" s="279" t="s">
        <v>1042</v>
      </c>
      <c r="D438" s="279" t="s">
        <v>1033</v>
      </c>
      <c r="E438" s="280">
        <v>76</v>
      </c>
      <c r="F438" s="280">
        <f t="shared" si="16"/>
        <v>298</v>
      </c>
      <c r="G438" s="280">
        <v>385</v>
      </c>
      <c r="H438" s="279"/>
      <c r="I438" s="280"/>
      <c r="J438" s="282">
        <f t="shared" si="15"/>
        <v>0</v>
      </c>
    </row>
    <row r="439" spans="1:10" ht="28.8" hidden="1" x14ac:dyDescent="0.3">
      <c r="A439" s="279" t="s">
        <v>1050</v>
      </c>
      <c r="B439" s="280">
        <v>2021</v>
      </c>
      <c r="C439" s="279" t="s">
        <v>1043</v>
      </c>
      <c r="D439" s="279" t="s">
        <v>1033</v>
      </c>
      <c r="E439" s="280">
        <v>3489</v>
      </c>
      <c r="F439" s="280">
        <f t="shared" si="16"/>
        <v>299</v>
      </c>
      <c r="G439" s="280">
        <v>394</v>
      </c>
      <c r="H439" s="279"/>
      <c r="I439" s="280"/>
      <c r="J439" s="282">
        <f t="shared" si="15"/>
        <v>0</v>
      </c>
    </row>
    <row r="440" spans="1:10" ht="28.8" hidden="1" x14ac:dyDescent="0.3">
      <c r="A440" s="279" t="s">
        <v>1050</v>
      </c>
      <c r="B440" s="280">
        <v>2021</v>
      </c>
      <c r="C440" s="279" t="s">
        <v>1044</v>
      </c>
      <c r="D440" s="279" t="s">
        <v>1033</v>
      </c>
      <c r="E440" s="280">
        <v>4270</v>
      </c>
      <c r="F440" s="280">
        <f t="shared" si="16"/>
        <v>300</v>
      </c>
      <c r="G440" s="280">
        <v>403</v>
      </c>
      <c r="H440" s="279"/>
      <c r="I440" s="280"/>
      <c r="J440" s="282">
        <f t="shared" si="15"/>
        <v>0</v>
      </c>
    </row>
    <row r="441" spans="1:10" ht="28.8" hidden="1" x14ac:dyDescent="0.3">
      <c r="A441" s="279" t="s">
        <v>1050</v>
      </c>
      <c r="B441" s="280">
        <v>2021</v>
      </c>
      <c r="C441" s="279" t="s">
        <v>1045</v>
      </c>
      <c r="D441" s="279" t="s">
        <v>1033</v>
      </c>
      <c r="E441" s="280">
        <v>3138</v>
      </c>
      <c r="F441" s="280">
        <f t="shared" si="16"/>
        <v>301</v>
      </c>
      <c r="G441" s="280">
        <v>412</v>
      </c>
      <c r="H441" s="279"/>
      <c r="I441" s="280"/>
      <c r="J441" s="282">
        <f t="shared" si="15"/>
        <v>0</v>
      </c>
    </row>
    <row r="442" spans="1:10" ht="28.8" hidden="1" x14ac:dyDescent="0.3">
      <c r="A442" s="279" t="s">
        <v>1050</v>
      </c>
      <c r="B442" s="280">
        <v>2022</v>
      </c>
      <c r="C442" s="279" t="s">
        <v>1046</v>
      </c>
      <c r="D442" s="279" t="s">
        <v>1033</v>
      </c>
      <c r="E442" s="280">
        <v>956</v>
      </c>
      <c r="F442" s="280">
        <f t="shared" si="16"/>
        <v>302</v>
      </c>
      <c r="G442" s="280">
        <v>421</v>
      </c>
      <c r="H442" s="279"/>
      <c r="I442" s="280"/>
      <c r="J442" s="282">
        <f t="shared" si="15"/>
        <v>0</v>
      </c>
    </row>
    <row r="443" spans="1:10" ht="28.8" hidden="1" x14ac:dyDescent="0.3">
      <c r="A443" s="279" t="s">
        <v>1050</v>
      </c>
      <c r="B443" s="280">
        <v>2022</v>
      </c>
      <c r="C443" s="279" t="s">
        <v>1047</v>
      </c>
      <c r="D443" s="279" t="s">
        <v>1033</v>
      </c>
      <c r="E443" s="280">
        <v>174</v>
      </c>
      <c r="F443" s="280">
        <f t="shared" si="16"/>
        <v>303</v>
      </c>
      <c r="G443" s="280">
        <v>430</v>
      </c>
      <c r="H443" s="279"/>
      <c r="I443" s="280"/>
      <c r="J443" s="282">
        <f t="shared" si="15"/>
        <v>0</v>
      </c>
    </row>
    <row r="444" spans="1:10" ht="28.8" hidden="1" x14ac:dyDescent="0.3">
      <c r="A444" s="279" t="s">
        <v>1050</v>
      </c>
      <c r="B444" s="280">
        <v>2022</v>
      </c>
      <c r="C444" s="279" t="s">
        <v>1048</v>
      </c>
      <c r="D444" s="279" t="s">
        <v>1033</v>
      </c>
      <c r="E444" s="280">
        <v>92</v>
      </c>
      <c r="F444" s="280">
        <f t="shared" si="16"/>
        <v>304</v>
      </c>
      <c r="G444" s="280">
        <v>439</v>
      </c>
      <c r="H444" s="279"/>
      <c r="I444" s="280"/>
      <c r="J444" s="282">
        <f t="shared" si="15"/>
        <v>0</v>
      </c>
    </row>
    <row r="445" spans="1:10" ht="28.8" hidden="1" x14ac:dyDescent="0.3">
      <c r="A445" s="279" t="s">
        <v>1050</v>
      </c>
      <c r="B445" s="280">
        <v>2022</v>
      </c>
      <c r="C445" s="279" t="s">
        <v>1027</v>
      </c>
      <c r="D445" s="279" t="s">
        <v>1033</v>
      </c>
      <c r="E445" s="280">
        <v>83</v>
      </c>
      <c r="F445" s="280">
        <f t="shared" si="16"/>
        <v>305</v>
      </c>
      <c r="G445" s="280">
        <v>448</v>
      </c>
      <c r="H445" s="279"/>
      <c r="I445" s="280"/>
      <c r="J445" s="282">
        <f t="shared" si="15"/>
        <v>0</v>
      </c>
    </row>
    <row r="446" spans="1:10" ht="28.8" hidden="1" x14ac:dyDescent="0.3">
      <c r="A446" s="279" t="s">
        <v>1050</v>
      </c>
      <c r="B446" s="280">
        <v>2022</v>
      </c>
      <c r="C446" s="279" t="s">
        <v>1038</v>
      </c>
      <c r="D446" s="279" t="s">
        <v>1033</v>
      </c>
      <c r="E446" s="280">
        <v>96</v>
      </c>
      <c r="F446" s="280">
        <f t="shared" si="16"/>
        <v>306</v>
      </c>
      <c r="G446" s="280">
        <v>457</v>
      </c>
      <c r="H446" s="279"/>
      <c r="I446" s="280"/>
      <c r="J446" s="282">
        <f t="shared" si="15"/>
        <v>0</v>
      </c>
    </row>
    <row r="447" spans="1:10" hidden="1" x14ac:dyDescent="0.3">
      <c r="A447" s="279" t="s">
        <v>1050</v>
      </c>
      <c r="B447" s="280">
        <v>2021</v>
      </c>
      <c r="C447" s="279" t="s">
        <v>1046</v>
      </c>
      <c r="D447" s="279" t="s">
        <v>1014</v>
      </c>
      <c r="E447" s="280">
        <v>28095</v>
      </c>
      <c r="F447" s="280">
        <f t="shared" si="16"/>
        <v>307</v>
      </c>
      <c r="G447" s="280">
        <v>307</v>
      </c>
      <c r="H447" s="279"/>
      <c r="I447" s="280"/>
      <c r="J447" s="282">
        <f t="shared" si="15"/>
        <v>0</v>
      </c>
    </row>
    <row r="448" spans="1:10" hidden="1" x14ac:dyDescent="0.3">
      <c r="A448" s="279" t="s">
        <v>1050</v>
      </c>
      <c r="B448" s="280">
        <v>2021</v>
      </c>
      <c r="C448" s="279" t="s">
        <v>1047</v>
      </c>
      <c r="D448" s="279" t="s">
        <v>1014</v>
      </c>
      <c r="E448" s="280">
        <v>12140</v>
      </c>
      <c r="F448" s="280">
        <f t="shared" si="16"/>
        <v>308</v>
      </c>
      <c r="G448" s="280">
        <v>316</v>
      </c>
      <c r="H448" s="279"/>
      <c r="I448" s="280"/>
      <c r="J448" s="282">
        <f t="shared" si="15"/>
        <v>0</v>
      </c>
    </row>
    <row r="449" spans="1:10" hidden="1" x14ac:dyDescent="0.3">
      <c r="A449" s="279" t="s">
        <v>1050</v>
      </c>
      <c r="B449" s="280">
        <v>2021</v>
      </c>
      <c r="C449" s="279" t="s">
        <v>1048</v>
      </c>
      <c r="D449" s="279" t="s">
        <v>1014</v>
      </c>
      <c r="E449" s="280">
        <v>6311</v>
      </c>
      <c r="F449" s="280">
        <f t="shared" si="16"/>
        <v>309</v>
      </c>
      <c r="G449" s="280">
        <v>325</v>
      </c>
      <c r="H449" s="279"/>
      <c r="I449" s="280"/>
      <c r="J449" s="282">
        <f t="shared" si="15"/>
        <v>0</v>
      </c>
    </row>
    <row r="450" spans="1:10" hidden="1" x14ac:dyDescent="0.3">
      <c r="A450" s="279" t="s">
        <v>1050</v>
      </c>
      <c r="B450" s="280">
        <v>2021</v>
      </c>
      <c r="C450" s="279" t="s">
        <v>1027</v>
      </c>
      <c r="D450" s="279" t="s">
        <v>1014</v>
      </c>
      <c r="E450" s="280">
        <v>3612</v>
      </c>
      <c r="F450" s="280">
        <f t="shared" si="16"/>
        <v>310</v>
      </c>
      <c r="G450" s="280">
        <v>334</v>
      </c>
      <c r="H450" s="279"/>
      <c r="I450" s="280"/>
      <c r="J450" s="282">
        <f t="shared" si="15"/>
        <v>0</v>
      </c>
    </row>
    <row r="451" spans="1:10" hidden="1" x14ac:dyDescent="0.3">
      <c r="A451" s="279" t="s">
        <v>1050</v>
      </c>
      <c r="B451" s="280">
        <v>2021</v>
      </c>
      <c r="C451" s="279" t="s">
        <v>1038</v>
      </c>
      <c r="D451" s="279" t="s">
        <v>1014</v>
      </c>
      <c r="E451" s="280">
        <v>2733</v>
      </c>
      <c r="F451" s="280">
        <f t="shared" si="16"/>
        <v>311</v>
      </c>
      <c r="G451" s="280">
        <v>343</v>
      </c>
      <c r="H451" s="279"/>
      <c r="I451" s="280"/>
      <c r="J451" s="282">
        <f t="shared" si="15"/>
        <v>0</v>
      </c>
    </row>
    <row r="452" spans="1:10" hidden="1" x14ac:dyDescent="0.3">
      <c r="A452" s="279" t="s">
        <v>1050</v>
      </c>
      <c r="B452" s="280">
        <v>2021</v>
      </c>
      <c r="C452" s="279" t="s">
        <v>1039</v>
      </c>
      <c r="D452" s="279" t="s">
        <v>1014</v>
      </c>
      <c r="E452" s="280">
        <v>2242</v>
      </c>
      <c r="F452" s="280">
        <f t="shared" si="16"/>
        <v>312</v>
      </c>
      <c r="G452" s="280">
        <v>352</v>
      </c>
      <c r="H452" s="279"/>
      <c r="I452" s="280"/>
      <c r="J452" s="282">
        <f t="shared" si="15"/>
        <v>0</v>
      </c>
    </row>
    <row r="453" spans="1:10" hidden="1" x14ac:dyDescent="0.3">
      <c r="A453" s="279" t="s">
        <v>1050</v>
      </c>
      <c r="B453" s="280">
        <v>2021</v>
      </c>
      <c r="C453" s="279" t="s">
        <v>1040</v>
      </c>
      <c r="D453" s="279" t="s">
        <v>1014</v>
      </c>
      <c r="E453" s="280">
        <v>2010</v>
      </c>
      <c r="F453" s="280">
        <f t="shared" si="16"/>
        <v>313</v>
      </c>
      <c r="G453" s="280">
        <v>361</v>
      </c>
      <c r="H453" s="279"/>
      <c r="I453" s="280"/>
      <c r="J453" s="282">
        <f t="shared" ref="J453:J463" si="17">SUM(L453:M453)</f>
        <v>0</v>
      </c>
    </row>
    <row r="454" spans="1:10" hidden="1" x14ac:dyDescent="0.3">
      <c r="A454" s="279" t="s">
        <v>1050</v>
      </c>
      <c r="B454" s="280">
        <v>2021</v>
      </c>
      <c r="C454" s="279" t="s">
        <v>1041</v>
      </c>
      <c r="D454" s="279" t="s">
        <v>1014</v>
      </c>
      <c r="E454" s="280">
        <v>1764</v>
      </c>
      <c r="F454" s="280">
        <f t="shared" si="16"/>
        <v>314</v>
      </c>
      <c r="G454" s="280">
        <v>370</v>
      </c>
      <c r="H454" s="279"/>
      <c r="I454" s="280"/>
      <c r="J454" s="282">
        <f t="shared" si="17"/>
        <v>0</v>
      </c>
    </row>
    <row r="455" spans="1:10" hidden="1" x14ac:dyDescent="0.3">
      <c r="A455" s="279" t="s">
        <v>1050</v>
      </c>
      <c r="B455" s="280">
        <v>2021</v>
      </c>
      <c r="C455" s="279" t="s">
        <v>1042</v>
      </c>
      <c r="D455" s="279" t="s">
        <v>1014</v>
      </c>
      <c r="E455" s="280">
        <v>1676</v>
      </c>
      <c r="F455" s="280">
        <f t="shared" si="16"/>
        <v>315</v>
      </c>
      <c r="G455" s="280">
        <v>379</v>
      </c>
      <c r="H455" s="279"/>
      <c r="I455" s="280"/>
      <c r="J455" s="282">
        <f t="shared" si="17"/>
        <v>0</v>
      </c>
    </row>
    <row r="456" spans="1:10" hidden="1" x14ac:dyDescent="0.3">
      <c r="A456" s="279" t="s">
        <v>1050</v>
      </c>
      <c r="B456" s="280">
        <v>2021</v>
      </c>
      <c r="C456" s="279" t="s">
        <v>1043</v>
      </c>
      <c r="D456" s="279" t="s">
        <v>1014</v>
      </c>
      <c r="E456" s="280">
        <v>1724</v>
      </c>
      <c r="F456" s="280">
        <f t="shared" si="16"/>
        <v>316</v>
      </c>
      <c r="G456" s="280">
        <v>388</v>
      </c>
      <c r="H456" s="279"/>
      <c r="I456" s="280"/>
      <c r="J456" s="282">
        <f t="shared" si="17"/>
        <v>0</v>
      </c>
    </row>
    <row r="457" spans="1:10" hidden="1" x14ac:dyDescent="0.3">
      <c r="A457" s="279" t="s">
        <v>1050</v>
      </c>
      <c r="B457" s="280">
        <v>2021</v>
      </c>
      <c r="C457" s="279" t="s">
        <v>1044</v>
      </c>
      <c r="D457" s="279" t="s">
        <v>1014</v>
      </c>
      <c r="E457" s="280">
        <v>1591</v>
      </c>
      <c r="F457" s="280">
        <f t="shared" si="16"/>
        <v>317</v>
      </c>
      <c r="G457" s="280">
        <v>397</v>
      </c>
      <c r="H457" s="279"/>
      <c r="I457" s="280"/>
      <c r="J457" s="282">
        <f t="shared" si="17"/>
        <v>0</v>
      </c>
    </row>
    <row r="458" spans="1:10" hidden="1" x14ac:dyDescent="0.3">
      <c r="A458" s="279" t="s">
        <v>1050</v>
      </c>
      <c r="B458" s="280">
        <v>2021</v>
      </c>
      <c r="C458" s="279" t="s">
        <v>1045</v>
      </c>
      <c r="D458" s="279" t="s">
        <v>1014</v>
      </c>
      <c r="E458" s="280">
        <v>1693</v>
      </c>
      <c r="F458" s="280">
        <f t="shared" si="16"/>
        <v>318</v>
      </c>
      <c r="G458" s="280">
        <v>406</v>
      </c>
      <c r="H458" s="279"/>
      <c r="I458" s="280"/>
      <c r="J458" s="282">
        <f t="shared" si="17"/>
        <v>0</v>
      </c>
    </row>
    <row r="459" spans="1:10" hidden="1" x14ac:dyDescent="0.3">
      <c r="A459" s="279" t="s">
        <v>1050</v>
      </c>
      <c r="B459" s="280">
        <v>2022</v>
      </c>
      <c r="C459" s="279" t="s">
        <v>1046</v>
      </c>
      <c r="D459" s="279" t="s">
        <v>1014</v>
      </c>
      <c r="E459" s="280">
        <v>1473</v>
      </c>
      <c r="F459" s="280">
        <f t="shared" si="16"/>
        <v>319</v>
      </c>
      <c r="G459" s="280">
        <v>415</v>
      </c>
      <c r="H459" s="279"/>
      <c r="I459" s="280"/>
      <c r="J459" s="282">
        <f t="shared" si="17"/>
        <v>0</v>
      </c>
    </row>
    <row r="460" spans="1:10" hidden="1" x14ac:dyDescent="0.3">
      <c r="A460" s="279" t="s">
        <v>1050</v>
      </c>
      <c r="B460" s="280">
        <v>2022</v>
      </c>
      <c r="C460" s="279" t="s">
        <v>1047</v>
      </c>
      <c r="D460" s="279" t="s">
        <v>1014</v>
      </c>
      <c r="E460" s="280">
        <v>1229</v>
      </c>
      <c r="F460" s="280">
        <f t="shared" si="16"/>
        <v>320</v>
      </c>
      <c r="G460" s="280">
        <v>424</v>
      </c>
      <c r="H460" s="279"/>
      <c r="I460" s="280"/>
      <c r="J460" s="282">
        <f t="shared" si="17"/>
        <v>0</v>
      </c>
    </row>
    <row r="461" spans="1:10" hidden="1" x14ac:dyDescent="0.3">
      <c r="A461" s="279" t="s">
        <v>1050</v>
      </c>
      <c r="B461" s="280">
        <v>2022</v>
      </c>
      <c r="C461" s="279" t="s">
        <v>1048</v>
      </c>
      <c r="D461" s="279" t="s">
        <v>1014</v>
      </c>
      <c r="E461" s="280">
        <v>1235</v>
      </c>
      <c r="F461" s="280">
        <f t="shared" si="16"/>
        <v>321</v>
      </c>
      <c r="G461" s="280">
        <v>433</v>
      </c>
      <c r="H461" s="279"/>
      <c r="I461" s="280"/>
      <c r="J461" s="282">
        <f t="shared" si="17"/>
        <v>0</v>
      </c>
    </row>
    <row r="462" spans="1:10" hidden="1" x14ac:dyDescent="0.3">
      <c r="A462" s="279" t="s">
        <v>1050</v>
      </c>
      <c r="B462" s="280">
        <v>2022</v>
      </c>
      <c r="C462" s="279" t="s">
        <v>1027</v>
      </c>
      <c r="D462" s="279" t="s">
        <v>1014</v>
      </c>
      <c r="E462" s="280">
        <v>1143</v>
      </c>
      <c r="F462" s="280">
        <f t="shared" si="16"/>
        <v>322</v>
      </c>
      <c r="G462" s="280">
        <v>442</v>
      </c>
      <c r="H462" s="279"/>
      <c r="I462" s="280"/>
      <c r="J462" s="282">
        <f t="shared" si="17"/>
        <v>0</v>
      </c>
    </row>
    <row r="463" spans="1:10" hidden="1" x14ac:dyDescent="0.3">
      <c r="A463" s="279" t="s">
        <v>1050</v>
      </c>
      <c r="B463" s="280">
        <v>2022</v>
      </c>
      <c r="C463" s="279" t="s">
        <v>1038</v>
      </c>
      <c r="D463" s="279" t="s">
        <v>1014</v>
      </c>
      <c r="E463" s="280">
        <v>935</v>
      </c>
      <c r="F463" s="280">
        <f t="shared" si="16"/>
        <v>323</v>
      </c>
      <c r="G463" s="280">
        <v>451</v>
      </c>
      <c r="H463" s="279"/>
      <c r="I463" s="280"/>
      <c r="J463" s="282">
        <f t="shared" si="17"/>
        <v>0</v>
      </c>
    </row>
  </sheetData>
  <hyperlinks>
    <hyperlink ref="H2" r:id="rId1" xr:uid="{00000000-0004-0000-1400-000000000000}"/>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865"/>
  <sheetViews>
    <sheetView topLeftCell="G13" workbookViewId="0">
      <selection activeCell="L13" sqref="L13"/>
    </sheetView>
  </sheetViews>
  <sheetFormatPr defaultColWidth="13.5546875" defaultRowHeight="14.4" x14ac:dyDescent="0.3"/>
  <cols>
    <col min="1" max="1" width="28.109375" customWidth="1"/>
    <col min="2" max="2" width="8.77734375" customWidth="1"/>
    <col min="3" max="3" width="14.88671875" customWidth="1"/>
    <col min="4" max="4" width="50.21875" customWidth="1"/>
    <col min="5" max="5" width="18.33203125" style="244" customWidth="1"/>
    <col min="6" max="6" width="15.6640625" style="244" customWidth="1"/>
    <col min="7" max="7" width="31" style="245" customWidth="1"/>
    <col min="8" max="8" width="14.88671875" bestFit="1" customWidth="1"/>
    <col min="9" max="10" width="20.5546875" style="245" customWidth="1"/>
    <col min="11" max="11" width="18.6640625" customWidth="1"/>
    <col min="12" max="12" width="25.21875" customWidth="1"/>
    <col min="13" max="13" width="25.109375" customWidth="1"/>
  </cols>
  <sheetData>
    <row r="1" spans="1:15" ht="19.95" customHeight="1" x14ac:dyDescent="0.4">
      <c r="A1" s="243" t="s">
        <v>1018</v>
      </c>
    </row>
    <row r="2" spans="1:15" ht="15" customHeight="1" x14ac:dyDescent="0.3">
      <c r="A2" t="s">
        <v>1019</v>
      </c>
      <c r="C2" t="s">
        <v>1053</v>
      </c>
      <c r="D2" t="s">
        <v>1051</v>
      </c>
      <c r="I2" s="254" t="s">
        <v>1052</v>
      </c>
    </row>
    <row r="3" spans="1:15" ht="15" customHeight="1" x14ac:dyDescent="0.3">
      <c r="A3" s="14" t="s">
        <v>1020</v>
      </c>
    </row>
    <row r="4" spans="1:15" s="248" customFormat="1" ht="30" customHeight="1" x14ac:dyDescent="0.3">
      <c r="A4" s="241" t="s">
        <v>1021</v>
      </c>
      <c r="B4" s="241" t="s">
        <v>1022</v>
      </c>
      <c r="C4" s="241" t="s">
        <v>1023</v>
      </c>
      <c r="D4" s="241" t="s">
        <v>1024</v>
      </c>
      <c r="E4" s="246" t="s">
        <v>1057</v>
      </c>
      <c r="F4" s="246" t="s">
        <v>1054</v>
      </c>
      <c r="G4" s="247" t="s">
        <v>1055</v>
      </c>
      <c r="H4" s="273" t="s">
        <v>1058</v>
      </c>
      <c r="I4" s="271" t="s">
        <v>1059</v>
      </c>
      <c r="J4" s="272" t="s">
        <v>1060</v>
      </c>
      <c r="K4" s="248" t="s">
        <v>1056</v>
      </c>
      <c r="L4" s="265" t="s">
        <v>1033</v>
      </c>
      <c r="M4" s="270" t="s">
        <v>1034</v>
      </c>
      <c r="N4" s="269" t="s">
        <v>1035</v>
      </c>
      <c r="O4" s="268" t="s">
        <v>1036</v>
      </c>
    </row>
    <row r="5" spans="1:15" ht="15" customHeight="1" x14ac:dyDescent="0.3">
      <c r="A5" t="s">
        <v>1026</v>
      </c>
      <c r="B5">
        <v>2021</v>
      </c>
      <c r="C5" t="s">
        <v>1027</v>
      </c>
      <c r="D5" s="257" t="s">
        <v>1037</v>
      </c>
      <c r="E5" s="258">
        <v>28175</v>
      </c>
      <c r="F5" s="244" t="e">
        <f t="shared" ref="F5:F68" si="0">F4+1</f>
        <v>#VALUE!</v>
      </c>
      <c r="G5" s="249">
        <v>11</v>
      </c>
      <c r="H5" s="260">
        <v>3577</v>
      </c>
      <c r="I5" s="274">
        <v>28175</v>
      </c>
      <c r="J5" s="275">
        <f>SUM(table_1[[#This Row],[Third dose or booster, less than 21 days ago]:[Fourth dose or extra booster, at least 21 days ago]])</f>
        <v>2</v>
      </c>
      <c r="K5" s="244"/>
      <c r="L5" s="264">
        <v>1</v>
      </c>
      <c r="M5" s="256">
        <v>1</v>
      </c>
      <c r="N5" s="251">
        <v>0</v>
      </c>
      <c r="O5" s="267">
        <v>0</v>
      </c>
    </row>
    <row r="6" spans="1:15" ht="15" customHeight="1" x14ac:dyDescent="0.3">
      <c r="A6" t="s">
        <v>1026</v>
      </c>
      <c r="B6">
        <v>2021</v>
      </c>
      <c r="C6" t="s">
        <v>1038</v>
      </c>
      <c r="D6" s="257" t="s">
        <v>1037</v>
      </c>
      <c r="E6" s="258">
        <v>31397</v>
      </c>
      <c r="F6" s="244" t="e">
        <f t="shared" si="0"/>
        <v>#VALUE!</v>
      </c>
      <c r="G6" s="249">
        <v>22</v>
      </c>
      <c r="H6" s="260">
        <v>2885</v>
      </c>
      <c r="I6" s="274">
        <v>31397</v>
      </c>
      <c r="J6" s="275">
        <f>SUM(table_1[[#This Row],[Third dose or booster, less than 21 days ago]:[Fourth dose or extra booster, at least 21 days ago]])</f>
        <v>2</v>
      </c>
      <c r="K6" s="244"/>
      <c r="L6" s="264">
        <v>1</v>
      </c>
      <c r="M6" s="256">
        <v>1</v>
      </c>
      <c r="N6" s="251">
        <v>0</v>
      </c>
      <c r="O6" s="267">
        <v>0</v>
      </c>
    </row>
    <row r="7" spans="1:15" ht="15" customHeight="1" x14ac:dyDescent="0.3">
      <c r="A7" t="s">
        <v>1026</v>
      </c>
      <c r="B7">
        <v>2021</v>
      </c>
      <c r="C7" t="s">
        <v>1039</v>
      </c>
      <c r="D7" s="257" t="s">
        <v>1037</v>
      </c>
      <c r="E7" s="258">
        <v>30699</v>
      </c>
      <c r="F7" s="244" t="e">
        <f t="shared" si="0"/>
        <v>#VALUE!</v>
      </c>
      <c r="G7" s="249">
        <v>33</v>
      </c>
      <c r="H7" s="260">
        <v>2407</v>
      </c>
      <c r="I7" s="274">
        <v>30699</v>
      </c>
      <c r="J7" s="275">
        <f>SUM(table_1[[#This Row],[Third dose or booster, less than 21 days ago]:[Fourth dose or extra booster, at least 21 days ago]])</f>
        <v>0</v>
      </c>
      <c r="K7" s="244"/>
      <c r="L7" s="264">
        <v>0</v>
      </c>
      <c r="M7" s="256">
        <v>0</v>
      </c>
      <c r="N7" s="251">
        <v>0</v>
      </c>
      <c r="O7" s="267">
        <v>0</v>
      </c>
    </row>
    <row r="8" spans="1:15" ht="15" customHeight="1" x14ac:dyDescent="0.3">
      <c r="A8" t="s">
        <v>1026</v>
      </c>
      <c r="B8">
        <v>2021</v>
      </c>
      <c r="C8" t="s">
        <v>1040</v>
      </c>
      <c r="D8" s="257" t="s">
        <v>1037</v>
      </c>
      <c r="E8" s="258">
        <v>35012</v>
      </c>
      <c r="F8" s="244" t="e">
        <f t="shared" si="0"/>
        <v>#VALUE!</v>
      </c>
      <c r="G8" s="249">
        <v>44</v>
      </c>
      <c r="H8" s="260">
        <v>2581</v>
      </c>
      <c r="I8" s="274">
        <v>35012</v>
      </c>
      <c r="J8" s="275">
        <f>SUM(table_1[[#This Row],[Third dose or booster, less than 21 days ago]:[Fourth dose or extra booster, at least 21 days ago]])</f>
        <v>4</v>
      </c>
      <c r="K8" s="244"/>
      <c r="L8" s="264">
        <v>0</v>
      </c>
      <c r="M8" s="256">
        <v>4</v>
      </c>
      <c r="N8" s="251">
        <v>0</v>
      </c>
      <c r="O8" s="267">
        <v>0</v>
      </c>
    </row>
    <row r="9" spans="1:15" ht="15" customHeight="1" x14ac:dyDescent="0.3">
      <c r="A9" t="s">
        <v>1026</v>
      </c>
      <c r="B9">
        <v>2021</v>
      </c>
      <c r="C9" t="s">
        <v>1041</v>
      </c>
      <c r="D9" s="257" t="s">
        <v>1037</v>
      </c>
      <c r="E9" s="258">
        <v>34999</v>
      </c>
      <c r="F9" s="244" t="e">
        <f t="shared" si="0"/>
        <v>#VALUE!</v>
      </c>
      <c r="G9" s="249">
        <v>55</v>
      </c>
      <c r="H9" s="260">
        <v>2583</v>
      </c>
      <c r="I9" s="274">
        <v>34999</v>
      </c>
      <c r="J9" s="275">
        <f>SUM(table_1[[#This Row],[Third dose or booster, less than 21 days ago]:[Fourth dose or extra booster, at least 21 days ago]])</f>
        <v>1</v>
      </c>
      <c r="K9" s="244"/>
      <c r="L9" s="264">
        <v>0</v>
      </c>
      <c r="M9" s="256">
        <v>1</v>
      </c>
      <c r="N9" s="251">
        <v>0</v>
      </c>
      <c r="O9" s="267">
        <v>0</v>
      </c>
    </row>
    <row r="10" spans="1:15" ht="15" customHeight="1" x14ac:dyDescent="0.3">
      <c r="A10" t="s">
        <v>1026</v>
      </c>
      <c r="B10">
        <v>2021</v>
      </c>
      <c r="C10" t="s">
        <v>1042</v>
      </c>
      <c r="D10" s="257" t="s">
        <v>1037</v>
      </c>
      <c r="E10" s="258">
        <v>36130</v>
      </c>
      <c r="F10" s="244" t="e">
        <f t="shared" si="0"/>
        <v>#VALUE!</v>
      </c>
      <c r="G10" s="249">
        <v>66</v>
      </c>
      <c r="H10" s="260">
        <v>2416</v>
      </c>
      <c r="I10" s="274">
        <v>36130</v>
      </c>
      <c r="J10" s="275">
        <f>SUM(table_1[[#This Row],[Third dose or booster, less than 21 days ago]:[Fourth dose or extra booster, at least 21 days ago]])</f>
        <v>87</v>
      </c>
      <c r="K10" s="244"/>
      <c r="L10" s="264">
        <v>87</v>
      </c>
      <c r="M10" s="256">
        <v>0</v>
      </c>
      <c r="N10" s="251">
        <v>0</v>
      </c>
      <c r="O10" s="267">
        <v>0</v>
      </c>
    </row>
    <row r="11" spans="1:15" ht="15" customHeight="1" x14ac:dyDescent="0.3">
      <c r="A11" t="s">
        <v>1026</v>
      </c>
      <c r="B11">
        <v>2021</v>
      </c>
      <c r="C11" t="s">
        <v>1043</v>
      </c>
      <c r="D11" s="257" t="s">
        <v>1037</v>
      </c>
      <c r="E11" s="258">
        <v>39810</v>
      </c>
      <c r="F11" s="244" t="e">
        <f t="shared" si="0"/>
        <v>#VALUE!</v>
      </c>
      <c r="G11" s="249">
        <v>77</v>
      </c>
      <c r="H11" s="260">
        <v>2409</v>
      </c>
      <c r="I11" s="274">
        <v>39810</v>
      </c>
      <c r="J11" s="275">
        <f>SUM(table_1[[#This Row],[Third dose or booster, less than 21 days ago]:[Fourth dose or extra booster, at least 21 days ago]])</f>
        <v>4983</v>
      </c>
      <c r="K11" s="244"/>
      <c r="L11" s="264">
        <v>3818</v>
      </c>
      <c r="M11" s="256">
        <v>1161</v>
      </c>
      <c r="N11" s="251">
        <v>4</v>
      </c>
      <c r="O11" s="267">
        <v>0</v>
      </c>
    </row>
    <row r="12" spans="1:15" ht="15" customHeight="1" x14ac:dyDescent="0.3">
      <c r="A12" t="s">
        <v>1026</v>
      </c>
      <c r="B12">
        <v>2021</v>
      </c>
      <c r="C12" t="s">
        <v>1044</v>
      </c>
      <c r="D12" s="257" t="s">
        <v>1037</v>
      </c>
      <c r="E12" s="258">
        <v>39871</v>
      </c>
      <c r="F12" s="244" t="e">
        <f t="shared" si="0"/>
        <v>#VALUE!</v>
      </c>
      <c r="G12" s="249">
        <v>88</v>
      </c>
      <c r="H12" s="260">
        <v>2511</v>
      </c>
      <c r="I12" s="274">
        <v>39871</v>
      </c>
      <c r="J12" s="275">
        <f>SUM(table_1[[#This Row],[Third dose or booster, less than 21 days ago]:[Fourth dose or extra booster, at least 21 days ago]])</f>
        <v>16074</v>
      </c>
      <c r="K12" s="244"/>
      <c r="L12" s="264">
        <v>4721</v>
      </c>
      <c r="M12" s="256">
        <v>11346</v>
      </c>
      <c r="N12" s="251">
        <v>4</v>
      </c>
      <c r="O12" s="267">
        <v>3</v>
      </c>
    </row>
    <row r="13" spans="1:15" ht="15" customHeight="1" x14ac:dyDescent="0.3">
      <c r="A13" t="s">
        <v>1026</v>
      </c>
      <c r="B13">
        <v>2021</v>
      </c>
      <c r="C13" t="s">
        <v>1045</v>
      </c>
      <c r="D13" s="257" t="s">
        <v>1037</v>
      </c>
      <c r="E13" s="258">
        <v>43369</v>
      </c>
      <c r="F13" s="244" t="e">
        <f t="shared" si="0"/>
        <v>#VALUE!</v>
      </c>
      <c r="G13" s="249">
        <v>99</v>
      </c>
      <c r="H13" s="260">
        <v>2820</v>
      </c>
      <c r="I13" s="274">
        <v>43369</v>
      </c>
      <c r="J13" s="275">
        <f>SUM(table_1[[#This Row],[Third dose or booster, less than 21 days ago]:[Fourth dose or extra booster, at least 21 days ago]])</f>
        <v>28366</v>
      </c>
      <c r="K13" s="244"/>
      <c r="L13" s="264">
        <v>3546</v>
      </c>
      <c r="M13" s="256">
        <v>24805</v>
      </c>
      <c r="N13" s="251">
        <v>6</v>
      </c>
      <c r="O13" s="267">
        <v>9</v>
      </c>
    </row>
    <row r="14" spans="1:15" ht="15" customHeight="1" x14ac:dyDescent="0.3">
      <c r="A14" t="s">
        <v>1026</v>
      </c>
      <c r="B14">
        <v>2022</v>
      </c>
      <c r="C14" t="s">
        <v>1046</v>
      </c>
      <c r="D14" s="257" t="s">
        <v>1037</v>
      </c>
      <c r="E14" s="258">
        <v>42178</v>
      </c>
      <c r="F14" s="244" t="e">
        <f t="shared" si="0"/>
        <v>#VALUE!</v>
      </c>
      <c r="G14" s="249">
        <v>110</v>
      </c>
      <c r="H14" s="260">
        <v>2566</v>
      </c>
      <c r="I14" s="274">
        <v>42178</v>
      </c>
      <c r="J14" s="275">
        <f>SUM(table_1[[#This Row],[Third dose or booster, less than 21 days ago]:[Fourth dose or extra booster, at least 21 days ago]])</f>
        <v>33677</v>
      </c>
      <c r="K14" s="244"/>
      <c r="L14" s="264">
        <v>1171</v>
      </c>
      <c r="M14" s="256">
        <v>32485</v>
      </c>
      <c r="N14" s="251">
        <v>4</v>
      </c>
      <c r="O14" s="267">
        <v>17</v>
      </c>
    </row>
    <row r="15" spans="1:15" ht="15" customHeight="1" x14ac:dyDescent="0.3">
      <c r="A15" t="s">
        <v>1026</v>
      </c>
      <c r="B15">
        <v>2022</v>
      </c>
      <c r="C15" t="s">
        <v>1047</v>
      </c>
      <c r="D15" s="257" t="s">
        <v>1037</v>
      </c>
      <c r="E15" s="258">
        <v>36146</v>
      </c>
      <c r="F15" s="244" t="e">
        <f t="shared" si="0"/>
        <v>#VALUE!</v>
      </c>
      <c r="G15" s="249">
        <v>121</v>
      </c>
      <c r="H15" s="260">
        <v>1787</v>
      </c>
      <c r="I15" s="274">
        <v>36146</v>
      </c>
      <c r="J15" s="275">
        <f>SUM(table_1[[#This Row],[Third dose or booster, less than 21 days ago]:[Fourth dose or extra booster, at least 21 days ago]])</f>
        <v>31307</v>
      </c>
      <c r="K15" s="244"/>
      <c r="L15" s="264">
        <v>216</v>
      </c>
      <c r="M15" s="256">
        <v>31075</v>
      </c>
      <c r="N15" s="251">
        <v>2</v>
      </c>
      <c r="O15" s="267">
        <v>14</v>
      </c>
    </row>
    <row r="16" spans="1:15" ht="15" customHeight="1" x14ac:dyDescent="0.3">
      <c r="A16" t="s">
        <v>1026</v>
      </c>
      <c r="B16">
        <v>2022</v>
      </c>
      <c r="C16" t="s">
        <v>1048</v>
      </c>
      <c r="D16" s="257" t="s">
        <v>1037</v>
      </c>
      <c r="E16" s="258">
        <v>39710</v>
      </c>
      <c r="F16" s="244" t="e">
        <f t="shared" si="0"/>
        <v>#VALUE!</v>
      </c>
      <c r="G16" s="249">
        <v>132</v>
      </c>
      <c r="H16" s="260">
        <v>1852</v>
      </c>
      <c r="I16" s="274">
        <v>39710</v>
      </c>
      <c r="J16" s="275">
        <f>SUM(table_1[[#This Row],[Third dose or booster, less than 21 days ago]:[Fourth dose or extra booster, at least 21 days ago]])</f>
        <v>35292</v>
      </c>
      <c r="K16" s="244"/>
      <c r="L16" s="264">
        <v>103</v>
      </c>
      <c r="M16" s="256">
        <v>35069</v>
      </c>
      <c r="N16" s="251">
        <v>92</v>
      </c>
      <c r="O16" s="267">
        <v>28</v>
      </c>
    </row>
    <row r="17" spans="1:15" ht="15" customHeight="1" x14ac:dyDescent="0.3">
      <c r="A17" t="s">
        <v>1026</v>
      </c>
      <c r="B17">
        <v>2022</v>
      </c>
      <c r="C17" t="s">
        <v>1027</v>
      </c>
      <c r="D17" s="257" t="s">
        <v>1037</v>
      </c>
      <c r="E17" s="258">
        <v>39410</v>
      </c>
      <c r="F17" s="244" t="e">
        <f t="shared" si="0"/>
        <v>#VALUE!</v>
      </c>
      <c r="G17" s="249">
        <v>143</v>
      </c>
      <c r="H17" s="260">
        <v>1682</v>
      </c>
      <c r="I17" s="274">
        <v>39410</v>
      </c>
      <c r="J17" s="275">
        <f>SUM(table_1[[#This Row],[Third dose or booster, less than 21 days ago]:[Fourth dose or extra booster, at least 21 days ago]])</f>
        <v>35725</v>
      </c>
      <c r="K17" s="244"/>
      <c r="L17" s="264">
        <v>88</v>
      </c>
      <c r="M17" s="256">
        <v>32496</v>
      </c>
      <c r="N17" s="251">
        <v>2269</v>
      </c>
      <c r="O17" s="267">
        <v>872</v>
      </c>
    </row>
    <row r="18" spans="1:15" ht="15" customHeight="1" x14ac:dyDescent="0.3">
      <c r="A18" t="s">
        <v>1026</v>
      </c>
      <c r="B18">
        <v>2022</v>
      </c>
      <c r="C18" t="s">
        <v>1038</v>
      </c>
      <c r="D18" s="257" t="s">
        <v>1037</v>
      </c>
      <c r="E18" s="258">
        <v>36926</v>
      </c>
      <c r="F18" s="244" t="e">
        <f t="shared" si="0"/>
        <v>#VALUE!</v>
      </c>
      <c r="G18" s="249">
        <v>154</v>
      </c>
      <c r="H18" s="260">
        <v>1513</v>
      </c>
      <c r="I18" s="274">
        <v>36926</v>
      </c>
      <c r="J18" s="275">
        <f>SUM(table_1[[#This Row],[Third dose or booster, less than 21 days ago]:[Fourth dose or extra booster, at least 21 days ago]])</f>
        <v>33875</v>
      </c>
      <c r="K18" s="244"/>
      <c r="L18" s="264">
        <v>113</v>
      </c>
      <c r="M18" s="256">
        <v>24508</v>
      </c>
      <c r="N18" s="251">
        <v>2846</v>
      </c>
      <c r="O18" s="267">
        <v>6408</v>
      </c>
    </row>
    <row r="19" spans="1:15" ht="15" customHeight="1" x14ac:dyDescent="0.3">
      <c r="A19" t="s">
        <v>1026</v>
      </c>
      <c r="B19">
        <v>2022</v>
      </c>
      <c r="C19" t="s">
        <v>1039</v>
      </c>
      <c r="D19" s="257" t="s">
        <v>1037</v>
      </c>
      <c r="E19" s="258">
        <v>35371</v>
      </c>
      <c r="F19" s="244" t="e">
        <f t="shared" si="0"/>
        <v>#VALUE!</v>
      </c>
      <c r="G19" s="249">
        <v>165</v>
      </c>
      <c r="H19" s="260">
        <v>1436</v>
      </c>
      <c r="I19" s="274">
        <v>35371</v>
      </c>
      <c r="J19" s="275">
        <f>SUM(table_1[[#This Row],[Third dose or booster, less than 21 days ago]:[Fourth dose or extra booster, at least 21 days ago]])</f>
        <v>32781</v>
      </c>
      <c r="K19" s="244"/>
      <c r="L19" s="264">
        <v>71</v>
      </c>
      <c r="M19" s="256">
        <v>18764</v>
      </c>
      <c r="N19" s="251">
        <v>1412</v>
      </c>
      <c r="O19" s="267">
        <v>12534</v>
      </c>
    </row>
    <row r="20" spans="1:15" ht="15" customHeight="1" x14ac:dyDescent="0.3">
      <c r="A20" t="s">
        <v>1026</v>
      </c>
      <c r="B20">
        <v>2022</v>
      </c>
      <c r="C20" t="s">
        <v>1040</v>
      </c>
      <c r="D20" s="257" t="s">
        <v>1037</v>
      </c>
      <c r="E20" s="258">
        <v>38422</v>
      </c>
      <c r="F20" s="244" t="e">
        <f t="shared" si="0"/>
        <v>#VALUE!</v>
      </c>
      <c r="G20" s="249">
        <v>176</v>
      </c>
      <c r="H20" s="260">
        <v>1704</v>
      </c>
      <c r="I20" s="274">
        <v>38422</v>
      </c>
      <c r="J20" s="275">
        <f>SUM(table_1[[#This Row],[Third dose or booster, less than 21 days ago]:[Fourth dose or extra booster, at least 21 days ago]])</f>
        <v>35775</v>
      </c>
      <c r="K20" s="244"/>
      <c r="L20" s="264">
        <v>36</v>
      </c>
      <c r="M20" s="256">
        <v>17319</v>
      </c>
      <c r="N20" s="251">
        <v>703</v>
      </c>
      <c r="O20" s="267">
        <v>17717</v>
      </c>
    </row>
    <row r="21" spans="1:15" ht="15" customHeight="1" x14ac:dyDescent="0.3">
      <c r="A21" t="s">
        <v>1026</v>
      </c>
      <c r="B21">
        <v>2022</v>
      </c>
      <c r="C21" t="s">
        <v>1041</v>
      </c>
      <c r="D21" s="257" t="s">
        <v>1037</v>
      </c>
      <c r="E21" s="258">
        <v>36518</v>
      </c>
      <c r="F21" s="244" t="e">
        <f t="shared" si="0"/>
        <v>#VALUE!</v>
      </c>
      <c r="G21" s="249">
        <v>187</v>
      </c>
      <c r="H21" s="260">
        <v>1499</v>
      </c>
      <c r="I21" s="274">
        <v>36518</v>
      </c>
      <c r="J21" s="275">
        <f>SUM(table_1[[#This Row],[Third dose or booster, less than 21 days ago]:[Fourth dose or extra booster, at least 21 days ago]])</f>
        <v>34189</v>
      </c>
      <c r="K21" s="244"/>
      <c r="L21" s="264">
        <v>5</v>
      </c>
      <c r="M21" s="256">
        <v>14808</v>
      </c>
      <c r="N21" s="251">
        <v>168</v>
      </c>
      <c r="O21" s="267">
        <v>19208</v>
      </c>
    </row>
    <row r="22" spans="1:15" ht="15" customHeight="1" x14ac:dyDescent="0.3">
      <c r="A22" t="s">
        <v>1026</v>
      </c>
      <c r="B22">
        <v>2022</v>
      </c>
      <c r="C22" t="s">
        <v>1042</v>
      </c>
      <c r="D22" s="257" t="s">
        <v>1037</v>
      </c>
      <c r="E22" s="258">
        <v>35450</v>
      </c>
      <c r="F22" s="244" t="e">
        <f t="shared" si="0"/>
        <v>#VALUE!</v>
      </c>
      <c r="G22" s="249">
        <v>198</v>
      </c>
      <c r="H22" s="260">
        <v>1353</v>
      </c>
      <c r="I22" s="274">
        <v>35450</v>
      </c>
      <c r="J22" s="275">
        <f>SUM(table_1[[#This Row],[Third dose or booster, less than 21 days ago]:[Fourth dose or extra booster, at least 21 days ago]])</f>
        <v>33213</v>
      </c>
      <c r="K22" s="244"/>
      <c r="L22" s="264">
        <v>4</v>
      </c>
      <c r="M22" s="256">
        <v>13174</v>
      </c>
      <c r="N22" s="251">
        <v>393</v>
      </c>
      <c r="O22" s="267">
        <v>19642</v>
      </c>
    </row>
    <row r="23" spans="1:15" ht="15" customHeight="1" x14ac:dyDescent="0.3">
      <c r="A23" t="s">
        <v>1026</v>
      </c>
      <c r="B23">
        <v>2022</v>
      </c>
      <c r="C23" t="s">
        <v>1043</v>
      </c>
      <c r="D23" s="257" t="s">
        <v>1037</v>
      </c>
      <c r="E23" s="258">
        <v>40940</v>
      </c>
      <c r="F23" s="244" t="e">
        <f t="shared" si="0"/>
        <v>#VALUE!</v>
      </c>
      <c r="G23" s="249">
        <v>209</v>
      </c>
      <c r="H23" s="260">
        <v>1562</v>
      </c>
      <c r="I23" s="274">
        <v>40940</v>
      </c>
      <c r="J23" s="275">
        <f>SUM(table_1[[#This Row],[Third dose or booster, less than 21 days ago]:[Fourth dose or extra booster, at least 21 days ago]])</f>
        <v>38513</v>
      </c>
      <c r="K23" s="244"/>
      <c r="L23" s="264">
        <v>6</v>
      </c>
      <c r="M23" s="256">
        <v>12128</v>
      </c>
      <c r="N23" s="251">
        <v>1523</v>
      </c>
      <c r="O23" s="267">
        <v>24856</v>
      </c>
    </row>
    <row r="24" spans="1:15" ht="15" customHeight="1" x14ac:dyDescent="0.3">
      <c r="A24" t="s">
        <v>1026</v>
      </c>
      <c r="B24">
        <v>2022</v>
      </c>
      <c r="C24" t="s">
        <v>1044</v>
      </c>
      <c r="D24" s="257" t="s">
        <v>1037</v>
      </c>
      <c r="E24" s="258">
        <v>38828</v>
      </c>
      <c r="F24" s="244" t="e">
        <f t="shared" si="0"/>
        <v>#VALUE!</v>
      </c>
      <c r="G24" s="249">
        <v>220</v>
      </c>
      <c r="H24" s="260">
        <v>1481</v>
      </c>
      <c r="I24" s="274">
        <v>38828</v>
      </c>
      <c r="J24" s="275">
        <f>SUM(table_1[[#This Row],[Third dose or booster, less than 21 days ago]:[Fourth dose or extra booster, at least 21 days ago]])</f>
        <v>36486</v>
      </c>
      <c r="K24" s="244"/>
      <c r="L24" s="264">
        <v>1</v>
      </c>
      <c r="M24" s="256">
        <v>8669</v>
      </c>
      <c r="N24" s="251">
        <v>891</v>
      </c>
      <c r="O24" s="267">
        <v>26925</v>
      </c>
    </row>
    <row r="25" spans="1:15" ht="15" customHeight="1" x14ac:dyDescent="0.3">
      <c r="A25" t="s">
        <v>1026</v>
      </c>
      <c r="B25">
        <v>2022</v>
      </c>
      <c r="C25" t="s">
        <v>1045</v>
      </c>
      <c r="D25" s="257" t="s">
        <v>1037</v>
      </c>
      <c r="E25" s="258">
        <v>52528</v>
      </c>
      <c r="F25" s="244" t="e">
        <f t="shared" si="0"/>
        <v>#VALUE!</v>
      </c>
      <c r="G25" s="249">
        <v>231</v>
      </c>
      <c r="H25" s="260">
        <v>2048</v>
      </c>
      <c r="I25" s="274">
        <v>52528</v>
      </c>
      <c r="J25" s="275">
        <f>SUM(table_1[[#This Row],[Third dose or booster, less than 21 days ago]:[Fourth dose or extra booster, at least 21 days ago]])</f>
        <v>49455</v>
      </c>
      <c r="K25" s="244"/>
      <c r="L25" s="264">
        <v>1</v>
      </c>
      <c r="M25" s="256">
        <v>8550</v>
      </c>
      <c r="N25" s="251">
        <v>438</v>
      </c>
      <c r="O25" s="267">
        <v>40466</v>
      </c>
    </row>
    <row r="26" spans="1:15" ht="15" customHeight="1" x14ac:dyDescent="0.3">
      <c r="A26" t="s">
        <v>1026</v>
      </c>
      <c r="B26">
        <v>2023</v>
      </c>
      <c r="C26" t="s">
        <v>1046</v>
      </c>
      <c r="D26" s="257" t="s">
        <v>1037</v>
      </c>
      <c r="E26" s="258">
        <v>47274</v>
      </c>
      <c r="F26" s="244" t="e">
        <f t="shared" si="0"/>
        <v>#VALUE!</v>
      </c>
      <c r="G26" s="249">
        <v>242</v>
      </c>
      <c r="H26" s="260">
        <v>1757</v>
      </c>
      <c r="I26" s="274">
        <v>47274</v>
      </c>
      <c r="J26" s="275">
        <f>SUM(table_1[[#This Row],[Third dose or booster, less than 21 days ago]:[Fourth dose or extra booster, at least 21 days ago]])</f>
        <v>44675</v>
      </c>
      <c r="K26" s="244"/>
      <c r="L26" s="264">
        <v>1</v>
      </c>
      <c r="M26" s="256">
        <v>6677</v>
      </c>
      <c r="N26" s="251">
        <v>90</v>
      </c>
      <c r="O26" s="267">
        <v>37907</v>
      </c>
    </row>
    <row r="27" spans="1:15" ht="15" customHeight="1" x14ac:dyDescent="0.3">
      <c r="A27" t="s">
        <v>1026</v>
      </c>
      <c r="B27">
        <v>2023</v>
      </c>
      <c r="C27" t="s">
        <v>1047</v>
      </c>
      <c r="D27" s="257" t="s">
        <v>1037</v>
      </c>
      <c r="E27" s="258">
        <v>36731</v>
      </c>
      <c r="F27" s="244" t="e">
        <f t="shared" si="0"/>
        <v>#VALUE!</v>
      </c>
      <c r="G27" s="249">
        <v>253</v>
      </c>
      <c r="H27" s="260">
        <v>1384</v>
      </c>
      <c r="I27" s="274">
        <v>36731</v>
      </c>
      <c r="J27" s="275">
        <f>SUM(table_1[[#This Row],[Third dose or booster, less than 21 days ago]:[Fourth dose or extra booster, at least 21 days ago]])</f>
        <v>34771</v>
      </c>
      <c r="K27" s="244"/>
      <c r="L27" s="264">
        <v>0</v>
      </c>
      <c r="M27" s="256">
        <v>4993</v>
      </c>
      <c r="N27" s="251">
        <v>51</v>
      </c>
      <c r="O27" s="267">
        <v>29727</v>
      </c>
    </row>
    <row r="28" spans="1:15" ht="15" customHeight="1" x14ac:dyDescent="0.3">
      <c r="A28" t="s">
        <v>1026</v>
      </c>
      <c r="B28">
        <v>2023</v>
      </c>
      <c r="C28" t="s">
        <v>1048</v>
      </c>
      <c r="D28" s="257" t="s">
        <v>1037</v>
      </c>
      <c r="E28" s="258">
        <v>40537</v>
      </c>
      <c r="F28" s="244" t="e">
        <f t="shared" si="0"/>
        <v>#VALUE!</v>
      </c>
      <c r="G28" s="249">
        <v>264</v>
      </c>
      <c r="H28" s="260">
        <v>1433</v>
      </c>
      <c r="I28" s="274">
        <v>40537</v>
      </c>
      <c r="J28" s="275">
        <f>SUM(table_1[[#This Row],[Third dose or booster, less than 21 days ago]:[Fourth dose or extra booster, at least 21 days ago]])</f>
        <v>38348</v>
      </c>
      <c r="K28" s="244"/>
      <c r="L28" s="264">
        <v>0</v>
      </c>
      <c r="M28" s="256">
        <v>5130</v>
      </c>
      <c r="N28" s="251">
        <v>1</v>
      </c>
      <c r="O28" s="267">
        <v>33217</v>
      </c>
    </row>
    <row r="29" spans="1:15" ht="15" customHeight="1" x14ac:dyDescent="0.3">
      <c r="A29" t="s">
        <v>1026</v>
      </c>
      <c r="B29">
        <v>2023</v>
      </c>
      <c r="C29" t="s">
        <v>1027</v>
      </c>
      <c r="D29" s="257" t="s">
        <v>1037</v>
      </c>
      <c r="E29" s="258">
        <v>35984</v>
      </c>
      <c r="F29" s="244" t="e">
        <f t="shared" si="0"/>
        <v>#VALUE!</v>
      </c>
      <c r="G29" s="249">
        <v>275</v>
      </c>
      <c r="H29" s="260">
        <v>1319</v>
      </c>
      <c r="I29" s="274">
        <v>35984</v>
      </c>
      <c r="J29" s="275">
        <f>SUM(table_1[[#This Row],[Third dose or booster, less than 21 days ago]:[Fourth dose or extra booster, at least 21 days ago]])</f>
        <v>34047</v>
      </c>
      <c r="K29" s="244"/>
      <c r="L29" s="264">
        <v>1</v>
      </c>
      <c r="M29" s="256">
        <v>4574</v>
      </c>
      <c r="N29" s="251">
        <v>3</v>
      </c>
      <c r="O29" s="267">
        <v>29469</v>
      </c>
    </row>
    <row r="30" spans="1:15" ht="15" customHeight="1" x14ac:dyDescent="0.3">
      <c r="A30" t="s">
        <v>1026</v>
      </c>
      <c r="B30">
        <v>2023</v>
      </c>
      <c r="C30" t="s">
        <v>1038</v>
      </c>
      <c r="D30" s="257" t="s">
        <v>1037</v>
      </c>
      <c r="E30" s="258">
        <v>33980</v>
      </c>
      <c r="F30" s="244" t="e">
        <f t="shared" si="0"/>
        <v>#VALUE!</v>
      </c>
      <c r="G30" s="249">
        <v>286</v>
      </c>
      <c r="H30" s="260">
        <v>1165</v>
      </c>
      <c r="I30" s="274">
        <v>33980</v>
      </c>
      <c r="J30" s="275">
        <f>SUM(table_1[[#This Row],[Third dose or booster, less than 21 days ago]:[Fourth dose or extra booster, at least 21 days ago]])</f>
        <v>32152</v>
      </c>
      <c r="K30" s="244"/>
      <c r="L30" s="264">
        <v>0</v>
      </c>
      <c r="M30" s="256">
        <v>4103</v>
      </c>
      <c r="N30" s="251">
        <v>3</v>
      </c>
      <c r="O30" s="267">
        <v>28046</v>
      </c>
    </row>
    <row r="31" spans="1:15" ht="15" hidden="1" customHeight="1" x14ac:dyDescent="0.3">
      <c r="A31" t="s">
        <v>1026</v>
      </c>
      <c r="B31">
        <v>2021</v>
      </c>
      <c r="C31" t="s">
        <v>1027</v>
      </c>
      <c r="D31" t="s">
        <v>1029</v>
      </c>
      <c r="E31" s="244">
        <v>16320</v>
      </c>
      <c r="F31" s="244" t="e">
        <f t="shared" si="0"/>
        <v>#VALUE!</v>
      </c>
      <c r="G31" s="249">
        <v>3</v>
      </c>
      <c r="H31" s="249"/>
      <c r="I31" s="249"/>
      <c r="J31" s="245">
        <f>SUM(table_1[[#This Row],[Third dose or booster, less than 21 days ago]:[Fourth dose or extra booster, at least 21 days ago]])</f>
        <v>0</v>
      </c>
      <c r="K31" s="261"/>
    </row>
    <row r="32" spans="1:15" ht="15" hidden="1" customHeight="1" x14ac:dyDescent="0.3">
      <c r="A32" t="s">
        <v>1026</v>
      </c>
      <c r="B32">
        <v>2021</v>
      </c>
      <c r="C32" t="s">
        <v>1038</v>
      </c>
      <c r="D32" t="s">
        <v>1029</v>
      </c>
      <c r="E32" s="244">
        <v>8166</v>
      </c>
      <c r="F32" s="244" t="e">
        <f t="shared" si="0"/>
        <v>#VALUE!</v>
      </c>
      <c r="G32" s="249">
        <v>14</v>
      </c>
      <c r="H32" s="249"/>
      <c r="I32" s="249"/>
      <c r="J32" s="245">
        <f>SUM(table_1[[#This Row],[Third dose or booster, less than 21 days ago]:[Fourth dose or extra booster, at least 21 days ago]])</f>
        <v>0</v>
      </c>
      <c r="K32" s="261"/>
      <c r="N32" s="244"/>
    </row>
    <row r="33" spans="1:14" ht="15" hidden="1" customHeight="1" x14ac:dyDescent="0.3">
      <c r="A33" t="s">
        <v>1026</v>
      </c>
      <c r="B33">
        <v>2021</v>
      </c>
      <c r="C33" t="s">
        <v>1039</v>
      </c>
      <c r="D33" t="s">
        <v>1029</v>
      </c>
      <c r="E33" s="244">
        <v>3731</v>
      </c>
      <c r="F33" s="244" t="e">
        <f t="shared" si="0"/>
        <v>#VALUE!</v>
      </c>
      <c r="G33" s="249">
        <v>25</v>
      </c>
      <c r="H33" s="249"/>
      <c r="I33" s="249"/>
      <c r="J33" s="245">
        <f>SUM(table_1[[#This Row],[Third dose or booster, less than 21 days ago]:[Fourth dose or extra booster, at least 21 days ago]])</f>
        <v>0</v>
      </c>
      <c r="K33" s="261"/>
      <c r="N33" s="244"/>
    </row>
    <row r="34" spans="1:14" ht="15" hidden="1" customHeight="1" x14ac:dyDescent="0.3">
      <c r="A34" t="s">
        <v>1026</v>
      </c>
      <c r="B34">
        <v>2021</v>
      </c>
      <c r="C34" t="s">
        <v>1040</v>
      </c>
      <c r="D34" t="s">
        <v>1029</v>
      </c>
      <c r="E34" s="244">
        <v>2350</v>
      </c>
      <c r="F34" s="244" t="e">
        <f t="shared" si="0"/>
        <v>#VALUE!</v>
      </c>
      <c r="G34" s="249">
        <v>36</v>
      </c>
      <c r="H34" s="249"/>
      <c r="I34" s="249"/>
      <c r="J34" s="245">
        <f>SUM(table_1[[#This Row],[Third dose or booster, less than 21 days ago]:[Fourth dose or extra booster, at least 21 days ago]])</f>
        <v>0</v>
      </c>
      <c r="K34" s="261"/>
    </row>
    <row r="35" spans="1:14" ht="15" hidden="1" customHeight="1" x14ac:dyDescent="0.3">
      <c r="A35" t="s">
        <v>1026</v>
      </c>
      <c r="B35">
        <v>2021</v>
      </c>
      <c r="C35" t="s">
        <v>1041</v>
      </c>
      <c r="D35" t="s">
        <v>1029</v>
      </c>
      <c r="E35" s="244">
        <v>1535</v>
      </c>
      <c r="F35" s="244" t="e">
        <f t="shared" si="0"/>
        <v>#VALUE!</v>
      </c>
      <c r="G35" s="249">
        <v>47</v>
      </c>
      <c r="H35" s="249"/>
      <c r="I35" s="249"/>
      <c r="J35" s="245">
        <f>SUM(table_1[[#This Row],[Third dose or booster, less than 21 days ago]:[Fourth dose or extra booster, at least 21 days ago]])</f>
        <v>0</v>
      </c>
      <c r="K35" s="261"/>
    </row>
    <row r="36" spans="1:14" ht="15" hidden="1" customHeight="1" x14ac:dyDescent="0.3">
      <c r="A36" t="s">
        <v>1026</v>
      </c>
      <c r="B36">
        <v>2021</v>
      </c>
      <c r="C36" t="s">
        <v>1042</v>
      </c>
      <c r="D36" t="s">
        <v>1029</v>
      </c>
      <c r="E36" s="244">
        <v>1252</v>
      </c>
      <c r="F36" s="244" t="e">
        <f t="shared" si="0"/>
        <v>#VALUE!</v>
      </c>
      <c r="G36" s="249">
        <v>58</v>
      </c>
      <c r="H36" s="249"/>
      <c r="I36" s="249"/>
      <c r="J36" s="245">
        <f>SUM(table_1[[#This Row],[Third dose or booster, less than 21 days ago]:[Fourth dose or extra booster, at least 21 days ago]])</f>
        <v>0</v>
      </c>
      <c r="K36" s="261"/>
    </row>
    <row r="37" spans="1:14" ht="15" hidden="1" customHeight="1" x14ac:dyDescent="0.3">
      <c r="A37" t="s">
        <v>1026</v>
      </c>
      <c r="B37">
        <v>2021</v>
      </c>
      <c r="C37" t="s">
        <v>1043</v>
      </c>
      <c r="D37" t="s">
        <v>1029</v>
      </c>
      <c r="E37" s="244">
        <v>1170</v>
      </c>
      <c r="F37" s="244" t="e">
        <f t="shared" si="0"/>
        <v>#VALUE!</v>
      </c>
      <c r="G37" s="249">
        <v>69</v>
      </c>
      <c r="H37" s="249"/>
      <c r="I37" s="249"/>
      <c r="J37" s="245">
        <f>SUM(table_1[[#This Row],[Third dose or booster, less than 21 days ago]:[Fourth dose or extra booster, at least 21 days ago]])</f>
        <v>0</v>
      </c>
      <c r="K37" s="261"/>
    </row>
    <row r="38" spans="1:14" ht="15" hidden="1" customHeight="1" x14ac:dyDescent="0.3">
      <c r="A38" t="s">
        <v>1026</v>
      </c>
      <c r="B38">
        <v>2021</v>
      </c>
      <c r="C38" t="s">
        <v>1044</v>
      </c>
      <c r="D38" t="s">
        <v>1029</v>
      </c>
      <c r="E38" s="244">
        <v>865</v>
      </c>
      <c r="F38" s="244" t="e">
        <f t="shared" si="0"/>
        <v>#VALUE!</v>
      </c>
      <c r="G38" s="249">
        <v>80</v>
      </c>
      <c r="H38" s="249"/>
      <c r="I38" s="249"/>
      <c r="J38" s="245">
        <f>SUM(table_1[[#This Row],[Third dose or booster, less than 21 days ago]:[Fourth dose or extra booster, at least 21 days ago]])</f>
        <v>0</v>
      </c>
      <c r="K38" s="261"/>
    </row>
    <row r="39" spans="1:14" ht="15" hidden="1" customHeight="1" x14ac:dyDescent="0.3">
      <c r="A39" t="s">
        <v>1026</v>
      </c>
      <c r="B39">
        <v>2021</v>
      </c>
      <c r="C39" t="s">
        <v>1045</v>
      </c>
      <c r="D39" t="s">
        <v>1029</v>
      </c>
      <c r="E39" s="244">
        <v>870</v>
      </c>
      <c r="F39" s="244" t="e">
        <f t="shared" si="0"/>
        <v>#VALUE!</v>
      </c>
      <c r="G39" s="249">
        <v>91</v>
      </c>
      <c r="H39" s="249"/>
      <c r="I39" s="249"/>
      <c r="J39" s="245">
        <f>SUM(table_1[[#This Row],[Third dose or booster, less than 21 days ago]:[Fourth dose or extra booster, at least 21 days ago]])</f>
        <v>0</v>
      </c>
      <c r="K39" s="261"/>
    </row>
    <row r="40" spans="1:14" ht="15" hidden="1" customHeight="1" x14ac:dyDescent="0.3">
      <c r="A40" t="s">
        <v>1026</v>
      </c>
      <c r="B40">
        <v>2022</v>
      </c>
      <c r="C40" t="s">
        <v>1046</v>
      </c>
      <c r="D40" t="s">
        <v>1029</v>
      </c>
      <c r="E40" s="244">
        <v>742</v>
      </c>
      <c r="F40" s="244" t="e">
        <f t="shared" si="0"/>
        <v>#VALUE!</v>
      </c>
      <c r="G40" s="249">
        <v>102</v>
      </c>
      <c r="H40" s="249"/>
      <c r="I40" s="249"/>
      <c r="J40" s="245">
        <f>SUM(table_1[[#This Row],[Third dose or booster, less than 21 days ago]:[Fourth dose or extra booster, at least 21 days ago]])</f>
        <v>0</v>
      </c>
      <c r="K40" s="261"/>
    </row>
    <row r="41" spans="1:14" ht="15" hidden="1" customHeight="1" x14ac:dyDescent="0.3">
      <c r="A41" t="s">
        <v>1026</v>
      </c>
      <c r="B41">
        <v>2022</v>
      </c>
      <c r="C41" t="s">
        <v>1047</v>
      </c>
      <c r="D41" t="s">
        <v>1029</v>
      </c>
      <c r="E41" s="244">
        <v>517</v>
      </c>
      <c r="F41" s="244" t="e">
        <f t="shared" si="0"/>
        <v>#VALUE!</v>
      </c>
      <c r="G41" s="249">
        <v>113</v>
      </c>
      <c r="H41" s="249"/>
      <c r="I41" s="249"/>
      <c r="J41" s="245">
        <f>SUM(table_1[[#This Row],[Third dose or booster, less than 21 days ago]:[Fourth dose or extra booster, at least 21 days ago]])</f>
        <v>0</v>
      </c>
      <c r="K41" s="261"/>
      <c r="N41" s="244"/>
    </row>
    <row r="42" spans="1:14" ht="15" hidden="1" customHeight="1" x14ac:dyDescent="0.3">
      <c r="A42" t="s">
        <v>1026</v>
      </c>
      <c r="B42">
        <v>2022</v>
      </c>
      <c r="C42" t="s">
        <v>1048</v>
      </c>
      <c r="D42" t="s">
        <v>1029</v>
      </c>
      <c r="E42" s="244">
        <v>498</v>
      </c>
      <c r="F42" s="244" t="e">
        <f t="shared" si="0"/>
        <v>#VALUE!</v>
      </c>
      <c r="G42" s="249">
        <v>124</v>
      </c>
      <c r="H42" s="249"/>
      <c r="I42" s="249"/>
      <c r="J42" s="245">
        <f>SUM(table_1[[#This Row],[Third dose or booster, less than 21 days ago]:[Fourth dose or extra booster, at least 21 days ago]])</f>
        <v>0</v>
      </c>
      <c r="K42" s="261"/>
      <c r="N42" s="244"/>
    </row>
    <row r="43" spans="1:14" ht="15" hidden="1" customHeight="1" x14ac:dyDescent="0.3">
      <c r="A43" t="s">
        <v>1026</v>
      </c>
      <c r="B43">
        <v>2022</v>
      </c>
      <c r="C43" t="s">
        <v>1027</v>
      </c>
      <c r="D43" t="s">
        <v>1029</v>
      </c>
      <c r="E43" s="244">
        <v>484</v>
      </c>
      <c r="F43" s="244" t="e">
        <f t="shared" si="0"/>
        <v>#VALUE!</v>
      </c>
      <c r="G43" s="249">
        <v>135</v>
      </c>
      <c r="H43" s="249"/>
      <c r="I43" s="249"/>
      <c r="J43" s="245">
        <f>SUM(table_1[[#This Row],[Third dose or booster, less than 21 days ago]:[Fourth dose or extra booster, at least 21 days ago]])</f>
        <v>0</v>
      </c>
      <c r="K43" s="261"/>
    </row>
    <row r="44" spans="1:14" ht="15" hidden="1" customHeight="1" x14ac:dyDescent="0.3">
      <c r="A44" t="s">
        <v>1026</v>
      </c>
      <c r="B44">
        <v>2022</v>
      </c>
      <c r="C44" t="s">
        <v>1038</v>
      </c>
      <c r="D44" t="s">
        <v>1029</v>
      </c>
      <c r="E44" s="244">
        <v>427</v>
      </c>
      <c r="F44" s="244" t="e">
        <f t="shared" si="0"/>
        <v>#VALUE!</v>
      </c>
      <c r="G44" s="249">
        <v>146</v>
      </c>
      <c r="H44" s="249"/>
      <c r="I44" s="249"/>
      <c r="J44" s="245">
        <f>SUM(table_1[[#This Row],[Third dose or booster, less than 21 days ago]:[Fourth dose or extra booster, at least 21 days ago]])</f>
        <v>0</v>
      </c>
      <c r="K44" s="261"/>
    </row>
    <row r="45" spans="1:14" ht="15" hidden="1" customHeight="1" x14ac:dyDescent="0.3">
      <c r="A45" t="s">
        <v>1026</v>
      </c>
      <c r="B45">
        <v>2022</v>
      </c>
      <c r="C45" t="s">
        <v>1039</v>
      </c>
      <c r="D45" t="s">
        <v>1029</v>
      </c>
      <c r="E45" s="244">
        <v>343</v>
      </c>
      <c r="F45" s="244" t="e">
        <f t="shared" si="0"/>
        <v>#VALUE!</v>
      </c>
      <c r="G45" s="249">
        <v>157</v>
      </c>
      <c r="H45" s="249"/>
      <c r="I45" s="249"/>
      <c r="J45" s="245">
        <f>SUM(table_1[[#This Row],[Third dose or booster, less than 21 days ago]:[Fourth dose or extra booster, at least 21 days ago]])</f>
        <v>0</v>
      </c>
      <c r="K45" s="261"/>
    </row>
    <row r="46" spans="1:14" ht="15" hidden="1" customHeight="1" x14ac:dyDescent="0.3">
      <c r="A46" t="s">
        <v>1026</v>
      </c>
      <c r="B46">
        <v>2022</v>
      </c>
      <c r="C46" t="s">
        <v>1040</v>
      </c>
      <c r="D46" t="s">
        <v>1029</v>
      </c>
      <c r="E46" s="244">
        <v>404</v>
      </c>
      <c r="F46" s="244" t="e">
        <f t="shared" si="0"/>
        <v>#VALUE!</v>
      </c>
      <c r="G46" s="249">
        <v>168</v>
      </c>
      <c r="H46" s="249"/>
      <c r="I46" s="249"/>
      <c r="J46" s="245">
        <f>SUM(table_1[[#This Row],[Third dose or booster, less than 21 days ago]:[Fourth dose or extra booster, at least 21 days ago]])</f>
        <v>0</v>
      </c>
      <c r="K46" s="261"/>
    </row>
    <row r="47" spans="1:14" ht="15" hidden="1" customHeight="1" x14ac:dyDescent="0.3">
      <c r="A47" t="s">
        <v>1026</v>
      </c>
      <c r="B47">
        <v>2022</v>
      </c>
      <c r="C47" t="s">
        <v>1041</v>
      </c>
      <c r="D47" t="s">
        <v>1029</v>
      </c>
      <c r="E47" s="244">
        <v>356</v>
      </c>
      <c r="F47" s="244" t="e">
        <f t="shared" si="0"/>
        <v>#VALUE!</v>
      </c>
      <c r="G47" s="249">
        <v>179</v>
      </c>
      <c r="H47" s="249"/>
      <c r="I47" s="249"/>
      <c r="J47" s="245">
        <f>SUM(table_1[[#This Row],[Third dose or booster, less than 21 days ago]:[Fourth dose or extra booster, at least 21 days ago]])</f>
        <v>0</v>
      </c>
      <c r="K47" s="261"/>
    </row>
    <row r="48" spans="1:14" ht="15" hidden="1" customHeight="1" x14ac:dyDescent="0.3">
      <c r="A48" t="s">
        <v>1026</v>
      </c>
      <c r="B48">
        <v>2022</v>
      </c>
      <c r="C48" t="s">
        <v>1042</v>
      </c>
      <c r="D48" t="s">
        <v>1029</v>
      </c>
      <c r="E48" s="244">
        <v>332</v>
      </c>
      <c r="F48" s="244" t="e">
        <f t="shared" si="0"/>
        <v>#VALUE!</v>
      </c>
      <c r="G48" s="249">
        <v>190</v>
      </c>
      <c r="H48" s="249"/>
      <c r="I48" s="249"/>
      <c r="J48" s="245">
        <f>SUM(table_1[[#This Row],[Third dose or booster, less than 21 days ago]:[Fourth dose or extra booster, at least 21 days ago]])</f>
        <v>0</v>
      </c>
      <c r="K48" s="261"/>
    </row>
    <row r="49" spans="1:14" ht="15" hidden="1" customHeight="1" x14ac:dyDescent="0.3">
      <c r="A49" t="s">
        <v>1026</v>
      </c>
      <c r="B49">
        <v>2022</v>
      </c>
      <c r="C49" t="s">
        <v>1043</v>
      </c>
      <c r="D49" t="s">
        <v>1029</v>
      </c>
      <c r="E49" s="244">
        <v>380</v>
      </c>
      <c r="F49" s="244" t="e">
        <f t="shared" si="0"/>
        <v>#VALUE!</v>
      </c>
      <c r="G49" s="249">
        <v>201</v>
      </c>
      <c r="H49" s="249"/>
      <c r="I49" s="249"/>
      <c r="J49" s="245">
        <f>SUM(table_1[[#This Row],[Third dose or booster, less than 21 days ago]:[Fourth dose or extra booster, at least 21 days ago]])</f>
        <v>0</v>
      </c>
      <c r="K49" s="261"/>
    </row>
    <row r="50" spans="1:14" ht="15" hidden="1" customHeight="1" x14ac:dyDescent="0.3">
      <c r="A50" t="s">
        <v>1026</v>
      </c>
      <c r="B50">
        <v>2022</v>
      </c>
      <c r="C50" t="s">
        <v>1044</v>
      </c>
      <c r="D50" t="s">
        <v>1029</v>
      </c>
      <c r="E50" s="244">
        <v>365</v>
      </c>
      <c r="F50" s="244" t="e">
        <f t="shared" si="0"/>
        <v>#VALUE!</v>
      </c>
      <c r="G50" s="249">
        <v>212</v>
      </c>
      <c r="H50" s="249"/>
      <c r="I50" s="249"/>
      <c r="J50" s="245">
        <f>SUM(table_1[[#This Row],[Third dose or booster, less than 21 days ago]:[Fourth dose or extra booster, at least 21 days ago]])</f>
        <v>0</v>
      </c>
      <c r="K50" s="261"/>
      <c r="N50" s="244"/>
    </row>
    <row r="51" spans="1:14" ht="15" hidden="1" customHeight="1" x14ac:dyDescent="0.3">
      <c r="A51" t="s">
        <v>1026</v>
      </c>
      <c r="B51">
        <v>2022</v>
      </c>
      <c r="C51" t="s">
        <v>1045</v>
      </c>
      <c r="D51" t="s">
        <v>1029</v>
      </c>
      <c r="E51" s="244">
        <v>439</v>
      </c>
      <c r="F51" s="244" t="e">
        <f t="shared" si="0"/>
        <v>#VALUE!</v>
      </c>
      <c r="G51" s="249">
        <v>223</v>
      </c>
      <c r="H51" s="249"/>
      <c r="I51" s="249"/>
      <c r="J51" s="245">
        <f>SUM(table_1[[#This Row],[Third dose or booster, less than 21 days ago]:[Fourth dose or extra booster, at least 21 days ago]])</f>
        <v>0</v>
      </c>
      <c r="K51" s="261"/>
      <c r="N51" s="244"/>
    </row>
    <row r="52" spans="1:14" ht="15" hidden="1" customHeight="1" x14ac:dyDescent="0.3">
      <c r="A52" t="s">
        <v>1026</v>
      </c>
      <c r="B52">
        <v>2023</v>
      </c>
      <c r="C52" t="s">
        <v>1046</v>
      </c>
      <c r="D52" t="s">
        <v>1029</v>
      </c>
      <c r="E52" s="244">
        <v>395</v>
      </c>
      <c r="F52" s="244" t="e">
        <f t="shared" si="0"/>
        <v>#VALUE!</v>
      </c>
      <c r="G52" s="249">
        <v>234</v>
      </c>
      <c r="H52" s="249"/>
      <c r="I52" s="249"/>
      <c r="J52" s="245">
        <f>SUM(table_1[[#This Row],[Third dose or booster, less than 21 days ago]:[Fourth dose or extra booster, at least 21 days ago]])</f>
        <v>0</v>
      </c>
      <c r="K52" s="261"/>
    </row>
    <row r="53" spans="1:14" ht="15" hidden="1" customHeight="1" x14ac:dyDescent="0.3">
      <c r="A53" t="s">
        <v>1026</v>
      </c>
      <c r="B53">
        <v>2023</v>
      </c>
      <c r="C53" t="s">
        <v>1047</v>
      </c>
      <c r="D53" t="s">
        <v>1029</v>
      </c>
      <c r="E53" s="244">
        <v>282</v>
      </c>
      <c r="F53" s="244" t="e">
        <f t="shared" si="0"/>
        <v>#VALUE!</v>
      </c>
      <c r="G53" s="249">
        <v>245</v>
      </c>
      <c r="H53" s="249"/>
      <c r="I53" s="249"/>
      <c r="J53" s="245">
        <f>SUM(table_1[[#This Row],[Third dose or booster, less than 21 days ago]:[Fourth dose or extra booster, at least 21 days ago]])</f>
        <v>0</v>
      </c>
      <c r="K53" s="261"/>
    </row>
    <row r="54" spans="1:14" ht="15" hidden="1" customHeight="1" x14ac:dyDescent="0.3">
      <c r="A54" t="s">
        <v>1026</v>
      </c>
      <c r="B54">
        <v>2023</v>
      </c>
      <c r="C54" t="s">
        <v>1048</v>
      </c>
      <c r="D54" t="s">
        <v>1029</v>
      </c>
      <c r="E54" s="244">
        <v>326</v>
      </c>
      <c r="F54" s="244" t="e">
        <f t="shared" si="0"/>
        <v>#VALUE!</v>
      </c>
      <c r="G54" s="249">
        <v>256</v>
      </c>
      <c r="H54" s="249"/>
      <c r="I54" s="249"/>
      <c r="J54" s="245">
        <f>SUM(table_1[[#This Row],[Third dose or booster, less than 21 days ago]:[Fourth dose or extra booster, at least 21 days ago]])</f>
        <v>0</v>
      </c>
      <c r="K54" s="261"/>
    </row>
    <row r="55" spans="1:14" ht="15" hidden="1" customHeight="1" x14ac:dyDescent="0.3">
      <c r="A55" t="s">
        <v>1026</v>
      </c>
      <c r="B55">
        <v>2023</v>
      </c>
      <c r="C55" t="s">
        <v>1027</v>
      </c>
      <c r="D55" t="s">
        <v>1029</v>
      </c>
      <c r="E55" s="244">
        <v>290</v>
      </c>
      <c r="F55" s="244" t="e">
        <f t="shared" si="0"/>
        <v>#VALUE!</v>
      </c>
      <c r="G55" s="249">
        <v>267</v>
      </c>
      <c r="H55" s="249"/>
      <c r="I55" s="249"/>
      <c r="J55" s="245">
        <f>SUM(table_1[[#This Row],[Third dose or booster, less than 21 days ago]:[Fourth dose or extra booster, at least 21 days ago]])</f>
        <v>0</v>
      </c>
      <c r="K55" s="261"/>
    </row>
    <row r="56" spans="1:14" ht="15" hidden="1" customHeight="1" x14ac:dyDescent="0.3">
      <c r="A56" t="s">
        <v>1026</v>
      </c>
      <c r="B56">
        <v>2023</v>
      </c>
      <c r="C56" t="s">
        <v>1038</v>
      </c>
      <c r="D56" t="s">
        <v>1029</v>
      </c>
      <c r="E56" s="244">
        <v>237</v>
      </c>
      <c r="F56" s="244" t="e">
        <f t="shared" si="0"/>
        <v>#VALUE!</v>
      </c>
      <c r="G56" s="249">
        <v>278</v>
      </c>
      <c r="H56" s="249"/>
      <c r="I56" s="249"/>
      <c r="J56" s="245">
        <f>SUM(table_1[[#This Row],[Third dose or booster, less than 21 days ago]:[Fourth dose or extra booster, at least 21 days ago]])</f>
        <v>0</v>
      </c>
      <c r="K56" s="261"/>
    </row>
    <row r="57" spans="1:14" ht="15" hidden="1" customHeight="1" x14ac:dyDescent="0.3">
      <c r="A57" t="s">
        <v>1026</v>
      </c>
      <c r="B57">
        <v>2021</v>
      </c>
      <c r="C57" t="s">
        <v>1027</v>
      </c>
      <c r="D57" t="s">
        <v>1028</v>
      </c>
      <c r="E57" s="244">
        <v>430</v>
      </c>
      <c r="F57" s="244" t="e">
        <f t="shared" si="0"/>
        <v>#VALUE!</v>
      </c>
      <c r="G57" s="249">
        <v>2</v>
      </c>
      <c r="H57" s="249"/>
      <c r="I57" s="249"/>
      <c r="J57" s="245">
        <f>SUM(table_1[[#This Row],[Third dose or booster, less than 21 days ago]:[Fourth dose or extra booster, at least 21 days ago]])</f>
        <v>0</v>
      </c>
      <c r="K57" s="261"/>
    </row>
    <row r="58" spans="1:14" ht="15" hidden="1" customHeight="1" x14ac:dyDescent="0.3">
      <c r="A58" t="s">
        <v>1026</v>
      </c>
      <c r="B58">
        <v>2021</v>
      </c>
      <c r="C58" t="s">
        <v>1038</v>
      </c>
      <c r="D58" t="s">
        <v>1028</v>
      </c>
      <c r="E58" s="244">
        <v>156</v>
      </c>
      <c r="F58" s="244" t="e">
        <f t="shared" si="0"/>
        <v>#VALUE!</v>
      </c>
      <c r="G58" s="249">
        <v>13</v>
      </c>
      <c r="H58" s="249"/>
      <c r="I58" s="249"/>
      <c r="J58" s="245">
        <f>SUM(table_1[[#This Row],[Third dose or booster, less than 21 days ago]:[Fourth dose or extra booster, at least 21 days ago]])</f>
        <v>0</v>
      </c>
      <c r="K58" s="261"/>
    </row>
    <row r="59" spans="1:14" ht="15" hidden="1" customHeight="1" x14ac:dyDescent="0.3">
      <c r="A59" t="s">
        <v>1026</v>
      </c>
      <c r="B59">
        <v>2021</v>
      </c>
      <c r="C59" t="s">
        <v>1039</v>
      </c>
      <c r="D59" t="s">
        <v>1028</v>
      </c>
      <c r="E59" s="244">
        <v>95</v>
      </c>
      <c r="F59" s="244" t="e">
        <f t="shared" si="0"/>
        <v>#VALUE!</v>
      </c>
      <c r="G59" s="249">
        <v>24</v>
      </c>
      <c r="H59" s="249"/>
      <c r="I59" s="249"/>
      <c r="J59" s="245">
        <f>SUM(table_1[[#This Row],[Third dose or booster, less than 21 days ago]:[Fourth dose or extra booster, at least 21 days ago]])</f>
        <v>0</v>
      </c>
      <c r="K59" s="261"/>
      <c r="N59" s="244"/>
    </row>
    <row r="60" spans="1:14" ht="15" hidden="1" customHeight="1" x14ac:dyDescent="0.3">
      <c r="A60" t="s">
        <v>1026</v>
      </c>
      <c r="B60">
        <v>2021</v>
      </c>
      <c r="C60" t="s">
        <v>1040</v>
      </c>
      <c r="D60" t="s">
        <v>1028</v>
      </c>
      <c r="E60" s="244">
        <v>71</v>
      </c>
      <c r="F60" s="244" t="e">
        <f t="shared" si="0"/>
        <v>#VALUE!</v>
      </c>
      <c r="G60" s="249">
        <v>35</v>
      </c>
      <c r="H60" s="249"/>
      <c r="I60" s="249"/>
      <c r="J60" s="245">
        <f>SUM(table_1[[#This Row],[Third dose or booster, less than 21 days ago]:[Fourth dose or extra booster, at least 21 days ago]])</f>
        <v>0</v>
      </c>
      <c r="K60" s="261"/>
      <c r="N60" s="244"/>
    </row>
    <row r="61" spans="1:14" ht="15" hidden="1" customHeight="1" x14ac:dyDescent="0.3">
      <c r="A61" t="s">
        <v>1026</v>
      </c>
      <c r="B61">
        <v>2021</v>
      </c>
      <c r="C61" t="s">
        <v>1041</v>
      </c>
      <c r="D61" t="s">
        <v>1028</v>
      </c>
      <c r="E61" s="244">
        <v>41</v>
      </c>
      <c r="F61" s="244" t="e">
        <f t="shared" si="0"/>
        <v>#VALUE!</v>
      </c>
      <c r="G61" s="249">
        <v>46</v>
      </c>
      <c r="H61" s="249"/>
      <c r="I61" s="249"/>
      <c r="J61" s="245">
        <f>SUM(table_1[[#This Row],[Third dose or booster, less than 21 days ago]:[Fourth dose or extra booster, at least 21 days ago]])</f>
        <v>0</v>
      </c>
      <c r="K61" s="261"/>
    </row>
    <row r="62" spans="1:14" ht="15" hidden="1" customHeight="1" x14ac:dyDescent="0.3">
      <c r="A62" t="s">
        <v>1026</v>
      </c>
      <c r="B62">
        <v>2021</v>
      </c>
      <c r="C62" t="s">
        <v>1042</v>
      </c>
      <c r="D62" t="s">
        <v>1028</v>
      </c>
      <c r="E62" s="244">
        <v>20</v>
      </c>
      <c r="F62" s="244" t="e">
        <f t="shared" si="0"/>
        <v>#VALUE!</v>
      </c>
      <c r="G62" s="249">
        <v>57</v>
      </c>
      <c r="H62" s="249"/>
      <c r="I62" s="249"/>
      <c r="J62" s="245">
        <f>SUM(table_1[[#This Row],[Third dose or booster, less than 21 days ago]:[Fourth dose or extra booster, at least 21 days ago]])</f>
        <v>0</v>
      </c>
      <c r="K62" s="261"/>
    </row>
    <row r="63" spans="1:14" ht="15" hidden="1" customHeight="1" x14ac:dyDescent="0.3">
      <c r="A63" t="s">
        <v>1026</v>
      </c>
      <c r="B63">
        <v>2021</v>
      </c>
      <c r="C63" t="s">
        <v>1043</v>
      </c>
      <c r="D63" t="s">
        <v>1028</v>
      </c>
      <c r="E63" s="244">
        <v>20</v>
      </c>
      <c r="F63" s="244" t="e">
        <f t="shared" si="0"/>
        <v>#VALUE!</v>
      </c>
      <c r="G63" s="249">
        <v>68</v>
      </c>
      <c r="H63" s="249"/>
      <c r="I63" s="249"/>
      <c r="J63" s="245">
        <f>SUM(table_1[[#This Row],[Third dose or booster, less than 21 days ago]:[Fourth dose or extra booster, at least 21 days ago]])</f>
        <v>0</v>
      </c>
      <c r="K63" s="261"/>
    </row>
    <row r="64" spans="1:14" ht="15" hidden="1" customHeight="1" x14ac:dyDescent="0.3">
      <c r="A64" t="s">
        <v>1026</v>
      </c>
      <c r="B64">
        <v>2021</v>
      </c>
      <c r="C64" t="s">
        <v>1044</v>
      </c>
      <c r="D64" t="s">
        <v>1028</v>
      </c>
      <c r="E64" s="244">
        <v>35</v>
      </c>
      <c r="F64" s="244" t="e">
        <f t="shared" si="0"/>
        <v>#VALUE!</v>
      </c>
      <c r="G64" s="249">
        <v>79</v>
      </c>
      <c r="H64" s="249"/>
      <c r="I64" s="249"/>
      <c r="J64" s="245">
        <f>SUM(table_1[[#This Row],[Third dose or booster, less than 21 days ago]:[Fourth dose or extra booster, at least 21 days ago]])</f>
        <v>0</v>
      </c>
      <c r="K64" s="261"/>
    </row>
    <row r="65" spans="1:14" ht="15" hidden="1" customHeight="1" x14ac:dyDescent="0.3">
      <c r="A65" t="s">
        <v>1026</v>
      </c>
      <c r="B65">
        <v>2021</v>
      </c>
      <c r="C65" t="s">
        <v>1045</v>
      </c>
      <c r="D65" t="s">
        <v>1028</v>
      </c>
      <c r="E65" s="244">
        <v>19</v>
      </c>
      <c r="F65" s="244" t="e">
        <f t="shared" si="0"/>
        <v>#VALUE!</v>
      </c>
      <c r="G65" s="249">
        <v>90</v>
      </c>
      <c r="H65" s="249"/>
      <c r="I65" s="249"/>
      <c r="J65" s="245">
        <f>SUM(table_1[[#This Row],[Third dose or booster, less than 21 days ago]:[Fourth dose or extra booster, at least 21 days ago]])</f>
        <v>0</v>
      </c>
      <c r="K65" s="261"/>
    </row>
    <row r="66" spans="1:14" ht="15" hidden="1" customHeight="1" x14ac:dyDescent="0.3">
      <c r="A66" t="s">
        <v>1026</v>
      </c>
      <c r="B66">
        <v>2022</v>
      </c>
      <c r="C66" t="s">
        <v>1046</v>
      </c>
      <c r="D66" t="s">
        <v>1028</v>
      </c>
      <c r="E66" s="244">
        <v>33</v>
      </c>
      <c r="F66" s="244" t="e">
        <f t="shared" si="0"/>
        <v>#VALUE!</v>
      </c>
      <c r="G66" s="249">
        <v>101</v>
      </c>
      <c r="H66" s="249"/>
      <c r="I66" s="249"/>
      <c r="J66" s="245">
        <f>SUM(table_1[[#This Row],[Third dose or booster, less than 21 days ago]:[Fourth dose or extra booster, at least 21 days ago]])</f>
        <v>0</v>
      </c>
      <c r="K66" s="261"/>
    </row>
    <row r="67" spans="1:14" ht="15" hidden="1" customHeight="1" x14ac:dyDescent="0.3">
      <c r="A67" t="s">
        <v>1026</v>
      </c>
      <c r="B67">
        <v>2022</v>
      </c>
      <c r="C67" t="s">
        <v>1047</v>
      </c>
      <c r="D67" t="s">
        <v>1028</v>
      </c>
      <c r="E67" s="244">
        <v>14</v>
      </c>
      <c r="F67" s="244" t="e">
        <f t="shared" si="0"/>
        <v>#VALUE!</v>
      </c>
      <c r="G67" s="249">
        <v>112</v>
      </c>
      <c r="H67" s="249"/>
      <c r="I67" s="249"/>
      <c r="J67" s="245">
        <f>SUM(table_1[[#This Row],[Third dose or booster, less than 21 days ago]:[Fourth dose or extra booster, at least 21 days ago]])</f>
        <v>0</v>
      </c>
      <c r="K67" s="261"/>
    </row>
    <row r="68" spans="1:14" ht="15" hidden="1" customHeight="1" x14ac:dyDescent="0.3">
      <c r="A68" t="s">
        <v>1026</v>
      </c>
      <c r="B68">
        <v>2022</v>
      </c>
      <c r="C68" t="s">
        <v>1048</v>
      </c>
      <c r="D68" t="s">
        <v>1028</v>
      </c>
      <c r="E68" s="244">
        <v>13</v>
      </c>
      <c r="F68" s="244" t="e">
        <f t="shared" si="0"/>
        <v>#VALUE!</v>
      </c>
      <c r="G68" s="249">
        <v>123</v>
      </c>
      <c r="H68" s="249"/>
      <c r="I68" s="249"/>
      <c r="J68" s="245">
        <f>SUM(table_1[[#This Row],[Third dose or booster, less than 21 days ago]:[Fourth dose or extra booster, at least 21 days ago]])</f>
        <v>0</v>
      </c>
      <c r="K68" s="261"/>
      <c r="N68" s="244"/>
    </row>
    <row r="69" spans="1:14" ht="15" hidden="1" customHeight="1" x14ac:dyDescent="0.3">
      <c r="A69" t="s">
        <v>1026</v>
      </c>
      <c r="B69">
        <v>2022</v>
      </c>
      <c r="C69" t="s">
        <v>1027</v>
      </c>
      <c r="D69" t="s">
        <v>1028</v>
      </c>
      <c r="E69" s="244">
        <v>6</v>
      </c>
      <c r="F69" s="244" t="e">
        <f t="shared" ref="F69:F132" si="1">F68+1</f>
        <v>#VALUE!</v>
      </c>
      <c r="G69" s="249">
        <v>134</v>
      </c>
      <c r="H69" s="249"/>
      <c r="I69" s="249"/>
      <c r="J69" s="245">
        <f>SUM(table_1[[#This Row],[Third dose or booster, less than 21 days ago]:[Fourth dose or extra booster, at least 21 days ago]])</f>
        <v>0</v>
      </c>
      <c r="K69" s="261"/>
      <c r="N69" s="244"/>
    </row>
    <row r="70" spans="1:14" ht="15" hidden="1" customHeight="1" x14ac:dyDescent="0.3">
      <c r="A70" t="s">
        <v>1026</v>
      </c>
      <c r="B70">
        <v>2022</v>
      </c>
      <c r="C70" t="s">
        <v>1038</v>
      </c>
      <c r="D70" t="s">
        <v>1028</v>
      </c>
      <c r="E70" s="244">
        <v>4</v>
      </c>
      <c r="F70" s="244" t="e">
        <f t="shared" si="1"/>
        <v>#VALUE!</v>
      </c>
      <c r="G70" s="249">
        <v>145</v>
      </c>
      <c r="H70" s="249"/>
      <c r="I70" s="249"/>
      <c r="J70" s="245">
        <f>SUM(table_1[[#This Row],[Third dose or booster, less than 21 days ago]:[Fourth dose or extra booster, at least 21 days ago]])</f>
        <v>0</v>
      </c>
      <c r="K70" s="261"/>
    </row>
    <row r="71" spans="1:14" ht="15" hidden="1" customHeight="1" x14ac:dyDescent="0.3">
      <c r="A71" t="s">
        <v>1026</v>
      </c>
      <c r="B71">
        <v>2022</v>
      </c>
      <c r="C71" t="s">
        <v>1039</v>
      </c>
      <c r="D71" t="s">
        <v>1028</v>
      </c>
      <c r="E71" s="244">
        <v>3</v>
      </c>
      <c r="F71" s="244" t="e">
        <f t="shared" si="1"/>
        <v>#VALUE!</v>
      </c>
      <c r="G71" s="249">
        <v>156</v>
      </c>
      <c r="H71" s="249"/>
      <c r="I71" s="249"/>
      <c r="J71" s="245">
        <f>SUM(table_1[[#This Row],[Third dose or booster, less than 21 days ago]:[Fourth dose or extra booster, at least 21 days ago]])</f>
        <v>0</v>
      </c>
      <c r="K71" s="261"/>
    </row>
    <row r="72" spans="1:14" ht="15" hidden="1" customHeight="1" x14ac:dyDescent="0.3">
      <c r="A72" t="s">
        <v>1026</v>
      </c>
      <c r="B72">
        <v>2022</v>
      </c>
      <c r="C72" t="s">
        <v>1040</v>
      </c>
      <c r="D72" t="s">
        <v>1028</v>
      </c>
      <c r="E72" s="244">
        <v>2</v>
      </c>
      <c r="F72" s="244" t="e">
        <f t="shared" si="1"/>
        <v>#VALUE!</v>
      </c>
      <c r="G72" s="249">
        <v>167</v>
      </c>
      <c r="H72" s="249"/>
      <c r="I72" s="249"/>
      <c r="J72" s="245">
        <f>SUM(table_1[[#This Row],[Third dose or booster, less than 21 days ago]:[Fourth dose or extra booster, at least 21 days ago]])</f>
        <v>0</v>
      </c>
      <c r="K72" s="261"/>
    </row>
    <row r="73" spans="1:14" ht="15" hidden="1" customHeight="1" x14ac:dyDescent="0.3">
      <c r="A73" t="s">
        <v>1026</v>
      </c>
      <c r="B73">
        <v>2022</v>
      </c>
      <c r="C73" t="s">
        <v>1041</v>
      </c>
      <c r="D73" t="s">
        <v>1028</v>
      </c>
      <c r="E73" s="244">
        <v>0</v>
      </c>
      <c r="F73" s="244" t="e">
        <f t="shared" si="1"/>
        <v>#VALUE!</v>
      </c>
      <c r="G73" s="249">
        <v>178</v>
      </c>
      <c r="H73" s="249"/>
      <c r="I73" s="249"/>
      <c r="J73" s="245">
        <f>SUM(table_1[[#This Row],[Third dose or booster, less than 21 days ago]:[Fourth dose or extra booster, at least 21 days ago]])</f>
        <v>0</v>
      </c>
      <c r="K73" s="261"/>
    </row>
    <row r="74" spans="1:14" ht="15" hidden="1" customHeight="1" x14ac:dyDescent="0.3">
      <c r="A74" t="s">
        <v>1026</v>
      </c>
      <c r="B74">
        <v>2022</v>
      </c>
      <c r="C74" t="s">
        <v>1042</v>
      </c>
      <c r="D74" t="s">
        <v>1028</v>
      </c>
      <c r="E74" s="244">
        <v>1</v>
      </c>
      <c r="F74" s="244" t="e">
        <f t="shared" si="1"/>
        <v>#VALUE!</v>
      </c>
      <c r="G74" s="249">
        <v>189</v>
      </c>
      <c r="H74" s="249"/>
      <c r="I74" s="249"/>
      <c r="J74" s="245">
        <f>SUM(table_1[[#This Row],[Third dose or booster, less than 21 days ago]:[Fourth dose or extra booster, at least 21 days ago]])</f>
        <v>0</v>
      </c>
      <c r="K74" s="261"/>
    </row>
    <row r="75" spans="1:14" ht="15" hidden="1" customHeight="1" x14ac:dyDescent="0.3">
      <c r="A75" t="s">
        <v>1026</v>
      </c>
      <c r="B75">
        <v>2022</v>
      </c>
      <c r="C75" t="s">
        <v>1043</v>
      </c>
      <c r="D75" t="s">
        <v>1028</v>
      </c>
      <c r="E75" s="244">
        <v>1</v>
      </c>
      <c r="F75" s="244" t="e">
        <f t="shared" si="1"/>
        <v>#VALUE!</v>
      </c>
      <c r="G75" s="249">
        <v>200</v>
      </c>
      <c r="H75" s="249"/>
      <c r="I75" s="249"/>
      <c r="J75" s="245">
        <f>SUM(table_1[[#This Row],[Third dose or booster, less than 21 days ago]:[Fourth dose or extra booster, at least 21 days ago]])</f>
        <v>0</v>
      </c>
      <c r="K75" s="261"/>
    </row>
    <row r="76" spans="1:14" ht="15" hidden="1" customHeight="1" x14ac:dyDescent="0.3">
      <c r="A76" t="s">
        <v>1026</v>
      </c>
      <c r="B76">
        <v>2022</v>
      </c>
      <c r="C76" t="s">
        <v>1044</v>
      </c>
      <c r="D76" t="s">
        <v>1028</v>
      </c>
      <c r="E76" s="244">
        <v>2</v>
      </c>
      <c r="F76" s="244" t="e">
        <f t="shared" si="1"/>
        <v>#VALUE!</v>
      </c>
      <c r="G76" s="249">
        <v>211</v>
      </c>
      <c r="H76" s="249"/>
      <c r="I76" s="249"/>
      <c r="J76" s="245">
        <f>SUM(table_1[[#This Row],[Third dose or booster, less than 21 days ago]:[Fourth dose or extra booster, at least 21 days ago]])</f>
        <v>0</v>
      </c>
      <c r="K76" s="261"/>
    </row>
    <row r="77" spans="1:14" ht="15" hidden="1" customHeight="1" x14ac:dyDescent="0.3">
      <c r="A77" t="s">
        <v>1026</v>
      </c>
      <c r="B77">
        <v>2022</v>
      </c>
      <c r="C77" t="s">
        <v>1045</v>
      </c>
      <c r="D77" t="s">
        <v>1028</v>
      </c>
      <c r="E77" s="244">
        <v>2</v>
      </c>
      <c r="F77" s="244" t="e">
        <f t="shared" si="1"/>
        <v>#VALUE!</v>
      </c>
      <c r="G77" s="249">
        <v>222</v>
      </c>
      <c r="H77" s="249"/>
      <c r="I77" s="249"/>
      <c r="J77" s="245">
        <f>SUM(table_1[[#This Row],[Third dose or booster, less than 21 days ago]:[Fourth dose or extra booster, at least 21 days ago]])</f>
        <v>0</v>
      </c>
      <c r="K77" s="261"/>
    </row>
    <row r="78" spans="1:14" ht="15" hidden="1" customHeight="1" x14ac:dyDescent="0.3">
      <c r="A78" t="s">
        <v>1026</v>
      </c>
      <c r="B78">
        <v>2023</v>
      </c>
      <c r="C78" t="s">
        <v>1046</v>
      </c>
      <c r="D78" t="s">
        <v>1028</v>
      </c>
      <c r="E78" s="244">
        <v>0</v>
      </c>
      <c r="F78" s="244" t="e">
        <f t="shared" si="1"/>
        <v>#VALUE!</v>
      </c>
      <c r="G78" s="249">
        <v>233</v>
      </c>
      <c r="H78" s="249"/>
      <c r="I78" s="249"/>
      <c r="J78" s="245">
        <f>SUM(table_1[[#This Row],[Third dose or booster, less than 21 days ago]:[Fourth dose or extra booster, at least 21 days ago]])</f>
        <v>0</v>
      </c>
      <c r="K78" s="261"/>
    </row>
    <row r="79" spans="1:14" ht="15" hidden="1" customHeight="1" x14ac:dyDescent="0.3">
      <c r="A79" t="s">
        <v>1026</v>
      </c>
      <c r="B79">
        <v>2023</v>
      </c>
      <c r="C79" t="s">
        <v>1047</v>
      </c>
      <c r="D79" t="s">
        <v>1028</v>
      </c>
      <c r="E79" s="244">
        <v>0</v>
      </c>
      <c r="F79" s="244" t="e">
        <f t="shared" si="1"/>
        <v>#VALUE!</v>
      </c>
      <c r="G79" s="249">
        <v>244</v>
      </c>
      <c r="H79" s="249"/>
      <c r="I79" s="249"/>
      <c r="J79" s="245">
        <f>SUM(table_1[[#This Row],[Third dose or booster, less than 21 days ago]:[Fourth dose or extra booster, at least 21 days ago]])</f>
        <v>0</v>
      </c>
      <c r="K79" s="261"/>
    </row>
    <row r="80" spans="1:14" ht="15" hidden="1" customHeight="1" x14ac:dyDescent="0.3">
      <c r="A80" t="s">
        <v>1026</v>
      </c>
      <c r="B80">
        <v>2023</v>
      </c>
      <c r="C80" t="s">
        <v>1048</v>
      </c>
      <c r="D80" t="s">
        <v>1028</v>
      </c>
      <c r="E80" s="244">
        <v>1</v>
      </c>
      <c r="F80" s="244" t="e">
        <f t="shared" si="1"/>
        <v>#VALUE!</v>
      </c>
      <c r="G80" s="249">
        <v>255</v>
      </c>
      <c r="H80" s="249"/>
      <c r="I80" s="249"/>
      <c r="J80" s="245">
        <f>SUM(table_1[[#This Row],[Third dose or booster, less than 21 days ago]:[Fourth dose or extra booster, at least 21 days ago]])</f>
        <v>0</v>
      </c>
      <c r="K80" s="261"/>
    </row>
    <row r="81" spans="1:11" ht="15" hidden="1" customHeight="1" x14ac:dyDescent="0.3">
      <c r="A81" t="s">
        <v>1026</v>
      </c>
      <c r="B81">
        <v>2023</v>
      </c>
      <c r="C81" t="s">
        <v>1027</v>
      </c>
      <c r="D81" t="s">
        <v>1028</v>
      </c>
      <c r="E81" s="244">
        <v>0</v>
      </c>
      <c r="F81" s="244" t="e">
        <f t="shared" si="1"/>
        <v>#VALUE!</v>
      </c>
      <c r="G81" s="249">
        <v>266</v>
      </c>
      <c r="H81" s="249"/>
      <c r="I81" s="249"/>
      <c r="J81" s="245">
        <f>SUM(table_1[[#This Row],[Third dose or booster, less than 21 days ago]:[Fourth dose or extra booster, at least 21 days ago]])</f>
        <v>0</v>
      </c>
      <c r="K81" s="261"/>
    </row>
    <row r="82" spans="1:11" ht="15" hidden="1" customHeight="1" x14ac:dyDescent="0.3">
      <c r="A82" t="s">
        <v>1026</v>
      </c>
      <c r="B82">
        <v>2023</v>
      </c>
      <c r="C82" t="s">
        <v>1038</v>
      </c>
      <c r="D82" t="s">
        <v>1028</v>
      </c>
      <c r="E82" s="244">
        <v>1</v>
      </c>
      <c r="F82" s="244" t="e">
        <f t="shared" si="1"/>
        <v>#VALUE!</v>
      </c>
      <c r="G82" s="249">
        <v>277</v>
      </c>
      <c r="H82" s="249"/>
      <c r="I82" s="249"/>
      <c r="J82" s="245">
        <f>SUM(table_1[[#This Row],[Third dose or booster, less than 21 days ago]:[Fourth dose or extra booster, at least 21 days ago]])</f>
        <v>0</v>
      </c>
      <c r="K82" s="261"/>
    </row>
    <row r="83" spans="1:11" ht="15" customHeight="1" x14ac:dyDescent="0.3">
      <c r="A83" t="s">
        <v>1026</v>
      </c>
      <c r="B83">
        <v>2021</v>
      </c>
      <c r="C83" t="s">
        <v>1027</v>
      </c>
      <c r="D83" s="266" t="s">
        <v>1036</v>
      </c>
      <c r="E83" s="267">
        <v>0</v>
      </c>
      <c r="F83" s="244" t="e">
        <f t="shared" si="1"/>
        <v>#VALUE!</v>
      </c>
      <c r="G83" s="249">
        <v>10</v>
      </c>
      <c r="H83" s="249"/>
      <c r="I83" s="249"/>
      <c r="J83" s="275">
        <f>SUM(table_1[[#This Row],[Third dose or booster, less than 21 days ago]:[Fourth dose or extra booster, at least 21 days ago]])</f>
        <v>0</v>
      </c>
      <c r="K83" s="261"/>
    </row>
    <row r="84" spans="1:11" ht="15" customHeight="1" x14ac:dyDescent="0.3">
      <c r="A84" t="s">
        <v>1026</v>
      </c>
      <c r="B84">
        <v>2021</v>
      </c>
      <c r="C84" t="s">
        <v>1038</v>
      </c>
      <c r="D84" s="266" t="s">
        <v>1036</v>
      </c>
      <c r="E84" s="267">
        <v>0</v>
      </c>
      <c r="F84" s="244" t="e">
        <f t="shared" si="1"/>
        <v>#VALUE!</v>
      </c>
      <c r="G84" s="249">
        <v>21</v>
      </c>
      <c r="H84" s="249"/>
      <c r="I84" s="249"/>
      <c r="J84" s="275">
        <f>SUM(table_1[[#This Row],[Third dose or booster, less than 21 days ago]:[Fourth dose or extra booster, at least 21 days ago]])</f>
        <v>0</v>
      </c>
      <c r="K84" s="261"/>
    </row>
    <row r="85" spans="1:11" ht="15" customHeight="1" x14ac:dyDescent="0.3">
      <c r="A85" t="s">
        <v>1026</v>
      </c>
      <c r="B85">
        <v>2021</v>
      </c>
      <c r="C85" t="s">
        <v>1039</v>
      </c>
      <c r="D85" s="266" t="s">
        <v>1036</v>
      </c>
      <c r="E85" s="267">
        <v>0</v>
      </c>
      <c r="F85" s="244" t="e">
        <f t="shared" si="1"/>
        <v>#VALUE!</v>
      </c>
      <c r="G85" s="249">
        <v>32</v>
      </c>
      <c r="H85" s="249"/>
      <c r="I85" s="249"/>
      <c r="J85" s="275">
        <f>SUM(table_1[[#This Row],[Third dose or booster, less than 21 days ago]:[Fourth dose or extra booster, at least 21 days ago]])</f>
        <v>0</v>
      </c>
      <c r="K85" s="261"/>
    </row>
    <row r="86" spans="1:11" ht="15" customHeight="1" x14ac:dyDescent="0.3">
      <c r="A86" t="s">
        <v>1026</v>
      </c>
      <c r="B86">
        <v>2021</v>
      </c>
      <c r="C86" t="s">
        <v>1040</v>
      </c>
      <c r="D86" s="266" t="s">
        <v>1036</v>
      </c>
      <c r="E86" s="267">
        <v>0</v>
      </c>
      <c r="F86" s="244" t="e">
        <f t="shared" si="1"/>
        <v>#VALUE!</v>
      </c>
      <c r="G86" s="249">
        <v>43</v>
      </c>
      <c r="H86" s="249"/>
      <c r="I86" s="249"/>
      <c r="J86" s="275">
        <f>SUM(table_1[[#This Row],[Third dose or booster, less than 21 days ago]:[Fourth dose or extra booster, at least 21 days ago]])</f>
        <v>0</v>
      </c>
      <c r="K86" s="261"/>
    </row>
    <row r="87" spans="1:11" ht="15" customHeight="1" x14ac:dyDescent="0.3">
      <c r="A87" t="s">
        <v>1026</v>
      </c>
      <c r="B87">
        <v>2021</v>
      </c>
      <c r="C87" t="s">
        <v>1041</v>
      </c>
      <c r="D87" s="266" t="s">
        <v>1036</v>
      </c>
      <c r="E87" s="267">
        <v>0</v>
      </c>
      <c r="F87" s="244" t="e">
        <f t="shared" si="1"/>
        <v>#VALUE!</v>
      </c>
      <c r="G87" s="249">
        <v>54</v>
      </c>
      <c r="H87" s="249"/>
      <c r="I87" s="249"/>
      <c r="J87" s="275">
        <f>SUM(table_1[[#This Row],[Third dose or booster, less than 21 days ago]:[Fourth dose or extra booster, at least 21 days ago]])</f>
        <v>0</v>
      </c>
      <c r="K87" s="261"/>
    </row>
    <row r="88" spans="1:11" ht="15" customHeight="1" x14ac:dyDescent="0.3">
      <c r="A88" t="s">
        <v>1026</v>
      </c>
      <c r="B88">
        <v>2021</v>
      </c>
      <c r="C88" t="s">
        <v>1042</v>
      </c>
      <c r="D88" s="266" t="s">
        <v>1036</v>
      </c>
      <c r="E88" s="267">
        <v>0</v>
      </c>
      <c r="F88" s="244" t="e">
        <f t="shared" si="1"/>
        <v>#VALUE!</v>
      </c>
      <c r="G88" s="249">
        <v>65</v>
      </c>
      <c r="H88" s="249"/>
      <c r="I88" s="249"/>
      <c r="J88" s="275">
        <f>SUM(table_1[[#This Row],[Third dose or booster, less than 21 days ago]:[Fourth dose or extra booster, at least 21 days ago]])</f>
        <v>0</v>
      </c>
      <c r="K88" s="261"/>
    </row>
    <row r="89" spans="1:11" ht="15" customHeight="1" x14ac:dyDescent="0.3">
      <c r="A89" t="s">
        <v>1026</v>
      </c>
      <c r="B89">
        <v>2021</v>
      </c>
      <c r="C89" t="s">
        <v>1043</v>
      </c>
      <c r="D89" s="266" t="s">
        <v>1036</v>
      </c>
      <c r="E89" s="267">
        <v>0</v>
      </c>
      <c r="F89" s="244" t="e">
        <f t="shared" si="1"/>
        <v>#VALUE!</v>
      </c>
      <c r="G89" s="249">
        <v>76</v>
      </c>
      <c r="H89" s="249"/>
      <c r="I89" s="249"/>
      <c r="J89" s="275">
        <f>SUM(table_1[[#This Row],[Third dose or booster, less than 21 days ago]:[Fourth dose or extra booster, at least 21 days ago]])</f>
        <v>0</v>
      </c>
      <c r="K89" s="261"/>
    </row>
    <row r="90" spans="1:11" ht="15" customHeight="1" x14ac:dyDescent="0.3">
      <c r="A90" t="s">
        <v>1026</v>
      </c>
      <c r="B90">
        <v>2021</v>
      </c>
      <c r="C90" t="s">
        <v>1044</v>
      </c>
      <c r="D90" s="266" t="s">
        <v>1036</v>
      </c>
      <c r="E90" s="267">
        <v>3</v>
      </c>
      <c r="F90" s="244" t="e">
        <f t="shared" si="1"/>
        <v>#VALUE!</v>
      </c>
      <c r="G90" s="249">
        <v>87</v>
      </c>
      <c r="H90" s="249"/>
      <c r="I90" s="249"/>
      <c r="J90" s="275">
        <f>SUM(table_1[[#This Row],[Third dose or booster, less than 21 days ago]:[Fourth dose or extra booster, at least 21 days ago]])</f>
        <v>0</v>
      </c>
      <c r="K90" s="261"/>
    </row>
    <row r="91" spans="1:11" ht="15" customHeight="1" x14ac:dyDescent="0.3">
      <c r="A91" t="s">
        <v>1026</v>
      </c>
      <c r="B91">
        <v>2021</v>
      </c>
      <c r="C91" t="s">
        <v>1045</v>
      </c>
      <c r="D91" s="266" t="s">
        <v>1036</v>
      </c>
      <c r="E91" s="267">
        <v>9</v>
      </c>
      <c r="F91" s="244" t="e">
        <f t="shared" si="1"/>
        <v>#VALUE!</v>
      </c>
      <c r="G91" s="249">
        <v>98</v>
      </c>
      <c r="H91" s="249"/>
      <c r="I91" s="249"/>
      <c r="J91" s="275">
        <f>SUM(table_1[[#This Row],[Third dose or booster, less than 21 days ago]:[Fourth dose or extra booster, at least 21 days ago]])</f>
        <v>0</v>
      </c>
      <c r="K91" s="261"/>
    </row>
    <row r="92" spans="1:11" ht="15" customHeight="1" x14ac:dyDescent="0.3">
      <c r="A92" t="s">
        <v>1026</v>
      </c>
      <c r="B92">
        <v>2022</v>
      </c>
      <c r="C92" t="s">
        <v>1046</v>
      </c>
      <c r="D92" s="266" t="s">
        <v>1036</v>
      </c>
      <c r="E92" s="267">
        <v>17</v>
      </c>
      <c r="F92" s="244" t="e">
        <f t="shared" si="1"/>
        <v>#VALUE!</v>
      </c>
      <c r="G92" s="249">
        <v>109</v>
      </c>
      <c r="H92" s="249"/>
      <c r="I92" s="249"/>
      <c r="J92" s="275">
        <f>SUM(table_1[[#This Row],[Third dose or booster, less than 21 days ago]:[Fourth dose or extra booster, at least 21 days ago]])</f>
        <v>0</v>
      </c>
      <c r="K92" s="261"/>
    </row>
    <row r="93" spans="1:11" ht="15" customHeight="1" x14ac:dyDescent="0.3">
      <c r="A93" t="s">
        <v>1026</v>
      </c>
      <c r="B93">
        <v>2022</v>
      </c>
      <c r="C93" t="s">
        <v>1047</v>
      </c>
      <c r="D93" s="266" t="s">
        <v>1036</v>
      </c>
      <c r="E93" s="267">
        <v>14</v>
      </c>
      <c r="F93" s="244" t="e">
        <f t="shared" si="1"/>
        <v>#VALUE!</v>
      </c>
      <c r="G93" s="249">
        <v>120</v>
      </c>
      <c r="H93" s="249"/>
      <c r="I93" s="249"/>
      <c r="J93" s="275">
        <f>SUM(table_1[[#This Row],[Third dose or booster, less than 21 days ago]:[Fourth dose or extra booster, at least 21 days ago]])</f>
        <v>0</v>
      </c>
      <c r="K93" s="261"/>
    </row>
    <row r="94" spans="1:11" ht="15" customHeight="1" x14ac:dyDescent="0.3">
      <c r="A94" t="s">
        <v>1026</v>
      </c>
      <c r="B94">
        <v>2022</v>
      </c>
      <c r="C94" t="s">
        <v>1048</v>
      </c>
      <c r="D94" s="266" t="s">
        <v>1036</v>
      </c>
      <c r="E94" s="267">
        <v>28</v>
      </c>
      <c r="F94" s="244" t="e">
        <f t="shared" si="1"/>
        <v>#VALUE!</v>
      </c>
      <c r="G94" s="249">
        <v>131</v>
      </c>
      <c r="H94" s="249"/>
      <c r="I94" s="249"/>
      <c r="J94" s="275">
        <f>SUM(table_1[[#This Row],[Third dose or booster, less than 21 days ago]:[Fourth dose or extra booster, at least 21 days ago]])</f>
        <v>0</v>
      </c>
      <c r="K94" s="261"/>
    </row>
    <row r="95" spans="1:11" ht="15" customHeight="1" x14ac:dyDescent="0.3">
      <c r="A95" t="s">
        <v>1026</v>
      </c>
      <c r="B95">
        <v>2022</v>
      </c>
      <c r="C95" t="s">
        <v>1027</v>
      </c>
      <c r="D95" s="266" t="s">
        <v>1036</v>
      </c>
      <c r="E95" s="267">
        <v>872</v>
      </c>
      <c r="F95" s="244" t="e">
        <f t="shared" si="1"/>
        <v>#VALUE!</v>
      </c>
      <c r="G95" s="249">
        <v>142</v>
      </c>
      <c r="H95" s="249"/>
      <c r="I95" s="249"/>
      <c r="J95" s="275">
        <f>SUM(table_1[[#This Row],[Third dose or booster, less than 21 days ago]:[Fourth dose or extra booster, at least 21 days ago]])</f>
        <v>0</v>
      </c>
      <c r="K95" s="261"/>
    </row>
    <row r="96" spans="1:11" ht="15" customHeight="1" x14ac:dyDescent="0.3">
      <c r="A96" t="s">
        <v>1026</v>
      </c>
      <c r="B96">
        <v>2022</v>
      </c>
      <c r="C96" t="s">
        <v>1038</v>
      </c>
      <c r="D96" s="266" t="s">
        <v>1036</v>
      </c>
      <c r="E96" s="267">
        <v>6408</v>
      </c>
      <c r="F96" s="244" t="e">
        <f t="shared" si="1"/>
        <v>#VALUE!</v>
      </c>
      <c r="G96" s="249">
        <v>153</v>
      </c>
      <c r="H96" s="249"/>
      <c r="I96" s="249"/>
      <c r="J96" s="275">
        <f>SUM(table_1[[#This Row],[Third dose or booster, less than 21 days ago]:[Fourth dose or extra booster, at least 21 days ago]])</f>
        <v>0</v>
      </c>
      <c r="K96" s="261"/>
    </row>
    <row r="97" spans="1:11" ht="15" customHeight="1" x14ac:dyDescent="0.3">
      <c r="A97" t="s">
        <v>1026</v>
      </c>
      <c r="B97">
        <v>2022</v>
      </c>
      <c r="C97" t="s">
        <v>1039</v>
      </c>
      <c r="D97" s="266" t="s">
        <v>1036</v>
      </c>
      <c r="E97" s="267">
        <v>12534</v>
      </c>
      <c r="F97" s="244" t="e">
        <f t="shared" si="1"/>
        <v>#VALUE!</v>
      </c>
      <c r="G97" s="249">
        <v>164</v>
      </c>
      <c r="H97" s="249"/>
      <c r="I97" s="249"/>
      <c r="J97" s="275">
        <f>SUM(table_1[[#This Row],[Third dose or booster, less than 21 days ago]:[Fourth dose or extra booster, at least 21 days ago]])</f>
        <v>0</v>
      </c>
      <c r="K97" s="261"/>
    </row>
    <row r="98" spans="1:11" ht="15" customHeight="1" x14ac:dyDescent="0.3">
      <c r="A98" t="s">
        <v>1026</v>
      </c>
      <c r="B98">
        <v>2022</v>
      </c>
      <c r="C98" t="s">
        <v>1040</v>
      </c>
      <c r="D98" s="266" t="s">
        <v>1036</v>
      </c>
      <c r="E98" s="267">
        <v>17717</v>
      </c>
      <c r="F98" s="244" t="e">
        <f t="shared" si="1"/>
        <v>#VALUE!</v>
      </c>
      <c r="G98" s="249">
        <v>175</v>
      </c>
      <c r="H98" s="249"/>
      <c r="I98" s="249"/>
      <c r="J98" s="275">
        <f>SUM(table_1[[#This Row],[Third dose or booster, less than 21 days ago]:[Fourth dose or extra booster, at least 21 days ago]])</f>
        <v>0</v>
      </c>
      <c r="K98" s="261"/>
    </row>
    <row r="99" spans="1:11" ht="15" customHeight="1" x14ac:dyDescent="0.3">
      <c r="A99" t="s">
        <v>1026</v>
      </c>
      <c r="B99">
        <v>2022</v>
      </c>
      <c r="C99" t="s">
        <v>1041</v>
      </c>
      <c r="D99" s="266" t="s">
        <v>1036</v>
      </c>
      <c r="E99" s="267">
        <v>19208</v>
      </c>
      <c r="F99" s="244" t="e">
        <f t="shared" si="1"/>
        <v>#VALUE!</v>
      </c>
      <c r="G99" s="249">
        <v>186</v>
      </c>
      <c r="H99" s="249"/>
      <c r="I99" s="249"/>
      <c r="J99" s="275">
        <f>SUM(table_1[[#This Row],[Third dose or booster, less than 21 days ago]:[Fourth dose or extra booster, at least 21 days ago]])</f>
        <v>0</v>
      </c>
      <c r="K99" s="261"/>
    </row>
    <row r="100" spans="1:11" ht="15" customHeight="1" x14ac:dyDescent="0.3">
      <c r="A100" t="s">
        <v>1026</v>
      </c>
      <c r="B100">
        <v>2022</v>
      </c>
      <c r="C100" t="s">
        <v>1042</v>
      </c>
      <c r="D100" s="266" t="s">
        <v>1036</v>
      </c>
      <c r="E100" s="267">
        <v>19642</v>
      </c>
      <c r="F100" s="244" t="e">
        <f t="shared" si="1"/>
        <v>#VALUE!</v>
      </c>
      <c r="G100" s="249">
        <v>197</v>
      </c>
      <c r="H100" s="249"/>
      <c r="I100" s="249"/>
      <c r="J100" s="275">
        <f>SUM(table_1[[#This Row],[Third dose or booster, less than 21 days ago]:[Fourth dose or extra booster, at least 21 days ago]])</f>
        <v>0</v>
      </c>
      <c r="K100" s="261"/>
    </row>
    <row r="101" spans="1:11" ht="15" customHeight="1" x14ac:dyDescent="0.3">
      <c r="A101" t="s">
        <v>1026</v>
      </c>
      <c r="B101">
        <v>2022</v>
      </c>
      <c r="C101" t="s">
        <v>1043</v>
      </c>
      <c r="D101" s="266" t="s">
        <v>1036</v>
      </c>
      <c r="E101" s="267">
        <v>24856</v>
      </c>
      <c r="F101" s="244" t="e">
        <f t="shared" si="1"/>
        <v>#VALUE!</v>
      </c>
      <c r="G101" s="249">
        <v>208</v>
      </c>
      <c r="H101" s="249"/>
      <c r="I101" s="249"/>
      <c r="J101" s="275">
        <f>SUM(table_1[[#This Row],[Third dose or booster, less than 21 days ago]:[Fourth dose or extra booster, at least 21 days ago]])</f>
        <v>0</v>
      </c>
      <c r="K101" s="261"/>
    </row>
    <row r="102" spans="1:11" ht="15" customHeight="1" x14ac:dyDescent="0.3">
      <c r="A102" t="s">
        <v>1026</v>
      </c>
      <c r="B102">
        <v>2022</v>
      </c>
      <c r="C102" t="s">
        <v>1044</v>
      </c>
      <c r="D102" s="266" t="s">
        <v>1036</v>
      </c>
      <c r="E102" s="267">
        <v>26925</v>
      </c>
      <c r="F102" s="244" t="e">
        <f t="shared" si="1"/>
        <v>#VALUE!</v>
      </c>
      <c r="G102" s="249">
        <v>219</v>
      </c>
      <c r="H102" s="249"/>
      <c r="I102" s="249"/>
      <c r="J102" s="275">
        <f>SUM(table_1[[#This Row],[Third dose or booster, less than 21 days ago]:[Fourth dose or extra booster, at least 21 days ago]])</f>
        <v>0</v>
      </c>
      <c r="K102" s="261"/>
    </row>
    <row r="103" spans="1:11" ht="15" customHeight="1" x14ac:dyDescent="0.3">
      <c r="A103" t="s">
        <v>1026</v>
      </c>
      <c r="B103">
        <v>2022</v>
      </c>
      <c r="C103" t="s">
        <v>1045</v>
      </c>
      <c r="D103" s="266" t="s">
        <v>1036</v>
      </c>
      <c r="E103" s="267">
        <v>40466</v>
      </c>
      <c r="F103" s="244" t="e">
        <f t="shared" si="1"/>
        <v>#VALUE!</v>
      </c>
      <c r="G103" s="249">
        <v>230</v>
      </c>
      <c r="H103" s="249"/>
      <c r="I103" s="249"/>
      <c r="J103" s="275">
        <f>SUM(table_1[[#This Row],[Third dose or booster, less than 21 days ago]:[Fourth dose or extra booster, at least 21 days ago]])</f>
        <v>0</v>
      </c>
      <c r="K103" s="261"/>
    </row>
    <row r="104" spans="1:11" ht="15" customHeight="1" x14ac:dyDescent="0.3">
      <c r="A104" t="s">
        <v>1026</v>
      </c>
      <c r="B104">
        <v>2023</v>
      </c>
      <c r="C104" t="s">
        <v>1046</v>
      </c>
      <c r="D104" s="266" t="s">
        <v>1036</v>
      </c>
      <c r="E104" s="267">
        <v>37907</v>
      </c>
      <c r="F104" s="244" t="e">
        <f t="shared" si="1"/>
        <v>#VALUE!</v>
      </c>
      <c r="G104" s="249">
        <v>241</v>
      </c>
      <c r="H104" s="249"/>
      <c r="I104" s="249"/>
      <c r="J104" s="275">
        <f>SUM(table_1[[#This Row],[Third dose or booster, less than 21 days ago]:[Fourth dose or extra booster, at least 21 days ago]])</f>
        <v>0</v>
      </c>
      <c r="K104" s="261"/>
    </row>
    <row r="105" spans="1:11" ht="15" customHeight="1" x14ac:dyDescent="0.3">
      <c r="A105" t="s">
        <v>1026</v>
      </c>
      <c r="B105">
        <v>2023</v>
      </c>
      <c r="C105" t="s">
        <v>1047</v>
      </c>
      <c r="D105" s="266" t="s">
        <v>1036</v>
      </c>
      <c r="E105" s="267">
        <v>29727</v>
      </c>
      <c r="F105" s="244" t="e">
        <f t="shared" si="1"/>
        <v>#VALUE!</v>
      </c>
      <c r="G105" s="249">
        <v>252</v>
      </c>
      <c r="H105" s="249"/>
      <c r="I105" s="249"/>
      <c r="J105" s="275">
        <f>SUM(table_1[[#This Row],[Third dose or booster, less than 21 days ago]:[Fourth dose or extra booster, at least 21 days ago]])</f>
        <v>0</v>
      </c>
      <c r="K105" s="261"/>
    </row>
    <row r="106" spans="1:11" ht="15" customHeight="1" x14ac:dyDescent="0.3">
      <c r="A106" t="s">
        <v>1026</v>
      </c>
      <c r="B106">
        <v>2023</v>
      </c>
      <c r="C106" t="s">
        <v>1048</v>
      </c>
      <c r="D106" s="266" t="s">
        <v>1036</v>
      </c>
      <c r="E106" s="267">
        <v>33217</v>
      </c>
      <c r="F106" s="244" t="e">
        <f t="shared" si="1"/>
        <v>#VALUE!</v>
      </c>
      <c r="G106" s="249">
        <v>263</v>
      </c>
      <c r="H106" s="249"/>
      <c r="I106" s="249"/>
      <c r="J106" s="275">
        <f>SUM(table_1[[#This Row],[Third dose or booster, less than 21 days ago]:[Fourth dose or extra booster, at least 21 days ago]])</f>
        <v>0</v>
      </c>
      <c r="K106" s="261"/>
    </row>
    <row r="107" spans="1:11" ht="15" customHeight="1" x14ac:dyDescent="0.3">
      <c r="A107" t="s">
        <v>1026</v>
      </c>
      <c r="B107">
        <v>2023</v>
      </c>
      <c r="C107" t="s">
        <v>1027</v>
      </c>
      <c r="D107" s="266" t="s">
        <v>1036</v>
      </c>
      <c r="E107" s="267">
        <v>29469</v>
      </c>
      <c r="F107" s="244" t="e">
        <f t="shared" si="1"/>
        <v>#VALUE!</v>
      </c>
      <c r="G107" s="249">
        <v>274</v>
      </c>
      <c r="H107" s="249"/>
      <c r="I107" s="249"/>
      <c r="J107" s="275">
        <f>SUM(table_1[[#This Row],[Third dose or booster, less than 21 days ago]:[Fourth dose or extra booster, at least 21 days ago]])</f>
        <v>0</v>
      </c>
      <c r="K107" s="261"/>
    </row>
    <row r="108" spans="1:11" ht="15" customHeight="1" x14ac:dyDescent="0.3">
      <c r="A108" t="s">
        <v>1026</v>
      </c>
      <c r="B108">
        <v>2023</v>
      </c>
      <c r="C108" t="s">
        <v>1038</v>
      </c>
      <c r="D108" s="266" t="s">
        <v>1036</v>
      </c>
      <c r="E108" s="267">
        <v>28046</v>
      </c>
      <c r="F108" s="244" t="e">
        <f t="shared" si="1"/>
        <v>#VALUE!</v>
      </c>
      <c r="G108" s="249">
        <v>285</v>
      </c>
      <c r="H108" s="249"/>
      <c r="I108" s="249"/>
      <c r="J108" s="275">
        <f>SUM(table_1[[#This Row],[Third dose or booster, less than 21 days ago]:[Fourth dose or extra booster, at least 21 days ago]])</f>
        <v>0</v>
      </c>
      <c r="K108" s="261"/>
    </row>
    <row r="109" spans="1:11" ht="15" customHeight="1" x14ac:dyDescent="0.3">
      <c r="A109" t="s">
        <v>1026</v>
      </c>
      <c r="B109">
        <v>2021</v>
      </c>
      <c r="C109" t="s">
        <v>1027</v>
      </c>
      <c r="D109" s="250" t="s">
        <v>1035</v>
      </c>
      <c r="E109" s="251">
        <v>0</v>
      </c>
      <c r="F109" s="244" t="e">
        <f t="shared" si="1"/>
        <v>#VALUE!</v>
      </c>
      <c r="G109" s="249">
        <v>9</v>
      </c>
      <c r="H109" s="249"/>
      <c r="I109" s="249"/>
      <c r="J109" s="275">
        <f>SUM(table_1[[#This Row],[Third dose or booster, less than 21 days ago]:[Fourth dose or extra booster, at least 21 days ago]])</f>
        <v>0</v>
      </c>
      <c r="K109" s="261"/>
    </row>
    <row r="110" spans="1:11" ht="15" customHeight="1" x14ac:dyDescent="0.3">
      <c r="A110" t="s">
        <v>1026</v>
      </c>
      <c r="B110">
        <v>2021</v>
      </c>
      <c r="C110" t="s">
        <v>1038</v>
      </c>
      <c r="D110" s="250" t="s">
        <v>1035</v>
      </c>
      <c r="E110" s="251">
        <v>0</v>
      </c>
      <c r="F110" s="244" t="e">
        <f t="shared" si="1"/>
        <v>#VALUE!</v>
      </c>
      <c r="G110" s="249">
        <v>20</v>
      </c>
      <c r="H110" s="249"/>
      <c r="I110" s="249"/>
      <c r="J110" s="275">
        <f>SUM(table_1[[#This Row],[Third dose or booster, less than 21 days ago]:[Fourth dose or extra booster, at least 21 days ago]])</f>
        <v>0</v>
      </c>
      <c r="K110" s="261"/>
    </row>
    <row r="111" spans="1:11" ht="15" customHeight="1" x14ac:dyDescent="0.3">
      <c r="A111" t="s">
        <v>1026</v>
      </c>
      <c r="B111">
        <v>2021</v>
      </c>
      <c r="C111" t="s">
        <v>1039</v>
      </c>
      <c r="D111" s="250" t="s">
        <v>1035</v>
      </c>
      <c r="E111" s="251">
        <v>0</v>
      </c>
      <c r="F111" s="244" t="e">
        <f t="shared" si="1"/>
        <v>#VALUE!</v>
      </c>
      <c r="G111" s="249">
        <v>31</v>
      </c>
      <c r="H111" s="249"/>
      <c r="I111" s="249"/>
      <c r="J111" s="275">
        <f>SUM(table_1[[#This Row],[Third dose or booster, less than 21 days ago]:[Fourth dose or extra booster, at least 21 days ago]])</f>
        <v>0</v>
      </c>
      <c r="K111" s="261"/>
    </row>
    <row r="112" spans="1:11" ht="15" customHeight="1" x14ac:dyDescent="0.3">
      <c r="A112" t="s">
        <v>1026</v>
      </c>
      <c r="B112">
        <v>2021</v>
      </c>
      <c r="C112" t="s">
        <v>1040</v>
      </c>
      <c r="D112" s="250" t="s">
        <v>1035</v>
      </c>
      <c r="E112" s="251">
        <v>0</v>
      </c>
      <c r="F112" s="244" t="e">
        <f t="shared" si="1"/>
        <v>#VALUE!</v>
      </c>
      <c r="G112" s="249">
        <v>42</v>
      </c>
      <c r="H112" s="249"/>
      <c r="I112" s="249"/>
      <c r="J112" s="275">
        <f>SUM(table_1[[#This Row],[Third dose or booster, less than 21 days ago]:[Fourth dose or extra booster, at least 21 days ago]])</f>
        <v>0</v>
      </c>
      <c r="K112" s="261"/>
    </row>
    <row r="113" spans="1:11" ht="15" customHeight="1" x14ac:dyDescent="0.3">
      <c r="A113" t="s">
        <v>1026</v>
      </c>
      <c r="B113">
        <v>2021</v>
      </c>
      <c r="C113" t="s">
        <v>1041</v>
      </c>
      <c r="D113" s="250" t="s">
        <v>1035</v>
      </c>
      <c r="E113" s="251">
        <v>0</v>
      </c>
      <c r="F113" s="244" t="e">
        <f t="shared" si="1"/>
        <v>#VALUE!</v>
      </c>
      <c r="G113" s="249">
        <v>53</v>
      </c>
      <c r="H113" s="249"/>
      <c r="I113" s="249"/>
      <c r="J113" s="275">
        <f>SUM(table_1[[#This Row],[Third dose or booster, less than 21 days ago]:[Fourth dose or extra booster, at least 21 days ago]])</f>
        <v>0</v>
      </c>
      <c r="K113" s="261"/>
    </row>
    <row r="114" spans="1:11" ht="15" customHeight="1" x14ac:dyDescent="0.3">
      <c r="A114" t="s">
        <v>1026</v>
      </c>
      <c r="B114">
        <v>2021</v>
      </c>
      <c r="C114" t="s">
        <v>1042</v>
      </c>
      <c r="D114" s="250" t="s">
        <v>1035</v>
      </c>
      <c r="E114" s="251">
        <v>0</v>
      </c>
      <c r="F114" s="244" t="e">
        <f t="shared" si="1"/>
        <v>#VALUE!</v>
      </c>
      <c r="G114" s="249">
        <v>64</v>
      </c>
      <c r="H114" s="249"/>
      <c r="I114" s="249"/>
      <c r="J114" s="275">
        <f>SUM(table_1[[#This Row],[Third dose or booster, less than 21 days ago]:[Fourth dose or extra booster, at least 21 days ago]])</f>
        <v>0</v>
      </c>
      <c r="K114" s="261"/>
    </row>
    <row r="115" spans="1:11" ht="15" customHeight="1" x14ac:dyDescent="0.3">
      <c r="A115" t="s">
        <v>1026</v>
      </c>
      <c r="B115">
        <v>2021</v>
      </c>
      <c r="C115" t="s">
        <v>1043</v>
      </c>
      <c r="D115" s="250" t="s">
        <v>1035</v>
      </c>
      <c r="E115" s="251">
        <v>4</v>
      </c>
      <c r="F115" s="244" t="e">
        <f t="shared" si="1"/>
        <v>#VALUE!</v>
      </c>
      <c r="G115" s="249">
        <v>75</v>
      </c>
      <c r="H115" s="249"/>
      <c r="I115" s="249"/>
      <c r="J115" s="275">
        <f>SUM(table_1[[#This Row],[Third dose or booster, less than 21 days ago]:[Fourth dose or extra booster, at least 21 days ago]])</f>
        <v>0</v>
      </c>
      <c r="K115" s="261"/>
    </row>
    <row r="116" spans="1:11" ht="15" customHeight="1" x14ac:dyDescent="0.3">
      <c r="A116" t="s">
        <v>1026</v>
      </c>
      <c r="B116">
        <v>2021</v>
      </c>
      <c r="C116" t="s">
        <v>1044</v>
      </c>
      <c r="D116" s="250" t="s">
        <v>1035</v>
      </c>
      <c r="E116" s="251">
        <v>4</v>
      </c>
      <c r="F116" s="244" t="e">
        <f t="shared" si="1"/>
        <v>#VALUE!</v>
      </c>
      <c r="G116" s="249">
        <v>86</v>
      </c>
      <c r="H116" s="249"/>
      <c r="I116" s="249"/>
      <c r="J116" s="275">
        <f>SUM(table_1[[#This Row],[Third dose or booster, less than 21 days ago]:[Fourth dose or extra booster, at least 21 days ago]])</f>
        <v>0</v>
      </c>
      <c r="K116" s="261"/>
    </row>
    <row r="117" spans="1:11" ht="15" customHeight="1" x14ac:dyDescent="0.3">
      <c r="A117" t="s">
        <v>1026</v>
      </c>
      <c r="B117">
        <v>2021</v>
      </c>
      <c r="C117" t="s">
        <v>1045</v>
      </c>
      <c r="D117" s="250" t="s">
        <v>1035</v>
      </c>
      <c r="E117" s="251">
        <v>6</v>
      </c>
      <c r="F117" s="244" t="e">
        <f t="shared" si="1"/>
        <v>#VALUE!</v>
      </c>
      <c r="G117" s="249">
        <v>97</v>
      </c>
      <c r="H117" s="249"/>
      <c r="I117" s="249"/>
      <c r="J117" s="275">
        <f>SUM(table_1[[#This Row],[Third dose or booster, less than 21 days ago]:[Fourth dose or extra booster, at least 21 days ago]])</f>
        <v>0</v>
      </c>
      <c r="K117" s="261"/>
    </row>
    <row r="118" spans="1:11" ht="15" customHeight="1" x14ac:dyDescent="0.3">
      <c r="A118" t="s">
        <v>1026</v>
      </c>
      <c r="B118">
        <v>2022</v>
      </c>
      <c r="C118" t="s">
        <v>1046</v>
      </c>
      <c r="D118" s="250" t="s">
        <v>1035</v>
      </c>
      <c r="E118" s="251">
        <v>4</v>
      </c>
      <c r="F118" s="244" t="e">
        <f t="shared" si="1"/>
        <v>#VALUE!</v>
      </c>
      <c r="G118" s="249">
        <v>108</v>
      </c>
      <c r="H118" s="249"/>
      <c r="I118" s="249"/>
      <c r="J118" s="275">
        <f>SUM(table_1[[#This Row],[Third dose or booster, less than 21 days ago]:[Fourth dose or extra booster, at least 21 days ago]])</f>
        <v>0</v>
      </c>
      <c r="K118" s="261"/>
    </row>
    <row r="119" spans="1:11" ht="15" customHeight="1" x14ac:dyDescent="0.3">
      <c r="A119" t="s">
        <v>1026</v>
      </c>
      <c r="B119">
        <v>2022</v>
      </c>
      <c r="C119" t="s">
        <v>1047</v>
      </c>
      <c r="D119" s="250" t="s">
        <v>1035</v>
      </c>
      <c r="E119" s="251">
        <v>2</v>
      </c>
      <c r="F119" s="244" t="e">
        <f t="shared" si="1"/>
        <v>#VALUE!</v>
      </c>
      <c r="G119" s="249">
        <v>119</v>
      </c>
      <c r="H119" s="249"/>
      <c r="I119" s="249"/>
      <c r="J119" s="275">
        <f>SUM(table_1[[#This Row],[Third dose or booster, less than 21 days ago]:[Fourth dose or extra booster, at least 21 days ago]])</f>
        <v>0</v>
      </c>
      <c r="K119" s="261"/>
    </row>
    <row r="120" spans="1:11" ht="15" customHeight="1" x14ac:dyDescent="0.3">
      <c r="A120" t="s">
        <v>1026</v>
      </c>
      <c r="B120">
        <v>2022</v>
      </c>
      <c r="C120" t="s">
        <v>1048</v>
      </c>
      <c r="D120" s="250" t="s">
        <v>1035</v>
      </c>
      <c r="E120" s="251">
        <v>92</v>
      </c>
      <c r="F120" s="244" t="e">
        <f t="shared" si="1"/>
        <v>#VALUE!</v>
      </c>
      <c r="G120" s="249">
        <v>130</v>
      </c>
      <c r="H120" s="249"/>
      <c r="I120" s="249"/>
      <c r="J120" s="275">
        <f>SUM(table_1[[#This Row],[Third dose or booster, less than 21 days ago]:[Fourth dose or extra booster, at least 21 days ago]])</f>
        <v>0</v>
      </c>
      <c r="K120" s="261"/>
    </row>
    <row r="121" spans="1:11" ht="15" customHeight="1" x14ac:dyDescent="0.3">
      <c r="A121" t="s">
        <v>1026</v>
      </c>
      <c r="B121">
        <v>2022</v>
      </c>
      <c r="C121" t="s">
        <v>1027</v>
      </c>
      <c r="D121" s="250" t="s">
        <v>1035</v>
      </c>
      <c r="E121" s="251">
        <v>2269</v>
      </c>
      <c r="F121" s="244" t="e">
        <f t="shared" si="1"/>
        <v>#VALUE!</v>
      </c>
      <c r="G121" s="249">
        <v>141</v>
      </c>
      <c r="H121" s="249"/>
      <c r="I121" s="249"/>
      <c r="J121" s="275">
        <f>SUM(table_1[[#This Row],[Third dose or booster, less than 21 days ago]:[Fourth dose or extra booster, at least 21 days ago]])</f>
        <v>0</v>
      </c>
      <c r="K121" s="261"/>
    </row>
    <row r="122" spans="1:11" ht="15" customHeight="1" x14ac:dyDescent="0.3">
      <c r="A122" t="s">
        <v>1026</v>
      </c>
      <c r="B122">
        <v>2022</v>
      </c>
      <c r="C122" t="s">
        <v>1038</v>
      </c>
      <c r="D122" s="250" t="s">
        <v>1035</v>
      </c>
      <c r="E122" s="251">
        <v>2846</v>
      </c>
      <c r="F122" s="244" t="e">
        <f t="shared" si="1"/>
        <v>#VALUE!</v>
      </c>
      <c r="G122" s="249">
        <v>152</v>
      </c>
      <c r="H122" s="249"/>
      <c r="I122" s="249"/>
      <c r="J122" s="275">
        <f>SUM(table_1[[#This Row],[Third dose or booster, less than 21 days ago]:[Fourth dose or extra booster, at least 21 days ago]])</f>
        <v>0</v>
      </c>
      <c r="K122" s="261"/>
    </row>
    <row r="123" spans="1:11" ht="15" customHeight="1" x14ac:dyDescent="0.3">
      <c r="A123" t="s">
        <v>1026</v>
      </c>
      <c r="B123">
        <v>2022</v>
      </c>
      <c r="C123" t="s">
        <v>1039</v>
      </c>
      <c r="D123" s="250" t="s">
        <v>1035</v>
      </c>
      <c r="E123" s="251">
        <v>1412</v>
      </c>
      <c r="F123" s="244" t="e">
        <f t="shared" si="1"/>
        <v>#VALUE!</v>
      </c>
      <c r="G123" s="249">
        <v>163</v>
      </c>
      <c r="H123" s="249"/>
      <c r="I123" s="249"/>
      <c r="J123" s="275">
        <f>SUM(table_1[[#This Row],[Third dose or booster, less than 21 days ago]:[Fourth dose or extra booster, at least 21 days ago]])</f>
        <v>0</v>
      </c>
      <c r="K123" s="261"/>
    </row>
    <row r="124" spans="1:11" ht="15" customHeight="1" x14ac:dyDescent="0.3">
      <c r="A124" t="s">
        <v>1026</v>
      </c>
      <c r="B124">
        <v>2022</v>
      </c>
      <c r="C124" t="s">
        <v>1040</v>
      </c>
      <c r="D124" s="250" t="s">
        <v>1035</v>
      </c>
      <c r="E124" s="251">
        <v>703</v>
      </c>
      <c r="F124" s="244" t="e">
        <f t="shared" si="1"/>
        <v>#VALUE!</v>
      </c>
      <c r="G124" s="249">
        <v>174</v>
      </c>
      <c r="H124" s="249"/>
      <c r="I124" s="249"/>
      <c r="J124" s="275">
        <f>SUM(table_1[[#This Row],[Third dose or booster, less than 21 days ago]:[Fourth dose or extra booster, at least 21 days ago]])</f>
        <v>0</v>
      </c>
      <c r="K124" s="261"/>
    </row>
    <row r="125" spans="1:11" ht="15" customHeight="1" x14ac:dyDescent="0.3">
      <c r="A125" t="s">
        <v>1026</v>
      </c>
      <c r="B125">
        <v>2022</v>
      </c>
      <c r="C125" t="s">
        <v>1041</v>
      </c>
      <c r="D125" s="250" t="s">
        <v>1035</v>
      </c>
      <c r="E125" s="251">
        <v>168</v>
      </c>
      <c r="F125" s="244" t="e">
        <f t="shared" si="1"/>
        <v>#VALUE!</v>
      </c>
      <c r="G125" s="249">
        <v>185</v>
      </c>
      <c r="H125" s="249"/>
      <c r="I125" s="249"/>
      <c r="J125" s="275">
        <f>SUM(table_1[[#This Row],[Third dose or booster, less than 21 days ago]:[Fourth dose or extra booster, at least 21 days ago]])</f>
        <v>0</v>
      </c>
      <c r="K125" s="261"/>
    </row>
    <row r="126" spans="1:11" ht="15" customHeight="1" x14ac:dyDescent="0.3">
      <c r="A126" t="s">
        <v>1026</v>
      </c>
      <c r="B126">
        <v>2022</v>
      </c>
      <c r="C126" t="s">
        <v>1042</v>
      </c>
      <c r="D126" s="250" t="s">
        <v>1035</v>
      </c>
      <c r="E126" s="251">
        <v>393</v>
      </c>
      <c r="F126" s="244" t="e">
        <f t="shared" si="1"/>
        <v>#VALUE!</v>
      </c>
      <c r="G126" s="249">
        <v>196</v>
      </c>
      <c r="H126" s="249"/>
      <c r="I126" s="249"/>
      <c r="J126" s="275">
        <f>SUM(table_1[[#This Row],[Third dose or booster, less than 21 days ago]:[Fourth dose or extra booster, at least 21 days ago]])</f>
        <v>0</v>
      </c>
      <c r="K126" s="261"/>
    </row>
    <row r="127" spans="1:11" ht="15" customHeight="1" x14ac:dyDescent="0.3">
      <c r="A127" t="s">
        <v>1026</v>
      </c>
      <c r="B127">
        <v>2022</v>
      </c>
      <c r="C127" t="s">
        <v>1043</v>
      </c>
      <c r="D127" s="250" t="s">
        <v>1035</v>
      </c>
      <c r="E127" s="251">
        <v>1523</v>
      </c>
      <c r="F127" s="244" t="e">
        <f t="shared" si="1"/>
        <v>#VALUE!</v>
      </c>
      <c r="G127" s="249">
        <v>207</v>
      </c>
      <c r="H127" s="249"/>
      <c r="I127" s="249"/>
      <c r="J127" s="275">
        <f>SUM(table_1[[#This Row],[Third dose or booster, less than 21 days ago]:[Fourth dose or extra booster, at least 21 days ago]])</f>
        <v>0</v>
      </c>
      <c r="K127" s="261"/>
    </row>
    <row r="128" spans="1:11" ht="15" customHeight="1" x14ac:dyDescent="0.3">
      <c r="A128" t="s">
        <v>1026</v>
      </c>
      <c r="B128">
        <v>2022</v>
      </c>
      <c r="C128" t="s">
        <v>1044</v>
      </c>
      <c r="D128" s="250" t="s">
        <v>1035</v>
      </c>
      <c r="E128" s="251">
        <v>891</v>
      </c>
      <c r="F128" s="244" t="e">
        <f t="shared" si="1"/>
        <v>#VALUE!</v>
      </c>
      <c r="G128" s="249">
        <v>218</v>
      </c>
      <c r="H128" s="249"/>
      <c r="I128" s="249"/>
      <c r="J128" s="275">
        <f>SUM(table_1[[#This Row],[Third dose or booster, less than 21 days ago]:[Fourth dose or extra booster, at least 21 days ago]])</f>
        <v>0</v>
      </c>
      <c r="K128" s="261"/>
    </row>
    <row r="129" spans="1:11" ht="15" customHeight="1" x14ac:dyDescent="0.3">
      <c r="A129" t="s">
        <v>1026</v>
      </c>
      <c r="B129">
        <v>2022</v>
      </c>
      <c r="C129" t="s">
        <v>1045</v>
      </c>
      <c r="D129" s="250" t="s">
        <v>1035</v>
      </c>
      <c r="E129" s="251">
        <v>438</v>
      </c>
      <c r="F129" s="244" t="e">
        <f t="shared" si="1"/>
        <v>#VALUE!</v>
      </c>
      <c r="G129" s="249">
        <v>229</v>
      </c>
      <c r="H129" s="249"/>
      <c r="I129" s="249"/>
      <c r="J129" s="275">
        <f>SUM(table_1[[#This Row],[Third dose or booster, less than 21 days ago]:[Fourth dose or extra booster, at least 21 days ago]])</f>
        <v>0</v>
      </c>
      <c r="K129" s="261"/>
    </row>
    <row r="130" spans="1:11" ht="15" customHeight="1" x14ac:dyDescent="0.3">
      <c r="A130" t="s">
        <v>1026</v>
      </c>
      <c r="B130">
        <v>2023</v>
      </c>
      <c r="C130" t="s">
        <v>1046</v>
      </c>
      <c r="D130" s="250" t="s">
        <v>1035</v>
      </c>
      <c r="E130" s="251">
        <v>90</v>
      </c>
      <c r="F130" s="244" t="e">
        <f t="shared" si="1"/>
        <v>#VALUE!</v>
      </c>
      <c r="G130" s="249">
        <v>240</v>
      </c>
      <c r="H130" s="249"/>
      <c r="I130" s="249"/>
      <c r="J130" s="275">
        <f>SUM(table_1[[#This Row],[Third dose or booster, less than 21 days ago]:[Fourth dose or extra booster, at least 21 days ago]])</f>
        <v>0</v>
      </c>
      <c r="K130" s="261"/>
    </row>
    <row r="131" spans="1:11" ht="15" customHeight="1" x14ac:dyDescent="0.3">
      <c r="A131" t="s">
        <v>1026</v>
      </c>
      <c r="B131">
        <v>2023</v>
      </c>
      <c r="C131" t="s">
        <v>1047</v>
      </c>
      <c r="D131" s="250" t="s">
        <v>1035</v>
      </c>
      <c r="E131" s="251">
        <v>51</v>
      </c>
      <c r="F131" s="244" t="e">
        <f t="shared" si="1"/>
        <v>#VALUE!</v>
      </c>
      <c r="G131" s="249">
        <v>251</v>
      </c>
      <c r="H131" s="249"/>
      <c r="I131" s="249"/>
      <c r="J131" s="275">
        <f>SUM(table_1[[#This Row],[Third dose or booster, less than 21 days ago]:[Fourth dose or extra booster, at least 21 days ago]])</f>
        <v>0</v>
      </c>
      <c r="K131" s="261"/>
    </row>
    <row r="132" spans="1:11" ht="15" customHeight="1" x14ac:dyDescent="0.3">
      <c r="A132" t="s">
        <v>1026</v>
      </c>
      <c r="B132">
        <v>2023</v>
      </c>
      <c r="C132" t="s">
        <v>1048</v>
      </c>
      <c r="D132" s="250" t="s">
        <v>1035</v>
      </c>
      <c r="E132" s="251">
        <v>1</v>
      </c>
      <c r="F132" s="244" t="e">
        <f t="shared" si="1"/>
        <v>#VALUE!</v>
      </c>
      <c r="G132" s="249">
        <v>262</v>
      </c>
      <c r="H132" s="249"/>
      <c r="I132" s="249"/>
      <c r="J132" s="275">
        <f>SUM(table_1[[#This Row],[Third dose or booster, less than 21 days ago]:[Fourth dose or extra booster, at least 21 days ago]])</f>
        <v>0</v>
      </c>
      <c r="K132" s="261"/>
    </row>
    <row r="133" spans="1:11" ht="15" customHeight="1" x14ac:dyDescent="0.3">
      <c r="A133" t="s">
        <v>1026</v>
      </c>
      <c r="B133">
        <v>2023</v>
      </c>
      <c r="C133" t="s">
        <v>1027</v>
      </c>
      <c r="D133" s="250" t="s">
        <v>1035</v>
      </c>
      <c r="E133" s="251">
        <v>3</v>
      </c>
      <c r="F133" s="244" t="e">
        <f t="shared" ref="F133:F196" si="2">F132+1</f>
        <v>#VALUE!</v>
      </c>
      <c r="G133" s="249">
        <v>273</v>
      </c>
      <c r="H133" s="249"/>
      <c r="I133" s="249"/>
      <c r="J133" s="275">
        <f>SUM(table_1[[#This Row],[Third dose or booster, less than 21 days ago]:[Fourth dose or extra booster, at least 21 days ago]])</f>
        <v>0</v>
      </c>
      <c r="K133" s="261"/>
    </row>
    <row r="134" spans="1:11" ht="15" customHeight="1" x14ac:dyDescent="0.3">
      <c r="A134" t="s">
        <v>1026</v>
      </c>
      <c r="B134">
        <v>2023</v>
      </c>
      <c r="C134" t="s">
        <v>1038</v>
      </c>
      <c r="D134" s="250" t="s">
        <v>1035</v>
      </c>
      <c r="E134" s="251">
        <v>3</v>
      </c>
      <c r="F134" s="244" t="e">
        <f t="shared" si="2"/>
        <v>#VALUE!</v>
      </c>
      <c r="G134" s="249">
        <v>284</v>
      </c>
      <c r="H134" s="249"/>
      <c r="I134" s="249"/>
      <c r="J134" s="275">
        <f>SUM(table_1[[#This Row],[Third dose or booster, less than 21 days ago]:[Fourth dose or extra booster, at least 21 days ago]])</f>
        <v>0</v>
      </c>
      <c r="K134" s="261"/>
    </row>
    <row r="135" spans="1:11" ht="15" hidden="1" customHeight="1" x14ac:dyDescent="0.3">
      <c r="A135" t="s">
        <v>1026</v>
      </c>
      <c r="B135">
        <v>2021</v>
      </c>
      <c r="C135" t="s">
        <v>1027</v>
      </c>
      <c r="D135" t="s">
        <v>1032</v>
      </c>
      <c r="E135" s="244">
        <v>0</v>
      </c>
      <c r="F135" s="244" t="e">
        <f t="shared" si="2"/>
        <v>#VALUE!</v>
      </c>
      <c r="G135" s="249">
        <v>6</v>
      </c>
      <c r="H135" s="249"/>
      <c r="I135" s="249"/>
      <c r="J135" s="275">
        <f>SUM(table_1[[#This Row],[Third dose or booster, less than 21 days ago]:[Fourth dose or extra booster, at least 21 days ago]])</f>
        <v>0</v>
      </c>
      <c r="K135" s="261"/>
    </row>
    <row r="136" spans="1:11" ht="15" hidden="1" customHeight="1" x14ac:dyDescent="0.3">
      <c r="A136" t="s">
        <v>1026</v>
      </c>
      <c r="B136">
        <v>2021</v>
      </c>
      <c r="C136" t="s">
        <v>1038</v>
      </c>
      <c r="D136" t="s">
        <v>1032</v>
      </c>
      <c r="E136" s="244">
        <v>0</v>
      </c>
      <c r="F136" s="244" t="e">
        <f t="shared" si="2"/>
        <v>#VALUE!</v>
      </c>
      <c r="G136" s="249">
        <v>17</v>
      </c>
      <c r="H136" s="249"/>
      <c r="I136" s="249"/>
      <c r="J136" s="275">
        <f>SUM(table_1[[#This Row],[Third dose or booster, less than 21 days ago]:[Fourth dose or extra booster, at least 21 days ago]])</f>
        <v>0</v>
      </c>
      <c r="K136" s="261"/>
    </row>
    <row r="137" spans="1:11" ht="15" hidden="1" customHeight="1" x14ac:dyDescent="0.3">
      <c r="A137" t="s">
        <v>1026</v>
      </c>
      <c r="B137">
        <v>2021</v>
      </c>
      <c r="C137" t="s">
        <v>1039</v>
      </c>
      <c r="D137" t="s">
        <v>1032</v>
      </c>
      <c r="E137" s="244">
        <v>0</v>
      </c>
      <c r="F137" s="244" t="e">
        <f t="shared" si="2"/>
        <v>#VALUE!</v>
      </c>
      <c r="G137" s="249">
        <v>28</v>
      </c>
      <c r="H137" s="249"/>
      <c r="I137" s="249"/>
      <c r="J137" s="275">
        <f>SUM(table_1[[#This Row],[Third dose or booster, less than 21 days ago]:[Fourth dose or extra booster, at least 21 days ago]])</f>
        <v>0</v>
      </c>
      <c r="K137" s="261"/>
    </row>
    <row r="138" spans="1:11" ht="15" hidden="1" customHeight="1" x14ac:dyDescent="0.3">
      <c r="A138" t="s">
        <v>1026</v>
      </c>
      <c r="B138">
        <v>2021</v>
      </c>
      <c r="C138" t="s">
        <v>1040</v>
      </c>
      <c r="D138" t="s">
        <v>1032</v>
      </c>
      <c r="E138" s="244">
        <v>1214</v>
      </c>
      <c r="F138" s="244" t="e">
        <f t="shared" si="2"/>
        <v>#VALUE!</v>
      </c>
      <c r="G138" s="249">
        <v>39</v>
      </c>
      <c r="H138" s="249"/>
      <c r="I138" s="249"/>
      <c r="J138" s="275">
        <f>SUM(table_1[[#This Row],[Third dose or booster, less than 21 days ago]:[Fourth dose or extra booster, at least 21 days ago]])</f>
        <v>0</v>
      </c>
      <c r="K138" s="261"/>
    </row>
    <row r="139" spans="1:11" ht="15" hidden="1" customHeight="1" x14ac:dyDescent="0.3">
      <c r="A139" t="s">
        <v>1026</v>
      </c>
      <c r="B139">
        <v>2021</v>
      </c>
      <c r="C139" t="s">
        <v>1041</v>
      </c>
      <c r="D139" t="s">
        <v>1032</v>
      </c>
      <c r="E139" s="244">
        <v>1744</v>
      </c>
      <c r="F139" s="244" t="e">
        <f t="shared" si="2"/>
        <v>#VALUE!</v>
      </c>
      <c r="G139" s="249">
        <v>50</v>
      </c>
      <c r="H139" s="249"/>
      <c r="I139" s="249"/>
      <c r="J139" s="275">
        <f>SUM(table_1[[#This Row],[Third dose or booster, less than 21 days ago]:[Fourth dose or extra booster, at least 21 days ago]])</f>
        <v>0</v>
      </c>
      <c r="K139" s="261"/>
    </row>
    <row r="140" spans="1:11" ht="15" hidden="1" customHeight="1" x14ac:dyDescent="0.3">
      <c r="A140" t="s">
        <v>1026</v>
      </c>
      <c r="B140">
        <v>2021</v>
      </c>
      <c r="C140" t="s">
        <v>1042</v>
      </c>
      <c r="D140" t="s">
        <v>1032</v>
      </c>
      <c r="E140" s="244">
        <v>5209</v>
      </c>
      <c r="F140" s="244" t="e">
        <f t="shared" si="2"/>
        <v>#VALUE!</v>
      </c>
      <c r="G140" s="249">
        <v>61</v>
      </c>
      <c r="H140" s="249"/>
      <c r="I140" s="249"/>
      <c r="J140" s="275">
        <f>SUM(table_1[[#This Row],[Third dose or booster, less than 21 days ago]:[Fourth dose or extra booster, at least 21 days ago]])</f>
        <v>0</v>
      </c>
      <c r="K140" s="261"/>
    </row>
    <row r="141" spans="1:11" ht="15" hidden="1" customHeight="1" x14ac:dyDescent="0.3">
      <c r="A141" t="s">
        <v>1026</v>
      </c>
      <c r="B141">
        <v>2021</v>
      </c>
      <c r="C141" t="s">
        <v>1043</v>
      </c>
      <c r="D141" t="s">
        <v>1032</v>
      </c>
      <c r="E141" s="244">
        <v>18898</v>
      </c>
      <c r="F141" s="244" t="e">
        <f t="shared" si="2"/>
        <v>#VALUE!</v>
      </c>
      <c r="G141" s="249">
        <v>72</v>
      </c>
      <c r="H141" s="249"/>
      <c r="I141" s="249"/>
      <c r="J141" s="275">
        <f>SUM(table_1[[#This Row],[Third dose or booster, less than 21 days ago]:[Fourth dose or extra booster, at least 21 days ago]])</f>
        <v>0</v>
      </c>
      <c r="K141" s="261"/>
    </row>
    <row r="142" spans="1:11" ht="15" hidden="1" customHeight="1" x14ac:dyDescent="0.3">
      <c r="A142" t="s">
        <v>1026</v>
      </c>
      <c r="B142">
        <v>2021</v>
      </c>
      <c r="C142" t="s">
        <v>1044</v>
      </c>
      <c r="D142" t="s">
        <v>1032</v>
      </c>
      <c r="E142" s="244">
        <v>19022</v>
      </c>
      <c r="F142" s="244" t="e">
        <f t="shared" si="2"/>
        <v>#VALUE!</v>
      </c>
      <c r="G142" s="249">
        <v>83</v>
      </c>
      <c r="H142" s="249"/>
      <c r="I142" s="249"/>
      <c r="J142" s="275">
        <f>SUM(table_1[[#This Row],[Third dose or booster, less than 21 days ago]:[Fourth dose or extra booster, at least 21 days ago]])</f>
        <v>0</v>
      </c>
      <c r="K142" s="261"/>
    </row>
    <row r="143" spans="1:11" ht="15" hidden="1" customHeight="1" x14ac:dyDescent="0.3">
      <c r="A143" t="s">
        <v>1026</v>
      </c>
      <c r="B143">
        <v>2021</v>
      </c>
      <c r="C143" t="s">
        <v>1045</v>
      </c>
      <c r="D143" t="s">
        <v>1032</v>
      </c>
      <c r="E143" s="244">
        <v>12730</v>
      </c>
      <c r="F143" s="244" t="e">
        <f t="shared" si="2"/>
        <v>#VALUE!</v>
      </c>
      <c r="G143" s="249">
        <v>94</v>
      </c>
      <c r="H143" s="249"/>
      <c r="I143" s="249"/>
      <c r="J143" s="275">
        <f>SUM(table_1[[#This Row],[Third dose or booster, less than 21 days ago]:[Fourth dose or extra booster, at least 21 days ago]])</f>
        <v>0</v>
      </c>
      <c r="K143" s="261"/>
    </row>
    <row r="144" spans="1:11" ht="15" hidden="1" customHeight="1" x14ac:dyDescent="0.3">
      <c r="A144" t="s">
        <v>1026</v>
      </c>
      <c r="B144">
        <v>2022</v>
      </c>
      <c r="C144" t="s">
        <v>1046</v>
      </c>
      <c r="D144" t="s">
        <v>1032</v>
      </c>
      <c r="E144" s="244">
        <v>7067</v>
      </c>
      <c r="F144" s="244" t="e">
        <f t="shared" si="2"/>
        <v>#VALUE!</v>
      </c>
      <c r="G144" s="249">
        <v>105</v>
      </c>
      <c r="H144" s="249"/>
      <c r="I144" s="249"/>
      <c r="J144" s="275">
        <f>SUM(table_1[[#This Row],[Third dose or booster, less than 21 days ago]:[Fourth dose or extra booster, at least 21 days ago]])</f>
        <v>0</v>
      </c>
      <c r="K144" s="261"/>
    </row>
    <row r="145" spans="1:11" ht="15" hidden="1" customHeight="1" x14ac:dyDescent="0.3">
      <c r="A145" t="s">
        <v>1026</v>
      </c>
      <c r="B145">
        <v>2022</v>
      </c>
      <c r="C145" t="s">
        <v>1047</v>
      </c>
      <c r="D145" t="s">
        <v>1032</v>
      </c>
      <c r="E145" s="244">
        <v>3951</v>
      </c>
      <c r="F145" s="244" t="e">
        <f t="shared" si="2"/>
        <v>#VALUE!</v>
      </c>
      <c r="G145" s="249">
        <v>116</v>
      </c>
      <c r="H145" s="249"/>
      <c r="I145" s="249"/>
      <c r="J145" s="275">
        <f>SUM(table_1[[#This Row],[Third dose or booster, less than 21 days ago]:[Fourth dose or extra booster, at least 21 days ago]])</f>
        <v>0</v>
      </c>
      <c r="K145" s="261"/>
    </row>
    <row r="146" spans="1:11" ht="15" hidden="1" customHeight="1" x14ac:dyDescent="0.3">
      <c r="A146" t="s">
        <v>1026</v>
      </c>
      <c r="B146">
        <v>2022</v>
      </c>
      <c r="C146" t="s">
        <v>1048</v>
      </c>
      <c r="D146" t="s">
        <v>1032</v>
      </c>
      <c r="E146" s="244">
        <v>3574</v>
      </c>
      <c r="F146" s="244" t="e">
        <f t="shared" si="2"/>
        <v>#VALUE!</v>
      </c>
      <c r="G146" s="249">
        <v>127</v>
      </c>
      <c r="H146" s="249"/>
      <c r="I146" s="249"/>
      <c r="J146" s="275">
        <f>SUM(table_1[[#This Row],[Third dose or booster, less than 21 days ago]:[Fourth dose or extra booster, at least 21 days ago]])</f>
        <v>0</v>
      </c>
      <c r="K146" s="261"/>
    </row>
    <row r="147" spans="1:11" ht="15" hidden="1" customHeight="1" x14ac:dyDescent="0.3">
      <c r="A147" t="s">
        <v>1026</v>
      </c>
      <c r="B147">
        <v>2022</v>
      </c>
      <c r="C147" t="s">
        <v>1027</v>
      </c>
      <c r="D147" t="s">
        <v>1032</v>
      </c>
      <c r="E147" s="244">
        <v>2919</v>
      </c>
      <c r="F147" s="244" t="e">
        <f t="shared" si="2"/>
        <v>#VALUE!</v>
      </c>
      <c r="G147" s="249">
        <v>138</v>
      </c>
      <c r="H147" s="249"/>
      <c r="I147" s="249"/>
      <c r="J147" s="275">
        <f>SUM(table_1[[#This Row],[Third dose or booster, less than 21 days ago]:[Fourth dose or extra booster, at least 21 days ago]])</f>
        <v>0</v>
      </c>
      <c r="K147" s="261"/>
    </row>
    <row r="148" spans="1:11" ht="15" hidden="1" customHeight="1" x14ac:dyDescent="0.3">
      <c r="A148" t="s">
        <v>1026</v>
      </c>
      <c r="B148">
        <v>2022</v>
      </c>
      <c r="C148" t="s">
        <v>1038</v>
      </c>
      <c r="D148" t="s">
        <v>1032</v>
      </c>
      <c r="E148" s="244">
        <v>2427</v>
      </c>
      <c r="F148" s="244" t="e">
        <f t="shared" si="2"/>
        <v>#VALUE!</v>
      </c>
      <c r="G148" s="249">
        <v>149</v>
      </c>
      <c r="H148" s="249"/>
      <c r="I148" s="249"/>
      <c r="J148" s="275">
        <f>SUM(table_1[[#This Row],[Third dose or booster, less than 21 days ago]:[Fourth dose or extra booster, at least 21 days ago]])</f>
        <v>0</v>
      </c>
      <c r="K148" s="261"/>
    </row>
    <row r="149" spans="1:11" ht="15" hidden="1" customHeight="1" x14ac:dyDescent="0.3">
      <c r="A149" t="s">
        <v>1026</v>
      </c>
      <c r="B149">
        <v>2022</v>
      </c>
      <c r="C149" t="s">
        <v>1039</v>
      </c>
      <c r="D149" t="s">
        <v>1032</v>
      </c>
      <c r="E149" s="244">
        <v>2111</v>
      </c>
      <c r="F149" s="244" t="e">
        <f t="shared" si="2"/>
        <v>#VALUE!</v>
      </c>
      <c r="G149" s="249">
        <v>160</v>
      </c>
      <c r="H149" s="249"/>
      <c r="I149" s="249"/>
      <c r="J149" s="275">
        <f>SUM(table_1[[#This Row],[Third dose or booster, less than 21 days ago]:[Fourth dose or extra booster, at least 21 days ago]])</f>
        <v>0</v>
      </c>
      <c r="K149" s="261"/>
    </row>
    <row r="150" spans="1:11" ht="15" hidden="1" customHeight="1" x14ac:dyDescent="0.3">
      <c r="A150" t="s">
        <v>1026</v>
      </c>
      <c r="B150">
        <v>2022</v>
      </c>
      <c r="C150" t="s">
        <v>1040</v>
      </c>
      <c r="D150" t="s">
        <v>1032</v>
      </c>
      <c r="E150" s="244">
        <v>2141</v>
      </c>
      <c r="F150" s="244" t="e">
        <f t="shared" si="2"/>
        <v>#VALUE!</v>
      </c>
      <c r="G150" s="249">
        <v>171</v>
      </c>
      <c r="H150" s="249"/>
      <c r="I150" s="249"/>
      <c r="J150" s="275">
        <f>SUM(table_1[[#This Row],[Third dose or booster, less than 21 days ago]:[Fourth dose or extra booster, at least 21 days ago]])</f>
        <v>0</v>
      </c>
      <c r="K150" s="261"/>
    </row>
    <row r="151" spans="1:11" ht="15" hidden="1" customHeight="1" x14ac:dyDescent="0.3">
      <c r="A151" t="s">
        <v>1026</v>
      </c>
      <c r="B151">
        <v>2022</v>
      </c>
      <c r="C151" t="s">
        <v>1041</v>
      </c>
      <c r="D151" t="s">
        <v>1032</v>
      </c>
      <c r="E151" s="244">
        <v>1902</v>
      </c>
      <c r="F151" s="244" t="e">
        <f t="shared" si="2"/>
        <v>#VALUE!</v>
      </c>
      <c r="G151" s="249">
        <v>182</v>
      </c>
      <c r="H151" s="249"/>
      <c r="I151" s="249"/>
      <c r="J151" s="275">
        <f>SUM(table_1[[#This Row],[Third dose or booster, less than 21 days ago]:[Fourth dose or extra booster, at least 21 days ago]])</f>
        <v>0</v>
      </c>
      <c r="K151" s="261"/>
    </row>
    <row r="152" spans="1:11" ht="15" hidden="1" customHeight="1" x14ac:dyDescent="0.3">
      <c r="A152" t="s">
        <v>1026</v>
      </c>
      <c r="B152">
        <v>2022</v>
      </c>
      <c r="C152" t="s">
        <v>1042</v>
      </c>
      <c r="D152" t="s">
        <v>1032</v>
      </c>
      <c r="E152" s="244">
        <v>1861</v>
      </c>
      <c r="F152" s="244" t="e">
        <f t="shared" si="2"/>
        <v>#VALUE!</v>
      </c>
      <c r="G152" s="249">
        <v>193</v>
      </c>
      <c r="H152" s="249"/>
      <c r="I152" s="249"/>
      <c r="J152" s="275">
        <f>SUM(table_1[[#This Row],[Third dose or booster, less than 21 days ago]:[Fourth dose or extra booster, at least 21 days ago]])</f>
        <v>0</v>
      </c>
      <c r="K152" s="261"/>
    </row>
    <row r="153" spans="1:11" ht="15" hidden="1" customHeight="1" x14ac:dyDescent="0.3">
      <c r="A153" t="s">
        <v>1026</v>
      </c>
      <c r="B153">
        <v>2022</v>
      </c>
      <c r="C153" t="s">
        <v>1043</v>
      </c>
      <c r="D153" t="s">
        <v>1032</v>
      </c>
      <c r="E153" s="244">
        <v>2005</v>
      </c>
      <c r="F153" s="244" t="e">
        <f t="shared" si="2"/>
        <v>#VALUE!</v>
      </c>
      <c r="G153" s="249">
        <v>204</v>
      </c>
      <c r="H153" s="249"/>
      <c r="I153" s="249"/>
      <c r="J153" s="275">
        <f>SUM(table_1[[#This Row],[Third dose or booster, less than 21 days ago]:[Fourth dose or extra booster, at least 21 days ago]])</f>
        <v>0</v>
      </c>
      <c r="K153" s="261"/>
    </row>
    <row r="154" spans="1:11" ht="15" hidden="1" customHeight="1" x14ac:dyDescent="0.3">
      <c r="A154" t="s">
        <v>1026</v>
      </c>
      <c r="B154">
        <v>2022</v>
      </c>
      <c r="C154" t="s">
        <v>1044</v>
      </c>
      <c r="D154" t="s">
        <v>1032</v>
      </c>
      <c r="E154" s="244">
        <v>1948</v>
      </c>
      <c r="F154" s="244" t="e">
        <f t="shared" si="2"/>
        <v>#VALUE!</v>
      </c>
      <c r="G154" s="249">
        <v>215</v>
      </c>
      <c r="H154" s="249"/>
      <c r="I154" s="249"/>
      <c r="J154" s="275">
        <f>SUM(table_1[[#This Row],[Third dose or booster, less than 21 days ago]:[Fourth dose or extra booster, at least 21 days ago]])</f>
        <v>0</v>
      </c>
      <c r="K154" s="261"/>
    </row>
    <row r="155" spans="1:11" ht="15" hidden="1" customHeight="1" x14ac:dyDescent="0.3">
      <c r="A155" t="s">
        <v>1026</v>
      </c>
      <c r="B155">
        <v>2022</v>
      </c>
      <c r="C155" t="s">
        <v>1045</v>
      </c>
      <c r="D155" t="s">
        <v>1032</v>
      </c>
      <c r="E155" s="244">
        <v>2604</v>
      </c>
      <c r="F155" s="244" t="e">
        <f t="shared" si="2"/>
        <v>#VALUE!</v>
      </c>
      <c r="G155" s="249">
        <v>226</v>
      </c>
      <c r="H155" s="249"/>
      <c r="I155" s="249"/>
      <c r="J155" s="275">
        <f>SUM(table_1[[#This Row],[Third dose or booster, less than 21 days ago]:[Fourth dose or extra booster, at least 21 days ago]])</f>
        <v>0</v>
      </c>
      <c r="K155" s="261"/>
    </row>
    <row r="156" spans="1:11" ht="15" hidden="1" customHeight="1" x14ac:dyDescent="0.3">
      <c r="A156" t="s">
        <v>1026</v>
      </c>
      <c r="B156">
        <v>2023</v>
      </c>
      <c r="C156" t="s">
        <v>1046</v>
      </c>
      <c r="D156" t="s">
        <v>1032</v>
      </c>
      <c r="E156" s="244">
        <v>2187</v>
      </c>
      <c r="F156" s="244" t="e">
        <f t="shared" si="2"/>
        <v>#VALUE!</v>
      </c>
      <c r="G156" s="249">
        <v>237</v>
      </c>
      <c r="H156" s="249"/>
      <c r="I156" s="249"/>
      <c r="J156" s="275">
        <f>SUM(table_1[[#This Row],[Third dose or booster, less than 21 days ago]:[Fourth dose or extra booster, at least 21 days ago]])</f>
        <v>0</v>
      </c>
      <c r="K156" s="261"/>
    </row>
    <row r="157" spans="1:11" ht="15" hidden="1" customHeight="1" x14ac:dyDescent="0.3">
      <c r="A157" t="s">
        <v>1026</v>
      </c>
      <c r="B157">
        <v>2023</v>
      </c>
      <c r="C157" t="s">
        <v>1047</v>
      </c>
      <c r="D157" t="s">
        <v>1032</v>
      </c>
      <c r="E157" s="244">
        <v>1671</v>
      </c>
      <c r="F157" s="244" t="e">
        <f t="shared" si="2"/>
        <v>#VALUE!</v>
      </c>
      <c r="G157" s="249">
        <v>248</v>
      </c>
      <c r="H157" s="249"/>
      <c r="I157" s="249"/>
      <c r="J157" s="275">
        <f>SUM(table_1[[#This Row],[Third dose or booster, less than 21 days ago]:[Fourth dose or extra booster, at least 21 days ago]])</f>
        <v>0</v>
      </c>
      <c r="K157" s="261"/>
    </row>
    <row r="158" spans="1:11" ht="15" hidden="1" customHeight="1" x14ac:dyDescent="0.3">
      <c r="A158" t="s">
        <v>1026</v>
      </c>
      <c r="B158">
        <v>2023</v>
      </c>
      <c r="C158" t="s">
        <v>1048</v>
      </c>
      <c r="D158" t="s">
        <v>1032</v>
      </c>
      <c r="E158" s="244">
        <v>1856</v>
      </c>
      <c r="F158" s="244" t="e">
        <f t="shared" si="2"/>
        <v>#VALUE!</v>
      </c>
      <c r="G158" s="249">
        <v>259</v>
      </c>
      <c r="H158" s="249"/>
      <c r="I158" s="249"/>
      <c r="J158" s="275">
        <f>SUM(table_1[[#This Row],[Third dose or booster, less than 21 days ago]:[Fourth dose or extra booster, at least 21 days ago]])</f>
        <v>0</v>
      </c>
      <c r="K158" s="261"/>
    </row>
    <row r="159" spans="1:11" ht="15" hidden="1" customHeight="1" x14ac:dyDescent="0.3">
      <c r="A159" t="s">
        <v>1026</v>
      </c>
      <c r="B159">
        <v>2023</v>
      </c>
      <c r="C159" t="s">
        <v>1027</v>
      </c>
      <c r="D159" t="s">
        <v>1032</v>
      </c>
      <c r="E159" s="244">
        <v>1642</v>
      </c>
      <c r="F159" s="244" t="e">
        <f t="shared" si="2"/>
        <v>#VALUE!</v>
      </c>
      <c r="G159" s="249">
        <v>270</v>
      </c>
      <c r="H159" s="249"/>
      <c r="I159" s="249"/>
      <c r="J159" s="275">
        <f>SUM(table_1[[#This Row],[Third dose or booster, less than 21 days ago]:[Fourth dose or extra booster, at least 21 days ago]])</f>
        <v>0</v>
      </c>
      <c r="K159" s="261"/>
    </row>
    <row r="160" spans="1:11" ht="15" hidden="1" customHeight="1" x14ac:dyDescent="0.3">
      <c r="A160" t="s">
        <v>1026</v>
      </c>
      <c r="B160">
        <v>2023</v>
      </c>
      <c r="C160" t="s">
        <v>1038</v>
      </c>
      <c r="D160" t="s">
        <v>1032</v>
      </c>
      <c r="E160" s="244">
        <v>1587</v>
      </c>
      <c r="F160" s="244" t="e">
        <f t="shared" si="2"/>
        <v>#VALUE!</v>
      </c>
      <c r="G160" s="249">
        <v>281</v>
      </c>
      <c r="H160" s="249"/>
      <c r="I160" s="249"/>
      <c r="J160" s="275">
        <f>SUM(table_1[[#This Row],[Third dose or booster, less than 21 days ago]:[Fourth dose or extra booster, at least 21 days ago]])</f>
        <v>0</v>
      </c>
      <c r="K160" s="261"/>
    </row>
    <row r="161" spans="1:11" ht="15" hidden="1" customHeight="1" x14ac:dyDescent="0.3">
      <c r="A161" t="s">
        <v>1026</v>
      </c>
      <c r="B161">
        <v>2021</v>
      </c>
      <c r="C161" t="s">
        <v>1027</v>
      </c>
      <c r="D161" t="s">
        <v>1031</v>
      </c>
      <c r="E161" s="244">
        <v>5944</v>
      </c>
      <c r="F161" s="244" t="e">
        <f t="shared" si="2"/>
        <v>#VALUE!</v>
      </c>
      <c r="G161" s="249">
        <v>5</v>
      </c>
      <c r="H161" s="249"/>
      <c r="I161" s="249"/>
      <c r="J161" s="275">
        <f>SUM(table_1[[#This Row],[Third dose or booster, less than 21 days ago]:[Fourth dose or extra booster, at least 21 days ago]])</f>
        <v>0</v>
      </c>
      <c r="K161" s="261"/>
    </row>
    <row r="162" spans="1:11" ht="15" hidden="1" customHeight="1" x14ac:dyDescent="0.3">
      <c r="A162" t="s">
        <v>1026</v>
      </c>
      <c r="B162">
        <v>2021</v>
      </c>
      <c r="C162" t="s">
        <v>1038</v>
      </c>
      <c r="D162" t="s">
        <v>1031</v>
      </c>
      <c r="E162" s="244">
        <v>19680</v>
      </c>
      <c r="F162" s="244" t="e">
        <f t="shared" si="2"/>
        <v>#VALUE!</v>
      </c>
      <c r="G162" s="249">
        <v>16</v>
      </c>
      <c r="H162" s="249"/>
      <c r="I162" s="249"/>
      <c r="J162" s="275">
        <f>SUM(table_1[[#This Row],[Third dose or booster, less than 21 days ago]:[Fourth dose or extra booster, at least 21 days ago]])</f>
        <v>0</v>
      </c>
      <c r="K162" s="261"/>
    </row>
    <row r="163" spans="1:11" ht="15" hidden="1" customHeight="1" x14ac:dyDescent="0.3">
      <c r="A163" t="s">
        <v>1026</v>
      </c>
      <c r="B163">
        <v>2021</v>
      </c>
      <c r="C163" t="s">
        <v>1039</v>
      </c>
      <c r="D163" t="s">
        <v>1031</v>
      </c>
      <c r="E163" s="244">
        <v>25888</v>
      </c>
      <c r="F163" s="244" t="e">
        <f t="shared" si="2"/>
        <v>#VALUE!</v>
      </c>
      <c r="G163" s="249">
        <v>27</v>
      </c>
      <c r="H163" s="249"/>
      <c r="I163" s="249"/>
      <c r="J163" s="275">
        <f>SUM(table_1[[#This Row],[Third dose or booster, less than 21 days ago]:[Fourth dose or extra booster, at least 21 days ago]])</f>
        <v>0</v>
      </c>
      <c r="K163" s="261"/>
    </row>
    <row r="164" spans="1:11" ht="15" hidden="1" customHeight="1" x14ac:dyDescent="0.3">
      <c r="A164" t="s">
        <v>1026</v>
      </c>
      <c r="B164">
        <v>2021</v>
      </c>
      <c r="C164" t="s">
        <v>1040</v>
      </c>
      <c r="D164" t="s">
        <v>1031</v>
      </c>
      <c r="E164" s="244">
        <v>31046</v>
      </c>
      <c r="F164" s="244" t="e">
        <f t="shared" si="2"/>
        <v>#VALUE!</v>
      </c>
      <c r="G164" s="249">
        <v>38</v>
      </c>
      <c r="H164" s="249"/>
      <c r="I164" s="249"/>
      <c r="J164" s="275">
        <f>SUM(table_1[[#This Row],[Third dose or booster, less than 21 days ago]:[Fourth dose or extra booster, at least 21 days ago]])</f>
        <v>0</v>
      </c>
      <c r="K164" s="261"/>
    </row>
    <row r="165" spans="1:11" ht="15" hidden="1" customHeight="1" x14ac:dyDescent="0.3">
      <c r="A165" t="s">
        <v>1026</v>
      </c>
      <c r="B165">
        <v>2021</v>
      </c>
      <c r="C165" t="s">
        <v>1041</v>
      </c>
      <c r="D165" t="s">
        <v>1031</v>
      </c>
      <c r="E165" s="244">
        <v>31545</v>
      </c>
      <c r="F165" s="244" t="e">
        <f t="shared" si="2"/>
        <v>#VALUE!</v>
      </c>
      <c r="G165" s="249">
        <v>49</v>
      </c>
      <c r="H165" s="249"/>
      <c r="I165" s="249"/>
      <c r="J165" s="275">
        <f>SUM(table_1[[#This Row],[Third dose or booster, less than 21 days ago]:[Fourth dose or extra booster, at least 21 days ago]])</f>
        <v>0</v>
      </c>
      <c r="K165" s="261"/>
    </row>
    <row r="166" spans="1:11" ht="15" hidden="1" customHeight="1" x14ac:dyDescent="0.3">
      <c r="A166" t="s">
        <v>1026</v>
      </c>
      <c r="B166">
        <v>2021</v>
      </c>
      <c r="C166" t="s">
        <v>1042</v>
      </c>
      <c r="D166" t="s">
        <v>1031</v>
      </c>
      <c r="E166" s="244">
        <v>29507</v>
      </c>
      <c r="F166" s="244" t="e">
        <f t="shared" si="2"/>
        <v>#VALUE!</v>
      </c>
      <c r="G166" s="249">
        <v>60</v>
      </c>
      <c r="H166" s="249"/>
      <c r="I166" s="249"/>
      <c r="J166" s="275">
        <f>SUM(table_1[[#This Row],[Third dose or booster, less than 21 days ago]:[Fourth dose or extra booster, at least 21 days ago]])</f>
        <v>0</v>
      </c>
      <c r="K166" s="261"/>
    </row>
    <row r="167" spans="1:11" ht="15" hidden="1" customHeight="1" x14ac:dyDescent="0.3">
      <c r="A167" t="s">
        <v>1026</v>
      </c>
      <c r="B167">
        <v>2021</v>
      </c>
      <c r="C167" t="s">
        <v>1043</v>
      </c>
      <c r="D167" t="s">
        <v>1031</v>
      </c>
      <c r="E167" s="244">
        <v>14683</v>
      </c>
      <c r="F167" s="244" t="e">
        <f t="shared" si="2"/>
        <v>#VALUE!</v>
      </c>
      <c r="G167" s="249">
        <v>71</v>
      </c>
      <c r="H167" s="249"/>
      <c r="I167" s="249"/>
      <c r="J167" s="275">
        <f>SUM(table_1[[#This Row],[Third dose or booster, less than 21 days ago]:[Fourth dose or extra booster, at least 21 days ago]])</f>
        <v>0</v>
      </c>
      <c r="K167" s="261"/>
    </row>
    <row r="168" spans="1:11" ht="15" hidden="1" customHeight="1" x14ac:dyDescent="0.3">
      <c r="A168" t="s">
        <v>1026</v>
      </c>
      <c r="B168">
        <v>2021</v>
      </c>
      <c r="C168" t="s">
        <v>1044</v>
      </c>
      <c r="D168" t="s">
        <v>1031</v>
      </c>
      <c r="E168" s="244">
        <v>3822</v>
      </c>
      <c r="F168" s="244" t="e">
        <f t="shared" si="2"/>
        <v>#VALUE!</v>
      </c>
      <c r="G168" s="249">
        <v>82</v>
      </c>
      <c r="H168" s="249"/>
      <c r="I168" s="249"/>
      <c r="J168" s="275">
        <f>SUM(table_1[[#This Row],[Third dose or booster, less than 21 days ago]:[Fourth dose or extra booster, at least 21 days ago]])</f>
        <v>0</v>
      </c>
      <c r="K168" s="261"/>
    </row>
    <row r="169" spans="1:11" ht="15" hidden="1" customHeight="1" x14ac:dyDescent="0.3">
      <c r="A169" t="s">
        <v>1026</v>
      </c>
      <c r="B169">
        <v>2021</v>
      </c>
      <c r="C169" t="s">
        <v>1045</v>
      </c>
      <c r="D169" t="s">
        <v>1031</v>
      </c>
      <c r="E169" s="244">
        <v>1340</v>
      </c>
      <c r="F169" s="244" t="e">
        <f t="shared" si="2"/>
        <v>#VALUE!</v>
      </c>
      <c r="G169" s="249">
        <v>93</v>
      </c>
      <c r="H169" s="249"/>
      <c r="I169" s="249"/>
      <c r="J169" s="275">
        <f>SUM(table_1[[#This Row],[Third dose or booster, less than 21 days ago]:[Fourth dose or extra booster, at least 21 days ago]])</f>
        <v>0</v>
      </c>
      <c r="K169" s="261"/>
    </row>
    <row r="170" spans="1:11" ht="15" hidden="1" customHeight="1" x14ac:dyDescent="0.3">
      <c r="A170" t="s">
        <v>1026</v>
      </c>
      <c r="B170">
        <v>2022</v>
      </c>
      <c r="C170" t="s">
        <v>1046</v>
      </c>
      <c r="D170" t="s">
        <v>1031</v>
      </c>
      <c r="E170" s="244">
        <v>615</v>
      </c>
      <c r="F170" s="244" t="e">
        <f t="shared" si="2"/>
        <v>#VALUE!</v>
      </c>
      <c r="G170" s="249">
        <v>104</v>
      </c>
      <c r="H170" s="249"/>
      <c r="I170" s="249"/>
      <c r="J170" s="275">
        <f>SUM(table_1[[#This Row],[Third dose or booster, less than 21 days ago]:[Fourth dose or extra booster, at least 21 days ago]])</f>
        <v>0</v>
      </c>
      <c r="K170" s="261"/>
    </row>
    <row r="171" spans="1:11" ht="15" hidden="1" customHeight="1" x14ac:dyDescent="0.3">
      <c r="A171" t="s">
        <v>1026</v>
      </c>
      <c r="B171">
        <v>2022</v>
      </c>
      <c r="C171" t="s">
        <v>1047</v>
      </c>
      <c r="D171" t="s">
        <v>1031</v>
      </c>
      <c r="E171" s="244">
        <v>346</v>
      </c>
      <c r="F171" s="244" t="e">
        <f t="shared" si="2"/>
        <v>#VALUE!</v>
      </c>
      <c r="G171" s="249">
        <v>115</v>
      </c>
      <c r="H171" s="249"/>
      <c r="I171" s="249"/>
      <c r="J171" s="275">
        <f>SUM(table_1[[#This Row],[Third dose or booster, less than 21 days ago]:[Fourth dose or extra booster, at least 21 days ago]])</f>
        <v>0</v>
      </c>
      <c r="K171" s="261"/>
    </row>
    <row r="172" spans="1:11" ht="15" hidden="1" customHeight="1" x14ac:dyDescent="0.3">
      <c r="A172" t="s">
        <v>1026</v>
      </c>
      <c r="B172">
        <v>2022</v>
      </c>
      <c r="C172" t="s">
        <v>1048</v>
      </c>
      <c r="D172" t="s">
        <v>1031</v>
      </c>
      <c r="E172" s="244">
        <v>321</v>
      </c>
      <c r="F172" s="244" t="e">
        <f t="shared" si="2"/>
        <v>#VALUE!</v>
      </c>
      <c r="G172" s="249">
        <v>126</v>
      </c>
      <c r="H172" s="249"/>
      <c r="I172" s="249"/>
      <c r="J172" s="275">
        <f>SUM(table_1[[#This Row],[Third dose or booster, less than 21 days ago]:[Fourth dose or extra booster, at least 21 days ago]])</f>
        <v>0</v>
      </c>
      <c r="K172" s="261"/>
    </row>
    <row r="173" spans="1:11" ht="15" hidden="1" customHeight="1" x14ac:dyDescent="0.3">
      <c r="A173" t="s">
        <v>1026</v>
      </c>
      <c r="B173">
        <v>2022</v>
      </c>
      <c r="C173" t="s">
        <v>1027</v>
      </c>
      <c r="D173" t="s">
        <v>1031</v>
      </c>
      <c r="E173" s="244">
        <v>263</v>
      </c>
      <c r="F173" s="244" t="e">
        <f t="shared" si="2"/>
        <v>#VALUE!</v>
      </c>
      <c r="G173" s="249">
        <v>137</v>
      </c>
      <c r="H173" s="249"/>
      <c r="I173" s="249"/>
      <c r="J173" s="275">
        <f>SUM(table_1[[#This Row],[Third dose or booster, less than 21 days ago]:[Fourth dose or extra booster, at least 21 days ago]])</f>
        <v>0</v>
      </c>
      <c r="K173" s="261"/>
    </row>
    <row r="174" spans="1:11" ht="15" hidden="1" customHeight="1" x14ac:dyDescent="0.3">
      <c r="A174" t="s">
        <v>1026</v>
      </c>
      <c r="B174">
        <v>2022</v>
      </c>
      <c r="C174" t="s">
        <v>1038</v>
      </c>
      <c r="D174" t="s">
        <v>1031</v>
      </c>
      <c r="E174" s="244">
        <v>181</v>
      </c>
      <c r="F174" s="244" t="e">
        <f t="shared" si="2"/>
        <v>#VALUE!</v>
      </c>
      <c r="G174" s="249">
        <v>148</v>
      </c>
      <c r="H174" s="249"/>
      <c r="I174" s="249"/>
      <c r="J174" s="275">
        <f>SUM(table_1[[#This Row],[Third dose or booster, less than 21 days ago]:[Fourth dose or extra booster, at least 21 days ago]])</f>
        <v>0</v>
      </c>
      <c r="K174" s="261"/>
    </row>
    <row r="175" spans="1:11" ht="15" hidden="1" customHeight="1" x14ac:dyDescent="0.3">
      <c r="A175" t="s">
        <v>1026</v>
      </c>
      <c r="B175">
        <v>2022</v>
      </c>
      <c r="C175" t="s">
        <v>1039</v>
      </c>
      <c r="D175" t="s">
        <v>1031</v>
      </c>
      <c r="E175" s="244">
        <v>126</v>
      </c>
      <c r="F175" s="244" t="e">
        <f t="shared" si="2"/>
        <v>#VALUE!</v>
      </c>
      <c r="G175" s="249">
        <v>159</v>
      </c>
      <c r="H175" s="249"/>
      <c r="I175" s="249"/>
      <c r="J175" s="275">
        <f>SUM(table_1[[#This Row],[Third dose or booster, less than 21 days ago]:[Fourth dose or extra booster, at least 21 days ago]])</f>
        <v>0</v>
      </c>
      <c r="K175" s="261"/>
    </row>
    <row r="176" spans="1:11" ht="15" hidden="1" customHeight="1" x14ac:dyDescent="0.3">
      <c r="A176" t="s">
        <v>1026</v>
      </c>
      <c r="B176">
        <v>2022</v>
      </c>
      <c r="C176" t="s">
        <v>1040</v>
      </c>
      <c r="D176" t="s">
        <v>1031</v>
      </c>
      <c r="E176" s="244">
        <v>98</v>
      </c>
      <c r="F176" s="244" t="e">
        <f t="shared" si="2"/>
        <v>#VALUE!</v>
      </c>
      <c r="G176" s="249">
        <v>170</v>
      </c>
      <c r="H176" s="249"/>
      <c r="I176" s="249"/>
      <c r="J176" s="275">
        <f>SUM(table_1[[#This Row],[Third dose or booster, less than 21 days ago]:[Fourth dose or extra booster, at least 21 days ago]])</f>
        <v>0</v>
      </c>
      <c r="K176" s="261"/>
    </row>
    <row r="177" spans="1:11" ht="15" hidden="1" customHeight="1" x14ac:dyDescent="0.3">
      <c r="A177" t="s">
        <v>1026</v>
      </c>
      <c r="B177">
        <v>2022</v>
      </c>
      <c r="C177" t="s">
        <v>1041</v>
      </c>
      <c r="D177" t="s">
        <v>1031</v>
      </c>
      <c r="E177" s="244">
        <v>70</v>
      </c>
      <c r="F177" s="244" t="e">
        <f t="shared" si="2"/>
        <v>#VALUE!</v>
      </c>
      <c r="G177" s="249">
        <v>181</v>
      </c>
      <c r="H177" s="249"/>
      <c r="I177" s="249"/>
      <c r="J177" s="275">
        <f>SUM(table_1[[#This Row],[Third dose or booster, less than 21 days ago]:[Fourth dose or extra booster, at least 21 days ago]])</f>
        <v>0</v>
      </c>
      <c r="K177" s="261"/>
    </row>
    <row r="178" spans="1:11" ht="15" hidden="1" customHeight="1" x14ac:dyDescent="0.3">
      <c r="A178" t="s">
        <v>1026</v>
      </c>
      <c r="B178">
        <v>2022</v>
      </c>
      <c r="C178" t="s">
        <v>1042</v>
      </c>
      <c r="D178" t="s">
        <v>1031</v>
      </c>
      <c r="E178" s="244">
        <v>41</v>
      </c>
      <c r="F178" s="244" t="e">
        <f t="shared" si="2"/>
        <v>#VALUE!</v>
      </c>
      <c r="G178" s="249">
        <v>192</v>
      </c>
      <c r="H178" s="249"/>
      <c r="I178" s="249"/>
      <c r="J178" s="275">
        <f>SUM(table_1[[#This Row],[Third dose or booster, less than 21 days ago]:[Fourth dose or extra booster, at least 21 days ago]])</f>
        <v>0</v>
      </c>
      <c r="K178" s="261"/>
    </row>
    <row r="179" spans="1:11" ht="15" hidden="1" customHeight="1" x14ac:dyDescent="0.3">
      <c r="A179" t="s">
        <v>1026</v>
      </c>
      <c r="B179">
        <v>2022</v>
      </c>
      <c r="C179" t="s">
        <v>1043</v>
      </c>
      <c r="D179" t="s">
        <v>1031</v>
      </c>
      <c r="E179" s="244">
        <v>40</v>
      </c>
      <c r="F179" s="244" t="e">
        <f t="shared" si="2"/>
        <v>#VALUE!</v>
      </c>
      <c r="G179" s="249">
        <v>203</v>
      </c>
      <c r="H179" s="249"/>
      <c r="I179" s="249"/>
      <c r="J179" s="275">
        <f>SUM(table_1[[#This Row],[Third dose or booster, less than 21 days ago]:[Fourth dose or extra booster, at least 21 days ago]])</f>
        <v>0</v>
      </c>
      <c r="K179" s="261"/>
    </row>
    <row r="180" spans="1:11" ht="15" hidden="1" customHeight="1" x14ac:dyDescent="0.3">
      <c r="A180" t="s">
        <v>1026</v>
      </c>
      <c r="B180">
        <v>2022</v>
      </c>
      <c r="C180" t="s">
        <v>1044</v>
      </c>
      <c r="D180" t="s">
        <v>1031</v>
      </c>
      <c r="E180" s="244">
        <v>27</v>
      </c>
      <c r="F180" s="244" t="e">
        <f t="shared" si="2"/>
        <v>#VALUE!</v>
      </c>
      <c r="G180" s="249">
        <v>214</v>
      </c>
      <c r="H180" s="249"/>
      <c r="I180" s="249"/>
      <c r="J180" s="275">
        <f>SUM(table_1[[#This Row],[Third dose or booster, less than 21 days ago]:[Fourth dose or extra booster, at least 21 days ago]])</f>
        <v>0</v>
      </c>
      <c r="K180" s="261"/>
    </row>
    <row r="181" spans="1:11" ht="15" hidden="1" customHeight="1" x14ac:dyDescent="0.3">
      <c r="A181" t="s">
        <v>1026</v>
      </c>
      <c r="B181">
        <v>2022</v>
      </c>
      <c r="C181" t="s">
        <v>1045</v>
      </c>
      <c r="D181" t="s">
        <v>1031</v>
      </c>
      <c r="E181" s="244">
        <v>26</v>
      </c>
      <c r="F181" s="244" t="e">
        <f t="shared" si="2"/>
        <v>#VALUE!</v>
      </c>
      <c r="G181" s="249">
        <v>225</v>
      </c>
      <c r="H181" s="249"/>
      <c r="I181" s="249"/>
      <c r="J181" s="275">
        <f>SUM(table_1[[#This Row],[Third dose or booster, less than 21 days ago]:[Fourth dose or extra booster, at least 21 days ago]])</f>
        <v>0</v>
      </c>
      <c r="K181" s="261"/>
    </row>
    <row r="182" spans="1:11" ht="15" hidden="1" customHeight="1" x14ac:dyDescent="0.3">
      <c r="A182" t="s">
        <v>1026</v>
      </c>
      <c r="B182">
        <v>2023</v>
      </c>
      <c r="C182" t="s">
        <v>1046</v>
      </c>
      <c r="D182" t="s">
        <v>1031</v>
      </c>
      <c r="E182" s="244">
        <v>15</v>
      </c>
      <c r="F182" s="244" t="e">
        <f t="shared" si="2"/>
        <v>#VALUE!</v>
      </c>
      <c r="G182" s="249">
        <v>236</v>
      </c>
      <c r="H182" s="249"/>
      <c r="I182" s="249"/>
      <c r="J182" s="275">
        <f>SUM(table_1[[#This Row],[Third dose or booster, less than 21 days ago]:[Fourth dose or extra booster, at least 21 days ago]])</f>
        <v>0</v>
      </c>
      <c r="K182" s="261"/>
    </row>
    <row r="183" spans="1:11" ht="15" hidden="1" customHeight="1" x14ac:dyDescent="0.3">
      <c r="A183" t="s">
        <v>1026</v>
      </c>
      <c r="B183">
        <v>2023</v>
      </c>
      <c r="C183" t="s">
        <v>1047</v>
      </c>
      <c r="D183" t="s">
        <v>1031</v>
      </c>
      <c r="E183" s="244">
        <v>7</v>
      </c>
      <c r="F183" s="244" t="e">
        <f t="shared" si="2"/>
        <v>#VALUE!</v>
      </c>
      <c r="G183" s="249">
        <v>247</v>
      </c>
      <c r="H183" s="249"/>
      <c r="I183" s="249"/>
      <c r="J183" s="275">
        <f>SUM(table_1[[#This Row],[Third dose or booster, less than 21 days ago]:[Fourth dose or extra booster, at least 21 days ago]])</f>
        <v>0</v>
      </c>
      <c r="K183" s="261"/>
    </row>
    <row r="184" spans="1:11" ht="15" hidden="1" customHeight="1" x14ac:dyDescent="0.3">
      <c r="A184" t="s">
        <v>1026</v>
      </c>
      <c r="B184">
        <v>2023</v>
      </c>
      <c r="C184" t="s">
        <v>1048</v>
      </c>
      <c r="D184" t="s">
        <v>1031</v>
      </c>
      <c r="E184" s="244">
        <v>6</v>
      </c>
      <c r="F184" s="244" t="e">
        <f t="shared" si="2"/>
        <v>#VALUE!</v>
      </c>
      <c r="G184" s="249">
        <v>258</v>
      </c>
      <c r="H184" s="249"/>
      <c r="I184" s="249"/>
      <c r="J184" s="275">
        <f>SUM(table_1[[#This Row],[Third dose or booster, less than 21 days ago]:[Fourth dose or extra booster, at least 21 days ago]])</f>
        <v>0</v>
      </c>
      <c r="K184" s="261"/>
    </row>
    <row r="185" spans="1:11" ht="15" hidden="1" customHeight="1" x14ac:dyDescent="0.3">
      <c r="A185" t="s">
        <v>1026</v>
      </c>
      <c r="B185">
        <v>2023</v>
      </c>
      <c r="C185" t="s">
        <v>1027</v>
      </c>
      <c r="D185" t="s">
        <v>1031</v>
      </c>
      <c r="E185" s="244">
        <v>5</v>
      </c>
      <c r="F185" s="244" t="e">
        <f t="shared" si="2"/>
        <v>#VALUE!</v>
      </c>
      <c r="G185" s="249">
        <v>269</v>
      </c>
      <c r="H185" s="249"/>
      <c r="I185" s="249"/>
      <c r="J185" s="275">
        <f>SUM(table_1[[#This Row],[Third dose or booster, less than 21 days ago]:[Fourth dose or extra booster, at least 21 days ago]])</f>
        <v>0</v>
      </c>
      <c r="K185" s="261"/>
    </row>
    <row r="186" spans="1:11" ht="15" hidden="1" customHeight="1" x14ac:dyDescent="0.3">
      <c r="A186" t="s">
        <v>1026</v>
      </c>
      <c r="B186">
        <v>2023</v>
      </c>
      <c r="C186" t="s">
        <v>1038</v>
      </c>
      <c r="D186" t="s">
        <v>1031</v>
      </c>
      <c r="E186" s="244">
        <v>3</v>
      </c>
      <c r="F186" s="244" t="e">
        <f t="shared" si="2"/>
        <v>#VALUE!</v>
      </c>
      <c r="G186" s="249">
        <v>280</v>
      </c>
      <c r="H186" s="249"/>
      <c r="I186" s="249"/>
      <c r="J186" s="275">
        <f>SUM(table_1[[#This Row],[Third dose or booster, less than 21 days ago]:[Fourth dose or extra booster, at least 21 days ago]])</f>
        <v>0</v>
      </c>
      <c r="K186" s="261"/>
    </row>
    <row r="187" spans="1:11" ht="15" hidden="1" customHeight="1" x14ac:dyDescent="0.3">
      <c r="A187" t="s">
        <v>1026</v>
      </c>
      <c r="B187">
        <v>2021</v>
      </c>
      <c r="C187" t="s">
        <v>1027</v>
      </c>
      <c r="D187" t="s">
        <v>1030</v>
      </c>
      <c r="E187" s="244">
        <v>5479</v>
      </c>
      <c r="F187" s="244" t="e">
        <f t="shared" si="2"/>
        <v>#VALUE!</v>
      </c>
      <c r="G187" s="249">
        <v>4</v>
      </c>
      <c r="H187" s="249"/>
      <c r="I187" s="249"/>
      <c r="J187" s="275">
        <f>SUM(table_1[[#This Row],[Third dose or booster, less than 21 days ago]:[Fourth dose or extra booster, at least 21 days ago]])</f>
        <v>0</v>
      </c>
      <c r="K187" s="261"/>
    </row>
    <row r="188" spans="1:11" ht="15" hidden="1" customHeight="1" x14ac:dyDescent="0.3">
      <c r="A188" t="s">
        <v>1026</v>
      </c>
      <c r="B188">
        <v>2021</v>
      </c>
      <c r="C188" t="s">
        <v>1038</v>
      </c>
      <c r="D188" t="s">
        <v>1030</v>
      </c>
      <c r="E188" s="244">
        <v>3393</v>
      </c>
      <c r="F188" s="244" t="e">
        <f t="shared" si="2"/>
        <v>#VALUE!</v>
      </c>
      <c r="G188" s="249">
        <v>15</v>
      </c>
      <c r="H188" s="249"/>
      <c r="I188" s="249"/>
      <c r="J188" s="275">
        <f>SUM(table_1[[#This Row],[Third dose or booster, less than 21 days ago]:[Fourth dose or extra booster, at least 21 days ago]])</f>
        <v>0</v>
      </c>
      <c r="K188" s="261"/>
    </row>
    <row r="189" spans="1:11" ht="15" hidden="1" customHeight="1" x14ac:dyDescent="0.3">
      <c r="A189" t="s">
        <v>1026</v>
      </c>
      <c r="B189">
        <v>2021</v>
      </c>
      <c r="C189" t="s">
        <v>1039</v>
      </c>
      <c r="D189" t="s">
        <v>1030</v>
      </c>
      <c r="E189" s="244">
        <v>985</v>
      </c>
      <c r="F189" s="244" t="e">
        <f t="shared" si="2"/>
        <v>#VALUE!</v>
      </c>
      <c r="G189" s="249">
        <v>26</v>
      </c>
      <c r="H189" s="249"/>
      <c r="I189" s="249"/>
      <c r="J189" s="275">
        <f>SUM(table_1[[#This Row],[Third dose or booster, less than 21 days ago]:[Fourth dose or extra booster, at least 21 days ago]])</f>
        <v>0</v>
      </c>
      <c r="K189" s="261"/>
    </row>
    <row r="190" spans="1:11" ht="15" hidden="1" customHeight="1" x14ac:dyDescent="0.3">
      <c r="A190" t="s">
        <v>1026</v>
      </c>
      <c r="B190">
        <v>2021</v>
      </c>
      <c r="C190" t="s">
        <v>1040</v>
      </c>
      <c r="D190" t="s">
        <v>1030</v>
      </c>
      <c r="E190" s="244">
        <v>327</v>
      </c>
      <c r="F190" s="244" t="e">
        <f t="shared" si="2"/>
        <v>#VALUE!</v>
      </c>
      <c r="G190" s="249">
        <v>37</v>
      </c>
      <c r="H190" s="249"/>
      <c r="I190" s="249"/>
      <c r="J190" s="275">
        <f>SUM(table_1[[#This Row],[Third dose or booster, less than 21 days ago]:[Fourth dose or extra booster, at least 21 days ago]])</f>
        <v>0</v>
      </c>
      <c r="K190" s="261"/>
    </row>
    <row r="191" spans="1:11" ht="15" hidden="1" customHeight="1" x14ac:dyDescent="0.3">
      <c r="A191" t="s">
        <v>1026</v>
      </c>
      <c r="B191">
        <v>2021</v>
      </c>
      <c r="C191" t="s">
        <v>1041</v>
      </c>
      <c r="D191" t="s">
        <v>1030</v>
      </c>
      <c r="E191" s="244">
        <v>133</v>
      </c>
      <c r="F191" s="244" t="e">
        <f t="shared" si="2"/>
        <v>#VALUE!</v>
      </c>
      <c r="G191" s="249">
        <v>48</v>
      </c>
      <c r="H191" s="249"/>
      <c r="I191" s="249"/>
      <c r="J191" s="275">
        <f>SUM(table_1[[#This Row],[Third dose or booster, less than 21 days ago]:[Fourth dose or extra booster, at least 21 days ago]])</f>
        <v>0</v>
      </c>
      <c r="K191" s="261"/>
    </row>
    <row r="192" spans="1:11" ht="15" hidden="1" customHeight="1" x14ac:dyDescent="0.3">
      <c r="A192" t="s">
        <v>1026</v>
      </c>
      <c r="B192">
        <v>2021</v>
      </c>
      <c r="C192" t="s">
        <v>1042</v>
      </c>
      <c r="D192" t="s">
        <v>1030</v>
      </c>
      <c r="E192" s="244">
        <v>55</v>
      </c>
      <c r="F192" s="244" t="e">
        <f t="shared" si="2"/>
        <v>#VALUE!</v>
      </c>
      <c r="G192" s="249">
        <v>59</v>
      </c>
      <c r="H192" s="249"/>
      <c r="I192" s="249"/>
      <c r="J192" s="275">
        <f>SUM(table_1[[#This Row],[Third dose or booster, less than 21 days ago]:[Fourth dose or extra booster, at least 21 days ago]])</f>
        <v>0</v>
      </c>
      <c r="K192" s="261"/>
    </row>
    <row r="193" spans="1:11" ht="15" hidden="1" customHeight="1" x14ac:dyDescent="0.3">
      <c r="A193" t="s">
        <v>1026</v>
      </c>
      <c r="B193">
        <v>2021</v>
      </c>
      <c r="C193" t="s">
        <v>1043</v>
      </c>
      <c r="D193" t="s">
        <v>1030</v>
      </c>
      <c r="E193" s="244">
        <v>56</v>
      </c>
      <c r="F193" s="244" t="e">
        <f t="shared" si="2"/>
        <v>#VALUE!</v>
      </c>
      <c r="G193" s="249">
        <v>70</v>
      </c>
      <c r="H193" s="249"/>
      <c r="I193" s="249"/>
      <c r="J193" s="275">
        <f>SUM(table_1[[#This Row],[Third dose or booster, less than 21 days ago]:[Fourth dose or extra booster, at least 21 days ago]])</f>
        <v>0</v>
      </c>
      <c r="K193" s="261"/>
    </row>
    <row r="194" spans="1:11" ht="15" hidden="1" customHeight="1" x14ac:dyDescent="0.3">
      <c r="A194" t="s">
        <v>1026</v>
      </c>
      <c r="B194">
        <v>2021</v>
      </c>
      <c r="C194" t="s">
        <v>1044</v>
      </c>
      <c r="D194" t="s">
        <v>1030</v>
      </c>
      <c r="E194" s="244">
        <v>53</v>
      </c>
      <c r="F194" s="244" t="e">
        <f t="shared" si="2"/>
        <v>#VALUE!</v>
      </c>
      <c r="G194" s="249">
        <v>81</v>
      </c>
      <c r="H194" s="249"/>
      <c r="I194" s="249"/>
      <c r="J194" s="275">
        <f>SUM(table_1[[#This Row],[Third dose or booster, less than 21 days ago]:[Fourth dose or extra booster, at least 21 days ago]])</f>
        <v>0</v>
      </c>
      <c r="K194" s="261"/>
    </row>
    <row r="195" spans="1:11" ht="15" hidden="1" customHeight="1" x14ac:dyDescent="0.3">
      <c r="A195" t="s">
        <v>1026</v>
      </c>
      <c r="B195">
        <v>2021</v>
      </c>
      <c r="C195" t="s">
        <v>1045</v>
      </c>
      <c r="D195" t="s">
        <v>1030</v>
      </c>
      <c r="E195" s="244">
        <v>44</v>
      </c>
      <c r="F195" s="244" t="e">
        <f t="shared" si="2"/>
        <v>#VALUE!</v>
      </c>
      <c r="G195" s="249">
        <v>92</v>
      </c>
      <c r="H195" s="249"/>
      <c r="I195" s="249"/>
      <c r="J195" s="275">
        <f>SUM(table_1[[#This Row],[Third dose or booster, less than 21 days ago]:[Fourth dose or extra booster, at least 21 days ago]])</f>
        <v>0</v>
      </c>
      <c r="K195" s="261"/>
    </row>
    <row r="196" spans="1:11" ht="15" hidden="1" customHeight="1" x14ac:dyDescent="0.3">
      <c r="A196" t="s">
        <v>1026</v>
      </c>
      <c r="B196">
        <v>2022</v>
      </c>
      <c r="C196" t="s">
        <v>1046</v>
      </c>
      <c r="D196" t="s">
        <v>1030</v>
      </c>
      <c r="E196" s="244">
        <v>44</v>
      </c>
      <c r="F196" s="244" t="e">
        <f t="shared" si="2"/>
        <v>#VALUE!</v>
      </c>
      <c r="G196" s="249">
        <v>103</v>
      </c>
      <c r="H196" s="249"/>
      <c r="I196" s="249"/>
      <c r="J196" s="275">
        <f>SUM(table_1[[#This Row],[Third dose or booster, less than 21 days ago]:[Fourth dose or extra booster, at least 21 days ago]])</f>
        <v>0</v>
      </c>
      <c r="K196" s="261"/>
    </row>
    <row r="197" spans="1:11" ht="15" hidden="1" customHeight="1" x14ac:dyDescent="0.3">
      <c r="A197" t="s">
        <v>1026</v>
      </c>
      <c r="B197">
        <v>2022</v>
      </c>
      <c r="C197" t="s">
        <v>1047</v>
      </c>
      <c r="D197" t="s">
        <v>1030</v>
      </c>
      <c r="E197" s="244">
        <v>11</v>
      </c>
      <c r="F197" s="244" t="e">
        <f t="shared" ref="F197:F264" si="3">F196+1</f>
        <v>#VALUE!</v>
      </c>
      <c r="G197" s="249">
        <v>114</v>
      </c>
      <c r="H197" s="249"/>
      <c r="I197" s="249"/>
      <c r="J197" s="275">
        <f>SUM(table_1[[#This Row],[Third dose or booster, less than 21 days ago]:[Fourth dose or extra booster, at least 21 days ago]])</f>
        <v>0</v>
      </c>
      <c r="K197" s="261"/>
    </row>
    <row r="198" spans="1:11" ht="15" hidden="1" customHeight="1" x14ac:dyDescent="0.3">
      <c r="A198" t="s">
        <v>1026</v>
      </c>
      <c r="B198">
        <v>2022</v>
      </c>
      <c r="C198" t="s">
        <v>1048</v>
      </c>
      <c r="D198" t="s">
        <v>1030</v>
      </c>
      <c r="E198" s="244">
        <v>12</v>
      </c>
      <c r="F198" s="244" t="e">
        <f t="shared" si="3"/>
        <v>#VALUE!</v>
      </c>
      <c r="G198" s="249">
        <v>125</v>
      </c>
      <c r="H198" s="249"/>
      <c r="I198" s="249"/>
      <c r="J198" s="275">
        <f>SUM(table_1[[#This Row],[Third dose or booster, less than 21 days ago]:[Fourth dose or extra booster, at least 21 days ago]])</f>
        <v>0</v>
      </c>
      <c r="K198" s="261"/>
    </row>
    <row r="199" spans="1:11" ht="15" hidden="1" customHeight="1" x14ac:dyDescent="0.3">
      <c r="A199" t="s">
        <v>1026</v>
      </c>
      <c r="B199">
        <v>2022</v>
      </c>
      <c r="C199" t="s">
        <v>1027</v>
      </c>
      <c r="D199" t="s">
        <v>1030</v>
      </c>
      <c r="E199" s="244">
        <v>13</v>
      </c>
      <c r="F199" s="244" t="e">
        <f t="shared" si="3"/>
        <v>#VALUE!</v>
      </c>
      <c r="G199" s="249">
        <v>136</v>
      </c>
      <c r="H199" s="249"/>
      <c r="I199" s="249"/>
      <c r="J199" s="275">
        <f>SUM(table_1[[#This Row],[Third dose or booster, less than 21 days ago]:[Fourth dose or extra booster, at least 21 days ago]])</f>
        <v>0</v>
      </c>
      <c r="K199" s="261"/>
    </row>
    <row r="200" spans="1:11" ht="15" hidden="1" customHeight="1" x14ac:dyDescent="0.3">
      <c r="A200" t="s">
        <v>1026</v>
      </c>
      <c r="B200">
        <v>2022</v>
      </c>
      <c r="C200" t="s">
        <v>1038</v>
      </c>
      <c r="D200" t="s">
        <v>1030</v>
      </c>
      <c r="E200" s="244">
        <v>12</v>
      </c>
      <c r="F200" s="244" t="e">
        <f t="shared" si="3"/>
        <v>#VALUE!</v>
      </c>
      <c r="G200" s="249">
        <v>147</v>
      </c>
      <c r="H200" s="249"/>
      <c r="I200" s="249"/>
      <c r="J200" s="275">
        <f>SUM(table_1[[#This Row],[Third dose or booster, less than 21 days ago]:[Fourth dose or extra booster, at least 21 days ago]])</f>
        <v>0</v>
      </c>
      <c r="K200" s="261"/>
    </row>
    <row r="201" spans="1:11" ht="15" hidden="1" customHeight="1" x14ac:dyDescent="0.3">
      <c r="A201" t="s">
        <v>1026</v>
      </c>
      <c r="B201">
        <v>2022</v>
      </c>
      <c r="C201" t="s">
        <v>1039</v>
      </c>
      <c r="D201" t="s">
        <v>1030</v>
      </c>
      <c r="E201" s="244">
        <v>7</v>
      </c>
      <c r="F201" s="244" t="e">
        <f t="shared" si="3"/>
        <v>#VALUE!</v>
      </c>
      <c r="G201" s="249">
        <v>158</v>
      </c>
      <c r="H201" s="249"/>
      <c r="I201" s="249"/>
      <c r="J201" s="275">
        <f>SUM(table_1[[#This Row],[Third dose or booster, less than 21 days ago]:[Fourth dose or extra booster, at least 21 days ago]])</f>
        <v>0</v>
      </c>
      <c r="K201" s="261"/>
    </row>
    <row r="202" spans="1:11" ht="15" hidden="1" customHeight="1" x14ac:dyDescent="0.3">
      <c r="A202" t="s">
        <v>1026</v>
      </c>
      <c r="B202">
        <v>2022</v>
      </c>
      <c r="C202" t="s">
        <v>1040</v>
      </c>
      <c r="D202" t="s">
        <v>1030</v>
      </c>
      <c r="E202" s="244">
        <v>2</v>
      </c>
      <c r="F202" s="244" t="e">
        <f t="shared" si="3"/>
        <v>#VALUE!</v>
      </c>
      <c r="G202" s="249">
        <v>169</v>
      </c>
      <c r="H202" s="249"/>
      <c r="I202" s="249"/>
      <c r="J202" s="275">
        <f>SUM(table_1[[#This Row],[Third dose or booster, less than 21 days ago]:[Fourth dose or extra booster, at least 21 days ago]])</f>
        <v>0</v>
      </c>
      <c r="K202" s="261"/>
    </row>
    <row r="203" spans="1:11" ht="15" hidden="1" customHeight="1" x14ac:dyDescent="0.3">
      <c r="A203" t="s">
        <v>1026</v>
      </c>
      <c r="B203">
        <v>2022</v>
      </c>
      <c r="C203" t="s">
        <v>1041</v>
      </c>
      <c r="D203" t="s">
        <v>1030</v>
      </c>
      <c r="E203" s="244">
        <v>1</v>
      </c>
      <c r="F203" s="244" t="e">
        <f t="shared" si="3"/>
        <v>#VALUE!</v>
      </c>
      <c r="G203" s="249">
        <v>180</v>
      </c>
      <c r="H203" s="249"/>
      <c r="I203" s="249"/>
      <c r="J203" s="275">
        <f>SUM(table_1[[#This Row],[Third dose or booster, less than 21 days ago]:[Fourth dose or extra booster, at least 21 days ago]])</f>
        <v>0</v>
      </c>
      <c r="K203" s="261"/>
    </row>
    <row r="204" spans="1:11" ht="15" hidden="1" customHeight="1" x14ac:dyDescent="0.3">
      <c r="A204" t="s">
        <v>1026</v>
      </c>
      <c r="B204">
        <v>2022</v>
      </c>
      <c r="C204" t="s">
        <v>1042</v>
      </c>
      <c r="D204" t="s">
        <v>1030</v>
      </c>
      <c r="E204" s="244">
        <v>2</v>
      </c>
      <c r="F204" s="244" t="e">
        <f t="shared" si="3"/>
        <v>#VALUE!</v>
      </c>
      <c r="G204" s="249">
        <v>191</v>
      </c>
      <c r="H204" s="249"/>
      <c r="I204" s="249"/>
      <c r="J204" s="275">
        <f>SUM(table_1[[#This Row],[Third dose or booster, less than 21 days ago]:[Fourth dose or extra booster, at least 21 days ago]])</f>
        <v>0</v>
      </c>
      <c r="K204" s="261"/>
    </row>
    <row r="205" spans="1:11" ht="15" hidden="1" customHeight="1" x14ac:dyDescent="0.3">
      <c r="A205" t="s">
        <v>1026</v>
      </c>
      <c r="B205">
        <v>2022</v>
      </c>
      <c r="C205" t="s">
        <v>1043</v>
      </c>
      <c r="D205" t="s">
        <v>1030</v>
      </c>
      <c r="E205" s="244">
        <v>1</v>
      </c>
      <c r="F205" s="244" t="e">
        <f t="shared" si="3"/>
        <v>#VALUE!</v>
      </c>
      <c r="G205" s="249">
        <v>202</v>
      </c>
      <c r="H205" s="249"/>
      <c r="I205" s="249"/>
      <c r="J205" s="275">
        <f>SUM(table_1[[#This Row],[Third dose or booster, less than 21 days ago]:[Fourth dose or extra booster, at least 21 days ago]])</f>
        <v>0</v>
      </c>
      <c r="K205" s="261"/>
    </row>
    <row r="206" spans="1:11" ht="15" hidden="1" customHeight="1" x14ac:dyDescent="0.3">
      <c r="A206" t="s">
        <v>1026</v>
      </c>
      <c r="B206">
        <v>2022</v>
      </c>
      <c r="C206" t="s">
        <v>1044</v>
      </c>
      <c r="D206" t="s">
        <v>1030</v>
      </c>
      <c r="E206" s="244">
        <v>0</v>
      </c>
      <c r="F206" s="244" t="e">
        <f t="shared" si="3"/>
        <v>#VALUE!</v>
      </c>
      <c r="G206" s="249">
        <v>213</v>
      </c>
      <c r="H206" s="249"/>
      <c r="I206" s="249"/>
      <c r="J206" s="275">
        <f>SUM(table_1[[#This Row],[Third dose or booster, less than 21 days ago]:[Fourth dose or extra booster, at least 21 days ago]])</f>
        <v>0</v>
      </c>
      <c r="K206" s="261"/>
    </row>
    <row r="207" spans="1:11" ht="15" hidden="1" customHeight="1" x14ac:dyDescent="0.3">
      <c r="A207" t="s">
        <v>1026</v>
      </c>
      <c r="B207">
        <v>2022</v>
      </c>
      <c r="C207" t="s">
        <v>1045</v>
      </c>
      <c r="D207" t="s">
        <v>1030</v>
      </c>
      <c r="E207" s="244">
        <v>2</v>
      </c>
      <c r="F207" s="244" t="e">
        <f t="shared" si="3"/>
        <v>#VALUE!</v>
      </c>
      <c r="G207" s="249">
        <v>224</v>
      </c>
      <c r="H207" s="249"/>
      <c r="I207" s="249"/>
      <c r="J207" s="275">
        <f>SUM(table_1[[#This Row],[Third dose or booster, less than 21 days ago]:[Fourth dose or extra booster, at least 21 days ago]])</f>
        <v>0</v>
      </c>
      <c r="K207" s="261"/>
    </row>
    <row r="208" spans="1:11" ht="15" hidden="1" customHeight="1" x14ac:dyDescent="0.3">
      <c r="A208" t="s">
        <v>1026</v>
      </c>
      <c r="B208">
        <v>2023</v>
      </c>
      <c r="C208" t="s">
        <v>1046</v>
      </c>
      <c r="D208" t="s">
        <v>1030</v>
      </c>
      <c r="E208" s="244">
        <v>2</v>
      </c>
      <c r="F208" s="244" t="e">
        <f t="shared" si="3"/>
        <v>#VALUE!</v>
      </c>
      <c r="G208" s="249">
        <v>235</v>
      </c>
      <c r="H208" s="249"/>
      <c r="I208" s="249"/>
      <c r="J208" s="275">
        <f>SUM(table_1[[#This Row],[Third dose or booster, less than 21 days ago]:[Fourth dose or extra booster, at least 21 days ago]])</f>
        <v>0</v>
      </c>
      <c r="K208" s="261"/>
    </row>
    <row r="209" spans="1:11" ht="15" hidden="1" customHeight="1" x14ac:dyDescent="0.3">
      <c r="A209" t="s">
        <v>1026</v>
      </c>
      <c r="B209">
        <v>2023</v>
      </c>
      <c r="C209" t="s">
        <v>1047</v>
      </c>
      <c r="D209" t="s">
        <v>1030</v>
      </c>
      <c r="E209" s="244">
        <v>0</v>
      </c>
      <c r="F209" s="244" t="e">
        <f t="shared" si="3"/>
        <v>#VALUE!</v>
      </c>
      <c r="G209" s="249">
        <v>246</v>
      </c>
      <c r="H209" s="249"/>
      <c r="I209" s="249"/>
      <c r="J209" s="275">
        <f>SUM(table_1[[#This Row],[Third dose or booster, less than 21 days ago]:[Fourth dose or extra booster, at least 21 days ago]])</f>
        <v>0</v>
      </c>
      <c r="K209" s="261"/>
    </row>
    <row r="210" spans="1:11" ht="15" hidden="1" customHeight="1" x14ac:dyDescent="0.3">
      <c r="A210" t="s">
        <v>1026</v>
      </c>
      <c r="B210">
        <v>2023</v>
      </c>
      <c r="C210" t="s">
        <v>1048</v>
      </c>
      <c r="D210" t="s">
        <v>1030</v>
      </c>
      <c r="E210" s="244">
        <v>0</v>
      </c>
      <c r="F210" s="244" t="e">
        <f t="shared" si="3"/>
        <v>#VALUE!</v>
      </c>
      <c r="G210" s="249">
        <v>257</v>
      </c>
      <c r="H210" s="249"/>
      <c r="I210" s="249"/>
      <c r="J210" s="275">
        <f>SUM(table_1[[#This Row],[Third dose or booster, less than 21 days ago]:[Fourth dose or extra booster, at least 21 days ago]])</f>
        <v>0</v>
      </c>
      <c r="K210" s="261"/>
    </row>
    <row r="211" spans="1:11" ht="15" hidden="1" customHeight="1" x14ac:dyDescent="0.3">
      <c r="A211" t="s">
        <v>1026</v>
      </c>
      <c r="B211">
        <v>2023</v>
      </c>
      <c r="C211" t="s">
        <v>1027</v>
      </c>
      <c r="D211" t="s">
        <v>1030</v>
      </c>
      <c r="E211" s="244">
        <v>0</v>
      </c>
      <c r="F211" s="244" t="e">
        <f t="shared" si="3"/>
        <v>#VALUE!</v>
      </c>
      <c r="G211" s="249">
        <v>268</v>
      </c>
      <c r="H211" s="249"/>
      <c r="I211" s="249"/>
      <c r="J211" s="275">
        <f>SUM(table_1[[#This Row],[Third dose or booster, less than 21 days ago]:[Fourth dose or extra booster, at least 21 days ago]])</f>
        <v>0</v>
      </c>
      <c r="K211" s="261"/>
    </row>
    <row r="212" spans="1:11" ht="15" hidden="1" customHeight="1" x14ac:dyDescent="0.3">
      <c r="A212" t="s">
        <v>1026</v>
      </c>
      <c r="B212">
        <v>2023</v>
      </c>
      <c r="C212" t="s">
        <v>1038</v>
      </c>
      <c r="D212" t="s">
        <v>1030</v>
      </c>
      <c r="E212" s="244">
        <v>0</v>
      </c>
      <c r="F212" s="244" t="e">
        <f t="shared" si="3"/>
        <v>#VALUE!</v>
      </c>
      <c r="G212" s="249">
        <v>279</v>
      </c>
      <c r="H212" s="249"/>
      <c r="I212" s="249"/>
      <c r="J212" s="275">
        <f>SUM(table_1[[#This Row],[Third dose or booster, less than 21 days ago]:[Fourth dose or extra booster, at least 21 days ago]])</f>
        <v>0</v>
      </c>
      <c r="K212" s="261"/>
    </row>
    <row r="213" spans="1:11" ht="15" customHeight="1" x14ac:dyDescent="0.3">
      <c r="A213" t="s">
        <v>1026</v>
      </c>
      <c r="B213">
        <v>2021</v>
      </c>
      <c r="C213" t="s">
        <v>1027</v>
      </c>
      <c r="D213" s="255" t="s">
        <v>1034</v>
      </c>
      <c r="E213" s="256">
        <v>1</v>
      </c>
      <c r="F213" s="244" t="e">
        <f t="shared" si="3"/>
        <v>#VALUE!</v>
      </c>
      <c r="G213" s="249">
        <v>8</v>
      </c>
      <c r="H213" s="249"/>
      <c r="I213" s="249"/>
      <c r="J213" s="275">
        <f>SUM(table_1[[#This Row],[Third dose or booster, less than 21 days ago]:[Fourth dose or extra booster, at least 21 days ago]])</f>
        <v>0</v>
      </c>
      <c r="K213" s="261"/>
    </row>
    <row r="214" spans="1:11" ht="15" customHeight="1" x14ac:dyDescent="0.3">
      <c r="A214" t="s">
        <v>1026</v>
      </c>
      <c r="B214">
        <v>2021</v>
      </c>
      <c r="C214" t="s">
        <v>1038</v>
      </c>
      <c r="D214" s="255" t="s">
        <v>1034</v>
      </c>
      <c r="E214" s="256">
        <v>1</v>
      </c>
      <c r="F214" s="244" t="e">
        <f t="shared" si="3"/>
        <v>#VALUE!</v>
      </c>
      <c r="G214" s="249">
        <v>19</v>
      </c>
      <c r="H214" s="249"/>
      <c r="I214" s="249"/>
      <c r="J214" s="275">
        <f>SUM(table_1[[#This Row],[Third dose or booster, less than 21 days ago]:[Fourth dose or extra booster, at least 21 days ago]])</f>
        <v>0</v>
      </c>
      <c r="K214" s="261"/>
    </row>
    <row r="215" spans="1:11" ht="15" customHeight="1" x14ac:dyDescent="0.3">
      <c r="A215" t="s">
        <v>1026</v>
      </c>
      <c r="B215">
        <v>2021</v>
      </c>
      <c r="C215" t="s">
        <v>1039</v>
      </c>
      <c r="D215" s="255" t="s">
        <v>1034</v>
      </c>
      <c r="E215" s="256">
        <v>0</v>
      </c>
      <c r="F215" s="244" t="e">
        <f t="shared" si="3"/>
        <v>#VALUE!</v>
      </c>
      <c r="G215" s="249">
        <v>30</v>
      </c>
      <c r="H215" s="249"/>
      <c r="I215" s="249"/>
      <c r="J215" s="275">
        <f>SUM(table_1[[#This Row],[Third dose or booster, less than 21 days ago]:[Fourth dose or extra booster, at least 21 days ago]])</f>
        <v>0</v>
      </c>
      <c r="K215" s="261"/>
    </row>
    <row r="216" spans="1:11" ht="15" customHeight="1" x14ac:dyDescent="0.3">
      <c r="A216" t="s">
        <v>1026</v>
      </c>
      <c r="B216">
        <v>2021</v>
      </c>
      <c r="C216" t="s">
        <v>1040</v>
      </c>
      <c r="D216" s="255" t="s">
        <v>1034</v>
      </c>
      <c r="E216" s="256">
        <v>4</v>
      </c>
      <c r="F216" s="244" t="e">
        <f t="shared" si="3"/>
        <v>#VALUE!</v>
      </c>
      <c r="G216" s="249">
        <v>41</v>
      </c>
      <c r="H216" s="249"/>
      <c r="I216" s="249"/>
      <c r="J216" s="275">
        <f>SUM(table_1[[#This Row],[Third dose or booster, less than 21 days ago]:[Fourth dose or extra booster, at least 21 days ago]])</f>
        <v>0</v>
      </c>
      <c r="K216" s="261"/>
    </row>
    <row r="217" spans="1:11" ht="15" customHeight="1" x14ac:dyDescent="0.3">
      <c r="A217" t="s">
        <v>1026</v>
      </c>
      <c r="B217">
        <v>2021</v>
      </c>
      <c r="C217" t="s">
        <v>1041</v>
      </c>
      <c r="D217" s="255" t="s">
        <v>1034</v>
      </c>
      <c r="E217" s="256">
        <v>1</v>
      </c>
      <c r="F217" s="244" t="e">
        <f t="shared" si="3"/>
        <v>#VALUE!</v>
      </c>
      <c r="G217" s="249">
        <v>52</v>
      </c>
      <c r="H217" s="249"/>
      <c r="I217" s="249"/>
      <c r="J217" s="275">
        <f>SUM(table_1[[#This Row],[Third dose or booster, less than 21 days ago]:[Fourth dose or extra booster, at least 21 days ago]])</f>
        <v>0</v>
      </c>
      <c r="K217" s="261"/>
    </row>
    <row r="218" spans="1:11" ht="15" customHeight="1" x14ac:dyDescent="0.3">
      <c r="A218" t="s">
        <v>1026</v>
      </c>
      <c r="B218">
        <v>2021</v>
      </c>
      <c r="C218" t="s">
        <v>1042</v>
      </c>
      <c r="D218" s="255" t="s">
        <v>1034</v>
      </c>
      <c r="E218" s="256">
        <v>0</v>
      </c>
      <c r="F218" s="244" t="e">
        <f t="shared" si="3"/>
        <v>#VALUE!</v>
      </c>
      <c r="G218" s="249">
        <v>63</v>
      </c>
      <c r="H218" s="249"/>
      <c r="I218" s="249"/>
      <c r="J218" s="275">
        <f>SUM(table_1[[#This Row],[Third dose or booster, less than 21 days ago]:[Fourth dose or extra booster, at least 21 days ago]])</f>
        <v>0</v>
      </c>
      <c r="K218" s="261"/>
    </row>
    <row r="219" spans="1:11" ht="15" customHeight="1" x14ac:dyDescent="0.3">
      <c r="A219" t="s">
        <v>1026</v>
      </c>
      <c r="B219">
        <v>2021</v>
      </c>
      <c r="C219" t="s">
        <v>1043</v>
      </c>
      <c r="D219" s="255" t="s">
        <v>1034</v>
      </c>
      <c r="E219" s="256">
        <v>1161</v>
      </c>
      <c r="F219" s="244" t="e">
        <f t="shared" si="3"/>
        <v>#VALUE!</v>
      </c>
      <c r="G219" s="249">
        <v>74</v>
      </c>
      <c r="H219" s="249"/>
      <c r="I219" s="249"/>
      <c r="J219" s="275">
        <f>SUM(table_1[[#This Row],[Third dose or booster, less than 21 days ago]:[Fourth dose or extra booster, at least 21 days ago]])</f>
        <v>0</v>
      </c>
      <c r="K219" s="261"/>
    </row>
    <row r="220" spans="1:11" ht="15" customHeight="1" x14ac:dyDescent="0.3">
      <c r="A220" t="s">
        <v>1026</v>
      </c>
      <c r="B220">
        <v>2021</v>
      </c>
      <c r="C220" t="s">
        <v>1044</v>
      </c>
      <c r="D220" s="255" t="s">
        <v>1034</v>
      </c>
      <c r="E220" s="256">
        <v>11346</v>
      </c>
      <c r="F220" s="244" t="e">
        <f t="shared" si="3"/>
        <v>#VALUE!</v>
      </c>
      <c r="G220" s="249">
        <v>85</v>
      </c>
      <c r="H220" s="249"/>
      <c r="I220" s="249"/>
      <c r="J220" s="275">
        <f>SUM(table_1[[#This Row],[Third dose or booster, less than 21 days ago]:[Fourth dose or extra booster, at least 21 days ago]])</f>
        <v>0</v>
      </c>
      <c r="K220" s="261"/>
    </row>
    <row r="221" spans="1:11" ht="15" customHeight="1" x14ac:dyDescent="0.3">
      <c r="A221" t="s">
        <v>1026</v>
      </c>
      <c r="B221">
        <v>2021</v>
      </c>
      <c r="C221" t="s">
        <v>1045</v>
      </c>
      <c r="D221" s="255" t="s">
        <v>1034</v>
      </c>
      <c r="E221" s="256">
        <v>24805</v>
      </c>
      <c r="F221" s="244" t="e">
        <f t="shared" si="3"/>
        <v>#VALUE!</v>
      </c>
      <c r="G221" s="249">
        <v>96</v>
      </c>
      <c r="H221" s="249"/>
      <c r="I221" s="249"/>
      <c r="J221" s="275">
        <f>SUM(table_1[[#This Row],[Third dose or booster, less than 21 days ago]:[Fourth dose or extra booster, at least 21 days ago]])</f>
        <v>0</v>
      </c>
      <c r="K221" s="261"/>
    </row>
    <row r="222" spans="1:11" ht="15" customHeight="1" x14ac:dyDescent="0.3">
      <c r="A222" t="s">
        <v>1026</v>
      </c>
      <c r="B222">
        <v>2022</v>
      </c>
      <c r="C222" t="s">
        <v>1046</v>
      </c>
      <c r="D222" s="255" t="s">
        <v>1034</v>
      </c>
      <c r="E222" s="256">
        <v>32485</v>
      </c>
      <c r="F222" s="244" t="e">
        <f t="shared" si="3"/>
        <v>#VALUE!</v>
      </c>
      <c r="G222" s="249">
        <v>107</v>
      </c>
      <c r="H222" s="249"/>
      <c r="I222" s="249"/>
      <c r="J222" s="275">
        <f>SUM(table_1[[#This Row],[Third dose or booster, less than 21 days ago]:[Fourth dose or extra booster, at least 21 days ago]])</f>
        <v>0</v>
      </c>
      <c r="K222" s="261"/>
    </row>
    <row r="223" spans="1:11" ht="15" customHeight="1" x14ac:dyDescent="0.3">
      <c r="A223" t="s">
        <v>1026</v>
      </c>
      <c r="B223">
        <v>2022</v>
      </c>
      <c r="C223" t="s">
        <v>1047</v>
      </c>
      <c r="D223" s="255" t="s">
        <v>1034</v>
      </c>
      <c r="E223" s="256">
        <v>31075</v>
      </c>
      <c r="F223" s="244" t="e">
        <f t="shared" si="3"/>
        <v>#VALUE!</v>
      </c>
      <c r="G223" s="249">
        <v>118</v>
      </c>
      <c r="H223" s="249"/>
      <c r="I223" s="249"/>
      <c r="J223" s="275">
        <f>SUM(table_1[[#This Row],[Third dose or booster, less than 21 days ago]:[Fourth dose or extra booster, at least 21 days ago]])</f>
        <v>0</v>
      </c>
      <c r="K223" s="261"/>
    </row>
    <row r="224" spans="1:11" ht="15" customHeight="1" x14ac:dyDescent="0.3">
      <c r="A224" t="s">
        <v>1026</v>
      </c>
      <c r="B224">
        <v>2022</v>
      </c>
      <c r="C224" t="s">
        <v>1048</v>
      </c>
      <c r="D224" s="255" t="s">
        <v>1034</v>
      </c>
      <c r="E224" s="256">
        <v>35069</v>
      </c>
      <c r="F224" s="244" t="e">
        <f t="shared" si="3"/>
        <v>#VALUE!</v>
      </c>
      <c r="G224" s="249">
        <v>129</v>
      </c>
      <c r="H224" s="249"/>
      <c r="I224" s="249"/>
      <c r="J224" s="275">
        <f>SUM(table_1[[#This Row],[Third dose or booster, less than 21 days ago]:[Fourth dose or extra booster, at least 21 days ago]])</f>
        <v>0</v>
      </c>
      <c r="K224" s="261"/>
    </row>
    <row r="225" spans="1:11" ht="15" customHeight="1" x14ac:dyDescent="0.3">
      <c r="A225" t="s">
        <v>1026</v>
      </c>
      <c r="B225">
        <v>2022</v>
      </c>
      <c r="C225" t="s">
        <v>1027</v>
      </c>
      <c r="D225" s="255" t="s">
        <v>1034</v>
      </c>
      <c r="E225" s="256">
        <v>32496</v>
      </c>
      <c r="F225" s="244" t="e">
        <f t="shared" si="3"/>
        <v>#VALUE!</v>
      </c>
      <c r="G225" s="249">
        <v>140</v>
      </c>
      <c r="H225" s="249"/>
      <c r="I225" s="249"/>
      <c r="J225" s="275">
        <f>SUM(table_1[[#This Row],[Third dose or booster, less than 21 days ago]:[Fourth dose or extra booster, at least 21 days ago]])</f>
        <v>0</v>
      </c>
      <c r="K225" s="261"/>
    </row>
    <row r="226" spans="1:11" ht="15" customHeight="1" x14ac:dyDescent="0.3">
      <c r="A226" t="s">
        <v>1026</v>
      </c>
      <c r="B226">
        <v>2022</v>
      </c>
      <c r="C226" t="s">
        <v>1038</v>
      </c>
      <c r="D226" s="255" t="s">
        <v>1034</v>
      </c>
      <c r="E226" s="256">
        <v>24508</v>
      </c>
      <c r="F226" s="244" t="e">
        <f t="shared" si="3"/>
        <v>#VALUE!</v>
      </c>
      <c r="G226" s="249">
        <v>151</v>
      </c>
      <c r="H226" s="249"/>
      <c r="I226" s="249"/>
      <c r="J226" s="275">
        <f>SUM(table_1[[#This Row],[Third dose or booster, less than 21 days ago]:[Fourth dose or extra booster, at least 21 days ago]])</f>
        <v>0</v>
      </c>
      <c r="K226" s="261"/>
    </row>
    <row r="227" spans="1:11" ht="15" customHeight="1" x14ac:dyDescent="0.3">
      <c r="A227" t="s">
        <v>1026</v>
      </c>
      <c r="B227">
        <v>2022</v>
      </c>
      <c r="C227" t="s">
        <v>1039</v>
      </c>
      <c r="D227" s="255" t="s">
        <v>1034</v>
      </c>
      <c r="E227" s="256">
        <v>18764</v>
      </c>
      <c r="F227" s="244" t="e">
        <f t="shared" si="3"/>
        <v>#VALUE!</v>
      </c>
      <c r="G227" s="249">
        <v>162</v>
      </c>
      <c r="H227" s="249"/>
      <c r="I227" s="249"/>
      <c r="J227" s="275">
        <f>SUM(table_1[[#This Row],[Third dose or booster, less than 21 days ago]:[Fourth dose or extra booster, at least 21 days ago]])</f>
        <v>0</v>
      </c>
      <c r="K227" s="261"/>
    </row>
    <row r="228" spans="1:11" ht="15" customHeight="1" x14ac:dyDescent="0.3">
      <c r="A228" t="s">
        <v>1026</v>
      </c>
      <c r="B228">
        <v>2022</v>
      </c>
      <c r="C228" t="s">
        <v>1040</v>
      </c>
      <c r="D228" s="255" t="s">
        <v>1034</v>
      </c>
      <c r="E228" s="256">
        <v>17319</v>
      </c>
      <c r="F228" s="244" t="e">
        <f t="shared" si="3"/>
        <v>#VALUE!</v>
      </c>
      <c r="G228" s="249">
        <v>173</v>
      </c>
      <c r="H228" s="249"/>
      <c r="I228" s="249"/>
      <c r="J228" s="275">
        <f>SUM(table_1[[#This Row],[Third dose or booster, less than 21 days ago]:[Fourth dose or extra booster, at least 21 days ago]])</f>
        <v>0</v>
      </c>
      <c r="K228" s="261"/>
    </row>
    <row r="229" spans="1:11" ht="15" customHeight="1" x14ac:dyDescent="0.3">
      <c r="A229" t="s">
        <v>1026</v>
      </c>
      <c r="B229">
        <v>2022</v>
      </c>
      <c r="C229" t="s">
        <v>1041</v>
      </c>
      <c r="D229" s="255" t="s">
        <v>1034</v>
      </c>
      <c r="E229" s="256">
        <v>14808</v>
      </c>
      <c r="F229" s="244" t="e">
        <f t="shared" si="3"/>
        <v>#VALUE!</v>
      </c>
      <c r="G229" s="249">
        <v>184</v>
      </c>
      <c r="H229" s="249"/>
      <c r="I229" s="249"/>
      <c r="J229" s="275">
        <f>SUM(table_1[[#This Row],[Third dose or booster, less than 21 days ago]:[Fourth dose or extra booster, at least 21 days ago]])</f>
        <v>0</v>
      </c>
      <c r="K229" s="261"/>
    </row>
    <row r="230" spans="1:11" ht="15" customHeight="1" x14ac:dyDescent="0.3">
      <c r="A230" t="s">
        <v>1026</v>
      </c>
      <c r="B230">
        <v>2022</v>
      </c>
      <c r="C230" t="s">
        <v>1042</v>
      </c>
      <c r="D230" s="255" t="s">
        <v>1034</v>
      </c>
      <c r="E230" s="256">
        <v>13174</v>
      </c>
      <c r="F230" s="244" t="e">
        <f t="shared" si="3"/>
        <v>#VALUE!</v>
      </c>
      <c r="G230" s="249">
        <v>195</v>
      </c>
      <c r="H230" s="249"/>
      <c r="I230" s="249"/>
      <c r="J230" s="275">
        <f>SUM(table_1[[#This Row],[Third dose or booster, less than 21 days ago]:[Fourth dose or extra booster, at least 21 days ago]])</f>
        <v>0</v>
      </c>
      <c r="K230" s="261"/>
    </row>
    <row r="231" spans="1:11" ht="15" customHeight="1" x14ac:dyDescent="0.3">
      <c r="A231" t="s">
        <v>1026</v>
      </c>
      <c r="B231">
        <v>2022</v>
      </c>
      <c r="C231" t="s">
        <v>1043</v>
      </c>
      <c r="D231" s="255" t="s">
        <v>1034</v>
      </c>
      <c r="E231" s="256">
        <v>12128</v>
      </c>
      <c r="F231" s="244" t="e">
        <f t="shared" si="3"/>
        <v>#VALUE!</v>
      </c>
      <c r="G231" s="249">
        <v>206</v>
      </c>
      <c r="H231" s="249"/>
      <c r="I231" s="249"/>
      <c r="J231" s="275">
        <f>SUM(table_1[[#This Row],[Third dose or booster, less than 21 days ago]:[Fourth dose or extra booster, at least 21 days ago]])</f>
        <v>0</v>
      </c>
      <c r="K231" s="261"/>
    </row>
    <row r="232" spans="1:11" ht="15" customHeight="1" x14ac:dyDescent="0.3">
      <c r="A232" t="s">
        <v>1026</v>
      </c>
      <c r="B232">
        <v>2022</v>
      </c>
      <c r="C232" t="s">
        <v>1044</v>
      </c>
      <c r="D232" s="255" t="s">
        <v>1034</v>
      </c>
      <c r="E232" s="256">
        <v>8669</v>
      </c>
      <c r="F232" s="244" t="e">
        <f t="shared" si="3"/>
        <v>#VALUE!</v>
      </c>
      <c r="G232" s="249">
        <v>217</v>
      </c>
      <c r="H232" s="249"/>
      <c r="I232" s="249"/>
      <c r="J232" s="275">
        <f>SUM(table_1[[#This Row],[Third dose or booster, less than 21 days ago]:[Fourth dose or extra booster, at least 21 days ago]])</f>
        <v>0</v>
      </c>
      <c r="K232" s="261"/>
    </row>
    <row r="233" spans="1:11" ht="15" customHeight="1" x14ac:dyDescent="0.3">
      <c r="A233" t="s">
        <v>1026</v>
      </c>
      <c r="B233">
        <v>2022</v>
      </c>
      <c r="C233" t="s">
        <v>1045</v>
      </c>
      <c r="D233" s="255" t="s">
        <v>1034</v>
      </c>
      <c r="E233" s="256">
        <v>8550</v>
      </c>
      <c r="F233" s="244" t="e">
        <f t="shared" si="3"/>
        <v>#VALUE!</v>
      </c>
      <c r="G233" s="249">
        <v>228</v>
      </c>
      <c r="H233" s="249"/>
      <c r="I233" s="249"/>
      <c r="J233" s="275">
        <f>SUM(table_1[[#This Row],[Third dose or booster, less than 21 days ago]:[Fourth dose or extra booster, at least 21 days ago]])</f>
        <v>0</v>
      </c>
    </row>
    <row r="234" spans="1:11" ht="15" customHeight="1" x14ac:dyDescent="0.3">
      <c r="A234" t="s">
        <v>1026</v>
      </c>
      <c r="B234">
        <v>2023</v>
      </c>
      <c r="C234" t="s">
        <v>1046</v>
      </c>
      <c r="D234" s="255" t="s">
        <v>1034</v>
      </c>
      <c r="E234" s="256">
        <v>6677</v>
      </c>
      <c r="F234" s="244" t="e">
        <f t="shared" si="3"/>
        <v>#VALUE!</v>
      </c>
      <c r="G234" s="249">
        <v>239</v>
      </c>
      <c r="H234" s="249"/>
      <c r="I234" s="249"/>
      <c r="J234" s="275">
        <f>SUM(table_1[[#This Row],[Third dose or booster, less than 21 days ago]:[Fourth dose or extra booster, at least 21 days ago]])</f>
        <v>0</v>
      </c>
    </row>
    <row r="235" spans="1:11" ht="15" customHeight="1" x14ac:dyDescent="0.3">
      <c r="A235" t="s">
        <v>1026</v>
      </c>
      <c r="B235">
        <v>2023</v>
      </c>
      <c r="C235" t="s">
        <v>1047</v>
      </c>
      <c r="D235" s="255" t="s">
        <v>1034</v>
      </c>
      <c r="E235" s="256">
        <v>4993</v>
      </c>
      <c r="F235" s="244" t="e">
        <f t="shared" si="3"/>
        <v>#VALUE!</v>
      </c>
      <c r="G235" s="249">
        <v>250</v>
      </c>
      <c r="H235" s="249"/>
      <c r="I235" s="249"/>
      <c r="J235" s="275">
        <f>SUM(table_1[[#This Row],[Third dose or booster, less than 21 days ago]:[Fourth dose or extra booster, at least 21 days ago]])</f>
        <v>0</v>
      </c>
    </row>
    <row r="236" spans="1:11" ht="15" customHeight="1" x14ac:dyDescent="0.3">
      <c r="A236" t="s">
        <v>1026</v>
      </c>
      <c r="B236">
        <v>2023</v>
      </c>
      <c r="C236" t="s">
        <v>1048</v>
      </c>
      <c r="D236" s="255" t="s">
        <v>1034</v>
      </c>
      <c r="E236" s="256">
        <v>5130</v>
      </c>
      <c r="F236" s="244" t="e">
        <f t="shared" si="3"/>
        <v>#VALUE!</v>
      </c>
      <c r="G236" s="249">
        <v>261</v>
      </c>
      <c r="H236" s="249"/>
      <c r="I236" s="249"/>
      <c r="J236" s="275">
        <f>SUM(table_1[[#This Row],[Third dose or booster, less than 21 days ago]:[Fourth dose or extra booster, at least 21 days ago]])</f>
        <v>0</v>
      </c>
    </row>
    <row r="237" spans="1:11" ht="15" customHeight="1" x14ac:dyDescent="0.3">
      <c r="A237" t="s">
        <v>1026</v>
      </c>
      <c r="B237">
        <v>2023</v>
      </c>
      <c r="C237" t="s">
        <v>1027</v>
      </c>
      <c r="D237" s="255" t="s">
        <v>1034</v>
      </c>
      <c r="E237" s="256">
        <v>4574</v>
      </c>
      <c r="F237" s="244" t="e">
        <f t="shared" si="3"/>
        <v>#VALUE!</v>
      </c>
      <c r="G237" s="249">
        <v>272</v>
      </c>
      <c r="H237" s="249"/>
      <c r="I237" s="249"/>
      <c r="J237" s="275">
        <f>SUM(table_1[[#This Row],[Third dose or booster, less than 21 days ago]:[Fourth dose or extra booster, at least 21 days ago]])</f>
        <v>0</v>
      </c>
    </row>
    <row r="238" spans="1:11" ht="15" customHeight="1" x14ac:dyDescent="0.3">
      <c r="A238" t="s">
        <v>1026</v>
      </c>
      <c r="B238">
        <v>2023</v>
      </c>
      <c r="C238" t="s">
        <v>1038</v>
      </c>
      <c r="D238" s="255" t="s">
        <v>1034</v>
      </c>
      <c r="E238" s="256">
        <v>4103</v>
      </c>
      <c r="F238" s="244" t="e">
        <f t="shared" si="3"/>
        <v>#VALUE!</v>
      </c>
      <c r="G238" s="249">
        <v>283</v>
      </c>
      <c r="H238" s="249"/>
      <c r="I238" s="249"/>
      <c r="J238" s="275">
        <f>SUM(table_1[[#This Row],[Third dose or booster, less than 21 days ago]:[Fourth dose or extra booster, at least 21 days ago]])</f>
        <v>0</v>
      </c>
    </row>
    <row r="239" spans="1:11" ht="15" customHeight="1" x14ac:dyDescent="0.3">
      <c r="A239" t="s">
        <v>1026</v>
      </c>
      <c r="B239">
        <v>2021</v>
      </c>
      <c r="C239" t="s">
        <v>1027</v>
      </c>
      <c r="D239" s="263" t="s">
        <v>1033</v>
      </c>
      <c r="E239" s="264">
        <v>1</v>
      </c>
      <c r="F239" s="244" t="e">
        <f t="shared" si="3"/>
        <v>#VALUE!</v>
      </c>
      <c r="G239" s="249">
        <v>7</v>
      </c>
      <c r="H239" s="249"/>
      <c r="I239" s="249"/>
      <c r="J239" s="275">
        <f>SUM(table_1[[#This Row],[Third dose or booster, less than 21 days ago]:[Fourth dose or extra booster, at least 21 days ago]])</f>
        <v>0</v>
      </c>
    </row>
    <row r="240" spans="1:11" ht="15" customHeight="1" x14ac:dyDescent="0.3">
      <c r="A240" t="s">
        <v>1026</v>
      </c>
      <c r="B240">
        <v>2021</v>
      </c>
      <c r="C240" t="s">
        <v>1038</v>
      </c>
      <c r="D240" s="263" t="s">
        <v>1033</v>
      </c>
      <c r="E240" s="264">
        <v>1</v>
      </c>
      <c r="F240" s="244" t="e">
        <f t="shared" si="3"/>
        <v>#VALUE!</v>
      </c>
      <c r="G240" s="249">
        <v>18</v>
      </c>
      <c r="H240" s="249"/>
      <c r="I240" s="249"/>
      <c r="J240" s="275">
        <f>SUM(table_1[[#This Row],[Third dose or booster, less than 21 days ago]:[Fourth dose or extra booster, at least 21 days ago]])</f>
        <v>0</v>
      </c>
    </row>
    <row r="241" spans="1:10" ht="15" customHeight="1" x14ac:dyDescent="0.3">
      <c r="A241" t="s">
        <v>1026</v>
      </c>
      <c r="B241">
        <v>2021</v>
      </c>
      <c r="C241" t="s">
        <v>1039</v>
      </c>
      <c r="D241" s="263" t="s">
        <v>1033</v>
      </c>
      <c r="E241" s="264">
        <v>0</v>
      </c>
      <c r="F241" s="244" t="e">
        <f t="shared" si="3"/>
        <v>#VALUE!</v>
      </c>
      <c r="G241" s="249">
        <v>29</v>
      </c>
      <c r="H241" s="249"/>
      <c r="I241" s="249"/>
      <c r="J241" s="275">
        <f>SUM(table_1[[#This Row],[Third dose or booster, less than 21 days ago]:[Fourth dose or extra booster, at least 21 days ago]])</f>
        <v>0</v>
      </c>
    </row>
    <row r="242" spans="1:10" ht="15" customHeight="1" x14ac:dyDescent="0.3">
      <c r="A242" t="s">
        <v>1026</v>
      </c>
      <c r="B242">
        <v>2021</v>
      </c>
      <c r="C242" t="s">
        <v>1040</v>
      </c>
      <c r="D242" s="263" t="s">
        <v>1033</v>
      </c>
      <c r="E242" s="264">
        <v>0</v>
      </c>
      <c r="F242" s="244" t="e">
        <f t="shared" si="3"/>
        <v>#VALUE!</v>
      </c>
      <c r="G242" s="249">
        <v>40</v>
      </c>
      <c r="I242" s="249"/>
      <c r="J242" s="275">
        <f>SUM(table_1[[#This Row],[Third dose or booster, less than 21 days ago]:[Fourth dose or extra booster, at least 21 days ago]])</f>
        <v>0</v>
      </c>
    </row>
    <row r="243" spans="1:10" ht="15" customHeight="1" x14ac:dyDescent="0.3">
      <c r="A243" t="s">
        <v>1026</v>
      </c>
      <c r="B243">
        <v>2021</v>
      </c>
      <c r="C243" t="s">
        <v>1041</v>
      </c>
      <c r="D243" s="263" t="s">
        <v>1033</v>
      </c>
      <c r="E243" s="264">
        <v>0</v>
      </c>
      <c r="F243" s="244" t="e">
        <f t="shared" si="3"/>
        <v>#VALUE!</v>
      </c>
      <c r="G243" s="249">
        <v>51</v>
      </c>
      <c r="I243" s="249"/>
      <c r="J243" s="275">
        <f>SUM(table_1[[#This Row],[Third dose or booster, less than 21 days ago]:[Fourth dose or extra booster, at least 21 days ago]])</f>
        <v>0</v>
      </c>
    </row>
    <row r="244" spans="1:10" ht="15" customHeight="1" x14ac:dyDescent="0.3">
      <c r="A244" t="s">
        <v>1026</v>
      </c>
      <c r="B244">
        <v>2021</v>
      </c>
      <c r="C244" t="s">
        <v>1042</v>
      </c>
      <c r="D244" s="263" t="s">
        <v>1033</v>
      </c>
      <c r="E244" s="264">
        <v>87</v>
      </c>
      <c r="F244" s="244" t="e">
        <f t="shared" si="3"/>
        <v>#VALUE!</v>
      </c>
      <c r="G244" s="249">
        <v>62</v>
      </c>
      <c r="I244" s="249"/>
      <c r="J244" s="275">
        <f>SUM(table_1[[#This Row],[Third dose or booster, less than 21 days ago]:[Fourth dose or extra booster, at least 21 days ago]])</f>
        <v>0</v>
      </c>
    </row>
    <row r="245" spans="1:10" ht="15" customHeight="1" x14ac:dyDescent="0.3">
      <c r="A245" t="s">
        <v>1026</v>
      </c>
      <c r="B245">
        <v>2021</v>
      </c>
      <c r="C245" t="s">
        <v>1043</v>
      </c>
      <c r="D245" s="263" t="s">
        <v>1033</v>
      </c>
      <c r="E245" s="264">
        <v>3818</v>
      </c>
      <c r="F245" s="244" t="e">
        <f t="shared" si="3"/>
        <v>#VALUE!</v>
      </c>
      <c r="G245" s="249">
        <v>73</v>
      </c>
      <c r="I245" s="249"/>
      <c r="J245" s="275">
        <f>SUM(table_1[[#This Row],[Third dose or booster, less than 21 days ago]:[Fourth dose or extra booster, at least 21 days ago]])</f>
        <v>0</v>
      </c>
    </row>
    <row r="246" spans="1:10" ht="15" customHeight="1" x14ac:dyDescent="0.3">
      <c r="A246" t="s">
        <v>1026</v>
      </c>
      <c r="B246">
        <v>2021</v>
      </c>
      <c r="C246" t="s">
        <v>1044</v>
      </c>
      <c r="D246" s="263" t="s">
        <v>1033</v>
      </c>
      <c r="E246" s="264">
        <v>4721</v>
      </c>
      <c r="F246" s="244" t="e">
        <f t="shared" si="3"/>
        <v>#VALUE!</v>
      </c>
      <c r="G246" s="249">
        <v>84</v>
      </c>
      <c r="I246" s="249"/>
      <c r="J246" s="275">
        <f>SUM(table_1[[#This Row],[Third dose or booster, less than 21 days ago]:[Fourth dose or extra booster, at least 21 days ago]])</f>
        <v>0</v>
      </c>
    </row>
    <row r="247" spans="1:10" ht="15" customHeight="1" x14ac:dyDescent="0.3">
      <c r="A247" t="s">
        <v>1026</v>
      </c>
      <c r="B247">
        <v>2021</v>
      </c>
      <c r="C247" t="s">
        <v>1045</v>
      </c>
      <c r="D247" s="263" t="s">
        <v>1033</v>
      </c>
      <c r="E247" s="264">
        <v>3546</v>
      </c>
      <c r="F247" s="244" t="e">
        <f t="shared" si="3"/>
        <v>#VALUE!</v>
      </c>
      <c r="G247" s="249">
        <v>95</v>
      </c>
      <c r="I247" s="249"/>
      <c r="J247" s="275">
        <f>SUM(table_1[[#This Row],[Third dose or booster, less than 21 days ago]:[Fourth dose or extra booster, at least 21 days ago]])</f>
        <v>0</v>
      </c>
    </row>
    <row r="248" spans="1:10" ht="15" customHeight="1" x14ac:dyDescent="0.3">
      <c r="A248" t="s">
        <v>1026</v>
      </c>
      <c r="B248">
        <v>2022</v>
      </c>
      <c r="C248" t="s">
        <v>1046</v>
      </c>
      <c r="D248" s="263" t="s">
        <v>1033</v>
      </c>
      <c r="E248" s="264">
        <v>1171</v>
      </c>
      <c r="F248" s="244" t="e">
        <f t="shared" si="3"/>
        <v>#VALUE!</v>
      </c>
      <c r="G248" s="249">
        <v>106</v>
      </c>
      <c r="I248" s="249"/>
      <c r="J248" s="275">
        <f>SUM(table_1[[#This Row],[Third dose or booster, less than 21 days ago]:[Fourth dose or extra booster, at least 21 days ago]])</f>
        <v>0</v>
      </c>
    </row>
    <row r="249" spans="1:10" ht="15" customHeight="1" x14ac:dyDescent="0.3">
      <c r="A249" t="s">
        <v>1026</v>
      </c>
      <c r="B249">
        <v>2022</v>
      </c>
      <c r="C249" t="s">
        <v>1047</v>
      </c>
      <c r="D249" s="263" t="s">
        <v>1033</v>
      </c>
      <c r="E249" s="264">
        <v>216</v>
      </c>
      <c r="F249" s="244" t="e">
        <f t="shared" si="3"/>
        <v>#VALUE!</v>
      </c>
      <c r="G249" s="249">
        <v>117</v>
      </c>
      <c r="I249" s="249"/>
      <c r="J249" s="275">
        <f>SUM(table_1[[#This Row],[Third dose or booster, less than 21 days ago]:[Fourth dose or extra booster, at least 21 days ago]])</f>
        <v>0</v>
      </c>
    </row>
    <row r="250" spans="1:10" ht="15" customHeight="1" x14ac:dyDescent="0.3">
      <c r="A250" t="s">
        <v>1026</v>
      </c>
      <c r="B250">
        <v>2022</v>
      </c>
      <c r="C250" t="s">
        <v>1048</v>
      </c>
      <c r="D250" s="263" t="s">
        <v>1033</v>
      </c>
      <c r="E250" s="264">
        <v>103</v>
      </c>
      <c r="F250" s="244" t="e">
        <f t="shared" si="3"/>
        <v>#VALUE!</v>
      </c>
      <c r="G250" s="249">
        <v>128</v>
      </c>
      <c r="I250" s="249"/>
      <c r="J250" s="275">
        <f>SUM(table_1[[#This Row],[Third dose or booster, less than 21 days ago]:[Fourth dose or extra booster, at least 21 days ago]])</f>
        <v>0</v>
      </c>
    </row>
    <row r="251" spans="1:10" ht="15" customHeight="1" x14ac:dyDescent="0.3">
      <c r="A251" t="s">
        <v>1026</v>
      </c>
      <c r="B251">
        <v>2022</v>
      </c>
      <c r="C251" t="s">
        <v>1027</v>
      </c>
      <c r="D251" s="263" t="s">
        <v>1033</v>
      </c>
      <c r="E251" s="264">
        <v>88</v>
      </c>
      <c r="F251" s="244" t="e">
        <f t="shared" si="3"/>
        <v>#VALUE!</v>
      </c>
      <c r="G251" s="249">
        <v>139</v>
      </c>
      <c r="I251" s="249"/>
      <c r="J251" s="275">
        <f>SUM(table_1[[#This Row],[Third dose or booster, less than 21 days ago]:[Fourth dose or extra booster, at least 21 days ago]])</f>
        <v>0</v>
      </c>
    </row>
    <row r="252" spans="1:10" ht="15" customHeight="1" x14ac:dyDescent="0.3">
      <c r="A252" t="s">
        <v>1026</v>
      </c>
      <c r="B252">
        <v>2022</v>
      </c>
      <c r="C252" t="s">
        <v>1038</v>
      </c>
      <c r="D252" s="263" t="s">
        <v>1033</v>
      </c>
      <c r="E252" s="264">
        <v>113</v>
      </c>
      <c r="F252" s="244" t="e">
        <f t="shared" si="3"/>
        <v>#VALUE!</v>
      </c>
      <c r="G252" s="249">
        <v>150</v>
      </c>
      <c r="I252" s="249"/>
      <c r="J252" s="275">
        <f>SUM(table_1[[#This Row],[Third dose or booster, less than 21 days ago]:[Fourth dose or extra booster, at least 21 days ago]])</f>
        <v>0</v>
      </c>
    </row>
    <row r="253" spans="1:10" ht="15" customHeight="1" x14ac:dyDescent="0.3">
      <c r="A253" t="s">
        <v>1026</v>
      </c>
      <c r="B253">
        <v>2022</v>
      </c>
      <c r="C253" t="s">
        <v>1039</v>
      </c>
      <c r="D253" s="263" t="s">
        <v>1033</v>
      </c>
      <c r="E253" s="264">
        <v>71</v>
      </c>
      <c r="F253" s="244" t="e">
        <f t="shared" si="3"/>
        <v>#VALUE!</v>
      </c>
      <c r="G253" s="249">
        <v>161</v>
      </c>
      <c r="I253" s="249"/>
      <c r="J253" s="275">
        <f>SUM(table_1[[#This Row],[Third dose or booster, less than 21 days ago]:[Fourth dose or extra booster, at least 21 days ago]])</f>
        <v>0</v>
      </c>
    </row>
    <row r="254" spans="1:10" ht="15" customHeight="1" x14ac:dyDescent="0.3">
      <c r="A254" t="s">
        <v>1026</v>
      </c>
      <c r="B254">
        <v>2022</v>
      </c>
      <c r="C254" t="s">
        <v>1040</v>
      </c>
      <c r="D254" s="263" t="s">
        <v>1033</v>
      </c>
      <c r="E254" s="264">
        <v>36</v>
      </c>
      <c r="F254" s="244" t="e">
        <f t="shared" si="3"/>
        <v>#VALUE!</v>
      </c>
      <c r="G254" s="249">
        <v>172</v>
      </c>
      <c r="I254" s="249"/>
      <c r="J254" s="275">
        <f>SUM(table_1[[#This Row],[Third dose or booster, less than 21 days ago]:[Fourth dose or extra booster, at least 21 days ago]])</f>
        <v>0</v>
      </c>
    </row>
    <row r="255" spans="1:10" ht="15" customHeight="1" x14ac:dyDescent="0.3">
      <c r="A255" t="s">
        <v>1026</v>
      </c>
      <c r="B255">
        <v>2022</v>
      </c>
      <c r="C255" t="s">
        <v>1041</v>
      </c>
      <c r="D255" s="263" t="s">
        <v>1033</v>
      </c>
      <c r="E255" s="264">
        <v>5</v>
      </c>
      <c r="F255" s="244" t="e">
        <f t="shared" si="3"/>
        <v>#VALUE!</v>
      </c>
      <c r="G255" s="249">
        <v>183</v>
      </c>
      <c r="I255" s="249"/>
      <c r="J255" s="275">
        <f>SUM(table_1[[#This Row],[Third dose or booster, less than 21 days ago]:[Fourth dose or extra booster, at least 21 days ago]])</f>
        <v>0</v>
      </c>
    </row>
    <row r="256" spans="1:10" ht="15" customHeight="1" x14ac:dyDescent="0.3">
      <c r="A256" t="s">
        <v>1026</v>
      </c>
      <c r="B256">
        <v>2022</v>
      </c>
      <c r="C256" t="s">
        <v>1042</v>
      </c>
      <c r="D256" s="263" t="s">
        <v>1033</v>
      </c>
      <c r="E256" s="264">
        <v>4</v>
      </c>
      <c r="F256" s="244" t="e">
        <f t="shared" si="3"/>
        <v>#VALUE!</v>
      </c>
      <c r="G256" s="249">
        <v>194</v>
      </c>
      <c r="I256" s="249"/>
      <c r="J256" s="275">
        <f>SUM(table_1[[#This Row],[Third dose or booster, less than 21 days ago]:[Fourth dose or extra booster, at least 21 days ago]])</f>
        <v>0</v>
      </c>
    </row>
    <row r="257" spans="1:10" ht="15" customHeight="1" x14ac:dyDescent="0.3">
      <c r="A257" t="s">
        <v>1026</v>
      </c>
      <c r="B257">
        <v>2022</v>
      </c>
      <c r="C257" t="s">
        <v>1043</v>
      </c>
      <c r="D257" s="263" t="s">
        <v>1033</v>
      </c>
      <c r="E257" s="264">
        <v>6</v>
      </c>
      <c r="F257" s="244" t="e">
        <f t="shared" si="3"/>
        <v>#VALUE!</v>
      </c>
      <c r="G257" s="249">
        <v>205</v>
      </c>
      <c r="I257" s="249"/>
      <c r="J257" s="275">
        <f>SUM(table_1[[#This Row],[Third dose or booster, less than 21 days ago]:[Fourth dose or extra booster, at least 21 days ago]])</f>
        <v>0</v>
      </c>
    </row>
    <row r="258" spans="1:10" ht="15" customHeight="1" x14ac:dyDescent="0.3">
      <c r="A258" t="s">
        <v>1026</v>
      </c>
      <c r="B258">
        <v>2022</v>
      </c>
      <c r="C258" t="s">
        <v>1044</v>
      </c>
      <c r="D258" s="263" t="s">
        <v>1033</v>
      </c>
      <c r="E258" s="264">
        <v>1</v>
      </c>
      <c r="F258" s="244" t="e">
        <f t="shared" si="3"/>
        <v>#VALUE!</v>
      </c>
      <c r="G258" s="249">
        <v>216</v>
      </c>
      <c r="I258" s="249"/>
      <c r="J258" s="275">
        <f>SUM(table_1[[#This Row],[Third dose or booster, less than 21 days ago]:[Fourth dose or extra booster, at least 21 days ago]])</f>
        <v>0</v>
      </c>
    </row>
    <row r="259" spans="1:10" ht="15" customHeight="1" x14ac:dyDescent="0.3">
      <c r="A259" t="s">
        <v>1026</v>
      </c>
      <c r="B259">
        <v>2022</v>
      </c>
      <c r="C259" t="s">
        <v>1045</v>
      </c>
      <c r="D259" s="263" t="s">
        <v>1033</v>
      </c>
      <c r="E259" s="264">
        <v>1</v>
      </c>
      <c r="F259" s="244" t="e">
        <f t="shared" si="3"/>
        <v>#VALUE!</v>
      </c>
      <c r="G259" s="249">
        <v>227</v>
      </c>
      <c r="I259" s="249"/>
      <c r="J259" s="275">
        <f>SUM(table_1[[#This Row],[Third dose or booster, less than 21 days ago]:[Fourth dose or extra booster, at least 21 days ago]])</f>
        <v>0</v>
      </c>
    </row>
    <row r="260" spans="1:10" ht="15" customHeight="1" x14ac:dyDescent="0.3">
      <c r="A260" t="s">
        <v>1026</v>
      </c>
      <c r="B260">
        <v>2023</v>
      </c>
      <c r="C260" t="s">
        <v>1046</v>
      </c>
      <c r="D260" s="263" t="s">
        <v>1033</v>
      </c>
      <c r="E260" s="264">
        <v>1</v>
      </c>
      <c r="F260" s="244" t="e">
        <f t="shared" si="3"/>
        <v>#VALUE!</v>
      </c>
      <c r="G260" s="249">
        <v>238</v>
      </c>
      <c r="I260" s="249"/>
      <c r="J260" s="275">
        <f>SUM(table_1[[#This Row],[Third dose or booster, less than 21 days ago]:[Fourth dose or extra booster, at least 21 days ago]])</f>
        <v>0</v>
      </c>
    </row>
    <row r="261" spans="1:10" ht="15" customHeight="1" x14ac:dyDescent="0.3">
      <c r="A261" t="s">
        <v>1026</v>
      </c>
      <c r="B261">
        <v>2023</v>
      </c>
      <c r="C261" t="s">
        <v>1047</v>
      </c>
      <c r="D261" s="263" t="s">
        <v>1033</v>
      </c>
      <c r="E261" s="264">
        <v>0</v>
      </c>
      <c r="F261" s="244" t="e">
        <f t="shared" si="3"/>
        <v>#VALUE!</v>
      </c>
      <c r="G261" s="249">
        <v>249</v>
      </c>
      <c r="I261" s="249"/>
      <c r="J261" s="275">
        <f>SUM(table_1[[#This Row],[Third dose or booster, less than 21 days ago]:[Fourth dose or extra booster, at least 21 days ago]])</f>
        <v>0</v>
      </c>
    </row>
    <row r="262" spans="1:10" ht="15" customHeight="1" x14ac:dyDescent="0.3">
      <c r="A262" t="s">
        <v>1026</v>
      </c>
      <c r="B262">
        <v>2023</v>
      </c>
      <c r="C262" t="s">
        <v>1048</v>
      </c>
      <c r="D262" s="263" t="s">
        <v>1033</v>
      </c>
      <c r="E262" s="264">
        <v>0</v>
      </c>
      <c r="F262" s="244" t="e">
        <f t="shared" si="3"/>
        <v>#VALUE!</v>
      </c>
      <c r="G262" s="249">
        <v>260</v>
      </c>
      <c r="I262" s="249"/>
      <c r="J262" s="275">
        <f>SUM(table_1[[#This Row],[Third dose or booster, less than 21 days ago]:[Fourth dose or extra booster, at least 21 days ago]])</f>
        <v>0</v>
      </c>
    </row>
    <row r="263" spans="1:10" ht="15" customHeight="1" x14ac:dyDescent="0.3">
      <c r="A263" t="s">
        <v>1026</v>
      </c>
      <c r="B263">
        <v>2023</v>
      </c>
      <c r="C263" t="s">
        <v>1027</v>
      </c>
      <c r="D263" s="263" t="s">
        <v>1033</v>
      </c>
      <c r="E263" s="264">
        <v>1</v>
      </c>
      <c r="F263" s="244" t="e">
        <f t="shared" si="3"/>
        <v>#VALUE!</v>
      </c>
      <c r="G263" s="249">
        <v>271</v>
      </c>
      <c r="I263" s="249"/>
      <c r="J263" s="275">
        <f>SUM(table_1[[#This Row],[Third dose or booster, less than 21 days ago]:[Fourth dose or extra booster, at least 21 days ago]])</f>
        <v>0</v>
      </c>
    </row>
    <row r="264" spans="1:10" ht="15" customHeight="1" x14ac:dyDescent="0.3">
      <c r="A264" t="s">
        <v>1026</v>
      </c>
      <c r="B264">
        <v>2023</v>
      </c>
      <c r="C264" t="s">
        <v>1038</v>
      </c>
      <c r="D264" s="263" t="s">
        <v>1033</v>
      </c>
      <c r="E264" s="264">
        <v>0</v>
      </c>
      <c r="F264" s="244" t="e">
        <f t="shared" si="3"/>
        <v>#VALUE!</v>
      </c>
      <c r="G264" s="249">
        <v>282</v>
      </c>
      <c r="I264" s="249"/>
      <c r="J264" s="275">
        <f>SUM(table_1[[#This Row],[Third dose or booster, less than 21 days ago]:[Fourth dose or extra booster, at least 21 days ago]])</f>
        <v>0</v>
      </c>
    </row>
    <row r="265" spans="1:10" ht="15" customHeight="1" x14ac:dyDescent="0.3">
      <c r="A265" t="s">
        <v>1026</v>
      </c>
      <c r="B265">
        <v>2021</v>
      </c>
      <c r="C265" t="s">
        <v>1027</v>
      </c>
      <c r="D265" s="259" t="s">
        <v>1014</v>
      </c>
      <c r="E265" s="260">
        <v>3577</v>
      </c>
      <c r="F265" s="244">
        <v>1</v>
      </c>
      <c r="G265" s="249">
        <v>1</v>
      </c>
      <c r="I265" s="249"/>
      <c r="J265" s="275">
        <f>SUM(table_1[[#This Row],[Third dose or booster, less than 21 days ago]:[Fourth dose or extra booster, at least 21 days ago]])</f>
        <v>0</v>
      </c>
    </row>
    <row r="266" spans="1:10" ht="15" customHeight="1" x14ac:dyDescent="0.3">
      <c r="A266" t="s">
        <v>1026</v>
      </c>
      <c r="B266">
        <v>2021</v>
      </c>
      <c r="C266" t="s">
        <v>1038</v>
      </c>
      <c r="D266" s="259" t="s">
        <v>1014</v>
      </c>
      <c r="E266" s="260">
        <v>2885</v>
      </c>
      <c r="F266" s="244">
        <f t="shared" ref="F266:F329" si="4">F265+1</f>
        <v>2</v>
      </c>
      <c r="G266" s="249">
        <v>12</v>
      </c>
      <c r="I266" s="249"/>
      <c r="J266" s="275">
        <f>SUM(table_1[[#This Row],[Third dose or booster, less than 21 days ago]:[Fourth dose or extra booster, at least 21 days ago]])</f>
        <v>0</v>
      </c>
    </row>
    <row r="267" spans="1:10" ht="15" customHeight="1" x14ac:dyDescent="0.3">
      <c r="A267" t="s">
        <v>1026</v>
      </c>
      <c r="B267">
        <v>2021</v>
      </c>
      <c r="C267" t="s">
        <v>1039</v>
      </c>
      <c r="D267" s="259" t="s">
        <v>1014</v>
      </c>
      <c r="E267" s="260">
        <v>2407</v>
      </c>
      <c r="F267" s="244">
        <f t="shared" si="4"/>
        <v>3</v>
      </c>
      <c r="G267" s="249">
        <v>23</v>
      </c>
      <c r="I267" s="249"/>
      <c r="J267" s="275">
        <f>SUM(table_1[[#This Row],[Third dose or booster, less than 21 days ago]:[Fourth dose or extra booster, at least 21 days ago]])</f>
        <v>0</v>
      </c>
    </row>
    <row r="268" spans="1:10" ht="15" customHeight="1" x14ac:dyDescent="0.3">
      <c r="A268" t="s">
        <v>1026</v>
      </c>
      <c r="B268">
        <v>2021</v>
      </c>
      <c r="C268" t="s">
        <v>1040</v>
      </c>
      <c r="D268" s="259" t="s">
        <v>1014</v>
      </c>
      <c r="E268" s="260">
        <v>2581</v>
      </c>
      <c r="F268" s="244">
        <f t="shared" si="4"/>
        <v>4</v>
      </c>
      <c r="G268" s="249">
        <v>34</v>
      </c>
      <c r="I268" s="249"/>
      <c r="J268" s="275">
        <f>SUM(table_1[[#This Row],[Third dose or booster, less than 21 days ago]:[Fourth dose or extra booster, at least 21 days ago]])</f>
        <v>0</v>
      </c>
    </row>
    <row r="269" spans="1:10" ht="15" customHeight="1" x14ac:dyDescent="0.3">
      <c r="A269" t="s">
        <v>1026</v>
      </c>
      <c r="B269">
        <v>2021</v>
      </c>
      <c r="C269" t="s">
        <v>1041</v>
      </c>
      <c r="D269" s="259" t="s">
        <v>1014</v>
      </c>
      <c r="E269" s="260">
        <v>2583</v>
      </c>
      <c r="F269" s="244">
        <f t="shared" si="4"/>
        <v>5</v>
      </c>
      <c r="G269" s="249">
        <v>45</v>
      </c>
      <c r="I269" s="249"/>
      <c r="J269" s="275">
        <f>SUM(table_1[[#This Row],[Third dose or booster, less than 21 days ago]:[Fourth dose or extra booster, at least 21 days ago]])</f>
        <v>0</v>
      </c>
    </row>
    <row r="270" spans="1:10" ht="15" customHeight="1" x14ac:dyDescent="0.3">
      <c r="A270" t="s">
        <v>1026</v>
      </c>
      <c r="B270">
        <v>2021</v>
      </c>
      <c r="C270" t="s">
        <v>1042</v>
      </c>
      <c r="D270" s="259" t="s">
        <v>1014</v>
      </c>
      <c r="E270" s="260">
        <v>2416</v>
      </c>
      <c r="F270" s="244">
        <f t="shared" si="4"/>
        <v>6</v>
      </c>
      <c r="G270" s="249">
        <v>56</v>
      </c>
      <c r="I270" s="249"/>
      <c r="J270" s="275">
        <f>SUM(table_1[[#This Row],[Third dose or booster, less than 21 days ago]:[Fourth dose or extra booster, at least 21 days ago]])</f>
        <v>0</v>
      </c>
    </row>
    <row r="271" spans="1:10" ht="15" customHeight="1" x14ac:dyDescent="0.3">
      <c r="A271" t="s">
        <v>1026</v>
      </c>
      <c r="B271">
        <v>2021</v>
      </c>
      <c r="C271" t="s">
        <v>1043</v>
      </c>
      <c r="D271" s="259" t="s">
        <v>1014</v>
      </c>
      <c r="E271" s="260">
        <v>2409</v>
      </c>
      <c r="F271" s="244">
        <f t="shared" si="4"/>
        <v>7</v>
      </c>
      <c r="G271" s="249">
        <v>67</v>
      </c>
      <c r="I271" s="249"/>
      <c r="J271" s="275">
        <f>SUM(table_1[[#This Row],[Third dose or booster, less than 21 days ago]:[Fourth dose or extra booster, at least 21 days ago]])</f>
        <v>0</v>
      </c>
    </row>
    <row r="272" spans="1:10" ht="15" customHeight="1" x14ac:dyDescent="0.3">
      <c r="A272" t="s">
        <v>1026</v>
      </c>
      <c r="B272">
        <v>2021</v>
      </c>
      <c r="C272" t="s">
        <v>1044</v>
      </c>
      <c r="D272" s="259" t="s">
        <v>1014</v>
      </c>
      <c r="E272" s="260">
        <v>2511</v>
      </c>
      <c r="F272" s="244">
        <f t="shared" si="4"/>
        <v>8</v>
      </c>
      <c r="G272" s="249">
        <v>78</v>
      </c>
      <c r="I272" s="249"/>
      <c r="J272" s="275">
        <f>SUM(table_1[[#This Row],[Third dose or booster, less than 21 days ago]:[Fourth dose or extra booster, at least 21 days ago]])</f>
        <v>0</v>
      </c>
    </row>
    <row r="273" spans="1:10" ht="15" customHeight="1" x14ac:dyDescent="0.3">
      <c r="A273" t="s">
        <v>1026</v>
      </c>
      <c r="B273">
        <v>2021</v>
      </c>
      <c r="C273" t="s">
        <v>1045</v>
      </c>
      <c r="D273" s="259" t="s">
        <v>1014</v>
      </c>
      <c r="E273" s="260">
        <v>2820</v>
      </c>
      <c r="F273" s="244">
        <f t="shared" si="4"/>
        <v>9</v>
      </c>
      <c r="G273" s="249">
        <v>89</v>
      </c>
      <c r="I273" s="249"/>
      <c r="J273" s="275">
        <f>SUM(table_1[[#This Row],[Third dose or booster, less than 21 days ago]:[Fourth dose or extra booster, at least 21 days ago]])</f>
        <v>0</v>
      </c>
    </row>
    <row r="274" spans="1:10" ht="15" customHeight="1" x14ac:dyDescent="0.3">
      <c r="A274" t="s">
        <v>1026</v>
      </c>
      <c r="B274">
        <v>2022</v>
      </c>
      <c r="C274" t="s">
        <v>1046</v>
      </c>
      <c r="D274" s="259" t="s">
        <v>1014</v>
      </c>
      <c r="E274" s="260">
        <v>2566</v>
      </c>
      <c r="F274" s="244">
        <f t="shared" si="4"/>
        <v>10</v>
      </c>
      <c r="G274" s="249">
        <v>100</v>
      </c>
      <c r="I274" s="249"/>
      <c r="J274" s="275">
        <f>SUM(table_1[[#This Row],[Third dose or booster, less than 21 days ago]:[Fourth dose or extra booster, at least 21 days ago]])</f>
        <v>0</v>
      </c>
    </row>
    <row r="275" spans="1:10" ht="15" customHeight="1" x14ac:dyDescent="0.3">
      <c r="A275" t="s">
        <v>1026</v>
      </c>
      <c r="B275">
        <v>2022</v>
      </c>
      <c r="C275" t="s">
        <v>1047</v>
      </c>
      <c r="D275" s="259" t="s">
        <v>1014</v>
      </c>
      <c r="E275" s="260">
        <v>1787</v>
      </c>
      <c r="F275" s="244">
        <f t="shared" si="4"/>
        <v>11</v>
      </c>
      <c r="G275" s="249">
        <v>111</v>
      </c>
      <c r="I275" s="249"/>
      <c r="J275" s="275">
        <f>SUM(table_1[[#This Row],[Third dose or booster, less than 21 days ago]:[Fourth dose or extra booster, at least 21 days ago]])</f>
        <v>0</v>
      </c>
    </row>
    <row r="276" spans="1:10" ht="15" customHeight="1" x14ac:dyDescent="0.3">
      <c r="A276" t="s">
        <v>1026</v>
      </c>
      <c r="B276">
        <v>2022</v>
      </c>
      <c r="C276" t="s">
        <v>1048</v>
      </c>
      <c r="D276" s="259" t="s">
        <v>1014</v>
      </c>
      <c r="E276" s="260">
        <v>1852</v>
      </c>
      <c r="F276" s="244">
        <f t="shared" si="4"/>
        <v>12</v>
      </c>
      <c r="G276" s="249">
        <v>122</v>
      </c>
      <c r="I276" s="249"/>
      <c r="J276" s="275">
        <f>SUM(table_1[[#This Row],[Third dose or booster, less than 21 days ago]:[Fourth dose or extra booster, at least 21 days ago]])</f>
        <v>0</v>
      </c>
    </row>
    <row r="277" spans="1:10" ht="15" customHeight="1" x14ac:dyDescent="0.3">
      <c r="A277" t="s">
        <v>1026</v>
      </c>
      <c r="B277">
        <v>2022</v>
      </c>
      <c r="C277" t="s">
        <v>1027</v>
      </c>
      <c r="D277" s="259" t="s">
        <v>1014</v>
      </c>
      <c r="E277" s="260">
        <v>1682</v>
      </c>
      <c r="F277" s="244">
        <f t="shared" si="4"/>
        <v>13</v>
      </c>
      <c r="G277" s="249">
        <v>133</v>
      </c>
      <c r="I277" s="249"/>
      <c r="J277" s="275">
        <f>SUM(table_1[[#This Row],[Third dose or booster, less than 21 days ago]:[Fourth dose or extra booster, at least 21 days ago]])</f>
        <v>0</v>
      </c>
    </row>
    <row r="278" spans="1:10" ht="15" customHeight="1" x14ac:dyDescent="0.3">
      <c r="A278" t="s">
        <v>1026</v>
      </c>
      <c r="B278">
        <v>2022</v>
      </c>
      <c r="C278" t="s">
        <v>1038</v>
      </c>
      <c r="D278" s="259" t="s">
        <v>1014</v>
      </c>
      <c r="E278" s="260">
        <v>1513</v>
      </c>
      <c r="F278" s="244">
        <f t="shared" si="4"/>
        <v>14</v>
      </c>
      <c r="G278" s="249">
        <v>144</v>
      </c>
      <c r="I278" s="249"/>
      <c r="J278" s="275">
        <f>SUM(table_1[[#This Row],[Third dose or booster, less than 21 days ago]:[Fourth dose or extra booster, at least 21 days ago]])</f>
        <v>0</v>
      </c>
    </row>
    <row r="279" spans="1:10" ht="15" customHeight="1" x14ac:dyDescent="0.3">
      <c r="A279" t="s">
        <v>1026</v>
      </c>
      <c r="B279">
        <v>2022</v>
      </c>
      <c r="C279" t="s">
        <v>1039</v>
      </c>
      <c r="D279" s="259" t="s">
        <v>1014</v>
      </c>
      <c r="E279" s="260">
        <v>1436</v>
      </c>
      <c r="F279" s="244">
        <f t="shared" si="4"/>
        <v>15</v>
      </c>
      <c r="G279" s="249">
        <v>155</v>
      </c>
      <c r="I279" s="249"/>
      <c r="J279" s="275">
        <f>SUM(table_1[[#This Row],[Third dose or booster, less than 21 days ago]:[Fourth dose or extra booster, at least 21 days ago]])</f>
        <v>0</v>
      </c>
    </row>
    <row r="280" spans="1:10" ht="15" customHeight="1" x14ac:dyDescent="0.3">
      <c r="A280" t="s">
        <v>1026</v>
      </c>
      <c r="B280">
        <v>2022</v>
      </c>
      <c r="C280" t="s">
        <v>1040</v>
      </c>
      <c r="D280" s="259" t="s">
        <v>1014</v>
      </c>
      <c r="E280" s="260">
        <v>1704</v>
      </c>
      <c r="F280" s="244">
        <f t="shared" si="4"/>
        <v>16</v>
      </c>
      <c r="G280" s="249">
        <v>166</v>
      </c>
      <c r="I280" s="249"/>
      <c r="J280" s="275">
        <f>SUM(table_1[[#This Row],[Third dose or booster, less than 21 days ago]:[Fourth dose or extra booster, at least 21 days ago]])</f>
        <v>0</v>
      </c>
    </row>
    <row r="281" spans="1:10" ht="15" customHeight="1" x14ac:dyDescent="0.3">
      <c r="A281" t="s">
        <v>1026</v>
      </c>
      <c r="B281">
        <v>2022</v>
      </c>
      <c r="C281" t="s">
        <v>1041</v>
      </c>
      <c r="D281" s="259" t="s">
        <v>1014</v>
      </c>
      <c r="E281" s="260">
        <v>1499</v>
      </c>
      <c r="F281" s="244">
        <f t="shared" si="4"/>
        <v>17</v>
      </c>
      <c r="G281" s="249">
        <v>177</v>
      </c>
      <c r="I281" s="249"/>
      <c r="J281" s="275">
        <f>SUM(table_1[[#This Row],[Third dose or booster, less than 21 days ago]:[Fourth dose or extra booster, at least 21 days ago]])</f>
        <v>0</v>
      </c>
    </row>
    <row r="282" spans="1:10" ht="15" customHeight="1" x14ac:dyDescent="0.3">
      <c r="A282" t="s">
        <v>1026</v>
      </c>
      <c r="B282">
        <v>2022</v>
      </c>
      <c r="C282" t="s">
        <v>1042</v>
      </c>
      <c r="D282" s="259" t="s">
        <v>1014</v>
      </c>
      <c r="E282" s="260">
        <v>1353</v>
      </c>
      <c r="F282" s="244">
        <f t="shared" si="4"/>
        <v>18</v>
      </c>
      <c r="G282" s="249">
        <v>188</v>
      </c>
      <c r="I282" s="249"/>
      <c r="J282" s="275">
        <f>SUM(table_1[[#This Row],[Third dose or booster, less than 21 days ago]:[Fourth dose or extra booster, at least 21 days ago]])</f>
        <v>0</v>
      </c>
    </row>
    <row r="283" spans="1:10" ht="15" customHeight="1" x14ac:dyDescent="0.3">
      <c r="A283" t="s">
        <v>1026</v>
      </c>
      <c r="B283">
        <v>2022</v>
      </c>
      <c r="C283" t="s">
        <v>1043</v>
      </c>
      <c r="D283" s="259" t="s">
        <v>1014</v>
      </c>
      <c r="E283" s="260">
        <v>1562</v>
      </c>
      <c r="F283" s="244">
        <f t="shared" si="4"/>
        <v>19</v>
      </c>
      <c r="G283" s="249">
        <v>199</v>
      </c>
      <c r="I283" s="249"/>
      <c r="J283" s="275">
        <f>SUM(table_1[[#This Row],[Third dose or booster, less than 21 days ago]:[Fourth dose or extra booster, at least 21 days ago]])</f>
        <v>0</v>
      </c>
    </row>
    <row r="284" spans="1:10" ht="15" customHeight="1" x14ac:dyDescent="0.3">
      <c r="A284" t="s">
        <v>1026</v>
      </c>
      <c r="B284">
        <v>2022</v>
      </c>
      <c r="C284" t="s">
        <v>1044</v>
      </c>
      <c r="D284" s="259" t="s">
        <v>1014</v>
      </c>
      <c r="E284" s="260">
        <v>1481</v>
      </c>
      <c r="F284" s="244">
        <f t="shared" si="4"/>
        <v>20</v>
      </c>
      <c r="G284" s="249">
        <v>210</v>
      </c>
      <c r="I284" s="249"/>
      <c r="J284" s="275">
        <f>SUM(table_1[[#This Row],[Third dose or booster, less than 21 days ago]:[Fourth dose or extra booster, at least 21 days ago]])</f>
        <v>0</v>
      </c>
    </row>
    <row r="285" spans="1:10" ht="15" customHeight="1" x14ac:dyDescent="0.3">
      <c r="A285" t="s">
        <v>1026</v>
      </c>
      <c r="B285">
        <v>2022</v>
      </c>
      <c r="C285" t="s">
        <v>1045</v>
      </c>
      <c r="D285" s="259" t="s">
        <v>1014</v>
      </c>
      <c r="E285" s="260">
        <v>2048</v>
      </c>
      <c r="F285" s="244">
        <f t="shared" si="4"/>
        <v>21</v>
      </c>
      <c r="G285" s="249">
        <v>221</v>
      </c>
      <c r="I285" s="249"/>
      <c r="J285" s="275">
        <f>SUM(table_1[[#This Row],[Third dose or booster, less than 21 days ago]:[Fourth dose or extra booster, at least 21 days ago]])</f>
        <v>0</v>
      </c>
    </row>
    <row r="286" spans="1:10" ht="15" customHeight="1" x14ac:dyDescent="0.3">
      <c r="A286" t="s">
        <v>1026</v>
      </c>
      <c r="B286">
        <v>2023</v>
      </c>
      <c r="C286" t="s">
        <v>1046</v>
      </c>
      <c r="D286" s="259" t="s">
        <v>1014</v>
      </c>
      <c r="E286" s="260">
        <v>1757</v>
      </c>
      <c r="F286" s="244">
        <f t="shared" si="4"/>
        <v>22</v>
      </c>
      <c r="G286" s="249">
        <v>232</v>
      </c>
      <c r="I286" s="249"/>
      <c r="J286" s="275">
        <f>SUM(table_1[[#This Row],[Third dose or booster, less than 21 days ago]:[Fourth dose or extra booster, at least 21 days ago]])</f>
        <v>0</v>
      </c>
    </row>
    <row r="287" spans="1:10" ht="15" customHeight="1" x14ac:dyDescent="0.3">
      <c r="A287" t="s">
        <v>1026</v>
      </c>
      <c r="B287">
        <v>2023</v>
      </c>
      <c r="C287" t="s">
        <v>1047</v>
      </c>
      <c r="D287" s="259" t="s">
        <v>1014</v>
      </c>
      <c r="E287" s="260">
        <v>1384</v>
      </c>
      <c r="F287" s="244">
        <f t="shared" si="4"/>
        <v>23</v>
      </c>
      <c r="G287" s="249">
        <v>243</v>
      </c>
      <c r="I287" s="249"/>
      <c r="J287" s="275">
        <f>SUM(table_1[[#This Row],[Third dose or booster, less than 21 days ago]:[Fourth dose or extra booster, at least 21 days ago]])</f>
        <v>0</v>
      </c>
    </row>
    <row r="288" spans="1:10" ht="15" customHeight="1" x14ac:dyDescent="0.3">
      <c r="A288" t="s">
        <v>1026</v>
      </c>
      <c r="B288">
        <v>2023</v>
      </c>
      <c r="C288" t="s">
        <v>1048</v>
      </c>
      <c r="D288" s="259" t="s">
        <v>1014</v>
      </c>
      <c r="E288" s="260">
        <v>1433</v>
      </c>
      <c r="F288" s="244">
        <f t="shared" si="4"/>
        <v>24</v>
      </c>
      <c r="G288" s="249">
        <v>254</v>
      </c>
      <c r="I288" s="249"/>
      <c r="J288" s="275">
        <f>SUM(table_1[[#This Row],[Third dose or booster, less than 21 days ago]:[Fourth dose or extra booster, at least 21 days ago]])</f>
        <v>0</v>
      </c>
    </row>
    <row r="289" spans="1:10" ht="15" customHeight="1" x14ac:dyDescent="0.3">
      <c r="A289" t="s">
        <v>1026</v>
      </c>
      <c r="B289">
        <v>2023</v>
      </c>
      <c r="C289" t="s">
        <v>1027</v>
      </c>
      <c r="D289" s="259" t="s">
        <v>1014</v>
      </c>
      <c r="E289" s="260">
        <v>1319</v>
      </c>
      <c r="F289" s="244">
        <f t="shared" si="4"/>
        <v>25</v>
      </c>
      <c r="G289" s="249">
        <v>265</v>
      </c>
      <c r="I289" s="249"/>
      <c r="J289" s="275">
        <f>SUM(table_1[[#This Row],[Third dose or booster, less than 21 days ago]:[Fourth dose or extra booster, at least 21 days ago]])</f>
        <v>0</v>
      </c>
    </row>
    <row r="290" spans="1:10" ht="15" customHeight="1" x14ac:dyDescent="0.3">
      <c r="A290" t="s">
        <v>1026</v>
      </c>
      <c r="B290">
        <v>2023</v>
      </c>
      <c r="C290" t="s">
        <v>1038</v>
      </c>
      <c r="D290" s="259" t="s">
        <v>1014</v>
      </c>
      <c r="E290" s="260">
        <v>1165</v>
      </c>
      <c r="F290" s="244">
        <f t="shared" si="4"/>
        <v>26</v>
      </c>
      <c r="G290" s="249">
        <v>276</v>
      </c>
      <c r="I290" s="249"/>
      <c r="J290" s="275">
        <f>SUM(table_1[[#This Row],[Third dose or booster, less than 21 days ago]:[Fourth dose or extra booster, at least 21 days ago]])</f>
        <v>0</v>
      </c>
    </row>
    <row r="291" spans="1:10" ht="15" hidden="1" customHeight="1" x14ac:dyDescent="0.3">
      <c r="A291" t="s">
        <v>1049</v>
      </c>
      <c r="B291">
        <v>2021</v>
      </c>
      <c r="C291" t="s">
        <v>1027</v>
      </c>
      <c r="D291" t="s">
        <v>1037</v>
      </c>
      <c r="E291" s="244">
        <v>507</v>
      </c>
      <c r="F291" s="244">
        <f t="shared" si="4"/>
        <v>27</v>
      </c>
      <c r="G291" s="249">
        <v>297</v>
      </c>
      <c r="I291" s="249"/>
      <c r="J291" s="261">
        <f>SUM(table_1[[#This Row],[Third dose or booster, less than 21 days ago]:[Fourth dose or extra booster, at least 21 days ago]])</f>
        <v>0</v>
      </c>
    </row>
    <row r="292" spans="1:10" ht="15" hidden="1" customHeight="1" x14ac:dyDescent="0.3">
      <c r="A292" t="s">
        <v>1049</v>
      </c>
      <c r="B292">
        <v>2021</v>
      </c>
      <c r="C292" t="s">
        <v>1038</v>
      </c>
      <c r="D292" t="s">
        <v>1037</v>
      </c>
      <c r="E292" s="244">
        <v>205</v>
      </c>
      <c r="F292" s="244">
        <f t="shared" si="4"/>
        <v>28</v>
      </c>
      <c r="G292" s="249">
        <v>308</v>
      </c>
      <c r="I292" s="249"/>
      <c r="J292" s="261">
        <f>SUM(table_1[[#This Row],[Third dose or booster, less than 21 days ago]:[Fourth dose or extra booster, at least 21 days ago]])</f>
        <v>0</v>
      </c>
    </row>
    <row r="293" spans="1:10" ht="15" hidden="1" customHeight="1" x14ac:dyDescent="0.3">
      <c r="A293" t="s">
        <v>1049</v>
      </c>
      <c r="B293">
        <v>2021</v>
      </c>
      <c r="C293" t="s">
        <v>1039</v>
      </c>
      <c r="D293" t="s">
        <v>1037</v>
      </c>
      <c r="E293" s="244">
        <v>231</v>
      </c>
      <c r="F293" s="244">
        <f t="shared" si="4"/>
        <v>29</v>
      </c>
      <c r="G293" s="249">
        <v>319</v>
      </c>
      <c r="I293" s="249"/>
      <c r="J293" s="261">
        <f>SUM(table_1[[#This Row],[Third dose or booster, less than 21 days ago]:[Fourth dose or extra booster, at least 21 days ago]])</f>
        <v>0</v>
      </c>
    </row>
    <row r="294" spans="1:10" ht="15" hidden="1" customHeight="1" x14ac:dyDescent="0.3">
      <c r="A294" t="s">
        <v>1049</v>
      </c>
      <c r="B294">
        <v>2021</v>
      </c>
      <c r="C294" t="s">
        <v>1040</v>
      </c>
      <c r="D294" t="s">
        <v>1037</v>
      </c>
      <c r="E294" s="244">
        <v>914</v>
      </c>
      <c r="F294" s="244">
        <f t="shared" si="4"/>
        <v>30</v>
      </c>
      <c r="G294" s="249">
        <v>330</v>
      </c>
      <c r="I294" s="249"/>
      <c r="J294" s="261">
        <f>SUM(table_1[[#This Row],[Third dose or booster, less than 21 days ago]:[Fourth dose or extra booster, at least 21 days ago]])</f>
        <v>0</v>
      </c>
    </row>
    <row r="295" spans="1:10" ht="15" hidden="1" customHeight="1" x14ac:dyDescent="0.3">
      <c r="A295" t="s">
        <v>1049</v>
      </c>
      <c r="B295">
        <v>2021</v>
      </c>
      <c r="C295" t="s">
        <v>1041</v>
      </c>
      <c r="D295" t="s">
        <v>1037</v>
      </c>
      <c r="E295" s="244">
        <v>1771</v>
      </c>
      <c r="F295" s="244">
        <f t="shared" si="4"/>
        <v>31</v>
      </c>
      <c r="G295" s="249">
        <v>341</v>
      </c>
      <c r="I295" s="249"/>
      <c r="J295" s="261">
        <f>SUM(table_1[[#This Row],[Third dose or booster, less than 21 days ago]:[Fourth dose or extra booster, at least 21 days ago]])</f>
        <v>0</v>
      </c>
    </row>
    <row r="296" spans="1:10" ht="15" hidden="1" customHeight="1" x14ac:dyDescent="0.3">
      <c r="A296" t="s">
        <v>1049</v>
      </c>
      <c r="B296">
        <v>2021</v>
      </c>
      <c r="C296" t="s">
        <v>1042</v>
      </c>
      <c r="D296" t="s">
        <v>1037</v>
      </c>
      <c r="E296" s="244">
        <v>2318</v>
      </c>
      <c r="F296" s="244">
        <f t="shared" si="4"/>
        <v>32</v>
      </c>
      <c r="G296" s="249">
        <v>352</v>
      </c>
      <c r="I296" s="249"/>
      <c r="J296" s="261">
        <f>SUM(table_1[[#This Row],[Third dose or booster, less than 21 days ago]:[Fourth dose or extra booster, at least 21 days ago]])</f>
        <v>0</v>
      </c>
    </row>
    <row r="297" spans="1:10" ht="15" hidden="1" customHeight="1" x14ac:dyDescent="0.3">
      <c r="A297" t="s">
        <v>1049</v>
      </c>
      <c r="B297">
        <v>2021</v>
      </c>
      <c r="C297" t="s">
        <v>1043</v>
      </c>
      <c r="D297" t="s">
        <v>1037</v>
      </c>
      <c r="E297" s="244">
        <v>2529</v>
      </c>
      <c r="F297" s="244">
        <f t="shared" si="4"/>
        <v>33</v>
      </c>
      <c r="G297" s="249">
        <v>363</v>
      </c>
      <c r="I297" s="249"/>
      <c r="J297" s="261">
        <f>SUM(table_1[[#This Row],[Third dose or booster, less than 21 days ago]:[Fourth dose or extra booster, at least 21 days ago]])</f>
        <v>0</v>
      </c>
    </row>
    <row r="298" spans="1:10" ht="15" hidden="1" customHeight="1" x14ac:dyDescent="0.3">
      <c r="A298" t="s">
        <v>1049</v>
      </c>
      <c r="B298">
        <v>2021</v>
      </c>
      <c r="C298" t="s">
        <v>1044</v>
      </c>
      <c r="D298" t="s">
        <v>1037</v>
      </c>
      <c r="E298" s="244">
        <v>2551</v>
      </c>
      <c r="F298" s="244">
        <f t="shared" si="4"/>
        <v>34</v>
      </c>
      <c r="G298" s="249">
        <v>374</v>
      </c>
      <c r="I298" s="249"/>
      <c r="J298" s="261">
        <f>SUM(table_1[[#This Row],[Third dose or booster, less than 21 days ago]:[Fourth dose or extra booster, at least 21 days ago]])</f>
        <v>0</v>
      </c>
    </row>
    <row r="299" spans="1:10" ht="15" hidden="1" customHeight="1" x14ac:dyDescent="0.3">
      <c r="A299" t="s">
        <v>1049</v>
      </c>
      <c r="B299">
        <v>2021</v>
      </c>
      <c r="C299" t="s">
        <v>1045</v>
      </c>
      <c r="D299" t="s">
        <v>1037</v>
      </c>
      <c r="E299" s="244">
        <v>2155</v>
      </c>
      <c r="F299" s="244">
        <f t="shared" si="4"/>
        <v>35</v>
      </c>
      <c r="G299" s="249">
        <v>385</v>
      </c>
      <c r="I299" s="249"/>
      <c r="J299" s="261">
        <f>SUM(table_1[[#This Row],[Third dose or booster, less than 21 days ago]:[Fourth dose or extra booster, at least 21 days ago]])</f>
        <v>0</v>
      </c>
    </row>
    <row r="300" spans="1:10" ht="15" hidden="1" customHeight="1" x14ac:dyDescent="0.3">
      <c r="A300" t="s">
        <v>1049</v>
      </c>
      <c r="B300">
        <v>2022</v>
      </c>
      <c r="C300" t="s">
        <v>1046</v>
      </c>
      <c r="D300" t="s">
        <v>1037</v>
      </c>
      <c r="E300" s="244">
        <v>4207</v>
      </c>
      <c r="F300" s="244">
        <f t="shared" si="4"/>
        <v>36</v>
      </c>
      <c r="G300" s="249">
        <v>396</v>
      </c>
      <c r="I300" s="249"/>
      <c r="J300" s="261">
        <f>SUM(table_1[[#This Row],[Third dose or booster, less than 21 days ago]:[Fourth dose or extra booster, at least 21 days ago]])</f>
        <v>0</v>
      </c>
    </row>
    <row r="301" spans="1:10" ht="15" hidden="1" customHeight="1" x14ac:dyDescent="0.3">
      <c r="A301" t="s">
        <v>1049</v>
      </c>
      <c r="B301">
        <v>2022</v>
      </c>
      <c r="C301" t="s">
        <v>1047</v>
      </c>
      <c r="D301" t="s">
        <v>1037</v>
      </c>
      <c r="E301" s="244">
        <v>2620</v>
      </c>
      <c r="F301" s="244">
        <f t="shared" si="4"/>
        <v>37</v>
      </c>
      <c r="G301" s="249">
        <v>407</v>
      </c>
      <c r="I301" s="249"/>
      <c r="J301" s="261">
        <f>SUM(table_1[[#This Row],[Third dose or booster, less than 21 days ago]:[Fourth dose or extra booster, at least 21 days ago]])</f>
        <v>0</v>
      </c>
    </row>
    <row r="302" spans="1:10" ht="15" hidden="1" customHeight="1" x14ac:dyDescent="0.3">
      <c r="A302" t="s">
        <v>1049</v>
      </c>
      <c r="B302">
        <v>2022</v>
      </c>
      <c r="C302" t="s">
        <v>1048</v>
      </c>
      <c r="D302" t="s">
        <v>1037</v>
      </c>
      <c r="E302" s="244">
        <v>2863</v>
      </c>
      <c r="F302" s="244">
        <f t="shared" si="4"/>
        <v>38</v>
      </c>
      <c r="G302" s="249">
        <v>418</v>
      </c>
      <c r="I302" s="249"/>
      <c r="J302" s="261">
        <f>SUM(table_1[[#This Row],[Third dose or booster, less than 21 days ago]:[Fourth dose or extra booster, at least 21 days ago]])</f>
        <v>0</v>
      </c>
    </row>
    <row r="303" spans="1:10" ht="15" hidden="1" customHeight="1" x14ac:dyDescent="0.3">
      <c r="A303" t="s">
        <v>1049</v>
      </c>
      <c r="B303">
        <v>2022</v>
      </c>
      <c r="C303" t="s">
        <v>1027</v>
      </c>
      <c r="D303" t="s">
        <v>1037</v>
      </c>
      <c r="E303" s="244">
        <v>3642</v>
      </c>
      <c r="F303" s="244">
        <f t="shared" si="4"/>
        <v>39</v>
      </c>
      <c r="G303" s="249">
        <v>429</v>
      </c>
      <c r="I303" s="249"/>
      <c r="J303" s="261">
        <f>SUM(table_1[[#This Row],[Third dose or booster, less than 21 days ago]:[Fourth dose or extra booster, at least 21 days ago]])</f>
        <v>0</v>
      </c>
    </row>
    <row r="304" spans="1:10" ht="15" hidden="1" customHeight="1" x14ac:dyDescent="0.3">
      <c r="A304" t="s">
        <v>1049</v>
      </c>
      <c r="B304">
        <v>2022</v>
      </c>
      <c r="C304" t="s">
        <v>1038</v>
      </c>
      <c r="D304" t="s">
        <v>1037</v>
      </c>
      <c r="E304" s="244">
        <v>1522</v>
      </c>
      <c r="F304" s="244">
        <f t="shared" si="4"/>
        <v>40</v>
      </c>
      <c r="G304" s="249">
        <v>440</v>
      </c>
      <c r="I304" s="249"/>
      <c r="J304" s="261">
        <f>SUM(table_1[[#This Row],[Third dose or booster, less than 21 days ago]:[Fourth dose or extra booster, at least 21 days ago]])</f>
        <v>0</v>
      </c>
    </row>
    <row r="305" spans="1:10" ht="15" hidden="1" customHeight="1" x14ac:dyDescent="0.3">
      <c r="A305" t="s">
        <v>1049</v>
      </c>
      <c r="B305">
        <v>2022</v>
      </c>
      <c r="C305" t="s">
        <v>1039</v>
      </c>
      <c r="D305" t="s">
        <v>1037</v>
      </c>
      <c r="E305" s="244">
        <v>971</v>
      </c>
      <c r="F305" s="244">
        <f t="shared" si="4"/>
        <v>41</v>
      </c>
      <c r="G305" s="249">
        <v>451</v>
      </c>
      <c r="I305" s="249"/>
      <c r="J305" s="261">
        <f>SUM(table_1[[#This Row],[Third dose or booster, less than 21 days ago]:[Fourth dose or extra booster, at least 21 days ago]])</f>
        <v>0</v>
      </c>
    </row>
    <row r="306" spans="1:10" ht="15" hidden="1" customHeight="1" x14ac:dyDescent="0.3">
      <c r="A306" t="s">
        <v>1049</v>
      </c>
      <c r="B306">
        <v>2022</v>
      </c>
      <c r="C306" t="s">
        <v>1040</v>
      </c>
      <c r="D306" t="s">
        <v>1037</v>
      </c>
      <c r="E306" s="244">
        <v>2585</v>
      </c>
      <c r="F306" s="244">
        <f t="shared" si="4"/>
        <v>42</v>
      </c>
      <c r="G306" s="249">
        <v>462</v>
      </c>
      <c r="I306" s="249"/>
      <c r="J306" s="261">
        <f>SUM(table_1[[#This Row],[Third dose or booster, less than 21 days ago]:[Fourth dose or extra booster, at least 21 days ago]])</f>
        <v>0</v>
      </c>
    </row>
    <row r="307" spans="1:10" ht="15" hidden="1" customHeight="1" x14ac:dyDescent="0.3">
      <c r="A307" t="s">
        <v>1049</v>
      </c>
      <c r="B307">
        <v>2022</v>
      </c>
      <c r="C307" t="s">
        <v>1041</v>
      </c>
      <c r="D307" t="s">
        <v>1037</v>
      </c>
      <c r="E307" s="244">
        <v>1703</v>
      </c>
      <c r="F307" s="244">
        <f t="shared" si="4"/>
        <v>43</v>
      </c>
      <c r="G307" s="249">
        <v>473</v>
      </c>
      <c r="I307" s="249"/>
      <c r="J307" s="261">
        <f>SUM(table_1[[#This Row],[Third dose or booster, less than 21 days ago]:[Fourth dose or extra booster, at least 21 days ago]])</f>
        <v>0</v>
      </c>
    </row>
    <row r="308" spans="1:10" ht="15" hidden="1" customHeight="1" x14ac:dyDescent="0.3">
      <c r="A308" t="s">
        <v>1049</v>
      </c>
      <c r="B308">
        <v>2022</v>
      </c>
      <c r="C308" t="s">
        <v>1042</v>
      </c>
      <c r="D308" t="s">
        <v>1037</v>
      </c>
      <c r="E308" s="244">
        <v>1002</v>
      </c>
      <c r="F308" s="244">
        <f t="shared" si="4"/>
        <v>44</v>
      </c>
      <c r="G308" s="249">
        <v>484</v>
      </c>
      <c r="I308" s="249"/>
      <c r="J308" s="261">
        <f>SUM(table_1[[#This Row],[Third dose or booster, less than 21 days ago]:[Fourth dose or extra booster, at least 21 days ago]])</f>
        <v>0</v>
      </c>
    </row>
    <row r="309" spans="1:10" ht="15" hidden="1" customHeight="1" x14ac:dyDescent="0.3">
      <c r="A309" t="s">
        <v>1049</v>
      </c>
      <c r="B309">
        <v>2022</v>
      </c>
      <c r="C309" t="s">
        <v>1043</v>
      </c>
      <c r="D309" t="s">
        <v>1037</v>
      </c>
      <c r="E309" s="244">
        <v>2353</v>
      </c>
      <c r="F309" s="244">
        <f t="shared" si="4"/>
        <v>45</v>
      </c>
      <c r="G309" s="249">
        <v>495</v>
      </c>
      <c r="I309" s="249"/>
      <c r="J309" s="261">
        <f>SUM(table_1[[#This Row],[Third dose or booster, less than 21 days ago]:[Fourth dose or extra booster, at least 21 days ago]])</f>
        <v>0</v>
      </c>
    </row>
    <row r="310" spans="1:10" ht="15" hidden="1" customHeight="1" x14ac:dyDescent="0.3">
      <c r="A310" t="s">
        <v>1049</v>
      </c>
      <c r="B310">
        <v>2022</v>
      </c>
      <c r="C310" t="s">
        <v>1044</v>
      </c>
      <c r="D310" t="s">
        <v>1037</v>
      </c>
      <c r="E310" s="244">
        <v>1325</v>
      </c>
      <c r="F310" s="244">
        <f t="shared" si="4"/>
        <v>46</v>
      </c>
      <c r="G310" s="249">
        <v>506</v>
      </c>
      <c r="I310" s="249"/>
      <c r="J310" s="261">
        <f>SUM(table_1[[#This Row],[Third dose or booster, less than 21 days ago]:[Fourth dose or extra booster, at least 21 days ago]])</f>
        <v>0</v>
      </c>
    </row>
    <row r="311" spans="1:10" ht="15" hidden="1" customHeight="1" x14ac:dyDescent="0.3">
      <c r="A311" t="s">
        <v>1049</v>
      </c>
      <c r="B311">
        <v>2022</v>
      </c>
      <c r="C311" t="s">
        <v>1045</v>
      </c>
      <c r="D311" t="s">
        <v>1037</v>
      </c>
      <c r="E311" s="244">
        <v>2066</v>
      </c>
      <c r="F311" s="244">
        <f t="shared" si="4"/>
        <v>47</v>
      </c>
      <c r="G311" s="249">
        <v>517</v>
      </c>
      <c r="I311" s="249"/>
      <c r="J311" s="261">
        <f>SUM(table_1[[#This Row],[Third dose or booster, less than 21 days ago]:[Fourth dose or extra booster, at least 21 days ago]])</f>
        <v>0</v>
      </c>
    </row>
    <row r="312" spans="1:10" ht="15" hidden="1" customHeight="1" x14ac:dyDescent="0.3">
      <c r="A312" s="250" t="s">
        <v>1049</v>
      </c>
      <c r="B312" s="250">
        <v>2023</v>
      </c>
      <c r="C312" s="250" t="s">
        <v>1046</v>
      </c>
      <c r="D312" s="250" t="s">
        <v>1037</v>
      </c>
      <c r="E312" s="251">
        <v>2187</v>
      </c>
      <c r="F312" s="244">
        <f t="shared" si="4"/>
        <v>48</v>
      </c>
      <c r="G312" s="252">
        <v>528</v>
      </c>
      <c r="H312" s="250"/>
      <c r="I312" s="252"/>
      <c r="J312" s="262">
        <f>SUM(table_1[[#This Row],[Third dose or booster, less than 21 days ago]:[Fourth dose or extra booster, at least 21 days ago]])</f>
        <v>0</v>
      </c>
    </row>
    <row r="313" spans="1:10" ht="15" hidden="1" customHeight="1" x14ac:dyDescent="0.3">
      <c r="A313" s="250" t="s">
        <v>1049</v>
      </c>
      <c r="B313" s="250">
        <v>2023</v>
      </c>
      <c r="C313" s="250" t="s">
        <v>1047</v>
      </c>
      <c r="D313" s="250" t="s">
        <v>1037</v>
      </c>
      <c r="E313" s="251">
        <v>1530</v>
      </c>
      <c r="F313" s="244">
        <f t="shared" si="4"/>
        <v>49</v>
      </c>
      <c r="G313" s="252">
        <v>539</v>
      </c>
      <c r="H313" s="250"/>
      <c r="I313" s="252"/>
      <c r="J313" s="262">
        <f>SUM(table_1[[#This Row],[Third dose or booster, less than 21 days ago]:[Fourth dose or extra booster, at least 21 days ago]])</f>
        <v>0</v>
      </c>
    </row>
    <row r="314" spans="1:10" ht="15" hidden="1" customHeight="1" x14ac:dyDescent="0.3">
      <c r="A314" s="250" t="s">
        <v>1049</v>
      </c>
      <c r="B314" s="250">
        <v>2023</v>
      </c>
      <c r="C314" s="250" t="s">
        <v>1048</v>
      </c>
      <c r="D314" s="250" t="s">
        <v>1037</v>
      </c>
      <c r="E314" s="251">
        <v>2209</v>
      </c>
      <c r="F314" s="244">
        <f t="shared" si="4"/>
        <v>50</v>
      </c>
      <c r="G314" s="252">
        <v>550</v>
      </c>
      <c r="H314" s="250"/>
      <c r="I314" s="252"/>
      <c r="J314" s="262">
        <f>SUM(table_1[[#This Row],[Third dose or booster, less than 21 days ago]:[Fourth dose or extra booster, at least 21 days ago]])</f>
        <v>0</v>
      </c>
    </row>
    <row r="315" spans="1:10" ht="15" hidden="1" customHeight="1" x14ac:dyDescent="0.3">
      <c r="A315" s="250" t="s">
        <v>1049</v>
      </c>
      <c r="B315" s="250">
        <v>2023</v>
      </c>
      <c r="C315" s="250" t="s">
        <v>1027</v>
      </c>
      <c r="D315" s="250" t="s">
        <v>1037</v>
      </c>
      <c r="E315" s="251">
        <v>1503</v>
      </c>
      <c r="F315" s="244">
        <f t="shared" si="4"/>
        <v>51</v>
      </c>
      <c r="G315" s="252">
        <v>561</v>
      </c>
      <c r="H315" s="250"/>
      <c r="I315" s="252"/>
      <c r="J315" s="262">
        <f>SUM(table_1[[#This Row],[Third dose or booster, less than 21 days ago]:[Fourth dose or extra booster, at least 21 days ago]])</f>
        <v>0</v>
      </c>
    </row>
    <row r="316" spans="1:10" ht="15" hidden="1" customHeight="1" x14ac:dyDescent="0.3">
      <c r="A316" s="250" t="s">
        <v>1049</v>
      </c>
      <c r="B316" s="250">
        <v>2023</v>
      </c>
      <c r="C316" s="250" t="s">
        <v>1038</v>
      </c>
      <c r="D316" s="250" t="s">
        <v>1037</v>
      </c>
      <c r="E316" s="251">
        <v>901</v>
      </c>
      <c r="F316" s="244">
        <f t="shared" si="4"/>
        <v>52</v>
      </c>
      <c r="G316" s="252">
        <v>572</v>
      </c>
      <c r="H316" s="250"/>
      <c r="I316" s="252"/>
      <c r="J316" s="262">
        <f>SUM(table_1[[#This Row],[Third dose or booster, less than 21 days ago]:[Fourth dose or extra booster, at least 21 days ago]])</f>
        <v>0</v>
      </c>
    </row>
    <row r="317" spans="1:10" ht="15" hidden="1" customHeight="1" x14ac:dyDescent="0.3">
      <c r="A317" t="s">
        <v>1049</v>
      </c>
      <c r="B317">
        <v>2021</v>
      </c>
      <c r="C317" t="s">
        <v>1027</v>
      </c>
      <c r="D317" t="s">
        <v>1029</v>
      </c>
      <c r="E317" s="244">
        <v>390</v>
      </c>
      <c r="F317" s="244">
        <f t="shared" si="4"/>
        <v>53</v>
      </c>
      <c r="G317" s="249">
        <v>289</v>
      </c>
      <c r="I317" s="249"/>
      <c r="J317" s="261">
        <f>SUM(table_1[[#This Row],[Third dose or booster, less than 21 days ago]:[Fourth dose or extra booster, at least 21 days ago]])</f>
        <v>0</v>
      </c>
    </row>
    <row r="318" spans="1:10" ht="15" hidden="1" customHeight="1" x14ac:dyDescent="0.3">
      <c r="A318" t="s">
        <v>1049</v>
      </c>
      <c r="B318">
        <v>2021</v>
      </c>
      <c r="C318" t="s">
        <v>1038</v>
      </c>
      <c r="D318" t="s">
        <v>1029</v>
      </c>
      <c r="E318" s="244">
        <v>105</v>
      </c>
      <c r="F318" s="244">
        <f t="shared" si="4"/>
        <v>54</v>
      </c>
      <c r="G318" s="249">
        <v>300</v>
      </c>
      <c r="I318" s="249"/>
      <c r="J318" s="261">
        <f>SUM(table_1[[#This Row],[Third dose or booster, less than 21 days ago]:[Fourth dose or extra booster, at least 21 days ago]])</f>
        <v>0</v>
      </c>
    </row>
    <row r="319" spans="1:10" ht="15" hidden="1" customHeight="1" x14ac:dyDescent="0.3">
      <c r="A319" t="s">
        <v>1049</v>
      </c>
      <c r="B319">
        <v>2021</v>
      </c>
      <c r="C319" t="s">
        <v>1039</v>
      </c>
      <c r="D319" t="s">
        <v>1029</v>
      </c>
      <c r="E319" s="244">
        <v>48</v>
      </c>
      <c r="F319" s="244">
        <f t="shared" si="4"/>
        <v>55</v>
      </c>
      <c r="G319" s="249">
        <v>311</v>
      </c>
      <c r="I319" s="249"/>
      <c r="J319" s="261">
        <f>SUM(table_1[[#This Row],[Third dose or booster, less than 21 days ago]:[Fourth dose or extra booster, at least 21 days ago]])</f>
        <v>0</v>
      </c>
    </row>
    <row r="320" spans="1:10" ht="15" hidden="1" customHeight="1" x14ac:dyDescent="0.3">
      <c r="A320" t="s">
        <v>1049</v>
      </c>
      <c r="B320">
        <v>2021</v>
      </c>
      <c r="C320" t="s">
        <v>1040</v>
      </c>
      <c r="D320" t="s">
        <v>1029</v>
      </c>
      <c r="E320" s="244">
        <v>76</v>
      </c>
      <c r="F320" s="244">
        <f t="shared" si="4"/>
        <v>56</v>
      </c>
      <c r="G320" s="249">
        <v>322</v>
      </c>
      <c r="I320" s="249"/>
      <c r="J320" s="261">
        <f>SUM(table_1[[#This Row],[Third dose or booster, less than 21 days ago]:[Fourth dose or extra booster, at least 21 days ago]])</f>
        <v>0</v>
      </c>
    </row>
    <row r="321" spans="1:10" ht="15" hidden="1" customHeight="1" x14ac:dyDescent="0.3">
      <c r="A321" t="s">
        <v>1049</v>
      </c>
      <c r="B321">
        <v>2021</v>
      </c>
      <c r="C321" t="s">
        <v>1041</v>
      </c>
      <c r="D321" t="s">
        <v>1029</v>
      </c>
      <c r="E321" s="244">
        <v>91</v>
      </c>
      <c r="F321" s="244">
        <f t="shared" si="4"/>
        <v>57</v>
      </c>
      <c r="G321" s="249">
        <v>333</v>
      </c>
      <c r="I321" s="249"/>
      <c r="J321" s="261">
        <f>SUM(table_1[[#This Row],[Third dose or booster, less than 21 days ago]:[Fourth dose or extra booster, at least 21 days ago]])</f>
        <v>0</v>
      </c>
    </row>
    <row r="322" spans="1:10" ht="15" hidden="1" customHeight="1" x14ac:dyDescent="0.3">
      <c r="A322" t="s">
        <v>1049</v>
      </c>
      <c r="B322">
        <v>2021</v>
      </c>
      <c r="C322" t="s">
        <v>1042</v>
      </c>
      <c r="D322" t="s">
        <v>1029</v>
      </c>
      <c r="E322" s="244">
        <v>79</v>
      </c>
      <c r="F322" s="244">
        <f t="shared" si="4"/>
        <v>58</v>
      </c>
      <c r="G322" s="249">
        <v>344</v>
      </c>
      <c r="I322" s="249"/>
      <c r="J322" s="261">
        <f>SUM(table_1[[#This Row],[Third dose or booster, less than 21 days ago]:[Fourth dose or extra booster, at least 21 days ago]])</f>
        <v>0</v>
      </c>
    </row>
    <row r="323" spans="1:10" ht="15" hidden="1" customHeight="1" x14ac:dyDescent="0.3">
      <c r="A323" t="s">
        <v>1049</v>
      </c>
      <c r="B323">
        <v>2021</v>
      </c>
      <c r="C323" t="s">
        <v>1043</v>
      </c>
      <c r="D323" t="s">
        <v>1029</v>
      </c>
      <c r="E323" s="244">
        <v>69</v>
      </c>
      <c r="F323" s="244">
        <f t="shared" si="4"/>
        <v>59</v>
      </c>
      <c r="G323" s="249">
        <v>355</v>
      </c>
      <c r="I323" s="249"/>
      <c r="J323" s="261">
        <f>SUM(table_1[[#This Row],[Third dose or booster, less than 21 days ago]:[Fourth dose or extra booster, at least 21 days ago]])</f>
        <v>0</v>
      </c>
    </row>
    <row r="324" spans="1:10" ht="15" hidden="1" customHeight="1" x14ac:dyDescent="0.3">
      <c r="A324" t="s">
        <v>1049</v>
      </c>
      <c r="B324">
        <v>2021</v>
      </c>
      <c r="C324" t="s">
        <v>1044</v>
      </c>
      <c r="D324" t="s">
        <v>1029</v>
      </c>
      <c r="E324" s="244">
        <v>67</v>
      </c>
      <c r="F324" s="244">
        <f t="shared" si="4"/>
        <v>60</v>
      </c>
      <c r="G324" s="249">
        <v>366</v>
      </c>
      <c r="I324" s="249"/>
      <c r="J324" s="261">
        <f>SUM(table_1[[#This Row],[Third dose or booster, less than 21 days ago]:[Fourth dose or extra booster, at least 21 days ago]])</f>
        <v>0</v>
      </c>
    </row>
    <row r="325" spans="1:10" ht="15" hidden="1" customHeight="1" x14ac:dyDescent="0.3">
      <c r="A325" t="s">
        <v>1049</v>
      </c>
      <c r="B325">
        <v>2021</v>
      </c>
      <c r="C325" t="s">
        <v>1045</v>
      </c>
      <c r="D325" t="s">
        <v>1029</v>
      </c>
      <c r="E325" s="244">
        <v>91</v>
      </c>
      <c r="F325" s="244">
        <f t="shared" si="4"/>
        <v>61</v>
      </c>
      <c r="G325" s="249">
        <v>377</v>
      </c>
      <c r="I325" s="249"/>
      <c r="J325" s="261">
        <f>SUM(table_1[[#This Row],[Third dose or booster, less than 21 days ago]:[Fourth dose or extra booster, at least 21 days ago]])</f>
        <v>0</v>
      </c>
    </row>
    <row r="326" spans="1:10" ht="15" hidden="1" customHeight="1" x14ac:dyDescent="0.3">
      <c r="A326" t="s">
        <v>1049</v>
      </c>
      <c r="B326">
        <v>2022</v>
      </c>
      <c r="C326" t="s">
        <v>1046</v>
      </c>
      <c r="D326" t="s">
        <v>1029</v>
      </c>
      <c r="E326" s="244">
        <v>124</v>
      </c>
      <c r="F326" s="244">
        <f t="shared" si="4"/>
        <v>62</v>
      </c>
      <c r="G326" s="249">
        <v>388</v>
      </c>
      <c r="I326" s="249"/>
      <c r="J326" s="261">
        <f>SUM(table_1[[#This Row],[Third dose or booster, less than 21 days ago]:[Fourth dose or extra booster, at least 21 days ago]])</f>
        <v>0</v>
      </c>
    </row>
    <row r="327" spans="1:10" ht="15" hidden="1" customHeight="1" x14ac:dyDescent="0.3">
      <c r="A327" t="s">
        <v>1049</v>
      </c>
      <c r="B327">
        <v>2022</v>
      </c>
      <c r="C327" t="s">
        <v>1047</v>
      </c>
      <c r="D327" t="s">
        <v>1029</v>
      </c>
      <c r="E327" s="244">
        <v>61</v>
      </c>
      <c r="F327" s="244">
        <f t="shared" si="4"/>
        <v>63</v>
      </c>
      <c r="G327" s="249">
        <v>399</v>
      </c>
      <c r="I327" s="249"/>
      <c r="J327" s="261">
        <f>SUM(table_1[[#This Row],[Third dose or booster, less than 21 days ago]:[Fourth dose or extra booster, at least 21 days ago]])</f>
        <v>0</v>
      </c>
    </row>
    <row r="328" spans="1:10" ht="15" hidden="1" customHeight="1" x14ac:dyDescent="0.3">
      <c r="A328" t="s">
        <v>1049</v>
      </c>
      <c r="B328">
        <v>2022</v>
      </c>
      <c r="C328" t="s">
        <v>1048</v>
      </c>
      <c r="D328" t="s">
        <v>1029</v>
      </c>
      <c r="E328" s="244">
        <v>47</v>
      </c>
      <c r="F328" s="244">
        <f t="shared" si="4"/>
        <v>64</v>
      </c>
      <c r="G328" s="249">
        <v>410</v>
      </c>
      <c r="I328" s="249"/>
      <c r="J328" s="261">
        <f>SUM(table_1[[#This Row],[Third dose or booster, less than 21 days ago]:[Fourth dose or extra booster, at least 21 days ago]])</f>
        <v>0</v>
      </c>
    </row>
    <row r="329" spans="1:10" ht="15" hidden="1" customHeight="1" x14ac:dyDescent="0.3">
      <c r="A329" t="s">
        <v>1049</v>
      </c>
      <c r="B329">
        <v>2022</v>
      </c>
      <c r="C329" t="s">
        <v>1027</v>
      </c>
      <c r="D329" t="s">
        <v>1029</v>
      </c>
      <c r="E329" s="244">
        <v>48</v>
      </c>
      <c r="F329" s="244">
        <f t="shared" si="4"/>
        <v>65</v>
      </c>
      <c r="G329" s="249">
        <v>421</v>
      </c>
      <c r="I329" s="249"/>
      <c r="J329" s="261">
        <f>SUM(table_1[[#This Row],[Third dose or booster, less than 21 days ago]:[Fourth dose or extra booster, at least 21 days ago]])</f>
        <v>0</v>
      </c>
    </row>
    <row r="330" spans="1:10" ht="15" hidden="1" customHeight="1" x14ac:dyDescent="0.3">
      <c r="A330" t="s">
        <v>1049</v>
      </c>
      <c r="B330">
        <v>2022</v>
      </c>
      <c r="C330" t="s">
        <v>1038</v>
      </c>
      <c r="D330" t="s">
        <v>1029</v>
      </c>
      <c r="E330" s="244">
        <v>23</v>
      </c>
      <c r="F330" s="244">
        <f t="shared" ref="F330:F393" si="5">F329+1</f>
        <v>66</v>
      </c>
      <c r="G330" s="249">
        <v>432</v>
      </c>
      <c r="I330" s="249"/>
      <c r="J330" s="261">
        <f>SUM(table_1[[#This Row],[Third dose or booster, less than 21 days ago]:[Fourth dose or extra booster, at least 21 days ago]])</f>
        <v>0</v>
      </c>
    </row>
    <row r="331" spans="1:10" ht="15" hidden="1" customHeight="1" x14ac:dyDescent="0.3">
      <c r="A331" t="s">
        <v>1049</v>
      </c>
      <c r="B331">
        <v>2022</v>
      </c>
      <c r="C331" t="s">
        <v>1039</v>
      </c>
      <c r="D331" t="s">
        <v>1029</v>
      </c>
      <c r="E331" s="244">
        <v>13</v>
      </c>
      <c r="F331" s="244">
        <f t="shared" si="5"/>
        <v>67</v>
      </c>
      <c r="G331" s="249">
        <v>443</v>
      </c>
      <c r="I331" s="249"/>
      <c r="J331" s="261">
        <f>SUM(table_1[[#This Row],[Third dose or booster, less than 21 days ago]:[Fourth dose or extra booster, at least 21 days ago]])</f>
        <v>0</v>
      </c>
    </row>
    <row r="332" spans="1:10" ht="15" hidden="1" customHeight="1" x14ac:dyDescent="0.3">
      <c r="A332" t="s">
        <v>1049</v>
      </c>
      <c r="B332">
        <v>2022</v>
      </c>
      <c r="C332" t="s">
        <v>1040</v>
      </c>
      <c r="D332" t="s">
        <v>1029</v>
      </c>
      <c r="E332" s="244">
        <v>23</v>
      </c>
      <c r="F332" s="244">
        <f t="shared" si="5"/>
        <v>68</v>
      </c>
      <c r="G332" s="249">
        <v>454</v>
      </c>
      <c r="I332" s="249"/>
      <c r="J332" s="261">
        <f>SUM(table_1[[#This Row],[Third dose or booster, less than 21 days ago]:[Fourth dose or extra booster, at least 21 days ago]])</f>
        <v>0</v>
      </c>
    </row>
    <row r="333" spans="1:10" ht="15" hidden="1" customHeight="1" x14ac:dyDescent="0.3">
      <c r="A333" t="s">
        <v>1049</v>
      </c>
      <c r="B333">
        <v>2022</v>
      </c>
      <c r="C333" t="s">
        <v>1041</v>
      </c>
      <c r="D333" t="s">
        <v>1029</v>
      </c>
      <c r="E333" s="244">
        <v>15</v>
      </c>
      <c r="F333" s="244">
        <f t="shared" si="5"/>
        <v>69</v>
      </c>
      <c r="G333" s="249">
        <v>465</v>
      </c>
      <c r="I333" s="249"/>
      <c r="J333" s="261">
        <f>SUM(table_1[[#This Row],[Third dose or booster, less than 21 days ago]:[Fourth dose or extra booster, at least 21 days ago]])</f>
        <v>0</v>
      </c>
    </row>
    <row r="334" spans="1:10" ht="15" hidden="1" customHeight="1" x14ac:dyDescent="0.3">
      <c r="A334" t="s">
        <v>1049</v>
      </c>
      <c r="B334">
        <v>2022</v>
      </c>
      <c r="C334" t="s">
        <v>1042</v>
      </c>
      <c r="D334" t="s">
        <v>1029</v>
      </c>
      <c r="E334" s="244">
        <v>13</v>
      </c>
      <c r="F334" s="244">
        <f t="shared" si="5"/>
        <v>70</v>
      </c>
      <c r="G334" s="249">
        <v>476</v>
      </c>
      <c r="I334" s="249"/>
      <c r="J334" s="261">
        <f>SUM(table_1[[#This Row],[Third dose or booster, less than 21 days ago]:[Fourth dose or extra booster, at least 21 days ago]])</f>
        <v>0</v>
      </c>
    </row>
    <row r="335" spans="1:10" ht="15" hidden="1" customHeight="1" x14ac:dyDescent="0.3">
      <c r="A335" t="s">
        <v>1049</v>
      </c>
      <c r="B335">
        <v>2022</v>
      </c>
      <c r="C335" t="s">
        <v>1043</v>
      </c>
      <c r="D335" t="s">
        <v>1029</v>
      </c>
      <c r="E335" s="244">
        <v>25</v>
      </c>
      <c r="F335" s="244">
        <f t="shared" si="5"/>
        <v>71</v>
      </c>
      <c r="G335" s="249">
        <v>487</v>
      </c>
      <c r="I335" s="249"/>
      <c r="J335" s="261">
        <f>SUM(table_1[[#This Row],[Third dose or booster, less than 21 days ago]:[Fourth dose or extra booster, at least 21 days ago]])</f>
        <v>0</v>
      </c>
    </row>
    <row r="336" spans="1:10" ht="15" hidden="1" customHeight="1" x14ac:dyDescent="0.3">
      <c r="A336" t="s">
        <v>1049</v>
      </c>
      <c r="B336">
        <v>2022</v>
      </c>
      <c r="C336" t="s">
        <v>1044</v>
      </c>
      <c r="D336" t="s">
        <v>1029</v>
      </c>
      <c r="E336" s="244">
        <v>15</v>
      </c>
      <c r="F336" s="244">
        <f t="shared" si="5"/>
        <v>72</v>
      </c>
      <c r="G336" s="249">
        <v>498</v>
      </c>
      <c r="I336" s="249"/>
      <c r="J336" s="261">
        <f>SUM(table_1[[#This Row],[Third dose or booster, less than 21 days ago]:[Fourth dose or extra booster, at least 21 days ago]])</f>
        <v>0</v>
      </c>
    </row>
    <row r="337" spans="1:10" ht="15" hidden="1" customHeight="1" x14ac:dyDescent="0.3">
      <c r="A337" t="s">
        <v>1049</v>
      </c>
      <c r="B337">
        <v>2022</v>
      </c>
      <c r="C337" t="s">
        <v>1045</v>
      </c>
      <c r="D337" t="s">
        <v>1029</v>
      </c>
      <c r="E337" s="244">
        <v>13</v>
      </c>
      <c r="F337" s="244">
        <f t="shared" si="5"/>
        <v>73</v>
      </c>
      <c r="G337" s="249">
        <v>509</v>
      </c>
      <c r="I337" s="249"/>
      <c r="J337" s="261">
        <f>SUM(table_1[[#This Row],[Third dose or booster, less than 21 days ago]:[Fourth dose or extra booster, at least 21 days ago]])</f>
        <v>0</v>
      </c>
    </row>
    <row r="338" spans="1:10" ht="15" hidden="1" customHeight="1" x14ac:dyDescent="0.3">
      <c r="A338" s="250" t="s">
        <v>1049</v>
      </c>
      <c r="B338" s="250">
        <v>2023</v>
      </c>
      <c r="C338" s="250" t="s">
        <v>1046</v>
      </c>
      <c r="D338" s="250" t="s">
        <v>1029</v>
      </c>
      <c r="E338" s="251">
        <v>19</v>
      </c>
      <c r="F338" s="244">
        <f t="shared" si="5"/>
        <v>74</v>
      </c>
      <c r="G338" s="252">
        <v>520</v>
      </c>
      <c r="H338" s="250"/>
      <c r="I338" s="252"/>
      <c r="J338" s="262">
        <f>SUM(table_1[[#This Row],[Third dose or booster, less than 21 days ago]:[Fourth dose or extra booster, at least 21 days ago]])</f>
        <v>0</v>
      </c>
    </row>
    <row r="339" spans="1:10" ht="15" hidden="1" customHeight="1" x14ac:dyDescent="0.3">
      <c r="A339" s="250" t="s">
        <v>1049</v>
      </c>
      <c r="B339" s="250">
        <v>2023</v>
      </c>
      <c r="C339" s="250" t="s">
        <v>1047</v>
      </c>
      <c r="D339" s="250" t="s">
        <v>1029</v>
      </c>
      <c r="E339" s="251">
        <v>10</v>
      </c>
      <c r="F339" s="244">
        <f t="shared" si="5"/>
        <v>75</v>
      </c>
      <c r="G339" s="252">
        <v>531</v>
      </c>
      <c r="H339" s="250"/>
      <c r="I339" s="252"/>
      <c r="J339" s="262">
        <f>SUM(table_1[[#This Row],[Third dose or booster, less than 21 days ago]:[Fourth dose or extra booster, at least 21 days ago]])</f>
        <v>0</v>
      </c>
    </row>
    <row r="340" spans="1:10" ht="15" hidden="1" customHeight="1" x14ac:dyDescent="0.3">
      <c r="A340" s="250" t="s">
        <v>1049</v>
      </c>
      <c r="B340" s="250">
        <v>2023</v>
      </c>
      <c r="C340" s="250" t="s">
        <v>1048</v>
      </c>
      <c r="D340" s="250" t="s">
        <v>1029</v>
      </c>
      <c r="E340" s="251">
        <v>15</v>
      </c>
      <c r="F340" s="244">
        <f t="shared" si="5"/>
        <v>76</v>
      </c>
      <c r="G340" s="252">
        <v>542</v>
      </c>
      <c r="H340" s="250"/>
      <c r="I340" s="252"/>
      <c r="J340" s="262">
        <f>SUM(table_1[[#This Row],[Third dose or booster, less than 21 days ago]:[Fourth dose or extra booster, at least 21 days ago]])</f>
        <v>0</v>
      </c>
    </row>
    <row r="341" spans="1:10" ht="15" hidden="1" customHeight="1" x14ac:dyDescent="0.3">
      <c r="A341" s="250" t="s">
        <v>1049</v>
      </c>
      <c r="B341" s="250">
        <v>2023</v>
      </c>
      <c r="C341" s="250" t="s">
        <v>1027</v>
      </c>
      <c r="D341" s="250" t="s">
        <v>1029</v>
      </c>
      <c r="E341" s="251">
        <v>11</v>
      </c>
      <c r="F341" s="244">
        <f t="shared" si="5"/>
        <v>77</v>
      </c>
      <c r="G341" s="252">
        <v>553</v>
      </c>
      <c r="H341" s="250"/>
      <c r="I341" s="252"/>
      <c r="J341" s="262">
        <f>SUM(table_1[[#This Row],[Third dose or booster, less than 21 days ago]:[Fourth dose or extra booster, at least 21 days ago]])</f>
        <v>0</v>
      </c>
    </row>
    <row r="342" spans="1:10" ht="15" hidden="1" customHeight="1" x14ac:dyDescent="0.3">
      <c r="A342" s="250" t="s">
        <v>1049</v>
      </c>
      <c r="B342" s="250">
        <v>2023</v>
      </c>
      <c r="C342" s="250" t="s">
        <v>1038</v>
      </c>
      <c r="D342" s="250" t="s">
        <v>1029</v>
      </c>
      <c r="E342" s="251">
        <v>7</v>
      </c>
      <c r="F342" s="244">
        <f t="shared" si="5"/>
        <v>78</v>
      </c>
      <c r="G342" s="252">
        <v>564</v>
      </c>
      <c r="H342" s="250"/>
      <c r="I342" s="252"/>
      <c r="J342" s="262">
        <f>SUM(table_1[[#This Row],[Third dose or booster, less than 21 days ago]:[Fourth dose or extra booster, at least 21 days ago]])</f>
        <v>0</v>
      </c>
    </row>
    <row r="343" spans="1:10" ht="15" hidden="1" customHeight="1" x14ac:dyDescent="0.3">
      <c r="A343" t="s">
        <v>1049</v>
      </c>
      <c r="B343">
        <v>2021</v>
      </c>
      <c r="C343" t="s">
        <v>1027</v>
      </c>
      <c r="D343" t="s">
        <v>1028</v>
      </c>
      <c r="E343" s="244">
        <v>16</v>
      </c>
      <c r="F343" s="244">
        <f t="shared" si="5"/>
        <v>79</v>
      </c>
      <c r="G343" s="249">
        <v>288</v>
      </c>
      <c r="I343" s="249"/>
      <c r="J343" s="261">
        <f>SUM(table_1[[#This Row],[Third dose or booster, less than 21 days ago]:[Fourth dose or extra booster, at least 21 days ago]])</f>
        <v>0</v>
      </c>
    </row>
    <row r="344" spans="1:10" ht="15" hidden="1" customHeight="1" x14ac:dyDescent="0.3">
      <c r="A344" t="s">
        <v>1049</v>
      </c>
      <c r="B344">
        <v>2021</v>
      </c>
      <c r="C344" t="s">
        <v>1038</v>
      </c>
      <c r="D344" t="s">
        <v>1028</v>
      </c>
      <c r="E344" s="244">
        <v>4</v>
      </c>
      <c r="F344" s="244">
        <f t="shared" si="5"/>
        <v>80</v>
      </c>
      <c r="G344" s="249">
        <v>299</v>
      </c>
      <c r="I344" s="249"/>
      <c r="J344" s="261">
        <f>SUM(table_1[[#This Row],[Third dose or booster, less than 21 days ago]:[Fourth dose or extra booster, at least 21 days ago]])</f>
        <v>0</v>
      </c>
    </row>
    <row r="345" spans="1:10" ht="15" hidden="1" customHeight="1" x14ac:dyDescent="0.3">
      <c r="A345" t="s">
        <v>1049</v>
      </c>
      <c r="B345">
        <v>2021</v>
      </c>
      <c r="C345" t="s">
        <v>1039</v>
      </c>
      <c r="D345" t="s">
        <v>1028</v>
      </c>
      <c r="E345" s="244">
        <v>1</v>
      </c>
      <c r="F345" s="244">
        <f t="shared" si="5"/>
        <v>81</v>
      </c>
      <c r="G345" s="249">
        <v>310</v>
      </c>
      <c r="I345" s="249"/>
      <c r="J345" s="261">
        <f>SUM(table_1[[#This Row],[Third dose or booster, less than 21 days ago]:[Fourth dose or extra booster, at least 21 days ago]])</f>
        <v>0</v>
      </c>
    </row>
    <row r="346" spans="1:10" ht="15" hidden="1" customHeight="1" x14ac:dyDescent="0.3">
      <c r="A346" t="s">
        <v>1049</v>
      </c>
      <c r="B346">
        <v>2021</v>
      </c>
      <c r="C346" t="s">
        <v>1040</v>
      </c>
      <c r="D346" t="s">
        <v>1028</v>
      </c>
      <c r="E346" s="244">
        <v>5</v>
      </c>
      <c r="F346" s="244">
        <f t="shared" si="5"/>
        <v>82</v>
      </c>
      <c r="G346" s="249">
        <v>321</v>
      </c>
      <c r="I346" s="249"/>
      <c r="J346" s="261">
        <f>SUM(table_1[[#This Row],[Third dose or booster, less than 21 days ago]:[Fourth dose or extra booster, at least 21 days ago]])</f>
        <v>0</v>
      </c>
    </row>
    <row r="347" spans="1:10" ht="15" hidden="1" customHeight="1" x14ac:dyDescent="0.3">
      <c r="A347" t="s">
        <v>1049</v>
      </c>
      <c r="B347">
        <v>2021</v>
      </c>
      <c r="C347" t="s">
        <v>1041</v>
      </c>
      <c r="D347" t="s">
        <v>1028</v>
      </c>
      <c r="E347" s="244">
        <v>7</v>
      </c>
      <c r="F347" s="244">
        <f t="shared" si="5"/>
        <v>83</v>
      </c>
      <c r="G347" s="249">
        <v>332</v>
      </c>
      <c r="I347" s="249"/>
      <c r="J347" s="261">
        <f>SUM(table_1[[#This Row],[Third dose or booster, less than 21 days ago]:[Fourth dose or extra booster, at least 21 days ago]])</f>
        <v>0</v>
      </c>
    </row>
    <row r="348" spans="1:10" ht="15" hidden="1" customHeight="1" x14ac:dyDescent="0.3">
      <c r="A348" t="s">
        <v>1049</v>
      </c>
      <c r="B348">
        <v>2021</v>
      </c>
      <c r="C348" t="s">
        <v>1042</v>
      </c>
      <c r="D348" t="s">
        <v>1028</v>
      </c>
      <c r="E348" s="244">
        <v>3</v>
      </c>
      <c r="F348" s="244">
        <f t="shared" si="5"/>
        <v>84</v>
      </c>
      <c r="G348" s="249">
        <v>343</v>
      </c>
      <c r="I348" s="249"/>
      <c r="J348" s="261">
        <f>SUM(table_1[[#This Row],[Third dose or booster, less than 21 days ago]:[Fourth dose or extra booster, at least 21 days ago]])</f>
        <v>0</v>
      </c>
    </row>
    <row r="349" spans="1:10" ht="15" hidden="1" customHeight="1" x14ac:dyDescent="0.3">
      <c r="A349" t="s">
        <v>1049</v>
      </c>
      <c r="B349">
        <v>2021</v>
      </c>
      <c r="C349" t="s">
        <v>1043</v>
      </c>
      <c r="D349" t="s">
        <v>1028</v>
      </c>
      <c r="E349" s="244">
        <v>0</v>
      </c>
      <c r="F349" s="244">
        <f t="shared" si="5"/>
        <v>85</v>
      </c>
      <c r="G349" s="249">
        <v>354</v>
      </c>
      <c r="I349" s="249"/>
      <c r="J349" s="261">
        <f>SUM(table_1[[#This Row],[Third dose or booster, less than 21 days ago]:[Fourth dose or extra booster, at least 21 days ago]])</f>
        <v>0</v>
      </c>
    </row>
    <row r="350" spans="1:10" ht="15" hidden="1" customHeight="1" x14ac:dyDescent="0.3">
      <c r="A350" t="s">
        <v>1049</v>
      </c>
      <c r="B350">
        <v>2021</v>
      </c>
      <c r="C350" t="s">
        <v>1044</v>
      </c>
      <c r="D350" t="s">
        <v>1028</v>
      </c>
      <c r="E350" s="244">
        <v>3</v>
      </c>
      <c r="F350" s="244">
        <f t="shared" si="5"/>
        <v>86</v>
      </c>
      <c r="G350" s="249">
        <v>365</v>
      </c>
      <c r="I350" s="249"/>
      <c r="J350" s="261">
        <f>SUM(table_1[[#This Row],[Third dose or booster, less than 21 days ago]:[Fourth dose or extra booster, at least 21 days ago]])</f>
        <v>0</v>
      </c>
    </row>
    <row r="351" spans="1:10" ht="15" hidden="1" customHeight="1" x14ac:dyDescent="0.3">
      <c r="A351" t="s">
        <v>1049</v>
      </c>
      <c r="B351">
        <v>2021</v>
      </c>
      <c r="C351" t="s">
        <v>1045</v>
      </c>
      <c r="D351" t="s">
        <v>1028</v>
      </c>
      <c r="E351" s="244">
        <v>2</v>
      </c>
      <c r="F351" s="244">
        <f t="shared" si="5"/>
        <v>87</v>
      </c>
      <c r="G351" s="249">
        <v>376</v>
      </c>
      <c r="I351" s="249"/>
      <c r="J351" s="261">
        <f>SUM(table_1[[#This Row],[Third dose or booster, less than 21 days ago]:[Fourth dose or extra booster, at least 21 days ago]])</f>
        <v>0</v>
      </c>
    </row>
    <row r="352" spans="1:10" ht="15" hidden="1" customHeight="1" x14ac:dyDescent="0.3">
      <c r="A352" t="s">
        <v>1049</v>
      </c>
      <c r="B352">
        <v>2022</v>
      </c>
      <c r="C352" t="s">
        <v>1046</v>
      </c>
      <c r="D352" t="s">
        <v>1028</v>
      </c>
      <c r="E352" s="244">
        <v>10</v>
      </c>
      <c r="F352" s="244">
        <f t="shared" si="5"/>
        <v>88</v>
      </c>
      <c r="G352" s="249">
        <v>387</v>
      </c>
      <c r="I352" s="249"/>
      <c r="J352" s="261">
        <f>SUM(table_1[[#This Row],[Third dose or booster, less than 21 days ago]:[Fourth dose or extra booster, at least 21 days ago]])</f>
        <v>0</v>
      </c>
    </row>
    <row r="353" spans="1:10" ht="15" hidden="1" customHeight="1" x14ac:dyDescent="0.3">
      <c r="A353" t="s">
        <v>1049</v>
      </c>
      <c r="B353">
        <v>2022</v>
      </c>
      <c r="C353" t="s">
        <v>1047</v>
      </c>
      <c r="D353" t="s">
        <v>1028</v>
      </c>
      <c r="E353" s="244">
        <v>2</v>
      </c>
      <c r="F353" s="244">
        <f t="shared" si="5"/>
        <v>89</v>
      </c>
      <c r="G353" s="249">
        <v>398</v>
      </c>
      <c r="I353" s="249"/>
      <c r="J353" s="261">
        <f>SUM(table_1[[#This Row],[Third dose or booster, less than 21 days ago]:[Fourth dose or extra booster, at least 21 days ago]])</f>
        <v>0</v>
      </c>
    </row>
    <row r="354" spans="1:10" ht="15" hidden="1" customHeight="1" x14ac:dyDescent="0.3">
      <c r="A354" t="s">
        <v>1049</v>
      </c>
      <c r="B354">
        <v>2022</v>
      </c>
      <c r="C354" t="s">
        <v>1048</v>
      </c>
      <c r="D354" t="s">
        <v>1028</v>
      </c>
      <c r="E354" s="244">
        <v>1</v>
      </c>
      <c r="F354" s="244">
        <f t="shared" si="5"/>
        <v>90</v>
      </c>
      <c r="G354" s="249">
        <v>409</v>
      </c>
      <c r="I354" s="249"/>
      <c r="J354" s="261">
        <f>SUM(table_1[[#This Row],[Third dose or booster, less than 21 days ago]:[Fourth dose or extra booster, at least 21 days ago]])</f>
        <v>0</v>
      </c>
    </row>
    <row r="355" spans="1:10" ht="15" hidden="1" customHeight="1" x14ac:dyDescent="0.3">
      <c r="A355" t="s">
        <v>1049</v>
      </c>
      <c r="B355">
        <v>2022</v>
      </c>
      <c r="C355" t="s">
        <v>1027</v>
      </c>
      <c r="D355" t="s">
        <v>1028</v>
      </c>
      <c r="E355" s="244">
        <v>1</v>
      </c>
      <c r="F355" s="244">
        <f t="shared" si="5"/>
        <v>91</v>
      </c>
      <c r="G355" s="249">
        <v>420</v>
      </c>
      <c r="I355" s="249"/>
      <c r="J355" s="261">
        <f>SUM(table_1[[#This Row],[Third dose or booster, less than 21 days ago]:[Fourth dose or extra booster, at least 21 days ago]])</f>
        <v>0</v>
      </c>
    </row>
    <row r="356" spans="1:10" ht="15" hidden="1" customHeight="1" x14ac:dyDescent="0.3">
      <c r="A356" t="s">
        <v>1049</v>
      </c>
      <c r="B356">
        <v>2022</v>
      </c>
      <c r="C356" t="s">
        <v>1038</v>
      </c>
      <c r="D356" t="s">
        <v>1028</v>
      </c>
      <c r="E356" s="244">
        <v>0</v>
      </c>
      <c r="F356" s="244">
        <f t="shared" si="5"/>
        <v>92</v>
      </c>
      <c r="G356" s="249">
        <v>431</v>
      </c>
      <c r="I356" s="249"/>
      <c r="J356" s="261">
        <f>SUM(table_1[[#This Row],[Third dose or booster, less than 21 days ago]:[Fourth dose or extra booster, at least 21 days ago]])</f>
        <v>0</v>
      </c>
    </row>
    <row r="357" spans="1:10" ht="15" hidden="1" customHeight="1" x14ac:dyDescent="0.3">
      <c r="A357" t="s">
        <v>1049</v>
      </c>
      <c r="B357">
        <v>2022</v>
      </c>
      <c r="C357" t="s">
        <v>1039</v>
      </c>
      <c r="D357" t="s">
        <v>1028</v>
      </c>
      <c r="E357" s="244">
        <v>0</v>
      </c>
      <c r="F357" s="244">
        <f t="shared" si="5"/>
        <v>93</v>
      </c>
      <c r="G357" s="249">
        <v>442</v>
      </c>
      <c r="I357" s="249"/>
      <c r="J357" s="261">
        <f>SUM(table_1[[#This Row],[Third dose or booster, less than 21 days ago]:[Fourth dose or extra booster, at least 21 days ago]])</f>
        <v>0</v>
      </c>
    </row>
    <row r="358" spans="1:10" ht="15" hidden="1" customHeight="1" x14ac:dyDescent="0.3">
      <c r="A358" t="s">
        <v>1049</v>
      </c>
      <c r="B358">
        <v>2022</v>
      </c>
      <c r="C358" t="s">
        <v>1040</v>
      </c>
      <c r="D358" t="s">
        <v>1028</v>
      </c>
      <c r="E358" s="244">
        <v>2</v>
      </c>
      <c r="F358" s="244">
        <f t="shared" si="5"/>
        <v>94</v>
      </c>
      <c r="G358" s="249">
        <v>453</v>
      </c>
      <c r="I358" s="249"/>
      <c r="J358" s="261">
        <f>SUM(table_1[[#This Row],[Third dose or booster, less than 21 days ago]:[Fourth dose or extra booster, at least 21 days ago]])</f>
        <v>0</v>
      </c>
    </row>
    <row r="359" spans="1:10" ht="15" hidden="1" customHeight="1" x14ac:dyDescent="0.3">
      <c r="A359" t="s">
        <v>1049</v>
      </c>
      <c r="B359">
        <v>2022</v>
      </c>
      <c r="C359" t="s">
        <v>1041</v>
      </c>
      <c r="D359" t="s">
        <v>1028</v>
      </c>
      <c r="E359" s="244">
        <v>0</v>
      </c>
      <c r="F359" s="244">
        <f t="shared" si="5"/>
        <v>95</v>
      </c>
      <c r="G359" s="249">
        <v>464</v>
      </c>
      <c r="I359" s="249"/>
      <c r="J359" s="261">
        <f>SUM(table_1[[#This Row],[Third dose or booster, less than 21 days ago]:[Fourth dose or extra booster, at least 21 days ago]])</f>
        <v>0</v>
      </c>
    </row>
    <row r="360" spans="1:10" ht="15" hidden="1" customHeight="1" x14ac:dyDescent="0.3">
      <c r="A360" t="s">
        <v>1049</v>
      </c>
      <c r="B360">
        <v>2022</v>
      </c>
      <c r="C360" t="s">
        <v>1042</v>
      </c>
      <c r="D360" t="s">
        <v>1028</v>
      </c>
      <c r="E360" s="244">
        <v>0</v>
      </c>
      <c r="F360" s="244">
        <f t="shared" si="5"/>
        <v>96</v>
      </c>
      <c r="G360" s="249">
        <v>475</v>
      </c>
      <c r="I360" s="249"/>
      <c r="J360" s="261">
        <f>SUM(table_1[[#This Row],[Third dose or booster, less than 21 days ago]:[Fourth dose or extra booster, at least 21 days ago]])</f>
        <v>0</v>
      </c>
    </row>
    <row r="361" spans="1:10" ht="15" hidden="1" customHeight="1" x14ac:dyDescent="0.3">
      <c r="A361" t="s">
        <v>1049</v>
      </c>
      <c r="B361">
        <v>2022</v>
      </c>
      <c r="C361" t="s">
        <v>1043</v>
      </c>
      <c r="D361" t="s">
        <v>1028</v>
      </c>
      <c r="E361" s="244">
        <v>0</v>
      </c>
      <c r="F361" s="244">
        <f t="shared" si="5"/>
        <v>97</v>
      </c>
      <c r="G361" s="249">
        <v>486</v>
      </c>
      <c r="I361" s="249"/>
      <c r="J361" s="261">
        <f>SUM(table_1[[#This Row],[Third dose or booster, less than 21 days ago]:[Fourth dose or extra booster, at least 21 days ago]])</f>
        <v>0</v>
      </c>
    </row>
    <row r="362" spans="1:10" ht="15" hidden="1" customHeight="1" x14ac:dyDescent="0.3">
      <c r="A362" t="s">
        <v>1049</v>
      </c>
      <c r="B362">
        <v>2022</v>
      </c>
      <c r="C362" t="s">
        <v>1044</v>
      </c>
      <c r="D362" t="s">
        <v>1028</v>
      </c>
      <c r="E362" s="244">
        <v>0</v>
      </c>
      <c r="F362" s="244">
        <f t="shared" si="5"/>
        <v>98</v>
      </c>
      <c r="G362" s="249">
        <v>497</v>
      </c>
      <c r="I362" s="249"/>
      <c r="J362" s="261">
        <f>SUM(table_1[[#This Row],[Third dose or booster, less than 21 days ago]:[Fourth dose or extra booster, at least 21 days ago]])</f>
        <v>0</v>
      </c>
    </row>
    <row r="363" spans="1:10" ht="15" hidden="1" customHeight="1" x14ac:dyDescent="0.3">
      <c r="A363" t="s">
        <v>1049</v>
      </c>
      <c r="B363">
        <v>2022</v>
      </c>
      <c r="C363" t="s">
        <v>1045</v>
      </c>
      <c r="D363" t="s">
        <v>1028</v>
      </c>
      <c r="E363" s="244">
        <v>0</v>
      </c>
      <c r="F363" s="244">
        <f t="shared" si="5"/>
        <v>99</v>
      </c>
      <c r="G363" s="249">
        <v>508</v>
      </c>
      <c r="I363" s="249"/>
      <c r="J363" s="261">
        <f>SUM(table_1[[#This Row],[Third dose or booster, less than 21 days ago]:[Fourth dose or extra booster, at least 21 days ago]])</f>
        <v>0</v>
      </c>
    </row>
    <row r="364" spans="1:10" ht="15" hidden="1" customHeight="1" x14ac:dyDescent="0.3">
      <c r="A364" s="250" t="s">
        <v>1049</v>
      </c>
      <c r="B364" s="250">
        <v>2023</v>
      </c>
      <c r="C364" s="250" t="s">
        <v>1046</v>
      </c>
      <c r="D364" s="250" t="s">
        <v>1028</v>
      </c>
      <c r="E364" s="251">
        <v>0</v>
      </c>
      <c r="F364" s="244">
        <f t="shared" si="5"/>
        <v>100</v>
      </c>
      <c r="G364" s="252">
        <v>519</v>
      </c>
      <c r="H364" s="250"/>
      <c r="I364" s="252"/>
      <c r="J364" s="262">
        <f>SUM(table_1[[#This Row],[Third dose or booster, less than 21 days ago]:[Fourth dose or extra booster, at least 21 days ago]])</f>
        <v>0</v>
      </c>
    </row>
    <row r="365" spans="1:10" ht="15" hidden="1" customHeight="1" x14ac:dyDescent="0.3">
      <c r="A365" s="250" t="s">
        <v>1049</v>
      </c>
      <c r="B365" s="250">
        <v>2023</v>
      </c>
      <c r="C365" s="250" t="s">
        <v>1047</v>
      </c>
      <c r="D365" s="250" t="s">
        <v>1028</v>
      </c>
      <c r="E365" s="251">
        <v>0</v>
      </c>
      <c r="F365" s="244">
        <f t="shared" si="5"/>
        <v>101</v>
      </c>
      <c r="G365" s="252">
        <v>530</v>
      </c>
      <c r="H365" s="250"/>
      <c r="I365" s="252"/>
      <c r="J365" s="262">
        <f>SUM(table_1[[#This Row],[Third dose or booster, less than 21 days ago]:[Fourth dose or extra booster, at least 21 days ago]])</f>
        <v>0</v>
      </c>
    </row>
    <row r="366" spans="1:10" ht="15" hidden="1" customHeight="1" x14ac:dyDescent="0.3">
      <c r="A366" s="250" t="s">
        <v>1049</v>
      </c>
      <c r="B366" s="250">
        <v>2023</v>
      </c>
      <c r="C366" s="250" t="s">
        <v>1048</v>
      </c>
      <c r="D366" s="250" t="s">
        <v>1028</v>
      </c>
      <c r="E366" s="251">
        <v>0</v>
      </c>
      <c r="F366" s="244">
        <f t="shared" si="5"/>
        <v>102</v>
      </c>
      <c r="G366" s="252">
        <v>541</v>
      </c>
      <c r="H366" s="250"/>
      <c r="I366" s="252"/>
      <c r="J366" s="262">
        <f>SUM(table_1[[#This Row],[Third dose or booster, less than 21 days ago]:[Fourth dose or extra booster, at least 21 days ago]])</f>
        <v>0</v>
      </c>
    </row>
    <row r="367" spans="1:10" ht="15" hidden="1" customHeight="1" x14ac:dyDescent="0.3">
      <c r="A367" s="250" t="s">
        <v>1049</v>
      </c>
      <c r="B367" s="250">
        <v>2023</v>
      </c>
      <c r="C367" s="250" t="s">
        <v>1027</v>
      </c>
      <c r="D367" s="250" t="s">
        <v>1028</v>
      </c>
      <c r="E367" s="251">
        <v>0</v>
      </c>
      <c r="F367" s="244">
        <f t="shared" si="5"/>
        <v>103</v>
      </c>
      <c r="G367" s="252">
        <v>552</v>
      </c>
      <c r="H367" s="250"/>
      <c r="I367" s="252"/>
      <c r="J367" s="262">
        <f>SUM(table_1[[#This Row],[Third dose or booster, less than 21 days ago]:[Fourth dose or extra booster, at least 21 days ago]])</f>
        <v>0</v>
      </c>
    </row>
    <row r="368" spans="1:10" ht="15" hidden="1" customHeight="1" x14ac:dyDescent="0.3">
      <c r="A368" s="250" t="s">
        <v>1049</v>
      </c>
      <c r="B368" s="250">
        <v>2023</v>
      </c>
      <c r="C368" s="250" t="s">
        <v>1038</v>
      </c>
      <c r="D368" s="250" t="s">
        <v>1028</v>
      </c>
      <c r="E368" s="251">
        <v>0</v>
      </c>
      <c r="F368" s="244">
        <f t="shared" si="5"/>
        <v>104</v>
      </c>
      <c r="G368" s="252">
        <v>563</v>
      </c>
      <c r="H368" s="250"/>
      <c r="I368" s="252"/>
      <c r="J368" s="262">
        <f>SUM(table_1[[#This Row],[Third dose or booster, less than 21 days ago]:[Fourth dose or extra booster, at least 21 days ago]])</f>
        <v>0</v>
      </c>
    </row>
    <row r="369" spans="1:10" ht="15" hidden="1" customHeight="1" x14ac:dyDescent="0.3">
      <c r="A369" t="s">
        <v>1049</v>
      </c>
      <c r="B369">
        <v>2021</v>
      </c>
      <c r="C369" t="s">
        <v>1027</v>
      </c>
      <c r="D369" t="s">
        <v>1036</v>
      </c>
      <c r="E369" s="244">
        <v>0</v>
      </c>
      <c r="F369" s="244">
        <f t="shared" si="5"/>
        <v>105</v>
      </c>
      <c r="G369" s="249">
        <v>296</v>
      </c>
      <c r="I369" s="249"/>
      <c r="J369" s="261">
        <f>SUM(table_1[[#This Row],[Third dose or booster, less than 21 days ago]:[Fourth dose or extra booster, at least 21 days ago]])</f>
        <v>0</v>
      </c>
    </row>
    <row r="370" spans="1:10" ht="15" hidden="1" customHeight="1" x14ac:dyDescent="0.3">
      <c r="A370" t="s">
        <v>1049</v>
      </c>
      <c r="B370">
        <v>2021</v>
      </c>
      <c r="C370" t="s">
        <v>1038</v>
      </c>
      <c r="D370" t="s">
        <v>1036</v>
      </c>
      <c r="E370" s="244">
        <v>0</v>
      </c>
      <c r="F370" s="244">
        <f t="shared" si="5"/>
        <v>106</v>
      </c>
      <c r="G370" s="249">
        <v>307</v>
      </c>
      <c r="I370" s="249"/>
      <c r="J370" s="261">
        <f>SUM(table_1[[#This Row],[Third dose or booster, less than 21 days ago]:[Fourth dose or extra booster, at least 21 days ago]])</f>
        <v>0</v>
      </c>
    </row>
    <row r="371" spans="1:10" ht="15" hidden="1" customHeight="1" x14ac:dyDescent="0.3">
      <c r="A371" t="s">
        <v>1049</v>
      </c>
      <c r="B371">
        <v>2021</v>
      </c>
      <c r="C371" t="s">
        <v>1039</v>
      </c>
      <c r="D371" t="s">
        <v>1036</v>
      </c>
      <c r="E371" s="244">
        <v>0</v>
      </c>
      <c r="F371" s="244">
        <f t="shared" si="5"/>
        <v>107</v>
      </c>
      <c r="G371" s="249">
        <v>318</v>
      </c>
      <c r="I371" s="249"/>
      <c r="J371" s="261">
        <f>SUM(table_1[[#This Row],[Third dose or booster, less than 21 days ago]:[Fourth dose or extra booster, at least 21 days ago]])</f>
        <v>0</v>
      </c>
    </row>
    <row r="372" spans="1:10" ht="15" hidden="1" customHeight="1" x14ac:dyDescent="0.3">
      <c r="A372" t="s">
        <v>1049</v>
      </c>
      <c r="B372">
        <v>2021</v>
      </c>
      <c r="C372" t="s">
        <v>1040</v>
      </c>
      <c r="D372" t="s">
        <v>1036</v>
      </c>
      <c r="E372" s="244">
        <v>0</v>
      </c>
      <c r="F372" s="244">
        <f t="shared" si="5"/>
        <v>108</v>
      </c>
      <c r="G372" s="249">
        <v>329</v>
      </c>
      <c r="I372" s="249"/>
      <c r="J372" s="261">
        <f>SUM(table_1[[#This Row],[Third dose or booster, less than 21 days ago]:[Fourth dose or extra booster, at least 21 days ago]])</f>
        <v>0</v>
      </c>
    </row>
    <row r="373" spans="1:10" ht="15" hidden="1" customHeight="1" x14ac:dyDescent="0.3">
      <c r="A373" t="s">
        <v>1049</v>
      </c>
      <c r="B373">
        <v>2021</v>
      </c>
      <c r="C373" t="s">
        <v>1041</v>
      </c>
      <c r="D373" t="s">
        <v>1036</v>
      </c>
      <c r="E373" s="244">
        <v>0</v>
      </c>
      <c r="F373" s="244">
        <f t="shared" si="5"/>
        <v>109</v>
      </c>
      <c r="G373" s="249">
        <v>340</v>
      </c>
      <c r="I373" s="249"/>
      <c r="J373" s="261">
        <f>SUM(table_1[[#This Row],[Third dose or booster, less than 21 days ago]:[Fourth dose or extra booster, at least 21 days ago]])</f>
        <v>0</v>
      </c>
    </row>
    <row r="374" spans="1:10" ht="15" hidden="1" customHeight="1" x14ac:dyDescent="0.3">
      <c r="A374" t="s">
        <v>1049</v>
      </c>
      <c r="B374">
        <v>2021</v>
      </c>
      <c r="C374" t="s">
        <v>1042</v>
      </c>
      <c r="D374" t="s">
        <v>1036</v>
      </c>
      <c r="E374" s="244">
        <v>0</v>
      </c>
      <c r="F374" s="244">
        <f t="shared" si="5"/>
        <v>110</v>
      </c>
      <c r="G374" s="249">
        <v>351</v>
      </c>
      <c r="I374" s="249"/>
      <c r="J374" s="261">
        <f>SUM(table_1[[#This Row],[Third dose or booster, less than 21 days ago]:[Fourth dose or extra booster, at least 21 days ago]])</f>
        <v>0</v>
      </c>
    </row>
    <row r="375" spans="1:10" ht="15" hidden="1" customHeight="1" x14ac:dyDescent="0.3">
      <c r="A375" t="s">
        <v>1049</v>
      </c>
      <c r="B375">
        <v>2021</v>
      </c>
      <c r="C375" t="s">
        <v>1043</v>
      </c>
      <c r="D375" t="s">
        <v>1036</v>
      </c>
      <c r="E375" s="244">
        <v>0</v>
      </c>
      <c r="F375" s="244">
        <f t="shared" si="5"/>
        <v>111</v>
      </c>
      <c r="G375" s="249">
        <v>362</v>
      </c>
      <c r="I375" s="249"/>
      <c r="J375" s="261">
        <f>SUM(table_1[[#This Row],[Third dose or booster, less than 21 days ago]:[Fourth dose or extra booster, at least 21 days ago]])</f>
        <v>0</v>
      </c>
    </row>
    <row r="376" spans="1:10" ht="15" hidden="1" customHeight="1" x14ac:dyDescent="0.3">
      <c r="A376" t="s">
        <v>1049</v>
      </c>
      <c r="B376">
        <v>2021</v>
      </c>
      <c r="C376" t="s">
        <v>1044</v>
      </c>
      <c r="D376" t="s">
        <v>1036</v>
      </c>
      <c r="E376" s="244">
        <v>0</v>
      </c>
      <c r="F376" s="244">
        <f t="shared" si="5"/>
        <v>112</v>
      </c>
      <c r="G376" s="249">
        <v>373</v>
      </c>
      <c r="I376" s="249"/>
      <c r="J376" s="261">
        <f>SUM(table_1[[#This Row],[Third dose or booster, less than 21 days ago]:[Fourth dose or extra booster, at least 21 days ago]])</f>
        <v>0</v>
      </c>
    </row>
    <row r="377" spans="1:10" ht="15" hidden="1" customHeight="1" x14ac:dyDescent="0.3">
      <c r="A377" t="s">
        <v>1049</v>
      </c>
      <c r="B377">
        <v>2021</v>
      </c>
      <c r="C377" t="s">
        <v>1045</v>
      </c>
      <c r="D377" t="s">
        <v>1036</v>
      </c>
      <c r="E377" s="244">
        <v>2</v>
      </c>
      <c r="F377" s="244">
        <f t="shared" si="5"/>
        <v>113</v>
      </c>
      <c r="G377" s="249">
        <v>384</v>
      </c>
      <c r="I377" s="249"/>
      <c r="J377" s="261">
        <f>SUM(table_1[[#This Row],[Third dose or booster, less than 21 days ago]:[Fourth dose or extra booster, at least 21 days ago]])</f>
        <v>0</v>
      </c>
    </row>
    <row r="378" spans="1:10" ht="15" hidden="1" customHeight="1" x14ac:dyDescent="0.3">
      <c r="A378" t="s">
        <v>1049</v>
      </c>
      <c r="B378">
        <v>2022</v>
      </c>
      <c r="C378" t="s">
        <v>1046</v>
      </c>
      <c r="D378" t="s">
        <v>1036</v>
      </c>
      <c r="E378" s="244">
        <v>2</v>
      </c>
      <c r="F378" s="244">
        <f t="shared" si="5"/>
        <v>114</v>
      </c>
      <c r="G378" s="249">
        <v>395</v>
      </c>
      <c r="I378" s="249"/>
      <c r="J378" s="261">
        <f>SUM(table_1[[#This Row],[Third dose or booster, less than 21 days ago]:[Fourth dose or extra booster, at least 21 days ago]])</f>
        <v>0</v>
      </c>
    </row>
    <row r="379" spans="1:10" ht="15" hidden="1" customHeight="1" x14ac:dyDescent="0.3">
      <c r="A379" t="s">
        <v>1049</v>
      </c>
      <c r="B379">
        <v>2022</v>
      </c>
      <c r="C379" t="s">
        <v>1047</v>
      </c>
      <c r="D379" t="s">
        <v>1036</v>
      </c>
      <c r="E379" s="244">
        <v>1</v>
      </c>
      <c r="F379" s="244">
        <f t="shared" si="5"/>
        <v>115</v>
      </c>
      <c r="G379" s="249">
        <v>406</v>
      </c>
      <c r="I379" s="249"/>
      <c r="J379" s="261">
        <f>SUM(table_1[[#This Row],[Third dose or booster, less than 21 days ago]:[Fourth dose or extra booster, at least 21 days ago]])</f>
        <v>0</v>
      </c>
    </row>
    <row r="380" spans="1:10" ht="15" hidden="1" customHeight="1" x14ac:dyDescent="0.3">
      <c r="A380" t="s">
        <v>1049</v>
      </c>
      <c r="B380">
        <v>2022</v>
      </c>
      <c r="C380" t="s">
        <v>1048</v>
      </c>
      <c r="D380" t="s">
        <v>1036</v>
      </c>
      <c r="E380" s="244">
        <v>0</v>
      </c>
      <c r="F380" s="244">
        <f t="shared" si="5"/>
        <v>116</v>
      </c>
      <c r="G380" s="249">
        <v>417</v>
      </c>
      <c r="I380" s="249"/>
      <c r="J380" s="261">
        <f>SUM(table_1[[#This Row],[Third dose or booster, less than 21 days ago]:[Fourth dose or extra booster, at least 21 days ago]])</f>
        <v>0</v>
      </c>
    </row>
    <row r="381" spans="1:10" ht="15" hidden="1" customHeight="1" x14ac:dyDescent="0.3">
      <c r="A381" t="s">
        <v>1049</v>
      </c>
      <c r="B381">
        <v>2022</v>
      </c>
      <c r="C381" t="s">
        <v>1027</v>
      </c>
      <c r="D381" t="s">
        <v>1036</v>
      </c>
      <c r="E381" s="244">
        <v>34</v>
      </c>
      <c r="F381" s="244">
        <f t="shared" si="5"/>
        <v>117</v>
      </c>
      <c r="G381" s="249">
        <v>428</v>
      </c>
      <c r="I381" s="249"/>
      <c r="J381" s="261">
        <f>SUM(table_1[[#This Row],[Third dose or booster, less than 21 days ago]:[Fourth dose or extra booster, at least 21 days ago]])</f>
        <v>0</v>
      </c>
    </row>
    <row r="382" spans="1:10" ht="15" hidden="1" customHeight="1" x14ac:dyDescent="0.3">
      <c r="A382" t="s">
        <v>1049</v>
      </c>
      <c r="B382">
        <v>2022</v>
      </c>
      <c r="C382" t="s">
        <v>1038</v>
      </c>
      <c r="D382" t="s">
        <v>1036</v>
      </c>
      <c r="E382" s="244">
        <v>138</v>
      </c>
      <c r="F382" s="244">
        <f t="shared" si="5"/>
        <v>118</v>
      </c>
      <c r="G382" s="249">
        <v>439</v>
      </c>
      <c r="I382" s="249"/>
      <c r="J382" s="261">
        <f>SUM(table_1[[#This Row],[Third dose or booster, less than 21 days ago]:[Fourth dose or extra booster, at least 21 days ago]])</f>
        <v>0</v>
      </c>
    </row>
    <row r="383" spans="1:10" ht="15" hidden="1" customHeight="1" x14ac:dyDescent="0.3">
      <c r="A383" t="s">
        <v>1049</v>
      </c>
      <c r="B383">
        <v>2022</v>
      </c>
      <c r="C383" t="s">
        <v>1039</v>
      </c>
      <c r="D383" t="s">
        <v>1036</v>
      </c>
      <c r="E383" s="244">
        <v>289</v>
      </c>
      <c r="F383" s="244">
        <f t="shared" si="5"/>
        <v>119</v>
      </c>
      <c r="G383" s="249">
        <v>450</v>
      </c>
      <c r="I383" s="249"/>
      <c r="J383" s="261">
        <f>SUM(table_1[[#This Row],[Third dose or booster, less than 21 days ago]:[Fourth dose or extra booster, at least 21 days ago]])</f>
        <v>0</v>
      </c>
    </row>
    <row r="384" spans="1:10" ht="15" hidden="1" customHeight="1" x14ac:dyDescent="0.3">
      <c r="A384" t="s">
        <v>1049</v>
      </c>
      <c r="B384">
        <v>2022</v>
      </c>
      <c r="C384" t="s">
        <v>1040</v>
      </c>
      <c r="D384" t="s">
        <v>1036</v>
      </c>
      <c r="E384" s="244">
        <v>1113</v>
      </c>
      <c r="F384" s="244">
        <f t="shared" si="5"/>
        <v>120</v>
      </c>
      <c r="G384" s="249">
        <v>461</v>
      </c>
      <c r="I384" s="249"/>
      <c r="J384" s="261">
        <f>SUM(table_1[[#This Row],[Third dose or booster, less than 21 days ago]:[Fourth dose or extra booster, at least 21 days ago]])</f>
        <v>0</v>
      </c>
    </row>
    <row r="385" spans="1:10" ht="15" hidden="1" customHeight="1" x14ac:dyDescent="0.3">
      <c r="A385" t="s">
        <v>1049</v>
      </c>
      <c r="B385">
        <v>2022</v>
      </c>
      <c r="C385" t="s">
        <v>1041</v>
      </c>
      <c r="D385" t="s">
        <v>1036</v>
      </c>
      <c r="E385" s="244">
        <v>869</v>
      </c>
      <c r="F385" s="244">
        <f t="shared" si="5"/>
        <v>121</v>
      </c>
      <c r="G385" s="249">
        <v>472</v>
      </c>
      <c r="I385" s="249"/>
      <c r="J385" s="261">
        <f>SUM(table_1[[#This Row],[Third dose or booster, less than 21 days ago]:[Fourth dose or extra booster, at least 21 days ago]])</f>
        <v>0</v>
      </c>
    </row>
    <row r="386" spans="1:10" ht="15" hidden="1" customHeight="1" x14ac:dyDescent="0.3">
      <c r="A386" t="s">
        <v>1049</v>
      </c>
      <c r="B386">
        <v>2022</v>
      </c>
      <c r="C386" t="s">
        <v>1042</v>
      </c>
      <c r="D386" t="s">
        <v>1036</v>
      </c>
      <c r="E386" s="244">
        <v>546</v>
      </c>
      <c r="F386" s="244">
        <f t="shared" si="5"/>
        <v>122</v>
      </c>
      <c r="G386" s="249">
        <v>483</v>
      </c>
      <c r="I386" s="249"/>
      <c r="J386" s="261">
        <f>SUM(table_1[[#This Row],[Third dose or booster, less than 21 days ago]:[Fourth dose or extra booster, at least 21 days ago]])</f>
        <v>0</v>
      </c>
    </row>
    <row r="387" spans="1:10" ht="15" hidden="1" customHeight="1" x14ac:dyDescent="0.3">
      <c r="A387" t="s">
        <v>1049</v>
      </c>
      <c r="B387">
        <v>2022</v>
      </c>
      <c r="C387" t="s">
        <v>1043</v>
      </c>
      <c r="D387" t="s">
        <v>1036</v>
      </c>
      <c r="E387" s="244">
        <v>1441</v>
      </c>
      <c r="F387" s="244">
        <f t="shared" si="5"/>
        <v>123</v>
      </c>
      <c r="G387" s="249">
        <v>494</v>
      </c>
      <c r="I387" s="249"/>
      <c r="J387" s="261">
        <f>SUM(table_1[[#This Row],[Third dose or booster, less than 21 days ago]:[Fourth dose or extra booster, at least 21 days ago]])</f>
        <v>0</v>
      </c>
    </row>
    <row r="388" spans="1:10" ht="15" hidden="1" customHeight="1" x14ac:dyDescent="0.3">
      <c r="A388" t="s">
        <v>1049</v>
      </c>
      <c r="B388">
        <v>2022</v>
      </c>
      <c r="C388" t="s">
        <v>1044</v>
      </c>
      <c r="D388" t="s">
        <v>1036</v>
      </c>
      <c r="E388" s="244">
        <v>865</v>
      </c>
      <c r="F388" s="244">
        <f t="shared" si="5"/>
        <v>124</v>
      </c>
      <c r="G388" s="249">
        <v>505</v>
      </c>
      <c r="I388" s="249"/>
      <c r="J388" s="261">
        <f>SUM(table_1[[#This Row],[Third dose or booster, less than 21 days ago]:[Fourth dose or extra booster, at least 21 days ago]])</f>
        <v>0</v>
      </c>
    </row>
    <row r="389" spans="1:10" ht="15" hidden="1" customHeight="1" x14ac:dyDescent="0.3">
      <c r="A389" t="s">
        <v>1049</v>
      </c>
      <c r="B389">
        <v>2022</v>
      </c>
      <c r="C389" t="s">
        <v>1045</v>
      </c>
      <c r="D389" t="s">
        <v>1036</v>
      </c>
      <c r="E389" s="244">
        <v>1599</v>
      </c>
      <c r="F389" s="244">
        <f t="shared" si="5"/>
        <v>125</v>
      </c>
      <c r="G389" s="249">
        <v>516</v>
      </c>
      <c r="I389" s="249"/>
      <c r="J389" s="261">
        <f>SUM(table_1[[#This Row],[Third dose or booster, less than 21 days ago]:[Fourth dose or extra booster, at least 21 days ago]])</f>
        <v>0</v>
      </c>
    </row>
    <row r="390" spans="1:10" ht="15" hidden="1" customHeight="1" x14ac:dyDescent="0.3">
      <c r="A390" s="250" t="s">
        <v>1049</v>
      </c>
      <c r="B390" s="250">
        <v>2023</v>
      </c>
      <c r="C390" s="250" t="s">
        <v>1046</v>
      </c>
      <c r="D390" s="250" t="s">
        <v>1036</v>
      </c>
      <c r="E390" s="251">
        <v>1745</v>
      </c>
      <c r="F390" s="244">
        <f t="shared" si="5"/>
        <v>126</v>
      </c>
      <c r="G390" s="252">
        <v>527</v>
      </c>
      <c r="H390" s="250"/>
      <c r="I390" s="252"/>
      <c r="J390" s="262">
        <f>SUM(table_1[[#This Row],[Third dose or booster, less than 21 days ago]:[Fourth dose or extra booster, at least 21 days ago]])</f>
        <v>0</v>
      </c>
    </row>
    <row r="391" spans="1:10" ht="15" hidden="1" customHeight="1" x14ac:dyDescent="0.3">
      <c r="A391" s="250" t="s">
        <v>1049</v>
      </c>
      <c r="B391" s="250">
        <v>2023</v>
      </c>
      <c r="C391" s="250" t="s">
        <v>1047</v>
      </c>
      <c r="D391" s="250" t="s">
        <v>1036</v>
      </c>
      <c r="E391" s="251">
        <v>1258</v>
      </c>
      <c r="F391" s="244">
        <f t="shared" si="5"/>
        <v>127</v>
      </c>
      <c r="G391" s="252">
        <v>538</v>
      </c>
      <c r="H391" s="250"/>
      <c r="I391" s="252"/>
      <c r="J391" s="262">
        <f>SUM(table_1[[#This Row],[Third dose or booster, less than 21 days ago]:[Fourth dose or extra booster, at least 21 days ago]])</f>
        <v>0</v>
      </c>
    </row>
    <row r="392" spans="1:10" ht="15" hidden="1" customHeight="1" x14ac:dyDescent="0.3">
      <c r="A392" s="250" t="s">
        <v>1049</v>
      </c>
      <c r="B392" s="250">
        <v>2023</v>
      </c>
      <c r="C392" s="250" t="s">
        <v>1048</v>
      </c>
      <c r="D392" s="250" t="s">
        <v>1036</v>
      </c>
      <c r="E392" s="251">
        <v>1862</v>
      </c>
      <c r="F392" s="244">
        <f t="shared" si="5"/>
        <v>128</v>
      </c>
      <c r="G392" s="252">
        <v>549</v>
      </c>
      <c r="H392" s="250"/>
      <c r="I392" s="252"/>
      <c r="J392" s="262">
        <f>SUM(table_1[[#This Row],[Third dose or booster, less than 21 days ago]:[Fourth dose or extra booster, at least 21 days ago]])</f>
        <v>0</v>
      </c>
    </row>
    <row r="393" spans="1:10" ht="15" hidden="1" customHeight="1" x14ac:dyDescent="0.3">
      <c r="A393" s="250" t="s">
        <v>1049</v>
      </c>
      <c r="B393" s="250">
        <v>2023</v>
      </c>
      <c r="C393" s="250" t="s">
        <v>1027</v>
      </c>
      <c r="D393" s="250" t="s">
        <v>1036</v>
      </c>
      <c r="E393" s="251">
        <v>1263</v>
      </c>
      <c r="F393" s="244">
        <f t="shared" si="5"/>
        <v>129</v>
      </c>
      <c r="G393" s="252">
        <v>560</v>
      </c>
      <c r="H393" s="250"/>
      <c r="I393" s="252"/>
      <c r="J393" s="262">
        <f>SUM(table_1[[#This Row],[Third dose or booster, less than 21 days ago]:[Fourth dose or extra booster, at least 21 days ago]])</f>
        <v>0</v>
      </c>
    </row>
    <row r="394" spans="1:10" ht="15" hidden="1" customHeight="1" x14ac:dyDescent="0.3">
      <c r="A394" s="250" t="s">
        <v>1049</v>
      </c>
      <c r="B394" s="250">
        <v>2023</v>
      </c>
      <c r="C394" s="250" t="s">
        <v>1038</v>
      </c>
      <c r="D394" s="250" t="s">
        <v>1036</v>
      </c>
      <c r="E394" s="251">
        <v>772</v>
      </c>
      <c r="F394" s="244">
        <f t="shared" ref="F394:F457" si="6">F393+1</f>
        <v>130</v>
      </c>
      <c r="G394" s="252">
        <v>571</v>
      </c>
      <c r="H394" s="250"/>
      <c r="I394" s="252"/>
      <c r="J394" s="262">
        <f>SUM(table_1[[#This Row],[Third dose or booster, less than 21 days ago]:[Fourth dose or extra booster, at least 21 days ago]])</f>
        <v>0</v>
      </c>
    </row>
    <row r="395" spans="1:10" ht="15" hidden="1" customHeight="1" x14ac:dyDescent="0.3">
      <c r="A395" t="s">
        <v>1049</v>
      </c>
      <c r="B395">
        <v>2021</v>
      </c>
      <c r="C395" t="s">
        <v>1027</v>
      </c>
      <c r="D395" t="s">
        <v>1035</v>
      </c>
      <c r="E395" s="244">
        <v>0</v>
      </c>
      <c r="F395" s="244">
        <f t="shared" si="6"/>
        <v>131</v>
      </c>
      <c r="G395" s="249">
        <v>295</v>
      </c>
      <c r="I395" s="249"/>
      <c r="J395" s="261">
        <f>SUM(table_1[[#This Row],[Third dose or booster, less than 21 days ago]:[Fourth dose or extra booster, at least 21 days ago]])</f>
        <v>0</v>
      </c>
    </row>
    <row r="396" spans="1:10" ht="15" hidden="1" customHeight="1" x14ac:dyDescent="0.3">
      <c r="A396" t="s">
        <v>1049</v>
      </c>
      <c r="B396">
        <v>2021</v>
      </c>
      <c r="C396" t="s">
        <v>1038</v>
      </c>
      <c r="D396" t="s">
        <v>1035</v>
      </c>
      <c r="E396" s="244">
        <v>0</v>
      </c>
      <c r="F396" s="244">
        <f t="shared" si="6"/>
        <v>132</v>
      </c>
      <c r="G396" s="249">
        <v>306</v>
      </c>
      <c r="I396" s="249"/>
      <c r="J396" s="261">
        <f>SUM(table_1[[#This Row],[Third dose or booster, less than 21 days ago]:[Fourth dose or extra booster, at least 21 days ago]])</f>
        <v>0</v>
      </c>
    </row>
    <row r="397" spans="1:10" ht="15" hidden="1" customHeight="1" x14ac:dyDescent="0.3">
      <c r="A397" t="s">
        <v>1049</v>
      </c>
      <c r="B397">
        <v>2021</v>
      </c>
      <c r="C397" t="s">
        <v>1039</v>
      </c>
      <c r="D397" t="s">
        <v>1035</v>
      </c>
      <c r="E397" s="244">
        <v>0</v>
      </c>
      <c r="F397" s="244">
        <f t="shared" si="6"/>
        <v>133</v>
      </c>
      <c r="G397" s="249">
        <v>317</v>
      </c>
      <c r="I397" s="249"/>
      <c r="J397" s="261">
        <f>SUM(table_1[[#This Row],[Third dose or booster, less than 21 days ago]:[Fourth dose or extra booster, at least 21 days ago]])</f>
        <v>0</v>
      </c>
    </row>
    <row r="398" spans="1:10" ht="15" hidden="1" customHeight="1" x14ac:dyDescent="0.3">
      <c r="A398" t="s">
        <v>1049</v>
      </c>
      <c r="B398">
        <v>2021</v>
      </c>
      <c r="C398" t="s">
        <v>1040</v>
      </c>
      <c r="D398" t="s">
        <v>1035</v>
      </c>
      <c r="E398" s="244">
        <v>0</v>
      </c>
      <c r="F398" s="244">
        <f t="shared" si="6"/>
        <v>134</v>
      </c>
      <c r="G398" s="249">
        <v>328</v>
      </c>
      <c r="I398" s="249"/>
      <c r="J398" s="261">
        <f>SUM(table_1[[#This Row],[Third dose or booster, less than 21 days ago]:[Fourth dose or extra booster, at least 21 days ago]])</f>
        <v>0</v>
      </c>
    </row>
    <row r="399" spans="1:10" ht="15" hidden="1" customHeight="1" x14ac:dyDescent="0.3">
      <c r="A399" t="s">
        <v>1049</v>
      </c>
      <c r="B399">
        <v>2021</v>
      </c>
      <c r="C399" t="s">
        <v>1041</v>
      </c>
      <c r="D399" t="s">
        <v>1035</v>
      </c>
      <c r="E399" s="244">
        <v>0</v>
      </c>
      <c r="F399" s="244">
        <f t="shared" si="6"/>
        <v>135</v>
      </c>
      <c r="G399" s="249">
        <v>339</v>
      </c>
      <c r="I399" s="249"/>
      <c r="J399" s="261">
        <f>SUM(table_1[[#This Row],[Third dose or booster, less than 21 days ago]:[Fourth dose or extra booster, at least 21 days ago]])</f>
        <v>0</v>
      </c>
    </row>
    <row r="400" spans="1:10" ht="15" hidden="1" customHeight="1" x14ac:dyDescent="0.3">
      <c r="A400" t="s">
        <v>1049</v>
      </c>
      <c r="B400">
        <v>2021</v>
      </c>
      <c r="C400" t="s">
        <v>1042</v>
      </c>
      <c r="D400" t="s">
        <v>1035</v>
      </c>
      <c r="E400" s="244">
        <v>0</v>
      </c>
      <c r="F400" s="244">
        <f t="shared" si="6"/>
        <v>136</v>
      </c>
      <c r="G400" s="249">
        <v>350</v>
      </c>
      <c r="I400" s="249"/>
      <c r="J400" s="261">
        <f>SUM(table_1[[#This Row],[Third dose or booster, less than 21 days ago]:[Fourth dose or extra booster, at least 21 days ago]])</f>
        <v>0</v>
      </c>
    </row>
    <row r="401" spans="1:10" ht="15" hidden="1" customHeight="1" x14ac:dyDescent="0.3">
      <c r="A401" t="s">
        <v>1049</v>
      </c>
      <c r="B401">
        <v>2021</v>
      </c>
      <c r="C401" t="s">
        <v>1043</v>
      </c>
      <c r="D401" t="s">
        <v>1035</v>
      </c>
      <c r="E401" s="244">
        <v>0</v>
      </c>
      <c r="F401" s="244">
        <f t="shared" si="6"/>
        <v>137</v>
      </c>
      <c r="G401" s="249">
        <v>361</v>
      </c>
      <c r="I401" s="249"/>
      <c r="J401" s="261">
        <f>SUM(table_1[[#This Row],[Third dose or booster, less than 21 days ago]:[Fourth dose or extra booster, at least 21 days ago]])</f>
        <v>0</v>
      </c>
    </row>
    <row r="402" spans="1:10" ht="15" hidden="1" customHeight="1" x14ac:dyDescent="0.3">
      <c r="A402" t="s">
        <v>1049</v>
      </c>
      <c r="B402">
        <v>2021</v>
      </c>
      <c r="C402" t="s">
        <v>1044</v>
      </c>
      <c r="D402" t="s">
        <v>1035</v>
      </c>
      <c r="E402" s="244">
        <v>0</v>
      </c>
      <c r="F402" s="244">
        <f t="shared" si="6"/>
        <v>138</v>
      </c>
      <c r="G402" s="249">
        <v>372</v>
      </c>
      <c r="I402" s="249"/>
      <c r="J402" s="261">
        <f>SUM(table_1[[#This Row],[Third dose or booster, less than 21 days ago]:[Fourth dose or extra booster, at least 21 days ago]])</f>
        <v>0</v>
      </c>
    </row>
    <row r="403" spans="1:10" ht="15" hidden="1" customHeight="1" x14ac:dyDescent="0.3">
      <c r="A403" t="s">
        <v>1049</v>
      </c>
      <c r="B403">
        <v>2021</v>
      </c>
      <c r="C403" t="s">
        <v>1045</v>
      </c>
      <c r="D403" t="s">
        <v>1035</v>
      </c>
      <c r="E403" s="244">
        <v>0</v>
      </c>
      <c r="F403" s="244">
        <f t="shared" si="6"/>
        <v>139</v>
      </c>
      <c r="G403" s="249">
        <v>383</v>
      </c>
      <c r="I403" s="249"/>
      <c r="J403" s="261">
        <f>SUM(table_1[[#This Row],[Third dose or booster, less than 21 days ago]:[Fourth dose or extra booster, at least 21 days ago]])</f>
        <v>0</v>
      </c>
    </row>
    <row r="404" spans="1:10" ht="15" hidden="1" customHeight="1" x14ac:dyDescent="0.3">
      <c r="A404" t="s">
        <v>1049</v>
      </c>
      <c r="B404">
        <v>2022</v>
      </c>
      <c r="C404" t="s">
        <v>1046</v>
      </c>
      <c r="D404" t="s">
        <v>1035</v>
      </c>
      <c r="E404" s="244">
        <v>0</v>
      </c>
      <c r="F404" s="244">
        <f t="shared" si="6"/>
        <v>140</v>
      </c>
      <c r="G404" s="249">
        <v>394</v>
      </c>
      <c r="I404" s="249"/>
      <c r="J404" s="261">
        <f>SUM(table_1[[#This Row],[Third dose or booster, less than 21 days ago]:[Fourth dose or extra booster, at least 21 days ago]])</f>
        <v>0</v>
      </c>
    </row>
    <row r="405" spans="1:10" ht="15" hidden="1" customHeight="1" x14ac:dyDescent="0.3">
      <c r="A405" t="s">
        <v>1049</v>
      </c>
      <c r="B405">
        <v>2022</v>
      </c>
      <c r="C405" t="s">
        <v>1047</v>
      </c>
      <c r="D405" t="s">
        <v>1035</v>
      </c>
      <c r="E405" s="244">
        <v>0</v>
      </c>
      <c r="F405" s="244">
        <f t="shared" si="6"/>
        <v>141</v>
      </c>
      <c r="G405" s="249">
        <v>405</v>
      </c>
      <c r="I405" s="249"/>
      <c r="J405" s="261">
        <f>SUM(table_1[[#This Row],[Third dose or booster, less than 21 days ago]:[Fourth dose or extra booster, at least 21 days ago]])</f>
        <v>0</v>
      </c>
    </row>
    <row r="406" spans="1:10" ht="15" hidden="1" customHeight="1" x14ac:dyDescent="0.3">
      <c r="A406" t="s">
        <v>1049</v>
      </c>
      <c r="B406">
        <v>2022</v>
      </c>
      <c r="C406" t="s">
        <v>1048</v>
      </c>
      <c r="D406" t="s">
        <v>1035</v>
      </c>
      <c r="E406" s="244">
        <v>3</v>
      </c>
      <c r="F406" s="244">
        <f t="shared" si="6"/>
        <v>142</v>
      </c>
      <c r="G406" s="249">
        <v>416</v>
      </c>
      <c r="I406" s="249"/>
      <c r="J406" s="261">
        <f>SUM(table_1[[#This Row],[Third dose or booster, less than 21 days ago]:[Fourth dose or extra booster, at least 21 days ago]])</f>
        <v>0</v>
      </c>
    </row>
    <row r="407" spans="1:10" ht="15" hidden="1" customHeight="1" x14ac:dyDescent="0.3">
      <c r="A407" t="s">
        <v>1049</v>
      </c>
      <c r="B407">
        <v>2022</v>
      </c>
      <c r="C407" t="s">
        <v>1027</v>
      </c>
      <c r="D407" t="s">
        <v>1035</v>
      </c>
      <c r="E407" s="244">
        <v>91</v>
      </c>
      <c r="F407" s="244">
        <f t="shared" si="6"/>
        <v>143</v>
      </c>
      <c r="G407" s="249">
        <v>427</v>
      </c>
      <c r="I407" s="249"/>
      <c r="J407" s="261">
        <f>SUM(table_1[[#This Row],[Third dose or booster, less than 21 days ago]:[Fourth dose or extra booster, at least 21 days ago]])</f>
        <v>0</v>
      </c>
    </row>
    <row r="408" spans="1:10" ht="15" hidden="1" customHeight="1" x14ac:dyDescent="0.3">
      <c r="A408" t="s">
        <v>1049</v>
      </c>
      <c r="B408">
        <v>2022</v>
      </c>
      <c r="C408" t="s">
        <v>1038</v>
      </c>
      <c r="D408" t="s">
        <v>1035</v>
      </c>
      <c r="E408" s="244">
        <v>60</v>
      </c>
      <c r="F408" s="244">
        <f t="shared" si="6"/>
        <v>144</v>
      </c>
      <c r="G408" s="249">
        <v>438</v>
      </c>
      <c r="I408" s="249"/>
      <c r="J408" s="261">
        <f>SUM(table_1[[#This Row],[Third dose or booster, less than 21 days ago]:[Fourth dose or extra booster, at least 21 days ago]])</f>
        <v>0</v>
      </c>
    </row>
    <row r="409" spans="1:10" ht="15" hidden="1" customHeight="1" x14ac:dyDescent="0.3">
      <c r="A409" t="s">
        <v>1049</v>
      </c>
      <c r="B409">
        <v>2022</v>
      </c>
      <c r="C409" t="s">
        <v>1039</v>
      </c>
      <c r="D409" t="s">
        <v>1035</v>
      </c>
      <c r="E409" s="244">
        <v>24</v>
      </c>
      <c r="F409" s="244">
        <f t="shared" si="6"/>
        <v>145</v>
      </c>
      <c r="G409" s="249">
        <v>449</v>
      </c>
      <c r="I409" s="249"/>
      <c r="J409" s="261">
        <f>SUM(table_1[[#This Row],[Third dose or booster, less than 21 days ago]:[Fourth dose or extra booster, at least 21 days ago]])</f>
        <v>0</v>
      </c>
    </row>
    <row r="410" spans="1:10" ht="15" hidden="1" customHeight="1" x14ac:dyDescent="0.3">
      <c r="A410" t="s">
        <v>1049</v>
      </c>
      <c r="B410">
        <v>2022</v>
      </c>
      <c r="C410" t="s">
        <v>1040</v>
      </c>
      <c r="D410" t="s">
        <v>1035</v>
      </c>
      <c r="E410" s="244">
        <v>44</v>
      </c>
      <c r="F410" s="244">
        <f t="shared" si="6"/>
        <v>146</v>
      </c>
      <c r="G410" s="249">
        <v>460</v>
      </c>
      <c r="I410" s="249"/>
      <c r="J410" s="261">
        <f>SUM(table_1[[#This Row],[Third dose or booster, less than 21 days ago]:[Fourth dose or extra booster, at least 21 days ago]])</f>
        <v>0</v>
      </c>
    </row>
    <row r="411" spans="1:10" ht="15" hidden="1" customHeight="1" x14ac:dyDescent="0.3">
      <c r="A411" t="s">
        <v>1049</v>
      </c>
      <c r="B411">
        <v>2022</v>
      </c>
      <c r="C411" t="s">
        <v>1041</v>
      </c>
      <c r="D411" t="s">
        <v>1035</v>
      </c>
      <c r="E411" s="244">
        <v>5</v>
      </c>
      <c r="F411" s="244">
        <f t="shared" si="6"/>
        <v>147</v>
      </c>
      <c r="G411" s="249">
        <v>471</v>
      </c>
      <c r="I411" s="249"/>
      <c r="J411" s="261">
        <f>SUM(table_1[[#This Row],[Third dose or booster, less than 21 days ago]:[Fourth dose or extra booster, at least 21 days ago]])</f>
        <v>0</v>
      </c>
    </row>
    <row r="412" spans="1:10" ht="15" hidden="1" customHeight="1" x14ac:dyDescent="0.3">
      <c r="A412" t="s">
        <v>1049</v>
      </c>
      <c r="B412">
        <v>2022</v>
      </c>
      <c r="C412" t="s">
        <v>1042</v>
      </c>
      <c r="D412" t="s">
        <v>1035</v>
      </c>
      <c r="E412" s="244">
        <v>4</v>
      </c>
      <c r="F412" s="244">
        <f t="shared" si="6"/>
        <v>148</v>
      </c>
      <c r="G412" s="249">
        <v>482</v>
      </c>
      <c r="I412" s="249"/>
      <c r="J412" s="261">
        <f>SUM(table_1[[#This Row],[Third dose or booster, less than 21 days ago]:[Fourth dose or extra booster, at least 21 days ago]])</f>
        <v>0</v>
      </c>
    </row>
    <row r="413" spans="1:10" ht="15" hidden="1" customHeight="1" x14ac:dyDescent="0.3">
      <c r="A413" t="s">
        <v>1049</v>
      </c>
      <c r="B413">
        <v>2022</v>
      </c>
      <c r="C413" t="s">
        <v>1043</v>
      </c>
      <c r="D413" t="s">
        <v>1035</v>
      </c>
      <c r="E413" s="244">
        <v>47</v>
      </c>
      <c r="F413" s="244">
        <f t="shared" si="6"/>
        <v>149</v>
      </c>
      <c r="G413" s="249">
        <v>493</v>
      </c>
      <c r="I413" s="249"/>
      <c r="J413" s="261">
        <f>SUM(table_1[[#This Row],[Third dose or booster, less than 21 days ago]:[Fourth dose or extra booster, at least 21 days ago]])</f>
        <v>0</v>
      </c>
    </row>
    <row r="414" spans="1:10" ht="15" hidden="1" customHeight="1" x14ac:dyDescent="0.3">
      <c r="A414" t="s">
        <v>1049</v>
      </c>
      <c r="B414">
        <v>2022</v>
      </c>
      <c r="C414" t="s">
        <v>1044</v>
      </c>
      <c r="D414" t="s">
        <v>1035</v>
      </c>
      <c r="E414" s="244">
        <v>21</v>
      </c>
      <c r="F414" s="244">
        <f t="shared" si="6"/>
        <v>150</v>
      </c>
      <c r="G414" s="249">
        <v>504</v>
      </c>
      <c r="I414" s="249"/>
      <c r="J414" s="261">
        <f>SUM(table_1[[#This Row],[Third dose or booster, less than 21 days ago]:[Fourth dose or extra booster, at least 21 days ago]])</f>
        <v>0</v>
      </c>
    </row>
    <row r="415" spans="1:10" ht="15" hidden="1" customHeight="1" x14ac:dyDescent="0.3">
      <c r="A415" t="s">
        <v>1049</v>
      </c>
      <c r="B415">
        <v>2022</v>
      </c>
      <c r="C415" t="s">
        <v>1045</v>
      </c>
      <c r="D415" t="s">
        <v>1035</v>
      </c>
      <c r="E415" s="244">
        <v>13</v>
      </c>
      <c r="F415" s="244">
        <f t="shared" si="6"/>
        <v>151</v>
      </c>
      <c r="G415" s="249">
        <v>515</v>
      </c>
      <c r="I415" s="249"/>
      <c r="J415" s="261">
        <f>SUM(table_1[[#This Row],[Third dose or booster, less than 21 days ago]:[Fourth dose or extra booster, at least 21 days ago]])</f>
        <v>0</v>
      </c>
    </row>
    <row r="416" spans="1:10" ht="15" hidden="1" customHeight="1" x14ac:dyDescent="0.3">
      <c r="A416" s="250" t="s">
        <v>1049</v>
      </c>
      <c r="B416" s="250">
        <v>2023</v>
      </c>
      <c r="C416" s="250" t="s">
        <v>1046</v>
      </c>
      <c r="D416" s="250" t="s">
        <v>1035</v>
      </c>
      <c r="E416" s="251">
        <v>2</v>
      </c>
      <c r="F416" s="244">
        <f t="shared" si="6"/>
        <v>152</v>
      </c>
      <c r="G416" s="252">
        <v>526</v>
      </c>
      <c r="H416" s="250"/>
      <c r="I416" s="252"/>
      <c r="J416" s="262">
        <f>SUM(table_1[[#This Row],[Third dose or booster, less than 21 days ago]:[Fourth dose or extra booster, at least 21 days ago]])</f>
        <v>0</v>
      </c>
    </row>
    <row r="417" spans="1:10" ht="15" hidden="1" customHeight="1" x14ac:dyDescent="0.3">
      <c r="A417" s="250" t="s">
        <v>1049</v>
      </c>
      <c r="B417" s="250">
        <v>2023</v>
      </c>
      <c r="C417" s="250" t="s">
        <v>1047</v>
      </c>
      <c r="D417" s="250" t="s">
        <v>1035</v>
      </c>
      <c r="E417" s="251">
        <v>0</v>
      </c>
      <c r="F417" s="244">
        <f t="shared" si="6"/>
        <v>153</v>
      </c>
      <c r="G417" s="252">
        <v>537</v>
      </c>
      <c r="H417" s="250"/>
      <c r="I417" s="252"/>
      <c r="J417" s="262">
        <f>SUM(table_1[[#This Row],[Third dose or booster, less than 21 days ago]:[Fourth dose or extra booster, at least 21 days ago]])</f>
        <v>0</v>
      </c>
    </row>
    <row r="418" spans="1:10" ht="15" hidden="1" customHeight="1" x14ac:dyDescent="0.3">
      <c r="A418" s="250" t="s">
        <v>1049</v>
      </c>
      <c r="B418" s="250">
        <v>2023</v>
      </c>
      <c r="C418" s="250" t="s">
        <v>1048</v>
      </c>
      <c r="D418" s="250" t="s">
        <v>1035</v>
      </c>
      <c r="E418" s="251">
        <v>0</v>
      </c>
      <c r="F418" s="244">
        <f t="shared" si="6"/>
        <v>154</v>
      </c>
      <c r="G418" s="252">
        <v>548</v>
      </c>
      <c r="H418" s="250"/>
      <c r="I418" s="252"/>
      <c r="J418" s="262">
        <f>SUM(table_1[[#This Row],[Third dose or booster, less than 21 days ago]:[Fourth dose or extra booster, at least 21 days ago]])</f>
        <v>0</v>
      </c>
    </row>
    <row r="419" spans="1:10" ht="15" hidden="1" customHeight="1" x14ac:dyDescent="0.3">
      <c r="A419" s="250" t="s">
        <v>1049</v>
      </c>
      <c r="B419" s="250">
        <v>2023</v>
      </c>
      <c r="C419" s="250" t="s">
        <v>1027</v>
      </c>
      <c r="D419" s="250" t="s">
        <v>1035</v>
      </c>
      <c r="E419" s="251">
        <v>0</v>
      </c>
      <c r="F419" s="244">
        <f t="shared" si="6"/>
        <v>155</v>
      </c>
      <c r="G419" s="252">
        <v>559</v>
      </c>
      <c r="H419" s="250"/>
      <c r="I419" s="252"/>
      <c r="J419" s="262">
        <f>SUM(table_1[[#This Row],[Third dose or booster, less than 21 days ago]:[Fourth dose or extra booster, at least 21 days ago]])</f>
        <v>0</v>
      </c>
    </row>
    <row r="420" spans="1:10" ht="15" hidden="1" customHeight="1" x14ac:dyDescent="0.3">
      <c r="A420" s="250" t="s">
        <v>1049</v>
      </c>
      <c r="B420" s="250">
        <v>2023</v>
      </c>
      <c r="C420" s="250" t="s">
        <v>1038</v>
      </c>
      <c r="D420" s="250" t="s">
        <v>1035</v>
      </c>
      <c r="E420" s="251">
        <v>0</v>
      </c>
      <c r="F420" s="244">
        <f t="shared" si="6"/>
        <v>156</v>
      </c>
      <c r="G420" s="252">
        <v>570</v>
      </c>
      <c r="H420" s="250"/>
      <c r="I420" s="252"/>
      <c r="J420" s="262">
        <f>SUM(table_1[[#This Row],[Third dose or booster, less than 21 days ago]:[Fourth dose or extra booster, at least 21 days ago]])</f>
        <v>0</v>
      </c>
    </row>
    <row r="421" spans="1:10" ht="15" hidden="1" customHeight="1" x14ac:dyDescent="0.3">
      <c r="A421" t="s">
        <v>1049</v>
      </c>
      <c r="B421">
        <v>2021</v>
      </c>
      <c r="C421" t="s">
        <v>1027</v>
      </c>
      <c r="D421" t="s">
        <v>1032</v>
      </c>
      <c r="E421" s="244">
        <v>0</v>
      </c>
      <c r="F421" s="244">
        <f t="shared" si="6"/>
        <v>157</v>
      </c>
      <c r="G421" s="249">
        <v>292</v>
      </c>
      <c r="I421" s="249"/>
      <c r="J421" s="261">
        <f>SUM(table_1[[#This Row],[Third dose or booster, less than 21 days ago]:[Fourth dose or extra booster, at least 21 days ago]])</f>
        <v>0</v>
      </c>
    </row>
    <row r="422" spans="1:10" ht="15" hidden="1" customHeight="1" x14ac:dyDescent="0.3">
      <c r="A422" t="s">
        <v>1049</v>
      </c>
      <c r="B422">
        <v>2021</v>
      </c>
      <c r="C422" t="s">
        <v>1038</v>
      </c>
      <c r="D422" t="s">
        <v>1032</v>
      </c>
      <c r="E422" s="244">
        <v>0</v>
      </c>
      <c r="F422" s="244">
        <f t="shared" si="6"/>
        <v>158</v>
      </c>
      <c r="G422" s="249">
        <v>303</v>
      </c>
      <c r="I422" s="249"/>
      <c r="J422" s="261">
        <f>SUM(table_1[[#This Row],[Third dose or booster, less than 21 days ago]:[Fourth dose or extra booster, at least 21 days ago]])</f>
        <v>0</v>
      </c>
    </row>
    <row r="423" spans="1:10" ht="15" hidden="1" customHeight="1" x14ac:dyDescent="0.3">
      <c r="A423" t="s">
        <v>1049</v>
      </c>
      <c r="B423">
        <v>2021</v>
      </c>
      <c r="C423" t="s">
        <v>1039</v>
      </c>
      <c r="D423" t="s">
        <v>1032</v>
      </c>
      <c r="E423" s="244">
        <v>0</v>
      </c>
      <c r="F423" s="244">
        <f t="shared" si="6"/>
        <v>159</v>
      </c>
      <c r="G423" s="249">
        <v>314</v>
      </c>
      <c r="I423" s="249"/>
      <c r="J423" s="261">
        <f>SUM(table_1[[#This Row],[Third dose or booster, less than 21 days ago]:[Fourth dose or extra booster, at least 21 days ago]])</f>
        <v>0</v>
      </c>
    </row>
    <row r="424" spans="1:10" ht="15" hidden="1" customHeight="1" x14ac:dyDescent="0.3">
      <c r="A424" t="s">
        <v>1049</v>
      </c>
      <c r="B424">
        <v>2021</v>
      </c>
      <c r="C424" t="s">
        <v>1040</v>
      </c>
      <c r="D424" t="s">
        <v>1032</v>
      </c>
      <c r="E424" s="244">
        <v>57</v>
      </c>
      <c r="F424" s="244">
        <f t="shared" si="6"/>
        <v>160</v>
      </c>
      <c r="G424" s="249">
        <v>325</v>
      </c>
      <c r="I424" s="249"/>
      <c r="J424" s="261">
        <f>SUM(table_1[[#This Row],[Third dose or booster, less than 21 days ago]:[Fourth dose or extra booster, at least 21 days ago]])</f>
        <v>0</v>
      </c>
    </row>
    <row r="425" spans="1:10" ht="15" hidden="1" customHeight="1" x14ac:dyDescent="0.3">
      <c r="A425" t="s">
        <v>1049</v>
      </c>
      <c r="B425">
        <v>2021</v>
      </c>
      <c r="C425" t="s">
        <v>1041</v>
      </c>
      <c r="D425" t="s">
        <v>1032</v>
      </c>
      <c r="E425" s="244">
        <v>122</v>
      </c>
      <c r="F425" s="244">
        <f t="shared" si="6"/>
        <v>161</v>
      </c>
      <c r="G425" s="249">
        <v>336</v>
      </c>
      <c r="I425" s="249"/>
      <c r="J425" s="261">
        <f>SUM(table_1[[#This Row],[Third dose or booster, less than 21 days ago]:[Fourth dose or extra booster, at least 21 days ago]])</f>
        <v>0</v>
      </c>
    </row>
    <row r="426" spans="1:10" ht="15" hidden="1" customHeight="1" x14ac:dyDescent="0.3">
      <c r="A426" t="s">
        <v>1049</v>
      </c>
      <c r="B426">
        <v>2021</v>
      </c>
      <c r="C426" t="s">
        <v>1042</v>
      </c>
      <c r="D426" t="s">
        <v>1032</v>
      </c>
      <c r="E426" s="244">
        <v>361</v>
      </c>
      <c r="F426" s="244">
        <f t="shared" si="6"/>
        <v>162</v>
      </c>
      <c r="G426" s="249">
        <v>347</v>
      </c>
      <c r="I426" s="249"/>
      <c r="J426" s="261">
        <f>SUM(table_1[[#This Row],[Third dose or booster, less than 21 days ago]:[Fourth dose or extra booster, at least 21 days ago]])</f>
        <v>0</v>
      </c>
    </row>
    <row r="427" spans="1:10" ht="15" hidden="1" customHeight="1" x14ac:dyDescent="0.3">
      <c r="A427" t="s">
        <v>1049</v>
      </c>
      <c r="B427">
        <v>2021</v>
      </c>
      <c r="C427" t="s">
        <v>1043</v>
      </c>
      <c r="D427" t="s">
        <v>1032</v>
      </c>
      <c r="E427" s="244">
        <v>1461</v>
      </c>
      <c r="F427" s="244">
        <f t="shared" si="6"/>
        <v>163</v>
      </c>
      <c r="G427" s="249">
        <v>358</v>
      </c>
      <c r="I427" s="249"/>
      <c r="J427" s="261">
        <f>SUM(table_1[[#This Row],[Third dose or booster, less than 21 days ago]:[Fourth dose or extra booster, at least 21 days ago]])</f>
        <v>0</v>
      </c>
    </row>
    <row r="428" spans="1:10" ht="15" hidden="1" customHeight="1" x14ac:dyDescent="0.3">
      <c r="A428" t="s">
        <v>1049</v>
      </c>
      <c r="B428">
        <v>2021</v>
      </c>
      <c r="C428" t="s">
        <v>1044</v>
      </c>
      <c r="D428" t="s">
        <v>1032</v>
      </c>
      <c r="E428" s="244">
        <v>1785</v>
      </c>
      <c r="F428" s="244">
        <f t="shared" si="6"/>
        <v>164</v>
      </c>
      <c r="G428" s="249">
        <v>369</v>
      </c>
      <c r="I428" s="249"/>
      <c r="J428" s="261">
        <f>SUM(table_1[[#This Row],[Third dose or booster, less than 21 days ago]:[Fourth dose or extra booster, at least 21 days ago]])</f>
        <v>0</v>
      </c>
    </row>
    <row r="429" spans="1:10" ht="15" hidden="1" customHeight="1" x14ac:dyDescent="0.3">
      <c r="A429" t="s">
        <v>1049</v>
      </c>
      <c r="B429">
        <v>2021</v>
      </c>
      <c r="C429" t="s">
        <v>1045</v>
      </c>
      <c r="D429" t="s">
        <v>1032</v>
      </c>
      <c r="E429" s="244">
        <v>1136</v>
      </c>
      <c r="F429" s="244">
        <f t="shared" si="6"/>
        <v>165</v>
      </c>
      <c r="G429" s="249">
        <v>380</v>
      </c>
      <c r="I429" s="249"/>
      <c r="J429" s="261">
        <f>SUM(table_1[[#This Row],[Third dose or booster, less than 21 days ago]:[Fourth dose or extra booster, at least 21 days ago]])</f>
        <v>0</v>
      </c>
    </row>
    <row r="430" spans="1:10" ht="15" hidden="1" customHeight="1" x14ac:dyDescent="0.3">
      <c r="A430" t="s">
        <v>1049</v>
      </c>
      <c r="B430">
        <v>2022</v>
      </c>
      <c r="C430" t="s">
        <v>1046</v>
      </c>
      <c r="D430" t="s">
        <v>1032</v>
      </c>
      <c r="E430" s="244">
        <v>1181</v>
      </c>
      <c r="F430" s="244">
        <f t="shared" si="6"/>
        <v>166</v>
      </c>
      <c r="G430" s="249">
        <v>391</v>
      </c>
      <c r="I430" s="249"/>
      <c r="J430" s="261">
        <f>SUM(table_1[[#This Row],[Third dose or booster, less than 21 days ago]:[Fourth dose or extra booster, at least 21 days ago]])</f>
        <v>0</v>
      </c>
    </row>
    <row r="431" spans="1:10" ht="15" hidden="1" customHeight="1" x14ac:dyDescent="0.3">
      <c r="A431" t="s">
        <v>1049</v>
      </c>
      <c r="B431">
        <v>2022</v>
      </c>
      <c r="C431" t="s">
        <v>1047</v>
      </c>
      <c r="D431" t="s">
        <v>1032</v>
      </c>
      <c r="E431" s="244">
        <v>399</v>
      </c>
      <c r="F431" s="244">
        <f t="shared" si="6"/>
        <v>167</v>
      </c>
      <c r="G431" s="249">
        <v>402</v>
      </c>
      <c r="I431" s="249"/>
      <c r="J431" s="261">
        <f>SUM(table_1[[#This Row],[Third dose or booster, less than 21 days ago]:[Fourth dose or extra booster, at least 21 days ago]])</f>
        <v>0</v>
      </c>
    </row>
    <row r="432" spans="1:10" ht="15" hidden="1" customHeight="1" x14ac:dyDescent="0.3">
      <c r="A432" t="s">
        <v>1049</v>
      </c>
      <c r="B432">
        <v>2022</v>
      </c>
      <c r="C432" t="s">
        <v>1048</v>
      </c>
      <c r="D432" t="s">
        <v>1032</v>
      </c>
      <c r="E432" s="244">
        <v>284</v>
      </c>
      <c r="F432" s="244">
        <f t="shared" si="6"/>
        <v>168</v>
      </c>
      <c r="G432" s="249">
        <v>413</v>
      </c>
      <c r="I432" s="249"/>
      <c r="J432" s="261">
        <f>SUM(table_1[[#This Row],[Third dose or booster, less than 21 days ago]:[Fourth dose or extra booster, at least 21 days ago]])</f>
        <v>0</v>
      </c>
    </row>
    <row r="433" spans="1:10" ht="15" hidden="1" customHeight="1" x14ac:dyDescent="0.3">
      <c r="A433" t="s">
        <v>1049</v>
      </c>
      <c r="B433">
        <v>2022</v>
      </c>
      <c r="C433" t="s">
        <v>1027</v>
      </c>
      <c r="D433" t="s">
        <v>1032</v>
      </c>
      <c r="E433" s="244">
        <v>254</v>
      </c>
      <c r="F433" s="244">
        <f t="shared" si="6"/>
        <v>169</v>
      </c>
      <c r="G433" s="249">
        <v>424</v>
      </c>
      <c r="I433" s="249"/>
      <c r="J433" s="261">
        <f>SUM(table_1[[#This Row],[Third dose or booster, less than 21 days ago]:[Fourth dose or extra booster, at least 21 days ago]])</f>
        <v>0</v>
      </c>
    </row>
    <row r="434" spans="1:10" ht="15" hidden="1" customHeight="1" x14ac:dyDescent="0.3">
      <c r="A434" t="s">
        <v>1049</v>
      </c>
      <c r="B434">
        <v>2022</v>
      </c>
      <c r="C434" t="s">
        <v>1038</v>
      </c>
      <c r="D434" t="s">
        <v>1032</v>
      </c>
      <c r="E434" s="244">
        <v>122</v>
      </c>
      <c r="F434" s="244">
        <f t="shared" si="6"/>
        <v>170</v>
      </c>
      <c r="G434" s="249">
        <v>435</v>
      </c>
      <c r="I434" s="249"/>
      <c r="J434" s="261">
        <f>SUM(table_1[[#This Row],[Third dose or booster, less than 21 days ago]:[Fourth dose or extra booster, at least 21 days ago]])</f>
        <v>0</v>
      </c>
    </row>
    <row r="435" spans="1:10" ht="15" hidden="1" customHeight="1" x14ac:dyDescent="0.3">
      <c r="A435" t="s">
        <v>1049</v>
      </c>
      <c r="B435">
        <v>2022</v>
      </c>
      <c r="C435" t="s">
        <v>1039</v>
      </c>
      <c r="D435" t="s">
        <v>1032</v>
      </c>
      <c r="E435" s="244">
        <v>67</v>
      </c>
      <c r="F435" s="244">
        <f t="shared" si="6"/>
        <v>171</v>
      </c>
      <c r="G435" s="249">
        <v>446</v>
      </c>
      <c r="I435" s="249"/>
      <c r="J435" s="261">
        <f>SUM(table_1[[#This Row],[Third dose or booster, less than 21 days ago]:[Fourth dose or extra booster, at least 21 days ago]])</f>
        <v>0</v>
      </c>
    </row>
    <row r="436" spans="1:10" ht="15" hidden="1" customHeight="1" x14ac:dyDescent="0.3">
      <c r="A436" t="s">
        <v>1049</v>
      </c>
      <c r="B436">
        <v>2022</v>
      </c>
      <c r="C436" t="s">
        <v>1040</v>
      </c>
      <c r="D436" t="s">
        <v>1032</v>
      </c>
      <c r="E436" s="244">
        <v>159</v>
      </c>
      <c r="F436" s="244">
        <f t="shared" si="6"/>
        <v>172</v>
      </c>
      <c r="G436" s="249">
        <v>457</v>
      </c>
      <c r="I436" s="249"/>
      <c r="J436" s="261">
        <f>SUM(table_1[[#This Row],[Third dose or booster, less than 21 days ago]:[Fourth dose or extra booster, at least 21 days ago]])</f>
        <v>0</v>
      </c>
    </row>
    <row r="437" spans="1:10" ht="15" hidden="1" customHeight="1" x14ac:dyDescent="0.3">
      <c r="A437" t="s">
        <v>1049</v>
      </c>
      <c r="B437">
        <v>2022</v>
      </c>
      <c r="C437" t="s">
        <v>1041</v>
      </c>
      <c r="D437" t="s">
        <v>1032</v>
      </c>
      <c r="E437" s="244">
        <v>105</v>
      </c>
      <c r="F437" s="244">
        <f t="shared" si="6"/>
        <v>173</v>
      </c>
      <c r="G437" s="249">
        <v>468</v>
      </c>
      <c r="I437" s="249"/>
      <c r="J437" s="261">
        <f>SUM(table_1[[#This Row],[Third dose or booster, less than 21 days ago]:[Fourth dose or extra booster, at least 21 days ago]])</f>
        <v>0</v>
      </c>
    </row>
    <row r="438" spans="1:10" ht="15" hidden="1" customHeight="1" x14ac:dyDescent="0.3">
      <c r="A438" t="s">
        <v>1049</v>
      </c>
      <c r="B438">
        <v>2022</v>
      </c>
      <c r="C438" t="s">
        <v>1042</v>
      </c>
      <c r="D438" t="s">
        <v>1032</v>
      </c>
      <c r="E438" s="244">
        <v>45</v>
      </c>
      <c r="F438" s="244">
        <f t="shared" si="6"/>
        <v>174</v>
      </c>
      <c r="G438" s="249">
        <v>479</v>
      </c>
      <c r="I438" s="249"/>
      <c r="J438" s="261">
        <f>SUM(table_1[[#This Row],[Third dose or booster, less than 21 days ago]:[Fourth dose or extra booster, at least 21 days ago]])</f>
        <v>0</v>
      </c>
    </row>
    <row r="439" spans="1:10" ht="15" hidden="1" customHeight="1" x14ac:dyDescent="0.3">
      <c r="A439" t="s">
        <v>1049</v>
      </c>
      <c r="B439">
        <v>2022</v>
      </c>
      <c r="C439" t="s">
        <v>1043</v>
      </c>
      <c r="D439" t="s">
        <v>1032</v>
      </c>
      <c r="E439" s="244">
        <v>114</v>
      </c>
      <c r="F439" s="244">
        <f t="shared" si="6"/>
        <v>175</v>
      </c>
      <c r="G439" s="249">
        <v>490</v>
      </c>
      <c r="I439" s="249"/>
      <c r="J439" s="261">
        <f>SUM(table_1[[#This Row],[Third dose or booster, less than 21 days ago]:[Fourth dose or extra booster, at least 21 days ago]])</f>
        <v>0</v>
      </c>
    </row>
    <row r="440" spans="1:10" ht="15" hidden="1" customHeight="1" x14ac:dyDescent="0.3">
      <c r="A440" t="s">
        <v>1049</v>
      </c>
      <c r="B440">
        <v>2022</v>
      </c>
      <c r="C440" t="s">
        <v>1044</v>
      </c>
      <c r="D440" t="s">
        <v>1032</v>
      </c>
      <c r="E440" s="244">
        <v>66</v>
      </c>
      <c r="F440" s="244">
        <f t="shared" si="6"/>
        <v>176</v>
      </c>
      <c r="G440" s="249">
        <v>501</v>
      </c>
      <c r="I440" s="249"/>
      <c r="J440" s="261">
        <f>SUM(table_1[[#This Row],[Third dose or booster, less than 21 days ago]:[Fourth dose or extra booster, at least 21 days ago]])</f>
        <v>0</v>
      </c>
    </row>
    <row r="441" spans="1:10" ht="15" hidden="1" customHeight="1" x14ac:dyDescent="0.3">
      <c r="A441" t="s">
        <v>1049</v>
      </c>
      <c r="B441">
        <v>2022</v>
      </c>
      <c r="C441" t="s">
        <v>1045</v>
      </c>
      <c r="D441" t="s">
        <v>1032</v>
      </c>
      <c r="E441" s="244">
        <v>109</v>
      </c>
      <c r="F441" s="244">
        <f t="shared" si="6"/>
        <v>177</v>
      </c>
      <c r="G441" s="249">
        <v>512</v>
      </c>
      <c r="I441" s="249"/>
      <c r="J441" s="261">
        <f>SUM(table_1[[#This Row],[Third dose or booster, less than 21 days ago]:[Fourth dose or extra booster, at least 21 days ago]])</f>
        <v>0</v>
      </c>
    </row>
    <row r="442" spans="1:10" ht="15" hidden="1" customHeight="1" x14ac:dyDescent="0.3">
      <c r="A442" s="250" t="s">
        <v>1049</v>
      </c>
      <c r="B442" s="250">
        <v>2023</v>
      </c>
      <c r="C442" s="250" t="s">
        <v>1046</v>
      </c>
      <c r="D442" s="250" t="s">
        <v>1032</v>
      </c>
      <c r="E442" s="251">
        <v>96</v>
      </c>
      <c r="F442" s="244">
        <f t="shared" si="6"/>
        <v>178</v>
      </c>
      <c r="G442" s="252">
        <v>523</v>
      </c>
      <c r="H442" s="250"/>
      <c r="I442" s="252"/>
      <c r="J442" s="262">
        <f>SUM(table_1[[#This Row],[Third dose or booster, less than 21 days ago]:[Fourth dose or extra booster, at least 21 days ago]])</f>
        <v>0</v>
      </c>
    </row>
    <row r="443" spans="1:10" ht="15" hidden="1" customHeight="1" x14ac:dyDescent="0.3">
      <c r="A443" s="250" t="s">
        <v>1049</v>
      </c>
      <c r="B443" s="250">
        <v>2023</v>
      </c>
      <c r="C443" s="250" t="s">
        <v>1047</v>
      </c>
      <c r="D443" s="250" t="s">
        <v>1032</v>
      </c>
      <c r="E443" s="251">
        <v>59</v>
      </c>
      <c r="F443" s="244">
        <f t="shared" si="6"/>
        <v>179</v>
      </c>
      <c r="G443" s="252">
        <v>534</v>
      </c>
      <c r="H443" s="250"/>
      <c r="I443" s="252"/>
      <c r="J443" s="262">
        <f>SUM(table_1[[#This Row],[Third dose or booster, less than 21 days ago]:[Fourth dose or extra booster, at least 21 days ago]])</f>
        <v>0</v>
      </c>
    </row>
    <row r="444" spans="1:10" ht="15" hidden="1" customHeight="1" x14ac:dyDescent="0.3">
      <c r="A444" s="250" t="s">
        <v>1049</v>
      </c>
      <c r="B444" s="250">
        <v>2023</v>
      </c>
      <c r="C444" s="250" t="s">
        <v>1048</v>
      </c>
      <c r="D444" s="250" t="s">
        <v>1032</v>
      </c>
      <c r="E444" s="251">
        <v>86</v>
      </c>
      <c r="F444" s="244">
        <f t="shared" si="6"/>
        <v>180</v>
      </c>
      <c r="G444" s="252">
        <v>545</v>
      </c>
      <c r="H444" s="250"/>
      <c r="I444" s="252"/>
      <c r="J444" s="262">
        <f>SUM(table_1[[#This Row],[Third dose or booster, less than 21 days ago]:[Fourth dose or extra booster, at least 21 days ago]])</f>
        <v>0</v>
      </c>
    </row>
    <row r="445" spans="1:10" ht="15" hidden="1" customHeight="1" x14ac:dyDescent="0.3">
      <c r="A445" s="250" t="s">
        <v>1049</v>
      </c>
      <c r="B445" s="250">
        <v>2023</v>
      </c>
      <c r="C445" s="250" t="s">
        <v>1027</v>
      </c>
      <c r="D445" s="250" t="s">
        <v>1032</v>
      </c>
      <c r="E445" s="251">
        <v>60</v>
      </c>
      <c r="F445" s="244">
        <f t="shared" si="6"/>
        <v>181</v>
      </c>
      <c r="G445" s="252">
        <v>556</v>
      </c>
      <c r="H445" s="250"/>
      <c r="I445" s="252"/>
      <c r="J445" s="262">
        <f>SUM(table_1[[#This Row],[Third dose or booster, less than 21 days ago]:[Fourth dose or extra booster, at least 21 days ago]])</f>
        <v>0</v>
      </c>
    </row>
    <row r="446" spans="1:10" ht="15" hidden="1" customHeight="1" x14ac:dyDescent="0.3">
      <c r="A446" s="250" t="s">
        <v>1049</v>
      </c>
      <c r="B446" s="250">
        <v>2023</v>
      </c>
      <c r="C446" s="250" t="s">
        <v>1038</v>
      </c>
      <c r="D446" s="250" t="s">
        <v>1032</v>
      </c>
      <c r="E446" s="251">
        <v>30</v>
      </c>
      <c r="F446" s="244">
        <f t="shared" si="6"/>
        <v>182</v>
      </c>
      <c r="G446" s="252">
        <v>567</v>
      </c>
      <c r="H446" s="250"/>
      <c r="I446" s="252"/>
      <c r="J446" s="262">
        <f>SUM(table_1[[#This Row],[Third dose or booster, less than 21 days ago]:[Fourth dose or extra booster, at least 21 days ago]])</f>
        <v>0</v>
      </c>
    </row>
    <row r="447" spans="1:10" ht="15" hidden="1" customHeight="1" x14ac:dyDescent="0.3">
      <c r="A447" t="s">
        <v>1049</v>
      </c>
      <c r="B447">
        <v>2021</v>
      </c>
      <c r="C447" t="s">
        <v>1027</v>
      </c>
      <c r="D447" t="s">
        <v>1031</v>
      </c>
      <c r="E447" s="244">
        <v>58</v>
      </c>
      <c r="F447" s="244">
        <f t="shared" si="6"/>
        <v>183</v>
      </c>
      <c r="G447" s="249">
        <v>291</v>
      </c>
      <c r="I447" s="249"/>
      <c r="J447" s="261">
        <f>SUM(table_1[[#This Row],[Third dose or booster, less than 21 days ago]:[Fourth dose or extra booster, at least 21 days ago]])</f>
        <v>0</v>
      </c>
    </row>
    <row r="448" spans="1:10" ht="15" hidden="1" customHeight="1" x14ac:dyDescent="0.3">
      <c r="A448" t="s">
        <v>1049</v>
      </c>
      <c r="B448">
        <v>2021</v>
      </c>
      <c r="C448" t="s">
        <v>1038</v>
      </c>
      <c r="D448" t="s">
        <v>1031</v>
      </c>
      <c r="E448" s="244">
        <v>70</v>
      </c>
      <c r="F448" s="244">
        <f t="shared" si="6"/>
        <v>184</v>
      </c>
      <c r="G448" s="249">
        <v>302</v>
      </c>
      <c r="I448" s="249"/>
      <c r="J448" s="261">
        <f>SUM(table_1[[#This Row],[Third dose or booster, less than 21 days ago]:[Fourth dose or extra booster, at least 21 days ago]])</f>
        <v>0</v>
      </c>
    </row>
    <row r="449" spans="1:10" ht="15" hidden="1" customHeight="1" x14ac:dyDescent="0.3">
      <c r="A449" t="s">
        <v>1049</v>
      </c>
      <c r="B449">
        <v>2021</v>
      </c>
      <c r="C449" t="s">
        <v>1039</v>
      </c>
      <c r="D449" t="s">
        <v>1031</v>
      </c>
      <c r="E449" s="244">
        <v>174</v>
      </c>
      <c r="F449" s="244">
        <f t="shared" si="6"/>
        <v>185</v>
      </c>
      <c r="G449" s="249">
        <v>313</v>
      </c>
      <c r="I449" s="249"/>
      <c r="J449" s="261">
        <f>SUM(table_1[[#This Row],[Third dose or booster, less than 21 days ago]:[Fourth dose or extra booster, at least 21 days ago]])</f>
        <v>0</v>
      </c>
    </row>
    <row r="450" spans="1:10" ht="15" hidden="1" customHeight="1" x14ac:dyDescent="0.3">
      <c r="A450" t="s">
        <v>1049</v>
      </c>
      <c r="B450">
        <v>2021</v>
      </c>
      <c r="C450" t="s">
        <v>1040</v>
      </c>
      <c r="D450" t="s">
        <v>1031</v>
      </c>
      <c r="E450" s="244">
        <v>771</v>
      </c>
      <c r="F450" s="244">
        <f t="shared" si="6"/>
        <v>186</v>
      </c>
      <c r="G450" s="249">
        <v>324</v>
      </c>
      <c r="I450" s="249"/>
      <c r="J450" s="261">
        <f>SUM(table_1[[#This Row],[Third dose or booster, less than 21 days ago]:[Fourth dose or extra booster, at least 21 days ago]])</f>
        <v>0</v>
      </c>
    </row>
    <row r="451" spans="1:10" ht="15" hidden="1" customHeight="1" x14ac:dyDescent="0.3">
      <c r="A451" t="s">
        <v>1049</v>
      </c>
      <c r="B451">
        <v>2021</v>
      </c>
      <c r="C451" t="s">
        <v>1041</v>
      </c>
      <c r="D451" t="s">
        <v>1031</v>
      </c>
      <c r="E451" s="244">
        <v>1546</v>
      </c>
      <c r="F451" s="244">
        <f t="shared" si="6"/>
        <v>187</v>
      </c>
      <c r="G451" s="249">
        <v>335</v>
      </c>
      <c r="I451" s="249"/>
      <c r="J451" s="261">
        <f>SUM(table_1[[#This Row],[Third dose or booster, less than 21 days ago]:[Fourth dose or extra booster, at least 21 days ago]])</f>
        <v>0</v>
      </c>
    </row>
    <row r="452" spans="1:10" ht="15" hidden="1" customHeight="1" x14ac:dyDescent="0.3">
      <c r="A452" t="s">
        <v>1049</v>
      </c>
      <c r="B452">
        <v>2021</v>
      </c>
      <c r="C452" t="s">
        <v>1042</v>
      </c>
      <c r="D452" t="s">
        <v>1031</v>
      </c>
      <c r="E452" s="244">
        <v>1873</v>
      </c>
      <c r="F452" s="244">
        <f t="shared" si="6"/>
        <v>188</v>
      </c>
      <c r="G452" s="249">
        <v>346</v>
      </c>
      <c r="I452" s="249"/>
      <c r="J452" s="261">
        <f>SUM(table_1[[#This Row],[Third dose or booster, less than 21 days ago]:[Fourth dose or extra booster, at least 21 days ago]])</f>
        <v>0</v>
      </c>
    </row>
    <row r="453" spans="1:10" ht="15" hidden="1" customHeight="1" x14ac:dyDescent="0.3">
      <c r="A453" t="s">
        <v>1049</v>
      </c>
      <c r="B453">
        <v>2021</v>
      </c>
      <c r="C453" t="s">
        <v>1043</v>
      </c>
      <c r="D453" t="s">
        <v>1031</v>
      </c>
      <c r="E453" s="244">
        <v>822</v>
      </c>
      <c r="F453" s="244">
        <f t="shared" si="6"/>
        <v>189</v>
      </c>
      <c r="G453" s="249">
        <v>357</v>
      </c>
      <c r="I453" s="249"/>
      <c r="J453" s="261">
        <f>SUM(table_1[[#This Row],[Third dose or booster, less than 21 days ago]:[Fourth dose or extra booster, at least 21 days ago]])</f>
        <v>0</v>
      </c>
    </row>
    <row r="454" spans="1:10" ht="15" hidden="1" customHeight="1" x14ac:dyDescent="0.3">
      <c r="A454" t="s">
        <v>1049</v>
      </c>
      <c r="B454">
        <v>2021</v>
      </c>
      <c r="C454" t="s">
        <v>1044</v>
      </c>
      <c r="D454" t="s">
        <v>1031</v>
      </c>
      <c r="E454" s="244">
        <v>214</v>
      </c>
      <c r="F454" s="244">
        <f t="shared" si="6"/>
        <v>190</v>
      </c>
      <c r="G454" s="249">
        <v>368</v>
      </c>
      <c r="I454" s="249"/>
      <c r="J454" s="261">
        <f>SUM(table_1[[#This Row],[Third dose or booster, less than 21 days ago]:[Fourth dose or extra booster, at least 21 days ago]])</f>
        <v>0</v>
      </c>
    </row>
    <row r="455" spans="1:10" ht="15" hidden="1" customHeight="1" x14ac:dyDescent="0.3">
      <c r="A455" t="s">
        <v>1049</v>
      </c>
      <c r="B455">
        <v>2021</v>
      </c>
      <c r="C455" t="s">
        <v>1045</v>
      </c>
      <c r="D455" t="s">
        <v>1031</v>
      </c>
      <c r="E455" s="244">
        <v>72</v>
      </c>
      <c r="F455" s="244">
        <f t="shared" si="6"/>
        <v>191</v>
      </c>
      <c r="G455" s="249">
        <v>379</v>
      </c>
      <c r="I455" s="249"/>
      <c r="J455" s="261">
        <f>SUM(table_1[[#This Row],[Third dose or booster, less than 21 days ago]:[Fourth dose or extra booster, at least 21 days ago]])</f>
        <v>0</v>
      </c>
    </row>
    <row r="456" spans="1:10" ht="15" hidden="1" customHeight="1" x14ac:dyDescent="0.3">
      <c r="A456" t="s">
        <v>1049</v>
      </c>
      <c r="B456">
        <v>2022</v>
      </c>
      <c r="C456" t="s">
        <v>1046</v>
      </c>
      <c r="D456" t="s">
        <v>1031</v>
      </c>
      <c r="E456" s="244">
        <v>73</v>
      </c>
      <c r="F456" s="244">
        <f t="shared" si="6"/>
        <v>192</v>
      </c>
      <c r="G456" s="249">
        <v>390</v>
      </c>
      <c r="I456" s="249"/>
      <c r="J456" s="261">
        <f>SUM(table_1[[#This Row],[Third dose or booster, less than 21 days ago]:[Fourth dose or extra booster, at least 21 days ago]])</f>
        <v>0</v>
      </c>
    </row>
    <row r="457" spans="1:10" ht="15" hidden="1" customHeight="1" x14ac:dyDescent="0.3">
      <c r="A457" t="s">
        <v>1049</v>
      </c>
      <c r="B457">
        <v>2022</v>
      </c>
      <c r="C457" t="s">
        <v>1047</v>
      </c>
      <c r="D457" t="s">
        <v>1031</v>
      </c>
      <c r="E457" s="244">
        <v>17</v>
      </c>
      <c r="F457" s="244">
        <f t="shared" si="6"/>
        <v>193</v>
      </c>
      <c r="G457" s="249">
        <v>401</v>
      </c>
      <c r="I457" s="249"/>
      <c r="J457" s="261">
        <f>SUM(table_1[[#This Row],[Third dose or booster, less than 21 days ago]:[Fourth dose or extra booster, at least 21 days ago]])</f>
        <v>0</v>
      </c>
    </row>
    <row r="458" spans="1:10" ht="15" hidden="1" customHeight="1" x14ac:dyDescent="0.3">
      <c r="A458" t="s">
        <v>1049</v>
      </c>
      <c r="B458">
        <v>2022</v>
      </c>
      <c r="C458" t="s">
        <v>1048</v>
      </c>
      <c r="D458" t="s">
        <v>1031</v>
      </c>
      <c r="E458" s="244">
        <v>22</v>
      </c>
      <c r="F458" s="244">
        <f t="shared" ref="F458:F521" si="7">F457+1</f>
        <v>194</v>
      </c>
      <c r="G458" s="249">
        <v>412</v>
      </c>
      <c r="I458" s="249"/>
      <c r="J458" s="261">
        <f>SUM(table_1[[#This Row],[Third dose or booster, less than 21 days ago]:[Fourth dose or extra booster, at least 21 days ago]])</f>
        <v>0</v>
      </c>
    </row>
    <row r="459" spans="1:10" ht="15" hidden="1" customHeight="1" x14ac:dyDescent="0.3">
      <c r="A459" t="s">
        <v>1049</v>
      </c>
      <c r="B459">
        <v>2022</v>
      </c>
      <c r="C459" t="s">
        <v>1027</v>
      </c>
      <c r="D459" t="s">
        <v>1031</v>
      </c>
      <c r="E459" s="244">
        <v>14</v>
      </c>
      <c r="F459" s="244">
        <f t="shared" si="7"/>
        <v>195</v>
      </c>
      <c r="G459" s="249">
        <v>423</v>
      </c>
      <c r="I459" s="249"/>
      <c r="J459" s="261">
        <f>SUM(table_1[[#This Row],[Third dose or booster, less than 21 days ago]:[Fourth dose or extra booster, at least 21 days ago]])</f>
        <v>0</v>
      </c>
    </row>
    <row r="460" spans="1:10" ht="15" hidden="1" customHeight="1" x14ac:dyDescent="0.3">
      <c r="A460" t="s">
        <v>1049</v>
      </c>
      <c r="B460">
        <v>2022</v>
      </c>
      <c r="C460" t="s">
        <v>1038</v>
      </c>
      <c r="D460" t="s">
        <v>1031</v>
      </c>
      <c r="E460" s="244">
        <v>9</v>
      </c>
      <c r="F460" s="244">
        <f t="shared" si="7"/>
        <v>196</v>
      </c>
      <c r="G460" s="249">
        <v>434</v>
      </c>
      <c r="I460" s="249"/>
      <c r="J460" s="261">
        <f>SUM(table_1[[#This Row],[Third dose or booster, less than 21 days ago]:[Fourth dose or extra booster, at least 21 days ago]])</f>
        <v>0</v>
      </c>
    </row>
    <row r="461" spans="1:10" ht="15" hidden="1" customHeight="1" x14ac:dyDescent="0.3">
      <c r="A461" t="s">
        <v>1049</v>
      </c>
      <c r="B461">
        <v>2022</v>
      </c>
      <c r="C461" t="s">
        <v>1039</v>
      </c>
      <c r="D461" t="s">
        <v>1031</v>
      </c>
      <c r="E461" s="244">
        <v>0</v>
      </c>
      <c r="F461" s="244">
        <f t="shared" si="7"/>
        <v>197</v>
      </c>
      <c r="G461" s="249">
        <v>445</v>
      </c>
      <c r="I461" s="249"/>
      <c r="J461" s="261">
        <f>SUM(table_1[[#This Row],[Third dose or booster, less than 21 days ago]:[Fourth dose or extra booster, at least 21 days ago]])</f>
        <v>0</v>
      </c>
    </row>
    <row r="462" spans="1:10" ht="15" hidden="1" customHeight="1" x14ac:dyDescent="0.3">
      <c r="A462" t="s">
        <v>1049</v>
      </c>
      <c r="B462">
        <v>2022</v>
      </c>
      <c r="C462" t="s">
        <v>1040</v>
      </c>
      <c r="D462" t="s">
        <v>1031</v>
      </c>
      <c r="E462" s="244">
        <v>4</v>
      </c>
      <c r="F462" s="244">
        <f t="shared" si="7"/>
        <v>198</v>
      </c>
      <c r="G462" s="249">
        <v>456</v>
      </c>
      <c r="I462" s="249"/>
      <c r="J462" s="261">
        <f>SUM(table_1[[#This Row],[Third dose or booster, less than 21 days ago]:[Fourth dose or extra booster, at least 21 days ago]])</f>
        <v>0</v>
      </c>
    </row>
    <row r="463" spans="1:10" ht="15" hidden="1" customHeight="1" x14ac:dyDescent="0.3">
      <c r="A463" t="s">
        <v>1049</v>
      </c>
      <c r="B463">
        <v>2022</v>
      </c>
      <c r="C463" t="s">
        <v>1041</v>
      </c>
      <c r="D463" t="s">
        <v>1031</v>
      </c>
      <c r="E463" s="244">
        <v>2</v>
      </c>
      <c r="F463" s="244">
        <f t="shared" si="7"/>
        <v>199</v>
      </c>
      <c r="G463" s="249">
        <v>467</v>
      </c>
      <c r="I463" s="249"/>
      <c r="J463" s="261">
        <f>SUM(table_1[[#This Row],[Third dose or booster, less than 21 days ago]:[Fourth dose or extra booster, at least 21 days ago]])</f>
        <v>0</v>
      </c>
    </row>
    <row r="464" spans="1:10" ht="15" hidden="1" customHeight="1" x14ac:dyDescent="0.3">
      <c r="A464" t="s">
        <v>1049</v>
      </c>
      <c r="B464">
        <v>2022</v>
      </c>
      <c r="C464" t="s">
        <v>1042</v>
      </c>
      <c r="D464" t="s">
        <v>1031</v>
      </c>
      <c r="E464" s="244">
        <v>0</v>
      </c>
      <c r="F464" s="244">
        <f t="shared" si="7"/>
        <v>200</v>
      </c>
      <c r="G464" s="249">
        <v>478</v>
      </c>
      <c r="I464" s="249"/>
      <c r="J464" s="261">
        <f>SUM(table_1[[#This Row],[Third dose or booster, less than 21 days ago]:[Fourth dose or extra booster, at least 21 days ago]])</f>
        <v>0</v>
      </c>
    </row>
    <row r="465" spans="1:10" ht="15" hidden="1" customHeight="1" x14ac:dyDescent="0.3">
      <c r="A465" t="s">
        <v>1049</v>
      </c>
      <c r="B465">
        <v>2022</v>
      </c>
      <c r="C465" t="s">
        <v>1043</v>
      </c>
      <c r="D465" t="s">
        <v>1031</v>
      </c>
      <c r="E465" s="244">
        <v>1</v>
      </c>
      <c r="F465" s="244">
        <f t="shared" si="7"/>
        <v>201</v>
      </c>
      <c r="G465" s="249">
        <v>489</v>
      </c>
      <c r="I465" s="249"/>
      <c r="J465" s="261">
        <f>SUM(table_1[[#This Row],[Third dose or booster, less than 21 days ago]:[Fourth dose or extra booster, at least 21 days ago]])</f>
        <v>0</v>
      </c>
    </row>
    <row r="466" spans="1:10" ht="15" hidden="1" customHeight="1" x14ac:dyDescent="0.3">
      <c r="A466" t="s">
        <v>1049</v>
      </c>
      <c r="B466">
        <v>2022</v>
      </c>
      <c r="C466" t="s">
        <v>1044</v>
      </c>
      <c r="D466" t="s">
        <v>1031</v>
      </c>
      <c r="E466" s="244">
        <v>0</v>
      </c>
      <c r="F466" s="244">
        <f t="shared" si="7"/>
        <v>202</v>
      </c>
      <c r="G466" s="249">
        <v>500</v>
      </c>
      <c r="I466" s="249"/>
      <c r="J466" s="261">
        <f>SUM(table_1[[#This Row],[Third dose or booster, less than 21 days ago]:[Fourth dose or extra booster, at least 21 days ago]])</f>
        <v>0</v>
      </c>
    </row>
    <row r="467" spans="1:10" ht="15" hidden="1" customHeight="1" x14ac:dyDescent="0.3">
      <c r="A467" t="s">
        <v>1049</v>
      </c>
      <c r="B467">
        <v>2022</v>
      </c>
      <c r="C467" t="s">
        <v>1045</v>
      </c>
      <c r="D467" t="s">
        <v>1031</v>
      </c>
      <c r="E467" s="244">
        <v>3</v>
      </c>
      <c r="F467" s="244">
        <f t="shared" si="7"/>
        <v>203</v>
      </c>
      <c r="G467" s="249">
        <v>511</v>
      </c>
      <c r="I467" s="249"/>
      <c r="J467" s="261">
        <f>SUM(table_1[[#This Row],[Third dose or booster, less than 21 days ago]:[Fourth dose or extra booster, at least 21 days ago]])</f>
        <v>0</v>
      </c>
    </row>
    <row r="468" spans="1:10" ht="15" hidden="1" customHeight="1" x14ac:dyDescent="0.3">
      <c r="A468" s="250" t="s">
        <v>1049</v>
      </c>
      <c r="B468" s="250">
        <v>2023</v>
      </c>
      <c r="C468" s="250" t="s">
        <v>1046</v>
      </c>
      <c r="D468" s="250" t="s">
        <v>1031</v>
      </c>
      <c r="E468" s="251">
        <v>2</v>
      </c>
      <c r="F468" s="244">
        <f t="shared" si="7"/>
        <v>204</v>
      </c>
      <c r="G468" s="252">
        <v>522</v>
      </c>
      <c r="H468" s="250"/>
      <c r="I468" s="252"/>
      <c r="J468" s="262">
        <f>SUM(table_1[[#This Row],[Third dose or booster, less than 21 days ago]:[Fourth dose or extra booster, at least 21 days ago]])</f>
        <v>0</v>
      </c>
    </row>
    <row r="469" spans="1:10" ht="15" hidden="1" customHeight="1" x14ac:dyDescent="0.3">
      <c r="A469" s="250" t="s">
        <v>1049</v>
      </c>
      <c r="B469" s="250">
        <v>2023</v>
      </c>
      <c r="C469" s="250" t="s">
        <v>1047</v>
      </c>
      <c r="D469" s="250" t="s">
        <v>1031</v>
      </c>
      <c r="E469" s="251">
        <v>0</v>
      </c>
      <c r="F469" s="244">
        <f t="shared" si="7"/>
        <v>205</v>
      </c>
      <c r="G469" s="252">
        <v>533</v>
      </c>
      <c r="H469" s="250"/>
      <c r="I469" s="252"/>
      <c r="J469" s="262">
        <f>SUM(table_1[[#This Row],[Third dose or booster, less than 21 days ago]:[Fourth dose or extra booster, at least 21 days ago]])</f>
        <v>0</v>
      </c>
    </row>
    <row r="470" spans="1:10" ht="15" hidden="1" customHeight="1" x14ac:dyDescent="0.3">
      <c r="A470" s="250" t="s">
        <v>1049</v>
      </c>
      <c r="B470" s="250">
        <v>2023</v>
      </c>
      <c r="C470" s="250" t="s">
        <v>1048</v>
      </c>
      <c r="D470" s="250" t="s">
        <v>1031</v>
      </c>
      <c r="E470" s="251">
        <v>0</v>
      </c>
      <c r="F470" s="244">
        <f t="shared" si="7"/>
        <v>206</v>
      </c>
      <c r="G470" s="252">
        <v>544</v>
      </c>
      <c r="H470" s="250"/>
      <c r="I470" s="252"/>
      <c r="J470" s="262">
        <f>SUM(table_1[[#This Row],[Third dose or booster, less than 21 days ago]:[Fourth dose or extra booster, at least 21 days ago]])</f>
        <v>0</v>
      </c>
    </row>
    <row r="471" spans="1:10" ht="15" hidden="1" customHeight="1" x14ac:dyDescent="0.3">
      <c r="A471" s="250" t="s">
        <v>1049</v>
      </c>
      <c r="B471" s="250">
        <v>2023</v>
      </c>
      <c r="C471" s="250" t="s">
        <v>1027</v>
      </c>
      <c r="D471" s="250" t="s">
        <v>1031</v>
      </c>
      <c r="E471" s="251">
        <v>1</v>
      </c>
      <c r="F471" s="244">
        <f t="shared" si="7"/>
        <v>207</v>
      </c>
      <c r="G471" s="252">
        <v>555</v>
      </c>
      <c r="H471" s="250"/>
      <c r="I471" s="252"/>
      <c r="J471" s="262">
        <f>SUM(table_1[[#This Row],[Third dose or booster, less than 21 days ago]:[Fourth dose or extra booster, at least 21 days ago]])</f>
        <v>0</v>
      </c>
    </row>
    <row r="472" spans="1:10" ht="15" hidden="1" customHeight="1" x14ac:dyDescent="0.3">
      <c r="A472" s="250" t="s">
        <v>1049</v>
      </c>
      <c r="B472" s="250">
        <v>2023</v>
      </c>
      <c r="C472" s="250" t="s">
        <v>1038</v>
      </c>
      <c r="D472" s="250" t="s">
        <v>1031</v>
      </c>
      <c r="E472" s="251">
        <v>0</v>
      </c>
      <c r="F472" s="244">
        <f t="shared" si="7"/>
        <v>208</v>
      </c>
      <c r="G472" s="252">
        <v>566</v>
      </c>
      <c r="H472" s="250"/>
      <c r="I472" s="252"/>
      <c r="J472" s="262">
        <f>SUM(table_1[[#This Row],[Third dose or booster, less than 21 days ago]:[Fourth dose or extra booster, at least 21 days ago]])</f>
        <v>0</v>
      </c>
    </row>
    <row r="473" spans="1:10" ht="15" hidden="1" customHeight="1" x14ac:dyDescent="0.3">
      <c r="A473" t="s">
        <v>1049</v>
      </c>
      <c r="B473">
        <v>2021</v>
      </c>
      <c r="C473" t="s">
        <v>1027</v>
      </c>
      <c r="D473" t="s">
        <v>1030</v>
      </c>
      <c r="E473" s="244">
        <v>43</v>
      </c>
      <c r="F473" s="244">
        <f t="shared" si="7"/>
        <v>209</v>
      </c>
      <c r="G473" s="249">
        <v>290</v>
      </c>
      <c r="I473" s="249"/>
      <c r="J473" s="261">
        <f>SUM(table_1[[#This Row],[Third dose or booster, less than 21 days ago]:[Fourth dose or extra booster, at least 21 days ago]])</f>
        <v>0</v>
      </c>
    </row>
    <row r="474" spans="1:10" ht="15" hidden="1" customHeight="1" x14ac:dyDescent="0.3">
      <c r="A474" t="s">
        <v>1049</v>
      </c>
      <c r="B474">
        <v>2021</v>
      </c>
      <c r="C474" t="s">
        <v>1038</v>
      </c>
      <c r="D474" t="s">
        <v>1030</v>
      </c>
      <c r="E474" s="244">
        <v>26</v>
      </c>
      <c r="F474" s="244">
        <f t="shared" si="7"/>
        <v>210</v>
      </c>
      <c r="G474" s="249">
        <v>301</v>
      </c>
      <c r="I474" s="249"/>
      <c r="J474" s="261">
        <f>SUM(table_1[[#This Row],[Third dose or booster, less than 21 days ago]:[Fourth dose or extra booster, at least 21 days ago]])</f>
        <v>0</v>
      </c>
    </row>
    <row r="475" spans="1:10" ht="15" hidden="1" customHeight="1" x14ac:dyDescent="0.3">
      <c r="A475" t="s">
        <v>1049</v>
      </c>
      <c r="B475">
        <v>2021</v>
      </c>
      <c r="C475" t="s">
        <v>1039</v>
      </c>
      <c r="D475" t="s">
        <v>1030</v>
      </c>
      <c r="E475" s="244">
        <v>8</v>
      </c>
      <c r="F475" s="244">
        <f t="shared" si="7"/>
        <v>211</v>
      </c>
      <c r="G475" s="249">
        <v>312</v>
      </c>
      <c r="I475" s="249"/>
      <c r="J475" s="261">
        <f>SUM(table_1[[#This Row],[Third dose or booster, less than 21 days ago]:[Fourth dose or extra booster, at least 21 days ago]])</f>
        <v>0</v>
      </c>
    </row>
    <row r="476" spans="1:10" ht="15" hidden="1" customHeight="1" x14ac:dyDescent="0.3">
      <c r="A476" t="s">
        <v>1049</v>
      </c>
      <c r="B476">
        <v>2021</v>
      </c>
      <c r="C476" t="s">
        <v>1040</v>
      </c>
      <c r="D476" t="s">
        <v>1030</v>
      </c>
      <c r="E476" s="244">
        <v>5</v>
      </c>
      <c r="F476" s="244">
        <f t="shared" si="7"/>
        <v>212</v>
      </c>
      <c r="G476" s="249">
        <v>323</v>
      </c>
      <c r="I476" s="249"/>
      <c r="J476" s="261">
        <f>SUM(table_1[[#This Row],[Third dose or booster, less than 21 days ago]:[Fourth dose or extra booster, at least 21 days ago]])</f>
        <v>0</v>
      </c>
    </row>
    <row r="477" spans="1:10" ht="15" hidden="1" customHeight="1" x14ac:dyDescent="0.3">
      <c r="A477" t="s">
        <v>1049</v>
      </c>
      <c r="B477">
        <v>2021</v>
      </c>
      <c r="C477" t="s">
        <v>1041</v>
      </c>
      <c r="D477" t="s">
        <v>1030</v>
      </c>
      <c r="E477" s="244">
        <v>5</v>
      </c>
      <c r="F477" s="244">
        <f t="shared" si="7"/>
        <v>213</v>
      </c>
      <c r="G477" s="249">
        <v>334</v>
      </c>
      <c r="I477" s="249"/>
      <c r="J477" s="261">
        <f>SUM(table_1[[#This Row],[Third dose or booster, less than 21 days ago]:[Fourth dose or extra booster, at least 21 days ago]])</f>
        <v>0</v>
      </c>
    </row>
    <row r="478" spans="1:10" ht="15" hidden="1" customHeight="1" x14ac:dyDescent="0.3">
      <c r="A478" t="s">
        <v>1049</v>
      </c>
      <c r="B478">
        <v>2021</v>
      </c>
      <c r="C478" t="s">
        <v>1042</v>
      </c>
      <c r="D478" t="s">
        <v>1030</v>
      </c>
      <c r="E478" s="244">
        <v>2</v>
      </c>
      <c r="F478" s="244">
        <f t="shared" si="7"/>
        <v>214</v>
      </c>
      <c r="G478" s="249">
        <v>345</v>
      </c>
      <c r="I478" s="249"/>
      <c r="J478" s="261">
        <f>SUM(table_1[[#This Row],[Third dose or booster, less than 21 days ago]:[Fourth dose or extra booster, at least 21 days ago]])</f>
        <v>0</v>
      </c>
    </row>
    <row r="479" spans="1:10" ht="15" hidden="1" customHeight="1" x14ac:dyDescent="0.3">
      <c r="A479" t="s">
        <v>1049</v>
      </c>
      <c r="B479">
        <v>2021</v>
      </c>
      <c r="C479" t="s">
        <v>1043</v>
      </c>
      <c r="D479" t="s">
        <v>1030</v>
      </c>
      <c r="E479" s="244">
        <v>1</v>
      </c>
      <c r="F479" s="244">
        <f t="shared" si="7"/>
        <v>215</v>
      </c>
      <c r="G479" s="249">
        <v>356</v>
      </c>
      <c r="I479" s="249"/>
      <c r="J479" s="261">
        <f>SUM(table_1[[#This Row],[Third dose or booster, less than 21 days ago]:[Fourth dose or extra booster, at least 21 days ago]])</f>
        <v>0</v>
      </c>
    </row>
    <row r="480" spans="1:10" ht="15" hidden="1" customHeight="1" x14ac:dyDescent="0.3">
      <c r="A480" t="s">
        <v>1049</v>
      </c>
      <c r="B480">
        <v>2021</v>
      </c>
      <c r="C480" t="s">
        <v>1044</v>
      </c>
      <c r="D480" t="s">
        <v>1030</v>
      </c>
      <c r="E480" s="244">
        <v>2</v>
      </c>
      <c r="F480" s="244">
        <f t="shared" si="7"/>
        <v>216</v>
      </c>
      <c r="G480" s="249">
        <v>367</v>
      </c>
      <c r="I480" s="249"/>
      <c r="J480" s="261">
        <f>SUM(table_1[[#This Row],[Third dose or booster, less than 21 days ago]:[Fourth dose or extra booster, at least 21 days ago]])</f>
        <v>0</v>
      </c>
    </row>
    <row r="481" spans="1:10" ht="15" hidden="1" customHeight="1" x14ac:dyDescent="0.3">
      <c r="A481" t="s">
        <v>1049</v>
      </c>
      <c r="B481">
        <v>2021</v>
      </c>
      <c r="C481" t="s">
        <v>1045</v>
      </c>
      <c r="D481" t="s">
        <v>1030</v>
      </c>
      <c r="E481" s="244">
        <v>1</v>
      </c>
      <c r="F481" s="244">
        <f t="shared" si="7"/>
        <v>217</v>
      </c>
      <c r="G481" s="249">
        <v>378</v>
      </c>
      <c r="I481" s="249"/>
      <c r="J481" s="261">
        <f>SUM(table_1[[#This Row],[Third dose or booster, less than 21 days ago]:[Fourth dose or extra booster, at least 21 days ago]])</f>
        <v>0</v>
      </c>
    </row>
    <row r="482" spans="1:10" ht="15" hidden="1" customHeight="1" x14ac:dyDescent="0.3">
      <c r="A482" t="s">
        <v>1049</v>
      </c>
      <c r="B482">
        <v>2022</v>
      </c>
      <c r="C482" t="s">
        <v>1046</v>
      </c>
      <c r="D482" t="s">
        <v>1030</v>
      </c>
      <c r="E482" s="244">
        <v>7</v>
      </c>
      <c r="F482" s="244">
        <f t="shared" si="7"/>
        <v>218</v>
      </c>
      <c r="G482" s="249">
        <v>389</v>
      </c>
      <c r="I482" s="249"/>
      <c r="J482" s="261">
        <f>SUM(table_1[[#This Row],[Third dose or booster, less than 21 days ago]:[Fourth dose or extra booster, at least 21 days ago]])</f>
        <v>0</v>
      </c>
    </row>
    <row r="483" spans="1:10" ht="15" hidden="1" customHeight="1" x14ac:dyDescent="0.3">
      <c r="A483" t="s">
        <v>1049</v>
      </c>
      <c r="B483">
        <v>2022</v>
      </c>
      <c r="C483" t="s">
        <v>1047</v>
      </c>
      <c r="D483" t="s">
        <v>1030</v>
      </c>
      <c r="E483" s="244">
        <v>1</v>
      </c>
      <c r="F483" s="244">
        <f t="shared" si="7"/>
        <v>219</v>
      </c>
      <c r="G483" s="249">
        <v>400</v>
      </c>
      <c r="I483" s="249"/>
      <c r="J483" s="261">
        <f>SUM(table_1[[#This Row],[Third dose or booster, less than 21 days ago]:[Fourth dose or extra booster, at least 21 days ago]])</f>
        <v>0</v>
      </c>
    </row>
    <row r="484" spans="1:10" ht="15" hidden="1" customHeight="1" x14ac:dyDescent="0.3">
      <c r="A484" t="s">
        <v>1049</v>
      </c>
      <c r="B484">
        <v>2022</v>
      </c>
      <c r="C484" t="s">
        <v>1048</v>
      </c>
      <c r="D484" t="s">
        <v>1030</v>
      </c>
      <c r="E484" s="244">
        <v>1</v>
      </c>
      <c r="F484" s="244">
        <f t="shared" si="7"/>
        <v>220</v>
      </c>
      <c r="G484" s="249">
        <v>411</v>
      </c>
      <c r="I484" s="249"/>
      <c r="J484" s="261">
        <f>SUM(table_1[[#This Row],[Third dose or booster, less than 21 days ago]:[Fourth dose or extra booster, at least 21 days ago]])</f>
        <v>0</v>
      </c>
    </row>
    <row r="485" spans="1:10" ht="15" hidden="1" customHeight="1" x14ac:dyDescent="0.3">
      <c r="A485" t="s">
        <v>1049</v>
      </c>
      <c r="B485">
        <v>2022</v>
      </c>
      <c r="C485" t="s">
        <v>1027</v>
      </c>
      <c r="D485" t="s">
        <v>1030</v>
      </c>
      <c r="E485" s="244">
        <v>0</v>
      </c>
      <c r="F485" s="244">
        <f t="shared" si="7"/>
        <v>221</v>
      </c>
      <c r="G485" s="249">
        <v>422</v>
      </c>
      <c r="I485" s="249"/>
      <c r="J485" s="261">
        <f>SUM(table_1[[#This Row],[Third dose or booster, less than 21 days ago]:[Fourth dose or extra booster, at least 21 days ago]])</f>
        <v>0</v>
      </c>
    </row>
    <row r="486" spans="1:10" ht="15" hidden="1" customHeight="1" x14ac:dyDescent="0.3">
      <c r="A486" t="s">
        <v>1049</v>
      </c>
      <c r="B486">
        <v>2022</v>
      </c>
      <c r="C486" t="s">
        <v>1038</v>
      </c>
      <c r="D486" t="s">
        <v>1030</v>
      </c>
      <c r="E486" s="244">
        <v>0</v>
      </c>
      <c r="F486" s="244">
        <f t="shared" si="7"/>
        <v>222</v>
      </c>
      <c r="G486" s="249">
        <v>433</v>
      </c>
      <c r="I486" s="249"/>
      <c r="J486" s="261">
        <f>SUM(table_1[[#This Row],[Third dose or booster, less than 21 days ago]:[Fourth dose or extra booster, at least 21 days ago]])</f>
        <v>0</v>
      </c>
    </row>
    <row r="487" spans="1:10" ht="15" hidden="1" customHeight="1" x14ac:dyDescent="0.3">
      <c r="A487" t="s">
        <v>1049</v>
      </c>
      <c r="B487">
        <v>2022</v>
      </c>
      <c r="C487" t="s">
        <v>1039</v>
      </c>
      <c r="D487" t="s">
        <v>1030</v>
      </c>
      <c r="E487" s="244">
        <v>0</v>
      </c>
      <c r="F487" s="244">
        <f t="shared" si="7"/>
        <v>223</v>
      </c>
      <c r="G487" s="249">
        <v>444</v>
      </c>
      <c r="I487" s="249"/>
      <c r="J487" s="261">
        <f>SUM(table_1[[#This Row],[Third dose or booster, less than 21 days ago]:[Fourth dose or extra booster, at least 21 days ago]])</f>
        <v>0</v>
      </c>
    </row>
    <row r="488" spans="1:10" ht="15" hidden="1" customHeight="1" x14ac:dyDescent="0.3">
      <c r="A488" t="s">
        <v>1049</v>
      </c>
      <c r="B488">
        <v>2022</v>
      </c>
      <c r="C488" t="s">
        <v>1040</v>
      </c>
      <c r="D488" t="s">
        <v>1030</v>
      </c>
      <c r="E488" s="244">
        <v>1</v>
      </c>
      <c r="F488" s="244">
        <f t="shared" si="7"/>
        <v>224</v>
      </c>
      <c r="G488" s="249">
        <v>455</v>
      </c>
      <c r="I488" s="249"/>
      <c r="J488" s="261">
        <f>SUM(table_1[[#This Row],[Third dose or booster, less than 21 days ago]:[Fourth dose or extra booster, at least 21 days ago]])</f>
        <v>0</v>
      </c>
    </row>
    <row r="489" spans="1:10" ht="15" hidden="1" customHeight="1" x14ac:dyDescent="0.3">
      <c r="A489" t="s">
        <v>1049</v>
      </c>
      <c r="B489">
        <v>2022</v>
      </c>
      <c r="C489" t="s">
        <v>1041</v>
      </c>
      <c r="D489" t="s">
        <v>1030</v>
      </c>
      <c r="E489" s="244">
        <v>0</v>
      </c>
      <c r="F489" s="244">
        <f t="shared" si="7"/>
        <v>225</v>
      </c>
      <c r="G489" s="249">
        <v>466</v>
      </c>
      <c r="I489" s="249"/>
      <c r="J489" s="261">
        <f>SUM(table_1[[#This Row],[Third dose or booster, less than 21 days ago]:[Fourth dose or extra booster, at least 21 days ago]])</f>
        <v>0</v>
      </c>
    </row>
    <row r="490" spans="1:10" ht="15" hidden="1" customHeight="1" x14ac:dyDescent="0.3">
      <c r="A490" t="s">
        <v>1049</v>
      </c>
      <c r="B490">
        <v>2022</v>
      </c>
      <c r="C490" t="s">
        <v>1042</v>
      </c>
      <c r="D490" t="s">
        <v>1030</v>
      </c>
      <c r="E490" s="244">
        <v>0</v>
      </c>
      <c r="F490" s="244">
        <f t="shared" si="7"/>
        <v>226</v>
      </c>
      <c r="G490" s="249">
        <v>477</v>
      </c>
      <c r="I490" s="249"/>
      <c r="J490" s="261">
        <f>SUM(table_1[[#This Row],[Third dose or booster, less than 21 days ago]:[Fourth dose or extra booster, at least 21 days ago]])</f>
        <v>0</v>
      </c>
    </row>
    <row r="491" spans="1:10" ht="15" hidden="1" customHeight="1" x14ac:dyDescent="0.3">
      <c r="A491" t="s">
        <v>1049</v>
      </c>
      <c r="B491">
        <v>2022</v>
      </c>
      <c r="C491" t="s">
        <v>1043</v>
      </c>
      <c r="D491" t="s">
        <v>1030</v>
      </c>
      <c r="E491" s="244">
        <v>0</v>
      </c>
      <c r="F491" s="244">
        <f t="shared" si="7"/>
        <v>227</v>
      </c>
      <c r="G491" s="249">
        <v>488</v>
      </c>
      <c r="I491" s="249"/>
      <c r="J491" s="261">
        <f>SUM(table_1[[#This Row],[Third dose or booster, less than 21 days ago]:[Fourth dose or extra booster, at least 21 days ago]])</f>
        <v>0</v>
      </c>
    </row>
    <row r="492" spans="1:10" ht="15" hidden="1" customHeight="1" x14ac:dyDescent="0.3">
      <c r="A492" t="s">
        <v>1049</v>
      </c>
      <c r="B492">
        <v>2022</v>
      </c>
      <c r="C492" t="s">
        <v>1044</v>
      </c>
      <c r="D492" t="s">
        <v>1030</v>
      </c>
      <c r="E492" s="244">
        <v>0</v>
      </c>
      <c r="F492" s="244">
        <f t="shared" si="7"/>
        <v>228</v>
      </c>
      <c r="G492" s="249">
        <v>499</v>
      </c>
      <c r="I492" s="249"/>
      <c r="J492" s="261">
        <f>SUM(table_1[[#This Row],[Third dose or booster, less than 21 days ago]:[Fourth dose or extra booster, at least 21 days ago]])</f>
        <v>0</v>
      </c>
    </row>
    <row r="493" spans="1:10" ht="15" hidden="1" customHeight="1" x14ac:dyDescent="0.3">
      <c r="A493" t="s">
        <v>1049</v>
      </c>
      <c r="B493">
        <v>2022</v>
      </c>
      <c r="C493" t="s">
        <v>1045</v>
      </c>
      <c r="D493" t="s">
        <v>1030</v>
      </c>
      <c r="E493" s="244">
        <v>0</v>
      </c>
      <c r="F493" s="244">
        <f t="shared" si="7"/>
        <v>229</v>
      </c>
      <c r="G493" s="249">
        <v>510</v>
      </c>
      <c r="I493" s="249"/>
      <c r="J493" s="261">
        <f>SUM(table_1[[#This Row],[Third dose or booster, less than 21 days ago]:[Fourth dose or extra booster, at least 21 days ago]])</f>
        <v>0</v>
      </c>
    </row>
    <row r="494" spans="1:10" ht="15" hidden="1" customHeight="1" x14ac:dyDescent="0.3">
      <c r="A494" s="250" t="s">
        <v>1049</v>
      </c>
      <c r="B494" s="250">
        <v>2023</v>
      </c>
      <c r="C494" s="250" t="s">
        <v>1046</v>
      </c>
      <c r="D494" s="250" t="s">
        <v>1030</v>
      </c>
      <c r="E494" s="251">
        <v>0</v>
      </c>
      <c r="F494" s="244">
        <f t="shared" si="7"/>
        <v>230</v>
      </c>
      <c r="G494" s="252">
        <v>521</v>
      </c>
      <c r="H494" s="250"/>
      <c r="I494" s="252"/>
      <c r="J494" s="262">
        <f>SUM(table_1[[#This Row],[Third dose or booster, less than 21 days ago]:[Fourth dose or extra booster, at least 21 days ago]])</f>
        <v>0</v>
      </c>
    </row>
    <row r="495" spans="1:10" ht="15" hidden="1" customHeight="1" x14ac:dyDescent="0.3">
      <c r="A495" s="250" t="s">
        <v>1049</v>
      </c>
      <c r="B495" s="250">
        <v>2023</v>
      </c>
      <c r="C495" s="250" t="s">
        <v>1047</v>
      </c>
      <c r="D495" s="250" t="s">
        <v>1030</v>
      </c>
      <c r="E495" s="251">
        <v>0</v>
      </c>
      <c r="F495" s="244">
        <f t="shared" si="7"/>
        <v>231</v>
      </c>
      <c r="G495" s="252">
        <v>532</v>
      </c>
      <c r="H495" s="250"/>
      <c r="I495" s="252"/>
      <c r="J495" s="262">
        <f>SUM(table_1[[#This Row],[Third dose or booster, less than 21 days ago]:[Fourth dose or extra booster, at least 21 days ago]])</f>
        <v>0</v>
      </c>
    </row>
    <row r="496" spans="1:10" ht="15" hidden="1" customHeight="1" x14ac:dyDescent="0.3">
      <c r="A496" s="250" t="s">
        <v>1049</v>
      </c>
      <c r="B496" s="250">
        <v>2023</v>
      </c>
      <c r="C496" s="250" t="s">
        <v>1048</v>
      </c>
      <c r="D496" s="250" t="s">
        <v>1030</v>
      </c>
      <c r="E496" s="251">
        <v>0</v>
      </c>
      <c r="F496" s="244">
        <f t="shared" si="7"/>
        <v>232</v>
      </c>
      <c r="G496" s="252">
        <v>543</v>
      </c>
      <c r="H496" s="250"/>
      <c r="I496" s="252"/>
      <c r="J496" s="262">
        <f>SUM(table_1[[#This Row],[Third dose or booster, less than 21 days ago]:[Fourth dose or extra booster, at least 21 days ago]])</f>
        <v>0</v>
      </c>
    </row>
    <row r="497" spans="1:10" ht="15" hidden="1" customHeight="1" x14ac:dyDescent="0.3">
      <c r="A497" s="250" t="s">
        <v>1049</v>
      </c>
      <c r="B497" s="250">
        <v>2023</v>
      </c>
      <c r="C497" s="250" t="s">
        <v>1027</v>
      </c>
      <c r="D497" s="250" t="s">
        <v>1030</v>
      </c>
      <c r="E497" s="251">
        <v>0</v>
      </c>
      <c r="F497" s="244">
        <f t="shared" si="7"/>
        <v>233</v>
      </c>
      <c r="G497" s="252">
        <v>554</v>
      </c>
      <c r="H497" s="250"/>
      <c r="I497" s="252"/>
      <c r="J497" s="262">
        <f>SUM(table_1[[#This Row],[Third dose or booster, less than 21 days ago]:[Fourth dose or extra booster, at least 21 days ago]])</f>
        <v>0</v>
      </c>
    </row>
    <row r="498" spans="1:10" ht="15" hidden="1" customHeight="1" x14ac:dyDescent="0.3">
      <c r="A498" s="250" t="s">
        <v>1049</v>
      </c>
      <c r="B498" s="250">
        <v>2023</v>
      </c>
      <c r="C498" s="250" t="s">
        <v>1038</v>
      </c>
      <c r="D498" s="250" t="s">
        <v>1030</v>
      </c>
      <c r="E498" s="251">
        <v>0</v>
      </c>
      <c r="F498" s="244">
        <f t="shared" si="7"/>
        <v>234</v>
      </c>
      <c r="G498" s="252">
        <v>565</v>
      </c>
      <c r="H498" s="250"/>
      <c r="I498" s="252"/>
      <c r="J498" s="262">
        <f>SUM(table_1[[#This Row],[Third dose or booster, less than 21 days ago]:[Fourth dose or extra booster, at least 21 days ago]])</f>
        <v>0</v>
      </c>
    </row>
    <row r="499" spans="1:10" ht="15" hidden="1" customHeight="1" x14ac:dyDescent="0.3">
      <c r="A499" t="s">
        <v>1049</v>
      </c>
      <c r="B499">
        <v>2021</v>
      </c>
      <c r="C499" t="s">
        <v>1027</v>
      </c>
      <c r="D499" t="s">
        <v>1034</v>
      </c>
      <c r="E499" s="244">
        <v>0</v>
      </c>
      <c r="F499" s="244">
        <f t="shared" si="7"/>
        <v>235</v>
      </c>
      <c r="G499" s="249">
        <v>294</v>
      </c>
      <c r="I499" s="249"/>
      <c r="J499" s="261">
        <f>SUM(table_1[[#This Row],[Third dose or booster, less than 21 days ago]:[Fourth dose or extra booster, at least 21 days ago]])</f>
        <v>0</v>
      </c>
    </row>
    <row r="500" spans="1:10" ht="15" hidden="1" customHeight="1" x14ac:dyDescent="0.3">
      <c r="A500" t="s">
        <v>1049</v>
      </c>
      <c r="B500">
        <v>2021</v>
      </c>
      <c r="C500" t="s">
        <v>1038</v>
      </c>
      <c r="D500" t="s">
        <v>1034</v>
      </c>
      <c r="E500" s="244">
        <v>0</v>
      </c>
      <c r="F500" s="244">
        <f t="shared" si="7"/>
        <v>236</v>
      </c>
      <c r="G500" s="249">
        <v>305</v>
      </c>
      <c r="I500" s="249"/>
      <c r="J500" s="261">
        <f>SUM(table_1[[#This Row],[Third dose or booster, less than 21 days ago]:[Fourth dose or extra booster, at least 21 days ago]])</f>
        <v>0</v>
      </c>
    </row>
    <row r="501" spans="1:10" ht="15" hidden="1" customHeight="1" x14ac:dyDescent="0.3">
      <c r="A501" t="s">
        <v>1049</v>
      </c>
      <c r="B501">
        <v>2021</v>
      </c>
      <c r="C501" t="s">
        <v>1039</v>
      </c>
      <c r="D501" t="s">
        <v>1034</v>
      </c>
      <c r="E501" s="244">
        <v>0</v>
      </c>
      <c r="F501" s="244">
        <f t="shared" si="7"/>
        <v>237</v>
      </c>
      <c r="G501" s="249">
        <v>316</v>
      </c>
      <c r="I501" s="249"/>
      <c r="J501" s="261">
        <f>SUM(table_1[[#This Row],[Third dose or booster, less than 21 days ago]:[Fourth dose or extra booster, at least 21 days ago]])</f>
        <v>0</v>
      </c>
    </row>
    <row r="502" spans="1:10" ht="15" hidden="1" customHeight="1" x14ac:dyDescent="0.3">
      <c r="A502" t="s">
        <v>1049</v>
      </c>
      <c r="B502">
        <v>2021</v>
      </c>
      <c r="C502" t="s">
        <v>1040</v>
      </c>
      <c r="D502" t="s">
        <v>1034</v>
      </c>
      <c r="E502" s="244">
        <v>0</v>
      </c>
      <c r="F502" s="244">
        <f t="shared" si="7"/>
        <v>238</v>
      </c>
      <c r="G502" s="249">
        <v>327</v>
      </c>
      <c r="I502" s="249"/>
      <c r="J502" s="261">
        <f>SUM(table_1[[#This Row],[Third dose or booster, less than 21 days ago]:[Fourth dose or extra booster, at least 21 days ago]])</f>
        <v>0</v>
      </c>
    </row>
    <row r="503" spans="1:10" ht="15" hidden="1" customHeight="1" x14ac:dyDescent="0.3">
      <c r="A503" t="s">
        <v>1049</v>
      </c>
      <c r="B503">
        <v>2021</v>
      </c>
      <c r="C503" t="s">
        <v>1041</v>
      </c>
      <c r="D503" t="s">
        <v>1034</v>
      </c>
      <c r="E503" s="244">
        <v>0</v>
      </c>
      <c r="F503" s="244">
        <f t="shared" si="7"/>
        <v>239</v>
      </c>
      <c r="G503" s="249">
        <v>338</v>
      </c>
      <c r="I503" s="249"/>
      <c r="J503" s="261">
        <f>SUM(table_1[[#This Row],[Third dose or booster, less than 21 days ago]:[Fourth dose or extra booster, at least 21 days ago]])</f>
        <v>0</v>
      </c>
    </row>
    <row r="504" spans="1:10" ht="15" hidden="1" customHeight="1" x14ac:dyDescent="0.3">
      <c r="A504" t="s">
        <v>1049</v>
      </c>
      <c r="B504">
        <v>2021</v>
      </c>
      <c r="C504" t="s">
        <v>1042</v>
      </c>
      <c r="D504" t="s">
        <v>1034</v>
      </c>
      <c r="E504" s="244">
        <v>0</v>
      </c>
      <c r="F504" s="244">
        <f t="shared" si="7"/>
        <v>240</v>
      </c>
      <c r="G504" s="249">
        <v>349</v>
      </c>
      <c r="I504" s="249"/>
      <c r="J504" s="261">
        <f>SUM(table_1[[#This Row],[Third dose or booster, less than 21 days ago]:[Fourth dose or extra booster, at least 21 days ago]])</f>
        <v>0</v>
      </c>
    </row>
    <row r="505" spans="1:10" ht="15" hidden="1" customHeight="1" x14ac:dyDescent="0.3">
      <c r="A505" t="s">
        <v>1049</v>
      </c>
      <c r="B505">
        <v>2021</v>
      </c>
      <c r="C505" t="s">
        <v>1043</v>
      </c>
      <c r="D505" t="s">
        <v>1034</v>
      </c>
      <c r="E505" s="244">
        <v>33</v>
      </c>
      <c r="F505" s="244">
        <f t="shared" si="7"/>
        <v>241</v>
      </c>
      <c r="G505" s="249">
        <v>360</v>
      </c>
      <c r="I505" s="249"/>
      <c r="J505" s="261">
        <f>SUM(table_1[[#This Row],[Third dose or booster, less than 21 days ago]:[Fourth dose or extra booster, at least 21 days ago]])</f>
        <v>0</v>
      </c>
    </row>
    <row r="506" spans="1:10" ht="15" hidden="1" customHeight="1" x14ac:dyDescent="0.3">
      <c r="A506" t="s">
        <v>1049</v>
      </c>
      <c r="B506">
        <v>2021</v>
      </c>
      <c r="C506" t="s">
        <v>1044</v>
      </c>
      <c r="D506" t="s">
        <v>1034</v>
      </c>
      <c r="E506" s="244">
        <v>325</v>
      </c>
      <c r="F506" s="244">
        <f t="shared" si="7"/>
        <v>242</v>
      </c>
      <c r="G506" s="249">
        <v>371</v>
      </c>
      <c r="I506" s="249"/>
      <c r="J506" s="261">
        <f>SUM(table_1[[#This Row],[Third dose or booster, less than 21 days ago]:[Fourth dose or extra booster, at least 21 days ago]])</f>
        <v>0</v>
      </c>
    </row>
    <row r="507" spans="1:10" ht="15" hidden="1" customHeight="1" x14ac:dyDescent="0.3">
      <c r="A507" t="s">
        <v>1049</v>
      </c>
      <c r="B507">
        <v>2021</v>
      </c>
      <c r="C507" t="s">
        <v>1045</v>
      </c>
      <c r="D507" t="s">
        <v>1034</v>
      </c>
      <c r="E507" s="244">
        <v>736</v>
      </c>
      <c r="F507" s="244">
        <f t="shared" si="7"/>
        <v>243</v>
      </c>
      <c r="G507" s="249">
        <v>382</v>
      </c>
      <c r="I507" s="249"/>
      <c r="J507" s="261">
        <f>SUM(table_1[[#This Row],[Third dose or booster, less than 21 days ago]:[Fourth dose or extra booster, at least 21 days ago]])</f>
        <v>0</v>
      </c>
    </row>
    <row r="508" spans="1:10" ht="15" hidden="1" customHeight="1" x14ac:dyDescent="0.3">
      <c r="A508" t="s">
        <v>1049</v>
      </c>
      <c r="B508">
        <v>2022</v>
      </c>
      <c r="C508" t="s">
        <v>1046</v>
      </c>
      <c r="D508" t="s">
        <v>1034</v>
      </c>
      <c r="E508" s="244">
        <v>2714</v>
      </c>
      <c r="F508" s="244">
        <f t="shared" si="7"/>
        <v>244</v>
      </c>
      <c r="G508" s="249">
        <v>393</v>
      </c>
      <c r="I508" s="249"/>
      <c r="J508" s="261">
        <f>SUM(table_1[[#This Row],[Third dose or booster, less than 21 days ago]:[Fourth dose or extra booster, at least 21 days ago]])</f>
        <v>0</v>
      </c>
    </row>
    <row r="509" spans="1:10" ht="15" hidden="1" customHeight="1" x14ac:dyDescent="0.3">
      <c r="A509" t="s">
        <v>1049</v>
      </c>
      <c r="B509">
        <v>2022</v>
      </c>
      <c r="C509" t="s">
        <v>1047</v>
      </c>
      <c r="D509" t="s">
        <v>1034</v>
      </c>
      <c r="E509" s="244">
        <v>2125</v>
      </c>
      <c r="F509" s="244">
        <f t="shared" si="7"/>
        <v>245</v>
      </c>
      <c r="G509" s="249">
        <v>404</v>
      </c>
      <c r="I509" s="249"/>
      <c r="J509" s="261">
        <f>SUM(table_1[[#This Row],[Third dose or booster, less than 21 days ago]:[Fourth dose or extra booster, at least 21 days ago]])</f>
        <v>0</v>
      </c>
    </row>
    <row r="510" spans="1:10" ht="15" hidden="1" customHeight="1" x14ac:dyDescent="0.3">
      <c r="A510" t="s">
        <v>1049</v>
      </c>
      <c r="B510">
        <v>2022</v>
      </c>
      <c r="C510" t="s">
        <v>1048</v>
      </c>
      <c r="D510" t="s">
        <v>1034</v>
      </c>
      <c r="E510" s="244">
        <v>2501</v>
      </c>
      <c r="F510" s="244">
        <f t="shared" si="7"/>
        <v>246</v>
      </c>
      <c r="G510" s="249">
        <v>415</v>
      </c>
      <c r="I510" s="249"/>
      <c r="J510" s="261">
        <f>SUM(table_1[[#This Row],[Third dose or booster, less than 21 days ago]:[Fourth dose or extra booster, at least 21 days ago]])</f>
        <v>0</v>
      </c>
    </row>
    <row r="511" spans="1:10" ht="15" hidden="1" customHeight="1" x14ac:dyDescent="0.3">
      <c r="A511" t="s">
        <v>1049</v>
      </c>
      <c r="B511">
        <v>2022</v>
      </c>
      <c r="C511" t="s">
        <v>1027</v>
      </c>
      <c r="D511" t="s">
        <v>1034</v>
      </c>
      <c r="E511" s="244">
        <v>3197</v>
      </c>
      <c r="F511" s="244">
        <f t="shared" si="7"/>
        <v>247</v>
      </c>
      <c r="G511" s="249">
        <v>426</v>
      </c>
      <c r="I511" s="249"/>
      <c r="J511" s="261">
        <f>SUM(table_1[[#This Row],[Third dose or booster, less than 21 days ago]:[Fourth dose or extra booster, at least 21 days ago]])</f>
        <v>0</v>
      </c>
    </row>
    <row r="512" spans="1:10" ht="15" hidden="1" customHeight="1" x14ac:dyDescent="0.3">
      <c r="A512" t="s">
        <v>1049</v>
      </c>
      <c r="B512">
        <v>2022</v>
      </c>
      <c r="C512" t="s">
        <v>1038</v>
      </c>
      <c r="D512" t="s">
        <v>1034</v>
      </c>
      <c r="E512" s="244">
        <v>1170</v>
      </c>
      <c r="F512" s="244">
        <f t="shared" si="7"/>
        <v>248</v>
      </c>
      <c r="G512" s="249">
        <v>437</v>
      </c>
      <c r="I512" s="249"/>
      <c r="J512" s="261">
        <f>SUM(table_1[[#This Row],[Third dose or booster, less than 21 days ago]:[Fourth dose or extra booster, at least 21 days ago]])</f>
        <v>0</v>
      </c>
    </row>
    <row r="513" spans="1:10" ht="15" hidden="1" customHeight="1" x14ac:dyDescent="0.3">
      <c r="A513" t="s">
        <v>1049</v>
      </c>
      <c r="B513">
        <v>2022</v>
      </c>
      <c r="C513" t="s">
        <v>1039</v>
      </c>
      <c r="D513" t="s">
        <v>1034</v>
      </c>
      <c r="E513" s="244">
        <v>577</v>
      </c>
      <c r="F513" s="244">
        <f t="shared" si="7"/>
        <v>249</v>
      </c>
      <c r="G513" s="249">
        <v>448</v>
      </c>
      <c r="I513" s="249"/>
      <c r="J513" s="261">
        <f>SUM(table_1[[#This Row],[Third dose or booster, less than 21 days ago]:[Fourth dose or extra booster, at least 21 days ago]])</f>
        <v>0</v>
      </c>
    </row>
    <row r="514" spans="1:10" ht="15" hidden="1" customHeight="1" x14ac:dyDescent="0.3">
      <c r="A514" t="s">
        <v>1049</v>
      </c>
      <c r="B514">
        <v>2022</v>
      </c>
      <c r="C514" t="s">
        <v>1040</v>
      </c>
      <c r="D514" t="s">
        <v>1034</v>
      </c>
      <c r="E514" s="244">
        <v>1237</v>
      </c>
      <c r="F514" s="244">
        <f t="shared" si="7"/>
        <v>250</v>
      </c>
      <c r="G514" s="249">
        <v>459</v>
      </c>
      <c r="I514" s="249"/>
      <c r="J514" s="261">
        <f>SUM(table_1[[#This Row],[Third dose or booster, less than 21 days ago]:[Fourth dose or extra booster, at least 21 days ago]])</f>
        <v>0</v>
      </c>
    </row>
    <row r="515" spans="1:10" ht="15" hidden="1" customHeight="1" x14ac:dyDescent="0.3">
      <c r="A515" t="s">
        <v>1049</v>
      </c>
      <c r="B515">
        <v>2022</v>
      </c>
      <c r="C515" t="s">
        <v>1041</v>
      </c>
      <c r="D515" t="s">
        <v>1034</v>
      </c>
      <c r="E515" s="244">
        <v>707</v>
      </c>
      <c r="F515" s="244">
        <f t="shared" si="7"/>
        <v>251</v>
      </c>
      <c r="G515" s="249">
        <v>470</v>
      </c>
      <c r="I515" s="249"/>
      <c r="J515" s="261">
        <f>SUM(table_1[[#This Row],[Third dose or booster, less than 21 days ago]:[Fourth dose or extra booster, at least 21 days ago]])</f>
        <v>0</v>
      </c>
    </row>
    <row r="516" spans="1:10" ht="15" hidden="1" customHeight="1" x14ac:dyDescent="0.3">
      <c r="A516" t="s">
        <v>1049</v>
      </c>
      <c r="B516">
        <v>2022</v>
      </c>
      <c r="C516" t="s">
        <v>1042</v>
      </c>
      <c r="D516" t="s">
        <v>1034</v>
      </c>
      <c r="E516" s="244">
        <v>394</v>
      </c>
      <c r="F516" s="244">
        <f t="shared" si="7"/>
        <v>252</v>
      </c>
      <c r="G516" s="249">
        <v>481</v>
      </c>
      <c r="I516" s="249"/>
      <c r="J516" s="261">
        <f>SUM(table_1[[#This Row],[Third dose or booster, less than 21 days ago]:[Fourth dose or extra booster, at least 21 days ago]])</f>
        <v>0</v>
      </c>
    </row>
    <row r="517" spans="1:10" ht="15" hidden="1" customHeight="1" x14ac:dyDescent="0.3">
      <c r="A517" t="s">
        <v>1049</v>
      </c>
      <c r="B517">
        <v>2022</v>
      </c>
      <c r="C517" t="s">
        <v>1043</v>
      </c>
      <c r="D517" t="s">
        <v>1034</v>
      </c>
      <c r="E517" s="244">
        <v>725</v>
      </c>
      <c r="F517" s="244">
        <f t="shared" si="7"/>
        <v>253</v>
      </c>
      <c r="G517" s="249">
        <v>492</v>
      </c>
      <c r="I517" s="249"/>
      <c r="J517" s="261">
        <f>SUM(table_1[[#This Row],[Third dose or booster, less than 21 days ago]:[Fourth dose or extra booster, at least 21 days ago]])</f>
        <v>0</v>
      </c>
    </row>
    <row r="518" spans="1:10" ht="15" hidden="1" customHeight="1" x14ac:dyDescent="0.3">
      <c r="A518" t="s">
        <v>1049</v>
      </c>
      <c r="B518">
        <v>2022</v>
      </c>
      <c r="C518" t="s">
        <v>1044</v>
      </c>
      <c r="D518" t="s">
        <v>1034</v>
      </c>
      <c r="E518" s="244">
        <v>358</v>
      </c>
      <c r="F518" s="244">
        <f t="shared" si="7"/>
        <v>254</v>
      </c>
      <c r="G518" s="249">
        <v>503</v>
      </c>
      <c r="I518" s="249"/>
      <c r="J518" s="261">
        <f>SUM(table_1[[#This Row],[Third dose or booster, less than 21 days ago]:[Fourth dose or extra booster, at least 21 days ago]])</f>
        <v>0</v>
      </c>
    </row>
    <row r="519" spans="1:10" ht="15" hidden="1" customHeight="1" x14ac:dyDescent="0.3">
      <c r="A519" t="s">
        <v>1049</v>
      </c>
      <c r="B519">
        <v>2022</v>
      </c>
      <c r="C519" t="s">
        <v>1045</v>
      </c>
      <c r="D519" t="s">
        <v>1034</v>
      </c>
      <c r="E519" s="244">
        <v>329</v>
      </c>
      <c r="F519" s="244">
        <f t="shared" si="7"/>
        <v>255</v>
      </c>
      <c r="G519" s="249">
        <v>514</v>
      </c>
      <c r="I519" s="249"/>
      <c r="J519" s="261">
        <f>SUM(table_1[[#This Row],[Third dose or booster, less than 21 days ago]:[Fourth dose or extra booster, at least 21 days ago]])</f>
        <v>0</v>
      </c>
    </row>
    <row r="520" spans="1:10" ht="15" hidden="1" customHeight="1" x14ac:dyDescent="0.3">
      <c r="A520" s="250" t="s">
        <v>1049</v>
      </c>
      <c r="B520" s="250">
        <v>2023</v>
      </c>
      <c r="C520" s="250" t="s">
        <v>1046</v>
      </c>
      <c r="D520" s="250" t="s">
        <v>1034</v>
      </c>
      <c r="E520" s="251">
        <v>323</v>
      </c>
      <c r="F520" s="244">
        <f t="shared" si="7"/>
        <v>256</v>
      </c>
      <c r="G520" s="252">
        <v>525</v>
      </c>
      <c r="H520" s="250"/>
      <c r="I520" s="252"/>
      <c r="J520" s="262">
        <f>SUM(table_1[[#This Row],[Third dose or booster, less than 21 days ago]:[Fourth dose or extra booster, at least 21 days ago]])</f>
        <v>0</v>
      </c>
    </row>
    <row r="521" spans="1:10" ht="15" hidden="1" customHeight="1" x14ac:dyDescent="0.3">
      <c r="A521" s="250" t="s">
        <v>1049</v>
      </c>
      <c r="B521" s="250">
        <v>2023</v>
      </c>
      <c r="C521" s="250" t="s">
        <v>1047</v>
      </c>
      <c r="D521" s="250" t="s">
        <v>1034</v>
      </c>
      <c r="E521" s="251">
        <v>203</v>
      </c>
      <c r="F521" s="244">
        <f t="shared" si="7"/>
        <v>257</v>
      </c>
      <c r="G521" s="252">
        <v>536</v>
      </c>
      <c r="H521" s="250"/>
      <c r="I521" s="252"/>
      <c r="J521" s="262">
        <f>SUM(table_1[[#This Row],[Third dose or booster, less than 21 days ago]:[Fourth dose or extra booster, at least 21 days ago]])</f>
        <v>0</v>
      </c>
    </row>
    <row r="522" spans="1:10" ht="15" hidden="1" customHeight="1" x14ac:dyDescent="0.3">
      <c r="A522" s="250" t="s">
        <v>1049</v>
      </c>
      <c r="B522" s="250">
        <v>2023</v>
      </c>
      <c r="C522" s="250" t="s">
        <v>1048</v>
      </c>
      <c r="D522" s="250" t="s">
        <v>1034</v>
      </c>
      <c r="E522" s="251">
        <v>246</v>
      </c>
      <c r="F522" s="244">
        <f t="shared" ref="F522:F585" si="8">F521+1</f>
        <v>258</v>
      </c>
      <c r="G522" s="252">
        <v>547</v>
      </c>
      <c r="H522" s="250"/>
      <c r="I522" s="252"/>
      <c r="J522" s="262">
        <f>SUM(table_1[[#This Row],[Third dose or booster, less than 21 days ago]:[Fourth dose or extra booster, at least 21 days ago]])</f>
        <v>0</v>
      </c>
    </row>
    <row r="523" spans="1:10" ht="15" hidden="1" customHeight="1" x14ac:dyDescent="0.3">
      <c r="A523" s="250" t="s">
        <v>1049</v>
      </c>
      <c r="B523" s="250">
        <v>2023</v>
      </c>
      <c r="C523" s="250" t="s">
        <v>1027</v>
      </c>
      <c r="D523" s="250" t="s">
        <v>1034</v>
      </c>
      <c r="E523" s="251">
        <v>168</v>
      </c>
      <c r="F523" s="244">
        <f t="shared" si="8"/>
        <v>259</v>
      </c>
      <c r="G523" s="252">
        <v>558</v>
      </c>
      <c r="H523" s="250"/>
      <c r="I523" s="252"/>
      <c r="J523" s="262">
        <f>SUM(table_1[[#This Row],[Third dose or booster, less than 21 days ago]:[Fourth dose or extra booster, at least 21 days ago]])</f>
        <v>0</v>
      </c>
    </row>
    <row r="524" spans="1:10" ht="15" hidden="1" customHeight="1" x14ac:dyDescent="0.3">
      <c r="A524" s="250" t="s">
        <v>1049</v>
      </c>
      <c r="B524" s="250">
        <v>2023</v>
      </c>
      <c r="C524" s="250" t="s">
        <v>1038</v>
      </c>
      <c r="D524" s="250" t="s">
        <v>1034</v>
      </c>
      <c r="E524" s="251">
        <v>92</v>
      </c>
      <c r="F524" s="244">
        <f t="shared" si="8"/>
        <v>260</v>
      </c>
      <c r="G524" s="252">
        <v>569</v>
      </c>
      <c r="H524" s="250"/>
      <c r="I524" s="252"/>
      <c r="J524" s="262">
        <f>SUM(table_1[[#This Row],[Third dose or booster, less than 21 days ago]:[Fourth dose or extra booster, at least 21 days ago]])</f>
        <v>0</v>
      </c>
    </row>
    <row r="525" spans="1:10" ht="15" hidden="1" customHeight="1" x14ac:dyDescent="0.3">
      <c r="A525" t="s">
        <v>1049</v>
      </c>
      <c r="B525">
        <v>2021</v>
      </c>
      <c r="C525" t="s">
        <v>1027</v>
      </c>
      <c r="D525" t="s">
        <v>1033</v>
      </c>
      <c r="E525" s="244">
        <v>0</v>
      </c>
      <c r="F525" s="244">
        <f t="shared" si="8"/>
        <v>261</v>
      </c>
      <c r="G525" s="249">
        <v>293</v>
      </c>
      <c r="I525" s="249"/>
      <c r="J525" s="261">
        <f>SUM(table_1[[#This Row],[Third dose or booster, less than 21 days ago]:[Fourth dose or extra booster, at least 21 days ago]])</f>
        <v>0</v>
      </c>
    </row>
    <row r="526" spans="1:10" ht="15" hidden="1" customHeight="1" x14ac:dyDescent="0.3">
      <c r="A526" t="s">
        <v>1049</v>
      </c>
      <c r="B526">
        <v>2021</v>
      </c>
      <c r="C526" t="s">
        <v>1038</v>
      </c>
      <c r="D526" t="s">
        <v>1033</v>
      </c>
      <c r="E526" s="244">
        <v>0</v>
      </c>
      <c r="F526" s="244">
        <f t="shared" si="8"/>
        <v>262</v>
      </c>
      <c r="G526" s="249">
        <v>304</v>
      </c>
      <c r="I526" s="249"/>
      <c r="J526" s="261">
        <f>SUM(table_1[[#This Row],[Third dose or booster, less than 21 days ago]:[Fourth dose or extra booster, at least 21 days ago]])</f>
        <v>0</v>
      </c>
    </row>
    <row r="527" spans="1:10" ht="15" hidden="1" customHeight="1" x14ac:dyDescent="0.3">
      <c r="A527" t="s">
        <v>1049</v>
      </c>
      <c r="B527">
        <v>2021</v>
      </c>
      <c r="C527" t="s">
        <v>1039</v>
      </c>
      <c r="D527" t="s">
        <v>1033</v>
      </c>
      <c r="E527" s="244">
        <v>0</v>
      </c>
      <c r="F527" s="244">
        <f t="shared" si="8"/>
        <v>263</v>
      </c>
      <c r="G527" s="249">
        <v>315</v>
      </c>
      <c r="I527" s="249"/>
      <c r="J527" s="261">
        <f>SUM(table_1[[#This Row],[Third dose or booster, less than 21 days ago]:[Fourth dose or extra booster, at least 21 days ago]])</f>
        <v>0</v>
      </c>
    </row>
    <row r="528" spans="1:10" ht="15" hidden="1" customHeight="1" x14ac:dyDescent="0.3">
      <c r="A528" t="s">
        <v>1049</v>
      </c>
      <c r="B528">
        <v>2021</v>
      </c>
      <c r="C528" t="s">
        <v>1040</v>
      </c>
      <c r="D528" t="s">
        <v>1033</v>
      </c>
      <c r="E528" s="244">
        <v>0</v>
      </c>
      <c r="F528" s="244">
        <f t="shared" si="8"/>
        <v>264</v>
      </c>
      <c r="G528" s="249">
        <v>326</v>
      </c>
      <c r="I528" s="249"/>
      <c r="J528" s="261">
        <f>SUM(table_1[[#This Row],[Third dose or booster, less than 21 days ago]:[Fourth dose or extra booster, at least 21 days ago]])</f>
        <v>0</v>
      </c>
    </row>
    <row r="529" spans="1:10" ht="15" hidden="1" customHeight="1" x14ac:dyDescent="0.3">
      <c r="A529" t="s">
        <v>1049</v>
      </c>
      <c r="B529">
        <v>2021</v>
      </c>
      <c r="C529" t="s">
        <v>1041</v>
      </c>
      <c r="D529" t="s">
        <v>1033</v>
      </c>
      <c r="E529" s="244">
        <v>0</v>
      </c>
      <c r="F529" s="244">
        <f t="shared" si="8"/>
        <v>265</v>
      </c>
      <c r="G529" s="249">
        <v>337</v>
      </c>
      <c r="I529" s="249"/>
      <c r="J529" s="261">
        <f>SUM(table_1[[#This Row],[Third dose or booster, less than 21 days ago]:[Fourth dose or extra booster, at least 21 days ago]])</f>
        <v>0</v>
      </c>
    </row>
    <row r="530" spans="1:10" ht="15" hidden="1" customHeight="1" x14ac:dyDescent="0.3">
      <c r="A530" t="s">
        <v>1049</v>
      </c>
      <c r="B530">
        <v>2021</v>
      </c>
      <c r="C530" t="s">
        <v>1042</v>
      </c>
      <c r="D530" t="s">
        <v>1033</v>
      </c>
      <c r="E530" s="244">
        <v>0</v>
      </c>
      <c r="F530" s="244">
        <f t="shared" si="8"/>
        <v>266</v>
      </c>
      <c r="G530" s="249">
        <v>348</v>
      </c>
      <c r="I530" s="249"/>
      <c r="J530" s="261">
        <f>SUM(table_1[[#This Row],[Third dose or booster, less than 21 days ago]:[Fourth dose or extra booster, at least 21 days ago]])</f>
        <v>0</v>
      </c>
    </row>
    <row r="531" spans="1:10" ht="15" hidden="1" customHeight="1" x14ac:dyDescent="0.3">
      <c r="A531" t="s">
        <v>1049</v>
      </c>
      <c r="B531">
        <v>2021</v>
      </c>
      <c r="C531" t="s">
        <v>1043</v>
      </c>
      <c r="D531" t="s">
        <v>1033</v>
      </c>
      <c r="E531" s="244">
        <v>143</v>
      </c>
      <c r="F531" s="244">
        <f t="shared" si="8"/>
        <v>267</v>
      </c>
      <c r="G531" s="249">
        <v>359</v>
      </c>
      <c r="I531" s="249"/>
      <c r="J531" s="261">
        <f>SUM(table_1[[#This Row],[Third dose or booster, less than 21 days ago]:[Fourth dose or extra booster, at least 21 days ago]])</f>
        <v>0</v>
      </c>
    </row>
    <row r="532" spans="1:10" ht="15" hidden="1" customHeight="1" x14ac:dyDescent="0.3">
      <c r="A532" t="s">
        <v>1049</v>
      </c>
      <c r="B532">
        <v>2021</v>
      </c>
      <c r="C532" t="s">
        <v>1044</v>
      </c>
      <c r="D532" t="s">
        <v>1033</v>
      </c>
      <c r="E532" s="244">
        <v>155</v>
      </c>
      <c r="F532" s="244">
        <f t="shared" si="8"/>
        <v>268</v>
      </c>
      <c r="G532" s="249">
        <v>370</v>
      </c>
      <c r="I532" s="249"/>
      <c r="J532" s="261">
        <f>SUM(table_1[[#This Row],[Third dose or booster, less than 21 days ago]:[Fourth dose or extra booster, at least 21 days ago]])</f>
        <v>0</v>
      </c>
    </row>
    <row r="533" spans="1:10" ht="15" hidden="1" customHeight="1" x14ac:dyDescent="0.3">
      <c r="A533" t="s">
        <v>1049</v>
      </c>
      <c r="B533">
        <v>2021</v>
      </c>
      <c r="C533" t="s">
        <v>1045</v>
      </c>
      <c r="D533" t="s">
        <v>1033</v>
      </c>
      <c r="E533" s="244">
        <v>115</v>
      </c>
      <c r="F533" s="244">
        <f t="shared" si="8"/>
        <v>269</v>
      </c>
      <c r="G533" s="249">
        <v>381</v>
      </c>
      <c r="I533" s="249"/>
      <c r="J533" s="261">
        <f>SUM(table_1[[#This Row],[Third dose or booster, less than 21 days ago]:[Fourth dose or extra booster, at least 21 days ago]])</f>
        <v>0</v>
      </c>
    </row>
    <row r="534" spans="1:10" ht="15" hidden="1" customHeight="1" x14ac:dyDescent="0.3">
      <c r="A534" t="s">
        <v>1049</v>
      </c>
      <c r="B534">
        <v>2022</v>
      </c>
      <c r="C534" t="s">
        <v>1046</v>
      </c>
      <c r="D534" t="s">
        <v>1033</v>
      </c>
      <c r="E534" s="244">
        <v>96</v>
      </c>
      <c r="F534" s="244">
        <f t="shared" si="8"/>
        <v>270</v>
      </c>
      <c r="G534" s="249">
        <v>392</v>
      </c>
      <c r="I534" s="249"/>
      <c r="J534" s="261">
        <f>SUM(table_1[[#This Row],[Third dose or booster, less than 21 days ago]:[Fourth dose or extra booster, at least 21 days ago]])</f>
        <v>0</v>
      </c>
    </row>
    <row r="535" spans="1:10" ht="15" hidden="1" customHeight="1" x14ac:dyDescent="0.3">
      <c r="A535" t="s">
        <v>1049</v>
      </c>
      <c r="B535">
        <v>2022</v>
      </c>
      <c r="C535" t="s">
        <v>1047</v>
      </c>
      <c r="D535" t="s">
        <v>1033</v>
      </c>
      <c r="E535" s="244">
        <v>14</v>
      </c>
      <c r="F535" s="244">
        <f t="shared" si="8"/>
        <v>271</v>
      </c>
      <c r="G535" s="249">
        <v>403</v>
      </c>
      <c r="I535" s="249"/>
      <c r="J535" s="261">
        <f>SUM(table_1[[#This Row],[Third dose or booster, less than 21 days ago]:[Fourth dose or extra booster, at least 21 days ago]])</f>
        <v>0</v>
      </c>
    </row>
    <row r="536" spans="1:10" ht="15" hidden="1" customHeight="1" x14ac:dyDescent="0.3">
      <c r="A536" t="s">
        <v>1049</v>
      </c>
      <c r="B536">
        <v>2022</v>
      </c>
      <c r="C536" t="s">
        <v>1048</v>
      </c>
      <c r="D536" t="s">
        <v>1033</v>
      </c>
      <c r="E536" s="244">
        <v>4</v>
      </c>
      <c r="F536" s="244">
        <f t="shared" si="8"/>
        <v>272</v>
      </c>
      <c r="G536" s="249">
        <v>414</v>
      </c>
      <c r="I536" s="249"/>
      <c r="J536" s="261">
        <f>SUM(table_1[[#This Row],[Third dose or booster, less than 21 days ago]:[Fourth dose or extra booster, at least 21 days ago]])</f>
        <v>0</v>
      </c>
    </row>
    <row r="537" spans="1:10" ht="15" hidden="1" customHeight="1" x14ac:dyDescent="0.3">
      <c r="A537" t="s">
        <v>1049</v>
      </c>
      <c r="B537">
        <v>2022</v>
      </c>
      <c r="C537" t="s">
        <v>1027</v>
      </c>
      <c r="D537" t="s">
        <v>1033</v>
      </c>
      <c r="E537" s="244">
        <v>3</v>
      </c>
      <c r="F537" s="244">
        <f t="shared" si="8"/>
        <v>273</v>
      </c>
      <c r="G537" s="249">
        <v>425</v>
      </c>
      <c r="I537" s="249"/>
      <c r="J537" s="261">
        <f>SUM(table_1[[#This Row],[Third dose or booster, less than 21 days ago]:[Fourth dose or extra booster, at least 21 days ago]])</f>
        <v>0</v>
      </c>
    </row>
    <row r="538" spans="1:10" ht="15" hidden="1" customHeight="1" x14ac:dyDescent="0.3">
      <c r="A538" t="s">
        <v>1049</v>
      </c>
      <c r="B538">
        <v>2022</v>
      </c>
      <c r="C538" t="s">
        <v>1038</v>
      </c>
      <c r="D538" t="s">
        <v>1033</v>
      </c>
      <c r="E538" s="244">
        <v>0</v>
      </c>
      <c r="F538" s="244">
        <f t="shared" si="8"/>
        <v>274</v>
      </c>
      <c r="G538" s="249">
        <v>436</v>
      </c>
      <c r="I538" s="249"/>
      <c r="J538" s="261">
        <f>SUM(table_1[[#This Row],[Third dose or booster, less than 21 days ago]:[Fourth dose or extra booster, at least 21 days ago]])</f>
        <v>0</v>
      </c>
    </row>
    <row r="539" spans="1:10" ht="15" hidden="1" customHeight="1" x14ac:dyDescent="0.3">
      <c r="A539" t="s">
        <v>1049</v>
      </c>
      <c r="B539">
        <v>2022</v>
      </c>
      <c r="C539" t="s">
        <v>1039</v>
      </c>
      <c r="D539" t="s">
        <v>1033</v>
      </c>
      <c r="E539" s="244">
        <v>1</v>
      </c>
      <c r="F539" s="244">
        <f t="shared" si="8"/>
        <v>275</v>
      </c>
      <c r="G539" s="249">
        <v>447</v>
      </c>
      <c r="I539" s="249"/>
      <c r="J539" s="261">
        <f>SUM(table_1[[#This Row],[Third dose or booster, less than 21 days ago]:[Fourth dose or extra booster, at least 21 days ago]])</f>
        <v>0</v>
      </c>
    </row>
    <row r="540" spans="1:10" ht="15" hidden="1" customHeight="1" x14ac:dyDescent="0.3">
      <c r="A540" t="s">
        <v>1049</v>
      </c>
      <c r="B540">
        <v>2022</v>
      </c>
      <c r="C540" t="s">
        <v>1040</v>
      </c>
      <c r="D540" t="s">
        <v>1033</v>
      </c>
      <c r="E540" s="244">
        <v>2</v>
      </c>
      <c r="F540" s="244">
        <f t="shared" si="8"/>
        <v>276</v>
      </c>
      <c r="G540" s="249">
        <v>458</v>
      </c>
      <c r="I540" s="249"/>
      <c r="J540" s="261">
        <f>SUM(table_1[[#This Row],[Third dose or booster, less than 21 days ago]:[Fourth dose or extra booster, at least 21 days ago]])</f>
        <v>0</v>
      </c>
    </row>
    <row r="541" spans="1:10" ht="15" hidden="1" customHeight="1" x14ac:dyDescent="0.3">
      <c r="A541" t="s">
        <v>1049</v>
      </c>
      <c r="B541">
        <v>2022</v>
      </c>
      <c r="C541" t="s">
        <v>1041</v>
      </c>
      <c r="D541" t="s">
        <v>1033</v>
      </c>
      <c r="E541" s="244">
        <v>0</v>
      </c>
      <c r="F541" s="244">
        <f t="shared" si="8"/>
        <v>277</v>
      </c>
      <c r="G541" s="249">
        <v>469</v>
      </c>
      <c r="I541" s="249"/>
      <c r="J541" s="261">
        <f>SUM(table_1[[#This Row],[Third dose or booster, less than 21 days ago]:[Fourth dose or extra booster, at least 21 days ago]])</f>
        <v>0</v>
      </c>
    </row>
    <row r="542" spans="1:10" ht="15" hidden="1" customHeight="1" x14ac:dyDescent="0.3">
      <c r="A542" t="s">
        <v>1049</v>
      </c>
      <c r="B542">
        <v>2022</v>
      </c>
      <c r="C542" t="s">
        <v>1042</v>
      </c>
      <c r="D542" t="s">
        <v>1033</v>
      </c>
      <c r="E542" s="244">
        <v>0</v>
      </c>
      <c r="F542" s="244">
        <f t="shared" si="8"/>
        <v>278</v>
      </c>
      <c r="G542" s="249">
        <v>480</v>
      </c>
      <c r="I542" s="249"/>
      <c r="J542" s="261">
        <f>SUM(table_1[[#This Row],[Third dose or booster, less than 21 days ago]:[Fourth dose or extra booster, at least 21 days ago]])</f>
        <v>0</v>
      </c>
    </row>
    <row r="543" spans="1:10" ht="15" hidden="1" customHeight="1" x14ac:dyDescent="0.3">
      <c r="A543" t="s">
        <v>1049</v>
      </c>
      <c r="B543">
        <v>2022</v>
      </c>
      <c r="C543" t="s">
        <v>1043</v>
      </c>
      <c r="D543" t="s">
        <v>1033</v>
      </c>
      <c r="E543" s="244">
        <v>0</v>
      </c>
      <c r="F543" s="244">
        <f t="shared" si="8"/>
        <v>279</v>
      </c>
      <c r="G543" s="249">
        <v>491</v>
      </c>
      <c r="I543" s="249"/>
      <c r="J543" s="261">
        <f>SUM(table_1[[#This Row],[Third dose or booster, less than 21 days ago]:[Fourth dose or extra booster, at least 21 days ago]])</f>
        <v>0</v>
      </c>
    </row>
    <row r="544" spans="1:10" ht="15" hidden="1" customHeight="1" x14ac:dyDescent="0.3">
      <c r="A544" t="s">
        <v>1049</v>
      </c>
      <c r="B544">
        <v>2022</v>
      </c>
      <c r="C544" t="s">
        <v>1044</v>
      </c>
      <c r="D544" t="s">
        <v>1033</v>
      </c>
      <c r="E544" s="244">
        <v>0</v>
      </c>
      <c r="F544" s="244">
        <f t="shared" si="8"/>
        <v>280</v>
      </c>
      <c r="G544" s="249">
        <v>502</v>
      </c>
      <c r="I544" s="249"/>
      <c r="J544" s="261">
        <f>SUM(table_1[[#This Row],[Third dose or booster, less than 21 days ago]:[Fourth dose or extra booster, at least 21 days ago]])</f>
        <v>0</v>
      </c>
    </row>
    <row r="545" spans="1:10" ht="15" hidden="1" customHeight="1" x14ac:dyDescent="0.3">
      <c r="A545" t="s">
        <v>1049</v>
      </c>
      <c r="B545">
        <v>2022</v>
      </c>
      <c r="C545" t="s">
        <v>1045</v>
      </c>
      <c r="D545" t="s">
        <v>1033</v>
      </c>
      <c r="E545" s="244">
        <v>0</v>
      </c>
      <c r="F545" s="244">
        <f t="shared" si="8"/>
        <v>281</v>
      </c>
      <c r="G545" s="249">
        <v>513</v>
      </c>
      <c r="I545" s="249"/>
      <c r="J545" s="261">
        <f>SUM(table_1[[#This Row],[Third dose or booster, less than 21 days ago]:[Fourth dose or extra booster, at least 21 days ago]])</f>
        <v>0</v>
      </c>
    </row>
    <row r="546" spans="1:10" ht="15" hidden="1" customHeight="1" x14ac:dyDescent="0.3">
      <c r="A546" s="250" t="s">
        <v>1049</v>
      </c>
      <c r="B546" s="250">
        <v>2023</v>
      </c>
      <c r="C546" s="250" t="s">
        <v>1046</v>
      </c>
      <c r="D546" s="250" t="s">
        <v>1033</v>
      </c>
      <c r="E546" s="251">
        <v>0</v>
      </c>
      <c r="F546" s="244">
        <f t="shared" si="8"/>
        <v>282</v>
      </c>
      <c r="G546" s="252">
        <v>524</v>
      </c>
      <c r="H546" s="250"/>
      <c r="I546" s="252"/>
      <c r="J546" s="262">
        <f>SUM(table_1[[#This Row],[Third dose or booster, less than 21 days ago]:[Fourth dose or extra booster, at least 21 days ago]])</f>
        <v>0</v>
      </c>
    </row>
    <row r="547" spans="1:10" ht="15" hidden="1" customHeight="1" x14ac:dyDescent="0.3">
      <c r="A547" s="250" t="s">
        <v>1049</v>
      </c>
      <c r="B547" s="250">
        <v>2023</v>
      </c>
      <c r="C547" s="250" t="s">
        <v>1047</v>
      </c>
      <c r="D547" s="250" t="s">
        <v>1033</v>
      </c>
      <c r="E547" s="251">
        <v>0</v>
      </c>
      <c r="F547" s="244">
        <f t="shared" si="8"/>
        <v>283</v>
      </c>
      <c r="G547" s="252">
        <v>535</v>
      </c>
      <c r="H547" s="250"/>
      <c r="I547" s="252"/>
      <c r="J547" s="262">
        <f>SUM(table_1[[#This Row],[Third dose or booster, less than 21 days ago]:[Fourth dose or extra booster, at least 21 days ago]])</f>
        <v>0</v>
      </c>
    </row>
    <row r="548" spans="1:10" ht="15" hidden="1" customHeight="1" x14ac:dyDescent="0.3">
      <c r="A548" s="250" t="s">
        <v>1049</v>
      </c>
      <c r="B548" s="250">
        <v>2023</v>
      </c>
      <c r="C548" s="250" t="s">
        <v>1048</v>
      </c>
      <c r="D548" s="250" t="s">
        <v>1033</v>
      </c>
      <c r="E548" s="251">
        <v>0</v>
      </c>
      <c r="F548" s="244">
        <f t="shared" si="8"/>
        <v>284</v>
      </c>
      <c r="G548" s="252">
        <v>546</v>
      </c>
      <c r="H548" s="250"/>
      <c r="I548" s="252"/>
      <c r="J548" s="262">
        <f>SUM(table_1[[#This Row],[Third dose or booster, less than 21 days ago]:[Fourth dose or extra booster, at least 21 days ago]])</f>
        <v>0</v>
      </c>
    </row>
    <row r="549" spans="1:10" ht="15" hidden="1" customHeight="1" x14ac:dyDescent="0.3">
      <c r="A549" s="250" t="s">
        <v>1049</v>
      </c>
      <c r="B549" s="250">
        <v>2023</v>
      </c>
      <c r="C549" s="250" t="s">
        <v>1027</v>
      </c>
      <c r="D549" s="250" t="s">
        <v>1033</v>
      </c>
      <c r="E549" s="251">
        <v>0</v>
      </c>
      <c r="F549" s="244">
        <f t="shared" si="8"/>
        <v>285</v>
      </c>
      <c r="G549" s="252">
        <v>557</v>
      </c>
      <c r="H549" s="250"/>
      <c r="I549" s="252"/>
      <c r="J549" s="262">
        <f>SUM(table_1[[#This Row],[Third dose or booster, less than 21 days ago]:[Fourth dose or extra booster, at least 21 days ago]])</f>
        <v>0</v>
      </c>
    </row>
    <row r="550" spans="1:10" ht="15" hidden="1" customHeight="1" x14ac:dyDescent="0.3">
      <c r="A550" s="250" t="s">
        <v>1049</v>
      </c>
      <c r="B550" s="250">
        <v>2023</v>
      </c>
      <c r="C550" s="250" t="s">
        <v>1038</v>
      </c>
      <c r="D550" s="250" t="s">
        <v>1033</v>
      </c>
      <c r="E550" s="251">
        <v>0</v>
      </c>
      <c r="F550" s="244">
        <f t="shared" si="8"/>
        <v>286</v>
      </c>
      <c r="G550" s="252">
        <v>568</v>
      </c>
      <c r="H550" s="250"/>
      <c r="I550" s="252"/>
      <c r="J550" s="262">
        <f>SUM(table_1[[#This Row],[Third dose or booster, less than 21 days ago]:[Fourth dose or extra booster, at least 21 days ago]])</f>
        <v>0</v>
      </c>
    </row>
    <row r="551" spans="1:10" ht="15" hidden="1" customHeight="1" x14ac:dyDescent="0.3">
      <c r="A551" t="s">
        <v>1049</v>
      </c>
      <c r="B551">
        <v>2021</v>
      </c>
      <c r="C551" t="s">
        <v>1027</v>
      </c>
      <c r="D551" t="s">
        <v>1014</v>
      </c>
      <c r="E551" s="244">
        <v>231</v>
      </c>
      <c r="F551" s="244">
        <f t="shared" si="8"/>
        <v>287</v>
      </c>
      <c r="G551" s="249">
        <v>287</v>
      </c>
      <c r="I551" s="249"/>
      <c r="J551" s="261">
        <f>SUM(table_1[[#This Row],[Third dose or booster, less than 21 days ago]:[Fourth dose or extra booster, at least 21 days ago]])</f>
        <v>0</v>
      </c>
    </row>
    <row r="552" spans="1:10" ht="15" hidden="1" customHeight="1" x14ac:dyDescent="0.3">
      <c r="A552" t="s">
        <v>1049</v>
      </c>
      <c r="B552">
        <v>2021</v>
      </c>
      <c r="C552" t="s">
        <v>1038</v>
      </c>
      <c r="D552" t="s">
        <v>1014</v>
      </c>
      <c r="E552" s="244">
        <v>84</v>
      </c>
      <c r="F552" s="244">
        <f t="shared" si="8"/>
        <v>288</v>
      </c>
      <c r="G552" s="249">
        <v>298</v>
      </c>
      <c r="I552" s="249"/>
      <c r="J552" s="261">
        <f>SUM(table_1[[#This Row],[Third dose or booster, less than 21 days ago]:[Fourth dose or extra booster, at least 21 days ago]])</f>
        <v>0</v>
      </c>
    </row>
    <row r="553" spans="1:10" ht="15" hidden="1" customHeight="1" x14ac:dyDescent="0.3">
      <c r="A553" t="s">
        <v>1049</v>
      </c>
      <c r="B553">
        <v>2021</v>
      </c>
      <c r="C553" t="s">
        <v>1039</v>
      </c>
      <c r="D553" t="s">
        <v>1014</v>
      </c>
      <c r="E553" s="244">
        <v>100</v>
      </c>
      <c r="F553" s="244">
        <f t="shared" si="8"/>
        <v>289</v>
      </c>
      <c r="G553" s="249">
        <v>309</v>
      </c>
      <c r="I553" s="249"/>
      <c r="J553" s="261">
        <f>SUM(table_1[[#This Row],[Third dose or booster, less than 21 days ago]:[Fourth dose or extra booster, at least 21 days ago]])</f>
        <v>0</v>
      </c>
    </row>
    <row r="554" spans="1:10" ht="15" hidden="1" customHeight="1" x14ac:dyDescent="0.3">
      <c r="A554" t="s">
        <v>1049</v>
      </c>
      <c r="B554">
        <v>2021</v>
      </c>
      <c r="C554" t="s">
        <v>1040</v>
      </c>
      <c r="D554" t="s">
        <v>1014</v>
      </c>
      <c r="E554" s="244">
        <v>387</v>
      </c>
      <c r="F554" s="244">
        <f t="shared" si="8"/>
        <v>290</v>
      </c>
      <c r="G554" s="249">
        <v>320</v>
      </c>
      <c r="I554" s="249"/>
      <c r="J554" s="261">
        <f>SUM(table_1[[#This Row],[Third dose or booster, less than 21 days ago]:[Fourth dose or extra booster, at least 21 days ago]])</f>
        <v>0</v>
      </c>
    </row>
    <row r="555" spans="1:10" ht="15" hidden="1" customHeight="1" x14ac:dyDescent="0.3">
      <c r="A555" t="s">
        <v>1049</v>
      </c>
      <c r="B555">
        <v>2021</v>
      </c>
      <c r="C555" t="s">
        <v>1041</v>
      </c>
      <c r="D555" t="s">
        <v>1014</v>
      </c>
      <c r="E555" s="244">
        <v>658</v>
      </c>
      <c r="F555" s="244">
        <f t="shared" si="8"/>
        <v>291</v>
      </c>
      <c r="G555" s="249">
        <v>331</v>
      </c>
      <c r="I555" s="249"/>
      <c r="J555" s="261">
        <f>SUM(table_1[[#This Row],[Third dose or booster, less than 21 days ago]:[Fourth dose or extra booster, at least 21 days ago]])</f>
        <v>0</v>
      </c>
    </row>
    <row r="556" spans="1:10" ht="15" hidden="1" customHeight="1" x14ac:dyDescent="0.3">
      <c r="A556" t="s">
        <v>1049</v>
      </c>
      <c r="B556">
        <v>2021</v>
      </c>
      <c r="C556" t="s">
        <v>1042</v>
      </c>
      <c r="D556" t="s">
        <v>1014</v>
      </c>
      <c r="E556" s="244">
        <v>584</v>
      </c>
      <c r="F556" s="244">
        <f t="shared" si="8"/>
        <v>292</v>
      </c>
      <c r="G556" s="249">
        <v>342</v>
      </c>
      <c r="I556" s="249"/>
      <c r="J556" s="261">
        <f>SUM(table_1[[#This Row],[Third dose or booster, less than 21 days ago]:[Fourth dose or extra booster, at least 21 days ago]])</f>
        <v>0</v>
      </c>
    </row>
    <row r="557" spans="1:10" ht="15" hidden="1" customHeight="1" x14ac:dyDescent="0.3">
      <c r="A557" t="s">
        <v>1049</v>
      </c>
      <c r="B557">
        <v>2021</v>
      </c>
      <c r="C557" t="s">
        <v>1043</v>
      </c>
      <c r="D557" t="s">
        <v>1014</v>
      </c>
      <c r="E557" s="244">
        <v>531</v>
      </c>
      <c r="F557" s="244">
        <f t="shared" si="8"/>
        <v>293</v>
      </c>
      <c r="G557" s="249">
        <v>353</v>
      </c>
      <c r="I557" s="249"/>
      <c r="J557" s="261">
        <f>SUM(table_1[[#This Row],[Third dose or booster, less than 21 days ago]:[Fourth dose or extra booster, at least 21 days ago]])</f>
        <v>0</v>
      </c>
    </row>
    <row r="558" spans="1:10" ht="15" hidden="1" customHeight="1" x14ac:dyDescent="0.3">
      <c r="A558" t="s">
        <v>1049</v>
      </c>
      <c r="B558">
        <v>2021</v>
      </c>
      <c r="C558" t="s">
        <v>1044</v>
      </c>
      <c r="D558" t="s">
        <v>1014</v>
      </c>
      <c r="E558" s="244">
        <v>642</v>
      </c>
      <c r="F558" s="244">
        <f t="shared" si="8"/>
        <v>294</v>
      </c>
      <c r="G558" s="249">
        <v>364</v>
      </c>
      <c r="I558" s="249"/>
      <c r="J558" s="261">
        <f>SUM(table_1[[#This Row],[Third dose or booster, less than 21 days ago]:[Fourth dose or extra booster, at least 21 days ago]])</f>
        <v>0</v>
      </c>
    </row>
    <row r="559" spans="1:10" ht="15" hidden="1" customHeight="1" x14ac:dyDescent="0.3">
      <c r="A559" t="s">
        <v>1049</v>
      </c>
      <c r="B559">
        <v>2021</v>
      </c>
      <c r="C559" t="s">
        <v>1045</v>
      </c>
      <c r="D559" t="s">
        <v>1014</v>
      </c>
      <c r="E559" s="244">
        <v>828</v>
      </c>
      <c r="F559" s="244">
        <f t="shared" si="8"/>
        <v>295</v>
      </c>
      <c r="G559" s="249">
        <v>375</v>
      </c>
      <c r="I559" s="249"/>
      <c r="J559" s="261">
        <f>SUM(table_1[[#This Row],[Third dose or booster, less than 21 days ago]:[Fourth dose or extra booster, at least 21 days ago]])</f>
        <v>0</v>
      </c>
    </row>
    <row r="560" spans="1:10" ht="15" hidden="1" customHeight="1" x14ac:dyDescent="0.3">
      <c r="A560" t="s">
        <v>1049</v>
      </c>
      <c r="B560">
        <v>2022</v>
      </c>
      <c r="C560" t="s">
        <v>1046</v>
      </c>
      <c r="D560" t="s">
        <v>1014</v>
      </c>
      <c r="E560" s="244">
        <v>790</v>
      </c>
      <c r="F560" s="244">
        <f t="shared" si="8"/>
        <v>296</v>
      </c>
      <c r="G560" s="249">
        <v>386</v>
      </c>
      <c r="I560" s="249"/>
      <c r="J560" s="261">
        <f>SUM(table_1[[#This Row],[Third dose or booster, less than 21 days ago]:[Fourth dose or extra booster, at least 21 days ago]])</f>
        <v>0</v>
      </c>
    </row>
    <row r="561" spans="1:10" ht="15" hidden="1" customHeight="1" x14ac:dyDescent="0.3">
      <c r="A561" t="s">
        <v>1049</v>
      </c>
      <c r="B561">
        <v>2022</v>
      </c>
      <c r="C561" t="s">
        <v>1047</v>
      </c>
      <c r="D561" t="s">
        <v>1014</v>
      </c>
      <c r="E561" s="244">
        <v>284</v>
      </c>
      <c r="F561" s="244">
        <f t="shared" si="8"/>
        <v>297</v>
      </c>
      <c r="G561" s="249">
        <v>397</v>
      </c>
      <c r="I561" s="249"/>
      <c r="J561" s="261">
        <f>SUM(table_1[[#This Row],[Third dose or booster, less than 21 days ago]:[Fourth dose or extra booster, at least 21 days ago]])</f>
        <v>0</v>
      </c>
    </row>
    <row r="562" spans="1:10" ht="15" hidden="1" customHeight="1" x14ac:dyDescent="0.3">
      <c r="A562" t="s">
        <v>1049</v>
      </c>
      <c r="B562">
        <v>2022</v>
      </c>
      <c r="C562" t="s">
        <v>1048</v>
      </c>
      <c r="D562" t="s">
        <v>1014</v>
      </c>
      <c r="E562" s="244">
        <v>234</v>
      </c>
      <c r="F562" s="244">
        <f t="shared" si="8"/>
        <v>298</v>
      </c>
      <c r="G562" s="249">
        <v>408</v>
      </c>
      <c r="I562" s="249"/>
      <c r="J562" s="261">
        <f>SUM(table_1[[#This Row],[Third dose or booster, less than 21 days ago]:[Fourth dose or extra booster, at least 21 days ago]])</f>
        <v>0</v>
      </c>
    </row>
    <row r="563" spans="1:10" ht="15" hidden="1" customHeight="1" x14ac:dyDescent="0.3">
      <c r="A563" t="s">
        <v>1049</v>
      </c>
      <c r="B563">
        <v>2022</v>
      </c>
      <c r="C563" t="s">
        <v>1027</v>
      </c>
      <c r="D563" t="s">
        <v>1014</v>
      </c>
      <c r="E563" s="244">
        <v>225</v>
      </c>
      <c r="F563" s="244">
        <f t="shared" si="8"/>
        <v>299</v>
      </c>
      <c r="G563" s="249">
        <v>419</v>
      </c>
      <c r="I563" s="249"/>
      <c r="J563" s="261">
        <f>SUM(table_1[[#This Row],[Third dose or booster, less than 21 days ago]:[Fourth dose or extra booster, at least 21 days ago]])</f>
        <v>0</v>
      </c>
    </row>
    <row r="564" spans="1:10" ht="15" hidden="1" customHeight="1" x14ac:dyDescent="0.3">
      <c r="A564" t="s">
        <v>1049</v>
      </c>
      <c r="B564">
        <v>2022</v>
      </c>
      <c r="C564" t="s">
        <v>1038</v>
      </c>
      <c r="D564" t="s">
        <v>1014</v>
      </c>
      <c r="E564" s="244">
        <v>97</v>
      </c>
      <c r="F564" s="244">
        <f t="shared" si="8"/>
        <v>300</v>
      </c>
      <c r="G564" s="249">
        <v>430</v>
      </c>
      <c r="I564" s="249"/>
      <c r="J564" s="261">
        <f>SUM(table_1[[#This Row],[Third dose or booster, less than 21 days ago]:[Fourth dose or extra booster, at least 21 days ago]])</f>
        <v>0</v>
      </c>
    </row>
    <row r="565" spans="1:10" ht="15" hidden="1" customHeight="1" x14ac:dyDescent="0.3">
      <c r="A565" t="s">
        <v>1049</v>
      </c>
      <c r="B565">
        <v>2022</v>
      </c>
      <c r="C565" t="s">
        <v>1039</v>
      </c>
      <c r="D565" t="s">
        <v>1014</v>
      </c>
      <c r="E565" s="244">
        <v>65</v>
      </c>
      <c r="F565" s="244">
        <f t="shared" si="8"/>
        <v>301</v>
      </c>
      <c r="G565" s="249">
        <v>441</v>
      </c>
      <c r="I565" s="249"/>
      <c r="J565" s="261">
        <f>SUM(table_1[[#This Row],[Third dose or booster, less than 21 days ago]:[Fourth dose or extra booster, at least 21 days ago]])</f>
        <v>0</v>
      </c>
    </row>
    <row r="566" spans="1:10" ht="15" hidden="1" customHeight="1" x14ac:dyDescent="0.3">
      <c r="A566" t="s">
        <v>1049</v>
      </c>
      <c r="B566">
        <v>2022</v>
      </c>
      <c r="C566" t="s">
        <v>1040</v>
      </c>
      <c r="D566" t="s">
        <v>1014</v>
      </c>
      <c r="E566" s="244">
        <v>177</v>
      </c>
      <c r="F566" s="244">
        <f t="shared" si="8"/>
        <v>302</v>
      </c>
      <c r="G566" s="249">
        <v>452</v>
      </c>
      <c r="I566" s="249"/>
      <c r="J566" s="261">
        <f>SUM(table_1[[#This Row],[Third dose or booster, less than 21 days ago]:[Fourth dose or extra booster, at least 21 days ago]])</f>
        <v>0</v>
      </c>
    </row>
    <row r="567" spans="1:10" ht="15" hidden="1" customHeight="1" x14ac:dyDescent="0.3">
      <c r="A567" t="s">
        <v>1049</v>
      </c>
      <c r="B567">
        <v>2022</v>
      </c>
      <c r="C567" t="s">
        <v>1041</v>
      </c>
      <c r="D567" t="s">
        <v>1014</v>
      </c>
      <c r="E567" s="244">
        <v>104</v>
      </c>
      <c r="F567" s="244">
        <f t="shared" si="8"/>
        <v>303</v>
      </c>
      <c r="G567" s="249">
        <v>463</v>
      </c>
      <c r="I567" s="249"/>
      <c r="J567" s="261">
        <f>SUM(table_1[[#This Row],[Third dose or booster, less than 21 days ago]:[Fourth dose or extra booster, at least 21 days ago]])</f>
        <v>0</v>
      </c>
    </row>
    <row r="568" spans="1:10" ht="15" hidden="1" customHeight="1" x14ac:dyDescent="0.3">
      <c r="A568" t="s">
        <v>1049</v>
      </c>
      <c r="B568">
        <v>2022</v>
      </c>
      <c r="C568" t="s">
        <v>1042</v>
      </c>
      <c r="D568" t="s">
        <v>1014</v>
      </c>
      <c r="E568" s="244">
        <v>51</v>
      </c>
      <c r="F568" s="244">
        <f t="shared" si="8"/>
        <v>304</v>
      </c>
      <c r="G568" s="249">
        <v>474</v>
      </c>
      <c r="I568" s="249"/>
      <c r="J568" s="261">
        <f>SUM(table_1[[#This Row],[Third dose or booster, less than 21 days ago]:[Fourth dose or extra booster, at least 21 days ago]])</f>
        <v>0</v>
      </c>
    </row>
    <row r="569" spans="1:10" ht="15" hidden="1" customHeight="1" x14ac:dyDescent="0.3">
      <c r="A569" t="s">
        <v>1049</v>
      </c>
      <c r="B569">
        <v>2022</v>
      </c>
      <c r="C569" t="s">
        <v>1043</v>
      </c>
      <c r="D569" t="s">
        <v>1014</v>
      </c>
      <c r="E569" s="244">
        <v>132</v>
      </c>
      <c r="F569" s="244">
        <f t="shared" si="8"/>
        <v>305</v>
      </c>
      <c r="G569" s="249">
        <v>485</v>
      </c>
      <c r="I569" s="249"/>
      <c r="J569" s="261">
        <f>SUM(table_1[[#This Row],[Third dose or booster, less than 21 days ago]:[Fourth dose or extra booster, at least 21 days ago]])</f>
        <v>0</v>
      </c>
    </row>
    <row r="570" spans="1:10" ht="15" hidden="1" customHeight="1" x14ac:dyDescent="0.3">
      <c r="A570" t="s">
        <v>1049</v>
      </c>
      <c r="B570">
        <v>2022</v>
      </c>
      <c r="C570" t="s">
        <v>1044</v>
      </c>
      <c r="D570" t="s">
        <v>1014</v>
      </c>
      <c r="E570" s="244">
        <v>71</v>
      </c>
      <c r="F570" s="244">
        <f t="shared" si="8"/>
        <v>306</v>
      </c>
      <c r="G570" s="249">
        <v>496</v>
      </c>
      <c r="I570" s="249"/>
      <c r="J570" s="261">
        <f>SUM(table_1[[#This Row],[Third dose or booster, less than 21 days ago]:[Fourth dose or extra booster, at least 21 days ago]])</f>
        <v>0</v>
      </c>
    </row>
    <row r="571" spans="1:10" ht="15" hidden="1" customHeight="1" x14ac:dyDescent="0.3">
      <c r="A571" t="s">
        <v>1049</v>
      </c>
      <c r="B571">
        <v>2022</v>
      </c>
      <c r="C571" t="s">
        <v>1045</v>
      </c>
      <c r="D571" t="s">
        <v>1014</v>
      </c>
      <c r="E571" s="244">
        <v>125</v>
      </c>
      <c r="F571" s="244">
        <f t="shared" si="8"/>
        <v>307</v>
      </c>
      <c r="G571" s="249">
        <v>507</v>
      </c>
      <c r="I571" s="249"/>
      <c r="J571" s="261">
        <f>SUM(table_1[[#This Row],[Third dose or booster, less than 21 days ago]:[Fourth dose or extra booster, at least 21 days ago]])</f>
        <v>0</v>
      </c>
    </row>
    <row r="572" spans="1:10" ht="15" hidden="1" customHeight="1" x14ac:dyDescent="0.3">
      <c r="A572" s="250" t="s">
        <v>1049</v>
      </c>
      <c r="B572" s="250">
        <v>2023</v>
      </c>
      <c r="C572" s="250" t="s">
        <v>1046</v>
      </c>
      <c r="D572" s="250" t="s">
        <v>1014</v>
      </c>
      <c r="E572" s="251">
        <v>127</v>
      </c>
      <c r="F572" s="244">
        <f t="shared" si="8"/>
        <v>308</v>
      </c>
      <c r="G572" s="252">
        <v>518</v>
      </c>
      <c r="H572" s="250"/>
      <c r="I572" s="252"/>
      <c r="J572" s="262">
        <f>SUM(table_1[[#This Row],[Third dose or booster, less than 21 days ago]:[Fourth dose or extra booster, at least 21 days ago]])</f>
        <v>0</v>
      </c>
    </row>
    <row r="573" spans="1:10" ht="15" hidden="1" customHeight="1" x14ac:dyDescent="0.3">
      <c r="A573" s="250" t="s">
        <v>1049</v>
      </c>
      <c r="B573" s="250">
        <v>2023</v>
      </c>
      <c r="C573" s="250" t="s">
        <v>1047</v>
      </c>
      <c r="D573" s="250" t="s">
        <v>1014</v>
      </c>
      <c r="E573" s="251">
        <v>77</v>
      </c>
      <c r="F573" s="244">
        <f t="shared" si="8"/>
        <v>309</v>
      </c>
      <c r="G573" s="252">
        <v>529</v>
      </c>
      <c r="H573" s="250"/>
      <c r="I573" s="252"/>
      <c r="J573" s="262">
        <f>SUM(table_1[[#This Row],[Third dose or booster, less than 21 days ago]:[Fourth dose or extra booster, at least 21 days ago]])</f>
        <v>0</v>
      </c>
    </row>
    <row r="574" spans="1:10" ht="15" hidden="1" customHeight="1" x14ac:dyDescent="0.3">
      <c r="A574" s="250" t="s">
        <v>1049</v>
      </c>
      <c r="B574" s="250">
        <v>2023</v>
      </c>
      <c r="C574" s="250" t="s">
        <v>1048</v>
      </c>
      <c r="D574" s="250" t="s">
        <v>1014</v>
      </c>
      <c r="E574" s="251">
        <v>102</v>
      </c>
      <c r="F574" s="244">
        <f t="shared" si="8"/>
        <v>310</v>
      </c>
      <c r="G574" s="252">
        <v>540</v>
      </c>
      <c r="H574" s="250"/>
      <c r="I574" s="252"/>
      <c r="J574" s="262">
        <f>SUM(table_1[[#This Row],[Third dose or booster, less than 21 days ago]:[Fourth dose or extra booster, at least 21 days ago]])</f>
        <v>0</v>
      </c>
    </row>
    <row r="575" spans="1:10" ht="15" hidden="1" customHeight="1" x14ac:dyDescent="0.3">
      <c r="A575" s="250" t="s">
        <v>1049</v>
      </c>
      <c r="B575" s="250">
        <v>2023</v>
      </c>
      <c r="C575" s="250" t="s">
        <v>1027</v>
      </c>
      <c r="D575" s="250" t="s">
        <v>1014</v>
      </c>
      <c r="E575" s="251">
        <v>85</v>
      </c>
      <c r="F575" s="244">
        <f t="shared" si="8"/>
        <v>311</v>
      </c>
      <c r="G575" s="252">
        <v>551</v>
      </c>
      <c r="H575" s="250"/>
      <c r="I575" s="252"/>
      <c r="J575" s="262">
        <f>SUM(table_1[[#This Row],[Third dose or booster, less than 21 days ago]:[Fourth dose or extra booster, at least 21 days ago]])</f>
        <v>0</v>
      </c>
    </row>
    <row r="576" spans="1:10" ht="15" hidden="1" customHeight="1" x14ac:dyDescent="0.3">
      <c r="A576" s="250" t="s">
        <v>1049</v>
      </c>
      <c r="B576" s="250">
        <v>2023</v>
      </c>
      <c r="C576" s="250" t="s">
        <v>1038</v>
      </c>
      <c r="D576" s="250" t="s">
        <v>1014</v>
      </c>
      <c r="E576" s="251">
        <v>45</v>
      </c>
      <c r="F576" s="244">
        <f t="shared" si="8"/>
        <v>312</v>
      </c>
      <c r="G576" s="252">
        <v>562</v>
      </c>
      <c r="H576" s="250"/>
      <c r="I576" s="252"/>
      <c r="J576" s="262">
        <f>SUM(table_1[[#This Row],[Third dose or booster, less than 21 days ago]:[Fourth dose or extra booster, at least 21 days ago]])</f>
        <v>0</v>
      </c>
    </row>
    <row r="577" spans="1:10" ht="15" hidden="1" customHeight="1" x14ac:dyDescent="0.3">
      <c r="A577" t="s">
        <v>1050</v>
      </c>
      <c r="B577">
        <v>2021</v>
      </c>
      <c r="C577" t="s">
        <v>1027</v>
      </c>
      <c r="D577" t="s">
        <v>1037</v>
      </c>
      <c r="E577" s="244">
        <v>27668</v>
      </c>
      <c r="F577" s="244">
        <f t="shared" si="8"/>
        <v>313</v>
      </c>
      <c r="G577" s="249">
        <v>583</v>
      </c>
      <c r="I577" s="249"/>
      <c r="J577" s="261">
        <f>SUM(table_1[[#This Row],[Third dose or booster, less than 21 days ago]:[Fourth dose or extra booster, at least 21 days ago]])</f>
        <v>0</v>
      </c>
    </row>
    <row r="578" spans="1:10" ht="15" hidden="1" customHeight="1" x14ac:dyDescent="0.3">
      <c r="A578" t="s">
        <v>1050</v>
      </c>
      <c r="B578">
        <v>2021</v>
      </c>
      <c r="C578" t="s">
        <v>1038</v>
      </c>
      <c r="D578" t="s">
        <v>1037</v>
      </c>
      <c r="E578" s="244">
        <v>31192</v>
      </c>
      <c r="F578" s="244">
        <f t="shared" si="8"/>
        <v>314</v>
      </c>
      <c r="G578" s="249">
        <v>594</v>
      </c>
      <c r="I578" s="249"/>
      <c r="J578" s="261">
        <f>SUM(table_1[[#This Row],[Third dose or booster, less than 21 days ago]:[Fourth dose or extra booster, at least 21 days ago]])</f>
        <v>0</v>
      </c>
    </row>
    <row r="579" spans="1:10" ht="15" hidden="1" customHeight="1" x14ac:dyDescent="0.3">
      <c r="A579" t="s">
        <v>1050</v>
      </c>
      <c r="B579">
        <v>2021</v>
      </c>
      <c r="C579" t="s">
        <v>1039</v>
      </c>
      <c r="D579" t="s">
        <v>1037</v>
      </c>
      <c r="E579" s="244">
        <v>30468</v>
      </c>
      <c r="F579" s="244">
        <f t="shared" si="8"/>
        <v>315</v>
      </c>
      <c r="G579" s="249">
        <v>605</v>
      </c>
      <c r="I579" s="249"/>
      <c r="J579" s="261">
        <f>SUM(table_1[[#This Row],[Third dose or booster, less than 21 days ago]:[Fourth dose or extra booster, at least 21 days ago]])</f>
        <v>0</v>
      </c>
    </row>
    <row r="580" spans="1:10" ht="15" hidden="1" customHeight="1" x14ac:dyDescent="0.3">
      <c r="A580" t="s">
        <v>1050</v>
      </c>
      <c r="B580">
        <v>2021</v>
      </c>
      <c r="C580" t="s">
        <v>1040</v>
      </c>
      <c r="D580" t="s">
        <v>1037</v>
      </c>
      <c r="E580" s="244">
        <v>34098</v>
      </c>
      <c r="F580" s="244">
        <f t="shared" si="8"/>
        <v>316</v>
      </c>
      <c r="G580" s="249">
        <v>616</v>
      </c>
      <c r="I580" s="249"/>
      <c r="J580" s="261">
        <f>SUM(table_1[[#This Row],[Third dose or booster, less than 21 days ago]:[Fourth dose or extra booster, at least 21 days ago]])</f>
        <v>0</v>
      </c>
    </row>
    <row r="581" spans="1:10" ht="15" hidden="1" customHeight="1" x14ac:dyDescent="0.3">
      <c r="A581" t="s">
        <v>1050</v>
      </c>
      <c r="B581">
        <v>2021</v>
      </c>
      <c r="C581" t="s">
        <v>1041</v>
      </c>
      <c r="D581" t="s">
        <v>1037</v>
      </c>
      <c r="E581" s="244">
        <v>33228</v>
      </c>
      <c r="F581" s="244">
        <f t="shared" si="8"/>
        <v>317</v>
      </c>
      <c r="G581" s="249">
        <v>627</v>
      </c>
      <c r="I581" s="249"/>
      <c r="J581" s="261">
        <f>SUM(table_1[[#This Row],[Third dose or booster, less than 21 days ago]:[Fourth dose or extra booster, at least 21 days ago]])</f>
        <v>0</v>
      </c>
    </row>
    <row r="582" spans="1:10" ht="15" hidden="1" customHeight="1" x14ac:dyDescent="0.3">
      <c r="A582" t="s">
        <v>1050</v>
      </c>
      <c r="B582">
        <v>2021</v>
      </c>
      <c r="C582" t="s">
        <v>1042</v>
      </c>
      <c r="D582" t="s">
        <v>1037</v>
      </c>
      <c r="E582" s="244">
        <v>33812</v>
      </c>
      <c r="F582" s="244">
        <f t="shared" si="8"/>
        <v>318</v>
      </c>
      <c r="G582" s="249">
        <v>638</v>
      </c>
      <c r="I582" s="249"/>
      <c r="J582" s="261">
        <f>SUM(table_1[[#This Row],[Third dose or booster, less than 21 days ago]:[Fourth dose or extra booster, at least 21 days ago]])</f>
        <v>0</v>
      </c>
    </row>
    <row r="583" spans="1:10" ht="15" hidden="1" customHeight="1" x14ac:dyDescent="0.3">
      <c r="A583" t="s">
        <v>1050</v>
      </c>
      <c r="B583">
        <v>2021</v>
      </c>
      <c r="C583" t="s">
        <v>1043</v>
      </c>
      <c r="D583" t="s">
        <v>1037</v>
      </c>
      <c r="E583" s="244">
        <v>37281</v>
      </c>
      <c r="F583" s="244">
        <f t="shared" si="8"/>
        <v>319</v>
      </c>
      <c r="G583" s="249">
        <v>649</v>
      </c>
      <c r="I583" s="249"/>
      <c r="J583" s="261">
        <f>SUM(table_1[[#This Row],[Third dose or booster, less than 21 days ago]:[Fourth dose or extra booster, at least 21 days ago]])</f>
        <v>0</v>
      </c>
    </row>
    <row r="584" spans="1:10" ht="15" hidden="1" customHeight="1" x14ac:dyDescent="0.3">
      <c r="A584" t="s">
        <v>1050</v>
      </c>
      <c r="B584">
        <v>2021</v>
      </c>
      <c r="C584" t="s">
        <v>1044</v>
      </c>
      <c r="D584" t="s">
        <v>1037</v>
      </c>
      <c r="E584" s="244">
        <v>37320</v>
      </c>
      <c r="F584" s="244">
        <f t="shared" si="8"/>
        <v>320</v>
      </c>
      <c r="G584" s="249">
        <v>660</v>
      </c>
      <c r="I584" s="249"/>
      <c r="J584" s="261">
        <f>SUM(table_1[[#This Row],[Third dose or booster, less than 21 days ago]:[Fourth dose or extra booster, at least 21 days ago]])</f>
        <v>0</v>
      </c>
    </row>
    <row r="585" spans="1:10" ht="15" hidden="1" customHeight="1" x14ac:dyDescent="0.3">
      <c r="A585" t="s">
        <v>1050</v>
      </c>
      <c r="B585">
        <v>2021</v>
      </c>
      <c r="C585" t="s">
        <v>1045</v>
      </c>
      <c r="D585" t="s">
        <v>1037</v>
      </c>
      <c r="E585" s="244">
        <v>41214</v>
      </c>
      <c r="F585" s="244">
        <f t="shared" si="8"/>
        <v>321</v>
      </c>
      <c r="G585" s="249">
        <v>671</v>
      </c>
      <c r="I585" s="249"/>
      <c r="J585" s="261">
        <f>SUM(table_1[[#This Row],[Third dose or booster, less than 21 days ago]:[Fourth dose or extra booster, at least 21 days ago]])</f>
        <v>0</v>
      </c>
    </row>
    <row r="586" spans="1:10" ht="15" hidden="1" customHeight="1" x14ac:dyDescent="0.3">
      <c r="A586" t="s">
        <v>1050</v>
      </c>
      <c r="B586">
        <v>2022</v>
      </c>
      <c r="C586" t="s">
        <v>1046</v>
      </c>
      <c r="D586" t="s">
        <v>1037</v>
      </c>
      <c r="E586" s="244">
        <v>37971</v>
      </c>
      <c r="F586" s="244">
        <f t="shared" ref="F586:F649" si="9">F585+1</f>
        <v>322</v>
      </c>
      <c r="G586" s="249">
        <v>682</v>
      </c>
      <c r="I586" s="249"/>
      <c r="J586" s="261">
        <f>SUM(table_1[[#This Row],[Third dose or booster, less than 21 days ago]:[Fourth dose or extra booster, at least 21 days ago]])</f>
        <v>0</v>
      </c>
    </row>
    <row r="587" spans="1:10" ht="15" hidden="1" customHeight="1" x14ac:dyDescent="0.3">
      <c r="A587" t="s">
        <v>1050</v>
      </c>
      <c r="B587">
        <v>2022</v>
      </c>
      <c r="C587" t="s">
        <v>1047</v>
      </c>
      <c r="D587" t="s">
        <v>1037</v>
      </c>
      <c r="E587" s="244">
        <v>33526</v>
      </c>
      <c r="F587" s="244">
        <f t="shared" si="9"/>
        <v>323</v>
      </c>
      <c r="G587" s="249">
        <v>693</v>
      </c>
      <c r="I587" s="249"/>
      <c r="J587" s="261">
        <f>SUM(table_1[[#This Row],[Third dose or booster, less than 21 days ago]:[Fourth dose or extra booster, at least 21 days ago]])</f>
        <v>0</v>
      </c>
    </row>
    <row r="588" spans="1:10" ht="15" hidden="1" customHeight="1" x14ac:dyDescent="0.3">
      <c r="A588" t="s">
        <v>1050</v>
      </c>
      <c r="B588">
        <v>2022</v>
      </c>
      <c r="C588" t="s">
        <v>1048</v>
      </c>
      <c r="D588" t="s">
        <v>1037</v>
      </c>
      <c r="E588" s="244">
        <v>36847</v>
      </c>
      <c r="F588" s="244">
        <f t="shared" si="9"/>
        <v>324</v>
      </c>
      <c r="G588" s="249">
        <v>704</v>
      </c>
      <c r="I588" s="249"/>
      <c r="J588" s="261">
        <f>SUM(table_1[[#This Row],[Third dose or booster, less than 21 days ago]:[Fourth dose or extra booster, at least 21 days ago]])</f>
        <v>0</v>
      </c>
    </row>
    <row r="589" spans="1:10" ht="15" hidden="1" customHeight="1" x14ac:dyDescent="0.3">
      <c r="A589" t="s">
        <v>1050</v>
      </c>
      <c r="B589">
        <v>2022</v>
      </c>
      <c r="C589" t="s">
        <v>1027</v>
      </c>
      <c r="D589" t="s">
        <v>1037</v>
      </c>
      <c r="E589" s="244">
        <v>35768</v>
      </c>
      <c r="F589" s="244">
        <f t="shared" si="9"/>
        <v>325</v>
      </c>
      <c r="G589" s="249">
        <v>715</v>
      </c>
      <c r="I589" s="249"/>
      <c r="J589" s="261">
        <f>SUM(table_1[[#This Row],[Third dose or booster, less than 21 days ago]:[Fourth dose or extra booster, at least 21 days ago]])</f>
        <v>0</v>
      </c>
    </row>
    <row r="590" spans="1:10" ht="15" hidden="1" customHeight="1" x14ac:dyDescent="0.3">
      <c r="A590" t="s">
        <v>1050</v>
      </c>
      <c r="B590">
        <v>2022</v>
      </c>
      <c r="C590" t="s">
        <v>1038</v>
      </c>
      <c r="D590" t="s">
        <v>1037</v>
      </c>
      <c r="E590" s="244">
        <v>35404</v>
      </c>
      <c r="F590" s="244">
        <f t="shared" si="9"/>
        <v>326</v>
      </c>
      <c r="G590" s="249">
        <v>726</v>
      </c>
      <c r="I590" s="249"/>
      <c r="J590" s="261">
        <f>SUM(table_1[[#This Row],[Third dose or booster, less than 21 days ago]:[Fourth dose or extra booster, at least 21 days ago]])</f>
        <v>0</v>
      </c>
    </row>
    <row r="591" spans="1:10" ht="15" hidden="1" customHeight="1" x14ac:dyDescent="0.3">
      <c r="A591" t="s">
        <v>1050</v>
      </c>
      <c r="B591">
        <v>2022</v>
      </c>
      <c r="C591" t="s">
        <v>1039</v>
      </c>
      <c r="D591" t="s">
        <v>1037</v>
      </c>
      <c r="E591" s="244">
        <v>34400</v>
      </c>
      <c r="F591" s="244">
        <f t="shared" si="9"/>
        <v>327</v>
      </c>
      <c r="G591" s="249">
        <v>737</v>
      </c>
      <c r="I591" s="249"/>
      <c r="J591" s="261">
        <f>SUM(table_1[[#This Row],[Third dose or booster, less than 21 days ago]:[Fourth dose or extra booster, at least 21 days ago]])</f>
        <v>0</v>
      </c>
    </row>
    <row r="592" spans="1:10" ht="15" hidden="1" customHeight="1" x14ac:dyDescent="0.3">
      <c r="A592" t="s">
        <v>1050</v>
      </c>
      <c r="B592">
        <v>2022</v>
      </c>
      <c r="C592" t="s">
        <v>1040</v>
      </c>
      <c r="D592" t="s">
        <v>1037</v>
      </c>
      <c r="E592" s="244">
        <v>35837</v>
      </c>
      <c r="F592" s="244">
        <f t="shared" si="9"/>
        <v>328</v>
      </c>
      <c r="G592" s="249">
        <v>748</v>
      </c>
      <c r="I592" s="249"/>
      <c r="J592" s="261">
        <f>SUM(table_1[[#This Row],[Third dose or booster, less than 21 days ago]:[Fourth dose or extra booster, at least 21 days ago]])</f>
        <v>0</v>
      </c>
    </row>
    <row r="593" spans="1:10" ht="15" hidden="1" customHeight="1" x14ac:dyDescent="0.3">
      <c r="A593" t="s">
        <v>1050</v>
      </c>
      <c r="B593">
        <v>2022</v>
      </c>
      <c r="C593" t="s">
        <v>1041</v>
      </c>
      <c r="D593" t="s">
        <v>1037</v>
      </c>
      <c r="E593" s="244">
        <v>34815</v>
      </c>
      <c r="F593" s="244">
        <f t="shared" si="9"/>
        <v>329</v>
      </c>
      <c r="G593" s="249">
        <v>759</v>
      </c>
      <c r="I593" s="249"/>
      <c r="J593" s="261">
        <f>SUM(table_1[[#This Row],[Third dose or booster, less than 21 days ago]:[Fourth dose or extra booster, at least 21 days ago]])</f>
        <v>0</v>
      </c>
    </row>
    <row r="594" spans="1:10" ht="15" hidden="1" customHeight="1" x14ac:dyDescent="0.3">
      <c r="A594" t="s">
        <v>1050</v>
      </c>
      <c r="B594">
        <v>2022</v>
      </c>
      <c r="C594" t="s">
        <v>1042</v>
      </c>
      <c r="D594" t="s">
        <v>1037</v>
      </c>
      <c r="E594" s="244">
        <v>34448</v>
      </c>
      <c r="F594" s="244">
        <f t="shared" si="9"/>
        <v>330</v>
      </c>
      <c r="G594" s="249">
        <v>770</v>
      </c>
      <c r="I594" s="249"/>
      <c r="J594" s="261">
        <f>SUM(table_1[[#This Row],[Third dose or booster, less than 21 days ago]:[Fourth dose or extra booster, at least 21 days ago]])</f>
        <v>0</v>
      </c>
    </row>
    <row r="595" spans="1:10" ht="15" hidden="1" customHeight="1" x14ac:dyDescent="0.3">
      <c r="A595" t="s">
        <v>1050</v>
      </c>
      <c r="B595">
        <v>2022</v>
      </c>
      <c r="C595" t="s">
        <v>1043</v>
      </c>
      <c r="D595" t="s">
        <v>1037</v>
      </c>
      <c r="E595" s="244">
        <v>38587</v>
      </c>
      <c r="F595" s="244">
        <f t="shared" si="9"/>
        <v>331</v>
      </c>
      <c r="G595" s="249">
        <v>781</v>
      </c>
      <c r="I595" s="249"/>
      <c r="J595" s="261">
        <f>SUM(table_1[[#This Row],[Third dose or booster, less than 21 days ago]:[Fourth dose or extra booster, at least 21 days ago]])</f>
        <v>0</v>
      </c>
    </row>
    <row r="596" spans="1:10" ht="15" hidden="1" customHeight="1" x14ac:dyDescent="0.3">
      <c r="A596" t="s">
        <v>1050</v>
      </c>
      <c r="B596">
        <v>2022</v>
      </c>
      <c r="C596" t="s">
        <v>1044</v>
      </c>
      <c r="D596" t="s">
        <v>1037</v>
      </c>
      <c r="E596" s="244">
        <v>37503</v>
      </c>
      <c r="F596" s="244">
        <f t="shared" si="9"/>
        <v>332</v>
      </c>
      <c r="G596" s="249">
        <v>792</v>
      </c>
      <c r="I596" s="249"/>
      <c r="J596" s="261">
        <f>SUM(table_1[[#This Row],[Third dose or booster, less than 21 days ago]:[Fourth dose or extra booster, at least 21 days ago]])</f>
        <v>0</v>
      </c>
    </row>
    <row r="597" spans="1:10" ht="15" hidden="1" customHeight="1" x14ac:dyDescent="0.3">
      <c r="A597" t="s">
        <v>1050</v>
      </c>
      <c r="B597">
        <v>2022</v>
      </c>
      <c r="C597" t="s">
        <v>1045</v>
      </c>
      <c r="D597" t="s">
        <v>1037</v>
      </c>
      <c r="E597" s="244">
        <v>50462</v>
      </c>
      <c r="F597" s="244">
        <f t="shared" si="9"/>
        <v>333</v>
      </c>
      <c r="G597" s="249">
        <v>803</v>
      </c>
      <c r="I597" s="249"/>
      <c r="J597" s="261">
        <f>SUM(table_1[[#This Row],[Third dose or booster, less than 21 days ago]:[Fourth dose or extra booster, at least 21 days ago]])</f>
        <v>0</v>
      </c>
    </row>
    <row r="598" spans="1:10" ht="15" hidden="1" customHeight="1" x14ac:dyDescent="0.3">
      <c r="A598" t="s">
        <v>1050</v>
      </c>
      <c r="B598">
        <v>2023</v>
      </c>
      <c r="C598" t="s">
        <v>1046</v>
      </c>
      <c r="D598" t="s">
        <v>1037</v>
      </c>
      <c r="E598" s="244">
        <v>45087</v>
      </c>
      <c r="F598" s="244">
        <f t="shared" si="9"/>
        <v>334</v>
      </c>
      <c r="G598" s="249">
        <v>814</v>
      </c>
      <c r="I598" s="249"/>
      <c r="J598" s="261">
        <f>SUM(table_1[[#This Row],[Third dose or booster, less than 21 days ago]:[Fourth dose or extra booster, at least 21 days ago]])</f>
        <v>0</v>
      </c>
    </row>
    <row r="599" spans="1:10" ht="15" hidden="1" customHeight="1" x14ac:dyDescent="0.3">
      <c r="A599" t="s">
        <v>1050</v>
      </c>
      <c r="B599">
        <v>2023</v>
      </c>
      <c r="C599" t="s">
        <v>1047</v>
      </c>
      <c r="D599" t="s">
        <v>1037</v>
      </c>
      <c r="E599" s="244">
        <v>35201</v>
      </c>
      <c r="F599" s="244">
        <f t="shared" si="9"/>
        <v>335</v>
      </c>
      <c r="G599" s="249">
        <v>825</v>
      </c>
      <c r="I599" s="249"/>
      <c r="J599" s="261">
        <f>SUM(table_1[[#This Row],[Third dose or booster, less than 21 days ago]:[Fourth dose or extra booster, at least 21 days ago]])</f>
        <v>0</v>
      </c>
    </row>
    <row r="600" spans="1:10" ht="15" hidden="1" customHeight="1" x14ac:dyDescent="0.3">
      <c r="A600" t="s">
        <v>1050</v>
      </c>
      <c r="B600">
        <v>2023</v>
      </c>
      <c r="C600" t="s">
        <v>1048</v>
      </c>
      <c r="D600" t="s">
        <v>1037</v>
      </c>
      <c r="E600" s="244">
        <v>38328</v>
      </c>
      <c r="F600" s="244">
        <f t="shared" si="9"/>
        <v>336</v>
      </c>
      <c r="G600" s="249">
        <v>836</v>
      </c>
      <c r="I600" s="249"/>
      <c r="J600" s="261">
        <f>SUM(table_1[[#This Row],[Third dose or booster, less than 21 days ago]:[Fourth dose or extra booster, at least 21 days ago]])</f>
        <v>0</v>
      </c>
    </row>
    <row r="601" spans="1:10" ht="15" hidden="1" customHeight="1" x14ac:dyDescent="0.3">
      <c r="A601" t="s">
        <v>1050</v>
      </c>
      <c r="B601">
        <v>2023</v>
      </c>
      <c r="C601" t="s">
        <v>1027</v>
      </c>
      <c r="D601" t="s">
        <v>1037</v>
      </c>
      <c r="E601" s="244">
        <v>34481</v>
      </c>
      <c r="F601" s="244">
        <f t="shared" si="9"/>
        <v>337</v>
      </c>
      <c r="G601" s="249">
        <v>847</v>
      </c>
      <c r="I601" s="249"/>
      <c r="J601" s="261">
        <f>SUM(table_1[[#This Row],[Third dose or booster, less than 21 days ago]:[Fourth dose or extra booster, at least 21 days ago]])</f>
        <v>0</v>
      </c>
    </row>
    <row r="602" spans="1:10" ht="15" hidden="1" customHeight="1" x14ac:dyDescent="0.3">
      <c r="A602" t="s">
        <v>1050</v>
      </c>
      <c r="B602">
        <v>2023</v>
      </c>
      <c r="C602" t="s">
        <v>1038</v>
      </c>
      <c r="D602" t="s">
        <v>1037</v>
      </c>
      <c r="E602" s="244">
        <v>33079</v>
      </c>
      <c r="F602" s="244">
        <f t="shared" si="9"/>
        <v>338</v>
      </c>
      <c r="G602" s="249">
        <v>858</v>
      </c>
      <c r="I602" s="249"/>
      <c r="J602" s="261">
        <f>SUM(table_1[[#This Row],[Third dose or booster, less than 21 days ago]:[Fourth dose or extra booster, at least 21 days ago]])</f>
        <v>0</v>
      </c>
    </row>
    <row r="603" spans="1:10" ht="15" hidden="1" customHeight="1" x14ac:dyDescent="0.3">
      <c r="A603" t="s">
        <v>1050</v>
      </c>
      <c r="B603">
        <v>2021</v>
      </c>
      <c r="C603" t="s">
        <v>1027</v>
      </c>
      <c r="D603" t="s">
        <v>1029</v>
      </c>
      <c r="E603" s="244">
        <v>15930</v>
      </c>
      <c r="F603" s="244">
        <f t="shared" si="9"/>
        <v>339</v>
      </c>
      <c r="G603" s="249">
        <v>575</v>
      </c>
      <c r="I603" s="249"/>
      <c r="J603" s="261">
        <f>SUM(table_1[[#This Row],[Third dose or booster, less than 21 days ago]:[Fourth dose or extra booster, at least 21 days ago]])</f>
        <v>0</v>
      </c>
    </row>
    <row r="604" spans="1:10" ht="15" hidden="1" customHeight="1" x14ac:dyDescent="0.3">
      <c r="A604" t="s">
        <v>1050</v>
      </c>
      <c r="B604">
        <v>2021</v>
      </c>
      <c r="C604" t="s">
        <v>1038</v>
      </c>
      <c r="D604" t="s">
        <v>1029</v>
      </c>
      <c r="E604" s="244">
        <v>8061</v>
      </c>
      <c r="F604" s="244">
        <f t="shared" si="9"/>
        <v>340</v>
      </c>
      <c r="G604" s="249">
        <v>586</v>
      </c>
      <c r="I604" s="249"/>
      <c r="J604" s="261">
        <f>SUM(table_1[[#This Row],[Third dose or booster, less than 21 days ago]:[Fourth dose or extra booster, at least 21 days ago]])</f>
        <v>0</v>
      </c>
    </row>
    <row r="605" spans="1:10" ht="15" hidden="1" customHeight="1" x14ac:dyDescent="0.3">
      <c r="A605" t="s">
        <v>1050</v>
      </c>
      <c r="B605">
        <v>2021</v>
      </c>
      <c r="C605" t="s">
        <v>1039</v>
      </c>
      <c r="D605" t="s">
        <v>1029</v>
      </c>
      <c r="E605" s="244">
        <v>3683</v>
      </c>
      <c r="F605" s="244">
        <f t="shared" si="9"/>
        <v>341</v>
      </c>
      <c r="G605" s="249">
        <v>597</v>
      </c>
      <c r="I605" s="249"/>
      <c r="J605" s="261">
        <f>SUM(table_1[[#This Row],[Third dose or booster, less than 21 days ago]:[Fourth dose or extra booster, at least 21 days ago]])</f>
        <v>0</v>
      </c>
    </row>
    <row r="606" spans="1:10" ht="15" hidden="1" customHeight="1" x14ac:dyDescent="0.3">
      <c r="A606" t="s">
        <v>1050</v>
      </c>
      <c r="B606">
        <v>2021</v>
      </c>
      <c r="C606" t="s">
        <v>1040</v>
      </c>
      <c r="D606" t="s">
        <v>1029</v>
      </c>
      <c r="E606" s="244">
        <v>2274</v>
      </c>
      <c r="F606" s="244">
        <f t="shared" si="9"/>
        <v>342</v>
      </c>
      <c r="G606" s="249">
        <v>608</v>
      </c>
      <c r="I606" s="249"/>
      <c r="J606" s="261">
        <f>SUM(table_1[[#This Row],[Third dose or booster, less than 21 days ago]:[Fourth dose or extra booster, at least 21 days ago]])</f>
        <v>0</v>
      </c>
    </row>
    <row r="607" spans="1:10" ht="15" hidden="1" customHeight="1" x14ac:dyDescent="0.3">
      <c r="A607" t="s">
        <v>1050</v>
      </c>
      <c r="B607">
        <v>2021</v>
      </c>
      <c r="C607" t="s">
        <v>1041</v>
      </c>
      <c r="D607" t="s">
        <v>1029</v>
      </c>
      <c r="E607" s="244">
        <v>1444</v>
      </c>
      <c r="F607" s="244">
        <f t="shared" si="9"/>
        <v>343</v>
      </c>
      <c r="G607" s="249">
        <v>619</v>
      </c>
      <c r="I607" s="249"/>
      <c r="J607" s="261">
        <f>SUM(table_1[[#This Row],[Third dose or booster, less than 21 days ago]:[Fourth dose or extra booster, at least 21 days ago]])</f>
        <v>0</v>
      </c>
    </row>
    <row r="608" spans="1:10" ht="15" hidden="1" customHeight="1" x14ac:dyDescent="0.3">
      <c r="A608" t="s">
        <v>1050</v>
      </c>
      <c r="B608">
        <v>2021</v>
      </c>
      <c r="C608" t="s">
        <v>1042</v>
      </c>
      <c r="D608" t="s">
        <v>1029</v>
      </c>
      <c r="E608" s="244">
        <v>1173</v>
      </c>
      <c r="F608" s="244">
        <f t="shared" si="9"/>
        <v>344</v>
      </c>
      <c r="G608" s="249">
        <v>630</v>
      </c>
      <c r="I608" s="249"/>
      <c r="J608" s="261">
        <f>SUM(table_1[[#This Row],[Third dose or booster, less than 21 days ago]:[Fourth dose or extra booster, at least 21 days ago]])</f>
        <v>0</v>
      </c>
    </row>
    <row r="609" spans="1:10" ht="15" hidden="1" customHeight="1" x14ac:dyDescent="0.3">
      <c r="A609" t="s">
        <v>1050</v>
      </c>
      <c r="B609">
        <v>2021</v>
      </c>
      <c r="C609" t="s">
        <v>1043</v>
      </c>
      <c r="D609" t="s">
        <v>1029</v>
      </c>
      <c r="E609" s="244">
        <v>1101</v>
      </c>
      <c r="F609" s="244">
        <f t="shared" si="9"/>
        <v>345</v>
      </c>
      <c r="G609" s="249">
        <v>641</v>
      </c>
      <c r="I609" s="249"/>
      <c r="J609" s="261">
        <f>SUM(table_1[[#This Row],[Third dose or booster, less than 21 days ago]:[Fourth dose or extra booster, at least 21 days ago]])</f>
        <v>0</v>
      </c>
    </row>
    <row r="610" spans="1:10" ht="15" hidden="1" customHeight="1" x14ac:dyDescent="0.3">
      <c r="A610" t="s">
        <v>1050</v>
      </c>
      <c r="B610">
        <v>2021</v>
      </c>
      <c r="C610" t="s">
        <v>1044</v>
      </c>
      <c r="D610" t="s">
        <v>1029</v>
      </c>
      <c r="E610" s="244">
        <v>798</v>
      </c>
      <c r="F610" s="244">
        <f t="shared" si="9"/>
        <v>346</v>
      </c>
      <c r="G610" s="249">
        <v>652</v>
      </c>
      <c r="I610" s="249"/>
      <c r="J610" s="261">
        <f>SUM(table_1[[#This Row],[Third dose or booster, less than 21 days ago]:[Fourth dose or extra booster, at least 21 days ago]])</f>
        <v>0</v>
      </c>
    </row>
    <row r="611" spans="1:10" ht="15" hidden="1" customHeight="1" x14ac:dyDescent="0.3">
      <c r="A611" t="s">
        <v>1050</v>
      </c>
      <c r="B611">
        <v>2021</v>
      </c>
      <c r="C611" t="s">
        <v>1045</v>
      </c>
      <c r="D611" t="s">
        <v>1029</v>
      </c>
      <c r="E611" s="244">
        <v>779</v>
      </c>
      <c r="F611" s="244">
        <f t="shared" si="9"/>
        <v>347</v>
      </c>
      <c r="G611" s="249">
        <v>663</v>
      </c>
      <c r="I611" s="249"/>
      <c r="J611" s="261">
        <f>SUM(table_1[[#This Row],[Third dose or booster, less than 21 days ago]:[Fourth dose or extra booster, at least 21 days ago]])</f>
        <v>0</v>
      </c>
    </row>
    <row r="612" spans="1:10" ht="15" hidden="1" customHeight="1" x14ac:dyDescent="0.3">
      <c r="A612" t="s">
        <v>1050</v>
      </c>
      <c r="B612">
        <v>2022</v>
      </c>
      <c r="C612" t="s">
        <v>1046</v>
      </c>
      <c r="D612" t="s">
        <v>1029</v>
      </c>
      <c r="E612" s="244">
        <v>618</v>
      </c>
      <c r="F612" s="244">
        <f t="shared" si="9"/>
        <v>348</v>
      </c>
      <c r="G612" s="249">
        <v>674</v>
      </c>
      <c r="I612" s="249"/>
      <c r="J612" s="261">
        <f>SUM(table_1[[#This Row],[Third dose or booster, less than 21 days ago]:[Fourth dose or extra booster, at least 21 days ago]])</f>
        <v>0</v>
      </c>
    </row>
    <row r="613" spans="1:10" ht="15" hidden="1" customHeight="1" x14ac:dyDescent="0.3">
      <c r="A613" t="s">
        <v>1050</v>
      </c>
      <c r="B613">
        <v>2022</v>
      </c>
      <c r="C613" t="s">
        <v>1047</v>
      </c>
      <c r="D613" t="s">
        <v>1029</v>
      </c>
      <c r="E613" s="244">
        <v>456</v>
      </c>
      <c r="F613" s="244">
        <f t="shared" si="9"/>
        <v>349</v>
      </c>
      <c r="G613" s="249">
        <v>685</v>
      </c>
      <c r="I613" s="249"/>
      <c r="J613" s="261">
        <f>SUM(table_1[[#This Row],[Third dose or booster, less than 21 days ago]:[Fourth dose or extra booster, at least 21 days ago]])</f>
        <v>0</v>
      </c>
    </row>
    <row r="614" spans="1:10" ht="15" hidden="1" customHeight="1" x14ac:dyDescent="0.3">
      <c r="A614" t="s">
        <v>1050</v>
      </c>
      <c r="B614">
        <v>2022</v>
      </c>
      <c r="C614" t="s">
        <v>1048</v>
      </c>
      <c r="D614" t="s">
        <v>1029</v>
      </c>
      <c r="E614" s="244">
        <v>451</v>
      </c>
      <c r="F614" s="244">
        <f t="shared" si="9"/>
        <v>350</v>
      </c>
      <c r="G614" s="249">
        <v>696</v>
      </c>
      <c r="I614" s="249"/>
      <c r="J614" s="261">
        <f>SUM(table_1[[#This Row],[Third dose or booster, less than 21 days ago]:[Fourth dose or extra booster, at least 21 days ago]])</f>
        <v>0</v>
      </c>
    </row>
    <row r="615" spans="1:10" ht="15" hidden="1" customHeight="1" x14ac:dyDescent="0.3">
      <c r="A615" t="s">
        <v>1050</v>
      </c>
      <c r="B615">
        <v>2022</v>
      </c>
      <c r="C615" t="s">
        <v>1027</v>
      </c>
      <c r="D615" t="s">
        <v>1029</v>
      </c>
      <c r="E615" s="244">
        <v>436</v>
      </c>
      <c r="F615" s="244">
        <f t="shared" si="9"/>
        <v>351</v>
      </c>
      <c r="G615" s="249">
        <v>707</v>
      </c>
      <c r="I615" s="249"/>
      <c r="J615" s="261">
        <f>SUM(table_1[[#This Row],[Third dose or booster, less than 21 days ago]:[Fourth dose or extra booster, at least 21 days ago]])</f>
        <v>0</v>
      </c>
    </row>
    <row r="616" spans="1:10" ht="15" hidden="1" customHeight="1" x14ac:dyDescent="0.3">
      <c r="A616" t="s">
        <v>1050</v>
      </c>
      <c r="B616">
        <v>2022</v>
      </c>
      <c r="C616" t="s">
        <v>1038</v>
      </c>
      <c r="D616" t="s">
        <v>1029</v>
      </c>
      <c r="E616" s="244">
        <v>404</v>
      </c>
      <c r="F616" s="244">
        <f t="shared" si="9"/>
        <v>352</v>
      </c>
      <c r="G616" s="249">
        <v>718</v>
      </c>
      <c r="I616" s="249"/>
      <c r="J616" s="261">
        <f>SUM(table_1[[#This Row],[Third dose or booster, less than 21 days ago]:[Fourth dose or extra booster, at least 21 days ago]])</f>
        <v>0</v>
      </c>
    </row>
    <row r="617" spans="1:10" ht="15" hidden="1" customHeight="1" x14ac:dyDescent="0.3">
      <c r="A617" t="s">
        <v>1050</v>
      </c>
      <c r="B617">
        <v>2022</v>
      </c>
      <c r="C617" t="s">
        <v>1039</v>
      </c>
      <c r="D617" t="s">
        <v>1029</v>
      </c>
      <c r="E617" s="244">
        <v>330</v>
      </c>
      <c r="F617" s="244">
        <f t="shared" si="9"/>
        <v>353</v>
      </c>
      <c r="G617" s="249">
        <v>729</v>
      </c>
      <c r="I617" s="249"/>
      <c r="J617" s="261">
        <f>SUM(table_1[[#This Row],[Third dose or booster, less than 21 days ago]:[Fourth dose or extra booster, at least 21 days ago]])</f>
        <v>0</v>
      </c>
    </row>
    <row r="618" spans="1:10" ht="15" hidden="1" customHeight="1" x14ac:dyDescent="0.3">
      <c r="A618" t="s">
        <v>1050</v>
      </c>
      <c r="B618">
        <v>2022</v>
      </c>
      <c r="C618" t="s">
        <v>1040</v>
      </c>
      <c r="D618" t="s">
        <v>1029</v>
      </c>
      <c r="E618" s="244">
        <v>381</v>
      </c>
      <c r="F618" s="244">
        <f t="shared" si="9"/>
        <v>354</v>
      </c>
      <c r="G618" s="249">
        <v>740</v>
      </c>
      <c r="I618" s="249"/>
      <c r="J618" s="261">
        <f>SUM(table_1[[#This Row],[Third dose or booster, less than 21 days ago]:[Fourth dose or extra booster, at least 21 days ago]])</f>
        <v>0</v>
      </c>
    </row>
    <row r="619" spans="1:10" ht="15" hidden="1" customHeight="1" x14ac:dyDescent="0.3">
      <c r="A619" t="s">
        <v>1050</v>
      </c>
      <c r="B619">
        <v>2022</v>
      </c>
      <c r="C619" t="s">
        <v>1041</v>
      </c>
      <c r="D619" t="s">
        <v>1029</v>
      </c>
      <c r="E619" s="244">
        <v>341</v>
      </c>
      <c r="F619" s="244">
        <f t="shared" si="9"/>
        <v>355</v>
      </c>
      <c r="G619" s="249">
        <v>751</v>
      </c>
      <c r="I619" s="249"/>
      <c r="J619" s="261">
        <f>SUM(table_1[[#This Row],[Third dose or booster, less than 21 days ago]:[Fourth dose or extra booster, at least 21 days ago]])</f>
        <v>0</v>
      </c>
    </row>
    <row r="620" spans="1:10" ht="15" hidden="1" customHeight="1" x14ac:dyDescent="0.3">
      <c r="A620" t="s">
        <v>1050</v>
      </c>
      <c r="B620">
        <v>2022</v>
      </c>
      <c r="C620" t="s">
        <v>1042</v>
      </c>
      <c r="D620" t="s">
        <v>1029</v>
      </c>
      <c r="E620" s="244">
        <v>319</v>
      </c>
      <c r="F620" s="244">
        <f t="shared" si="9"/>
        <v>356</v>
      </c>
      <c r="G620" s="249">
        <v>762</v>
      </c>
      <c r="I620" s="249"/>
      <c r="J620" s="261">
        <f>SUM(table_1[[#This Row],[Third dose or booster, less than 21 days ago]:[Fourth dose or extra booster, at least 21 days ago]])</f>
        <v>0</v>
      </c>
    </row>
    <row r="621" spans="1:10" ht="15" hidden="1" customHeight="1" x14ac:dyDescent="0.3">
      <c r="A621" t="s">
        <v>1050</v>
      </c>
      <c r="B621">
        <v>2022</v>
      </c>
      <c r="C621" t="s">
        <v>1043</v>
      </c>
      <c r="D621" t="s">
        <v>1029</v>
      </c>
      <c r="E621" s="244">
        <v>355</v>
      </c>
      <c r="F621" s="244">
        <f t="shared" si="9"/>
        <v>357</v>
      </c>
      <c r="G621" s="249">
        <v>773</v>
      </c>
      <c r="I621" s="249"/>
      <c r="J621" s="261">
        <f>SUM(table_1[[#This Row],[Third dose or booster, less than 21 days ago]:[Fourth dose or extra booster, at least 21 days ago]])</f>
        <v>0</v>
      </c>
    </row>
    <row r="622" spans="1:10" ht="15" hidden="1" customHeight="1" x14ac:dyDescent="0.3">
      <c r="A622" t="s">
        <v>1050</v>
      </c>
      <c r="B622">
        <v>2022</v>
      </c>
      <c r="C622" t="s">
        <v>1044</v>
      </c>
      <c r="D622" t="s">
        <v>1029</v>
      </c>
      <c r="E622" s="244">
        <v>350</v>
      </c>
      <c r="F622" s="244">
        <f t="shared" si="9"/>
        <v>358</v>
      </c>
      <c r="G622" s="249">
        <v>784</v>
      </c>
      <c r="I622" s="249"/>
      <c r="J622" s="261">
        <f>SUM(table_1[[#This Row],[Third dose or booster, less than 21 days ago]:[Fourth dose or extra booster, at least 21 days ago]])</f>
        <v>0</v>
      </c>
    </row>
    <row r="623" spans="1:10" ht="15" hidden="1" customHeight="1" x14ac:dyDescent="0.3">
      <c r="A623" t="s">
        <v>1050</v>
      </c>
      <c r="B623">
        <v>2022</v>
      </c>
      <c r="C623" t="s">
        <v>1045</v>
      </c>
      <c r="D623" t="s">
        <v>1029</v>
      </c>
      <c r="E623" s="244">
        <v>426</v>
      </c>
      <c r="F623" s="244">
        <f t="shared" si="9"/>
        <v>359</v>
      </c>
      <c r="G623" s="249">
        <v>795</v>
      </c>
      <c r="I623" s="249"/>
      <c r="J623" s="261">
        <f>SUM(table_1[[#This Row],[Third dose or booster, less than 21 days ago]:[Fourth dose or extra booster, at least 21 days ago]])</f>
        <v>0</v>
      </c>
    </row>
    <row r="624" spans="1:10" ht="15" hidden="1" customHeight="1" x14ac:dyDescent="0.3">
      <c r="A624" t="s">
        <v>1050</v>
      </c>
      <c r="B624">
        <v>2023</v>
      </c>
      <c r="C624" t="s">
        <v>1046</v>
      </c>
      <c r="D624" t="s">
        <v>1029</v>
      </c>
      <c r="E624" s="244">
        <v>376</v>
      </c>
      <c r="F624" s="244">
        <f t="shared" si="9"/>
        <v>360</v>
      </c>
      <c r="G624" s="249">
        <v>806</v>
      </c>
      <c r="I624" s="249"/>
      <c r="J624" s="261">
        <f>SUM(table_1[[#This Row],[Third dose or booster, less than 21 days ago]:[Fourth dose or extra booster, at least 21 days ago]])</f>
        <v>0</v>
      </c>
    </row>
    <row r="625" spans="1:10" ht="15" hidden="1" customHeight="1" x14ac:dyDescent="0.3">
      <c r="A625" t="s">
        <v>1050</v>
      </c>
      <c r="B625">
        <v>2023</v>
      </c>
      <c r="C625" t="s">
        <v>1047</v>
      </c>
      <c r="D625" t="s">
        <v>1029</v>
      </c>
      <c r="E625" s="244">
        <v>272</v>
      </c>
      <c r="F625" s="244">
        <f t="shared" si="9"/>
        <v>361</v>
      </c>
      <c r="G625" s="249">
        <v>817</v>
      </c>
      <c r="I625" s="249"/>
      <c r="J625" s="261">
        <f>SUM(table_1[[#This Row],[Third dose or booster, less than 21 days ago]:[Fourth dose or extra booster, at least 21 days ago]])</f>
        <v>0</v>
      </c>
    </row>
    <row r="626" spans="1:10" ht="15" hidden="1" customHeight="1" x14ac:dyDescent="0.3">
      <c r="A626" t="s">
        <v>1050</v>
      </c>
      <c r="B626">
        <v>2023</v>
      </c>
      <c r="C626" t="s">
        <v>1048</v>
      </c>
      <c r="D626" t="s">
        <v>1029</v>
      </c>
      <c r="E626" s="244">
        <v>311</v>
      </c>
      <c r="F626" s="244">
        <f t="shared" si="9"/>
        <v>362</v>
      </c>
      <c r="G626" s="249">
        <v>828</v>
      </c>
      <c r="I626" s="249"/>
      <c r="J626" s="261">
        <f>SUM(table_1[[#This Row],[Third dose or booster, less than 21 days ago]:[Fourth dose or extra booster, at least 21 days ago]])</f>
        <v>0</v>
      </c>
    </row>
    <row r="627" spans="1:10" ht="15" hidden="1" customHeight="1" x14ac:dyDescent="0.3">
      <c r="A627" t="s">
        <v>1050</v>
      </c>
      <c r="B627">
        <v>2023</v>
      </c>
      <c r="C627" t="s">
        <v>1027</v>
      </c>
      <c r="D627" t="s">
        <v>1029</v>
      </c>
      <c r="E627" s="244">
        <v>279</v>
      </c>
      <c r="F627" s="244">
        <f t="shared" si="9"/>
        <v>363</v>
      </c>
      <c r="G627" s="249">
        <v>839</v>
      </c>
      <c r="I627" s="249"/>
      <c r="J627" s="261">
        <f>SUM(table_1[[#This Row],[Third dose or booster, less than 21 days ago]:[Fourth dose or extra booster, at least 21 days ago]])</f>
        <v>0</v>
      </c>
    </row>
    <row r="628" spans="1:10" ht="15" hidden="1" customHeight="1" x14ac:dyDescent="0.3">
      <c r="A628" t="s">
        <v>1050</v>
      </c>
      <c r="B628">
        <v>2023</v>
      </c>
      <c r="C628" t="s">
        <v>1038</v>
      </c>
      <c r="D628" t="s">
        <v>1029</v>
      </c>
      <c r="E628" s="244">
        <v>230</v>
      </c>
      <c r="F628" s="244">
        <f t="shared" si="9"/>
        <v>364</v>
      </c>
      <c r="G628" s="249">
        <v>850</v>
      </c>
      <c r="I628" s="249"/>
      <c r="J628" s="261">
        <f>SUM(table_1[[#This Row],[Third dose or booster, less than 21 days ago]:[Fourth dose or extra booster, at least 21 days ago]])</f>
        <v>0</v>
      </c>
    </row>
    <row r="629" spans="1:10" ht="15" hidden="1" customHeight="1" x14ac:dyDescent="0.3">
      <c r="A629" t="s">
        <v>1050</v>
      </c>
      <c r="B629">
        <v>2021</v>
      </c>
      <c r="C629" t="s">
        <v>1027</v>
      </c>
      <c r="D629" t="s">
        <v>1028</v>
      </c>
      <c r="E629" s="244">
        <v>414</v>
      </c>
      <c r="F629" s="244">
        <f t="shared" si="9"/>
        <v>365</v>
      </c>
      <c r="G629" s="249">
        <v>574</v>
      </c>
      <c r="I629" s="249"/>
      <c r="J629" s="261">
        <f>SUM(table_1[[#This Row],[Third dose or booster, less than 21 days ago]:[Fourth dose or extra booster, at least 21 days ago]])</f>
        <v>0</v>
      </c>
    </row>
    <row r="630" spans="1:10" ht="15" hidden="1" customHeight="1" x14ac:dyDescent="0.3">
      <c r="A630" t="s">
        <v>1050</v>
      </c>
      <c r="B630">
        <v>2021</v>
      </c>
      <c r="C630" t="s">
        <v>1038</v>
      </c>
      <c r="D630" t="s">
        <v>1028</v>
      </c>
      <c r="E630" s="244">
        <v>152</v>
      </c>
      <c r="F630" s="244">
        <f t="shared" si="9"/>
        <v>366</v>
      </c>
      <c r="G630" s="249">
        <v>585</v>
      </c>
      <c r="I630" s="249"/>
      <c r="J630" s="261">
        <f>SUM(table_1[[#This Row],[Third dose or booster, less than 21 days ago]:[Fourth dose or extra booster, at least 21 days ago]])</f>
        <v>0</v>
      </c>
    </row>
    <row r="631" spans="1:10" ht="15" hidden="1" customHeight="1" x14ac:dyDescent="0.3">
      <c r="A631" t="s">
        <v>1050</v>
      </c>
      <c r="B631">
        <v>2021</v>
      </c>
      <c r="C631" t="s">
        <v>1039</v>
      </c>
      <c r="D631" t="s">
        <v>1028</v>
      </c>
      <c r="E631" s="244">
        <v>94</v>
      </c>
      <c r="F631" s="244">
        <f t="shared" si="9"/>
        <v>367</v>
      </c>
      <c r="G631" s="249">
        <v>596</v>
      </c>
      <c r="I631" s="249"/>
      <c r="J631" s="261">
        <f>SUM(table_1[[#This Row],[Third dose or booster, less than 21 days ago]:[Fourth dose or extra booster, at least 21 days ago]])</f>
        <v>0</v>
      </c>
    </row>
    <row r="632" spans="1:10" ht="15" hidden="1" customHeight="1" x14ac:dyDescent="0.3">
      <c r="A632" t="s">
        <v>1050</v>
      </c>
      <c r="B632">
        <v>2021</v>
      </c>
      <c r="C632" t="s">
        <v>1040</v>
      </c>
      <c r="D632" t="s">
        <v>1028</v>
      </c>
      <c r="E632" s="244">
        <v>66</v>
      </c>
      <c r="F632" s="244">
        <f t="shared" si="9"/>
        <v>368</v>
      </c>
      <c r="G632" s="249">
        <v>607</v>
      </c>
      <c r="I632" s="249"/>
      <c r="J632" s="261">
        <f>SUM(table_1[[#This Row],[Third dose or booster, less than 21 days ago]:[Fourth dose or extra booster, at least 21 days ago]])</f>
        <v>0</v>
      </c>
    </row>
    <row r="633" spans="1:10" ht="15" hidden="1" customHeight="1" x14ac:dyDescent="0.3">
      <c r="A633" t="s">
        <v>1050</v>
      </c>
      <c r="B633">
        <v>2021</v>
      </c>
      <c r="C633" t="s">
        <v>1041</v>
      </c>
      <c r="D633" t="s">
        <v>1028</v>
      </c>
      <c r="E633" s="244">
        <v>34</v>
      </c>
      <c r="F633" s="244">
        <f t="shared" si="9"/>
        <v>369</v>
      </c>
      <c r="G633" s="249">
        <v>618</v>
      </c>
      <c r="I633" s="249"/>
      <c r="J633" s="261">
        <f>SUM(table_1[[#This Row],[Third dose or booster, less than 21 days ago]:[Fourth dose or extra booster, at least 21 days ago]])</f>
        <v>0</v>
      </c>
    </row>
    <row r="634" spans="1:10" ht="15" hidden="1" customHeight="1" x14ac:dyDescent="0.3">
      <c r="A634" t="s">
        <v>1050</v>
      </c>
      <c r="B634">
        <v>2021</v>
      </c>
      <c r="C634" t="s">
        <v>1042</v>
      </c>
      <c r="D634" t="s">
        <v>1028</v>
      </c>
      <c r="E634" s="244">
        <v>17</v>
      </c>
      <c r="F634" s="244">
        <f t="shared" si="9"/>
        <v>370</v>
      </c>
      <c r="G634" s="249">
        <v>629</v>
      </c>
      <c r="I634" s="249"/>
      <c r="J634" s="261">
        <f>SUM(table_1[[#This Row],[Third dose or booster, less than 21 days ago]:[Fourth dose or extra booster, at least 21 days ago]])</f>
        <v>0</v>
      </c>
    </row>
    <row r="635" spans="1:10" ht="15" hidden="1" customHeight="1" x14ac:dyDescent="0.3">
      <c r="A635" t="s">
        <v>1050</v>
      </c>
      <c r="B635">
        <v>2021</v>
      </c>
      <c r="C635" t="s">
        <v>1043</v>
      </c>
      <c r="D635" t="s">
        <v>1028</v>
      </c>
      <c r="E635" s="244">
        <v>20</v>
      </c>
      <c r="F635" s="244">
        <f t="shared" si="9"/>
        <v>371</v>
      </c>
      <c r="G635" s="249">
        <v>640</v>
      </c>
      <c r="I635" s="249"/>
      <c r="J635" s="261">
        <f>SUM(table_1[[#This Row],[Third dose or booster, less than 21 days ago]:[Fourth dose or extra booster, at least 21 days ago]])</f>
        <v>0</v>
      </c>
    </row>
    <row r="636" spans="1:10" ht="15" hidden="1" customHeight="1" x14ac:dyDescent="0.3">
      <c r="A636" t="s">
        <v>1050</v>
      </c>
      <c r="B636">
        <v>2021</v>
      </c>
      <c r="C636" t="s">
        <v>1044</v>
      </c>
      <c r="D636" t="s">
        <v>1028</v>
      </c>
      <c r="E636" s="244">
        <v>32</v>
      </c>
      <c r="F636" s="244">
        <f t="shared" si="9"/>
        <v>372</v>
      </c>
      <c r="G636" s="249">
        <v>651</v>
      </c>
      <c r="I636" s="249"/>
      <c r="J636" s="261">
        <f>SUM(table_1[[#This Row],[Third dose or booster, less than 21 days ago]:[Fourth dose or extra booster, at least 21 days ago]])</f>
        <v>0</v>
      </c>
    </row>
    <row r="637" spans="1:10" ht="15" hidden="1" customHeight="1" x14ac:dyDescent="0.3">
      <c r="A637" t="s">
        <v>1050</v>
      </c>
      <c r="B637">
        <v>2021</v>
      </c>
      <c r="C637" t="s">
        <v>1045</v>
      </c>
      <c r="D637" t="s">
        <v>1028</v>
      </c>
      <c r="E637" s="244">
        <v>17</v>
      </c>
      <c r="F637" s="244">
        <f t="shared" si="9"/>
        <v>373</v>
      </c>
      <c r="G637" s="249">
        <v>662</v>
      </c>
      <c r="I637" s="249"/>
      <c r="J637" s="261">
        <f>SUM(table_1[[#This Row],[Third dose or booster, less than 21 days ago]:[Fourth dose or extra booster, at least 21 days ago]])</f>
        <v>0</v>
      </c>
    </row>
    <row r="638" spans="1:10" ht="15" hidden="1" customHeight="1" x14ac:dyDescent="0.3">
      <c r="A638" t="s">
        <v>1050</v>
      </c>
      <c r="B638">
        <v>2022</v>
      </c>
      <c r="C638" t="s">
        <v>1046</v>
      </c>
      <c r="D638" t="s">
        <v>1028</v>
      </c>
      <c r="E638" s="244">
        <v>23</v>
      </c>
      <c r="F638" s="244">
        <f t="shared" si="9"/>
        <v>374</v>
      </c>
      <c r="G638" s="249">
        <v>673</v>
      </c>
      <c r="I638" s="249"/>
      <c r="J638" s="261">
        <f>SUM(table_1[[#This Row],[Third dose or booster, less than 21 days ago]:[Fourth dose or extra booster, at least 21 days ago]])</f>
        <v>0</v>
      </c>
    </row>
    <row r="639" spans="1:10" ht="15" hidden="1" customHeight="1" x14ac:dyDescent="0.3">
      <c r="A639" t="s">
        <v>1050</v>
      </c>
      <c r="B639">
        <v>2022</v>
      </c>
      <c r="C639" t="s">
        <v>1047</v>
      </c>
      <c r="D639" t="s">
        <v>1028</v>
      </c>
      <c r="E639" s="244">
        <v>12</v>
      </c>
      <c r="F639" s="244">
        <f t="shared" si="9"/>
        <v>375</v>
      </c>
      <c r="G639" s="249">
        <v>684</v>
      </c>
      <c r="I639" s="249"/>
      <c r="J639" s="261">
        <f>SUM(table_1[[#This Row],[Third dose or booster, less than 21 days ago]:[Fourth dose or extra booster, at least 21 days ago]])</f>
        <v>0</v>
      </c>
    </row>
    <row r="640" spans="1:10" ht="15" hidden="1" customHeight="1" x14ac:dyDescent="0.3">
      <c r="A640" t="s">
        <v>1050</v>
      </c>
      <c r="B640">
        <v>2022</v>
      </c>
      <c r="C640" t="s">
        <v>1048</v>
      </c>
      <c r="D640" t="s">
        <v>1028</v>
      </c>
      <c r="E640" s="244">
        <v>12</v>
      </c>
      <c r="F640" s="244">
        <f t="shared" si="9"/>
        <v>376</v>
      </c>
      <c r="G640" s="249">
        <v>695</v>
      </c>
      <c r="I640" s="249"/>
      <c r="J640" s="261">
        <f>SUM(table_1[[#This Row],[Third dose or booster, less than 21 days ago]:[Fourth dose or extra booster, at least 21 days ago]])</f>
        <v>0</v>
      </c>
    </row>
    <row r="641" spans="1:10" ht="15" hidden="1" customHeight="1" x14ac:dyDescent="0.3">
      <c r="A641" t="s">
        <v>1050</v>
      </c>
      <c r="B641">
        <v>2022</v>
      </c>
      <c r="C641" t="s">
        <v>1027</v>
      </c>
      <c r="D641" t="s">
        <v>1028</v>
      </c>
      <c r="E641" s="244">
        <v>5</v>
      </c>
      <c r="F641" s="244">
        <f t="shared" si="9"/>
        <v>377</v>
      </c>
      <c r="G641" s="249">
        <v>706</v>
      </c>
      <c r="I641" s="249"/>
      <c r="J641" s="261">
        <f>SUM(table_1[[#This Row],[Third dose or booster, less than 21 days ago]:[Fourth dose or extra booster, at least 21 days ago]])</f>
        <v>0</v>
      </c>
    </row>
    <row r="642" spans="1:10" ht="15" hidden="1" customHeight="1" x14ac:dyDescent="0.3">
      <c r="A642" t="s">
        <v>1050</v>
      </c>
      <c r="B642">
        <v>2022</v>
      </c>
      <c r="C642" t="s">
        <v>1038</v>
      </c>
      <c r="D642" t="s">
        <v>1028</v>
      </c>
      <c r="E642" s="244">
        <v>4</v>
      </c>
      <c r="F642" s="244">
        <f t="shared" si="9"/>
        <v>378</v>
      </c>
      <c r="G642" s="249">
        <v>717</v>
      </c>
      <c r="I642" s="249"/>
      <c r="J642" s="261">
        <f>SUM(table_1[[#This Row],[Third dose or booster, less than 21 days ago]:[Fourth dose or extra booster, at least 21 days ago]])</f>
        <v>0</v>
      </c>
    </row>
    <row r="643" spans="1:10" ht="15" hidden="1" customHeight="1" x14ac:dyDescent="0.3">
      <c r="A643" t="s">
        <v>1050</v>
      </c>
      <c r="B643">
        <v>2022</v>
      </c>
      <c r="C643" t="s">
        <v>1039</v>
      </c>
      <c r="D643" t="s">
        <v>1028</v>
      </c>
      <c r="E643" s="244">
        <v>3</v>
      </c>
      <c r="F643" s="244">
        <f t="shared" si="9"/>
        <v>379</v>
      </c>
      <c r="G643" s="249">
        <v>728</v>
      </c>
      <c r="I643" s="249"/>
      <c r="J643" s="261">
        <f>SUM(table_1[[#This Row],[Third dose or booster, less than 21 days ago]:[Fourth dose or extra booster, at least 21 days ago]])</f>
        <v>0</v>
      </c>
    </row>
    <row r="644" spans="1:10" ht="15" hidden="1" customHeight="1" x14ac:dyDescent="0.3">
      <c r="A644" t="s">
        <v>1050</v>
      </c>
      <c r="B644">
        <v>2022</v>
      </c>
      <c r="C644" t="s">
        <v>1040</v>
      </c>
      <c r="D644" t="s">
        <v>1028</v>
      </c>
      <c r="E644" s="244">
        <v>0</v>
      </c>
      <c r="F644" s="244">
        <f t="shared" si="9"/>
        <v>380</v>
      </c>
      <c r="G644" s="249">
        <v>739</v>
      </c>
      <c r="I644" s="249"/>
      <c r="J644" s="261">
        <f>SUM(table_1[[#This Row],[Third dose or booster, less than 21 days ago]:[Fourth dose or extra booster, at least 21 days ago]])</f>
        <v>0</v>
      </c>
    </row>
    <row r="645" spans="1:10" ht="15" hidden="1" customHeight="1" x14ac:dyDescent="0.3">
      <c r="A645" t="s">
        <v>1050</v>
      </c>
      <c r="B645">
        <v>2022</v>
      </c>
      <c r="C645" t="s">
        <v>1041</v>
      </c>
      <c r="D645" t="s">
        <v>1028</v>
      </c>
      <c r="E645" s="244">
        <v>0</v>
      </c>
      <c r="F645" s="244">
        <f t="shared" si="9"/>
        <v>381</v>
      </c>
      <c r="G645" s="249">
        <v>750</v>
      </c>
      <c r="I645" s="249"/>
      <c r="J645" s="261">
        <f>SUM(table_1[[#This Row],[Third dose or booster, less than 21 days ago]:[Fourth dose or extra booster, at least 21 days ago]])</f>
        <v>0</v>
      </c>
    </row>
    <row r="646" spans="1:10" ht="15" hidden="1" customHeight="1" x14ac:dyDescent="0.3">
      <c r="A646" t="s">
        <v>1050</v>
      </c>
      <c r="B646">
        <v>2022</v>
      </c>
      <c r="C646" t="s">
        <v>1042</v>
      </c>
      <c r="D646" t="s">
        <v>1028</v>
      </c>
      <c r="E646" s="244">
        <v>1</v>
      </c>
      <c r="F646" s="244">
        <f t="shared" si="9"/>
        <v>382</v>
      </c>
      <c r="G646" s="249">
        <v>761</v>
      </c>
      <c r="I646" s="249"/>
      <c r="J646" s="261">
        <f>SUM(table_1[[#This Row],[Third dose or booster, less than 21 days ago]:[Fourth dose or extra booster, at least 21 days ago]])</f>
        <v>0</v>
      </c>
    </row>
    <row r="647" spans="1:10" ht="15" hidden="1" customHeight="1" x14ac:dyDescent="0.3">
      <c r="A647" t="s">
        <v>1050</v>
      </c>
      <c r="B647">
        <v>2022</v>
      </c>
      <c r="C647" t="s">
        <v>1043</v>
      </c>
      <c r="D647" t="s">
        <v>1028</v>
      </c>
      <c r="E647" s="244">
        <v>1</v>
      </c>
      <c r="F647" s="244">
        <f t="shared" si="9"/>
        <v>383</v>
      </c>
      <c r="G647" s="249">
        <v>772</v>
      </c>
      <c r="I647" s="249"/>
      <c r="J647" s="261">
        <f>SUM(table_1[[#This Row],[Third dose or booster, less than 21 days ago]:[Fourth dose or extra booster, at least 21 days ago]])</f>
        <v>0</v>
      </c>
    </row>
    <row r="648" spans="1:10" ht="15" hidden="1" customHeight="1" x14ac:dyDescent="0.3">
      <c r="A648" t="s">
        <v>1050</v>
      </c>
      <c r="B648">
        <v>2022</v>
      </c>
      <c r="C648" t="s">
        <v>1044</v>
      </c>
      <c r="D648" t="s">
        <v>1028</v>
      </c>
      <c r="E648" s="244">
        <v>2</v>
      </c>
      <c r="F648" s="244">
        <f t="shared" si="9"/>
        <v>384</v>
      </c>
      <c r="G648" s="249">
        <v>783</v>
      </c>
      <c r="I648" s="249"/>
      <c r="J648" s="261">
        <f>SUM(table_1[[#This Row],[Third dose or booster, less than 21 days ago]:[Fourth dose or extra booster, at least 21 days ago]])</f>
        <v>0</v>
      </c>
    </row>
    <row r="649" spans="1:10" ht="15" hidden="1" customHeight="1" x14ac:dyDescent="0.3">
      <c r="A649" t="s">
        <v>1050</v>
      </c>
      <c r="B649">
        <v>2022</v>
      </c>
      <c r="C649" t="s">
        <v>1045</v>
      </c>
      <c r="D649" t="s">
        <v>1028</v>
      </c>
      <c r="E649" s="244">
        <v>2</v>
      </c>
      <c r="F649" s="244">
        <f t="shared" si="9"/>
        <v>385</v>
      </c>
      <c r="G649" s="249">
        <v>794</v>
      </c>
      <c r="I649" s="249"/>
      <c r="J649" s="261">
        <f>SUM(table_1[[#This Row],[Third dose or booster, less than 21 days ago]:[Fourth dose or extra booster, at least 21 days ago]])</f>
        <v>0</v>
      </c>
    </row>
    <row r="650" spans="1:10" ht="15" hidden="1" customHeight="1" x14ac:dyDescent="0.3">
      <c r="A650" t="s">
        <v>1050</v>
      </c>
      <c r="B650">
        <v>2023</v>
      </c>
      <c r="C650" t="s">
        <v>1046</v>
      </c>
      <c r="D650" t="s">
        <v>1028</v>
      </c>
      <c r="E650" s="244">
        <v>0</v>
      </c>
      <c r="F650" s="244">
        <f t="shared" ref="F650:F713" si="10">F649+1</f>
        <v>386</v>
      </c>
      <c r="G650" s="249">
        <v>805</v>
      </c>
      <c r="I650" s="249"/>
      <c r="J650" s="261">
        <f>SUM(table_1[[#This Row],[Third dose or booster, less than 21 days ago]:[Fourth dose or extra booster, at least 21 days ago]])</f>
        <v>0</v>
      </c>
    </row>
    <row r="651" spans="1:10" ht="15" hidden="1" customHeight="1" x14ac:dyDescent="0.3">
      <c r="A651" t="s">
        <v>1050</v>
      </c>
      <c r="B651">
        <v>2023</v>
      </c>
      <c r="C651" t="s">
        <v>1047</v>
      </c>
      <c r="D651" t="s">
        <v>1028</v>
      </c>
      <c r="E651" s="244">
        <v>0</v>
      </c>
      <c r="F651" s="244">
        <f t="shared" si="10"/>
        <v>387</v>
      </c>
      <c r="G651" s="249">
        <v>816</v>
      </c>
      <c r="I651" s="249"/>
      <c r="J651" s="261">
        <f>SUM(table_1[[#This Row],[Third dose or booster, less than 21 days ago]:[Fourth dose or extra booster, at least 21 days ago]])</f>
        <v>0</v>
      </c>
    </row>
    <row r="652" spans="1:10" ht="15" hidden="1" customHeight="1" x14ac:dyDescent="0.3">
      <c r="A652" t="s">
        <v>1050</v>
      </c>
      <c r="B652">
        <v>2023</v>
      </c>
      <c r="C652" t="s">
        <v>1048</v>
      </c>
      <c r="D652" t="s">
        <v>1028</v>
      </c>
      <c r="E652" s="244">
        <v>1</v>
      </c>
      <c r="F652" s="244">
        <f t="shared" si="10"/>
        <v>388</v>
      </c>
      <c r="G652" s="249">
        <v>827</v>
      </c>
      <c r="I652" s="249"/>
      <c r="J652" s="261">
        <f>SUM(table_1[[#This Row],[Third dose or booster, less than 21 days ago]:[Fourth dose or extra booster, at least 21 days ago]])</f>
        <v>0</v>
      </c>
    </row>
    <row r="653" spans="1:10" ht="15" hidden="1" customHeight="1" x14ac:dyDescent="0.3">
      <c r="A653" t="s">
        <v>1050</v>
      </c>
      <c r="B653">
        <v>2023</v>
      </c>
      <c r="C653" t="s">
        <v>1027</v>
      </c>
      <c r="D653" t="s">
        <v>1028</v>
      </c>
      <c r="E653" s="244">
        <v>0</v>
      </c>
      <c r="F653" s="244">
        <f t="shared" si="10"/>
        <v>389</v>
      </c>
      <c r="G653" s="249">
        <v>838</v>
      </c>
      <c r="I653" s="249"/>
      <c r="J653" s="261">
        <f>SUM(table_1[[#This Row],[Third dose or booster, less than 21 days ago]:[Fourth dose or extra booster, at least 21 days ago]])</f>
        <v>0</v>
      </c>
    </row>
    <row r="654" spans="1:10" ht="15" hidden="1" customHeight="1" x14ac:dyDescent="0.3">
      <c r="A654" t="s">
        <v>1050</v>
      </c>
      <c r="B654">
        <v>2023</v>
      </c>
      <c r="C654" t="s">
        <v>1038</v>
      </c>
      <c r="D654" t="s">
        <v>1028</v>
      </c>
      <c r="E654" s="244">
        <v>1</v>
      </c>
      <c r="F654" s="244">
        <f t="shared" si="10"/>
        <v>390</v>
      </c>
      <c r="G654" s="249">
        <v>849</v>
      </c>
      <c r="I654" s="249"/>
      <c r="J654" s="261">
        <f>SUM(table_1[[#This Row],[Third dose or booster, less than 21 days ago]:[Fourth dose or extra booster, at least 21 days ago]])</f>
        <v>0</v>
      </c>
    </row>
    <row r="655" spans="1:10" ht="15" hidden="1" customHeight="1" x14ac:dyDescent="0.3">
      <c r="A655" t="s">
        <v>1050</v>
      </c>
      <c r="B655">
        <v>2021</v>
      </c>
      <c r="C655" t="s">
        <v>1027</v>
      </c>
      <c r="D655" t="s">
        <v>1036</v>
      </c>
      <c r="E655" s="244">
        <v>0</v>
      </c>
      <c r="F655" s="244">
        <f t="shared" si="10"/>
        <v>391</v>
      </c>
      <c r="G655" s="249">
        <v>582</v>
      </c>
      <c r="I655" s="249"/>
      <c r="J655" s="261">
        <f>SUM(table_1[[#This Row],[Third dose or booster, less than 21 days ago]:[Fourth dose or extra booster, at least 21 days ago]])</f>
        <v>0</v>
      </c>
    </row>
    <row r="656" spans="1:10" ht="15" hidden="1" customHeight="1" x14ac:dyDescent="0.3">
      <c r="A656" t="s">
        <v>1050</v>
      </c>
      <c r="B656">
        <v>2021</v>
      </c>
      <c r="C656" t="s">
        <v>1038</v>
      </c>
      <c r="D656" t="s">
        <v>1036</v>
      </c>
      <c r="E656" s="244">
        <v>0</v>
      </c>
      <c r="F656" s="244">
        <f t="shared" si="10"/>
        <v>392</v>
      </c>
      <c r="G656" s="249">
        <v>593</v>
      </c>
      <c r="I656" s="249"/>
      <c r="J656" s="261">
        <f>SUM(table_1[[#This Row],[Third dose or booster, less than 21 days ago]:[Fourth dose or extra booster, at least 21 days ago]])</f>
        <v>0</v>
      </c>
    </row>
    <row r="657" spans="1:10" ht="15" hidden="1" customHeight="1" x14ac:dyDescent="0.3">
      <c r="A657" t="s">
        <v>1050</v>
      </c>
      <c r="B657">
        <v>2021</v>
      </c>
      <c r="C657" t="s">
        <v>1039</v>
      </c>
      <c r="D657" t="s">
        <v>1036</v>
      </c>
      <c r="E657" s="244">
        <v>0</v>
      </c>
      <c r="F657" s="244">
        <f t="shared" si="10"/>
        <v>393</v>
      </c>
      <c r="G657" s="249">
        <v>604</v>
      </c>
      <c r="I657" s="249"/>
      <c r="J657" s="261">
        <f>SUM(table_1[[#This Row],[Third dose or booster, less than 21 days ago]:[Fourth dose or extra booster, at least 21 days ago]])</f>
        <v>0</v>
      </c>
    </row>
    <row r="658" spans="1:10" ht="15" hidden="1" customHeight="1" x14ac:dyDescent="0.3">
      <c r="A658" t="s">
        <v>1050</v>
      </c>
      <c r="B658">
        <v>2021</v>
      </c>
      <c r="C658" t="s">
        <v>1040</v>
      </c>
      <c r="D658" t="s">
        <v>1036</v>
      </c>
      <c r="E658" s="244">
        <v>0</v>
      </c>
      <c r="F658" s="244">
        <f t="shared" si="10"/>
        <v>394</v>
      </c>
      <c r="G658" s="249">
        <v>615</v>
      </c>
      <c r="I658" s="249"/>
      <c r="J658" s="261">
        <f>SUM(table_1[[#This Row],[Third dose or booster, less than 21 days ago]:[Fourth dose or extra booster, at least 21 days ago]])</f>
        <v>0</v>
      </c>
    </row>
    <row r="659" spans="1:10" ht="15" hidden="1" customHeight="1" x14ac:dyDescent="0.3">
      <c r="A659" t="s">
        <v>1050</v>
      </c>
      <c r="B659">
        <v>2021</v>
      </c>
      <c r="C659" t="s">
        <v>1041</v>
      </c>
      <c r="D659" t="s">
        <v>1036</v>
      </c>
      <c r="E659" s="244">
        <v>0</v>
      </c>
      <c r="F659" s="244">
        <f t="shared" si="10"/>
        <v>395</v>
      </c>
      <c r="G659" s="249">
        <v>626</v>
      </c>
      <c r="I659" s="249"/>
      <c r="J659" s="261">
        <f>SUM(table_1[[#This Row],[Third dose or booster, less than 21 days ago]:[Fourth dose or extra booster, at least 21 days ago]])</f>
        <v>0</v>
      </c>
    </row>
    <row r="660" spans="1:10" ht="15" hidden="1" customHeight="1" x14ac:dyDescent="0.3">
      <c r="A660" t="s">
        <v>1050</v>
      </c>
      <c r="B660">
        <v>2021</v>
      </c>
      <c r="C660" t="s">
        <v>1042</v>
      </c>
      <c r="D660" t="s">
        <v>1036</v>
      </c>
      <c r="E660" s="244">
        <v>0</v>
      </c>
      <c r="F660" s="244">
        <f t="shared" si="10"/>
        <v>396</v>
      </c>
      <c r="G660" s="249">
        <v>637</v>
      </c>
      <c r="I660" s="249"/>
      <c r="J660" s="261">
        <f>SUM(table_1[[#This Row],[Third dose or booster, less than 21 days ago]:[Fourth dose or extra booster, at least 21 days ago]])</f>
        <v>0</v>
      </c>
    </row>
    <row r="661" spans="1:10" ht="15" hidden="1" customHeight="1" x14ac:dyDescent="0.3">
      <c r="A661" t="s">
        <v>1050</v>
      </c>
      <c r="B661">
        <v>2021</v>
      </c>
      <c r="C661" t="s">
        <v>1043</v>
      </c>
      <c r="D661" t="s">
        <v>1036</v>
      </c>
      <c r="E661" s="244">
        <v>0</v>
      </c>
      <c r="F661" s="244">
        <f t="shared" si="10"/>
        <v>397</v>
      </c>
      <c r="G661" s="249">
        <v>648</v>
      </c>
      <c r="I661" s="249"/>
      <c r="J661" s="261">
        <f>SUM(table_1[[#This Row],[Third dose or booster, less than 21 days ago]:[Fourth dose or extra booster, at least 21 days ago]])</f>
        <v>0</v>
      </c>
    </row>
    <row r="662" spans="1:10" ht="15" hidden="1" customHeight="1" x14ac:dyDescent="0.3">
      <c r="A662" t="s">
        <v>1050</v>
      </c>
      <c r="B662">
        <v>2021</v>
      </c>
      <c r="C662" t="s">
        <v>1044</v>
      </c>
      <c r="D662" t="s">
        <v>1036</v>
      </c>
      <c r="E662" s="244">
        <v>3</v>
      </c>
      <c r="F662" s="244">
        <f t="shared" si="10"/>
        <v>398</v>
      </c>
      <c r="G662" s="249">
        <v>659</v>
      </c>
      <c r="I662" s="249"/>
      <c r="J662" s="261">
        <f>SUM(table_1[[#This Row],[Third dose or booster, less than 21 days ago]:[Fourth dose or extra booster, at least 21 days ago]])</f>
        <v>0</v>
      </c>
    </row>
    <row r="663" spans="1:10" ht="15" hidden="1" customHeight="1" x14ac:dyDescent="0.3">
      <c r="A663" t="s">
        <v>1050</v>
      </c>
      <c r="B663">
        <v>2021</v>
      </c>
      <c r="C663" t="s">
        <v>1045</v>
      </c>
      <c r="D663" t="s">
        <v>1036</v>
      </c>
      <c r="E663" s="244">
        <v>7</v>
      </c>
      <c r="F663" s="244">
        <f t="shared" si="10"/>
        <v>399</v>
      </c>
      <c r="G663" s="249">
        <v>670</v>
      </c>
      <c r="I663" s="249"/>
      <c r="J663" s="261">
        <f>SUM(table_1[[#This Row],[Third dose or booster, less than 21 days ago]:[Fourth dose or extra booster, at least 21 days ago]])</f>
        <v>0</v>
      </c>
    </row>
    <row r="664" spans="1:10" ht="15" hidden="1" customHeight="1" x14ac:dyDescent="0.3">
      <c r="A664" t="s">
        <v>1050</v>
      </c>
      <c r="B664">
        <v>2022</v>
      </c>
      <c r="C664" t="s">
        <v>1046</v>
      </c>
      <c r="D664" t="s">
        <v>1036</v>
      </c>
      <c r="E664" s="244">
        <v>15</v>
      </c>
      <c r="F664" s="244">
        <f t="shared" si="10"/>
        <v>400</v>
      </c>
      <c r="G664" s="249">
        <v>681</v>
      </c>
      <c r="I664" s="249"/>
      <c r="J664" s="261">
        <f>SUM(table_1[[#This Row],[Third dose or booster, less than 21 days ago]:[Fourth dose or extra booster, at least 21 days ago]])</f>
        <v>0</v>
      </c>
    </row>
    <row r="665" spans="1:10" ht="15" hidden="1" customHeight="1" x14ac:dyDescent="0.3">
      <c r="A665" t="s">
        <v>1050</v>
      </c>
      <c r="B665">
        <v>2022</v>
      </c>
      <c r="C665" t="s">
        <v>1047</v>
      </c>
      <c r="D665" t="s">
        <v>1036</v>
      </c>
      <c r="E665" s="244">
        <v>13</v>
      </c>
      <c r="F665" s="244">
        <f t="shared" si="10"/>
        <v>401</v>
      </c>
      <c r="G665" s="249">
        <v>692</v>
      </c>
      <c r="I665" s="249"/>
      <c r="J665" s="261">
        <f>SUM(table_1[[#This Row],[Third dose or booster, less than 21 days ago]:[Fourth dose or extra booster, at least 21 days ago]])</f>
        <v>0</v>
      </c>
    </row>
    <row r="666" spans="1:10" ht="15" hidden="1" customHeight="1" x14ac:dyDescent="0.3">
      <c r="A666" t="s">
        <v>1050</v>
      </c>
      <c r="B666">
        <v>2022</v>
      </c>
      <c r="C666" t="s">
        <v>1048</v>
      </c>
      <c r="D666" t="s">
        <v>1036</v>
      </c>
      <c r="E666" s="244">
        <v>28</v>
      </c>
      <c r="F666" s="244">
        <f t="shared" si="10"/>
        <v>402</v>
      </c>
      <c r="G666" s="249">
        <v>703</v>
      </c>
      <c r="I666" s="249"/>
      <c r="J666" s="261">
        <f>SUM(table_1[[#This Row],[Third dose or booster, less than 21 days ago]:[Fourth dose or extra booster, at least 21 days ago]])</f>
        <v>0</v>
      </c>
    </row>
    <row r="667" spans="1:10" ht="15" hidden="1" customHeight="1" x14ac:dyDescent="0.3">
      <c r="A667" t="s">
        <v>1050</v>
      </c>
      <c r="B667">
        <v>2022</v>
      </c>
      <c r="C667" t="s">
        <v>1027</v>
      </c>
      <c r="D667" t="s">
        <v>1036</v>
      </c>
      <c r="E667" s="244">
        <v>838</v>
      </c>
      <c r="F667" s="244">
        <f t="shared" si="10"/>
        <v>403</v>
      </c>
      <c r="G667" s="249">
        <v>714</v>
      </c>
      <c r="I667" s="249"/>
      <c r="J667" s="261">
        <f>SUM(table_1[[#This Row],[Third dose or booster, less than 21 days ago]:[Fourth dose or extra booster, at least 21 days ago]])</f>
        <v>0</v>
      </c>
    </row>
    <row r="668" spans="1:10" ht="15" hidden="1" customHeight="1" x14ac:dyDescent="0.3">
      <c r="A668" t="s">
        <v>1050</v>
      </c>
      <c r="B668">
        <v>2022</v>
      </c>
      <c r="C668" t="s">
        <v>1038</v>
      </c>
      <c r="D668" t="s">
        <v>1036</v>
      </c>
      <c r="E668" s="244">
        <v>6270</v>
      </c>
      <c r="F668" s="244">
        <f t="shared" si="10"/>
        <v>404</v>
      </c>
      <c r="G668" s="249">
        <v>725</v>
      </c>
      <c r="I668" s="249"/>
      <c r="J668" s="261">
        <f>SUM(table_1[[#This Row],[Third dose or booster, less than 21 days ago]:[Fourth dose or extra booster, at least 21 days ago]])</f>
        <v>0</v>
      </c>
    </row>
    <row r="669" spans="1:10" ht="15" hidden="1" customHeight="1" x14ac:dyDescent="0.3">
      <c r="A669" t="s">
        <v>1050</v>
      </c>
      <c r="B669">
        <v>2022</v>
      </c>
      <c r="C669" t="s">
        <v>1039</v>
      </c>
      <c r="D669" t="s">
        <v>1036</v>
      </c>
      <c r="E669" s="244">
        <v>12245</v>
      </c>
      <c r="F669" s="244">
        <f t="shared" si="10"/>
        <v>405</v>
      </c>
      <c r="G669" s="249">
        <v>736</v>
      </c>
      <c r="I669" s="249"/>
      <c r="J669" s="261">
        <f>SUM(table_1[[#This Row],[Third dose or booster, less than 21 days ago]:[Fourth dose or extra booster, at least 21 days ago]])</f>
        <v>0</v>
      </c>
    </row>
    <row r="670" spans="1:10" ht="15" hidden="1" customHeight="1" x14ac:dyDescent="0.3">
      <c r="A670" t="s">
        <v>1050</v>
      </c>
      <c r="B670">
        <v>2022</v>
      </c>
      <c r="C670" t="s">
        <v>1040</v>
      </c>
      <c r="D670" t="s">
        <v>1036</v>
      </c>
      <c r="E670" s="244">
        <v>16604</v>
      </c>
      <c r="F670" s="244">
        <f t="shared" si="10"/>
        <v>406</v>
      </c>
      <c r="G670" s="249">
        <v>747</v>
      </c>
      <c r="I670" s="249"/>
      <c r="J670" s="261">
        <f>SUM(table_1[[#This Row],[Third dose or booster, less than 21 days ago]:[Fourth dose or extra booster, at least 21 days ago]])</f>
        <v>0</v>
      </c>
    </row>
    <row r="671" spans="1:10" ht="15" hidden="1" customHeight="1" x14ac:dyDescent="0.3">
      <c r="A671" t="s">
        <v>1050</v>
      </c>
      <c r="B671">
        <v>2022</v>
      </c>
      <c r="C671" t="s">
        <v>1041</v>
      </c>
      <c r="D671" t="s">
        <v>1036</v>
      </c>
      <c r="E671" s="244">
        <v>18339</v>
      </c>
      <c r="F671" s="244">
        <f t="shared" si="10"/>
        <v>407</v>
      </c>
      <c r="G671" s="249">
        <v>758</v>
      </c>
      <c r="I671" s="249"/>
      <c r="J671" s="261">
        <f>SUM(table_1[[#This Row],[Third dose or booster, less than 21 days ago]:[Fourth dose or extra booster, at least 21 days ago]])</f>
        <v>0</v>
      </c>
    </row>
    <row r="672" spans="1:10" ht="15" hidden="1" customHeight="1" x14ac:dyDescent="0.3">
      <c r="A672" t="s">
        <v>1050</v>
      </c>
      <c r="B672">
        <v>2022</v>
      </c>
      <c r="C672" t="s">
        <v>1042</v>
      </c>
      <c r="D672" t="s">
        <v>1036</v>
      </c>
      <c r="E672" s="244">
        <v>19096</v>
      </c>
      <c r="F672" s="244">
        <f t="shared" si="10"/>
        <v>408</v>
      </c>
      <c r="G672" s="249">
        <v>769</v>
      </c>
      <c r="I672" s="249"/>
      <c r="J672" s="261">
        <f>SUM(table_1[[#This Row],[Third dose or booster, less than 21 days ago]:[Fourth dose or extra booster, at least 21 days ago]])</f>
        <v>0</v>
      </c>
    </row>
    <row r="673" spans="1:10" ht="15" hidden="1" customHeight="1" x14ac:dyDescent="0.3">
      <c r="A673" t="s">
        <v>1050</v>
      </c>
      <c r="B673">
        <v>2022</v>
      </c>
      <c r="C673" t="s">
        <v>1043</v>
      </c>
      <c r="D673" t="s">
        <v>1036</v>
      </c>
      <c r="E673" s="244">
        <v>23415</v>
      </c>
      <c r="F673" s="244">
        <f t="shared" si="10"/>
        <v>409</v>
      </c>
      <c r="G673" s="249">
        <v>780</v>
      </c>
      <c r="I673" s="249"/>
      <c r="J673" s="261">
        <f>SUM(table_1[[#This Row],[Third dose or booster, less than 21 days ago]:[Fourth dose or extra booster, at least 21 days ago]])</f>
        <v>0</v>
      </c>
    </row>
    <row r="674" spans="1:10" ht="15" hidden="1" customHeight="1" x14ac:dyDescent="0.3">
      <c r="A674" t="s">
        <v>1050</v>
      </c>
      <c r="B674">
        <v>2022</v>
      </c>
      <c r="C674" t="s">
        <v>1044</v>
      </c>
      <c r="D674" t="s">
        <v>1036</v>
      </c>
      <c r="E674" s="244">
        <v>26060</v>
      </c>
      <c r="F674" s="244">
        <f t="shared" si="10"/>
        <v>410</v>
      </c>
      <c r="G674" s="249">
        <v>791</v>
      </c>
      <c r="I674" s="249"/>
      <c r="J674" s="261">
        <f>SUM(table_1[[#This Row],[Third dose or booster, less than 21 days ago]:[Fourth dose or extra booster, at least 21 days ago]])</f>
        <v>0</v>
      </c>
    </row>
    <row r="675" spans="1:10" ht="15" hidden="1" customHeight="1" x14ac:dyDescent="0.3">
      <c r="A675" t="s">
        <v>1050</v>
      </c>
      <c r="B675">
        <v>2022</v>
      </c>
      <c r="C675" t="s">
        <v>1045</v>
      </c>
      <c r="D675" t="s">
        <v>1036</v>
      </c>
      <c r="E675" s="244">
        <v>38867</v>
      </c>
      <c r="F675" s="244">
        <f t="shared" si="10"/>
        <v>411</v>
      </c>
      <c r="G675" s="249">
        <v>802</v>
      </c>
      <c r="I675" s="249"/>
      <c r="J675" s="261">
        <f>SUM(table_1[[#This Row],[Third dose or booster, less than 21 days ago]:[Fourth dose or extra booster, at least 21 days ago]])</f>
        <v>0</v>
      </c>
    </row>
    <row r="676" spans="1:10" ht="15" hidden="1" customHeight="1" x14ac:dyDescent="0.3">
      <c r="A676" t="s">
        <v>1050</v>
      </c>
      <c r="B676">
        <v>2023</v>
      </c>
      <c r="C676" t="s">
        <v>1046</v>
      </c>
      <c r="D676" t="s">
        <v>1036</v>
      </c>
      <c r="E676" s="244">
        <v>36162</v>
      </c>
      <c r="F676" s="244">
        <f t="shared" si="10"/>
        <v>412</v>
      </c>
      <c r="G676" s="249">
        <v>813</v>
      </c>
      <c r="I676" s="249"/>
      <c r="J676" s="261">
        <f>SUM(table_1[[#This Row],[Third dose or booster, less than 21 days ago]:[Fourth dose or extra booster, at least 21 days ago]])</f>
        <v>0</v>
      </c>
    </row>
    <row r="677" spans="1:10" ht="15" hidden="1" customHeight="1" x14ac:dyDescent="0.3">
      <c r="A677" t="s">
        <v>1050</v>
      </c>
      <c r="B677">
        <v>2023</v>
      </c>
      <c r="C677" t="s">
        <v>1047</v>
      </c>
      <c r="D677" t="s">
        <v>1036</v>
      </c>
      <c r="E677" s="244">
        <v>28469</v>
      </c>
      <c r="F677" s="244">
        <f t="shared" si="10"/>
        <v>413</v>
      </c>
      <c r="G677" s="249">
        <v>824</v>
      </c>
      <c r="I677" s="249"/>
      <c r="J677" s="261">
        <f>SUM(table_1[[#This Row],[Third dose or booster, less than 21 days ago]:[Fourth dose or extra booster, at least 21 days ago]])</f>
        <v>0</v>
      </c>
    </row>
    <row r="678" spans="1:10" ht="15" hidden="1" customHeight="1" x14ac:dyDescent="0.3">
      <c r="A678" t="s">
        <v>1050</v>
      </c>
      <c r="B678">
        <v>2023</v>
      </c>
      <c r="C678" t="s">
        <v>1048</v>
      </c>
      <c r="D678" t="s">
        <v>1036</v>
      </c>
      <c r="E678" s="244">
        <v>31355</v>
      </c>
      <c r="F678" s="244">
        <f t="shared" si="10"/>
        <v>414</v>
      </c>
      <c r="G678" s="249">
        <v>835</v>
      </c>
      <c r="I678" s="249"/>
      <c r="J678" s="261">
        <f>SUM(table_1[[#This Row],[Third dose or booster, less than 21 days ago]:[Fourth dose or extra booster, at least 21 days ago]])</f>
        <v>0</v>
      </c>
    </row>
    <row r="679" spans="1:10" ht="15" hidden="1" customHeight="1" x14ac:dyDescent="0.3">
      <c r="A679" t="s">
        <v>1050</v>
      </c>
      <c r="B679">
        <v>2023</v>
      </c>
      <c r="C679" t="s">
        <v>1027</v>
      </c>
      <c r="D679" t="s">
        <v>1036</v>
      </c>
      <c r="E679" s="244">
        <v>28206</v>
      </c>
      <c r="F679" s="244">
        <f t="shared" si="10"/>
        <v>415</v>
      </c>
      <c r="G679" s="249">
        <v>846</v>
      </c>
      <c r="I679" s="249"/>
      <c r="J679" s="261">
        <f>SUM(table_1[[#This Row],[Third dose or booster, less than 21 days ago]:[Fourth dose or extra booster, at least 21 days ago]])</f>
        <v>0</v>
      </c>
    </row>
    <row r="680" spans="1:10" ht="15" hidden="1" customHeight="1" x14ac:dyDescent="0.3">
      <c r="A680" t="s">
        <v>1050</v>
      </c>
      <c r="B680">
        <v>2023</v>
      </c>
      <c r="C680" t="s">
        <v>1038</v>
      </c>
      <c r="D680" t="s">
        <v>1036</v>
      </c>
      <c r="E680" s="244">
        <v>27274</v>
      </c>
      <c r="F680" s="244">
        <f t="shared" si="10"/>
        <v>416</v>
      </c>
      <c r="G680" s="249">
        <v>857</v>
      </c>
      <c r="I680" s="249"/>
      <c r="J680" s="261">
        <f>SUM(table_1[[#This Row],[Third dose or booster, less than 21 days ago]:[Fourth dose or extra booster, at least 21 days ago]])</f>
        <v>0</v>
      </c>
    </row>
    <row r="681" spans="1:10" ht="15" hidden="1" customHeight="1" x14ac:dyDescent="0.3">
      <c r="A681" t="s">
        <v>1050</v>
      </c>
      <c r="B681">
        <v>2021</v>
      </c>
      <c r="C681" t="s">
        <v>1027</v>
      </c>
      <c r="D681" t="s">
        <v>1035</v>
      </c>
      <c r="E681" s="244">
        <v>0</v>
      </c>
      <c r="F681" s="244">
        <f t="shared" si="10"/>
        <v>417</v>
      </c>
      <c r="G681" s="249">
        <v>581</v>
      </c>
      <c r="I681" s="249"/>
      <c r="J681" s="261">
        <f>SUM(table_1[[#This Row],[Third dose or booster, less than 21 days ago]:[Fourth dose or extra booster, at least 21 days ago]])</f>
        <v>0</v>
      </c>
    </row>
    <row r="682" spans="1:10" ht="15" hidden="1" customHeight="1" x14ac:dyDescent="0.3">
      <c r="A682" t="s">
        <v>1050</v>
      </c>
      <c r="B682">
        <v>2021</v>
      </c>
      <c r="C682" t="s">
        <v>1038</v>
      </c>
      <c r="D682" t="s">
        <v>1035</v>
      </c>
      <c r="E682" s="244">
        <v>0</v>
      </c>
      <c r="F682" s="244">
        <f t="shared" si="10"/>
        <v>418</v>
      </c>
      <c r="G682" s="249">
        <v>592</v>
      </c>
      <c r="I682" s="249"/>
      <c r="J682" s="261">
        <f>SUM(table_1[[#This Row],[Third dose or booster, less than 21 days ago]:[Fourth dose or extra booster, at least 21 days ago]])</f>
        <v>0</v>
      </c>
    </row>
    <row r="683" spans="1:10" ht="15" hidden="1" customHeight="1" x14ac:dyDescent="0.3">
      <c r="A683" t="s">
        <v>1050</v>
      </c>
      <c r="B683">
        <v>2021</v>
      </c>
      <c r="C683" t="s">
        <v>1039</v>
      </c>
      <c r="D683" t="s">
        <v>1035</v>
      </c>
      <c r="E683" s="244">
        <v>0</v>
      </c>
      <c r="F683" s="244">
        <f t="shared" si="10"/>
        <v>419</v>
      </c>
      <c r="G683" s="249">
        <v>603</v>
      </c>
      <c r="I683" s="249"/>
      <c r="J683" s="261">
        <f>SUM(table_1[[#This Row],[Third dose or booster, less than 21 days ago]:[Fourth dose or extra booster, at least 21 days ago]])</f>
        <v>0</v>
      </c>
    </row>
    <row r="684" spans="1:10" ht="15" hidden="1" customHeight="1" x14ac:dyDescent="0.3">
      <c r="A684" t="s">
        <v>1050</v>
      </c>
      <c r="B684">
        <v>2021</v>
      </c>
      <c r="C684" t="s">
        <v>1040</v>
      </c>
      <c r="D684" t="s">
        <v>1035</v>
      </c>
      <c r="E684" s="244">
        <v>0</v>
      </c>
      <c r="F684" s="244">
        <f t="shared" si="10"/>
        <v>420</v>
      </c>
      <c r="G684" s="249">
        <v>614</v>
      </c>
      <c r="I684" s="249"/>
      <c r="J684" s="261">
        <f>SUM(table_1[[#This Row],[Third dose or booster, less than 21 days ago]:[Fourth dose or extra booster, at least 21 days ago]])</f>
        <v>0</v>
      </c>
    </row>
    <row r="685" spans="1:10" ht="15" hidden="1" customHeight="1" x14ac:dyDescent="0.3">
      <c r="A685" t="s">
        <v>1050</v>
      </c>
      <c r="B685">
        <v>2021</v>
      </c>
      <c r="C685" t="s">
        <v>1041</v>
      </c>
      <c r="D685" t="s">
        <v>1035</v>
      </c>
      <c r="E685" s="244">
        <v>0</v>
      </c>
      <c r="F685" s="244">
        <f t="shared" si="10"/>
        <v>421</v>
      </c>
      <c r="G685" s="249">
        <v>625</v>
      </c>
      <c r="I685" s="249"/>
      <c r="J685" s="261">
        <f>SUM(table_1[[#This Row],[Third dose or booster, less than 21 days ago]:[Fourth dose or extra booster, at least 21 days ago]])</f>
        <v>0</v>
      </c>
    </row>
    <row r="686" spans="1:10" ht="15" hidden="1" customHeight="1" x14ac:dyDescent="0.3">
      <c r="A686" t="s">
        <v>1050</v>
      </c>
      <c r="B686">
        <v>2021</v>
      </c>
      <c r="C686" t="s">
        <v>1042</v>
      </c>
      <c r="D686" t="s">
        <v>1035</v>
      </c>
      <c r="E686" s="244">
        <v>0</v>
      </c>
      <c r="F686" s="244">
        <f t="shared" si="10"/>
        <v>422</v>
      </c>
      <c r="G686" s="249">
        <v>636</v>
      </c>
      <c r="I686" s="249"/>
      <c r="J686" s="261">
        <f>SUM(table_1[[#This Row],[Third dose or booster, less than 21 days ago]:[Fourth dose or extra booster, at least 21 days ago]])</f>
        <v>0</v>
      </c>
    </row>
    <row r="687" spans="1:10" ht="15" hidden="1" customHeight="1" x14ac:dyDescent="0.3">
      <c r="A687" t="s">
        <v>1050</v>
      </c>
      <c r="B687">
        <v>2021</v>
      </c>
      <c r="C687" t="s">
        <v>1043</v>
      </c>
      <c r="D687" t="s">
        <v>1035</v>
      </c>
      <c r="E687" s="244">
        <v>4</v>
      </c>
      <c r="F687" s="244">
        <f t="shared" si="10"/>
        <v>423</v>
      </c>
      <c r="G687" s="249">
        <v>647</v>
      </c>
      <c r="I687" s="249"/>
      <c r="J687" s="261">
        <f>SUM(table_1[[#This Row],[Third dose or booster, less than 21 days ago]:[Fourth dose or extra booster, at least 21 days ago]])</f>
        <v>0</v>
      </c>
    </row>
    <row r="688" spans="1:10" ht="15" hidden="1" customHeight="1" x14ac:dyDescent="0.3">
      <c r="A688" t="s">
        <v>1050</v>
      </c>
      <c r="B688">
        <v>2021</v>
      </c>
      <c r="C688" t="s">
        <v>1044</v>
      </c>
      <c r="D688" t="s">
        <v>1035</v>
      </c>
      <c r="E688" s="244">
        <v>4</v>
      </c>
      <c r="F688" s="244">
        <f t="shared" si="10"/>
        <v>424</v>
      </c>
      <c r="G688" s="249">
        <v>658</v>
      </c>
      <c r="I688" s="249"/>
      <c r="J688" s="261">
        <f>SUM(table_1[[#This Row],[Third dose or booster, less than 21 days ago]:[Fourth dose or extra booster, at least 21 days ago]])</f>
        <v>0</v>
      </c>
    </row>
    <row r="689" spans="1:10" ht="15" hidden="1" customHeight="1" x14ac:dyDescent="0.3">
      <c r="A689" t="s">
        <v>1050</v>
      </c>
      <c r="B689">
        <v>2021</v>
      </c>
      <c r="C689" t="s">
        <v>1045</v>
      </c>
      <c r="D689" t="s">
        <v>1035</v>
      </c>
      <c r="E689" s="244">
        <v>6</v>
      </c>
      <c r="F689" s="244">
        <f t="shared" si="10"/>
        <v>425</v>
      </c>
      <c r="G689" s="249">
        <v>669</v>
      </c>
      <c r="I689" s="249"/>
      <c r="J689" s="261">
        <f>SUM(table_1[[#This Row],[Third dose or booster, less than 21 days ago]:[Fourth dose or extra booster, at least 21 days ago]])</f>
        <v>0</v>
      </c>
    </row>
    <row r="690" spans="1:10" ht="15" hidden="1" customHeight="1" x14ac:dyDescent="0.3">
      <c r="A690" t="s">
        <v>1050</v>
      </c>
      <c r="B690">
        <v>2022</v>
      </c>
      <c r="C690" t="s">
        <v>1046</v>
      </c>
      <c r="D690" t="s">
        <v>1035</v>
      </c>
      <c r="E690" s="244">
        <v>4</v>
      </c>
      <c r="F690" s="244">
        <f t="shared" si="10"/>
        <v>426</v>
      </c>
      <c r="G690" s="249">
        <v>680</v>
      </c>
      <c r="I690" s="249"/>
      <c r="J690" s="261">
        <f>SUM(table_1[[#This Row],[Third dose or booster, less than 21 days ago]:[Fourth dose or extra booster, at least 21 days ago]])</f>
        <v>0</v>
      </c>
    </row>
    <row r="691" spans="1:10" ht="15" hidden="1" customHeight="1" x14ac:dyDescent="0.3">
      <c r="A691" t="s">
        <v>1050</v>
      </c>
      <c r="B691">
        <v>2022</v>
      </c>
      <c r="C691" t="s">
        <v>1047</v>
      </c>
      <c r="D691" t="s">
        <v>1035</v>
      </c>
      <c r="E691" s="244">
        <v>2</v>
      </c>
      <c r="F691" s="244">
        <f t="shared" si="10"/>
        <v>427</v>
      </c>
      <c r="G691" s="249">
        <v>691</v>
      </c>
      <c r="I691" s="249"/>
      <c r="J691" s="261">
        <f>SUM(table_1[[#This Row],[Third dose or booster, less than 21 days ago]:[Fourth dose or extra booster, at least 21 days ago]])</f>
        <v>0</v>
      </c>
    </row>
    <row r="692" spans="1:10" ht="15" hidden="1" customHeight="1" x14ac:dyDescent="0.3">
      <c r="A692" t="s">
        <v>1050</v>
      </c>
      <c r="B692">
        <v>2022</v>
      </c>
      <c r="C692" t="s">
        <v>1048</v>
      </c>
      <c r="D692" t="s">
        <v>1035</v>
      </c>
      <c r="E692" s="244">
        <v>89</v>
      </c>
      <c r="F692" s="244">
        <f t="shared" si="10"/>
        <v>428</v>
      </c>
      <c r="G692" s="249">
        <v>702</v>
      </c>
      <c r="I692" s="249"/>
      <c r="J692" s="261">
        <f>SUM(table_1[[#This Row],[Third dose or booster, less than 21 days ago]:[Fourth dose or extra booster, at least 21 days ago]])</f>
        <v>0</v>
      </c>
    </row>
    <row r="693" spans="1:10" ht="15" hidden="1" customHeight="1" x14ac:dyDescent="0.3">
      <c r="A693" t="s">
        <v>1050</v>
      </c>
      <c r="B693">
        <v>2022</v>
      </c>
      <c r="C693" t="s">
        <v>1027</v>
      </c>
      <c r="D693" t="s">
        <v>1035</v>
      </c>
      <c r="E693" s="244">
        <v>2178</v>
      </c>
      <c r="F693" s="244">
        <f t="shared" si="10"/>
        <v>429</v>
      </c>
      <c r="G693" s="249">
        <v>713</v>
      </c>
      <c r="I693" s="249"/>
      <c r="J693" s="261">
        <f>SUM(table_1[[#This Row],[Third dose or booster, less than 21 days ago]:[Fourth dose or extra booster, at least 21 days ago]])</f>
        <v>0</v>
      </c>
    </row>
    <row r="694" spans="1:10" ht="15" hidden="1" customHeight="1" x14ac:dyDescent="0.3">
      <c r="A694" t="s">
        <v>1050</v>
      </c>
      <c r="B694">
        <v>2022</v>
      </c>
      <c r="C694" t="s">
        <v>1038</v>
      </c>
      <c r="D694" t="s">
        <v>1035</v>
      </c>
      <c r="E694" s="244">
        <v>2786</v>
      </c>
      <c r="F694" s="244">
        <f t="shared" si="10"/>
        <v>430</v>
      </c>
      <c r="G694" s="249">
        <v>724</v>
      </c>
      <c r="I694" s="249"/>
      <c r="J694" s="261">
        <f>SUM(table_1[[#This Row],[Third dose or booster, less than 21 days ago]:[Fourth dose or extra booster, at least 21 days ago]])</f>
        <v>0</v>
      </c>
    </row>
    <row r="695" spans="1:10" ht="15" hidden="1" customHeight="1" x14ac:dyDescent="0.3">
      <c r="A695" t="s">
        <v>1050</v>
      </c>
      <c r="B695">
        <v>2022</v>
      </c>
      <c r="C695" t="s">
        <v>1039</v>
      </c>
      <c r="D695" t="s">
        <v>1035</v>
      </c>
      <c r="E695" s="244">
        <v>1388</v>
      </c>
      <c r="F695" s="244">
        <f t="shared" si="10"/>
        <v>431</v>
      </c>
      <c r="G695" s="249">
        <v>735</v>
      </c>
      <c r="I695" s="249"/>
      <c r="J695" s="261">
        <f>SUM(table_1[[#This Row],[Third dose or booster, less than 21 days ago]:[Fourth dose or extra booster, at least 21 days ago]])</f>
        <v>0</v>
      </c>
    </row>
    <row r="696" spans="1:10" ht="15" hidden="1" customHeight="1" x14ac:dyDescent="0.3">
      <c r="A696" t="s">
        <v>1050</v>
      </c>
      <c r="B696">
        <v>2022</v>
      </c>
      <c r="C696" t="s">
        <v>1040</v>
      </c>
      <c r="D696" t="s">
        <v>1035</v>
      </c>
      <c r="E696" s="244">
        <v>659</v>
      </c>
      <c r="F696" s="244">
        <f t="shared" si="10"/>
        <v>432</v>
      </c>
      <c r="G696" s="249">
        <v>746</v>
      </c>
      <c r="I696" s="249"/>
      <c r="J696" s="261">
        <f>SUM(table_1[[#This Row],[Third dose or booster, less than 21 days ago]:[Fourth dose or extra booster, at least 21 days ago]])</f>
        <v>0</v>
      </c>
    </row>
    <row r="697" spans="1:10" ht="15" hidden="1" customHeight="1" x14ac:dyDescent="0.3">
      <c r="A697" t="s">
        <v>1050</v>
      </c>
      <c r="B697">
        <v>2022</v>
      </c>
      <c r="C697" t="s">
        <v>1041</v>
      </c>
      <c r="D697" t="s">
        <v>1035</v>
      </c>
      <c r="E697" s="244">
        <v>163</v>
      </c>
      <c r="F697" s="244">
        <f t="shared" si="10"/>
        <v>433</v>
      </c>
      <c r="G697" s="249">
        <v>757</v>
      </c>
      <c r="I697" s="249"/>
      <c r="J697" s="261">
        <f>SUM(table_1[[#This Row],[Third dose or booster, less than 21 days ago]:[Fourth dose or extra booster, at least 21 days ago]])</f>
        <v>0</v>
      </c>
    </row>
    <row r="698" spans="1:10" ht="15" hidden="1" customHeight="1" x14ac:dyDescent="0.3">
      <c r="A698" t="s">
        <v>1050</v>
      </c>
      <c r="B698">
        <v>2022</v>
      </c>
      <c r="C698" t="s">
        <v>1042</v>
      </c>
      <c r="D698" t="s">
        <v>1035</v>
      </c>
      <c r="E698" s="244">
        <v>389</v>
      </c>
      <c r="F698" s="244">
        <f t="shared" si="10"/>
        <v>434</v>
      </c>
      <c r="G698" s="249">
        <v>768</v>
      </c>
      <c r="I698" s="249"/>
      <c r="J698" s="261">
        <f>SUM(table_1[[#This Row],[Third dose or booster, less than 21 days ago]:[Fourth dose or extra booster, at least 21 days ago]])</f>
        <v>0</v>
      </c>
    </row>
    <row r="699" spans="1:10" ht="15" hidden="1" customHeight="1" x14ac:dyDescent="0.3">
      <c r="A699" t="s">
        <v>1050</v>
      </c>
      <c r="B699">
        <v>2022</v>
      </c>
      <c r="C699" t="s">
        <v>1043</v>
      </c>
      <c r="D699" t="s">
        <v>1035</v>
      </c>
      <c r="E699" s="244">
        <v>1476</v>
      </c>
      <c r="F699" s="244">
        <f t="shared" si="10"/>
        <v>435</v>
      </c>
      <c r="G699" s="249">
        <v>779</v>
      </c>
      <c r="I699" s="249"/>
      <c r="J699" s="261">
        <f>SUM(table_1[[#This Row],[Third dose or booster, less than 21 days ago]:[Fourth dose or extra booster, at least 21 days ago]])</f>
        <v>0</v>
      </c>
    </row>
    <row r="700" spans="1:10" ht="15" hidden="1" customHeight="1" x14ac:dyDescent="0.3">
      <c r="A700" t="s">
        <v>1050</v>
      </c>
      <c r="B700">
        <v>2022</v>
      </c>
      <c r="C700" t="s">
        <v>1044</v>
      </c>
      <c r="D700" t="s">
        <v>1035</v>
      </c>
      <c r="E700" s="244">
        <v>870</v>
      </c>
      <c r="F700" s="244">
        <f t="shared" si="10"/>
        <v>436</v>
      </c>
      <c r="G700" s="249">
        <v>790</v>
      </c>
      <c r="I700" s="249"/>
      <c r="J700" s="261">
        <f>SUM(table_1[[#This Row],[Third dose or booster, less than 21 days ago]:[Fourth dose or extra booster, at least 21 days ago]])</f>
        <v>0</v>
      </c>
    </row>
    <row r="701" spans="1:10" ht="15" hidden="1" customHeight="1" x14ac:dyDescent="0.3">
      <c r="A701" t="s">
        <v>1050</v>
      </c>
      <c r="B701">
        <v>2022</v>
      </c>
      <c r="C701" t="s">
        <v>1045</v>
      </c>
      <c r="D701" t="s">
        <v>1035</v>
      </c>
      <c r="E701" s="244">
        <v>425</v>
      </c>
      <c r="F701" s="244">
        <f t="shared" si="10"/>
        <v>437</v>
      </c>
      <c r="G701" s="249">
        <v>801</v>
      </c>
      <c r="I701" s="249"/>
      <c r="J701" s="261">
        <f>SUM(table_1[[#This Row],[Third dose or booster, less than 21 days ago]:[Fourth dose or extra booster, at least 21 days ago]])</f>
        <v>0</v>
      </c>
    </row>
    <row r="702" spans="1:10" ht="15" hidden="1" customHeight="1" x14ac:dyDescent="0.3">
      <c r="A702" t="s">
        <v>1050</v>
      </c>
      <c r="B702">
        <v>2023</v>
      </c>
      <c r="C702" t="s">
        <v>1046</v>
      </c>
      <c r="D702" t="s">
        <v>1035</v>
      </c>
      <c r="E702" s="244">
        <v>88</v>
      </c>
      <c r="F702" s="244">
        <f t="shared" si="10"/>
        <v>438</v>
      </c>
      <c r="G702" s="249">
        <v>812</v>
      </c>
      <c r="I702" s="249"/>
      <c r="J702" s="261">
        <f>SUM(table_1[[#This Row],[Third dose or booster, less than 21 days ago]:[Fourth dose or extra booster, at least 21 days ago]])</f>
        <v>0</v>
      </c>
    </row>
    <row r="703" spans="1:10" ht="15" hidden="1" customHeight="1" x14ac:dyDescent="0.3">
      <c r="A703" t="s">
        <v>1050</v>
      </c>
      <c r="B703">
        <v>2023</v>
      </c>
      <c r="C703" t="s">
        <v>1047</v>
      </c>
      <c r="D703" t="s">
        <v>1035</v>
      </c>
      <c r="E703" s="244">
        <v>51</v>
      </c>
      <c r="F703" s="244">
        <f t="shared" si="10"/>
        <v>439</v>
      </c>
      <c r="G703" s="249">
        <v>823</v>
      </c>
      <c r="I703" s="249"/>
      <c r="J703" s="261">
        <f>SUM(table_1[[#This Row],[Third dose or booster, less than 21 days ago]:[Fourth dose or extra booster, at least 21 days ago]])</f>
        <v>0</v>
      </c>
    </row>
    <row r="704" spans="1:10" ht="15" hidden="1" customHeight="1" x14ac:dyDescent="0.3">
      <c r="A704" t="s">
        <v>1050</v>
      </c>
      <c r="B704">
        <v>2023</v>
      </c>
      <c r="C704" t="s">
        <v>1048</v>
      </c>
      <c r="D704" t="s">
        <v>1035</v>
      </c>
      <c r="E704" s="244">
        <v>1</v>
      </c>
      <c r="F704" s="244">
        <f t="shared" si="10"/>
        <v>440</v>
      </c>
      <c r="G704" s="249">
        <v>834</v>
      </c>
      <c r="I704" s="249"/>
      <c r="J704" s="261">
        <f>SUM(table_1[[#This Row],[Third dose or booster, less than 21 days ago]:[Fourth dose or extra booster, at least 21 days ago]])</f>
        <v>0</v>
      </c>
    </row>
    <row r="705" spans="1:10" ht="15" hidden="1" customHeight="1" x14ac:dyDescent="0.3">
      <c r="A705" t="s">
        <v>1050</v>
      </c>
      <c r="B705">
        <v>2023</v>
      </c>
      <c r="C705" t="s">
        <v>1027</v>
      </c>
      <c r="D705" t="s">
        <v>1035</v>
      </c>
      <c r="E705" s="244">
        <v>3</v>
      </c>
      <c r="F705" s="244">
        <f t="shared" si="10"/>
        <v>441</v>
      </c>
      <c r="G705" s="249">
        <v>845</v>
      </c>
      <c r="I705" s="249"/>
      <c r="J705" s="261">
        <f>SUM(table_1[[#This Row],[Third dose or booster, less than 21 days ago]:[Fourth dose or extra booster, at least 21 days ago]])</f>
        <v>0</v>
      </c>
    </row>
    <row r="706" spans="1:10" ht="15" hidden="1" customHeight="1" x14ac:dyDescent="0.3">
      <c r="A706" t="s">
        <v>1050</v>
      </c>
      <c r="B706">
        <v>2023</v>
      </c>
      <c r="C706" t="s">
        <v>1038</v>
      </c>
      <c r="D706" t="s">
        <v>1035</v>
      </c>
      <c r="E706" s="244">
        <v>3</v>
      </c>
      <c r="F706" s="244">
        <f t="shared" si="10"/>
        <v>442</v>
      </c>
      <c r="G706" s="249">
        <v>856</v>
      </c>
      <c r="I706" s="249"/>
      <c r="J706" s="261">
        <f>SUM(table_1[[#This Row],[Third dose or booster, less than 21 days ago]:[Fourth dose or extra booster, at least 21 days ago]])</f>
        <v>0</v>
      </c>
    </row>
    <row r="707" spans="1:10" ht="15" hidden="1" customHeight="1" x14ac:dyDescent="0.3">
      <c r="A707" t="s">
        <v>1050</v>
      </c>
      <c r="B707">
        <v>2021</v>
      </c>
      <c r="C707" t="s">
        <v>1027</v>
      </c>
      <c r="D707" t="s">
        <v>1032</v>
      </c>
      <c r="E707" s="244">
        <v>0</v>
      </c>
      <c r="F707" s="244">
        <f t="shared" si="10"/>
        <v>443</v>
      </c>
      <c r="G707" s="249">
        <v>578</v>
      </c>
      <c r="I707" s="249"/>
      <c r="J707" s="261">
        <f>SUM(table_1[[#This Row],[Third dose or booster, less than 21 days ago]:[Fourth dose or extra booster, at least 21 days ago]])</f>
        <v>0</v>
      </c>
    </row>
    <row r="708" spans="1:10" ht="15" hidden="1" customHeight="1" x14ac:dyDescent="0.3">
      <c r="A708" t="s">
        <v>1050</v>
      </c>
      <c r="B708">
        <v>2021</v>
      </c>
      <c r="C708" t="s">
        <v>1038</v>
      </c>
      <c r="D708" t="s">
        <v>1032</v>
      </c>
      <c r="E708" s="244">
        <v>0</v>
      </c>
      <c r="F708" s="244">
        <f t="shared" si="10"/>
        <v>444</v>
      </c>
      <c r="G708" s="249">
        <v>589</v>
      </c>
      <c r="I708" s="249"/>
      <c r="J708" s="261">
        <f>SUM(table_1[[#This Row],[Third dose or booster, less than 21 days ago]:[Fourth dose or extra booster, at least 21 days ago]])</f>
        <v>0</v>
      </c>
    </row>
    <row r="709" spans="1:10" ht="15" hidden="1" customHeight="1" x14ac:dyDescent="0.3">
      <c r="A709" t="s">
        <v>1050</v>
      </c>
      <c r="B709">
        <v>2021</v>
      </c>
      <c r="C709" t="s">
        <v>1039</v>
      </c>
      <c r="D709" t="s">
        <v>1032</v>
      </c>
      <c r="E709" s="244">
        <v>0</v>
      </c>
      <c r="F709" s="244">
        <f t="shared" si="10"/>
        <v>445</v>
      </c>
      <c r="G709" s="249">
        <v>600</v>
      </c>
      <c r="I709" s="249"/>
      <c r="J709" s="261">
        <f>SUM(table_1[[#This Row],[Third dose or booster, less than 21 days ago]:[Fourth dose or extra booster, at least 21 days ago]])</f>
        <v>0</v>
      </c>
    </row>
    <row r="710" spans="1:10" ht="15" hidden="1" customHeight="1" x14ac:dyDescent="0.3">
      <c r="A710" t="s">
        <v>1050</v>
      </c>
      <c r="B710">
        <v>2021</v>
      </c>
      <c r="C710" t="s">
        <v>1040</v>
      </c>
      <c r="D710" t="s">
        <v>1032</v>
      </c>
      <c r="E710" s="244">
        <v>1157</v>
      </c>
      <c r="F710" s="244">
        <f t="shared" si="10"/>
        <v>446</v>
      </c>
      <c r="G710" s="249">
        <v>611</v>
      </c>
      <c r="I710" s="249"/>
      <c r="J710" s="261">
        <f>SUM(table_1[[#This Row],[Third dose or booster, less than 21 days ago]:[Fourth dose or extra booster, at least 21 days ago]])</f>
        <v>0</v>
      </c>
    </row>
    <row r="711" spans="1:10" ht="15" hidden="1" customHeight="1" x14ac:dyDescent="0.3">
      <c r="A711" t="s">
        <v>1050</v>
      </c>
      <c r="B711">
        <v>2021</v>
      </c>
      <c r="C711" t="s">
        <v>1041</v>
      </c>
      <c r="D711" t="s">
        <v>1032</v>
      </c>
      <c r="E711" s="244">
        <v>1622</v>
      </c>
      <c r="F711" s="244">
        <f t="shared" si="10"/>
        <v>447</v>
      </c>
      <c r="G711" s="249">
        <v>622</v>
      </c>
      <c r="I711" s="249"/>
      <c r="J711" s="261">
        <f>SUM(table_1[[#This Row],[Third dose or booster, less than 21 days ago]:[Fourth dose or extra booster, at least 21 days ago]])</f>
        <v>0</v>
      </c>
    </row>
    <row r="712" spans="1:10" ht="15" hidden="1" customHeight="1" x14ac:dyDescent="0.3">
      <c r="A712" t="s">
        <v>1050</v>
      </c>
      <c r="B712">
        <v>2021</v>
      </c>
      <c r="C712" t="s">
        <v>1042</v>
      </c>
      <c r="D712" t="s">
        <v>1032</v>
      </c>
      <c r="E712" s="244">
        <v>4848</v>
      </c>
      <c r="F712" s="244">
        <f t="shared" si="10"/>
        <v>448</v>
      </c>
      <c r="G712" s="249">
        <v>633</v>
      </c>
      <c r="I712" s="249"/>
      <c r="J712" s="261">
        <f>SUM(table_1[[#This Row],[Third dose or booster, less than 21 days ago]:[Fourth dose or extra booster, at least 21 days ago]])</f>
        <v>0</v>
      </c>
    </row>
    <row r="713" spans="1:10" ht="15" hidden="1" customHeight="1" x14ac:dyDescent="0.3">
      <c r="A713" t="s">
        <v>1050</v>
      </c>
      <c r="B713">
        <v>2021</v>
      </c>
      <c r="C713" t="s">
        <v>1043</v>
      </c>
      <c r="D713" t="s">
        <v>1032</v>
      </c>
      <c r="E713" s="244">
        <v>17437</v>
      </c>
      <c r="F713" s="244">
        <f t="shared" si="10"/>
        <v>449</v>
      </c>
      <c r="G713" s="249">
        <v>644</v>
      </c>
      <c r="I713" s="249"/>
      <c r="J713" s="261">
        <f>SUM(table_1[[#This Row],[Third dose or booster, less than 21 days ago]:[Fourth dose or extra booster, at least 21 days ago]])</f>
        <v>0</v>
      </c>
    </row>
    <row r="714" spans="1:10" ht="15" hidden="1" customHeight="1" x14ac:dyDescent="0.3">
      <c r="A714" t="s">
        <v>1050</v>
      </c>
      <c r="B714">
        <v>2021</v>
      </c>
      <c r="C714" t="s">
        <v>1044</v>
      </c>
      <c r="D714" t="s">
        <v>1032</v>
      </c>
      <c r="E714" s="244">
        <v>17237</v>
      </c>
      <c r="F714" s="244">
        <f t="shared" ref="F714:F777" si="11">F713+1</f>
        <v>450</v>
      </c>
      <c r="G714" s="249">
        <v>655</v>
      </c>
      <c r="I714" s="249"/>
      <c r="J714" s="261">
        <f>SUM(table_1[[#This Row],[Third dose or booster, less than 21 days ago]:[Fourth dose or extra booster, at least 21 days ago]])</f>
        <v>0</v>
      </c>
    </row>
    <row r="715" spans="1:10" ht="15" hidden="1" customHeight="1" x14ac:dyDescent="0.3">
      <c r="A715" t="s">
        <v>1050</v>
      </c>
      <c r="B715">
        <v>2021</v>
      </c>
      <c r="C715" t="s">
        <v>1045</v>
      </c>
      <c r="D715" t="s">
        <v>1032</v>
      </c>
      <c r="E715" s="244">
        <v>11594</v>
      </c>
      <c r="F715" s="244">
        <f t="shared" si="11"/>
        <v>451</v>
      </c>
      <c r="G715" s="249">
        <v>666</v>
      </c>
      <c r="I715" s="249"/>
      <c r="J715" s="261">
        <f>SUM(table_1[[#This Row],[Third dose or booster, less than 21 days ago]:[Fourth dose or extra booster, at least 21 days ago]])</f>
        <v>0</v>
      </c>
    </row>
    <row r="716" spans="1:10" ht="15" hidden="1" customHeight="1" x14ac:dyDescent="0.3">
      <c r="A716" t="s">
        <v>1050</v>
      </c>
      <c r="B716">
        <v>2022</v>
      </c>
      <c r="C716" t="s">
        <v>1046</v>
      </c>
      <c r="D716" t="s">
        <v>1032</v>
      </c>
      <c r="E716" s="244">
        <v>5886</v>
      </c>
      <c r="F716" s="244">
        <f t="shared" si="11"/>
        <v>452</v>
      </c>
      <c r="G716" s="249">
        <v>677</v>
      </c>
      <c r="I716" s="249"/>
      <c r="J716" s="261">
        <f>SUM(table_1[[#This Row],[Third dose or booster, less than 21 days ago]:[Fourth dose or extra booster, at least 21 days ago]])</f>
        <v>0</v>
      </c>
    </row>
    <row r="717" spans="1:10" ht="15" hidden="1" customHeight="1" x14ac:dyDescent="0.3">
      <c r="A717" t="s">
        <v>1050</v>
      </c>
      <c r="B717">
        <v>2022</v>
      </c>
      <c r="C717" t="s">
        <v>1047</v>
      </c>
      <c r="D717" t="s">
        <v>1032</v>
      </c>
      <c r="E717" s="244">
        <v>3552</v>
      </c>
      <c r="F717" s="244">
        <f t="shared" si="11"/>
        <v>453</v>
      </c>
      <c r="G717" s="249">
        <v>688</v>
      </c>
      <c r="I717" s="249"/>
      <c r="J717" s="261">
        <f>SUM(table_1[[#This Row],[Third dose or booster, less than 21 days ago]:[Fourth dose or extra booster, at least 21 days ago]])</f>
        <v>0</v>
      </c>
    </row>
    <row r="718" spans="1:10" ht="15" hidden="1" customHeight="1" x14ac:dyDescent="0.3">
      <c r="A718" t="s">
        <v>1050</v>
      </c>
      <c r="B718">
        <v>2022</v>
      </c>
      <c r="C718" t="s">
        <v>1048</v>
      </c>
      <c r="D718" t="s">
        <v>1032</v>
      </c>
      <c r="E718" s="244">
        <v>3290</v>
      </c>
      <c r="F718" s="244">
        <f t="shared" si="11"/>
        <v>454</v>
      </c>
      <c r="G718" s="249">
        <v>699</v>
      </c>
      <c r="I718" s="249"/>
      <c r="J718" s="261">
        <f>SUM(table_1[[#This Row],[Third dose or booster, less than 21 days ago]:[Fourth dose or extra booster, at least 21 days ago]])</f>
        <v>0</v>
      </c>
    </row>
    <row r="719" spans="1:10" ht="15" hidden="1" customHeight="1" x14ac:dyDescent="0.3">
      <c r="A719" t="s">
        <v>1050</v>
      </c>
      <c r="B719">
        <v>2022</v>
      </c>
      <c r="C719" t="s">
        <v>1027</v>
      </c>
      <c r="D719" t="s">
        <v>1032</v>
      </c>
      <c r="E719" s="244">
        <v>2665</v>
      </c>
      <c r="F719" s="244">
        <f t="shared" si="11"/>
        <v>455</v>
      </c>
      <c r="G719" s="249">
        <v>710</v>
      </c>
      <c r="I719" s="249"/>
      <c r="J719" s="261">
        <f>SUM(table_1[[#This Row],[Third dose or booster, less than 21 days ago]:[Fourth dose or extra booster, at least 21 days ago]])</f>
        <v>0</v>
      </c>
    </row>
    <row r="720" spans="1:10" ht="15" hidden="1" customHeight="1" x14ac:dyDescent="0.3">
      <c r="A720" t="s">
        <v>1050</v>
      </c>
      <c r="B720">
        <v>2022</v>
      </c>
      <c r="C720" t="s">
        <v>1038</v>
      </c>
      <c r="D720" t="s">
        <v>1032</v>
      </c>
      <c r="E720" s="244">
        <v>2305</v>
      </c>
      <c r="F720" s="244">
        <f t="shared" si="11"/>
        <v>456</v>
      </c>
      <c r="G720" s="249">
        <v>721</v>
      </c>
      <c r="I720" s="249"/>
      <c r="J720" s="261">
        <f>SUM(table_1[[#This Row],[Third dose or booster, less than 21 days ago]:[Fourth dose or extra booster, at least 21 days ago]])</f>
        <v>0</v>
      </c>
    </row>
    <row r="721" spans="1:10" ht="15" hidden="1" customHeight="1" x14ac:dyDescent="0.3">
      <c r="A721" t="s">
        <v>1050</v>
      </c>
      <c r="B721">
        <v>2022</v>
      </c>
      <c r="C721" t="s">
        <v>1039</v>
      </c>
      <c r="D721" t="s">
        <v>1032</v>
      </c>
      <c r="E721" s="244">
        <v>2044</v>
      </c>
      <c r="F721" s="244">
        <f t="shared" si="11"/>
        <v>457</v>
      </c>
      <c r="G721" s="249">
        <v>732</v>
      </c>
      <c r="I721" s="249"/>
      <c r="J721" s="261">
        <f>SUM(table_1[[#This Row],[Third dose or booster, less than 21 days ago]:[Fourth dose or extra booster, at least 21 days ago]])</f>
        <v>0</v>
      </c>
    </row>
    <row r="722" spans="1:10" ht="15" hidden="1" customHeight="1" x14ac:dyDescent="0.3">
      <c r="A722" t="s">
        <v>1050</v>
      </c>
      <c r="B722">
        <v>2022</v>
      </c>
      <c r="C722" t="s">
        <v>1040</v>
      </c>
      <c r="D722" t="s">
        <v>1032</v>
      </c>
      <c r="E722" s="244">
        <v>1982</v>
      </c>
      <c r="F722" s="244">
        <f t="shared" si="11"/>
        <v>458</v>
      </c>
      <c r="G722" s="249">
        <v>743</v>
      </c>
      <c r="I722" s="249"/>
      <c r="J722" s="261">
        <f>SUM(table_1[[#This Row],[Third dose or booster, less than 21 days ago]:[Fourth dose or extra booster, at least 21 days ago]])</f>
        <v>0</v>
      </c>
    </row>
    <row r="723" spans="1:10" ht="15" hidden="1" customHeight="1" x14ac:dyDescent="0.3">
      <c r="A723" t="s">
        <v>1050</v>
      </c>
      <c r="B723">
        <v>2022</v>
      </c>
      <c r="C723" t="s">
        <v>1041</v>
      </c>
      <c r="D723" t="s">
        <v>1032</v>
      </c>
      <c r="E723" s="244">
        <v>1797</v>
      </c>
      <c r="F723" s="244">
        <f t="shared" si="11"/>
        <v>459</v>
      </c>
      <c r="G723" s="249">
        <v>754</v>
      </c>
      <c r="I723" s="249"/>
      <c r="J723" s="261">
        <f>SUM(table_1[[#This Row],[Third dose or booster, less than 21 days ago]:[Fourth dose or extra booster, at least 21 days ago]])</f>
        <v>0</v>
      </c>
    </row>
    <row r="724" spans="1:10" ht="15" hidden="1" customHeight="1" x14ac:dyDescent="0.3">
      <c r="A724" t="s">
        <v>1050</v>
      </c>
      <c r="B724">
        <v>2022</v>
      </c>
      <c r="C724" t="s">
        <v>1042</v>
      </c>
      <c r="D724" t="s">
        <v>1032</v>
      </c>
      <c r="E724" s="244">
        <v>1816</v>
      </c>
      <c r="F724" s="244">
        <f t="shared" si="11"/>
        <v>460</v>
      </c>
      <c r="G724" s="249">
        <v>765</v>
      </c>
      <c r="I724" s="249"/>
      <c r="J724" s="261">
        <f>SUM(table_1[[#This Row],[Third dose or booster, less than 21 days ago]:[Fourth dose or extra booster, at least 21 days ago]])</f>
        <v>0</v>
      </c>
    </row>
    <row r="725" spans="1:10" ht="15" hidden="1" customHeight="1" x14ac:dyDescent="0.3">
      <c r="A725" t="s">
        <v>1050</v>
      </c>
      <c r="B725">
        <v>2022</v>
      </c>
      <c r="C725" t="s">
        <v>1043</v>
      </c>
      <c r="D725" t="s">
        <v>1032</v>
      </c>
      <c r="E725" s="244">
        <v>1891</v>
      </c>
      <c r="F725" s="244">
        <f t="shared" si="11"/>
        <v>461</v>
      </c>
      <c r="G725" s="249">
        <v>776</v>
      </c>
      <c r="I725" s="249"/>
      <c r="J725" s="261">
        <f>SUM(table_1[[#This Row],[Third dose or booster, less than 21 days ago]:[Fourth dose or extra booster, at least 21 days ago]])</f>
        <v>0</v>
      </c>
    </row>
    <row r="726" spans="1:10" ht="15" hidden="1" customHeight="1" x14ac:dyDescent="0.3">
      <c r="A726" t="s">
        <v>1050</v>
      </c>
      <c r="B726">
        <v>2022</v>
      </c>
      <c r="C726" t="s">
        <v>1044</v>
      </c>
      <c r="D726" t="s">
        <v>1032</v>
      </c>
      <c r="E726" s="244">
        <v>1882</v>
      </c>
      <c r="F726" s="244">
        <f t="shared" si="11"/>
        <v>462</v>
      </c>
      <c r="G726" s="249">
        <v>787</v>
      </c>
      <c r="I726" s="249"/>
      <c r="J726" s="261">
        <f>SUM(table_1[[#This Row],[Third dose or booster, less than 21 days ago]:[Fourth dose or extra booster, at least 21 days ago]])</f>
        <v>0</v>
      </c>
    </row>
    <row r="727" spans="1:10" ht="15" hidden="1" customHeight="1" x14ac:dyDescent="0.3">
      <c r="A727" t="s">
        <v>1050</v>
      </c>
      <c r="B727">
        <v>2022</v>
      </c>
      <c r="C727" t="s">
        <v>1045</v>
      </c>
      <c r="D727" t="s">
        <v>1032</v>
      </c>
      <c r="E727" s="244">
        <v>2495</v>
      </c>
      <c r="F727" s="244">
        <f t="shared" si="11"/>
        <v>463</v>
      </c>
      <c r="G727" s="249">
        <v>798</v>
      </c>
      <c r="I727" s="249"/>
      <c r="J727" s="261">
        <f>SUM(table_1[[#This Row],[Third dose or booster, less than 21 days ago]:[Fourth dose or extra booster, at least 21 days ago]])</f>
        <v>0</v>
      </c>
    </row>
    <row r="728" spans="1:10" ht="15" hidden="1" customHeight="1" x14ac:dyDescent="0.3">
      <c r="A728" t="s">
        <v>1050</v>
      </c>
      <c r="B728">
        <v>2023</v>
      </c>
      <c r="C728" t="s">
        <v>1046</v>
      </c>
      <c r="D728" t="s">
        <v>1032</v>
      </c>
      <c r="E728" s="244">
        <v>2091</v>
      </c>
      <c r="F728" s="244">
        <f t="shared" si="11"/>
        <v>464</v>
      </c>
      <c r="G728" s="249">
        <v>809</v>
      </c>
      <c r="I728" s="249"/>
      <c r="J728" s="261">
        <f>SUM(table_1[[#This Row],[Third dose or booster, less than 21 days ago]:[Fourth dose or extra booster, at least 21 days ago]])</f>
        <v>0</v>
      </c>
    </row>
    <row r="729" spans="1:10" ht="15" hidden="1" customHeight="1" x14ac:dyDescent="0.3">
      <c r="A729" t="s">
        <v>1050</v>
      </c>
      <c r="B729">
        <v>2023</v>
      </c>
      <c r="C729" t="s">
        <v>1047</v>
      </c>
      <c r="D729" t="s">
        <v>1032</v>
      </c>
      <c r="E729" s="244">
        <v>1612</v>
      </c>
      <c r="F729" s="244">
        <f t="shared" si="11"/>
        <v>465</v>
      </c>
      <c r="G729" s="249">
        <v>820</v>
      </c>
      <c r="I729" s="249"/>
      <c r="J729" s="261">
        <f>SUM(table_1[[#This Row],[Third dose or booster, less than 21 days ago]:[Fourth dose or extra booster, at least 21 days ago]])</f>
        <v>0</v>
      </c>
    </row>
    <row r="730" spans="1:10" ht="15" hidden="1" customHeight="1" x14ac:dyDescent="0.3">
      <c r="A730" t="s">
        <v>1050</v>
      </c>
      <c r="B730">
        <v>2023</v>
      </c>
      <c r="C730" t="s">
        <v>1048</v>
      </c>
      <c r="D730" t="s">
        <v>1032</v>
      </c>
      <c r="E730" s="244">
        <v>1770</v>
      </c>
      <c r="F730" s="244">
        <f t="shared" si="11"/>
        <v>466</v>
      </c>
      <c r="G730" s="249">
        <v>831</v>
      </c>
      <c r="I730" s="249"/>
      <c r="J730" s="261">
        <f>SUM(table_1[[#This Row],[Third dose or booster, less than 21 days ago]:[Fourth dose or extra booster, at least 21 days ago]])</f>
        <v>0</v>
      </c>
    </row>
    <row r="731" spans="1:10" ht="15" hidden="1" customHeight="1" x14ac:dyDescent="0.3">
      <c r="A731" t="s">
        <v>1050</v>
      </c>
      <c r="B731">
        <v>2023</v>
      </c>
      <c r="C731" t="s">
        <v>1027</v>
      </c>
      <c r="D731" t="s">
        <v>1032</v>
      </c>
      <c r="E731" s="244">
        <v>1582</v>
      </c>
      <c r="F731" s="244">
        <f t="shared" si="11"/>
        <v>467</v>
      </c>
      <c r="G731" s="249">
        <v>842</v>
      </c>
      <c r="I731" s="249"/>
      <c r="J731" s="261">
        <f>SUM(table_1[[#This Row],[Third dose or booster, less than 21 days ago]:[Fourth dose or extra booster, at least 21 days ago]])</f>
        <v>0</v>
      </c>
    </row>
    <row r="732" spans="1:10" ht="15" hidden="1" customHeight="1" x14ac:dyDescent="0.3">
      <c r="A732" t="s">
        <v>1050</v>
      </c>
      <c r="B732">
        <v>2023</v>
      </c>
      <c r="C732" t="s">
        <v>1038</v>
      </c>
      <c r="D732" t="s">
        <v>1032</v>
      </c>
      <c r="E732" s="244">
        <v>1557</v>
      </c>
      <c r="F732" s="244">
        <f t="shared" si="11"/>
        <v>468</v>
      </c>
      <c r="G732" s="249">
        <v>853</v>
      </c>
      <c r="I732" s="249"/>
      <c r="J732" s="261">
        <f>SUM(table_1[[#This Row],[Third dose or booster, less than 21 days ago]:[Fourth dose or extra booster, at least 21 days ago]])</f>
        <v>0</v>
      </c>
    </row>
    <row r="733" spans="1:10" ht="15" hidden="1" customHeight="1" x14ac:dyDescent="0.3">
      <c r="A733" t="s">
        <v>1050</v>
      </c>
      <c r="B733">
        <v>2021</v>
      </c>
      <c r="C733" t="s">
        <v>1027</v>
      </c>
      <c r="D733" t="s">
        <v>1031</v>
      </c>
      <c r="E733" s="244">
        <v>5886</v>
      </c>
      <c r="F733" s="244">
        <f t="shared" si="11"/>
        <v>469</v>
      </c>
      <c r="G733" s="249">
        <v>577</v>
      </c>
      <c r="I733" s="249"/>
      <c r="J733" s="261">
        <f>SUM(table_1[[#This Row],[Third dose or booster, less than 21 days ago]:[Fourth dose or extra booster, at least 21 days ago]])</f>
        <v>0</v>
      </c>
    </row>
    <row r="734" spans="1:10" ht="15" hidden="1" customHeight="1" x14ac:dyDescent="0.3">
      <c r="A734" t="s">
        <v>1050</v>
      </c>
      <c r="B734">
        <v>2021</v>
      </c>
      <c r="C734" t="s">
        <v>1038</v>
      </c>
      <c r="D734" t="s">
        <v>1031</v>
      </c>
      <c r="E734" s="244">
        <v>19610</v>
      </c>
      <c r="F734" s="244">
        <f t="shared" si="11"/>
        <v>470</v>
      </c>
      <c r="G734" s="249">
        <v>588</v>
      </c>
      <c r="I734" s="249"/>
      <c r="J734" s="261">
        <f>SUM(table_1[[#This Row],[Third dose or booster, less than 21 days ago]:[Fourth dose or extra booster, at least 21 days ago]])</f>
        <v>0</v>
      </c>
    </row>
    <row r="735" spans="1:10" ht="15" hidden="1" customHeight="1" x14ac:dyDescent="0.3">
      <c r="A735" t="s">
        <v>1050</v>
      </c>
      <c r="B735">
        <v>2021</v>
      </c>
      <c r="C735" t="s">
        <v>1039</v>
      </c>
      <c r="D735" t="s">
        <v>1031</v>
      </c>
      <c r="E735" s="244">
        <v>25714</v>
      </c>
      <c r="F735" s="244">
        <f t="shared" si="11"/>
        <v>471</v>
      </c>
      <c r="G735" s="249">
        <v>599</v>
      </c>
      <c r="I735" s="249"/>
      <c r="J735" s="261">
        <f>SUM(table_1[[#This Row],[Third dose or booster, less than 21 days ago]:[Fourth dose or extra booster, at least 21 days ago]])</f>
        <v>0</v>
      </c>
    </row>
    <row r="736" spans="1:10" ht="15" hidden="1" customHeight="1" x14ac:dyDescent="0.3">
      <c r="A736" t="s">
        <v>1050</v>
      </c>
      <c r="B736">
        <v>2021</v>
      </c>
      <c r="C736" t="s">
        <v>1040</v>
      </c>
      <c r="D736" t="s">
        <v>1031</v>
      </c>
      <c r="E736" s="244">
        <v>30275</v>
      </c>
      <c r="F736" s="244">
        <f t="shared" si="11"/>
        <v>472</v>
      </c>
      <c r="G736" s="249">
        <v>610</v>
      </c>
      <c r="I736" s="249"/>
      <c r="J736" s="261">
        <f>SUM(table_1[[#This Row],[Third dose or booster, less than 21 days ago]:[Fourth dose or extra booster, at least 21 days ago]])</f>
        <v>0</v>
      </c>
    </row>
    <row r="737" spans="1:10" ht="15" hidden="1" customHeight="1" x14ac:dyDescent="0.3">
      <c r="A737" t="s">
        <v>1050</v>
      </c>
      <c r="B737">
        <v>2021</v>
      </c>
      <c r="C737" t="s">
        <v>1041</v>
      </c>
      <c r="D737" t="s">
        <v>1031</v>
      </c>
      <c r="E737" s="244">
        <v>29999</v>
      </c>
      <c r="F737" s="244">
        <f t="shared" si="11"/>
        <v>473</v>
      </c>
      <c r="G737" s="249">
        <v>621</v>
      </c>
      <c r="I737" s="249"/>
      <c r="J737" s="261">
        <f>SUM(table_1[[#This Row],[Third dose or booster, less than 21 days ago]:[Fourth dose or extra booster, at least 21 days ago]])</f>
        <v>0</v>
      </c>
    </row>
    <row r="738" spans="1:10" ht="15" hidden="1" customHeight="1" x14ac:dyDescent="0.3">
      <c r="A738" t="s">
        <v>1050</v>
      </c>
      <c r="B738">
        <v>2021</v>
      </c>
      <c r="C738" t="s">
        <v>1042</v>
      </c>
      <c r="D738" t="s">
        <v>1031</v>
      </c>
      <c r="E738" s="244">
        <v>27634</v>
      </c>
      <c r="F738" s="244">
        <f t="shared" si="11"/>
        <v>474</v>
      </c>
      <c r="G738" s="249">
        <v>632</v>
      </c>
      <c r="I738" s="249"/>
      <c r="J738" s="261">
        <f>SUM(table_1[[#This Row],[Third dose or booster, less than 21 days ago]:[Fourth dose or extra booster, at least 21 days ago]])</f>
        <v>0</v>
      </c>
    </row>
    <row r="739" spans="1:10" ht="15" hidden="1" customHeight="1" x14ac:dyDescent="0.3">
      <c r="A739" t="s">
        <v>1050</v>
      </c>
      <c r="B739">
        <v>2021</v>
      </c>
      <c r="C739" t="s">
        <v>1043</v>
      </c>
      <c r="D739" t="s">
        <v>1031</v>
      </c>
      <c r="E739" s="244">
        <v>13861</v>
      </c>
      <c r="F739" s="244">
        <f t="shared" si="11"/>
        <v>475</v>
      </c>
      <c r="G739" s="249">
        <v>643</v>
      </c>
      <c r="I739" s="249"/>
      <c r="J739" s="261">
        <f>SUM(table_1[[#This Row],[Third dose or booster, less than 21 days ago]:[Fourth dose or extra booster, at least 21 days ago]])</f>
        <v>0</v>
      </c>
    </row>
    <row r="740" spans="1:10" ht="15" hidden="1" customHeight="1" x14ac:dyDescent="0.3">
      <c r="A740" t="s">
        <v>1050</v>
      </c>
      <c r="B740">
        <v>2021</v>
      </c>
      <c r="C740" t="s">
        <v>1044</v>
      </c>
      <c r="D740" t="s">
        <v>1031</v>
      </c>
      <c r="E740" s="244">
        <v>3608</v>
      </c>
      <c r="F740" s="244">
        <f t="shared" si="11"/>
        <v>476</v>
      </c>
      <c r="G740" s="249">
        <v>654</v>
      </c>
      <c r="I740" s="249"/>
      <c r="J740" s="261">
        <f>SUM(table_1[[#This Row],[Third dose or booster, less than 21 days ago]:[Fourth dose or extra booster, at least 21 days ago]])</f>
        <v>0</v>
      </c>
    </row>
    <row r="741" spans="1:10" ht="15" hidden="1" customHeight="1" x14ac:dyDescent="0.3">
      <c r="A741" t="s">
        <v>1050</v>
      </c>
      <c r="B741">
        <v>2021</v>
      </c>
      <c r="C741" t="s">
        <v>1045</v>
      </c>
      <c r="D741" t="s">
        <v>1031</v>
      </c>
      <c r="E741" s="244">
        <v>1268</v>
      </c>
      <c r="F741" s="244">
        <f t="shared" si="11"/>
        <v>477</v>
      </c>
      <c r="G741" s="249">
        <v>665</v>
      </c>
      <c r="I741" s="249"/>
      <c r="J741" s="261">
        <f>SUM(table_1[[#This Row],[Third dose or booster, less than 21 days ago]:[Fourth dose or extra booster, at least 21 days ago]])</f>
        <v>0</v>
      </c>
    </row>
    <row r="742" spans="1:10" ht="15" hidden="1" customHeight="1" x14ac:dyDescent="0.3">
      <c r="A742" t="s">
        <v>1050</v>
      </c>
      <c r="B742">
        <v>2022</v>
      </c>
      <c r="C742" t="s">
        <v>1046</v>
      </c>
      <c r="D742" t="s">
        <v>1031</v>
      </c>
      <c r="E742" s="244">
        <v>542</v>
      </c>
      <c r="F742" s="244">
        <f t="shared" si="11"/>
        <v>478</v>
      </c>
      <c r="G742" s="249">
        <v>676</v>
      </c>
      <c r="I742" s="249"/>
      <c r="J742" s="261">
        <f>SUM(table_1[[#This Row],[Third dose or booster, less than 21 days ago]:[Fourth dose or extra booster, at least 21 days ago]])</f>
        <v>0</v>
      </c>
    </row>
    <row r="743" spans="1:10" ht="15" hidden="1" customHeight="1" x14ac:dyDescent="0.3">
      <c r="A743" t="s">
        <v>1050</v>
      </c>
      <c r="B743">
        <v>2022</v>
      </c>
      <c r="C743" t="s">
        <v>1047</v>
      </c>
      <c r="D743" t="s">
        <v>1031</v>
      </c>
      <c r="E743" s="244">
        <v>329</v>
      </c>
      <c r="F743" s="244">
        <f t="shared" si="11"/>
        <v>479</v>
      </c>
      <c r="G743" s="249">
        <v>687</v>
      </c>
      <c r="I743" s="249"/>
      <c r="J743" s="261">
        <f>SUM(table_1[[#This Row],[Third dose or booster, less than 21 days ago]:[Fourth dose or extra booster, at least 21 days ago]])</f>
        <v>0</v>
      </c>
    </row>
    <row r="744" spans="1:10" ht="15" hidden="1" customHeight="1" x14ac:dyDescent="0.3">
      <c r="A744" t="s">
        <v>1050</v>
      </c>
      <c r="B744">
        <v>2022</v>
      </c>
      <c r="C744" t="s">
        <v>1048</v>
      </c>
      <c r="D744" t="s">
        <v>1031</v>
      </c>
      <c r="E744" s="244">
        <v>299</v>
      </c>
      <c r="F744" s="244">
        <f t="shared" si="11"/>
        <v>480</v>
      </c>
      <c r="G744" s="249">
        <v>698</v>
      </c>
      <c r="I744" s="249"/>
      <c r="J744" s="261">
        <f>SUM(table_1[[#This Row],[Third dose or booster, less than 21 days ago]:[Fourth dose or extra booster, at least 21 days ago]])</f>
        <v>0</v>
      </c>
    </row>
    <row r="745" spans="1:10" ht="15" hidden="1" customHeight="1" x14ac:dyDescent="0.3">
      <c r="A745" t="s">
        <v>1050</v>
      </c>
      <c r="B745">
        <v>2022</v>
      </c>
      <c r="C745" t="s">
        <v>1027</v>
      </c>
      <c r="D745" t="s">
        <v>1031</v>
      </c>
      <c r="E745" s="244">
        <v>249</v>
      </c>
      <c r="F745" s="244">
        <f t="shared" si="11"/>
        <v>481</v>
      </c>
      <c r="G745" s="249">
        <v>709</v>
      </c>
      <c r="I745" s="249"/>
      <c r="J745" s="261">
        <f>SUM(table_1[[#This Row],[Third dose or booster, less than 21 days ago]:[Fourth dose or extra booster, at least 21 days ago]])</f>
        <v>0</v>
      </c>
    </row>
    <row r="746" spans="1:10" ht="15" hidden="1" customHeight="1" x14ac:dyDescent="0.3">
      <c r="A746" t="s">
        <v>1050</v>
      </c>
      <c r="B746">
        <v>2022</v>
      </c>
      <c r="C746" t="s">
        <v>1038</v>
      </c>
      <c r="D746" t="s">
        <v>1031</v>
      </c>
      <c r="E746" s="244">
        <v>172</v>
      </c>
      <c r="F746" s="244">
        <f t="shared" si="11"/>
        <v>482</v>
      </c>
      <c r="G746" s="249">
        <v>720</v>
      </c>
      <c r="I746" s="249"/>
      <c r="J746" s="261">
        <f>SUM(table_1[[#This Row],[Third dose or booster, less than 21 days ago]:[Fourth dose or extra booster, at least 21 days ago]])</f>
        <v>0</v>
      </c>
    </row>
    <row r="747" spans="1:10" ht="15" hidden="1" customHeight="1" x14ac:dyDescent="0.3">
      <c r="A747" t="s">
        <v>1050</v>
      </c>
      <c r="B747">
        <v>2022</v>
      </c>
      <c r="C747" t="s">
        <v>1039</v>
      </c>
      <c r="D747" t="s">
        <v>1031</v>
      </c>
      <c r="E747" s="244">
        <v>126</v>
      </c>
      <c r="F747" s="244">
        <f t="shared" si="11"/>
        <v>483</v>
      </c>
      <c r="G747" s="249">
        <v>731</v>
      </c>
      <c r="I747" s="249"/>
      <c r="J747" s="261">
        <f>SUM(table_1[[#This Row],[Third dose or booster, less than 21 days ago]:[Fourth dose or extra booster, at least 21 days ago]])</f>
        <v>0</v>
      </c>
    </row>
    <row r="748" spans="1:10" ht="15" hidden="1" customHeight="1" x14ac:dyDescent="0.3">
      <c r="A748" t="s">
        <v>1050</v>
      </c>
      <c r="B748">
        <v>2022</v>
      </c>
      <c r="C748" t="s">
        <v>1040</v>
      </c>
      <c r="D748" t="s">
        <v>1031</v>
      </c>
      <c r="E748" s="244">
        <v>94</v>
      </c>
      <c r="F748" s="244">
        <f t="shared" si="11"/>
        <v>484</v>
      </c>
      <c r="G748" s="249">
        <v>742</v>
      </c>
      <c r="I748" s="249"/>
      <c r="J748" s="261">
        <f>SUM(table_1[[#This Row],[Third dose or booster, less than 21 days ago]:[Fourth dose or extra booster, at least 21 days ago]])</f>
        <v>0</v>
      </c>
    </row>
    <row r="749" spans="1:10" ht="15" hidden="1" customHeight="1" x14ac:dyDescent="0.3">
      <c r="A749" t="s">
        <v>1050</v>
      </c>
      <c r="B749">
        <v>2022</v>
      </c>
      <c r="C749" t="s">
        <v>1041</v>
      </c>
      <c r="D749" t="s">
        <v>1031</v>
      </c>
      <c r="E749" s="244">
        <v>68</v>
      </c>
      <c r="F749" s="244">
        <f t="shared" si="11"/>
        <v>485</v>
      </c>
      <c r="G749" s="249">
        <v>753</v>
      </c>
      <c r="I749" s="249"/>
      <c r="J749" s="261">
        <f>SUM(table_1[[#This Row],[Third dose or booster, less than 21 days ago]:[Fourth dose or extra booster, at least 21 days ago]])</f>
        <v>0</v>
      </c>
    </row>
    <row r="750" spans="1:10" ht="15" hidden="1" customHeight="1" x14ac:dyDescent="0.3">
      <c r="A750" t="s">
        <v>1050</v>
      </c>
      <c r="B750">
        <v>2022</v>
      </c>
      <c r="C750" t="s">
        <v>1042</v>
      </c>
      <c r="D750" t="s">
        <v>1031</v>
      </c>
      <c r="E750" s="244">
        <v>41</v>
      </c>
      <c r="F750" s="244">
        <f t="shared" si="11"/>
        <v>486</v>
      </c>
      <c r="G750" s="249">
        <v>764</v>
      </c>
      <c r="I750" s="249"/>
      <c r="J750" s="261">
        <f>SUM(table_1[[#This Row],[Third dose or booster, less than 21 days ago]:[Fourth dose or extra booster, at least 21 days ago]])</f>
        <v>0</v>
      </c>
    </row>
    <row r="751" spans="1:10" ht="15" hidden="1" customHeight="1" x14ac:dyDescent="0.3">
      <c r="A751" t="s">
        <v>1050</v>
      </c>
      <c r="B751">
        <v>2022</v>
      </c>
      <c r="C751" t="s">
        <v>1043</v>
      </c>
      <c r="D751" t="s">
        <v>1031</v>
      </c>
      <c r="E751" s="244">
        <v>39</v>
      </c>
      <c r="F751" s="244">
        <f t="shared" si="11"/>
        <v>487</v>
      </c>
      <c r="G751" s="249">
        <v>775</v>
      </c>
      <c r="I751" s="249"/>
      <c r="J751" s="261">
        <f>SUM(table_1[[#This Row],[Third dose or booster, less than 21 days ago]:[Fourth dose or extra booster, at least 21 days ago]])</f>
        <v>0</v>
      </c>
    </row>
    <row r="752" spans="1:10" ht="15" hidden="1" customHeight="1" x14ac:dyDescent="0.3">
      <c r="A752" t="s">
        <v>1050</v>
      </c>
      <c r="B752">
        <v>2022</v>
      </c>
      <c r="C752" t="s">
        <v>1044</v>
      </c>
      <c r="D752" t="s">
        <v>1031</v>
      </c>
      <c r="E752" s="244">
        <v>27</v>
      </c>
      <c r="F752" s="244">
        <f t="shared" si="11"/>
        <v>488</v>
      </c>
      <c r="G752" s="249">
        <v>786</v>
      </c>
      <c r="I752" s="249"/>
      <c r="J752" s="261">
        <f>SUM(table_1[[#This Row],[Third dose or booster, less than 21 days ago]:[Fourth dose or extra booster, at least 21 days ago]])</f>
        <v>0</v>
      </c>
    </row>
    <row r="753" spans="1:10" ht="15" hidden="1" customHeight="1" x14ac:dyDescent="0.3">
      <c r="A753" t="s">
        <v>1050</v>
      </c>
      <c r="B753">
        <v>2022</v>
      </c>
      <c r="C753" t="s">
        <v>1045</v>
      </c>
      <c r="D753" t="s">
        <v>1031</v>
      </c>
      <c r="E753" s="244">
        <v>23</v>
      </c>
      <c r="F753" s="244">
        <f t="shared" si="11"/>
        <v>489</v>
      </c>
      <c r="G753" s="249">
        <v>797</v>
      </c>
      <c r="I753" s="249"/>
      <c r="J753" s="261">
        <f>SUM(table_1[[#This Row],[Third dose or booster, less than 21 days ago]:[Fourth dose or extra booster, at least 21 days ago]])</f>
        <v>0</v>
      </c>
    </row>
    <row r="754" spans="1:10" ht="15" hidden="1" customHeight="1" x14ac:dyDescent="0.3">
      <c r="A754" t="s">
        <v>1050</v>
      </c>
      <c r="B754">
        <v>2023</v>
      </c>
      <c r="C754" t="s">
        <v>1046</v>
      </c>
      <c r="D754" t="s">
        <v>1031</v>
      </c>
      <c r="E754" s="244">
        <v>13</v>
      </c>
      <c r="F754" s="244">
        <f t="shared" si="11"/>
        <v>490</v>
      </c>
      <c r="G754" s="249">
        <v>808</v>
      </c>
      <c r="I754" s="249"/>
      <c r="J754" s="261">
        <f>SUM(table_1[[#This Row],[Third dose or booster, less than 21 days ago]:[Fourth dose or extra booster, at least 21 days ago]])</f>
        <v>0</v>
      </c>
    </row>
    <row r="755" spans="1:10" ht="15" hidden="1" customHeight="1" x14ac:dyDescent="0.3">
      <c r="A755" t="s">
        <v>1050</v>
      </c>
      <c r="B755">
        <v>2023</v>
      </c>
      <c r="C755" t="s">
        <v>1047</v>
      </c>
      <c r="D755" t="s">
        <v>1031</v>
      </c>
      <c r="E755" s="244">
        <v>7</v>
      </c>
      <c r="F755" s="244">
        <f t="shared" si="11"/>
        <v>491</v>
      </c>
      <c r="G755" s="249">
        <v>819</v>
      </c>
      <c r="I755" s="249"/>
      <c r="J755" s="261">
        <f>SUM(table_1[[#This Row],[Third dose or booster, less than 21 days ago]:[Fourth dose or extra booster, at least 21 days ago]])</f>
        <v>0</v>
      </c>
    </row>
    <row r="756" spans="1:10" ht="15" hidden="1" customHeight="1" x14ac:dyDescent="0.3">
      <c r="A756" t="s">
        <v>1050</v>
      </c>
      <c r="B756">
        <v>2023</v>
      </c>
      <c r="C756" t="s">
        <v>1048</v>
      </c>
      <c r="D756" t="s">
        <v>1031</v>
      </c>
      <c r="E756" s="244">
        <v>6</v>
      </c>
      <c r="F756" s="244">
        <f t="shared" si="11"/>
        <v>492</v>
      </c>
      <c r="G756" s="249">
        <v>830</v>
      </c>
      <c r="I756" s="249"/>
      <c r="J756" s="261">
        <f>SUM(table_1[[#This Row],[Third dose or booster, less than 21 days ago]:[Fourth dose or extra booster, at least 21 days ago]])</f>
        <v>0</v>
      </c>
    </row>
    <row r="757" spans="1:10" ht="15" hidden="1" customHeight="1" x14ac:dyDescent="0.3">
      <c r="A757" t="s">
        <v>1050</v>
      </c>
      <c r="B757">
        <v>2023</v>
      </c>
      <c r="C757" t="s">
        <v>1027</v>
      </c>
      <c r="D757" t="s">
        <v>1031</v>
      </c>
      <c r="E757" s="244">
        <v>4</v>
      </c>
      <c r="F757" s="244">
        <f t="shared" si="11"/>
        <v>493</v>
      </c>
      <c r="G757" s="249">
        <v>841</v>
      </c>
      <c r="I757" s="249"/>
      <c r="J757" s="261">
        <f>SUM(table_1[[#This Row],[Third dose or booster, less than 21 days ago]:[Fourth dose or extra booster, at least 21 days ago]])</f>
        <v>0</v>
      </c>
    </row>
    <row r="758" spans="1:10" ht="15" hidden="1" customHeight="1" x14ac:dyDescent="0.3">
      <c r="A758" t="s">
        <v>1050</v>
      </c>
      <c r="B758">
        <v>2023</v>
      </c>
      <c r="C758" t="s">
        <v>1038</v>
      </c>
      <c r="D758" t="s">
        <v>1031</v>
      </c>
      <c r="E758" s="244">
        <v>3</v>
      </c>
      <c r="F758" s="244">
        <f t="shared" si="11"/>
        <v>494</v>
      </c>
      <c r="G758" s="249">
        <v>852</v>
      </c>
      <c r="I758" s="249"/>
      <c r="J758" s="261">
        <f>SUM(table_1[[#This Row],[Third dose or booster, less than 21 days ago]:[Fourth dose or extra booster, at least 21 days ago]])</f>
        <v>0</v>
      </c>
    </row>
    <row r="759" spans="1:10" ht="15" hidden="1" customHeight="1" x14ac:dyDescent="0.3">
      <c r="A759" t="s">
        <v>1050</v>
      </c>
      <c r="B759">
        <v>2021</v>
      </c>
      <c r="C759" t="s">
        <v>1027</v>
      </c>
      <c r="D759" t="s">
        <v>1030</v>
      </c>
      <c r="E759" s="244">
        <v>5436</v>
      </c>
      <c r="F759" s="244">
        <f t="shared" si="11"/>
        <v>495</v>
      </c>
      <c r="G759" s="249">
        <v>576</v>
      </c>
      <c r="I759" s="249"/>
      <c r="J759" s="261">
        <f>SUM(table_1[[#This Row],[Third dose or booster, less than 21 days ago]:[Fourth dose or extra booster, at least 21 days ago]])</f>
        <v>0</v>
      </c>
    </row>
    <row r="760" spans="1:10" ht="15" hidden="1" customHeight="1" x14ac:dyDescent="0.3">
      <c r="A760" t="s">
        <v>1050</v>
      </c>
      <c r="B760">
        <v>2021</v>
      </c>
      <c r="C760" t="s">
        <v>1038</v>
      </c>
      <c r="D760" t="s">
        <v>1030</v>
      </c>
      <c r="E760" s="244">
        <v>3367</v>
      </c>
      <c r="F760" s="244">
        <f t="shared" si="11"/>
        <v>496</v>
      </c>
      <c r="G760" s="249">
        <v>587</v>
      </c>
      <c r="I760" s="249"/>
      <c r="J760" s="261">
        <f>SUM(table_1[[#This Row],[Third dose or booster, less than 21 days ago]:[Fourth dose or extra booster, at least 21 days ago]])</f>
        <v>0</v>
      </c>
    </row>
    <row r="761" spans="1:10" ht="15" hidden="1" customHeight="1" x14ac:dyDescent="0.3">
      <c r="A761" t="s">
        <v>1050</v>
      </c>
      <c r="B761">
        <v>2021</v>
      </c>
      <c r="C761" t="s">
        <v>1039</v>
      </c>
      <c r="D761" t="s">
        <v>1030</v>
      </c>
      <c r="E761" s="244">
        <v>977</v>
      </c>
      <c r="F761" s="244">
        <f t="shared" si="11"/>
        <v>497</v>
      </c>
      <c r="G761" s="249">
        <v>598</v>
      </c>
      <c r="I761" s="249"/>
      <c r="J761" s="261">
        <f>SUM(table_1[[#This Row],[Third dose or booster, less than 21 days ago]:[Fourth dose or extra booster, at least 21 days ago]])</f>
        <v>0</v>
      </c>
    </row>
    <row r="762" spans="1:10" ht="15" hidden="1" customHeight="1" x14ac:dyDescent="0.3">
      <c r="A762" t="s">
        <v>1050</v>
      </c>
      <c r="B762">
        <v>2021</v>
      </c>
      <c r="C762" t="s">
        <v>1040</v>
      </c>
      <c r="D762" t="s">
        <v>1030</v>
      </c>
      <c r="E762" s="244">
        <v>322</v>
      </c>
      <c r="F762" s="244">
        <f t="shared" si="11"/>
        <v>498</v>
      </c>
      <c r="G762" s="249">
        <v>609</v>
      </c>
      <c r="I762" s="249"/>
      <c r="J762" s="261">
        <f>SUM(table_1[[#This Row],[Third dose or booster, less than 21 days ago]:[Fourth dose or extra booster, at least 21 days ago]])</f>
        <v>0</v>
      </c>
    </row>
    <row r="763" spans="1:10" ht="15" hidden="1" customHeight="1" x14ac:dyDescent="0.3">
      <c r="A763" t="s">
        <v>1050</v>
      </c>
      <c r="B763">
        <v>2021</v>
      </c>
      <c r="C763" t="s">
        <v>1041</v>
      </c>
      <c r="D763" t="s">
        <v>1030</v>
      </c>
      <c r="E763" s="244">
        <v>128</v>
      </c>
      <c r="F763" s="244">
        <f t="shared" si="11"/>
        <v>499</v>
      </c>
      <c r="G763" s="249">
        <v>620</v>
      </c>
      <c r="I763" s="249"/>
      <c r="J763" s="261">
        <f>SUM(table_1[[#This Row],[Third dose or booster, less than 21 days ago]:[Fourth dose or extra booster, at least 21 days ago]])</f>
        <v>0</v>
      </c>
    </row>
    <row r="764" spans="1:10" ht="15" hidden="1" customHeight="1" x14ac:dyDescent="0.3">
      <c r="A764" t="s">
        <v>1050</v>
      </c>
      <c r="B764">
        <v>2021</v>
      </c>
      <c r="C764" t="s">
        <v>1042</v>
      </c>
      <c r="D764" t="s">
        <v>1030</v>
      </c>
      <c r="E764" s="244">
        <v>53</v>
      </c>
      <c r="F764" s="244">
        <f t="shared" si="11"/>
        <v>500</v>
      </c>
      <c r="G764" s="249">
        <v>631</v>
      </c>
      <c r="I764" s="249"/>
      <c r="J764" s="261">
        <f>SUM(table_1[[#This Row],[Third dose or booster, less than 21 days ago]:[Fourth dose or extra booster, at least 21 days ago]])</f>
        <v>0</v>
      </c>
    </row>
    <row r="765" spans="1:10" ht="15" hidden="1" customHeight="1" x14ac:dyDescent="0.3">
      <c r="A765" t="s">
        <v>1050</v>
      </c>
      <c r="B765">
        <v>2021</v>
      </c>
      <c r="C765" t="s">
        <v>1043</v>
      </c>
      <c r="D765" t="s">
        <v>1030</v>
      </c>
      <c r="E765" s="244">
        <v>55</v>
      </c>
      <c r="F765" s="244">
        <f t="shared" si="11"/>
        <v>501</v>
      </c>
      <c r="G765" s="249">
        <v>642</v>
      </c>
      <c r="I765" s="249"/>
      <c r="J765" s="261">
        <f>SUM(table_1[[#This Row],[Third dose or booster, less than 21 days ago]:[Fourth dose or extra booster, at least 21 days ago]])</f>
        <v>0</v>
      </c>
    </row>
    <row r="766" spans="1:10" ht="15" hidden="1" customHeight="1" x14ac:dyDescent="0.3">
      <c r="A766" t="s">
        <v>1050</v>
      </c>
      <c r="B766">
        <v>2021</v>
      </c>
      <c r="C766" t="s">
        <v>1044</v>
      </c>
      <c r="D766" t="s">
        <v>1030</v>
      </c>
      <c r="E766" s="244">
        <v>51</v>
      </c>
      <c r="F766" s="244">
        <f t="shared" si="11"/>
        <v>502</v>
      </c>
      <c r="G766" s="249">
        <v>653</v>
      </c>
      <c r="I766" s="249"/>
      <c r="J766" s="261">
        <f>SUM(table_1[[#This Row],[Third dose or booster, less than 21 days ago]:[Fourth dose or extra booster, at least 21 days ago]])</f>
        <v>0</v>
      </c>
    </row>
    <row r="767" spans="1:10" ht="15" hidden="1" customHeight="1" x14ac:dyDescent="0.3">
      <c r="A767" t="s">
        <v>1050</v>
      </c>
      <c r="B767">
        <v>2021</v>
      </c>
      <c r="C767" t="s">
        <v>1045</v>
      </c>
      <c r="D767" t="s">
        <v>1030</v>
      </c>
      <c r="E767" s="244">
        <v>43</v>
      </c>
      <c r="F767" s="244">
        <f t="shared" si="11"/>
        <v>503</v>
      </c>
      <c r="G767" s="249">
        <v>664</v>
      </c>
      <c r="I767" s="249"/>
      <c r="J767" s="261">
        <f>SUM(table_1[[#This Row],[Third dose or booster, less than 21 days ago]:[Fourth dose or extra booster, at least 21 days ago]])</f>
        <v>0</v>
      </c>
    </row>
    <row r="768" spans="1:10" ht="15" hidden="1" customHeight="1" x14ac:dyDescent="0.3">
      <c r="A768" t="s">
        <v>1050</v>
      </c>
      <c r="B768">
        <v>2022</v>
      </c>
      <c r="C768" t="s">
        <v>1046</v>
      </c>
      <c r="D768" t="s">
        <v>1030</v>
      </c>
      <c r="E768" s="244">
        <v>37</v>
      </c>
      <c r="F768" s="244">
        <f t="shared" si="11"/>
        <v>504</v>
      </c>
      <c r="G768" s="249">
        <v>675</v>
      </c>
      <c r="I768" s="249"/>
      <c r="J768" s="261">
        <f>SUM(table_1[[#This Row],[Third dose or booster, less than 21 days ago]:[Fourth dose or extra booster, at least 21 days ago]])</f>
        <v>0</v>
      </c>
    </row>
    <row r="769" spans="1:10" ht="15" hidden="1" customHeight="1" x14ac:dyDescent="0.3">
      <c r="A769" t="s">
        <v>1050</v>
      </c>
      <c r="B769">
        <v>2022</v>
      </c>
      <c r="C769" t="s">
        <v>1047</v>
      </c>
      <c r="D769" t="s">
        <v>1030</v>
      </c>
      <c r="E769" s="244">
        <v>10</v>
      </c>
      <c r="F769" s="244">
        <f t="shared" si="11"/>
        <v>505</v>
      </c>
      <c r="G769" s="249">
        <v>686</v>
      </c>
      <c r="I769" s="249"/>
      <c r="J769" s="261">
        <f>SUM(table_1[[#This Row],[Third dose or booster, less than 21 days ago]:[Fourth dose or extra booster, at least 21 days ago]])</f>
        <v>0</v>
      </c>
    </row>
    <row r="770" spans="1:10" ht="15" hidden="1" customHeight="1" x14ac:dyDescent="0.3">
      <c r="A770" t="s">
        <v>1050</v>
      </c>
      <c r="B770">
        <v>2022</v>
      </c>
      <c r="C770" t="s">
        <v>1048</v>
      </c>
      <c r="D770" t="s">
        <v>1030</v>
      </c>
      <c r="E770" s="244">
        <v>11</v>
      </c>
      <c r="F770" s="244">
        <f t="shared" si="11"/>
        <v>506</v>
      </c>
      <c r="G770" s="249">
        <v>697</v>
      </c>
      <c r="I770" s="249"/>
      <c r="J770" s="261">
        <f>SUM(table_1[[#This Row],[Third dose or booster, less than 21 days ago]:[Fourth dose or extra booster, at least 21 days ago]])</f>
        <v>0</v>
      </c>
    </row>
    <row r="771" spans="1:10" ht="15" hidden="1" customHeight="1" x14ac:dyDescent="0.3">
      <c r="A771" t="s">
        <v>1050</v>
      </c>
      <c r="B771">
        <v>2022</v>
      </c>
      <c r="C771" t="s">
        <v>1027</v>
      </c>
      <c r="D771" t="s">
        <v>1030</v>
      </c>
      <c r="E771" s="244">
        <v>13</v>
      </c>
      <c r="F771" s="244">
        <f t="shared" si="11"/>
        <v>507</v>
      </c>
      <c r="G771" s="249">
        <v>708</v>
      </c>
      <c r="I771" s="249"/>
      <c r="J771" s="261">
        <f>SUM(table_1[[#This Row],[Third dose or booster, less than 21 days ago]:[Fourth dose or extra booster, at least 21 days ago]])</f>
        <v>0</v>
      </c>
    </row>
    <row r="772" spans="1:10" ht="15" hidden="1" customHeight="1" x14ac:dyDescent="0.3">
      <c r="A772" t="s">
        <v>1050</v>
      </c>
      <c r="B772">
        <v>2022</v>
      </c>
      <c r="C772" t="s">
        <v>1038</v>
      </c>
      <c r="D772" t="s">
        <v>1030</v>
      </c>
      <c r="E772" s="244">
        <v>12</v>
      </c>
      <c r="F772" s="244">
        <f t="shared" si="11"/>
        <v>508</v>
      </c>
      <c r="G772" s="249">
        <v>719</v>
      </c>
      <c r="I772" s="249"/>
      <c r="J772" s="261">
        <f>SUM(table_1[[#This Row],[Third dose or booster, less than 21 days ago]:[Fourth dose or extra booster, at least 21 days ago]])</f>
        <v>0</v>
      </c>
    </row>
    <row r="773" spans="1:10" ht="15" hidden="1" customHeight="1" x14ac:dyDescent="0.3">
      <c r="A773" t="s">
        <v>1050</v>
      </c>
      <c r="B773">
        <v>2022</v>
      </c>
      <c r="C773" t="s">
        <v>1039</v>
      </c>
      <c r="D773" t="s">
        <v>1030</v>
      </c>
      <c r="E773" s="244">
        <v>7</v>
      </c>
      <c r="F773" s="244">
        <f t="shared" si="11"/>
        <v>509</v>
      </c>
      <c r="G773" s="249">
        <v>730</v>
      </c>
      <c r="I773" s="249"/>
      <c r="J773" s="261">
        <f>SUM(table_1[[#This Row],[Third dose or booster, less than 21 days ago]:[Fourth dose or extra booster, at least 21 days ago]])</f>
        <v>0</v>
      </c>
    </row>
    <row r="774" spans="1:10" ht="15" hidden="1" customHeight="1" x14ac:dyDescent="0.3">
      <c r="A774" t="s">
        <v>1050</v>
      </c>
      <c r="B774">
        <v>2022</v>
      </c>
      <c r="C774" t="s">
        <v>1040</v>
      </c>
      <c r="D774" t="s">
        <v>1030</v>
      </c>
      <c r="E774" s="244">
        <v>1</v>
      </c>
      <c r="F774" s="244">
        <f t="shared" si="11"/>
        <v>510</v>
      </c>
      <c r="G774" s="249">
        <v>741</v>
      </c>
      <c r="I774" s="249"/>
      <c r="J774" s="261">
        <f>SUM(table_1[[#This Row],[Third dose or booster, less than 21 days ago]:[Fourth dose or extra booster, at least 21 days ago]])</f>
        <v>0</v>
      </c>
    </row>
    <row r="775" spans="1:10" ht="15" hidden="1" customHeight="1" x14ac:dyDescent="0.3">
      <c r="A775" t="s">
        <v>1050</v>
      </c>
      <c r="B775">
        <v>2022</v>
      </c>
      <c r="C775" t="s">
        <v>1041</v>
      </c>
      <c r="D775" t="s">
        <v>1030</v>
      </c>
      <c r="E775" s="244">
        <v>1</v>
      </c>
      <c r="F775" s="244">
        <f t="shared" si="11"/>
        <v>511</v>
      </c>
      <c r="G775" s="249">
        <v>752</v>
      </c>
      <c r="I775" s="249"/>
      <c r="J775" s="261">
        <f>SUM(table_1[[#This Row],[Third dose or booster, less than 21 days ago]:[Fourth dose or extra booster, at least 21 days ago]])</f>
        <v>0</v>
      </c>
    </row>
    <row r="776" spans="1:10" ht="15" hidden="1" customHeight="1" x14ac:dyDescent="0.3">
      <c r="A776" t="s">
        <v>1050</v>
      </c>
      <c r="B776">
        <v>2022</v>
      </c>
      <c r="C776" t="s">
        <v>1042</v>
      </c>
      <c r="D776" t="s">
        <v>1030</v>
      </c>
      <c r="E776" s="244">
        <v>2</v>
      </c>
      <c r="F776" s="244">
        <f t="shared" si="11"/>
        <v>512</v>
      </c>
      <c r="G776" s="249">
        <v>763</v>
      </c>
      <c r="I776" s="249"/>
      <c r="J776" s="261">
        <f>SUM(table_1[[#This Row],[Third dose or booster, less than 21 days ago]:[Fourth dose or extra booster, at least 21 days ago]])</f>
        <v>0</v>
      </c>
    </row>
    <row r="777" spans="1:10" ht="15" hidden="1" customHeight="1" x14ac:dyDescent="0.3">
      <c r="A777" t="s">
        <v>1050</v>
      </c>
      <c r="B777">
        <v>2022</v>
      </c>
      <c r="C777" t="s">
        <v>1043</v>
      </c>
      <c r="D777" t="s">
        <v>1030</v>
      </c>
      <c r="E777" s="244">
        <v>1</v>
      </c>
      <c r="F777" s="244">
        <f t="shared" si="11"/>
        <v>513</v>
      </c>
      <c r="G777" s="249">
        <v>774</v>
      </c>
      <c r="I777" s="249"/>
      <c r="J777" s="261">
        <f>SUM(table_1[[#This Row],[Third dose or booster, less than 21 days ago]:[Fourth dose or extra booster, at least 21 days ago]])</f>
        <v>0</v>
      </c>
    </row>
    <row r="778" spans="1:10" ht="15" hidden="1" customHeight="1" x14ac:dyDescent="0.3">
      <c r="A778" t="s">
        <v>1050</v>
      </c>
      <c r="B778">
        <v>2022</v>
      </c>
      <c r="C778" t="s">
        <v>1044</v>
      </c>
      <c r="D778" t="s">
        <v>1030</v>
      </c>
      <c r="E778" s="244">
        <v>0</v>
      </c>
      <c r="F778" s="244">
        <f t="shared" ref="F778:F841" si="12">F777+1</f>
        <v>514</v>
      </c>
      <c r="G778" s="249">
        <v>785</v>
      </c>
      <c r="I778" s="249"/>
      <c r="J778" s="261">
        <f>SUM(table_1[[#This Row],[Third dose or booster, less than 21 days ago]:[Fourth dose or extra booster, at least 21 days ago]])</f>
        <v>0</v>
      </c>
    </row>
    <row r="779" spans="1:10" ht="15" hidden="1" customHeight="1" x14ac:dyDescent="0.3">
      <c r="A779" t="s">
        <v>1050</v>
      </c>
      <c r="B779">
        <v>2022</v>
      </c>
      <c r="C779" t="s">
        <v>1045</v>
      </c>
      <c r="D779" t="s">
        <v>1030</v>
      </c>
      <c r="E779" s="244">
        <v>2</v>
      </c>
      <c r="F779" s="244">
        <f t="shared" si="12"/>
        <v>515</v>
      </c>
      <c r="G779" s="249">
        <v>796</v>
      </c>
      <c r="I779" s="249"/>
      <c r="J779" s="261">
        <f>SUM(table_1[[#This Row],[Third dose or booster, less than 21 days ago]:[Fourth dose or extra booster, at least 21 days ago]])</f>
        <v>0</v>
      </c>
    </row>
    <row r="780" spans="1:10" ht="15" hidden="1" customHeight="1" x14ac:dyDescent="0.3">
      <c r="A780" t="s">
        <v>1050</v>
      </c>
      <c r="B780">
        <v>2023</v>
      </c>
      <c r="C780" t="s">
        <v>1046</v>
      </c>
      <c r="D780" t="s">
        <v>1030</v>
      </c>
      <c r="E780" s="244">
        <v>2</v>
      </c>
      <c r="F780" s="244">
        <f t="shared" si="12"/>
        <v>516</v>
      </c>
      <c r="G780" s="249">
        <v>807</v>
      </c>
      <c r="I780" s="249"/>
      <c r="J780" s="261">
        <f>SUM(table_1[[#This Row],[Third dose or booster, less than 21 days ago]:[Fourth dose or extra booster, at least 21 days ago]])</f>
        <v>0</v>
      </c>
    </row>
    <row r="781" spans="1:10" ht="15" hidden="1" customHeight="1" x14ac:dyDescent="0.3">
      <c r="A781" t="s">
        <v>1050</v>
      </c>
      <c r="B781">
        <v>2023</v>
      </c>
      <c r="C781" t="s">
        <v>1047</v>
      </c>
      <c r="D781" t="s">
        <v>1030</v>
      </c>
      <c r="E781" s="244">
        <v>0</v>
      </c>
      <c r="F781" s="244">
        <f t="shared" si="12"/>
        <v>517</v>
      </c>
      <c r="G781" s="249">
        <v>818</v>
      </c>
      <c r="I781" s="249"/>
      <c r="J781" s="261">
        <f>SUM(table_1[[#This Row],[Third dose or booster, less than 21 days ago]:[Fourth dose or extra booster, at least 21 days ago]])</f>
        <v>0</v>
      </c>
    </row>
    <row r="782" spans="1:10" ht="15" hidden="1" customHeight="1" x14ac:dyDescent="0.3">
      <c r="A782" t="s">
        <v>1050</v>
      </c>
      <c r="B782">
        <v>2023</v>
      </c>
      <c r="C782" t="s">
        <v>1048</v>
      </c>
      <c r="D782" t="s">
        <v>1030</v>
      </c>
      <c r="E782" s="244">
        <v>0</v>
      </c>
      <c r="F782" s="244">
        <f t="shared" si="12"/>
        <v>518</v>
      </c>
      <c r="G782" s="249">
        <v>829</v>
      </c>
      <c r="I782" s="249"/>
      <c r="J782" s="261">
        <f>SUM(table_1[[#This Row],[Third dose or booster, less than 21 days ago]:[Fourth dose or extra booster, at least 21 days ago]])</f>
        <v>0</v>
      </c>
    </row>
    <row r="783" spans="1:10" ht="15" hidden="1" customHeight="1" x14ac:dyDescent="0.3">
      <c r="A783" t="s">
        <v>1050</v>
      </c>
      <c r="B783">
        <v>2023</v>
      </c>
      <c r="C783" t="s">
        <v>1027</v>
      </c>
      <c r="D783" t="s">
        <v>1030</v>
      </c>
      <c r="E783" s="244">
        <v>0</v>
      </c>
      <c r="F783" s="244">
        <f t="shared" si="12"/>
        <v>519</v>
      </c>
      <c r="G783" s="249">
        <v>840</v>
      </c>
      <c r="I783" s="249"/>
      <c r="J783" s="261">
        <f>SUM(table_1[[#This Row],[Third dose or booster, less than 21 days ago]:[Fourth dose or extra booster, at least 21 days ago]])</f>
        <v>0</v>
      </c>
    </row>
    <row r="784" spans="1:10" ht="15" hidden="1" customHeight="1" x14ac:dyDescent="0.3">
      <c r="A784" t="s">
        <v>1050</v>
      </c>
      <c r="B784">
        <v>2023</v>
      </c>
      <c r="C784" t="s">
        <v>1038</v>
      </c>
      <c r="D784" t="s">
        <v>1030</v>
      </c>
      <c r="E784" s="244">
        <v>0</v>
      </c>
      <c r="F784" s="244">
        <f t="shared" si="12"/>
        <v>520</v>
      </c>
      <c r="G784" s="249">
        <v>851</v>
      </c>
      <c r="I784" s="249"/>
      <c r="J784" s="261">
        <f>SUM(table_1[[#This Row],[Third dose or booster, less than 21 days ago]:[Fourth dose or extra booster, at least 21 days ago]])</f>
        <v>0</v>
      </c>
    </row>
    <row r="785" spans="1:10" ht="15" hidden="1" customHeight="1" x14ac:dyDescent="0.3">
      <c r="A785" t="s">
        <v>1050</v>
      </c>
      <c r="B785">
        <v>2021</v>
      </c>
      <c r="C785" t="s">
        <v>1027</v>
      </c>
      <c r="D785" t="s">
        <v>1034</v>
      </c>
      <c r="E785" s="244">
        <v>1</v>
      </c>
      <c r="F785" s="244">
        <f t="shared" si="12"/>
        <v>521</v>
      </c>
      <c r="G785" s="249">
        <v>580</v>
      </c>
      <c r="I785" s="249"/>
      <c r="J785" s="261">
        <f>SUM(table_1[[#This Row],[Third dose or booster, less than 21 days ago]:[Fourth dose or extra booster, at least 21 days ago]])</f>
        <v>0</v>
      </c>
    </row>
    <row r="786" spans="1:10" ht="15" hidden="1" customHeight="1" x14ac:dyDescent="0.3">
      <c r="A786" t="s">
        <v>1050</v>
      </c>
      <c r="B786">
        <v>2021</v>
      </c>
      <c r="C786" t="s">
        <v>1038</v>
      </c>
      <c r="D786" t="s">
        <v>1034</v>
      </c>
      <c r="E786" s="244">
        <v>1</v>
      </c>
      <c r="F786" s="244">
        <f t="shared" si="12"/>
        <v>522</v>
      </c>
      <c r="G786" s="249">
        <v>591</v>
      </c>
      <c r="I786" s="249"/>
      <c r="J786" s="261">
        <f>SUM(table_1[[#This Row],[Third dose or booster, less than 21 days ago]:[Fourth dose or extra booster, at least 21 days ago]])</f>
        <v>0</v>
      </c>
    </row>
    <row r="787" spans="1:10" ht="15" hidden="1" customHeight="1" x14ac:dyDescent="0.3">
      <c r="A787" t="s">
        <v>1050</v>
      </c>
      <c r="B787">
        <v>2021</v>
      </c>
      <c r="C787" t="s">
        <v>1039</v>
      </c>
      <c r="D787" t="s">
        <v>1034</v>
      </c>
      <c r="E787" s="244">
        <v>0</v>
      </c>
      <c r="F787" s="244">
        <f t="shared" si="12"/>
        <v>523</v>
      </c>
      <c r="G787" s="249">
        <v>602</v>
      </c>
      <c r="I787" s="249"/>
      <c r="J787" s="261">
        <f>SUM(table_1[[#This Row],[Third dose or booster, less than 21 days ago]:[Fourth dose or extra booster, at least 21 days ago]])</f>
        <v>0</v>
      </c>
    </row>
    <row r="788" spans="1:10" ht="15" hidden="1" customHeight="1" x14ac:dyDescent="0.3">
      <c r="A788" t="s">
        <v>1050</v>
      </c>
      <c r="B788">
        <v>2021</v>
      </c>
      <c r="C788" t="s">
        <v>1040</v>
      </c>
      <c r="D788" t="s">
        <v>1034</v>
      </c>
      <c r="E788" s="244">
        <v>4</v>
      </c>
      <c r="F788" s="244">
        <f t="shared" si="12"/>
        <v>524</v>
      </c>
      <c r="G788" s="249">
        <v>613</v>
      </c>
      <c r="I788" s="249"/>
      <c r="J788" s="261">
        <f>SUM(table_1[[#This Row],[Third dose or booster, less than 21 days ago]:[Fourth dose or extra booster, at least 21 days ago]])</f>
        <v>0</v>
      </c>
    </row>
    <row r="789" spans="1:10" ht="15" hidden="1" customHeight="1" x14ac:dyDescent="0.3">
      <c r="A789" t="s">
        <v>1050</v>
      </c>
      <c r="B789">
        <v>2021</v>
      </c>
      <c r="C789" t="s">
        <v>1041</v>
      </c>
      <c r="D789" t="s">
        <v>1034</v>
      </c>
      <c r="E789" s="244">
        <v>1</v>
      </c>
      <c r="F789" s="244">
        <f t="shared" si="12"/>
        <v>525</v>
      </c>
      <c r="G789" s="249">
        <v>624</v>
      </c>
      <c r="I789" s="249"/>
      <c r="J789" s="261">
        <f>SUM(table_1[[#This Row],[Third dose or booster, less than 21 days ago]:[Fourth dose or extra booster, at least 21 days ago]])</f>
        <v>0</v>
      </c>
    </row>
    <row r="790" spans="1:10" ht="15" hidden="1" customHeight="1" x14ac:dyDescent="0.3">
      <c r="A790" t="s">
        <v>1050</v>
      </c>
      <c r="B790">
        <v>2021</v>
      </c>
      <c r="C790" t="s">
        <v>1042</v>
      </c>
      <c r="D790" t="s">
        <v>1034</v>
      </c>
      <c r="E790" s="244">
        <v>0</v>
      </c>
      <c r="F790" s="244">
        <f t="shared" si="12"/>
        <v>526</v>
      </c>
      <c r="G790" s="249">
        <v>635</v>
      </c>
      <c r="I790" s="249"/>
      <c r="J790" s="261">
        <f>SUM(table_1[[#This Row],[Third dose or booster, less than 21 days ago]:[Fourth dose or extra booster, at least 21 days ago]])</f>
        <v>0</v>
      </c>
    </row>
    <row r="791" spans="1:10" ht="15" hidden="1" customHeight="1" x14ac:dyDescent="0.3">
      <c r="A791" t="s">
        <v>1050</v>
      </c>
      <c r="B791">
        <v>2021</v>
      </c>
      <c r="C791" t="s">
        <v>1043</v>
      </c>
      <c r="D791" t="s">
        <v>1034</v>
      </c>
      <c r="E791" s="244">
        <v>1128</v>
      </c>
      <c r="F791" s="244">
        <f t="shared" si="12"/>
        <v>527</v>
      </c>
      <c r="G791" s="249">
        <v>646</v>
      </c>
      <c r="I791" s="249"/>
      <c r="J791" s="261">
        <f>SUM(table_1[[#This Row],[Third dose or booster, less than 21 days ago]:[Fourth dose or extra booster, at least 21 days ago]])</f>
        <v>0</v>
      </c>
    </row>
    <row r="792" spans="1:10" ht="15" hidden="1" customHeight="1" x14ac:dyDescent="0.3">
      <c r="A792" t="s">
        <v>1050</v>
      </c>
      <c r="B792">
        <v>2021</v>
      </c>
      <c r="C792" t="s">
        <v>1044</v>
      </c>
      <c r="D792" t="s">
        <v>1034</v>
      </c>
      <c r="E792" s="244">
        <v>11021</v>
      </c>
      <c r="F792" s="244">
        <f t="shared" si="12"/>
        <v>528</v>
      </c>
      <c r="G792" s="249">
        <v>657</v>
      </c>
      <c r="I792" s="249"/>
      <c r="J792" s="261">
        <f>SUM(table_1[[#This Row],[Third dose or booster, less than 21 days ago]:[Fourth dose or extra booster, at least 21 days ago]])</f>
        <v>0</v>
      </c>
    </row>
    <row r="793" spans="1:10" ht="15" hidden="1" customHeight="1" x14ac:dyDescent="0.3">
      <c r="A793" t="s">
        <v>1050</v>
      </c>
      <c r="B793">
        <v>2021</v>
      </c>
      <c r="C793" t="s">
        <v>1045</v>
      </c>
      <c r="D793" t="s">
        <v>1034</v>
      </c>
      <c r="E793" s="244">
        <v>24069</v>
      </c>
      <c r="F793" s="244">
        <f t="shared" si="12"/>
        <v>529</v>
      </c>
      <c r="G793" s="249">
        <v>668</v>
      </c>
      <c r="I793" s="249"/>
      <c r="J793" s="261">
        <f>SUM(table_1[[#This Row],[Third dose or booster, less than 21 days ago]:[Fourth dose or extra booster, at least 21 days ago]])</f>
        <v>0</v>
      </c>
    </row>
    <row r="794" spans="1:10" ht="15" hidden="1" customHeight="1" x14ac:dyDescent="0.3">
      <c r="A794" t="s">
        <v>1050</v>
      </c>
      <c r="B794">
        <v>2022</v>
      </c>
      <c r="C794" t="s">
        <v>1046</v>
      </c>
      <c r="D794" t="s">
        <v>1034</v>
      </c>
      <c r="E794" s="244">
        <v>29771</v>
      </c>
      <c r="F794" s="244">
        <f t="shared" si="12"/>
        <v>530</v>
      </c>
      <c r="G794" s="249">
        <v>679</v>
      </c>
      <c r="I794" s="249"/>
      <c r="J794" s="261">
        <f>SUM(table_1[[#This Row],[Third dose or booster, less than 21 days ago]:[Fourth dose or extra booster, at least 21 days ago]])</f>
        <v>0</v>
      </c>
    </row>
    <row r="795" spans="1:10" ht="15" hidden="1" customHeight="1" x14ac:dyDescent="0.3">
      <c r="A795" t="s">
        <v>1050</v>
      </c>
      <c r="B795">
        <v>2022</v>
      </c>
      <c r="C795" t="s">
        <v>1047</v>
      </c>
      <c r="D795" t="s">
        <v>1034</v>
      </c>
      <c r="E795" s="244">
        <v>28950</v>
      </c>
      <c r="F795" s="244">
        <f t="shared" si="12"/>
        <v>531</v>
      </c>
      <c r="G795" s="249">
        <v>690</v>
      </c>
      <c r="I795" s="249"/>
      <c r="J795" s="261">
        <f>SUM(table_1[[#This Row],[Third dose or booster, less than 21 days ago]:[Fourth dose or extra booster, at least 21 days ago]])</f>
        <v>0</v>
      </c>
    </row>
    <row r="796" spans="1:10" ht="15" hidden="1" customHeight="1" x14ac:dyDescent="0.3">
      <c r="A796" t="s">
        <v>1050</v>
      </c>
      <c r="B796">
        <v>2022</v>
      </c>
      <c r="C796" t="s">
        <v>1048</v>
      </c>
      <c r="D796" t="s">
        <v>1034</v>
      </c>
      <c r="E796" s="244">
        <v>32568</v>
      </c>
      <c r="F796" s="244">
        <f t="shared" si="12"/>
        <v>532</v>
      </c>
      <c r="G796" s="249">
        <v>701</v>
      </c>
      <c r="I796" s="249"/>
      <c r="J796" s="261">
        <f>SUM(table_1[[#This Row],[Third dose or booster, less than 21 days ago]:[Fourth dose or extra booster, at least 21 days ago]])</f>
        <v>0</v>
      </c>
    </row>
    <row r="797" spans="1:10" ht="15" hidden="1" customHeight="1" x14ac:dyDescent="0.3">
      <c r="A797" t="s">
        <v>1050</v>
      </c>
      <c r="B797">
        <v>2022</v>
      </c>
      <c r="C797" t="s">
        <v>1027</v>
      </c>
      <c r="D797" t="s">
        <v>1034</v>
      </c>
      <c r="E797" s="244">
        <v>29299</v>
      </c>
      <c r="F797" s="244">
        <f t="shared" si="12"/>
        <v>533</v>
      </c>
      <c r="G797" s="249">
        <v>712</v>
      </c>
      <c r="I797" s="249"/>
      <c r="J797" s="261">
        <f>SUM(table_1[[#This Row],[Third dose or booster, less than 21 days ago]:[Fourth dose or extra booster, at least 21 days ago]])</f>
        <v>0</v>
      </c>
    </row>
    <row r="798" spans="1:10" ht="15" hidden="1" customHeight="1" x14ac:dyDescent="0.3">
      <c r="A798" t="s">
        <v>1050</v>
      </c>
      <c r="B798">
        <v>2022</v>
      </c>
      <c r="C798" t="s">
        <v>1038</v>
      </c>
      <c r="D798" t="s">
        <v>1034</v>
      </c>
      <c r="E798" s="244">
        <v>23338</v>
      </c>
      <c r="F798" s="244">
        <f t="shared" si="12"/>
        <v>534</v>
      </c>
      <c r="G798" s="249">
        <v>723</v>
      </c>
      <c r="I798" s="249"/>
      <c r="J798" s="261">
        <f>SUM(table_1[[#This Row],[Third dose or booster, less than 21 days ago]:[Fourth dose or extra booster, at least 21 days ago]])</f>
        <v>0</v>
      </c>
    </row>
    <row r="799" spans="1:10" ht="15" hidden="1" customHeight="1" x14ac:dyDescent="0.3">
      <c r="A799" t="s">
        <v>1050</v>
      </c>
      <c r="B799">
        <v>2022</v>
      </c>
      <c r="C799" t="s">
        <v>1039</v>
      </c>
      <c r="D799" t="s">
        <v>1034</v>
      </c>
      <c r="E799" s="244">
        <v>18187</v>
      </c>
      <c r="F799" s="244">
        <f t="shared" si="12"/>
        <v>535</v>
      </c>
      <c r="G799" s="249">
        <v>734</v>
      </c>
      <c r="I799" s="249"/>
      <c r="J799" s="261">
        <f>SUM(table_1[[#This Row],[Third dose or booster, less than 21 days ago]:[Fourth dose or extra booster, at least 21 days ago]])</f>
        <v>0</v>
      </c>
    </row>
    <row r="800" spans="1:10" ht="15" hidden="1" customHeight="1" x14ac:dyDescent="0.3">
      <c r="A800" t="s">
        <v>1050</v>
      </c>
      <c r="B800">
        <v>2022</v>
      </c>
      <c r="C800" t="s">
        <v>1040</v>
      </c>
      <c r="D800" t="s">
        <v>1034</v>
      </c>
      <c r="E800" s="244">
        <v>16082</v>
      </c>
      <c r="F800" s="244">
        <f t="shared" si="12"/>
        <v>536</v>
      </c>
      <c r="G800" s="249">
        <v>745</v>
      </c>
      <c r="I800" s="249"/>
      <c r="J800" s="261">
        <f>SUM(table_1[[#This Row],[Third dose or booster, less than 21 days ago]:[Fourth dose or extra booster, at least 21 days ago]])</f>
        <v>0</v>
      </c>
    </row>
    <row r="801" spans="1:10" ht="15" hidden="1" customHeight="1" x14ac:dyDescent="0.3">
      <c r="A801" t="s">
        <v>1050</v>
      </c>
      <c r="B801">
        <v>2022</v>
      </c>
      <c r="C801" t="s">
        <v>1041</v>
      </c>
      <c r="D801" t="s">
        <v>1034</v>
      </c>
      <c r="E801" s="244">
        <v>14101</v>
      </c>
      <c r="F801" s="244">
        <f t="shared" si="12"/>
        <v>537</v>
      </c>
      <c r="G801" s="249">
        <v>756</v>
      </c>
      <c r="I801" s="249"/>
      <c r="J801" s="261">
        <f>SUM(table_1[[#This Row],[Third dose or booster, less than 21 days ago]:[Fourth dose or extra booster, at least 21 days ago]])</f>
        <v>0</v>
      </c>
    </row>
    <row r="802" spans="1:10" ht="15" hidden="1" customHeight="1" x14ac:dyDescent="0.3">
      <c r="A802" t="s">
        <v>1050</v>
      </c>
      <c r="B802">
        <v>2022</v>
      </c>
      <c r="C802" t="s">
        <v>1042</v>
      </c>
      <c r="D802" t="s">
        <v>1034</v>
      </c>
      <c r="E802" s="244">
        <v>12780</v>
      </c>
      <c r="F802" s="244">
        <f t="shared" si="12"/>
        <v>538</v>
      </c>
      <c r="G802" s="249">
        <v>767</v>
      </c>
      <c r="I802" s="249"/>
      <c r="J802" s="261">
        <f>SUM(table_1[[#This Row],[Third dose or booster, less than 21 days ago]:[Fourth dose or extra booster, at least 21 days ago]])</f>
        <v>0</v>
      </c>
    </row>
    <row r="803" spans="1:10" ht="15" hidden="1" customHeight="1" x14ac:dyDescent="0.3">
      <c r="A803" t="s">
        <v>1050</v>
      </c>
      <c r="B803">
        <v>2022</v>
      </c>
      <c r="C803" t="s">
        <v>1043</v>
      </c>
      <c r="D803" t="s">
        <v>1034</v>
      </c>
      <c r="E803" s="244">
        <v>11403</v>
      </c>
      <c r="F803" s="244">
        <f t="shared" si="12"/>
        <v>539</v>
      </c>
      <c r="G803" s="249">
        <v>778</v>
      </c>
      <c r="I803" s="249"/>
      <c r="J803" s="261">
        <f>SUM(table_1[[#This Row],[Third dose or booster, less than 21 days ago]:[Fourth dose or extra booster, at least 21 days ago]])</f>
        <v>0</v>
      </c>
    </row>
    <row r="804" spans="1:10" ht="15" hidden="1" customHeight="1" x14ac:dyDescent="0.3">
      <c r="A804" t="s">
        <v>1050</v>
      </c>
      <c r="B804">
        <v>2022</v>
      </c>
      <c r="C804" t="s">
        <v>1044</v>
      </c>
      <c r="D804" t="s">
        <v>1034</v>
      </c>
      <c r="E804" s="244">
        <v>8311</v>
      </c>
      <c r="F804" s="244">
        <f t="shared" si="12"/>
        <v>540</v>
      </c>
      <c r="G804" s="249">
        <v>789</v>
      </c>
      <c r="I804" s="249"/>
      <c r="J804" s="261">
        <f>SUM(table_1[[#This Row],[Third dose or booster, less than 21 days ago]:[Fourth dose or extra booster, at least 21 days ago]])</f>
        <v>0</v>
      </c>
    </row>
    <row r="805" spans="1:10" ht="15" hidden="1" customHeight="1" x14ac:dyDescent="0.3">
      <c r="A805" t="s">
        <v>1050</v>
      </c>
      <c r="B805">
        <v>2022</v>
      </c>
      <c r="C805" t="s">
        <v>1045</v>
      </c>
      <c r="D805" t="s">
        <v>1034</v>
      </c>
      <c r="E805" s="244">
        <v>8221</v>
      </c>
      <c r="F805" s="244">
        <f t="shared" si="12"/>
        <v>541</v>
      </c>
      <c r="G805" s="249">
        <v>800</v>
      </c>
      <c r="I805" s="249"/>
      <c r="J805" s="261">
        <f>SUM(table_1[[#This Row],[Third dose or booster, less than 21 days ago]:[Fourth dose or extra booster, at least 21 days ago]])</f>
        <v>0</v>
      </c>
    </row>
    <row r="806" spans="1:10" ht="15" hidden="1" customHeight="1" x14ac:dyDescent="0.3">
      <c r="A806" t="s">
        <v>1050</v>
      </c>
      <c r="B806">
        <v>2023</v>
      </c>
      <c r="C806" t="s">
        <v>1046</v>
      </c>
      <c r="D806" t="s">
        <v>1034</v>
      </c>
      <c r="E806" s="244">
        <v>6354</v>
      </c>
      <c r="F806" s="244">
        <f t="shared" si="12"/>
        <v>542</v>
      </c>
      <c r="G806" s="249">
        <v>811</v>
      </c>
      <c r="I806" s="249"/>
      <c r="J806" s="261">
        <f>SUM(table_1[[#This Row],[Third dose or booster, less than 21 days ago]:[Fourth dose or extra booster, at least 21 days ago]])</f>
        <v>0</v>
      </c>
    </row>
    <row r="807" spans="1:10" ht="15" hidden="1" customHeight="1" x14ac:dyDescent="0.3">
      <c r="A807" t="s">
        <v>1050</v>
      </c>
      <c r="B807">
        <v>2023</v>
      </c>
      <c r="C807" t="s">
        <v>1047</v>
      </c>
      <c r="D807" t="s">
        <v>1034</v>
      </c>
      <c r="E807" s="244">
        <v>4790</v>
      </c>
      <c r="F807" s="244">
        <f t="shared" si="12"/>
        <v>543</v>
      </c>
      <c r="G807" s="249">
        <v>822</v>
      </c>
      <c r="I807" s="249"/>
      <c r="J807" s="261">
        <f>SUM(table_1[[#This Row],[Third dose or booster, less than 21 days ago]:[Fourth dose or extra booster, at least 21 days ago]])</f>
        <v>0</v>
      </c>
    </row>
    <row r="808" spans="1:10" ht="15" hidden="1" customHeight="1" x14ac:dyDescent="0.3">
      <c r="A808" t="s">
        <v>1050</v>
      </c>
      <c r="B808">
        <v>2023</v>
      </c>
      <c r="C808" t="s">
        <v>1048</v>
      </c>
      <c r="D808" t="s">
        <v>1034</v>
      </c>
      <c r="E808" s="244">
        <v>4884</v>
      </c>
      <c r="F808" s="244">
        <f t="shared" si="12"/>
        <v>544</v>
      </c>
      <c r="G808" s="249">
        <v>833</v>
      </c>
      <c r="I808" s="249"/>
      <c r="J808" s="261">
        <f>SUM(table_1[[#This Row],[Third dose or booster, less than 21 days ago]:[Fourth dose or extra booster, at least 21 days ago]])</f>
        <v>0</v>
      </c>
    </row>
    <row r="809" spans="1:10" ht="15" hidden="1" customHeight="1" x14ac:dyDescent="0.3">
      <c r="A809" t="s">
        <v>1050</v>
      </c>
      <c r="B809">
        <v>2023</v>
      </c>
      <c r="C809" t="s">
        <v>1027</v>
      </c>
      <c r="D809" t="s">
        <v>1034</v>
      </c>
      <c r="E809" s="244">
        <v>4406</v>
      </c>
      <c r="F809" s="244">
        <f t="shared" si="12"/>
        <v>545</v>
      </c>
      <c r="G809" s="249">
        <v>844</v>
      </c>
      <c r="I809" s="249"/>
      <c r="J809" s="261">
        <f>SUM(table_1[[#This Row],[Third dose or booster, less than 21 days ago]:[Fourth dose or extra booster, at least 21 days ago]])</f>
        <v>0</v>
      </c>
    </row>
    <row r="810" spans="1:10" ht="15" hidden="1" customHeight="1" x14ac:dyDescent="0.3">
      <c r="A810" t="s">
        <v>1050</v>
      </c>
      <c r="B810">
        <v>2023</v>
      </c>
      <c r="C810" t="s">
        <v>1038</v>
      </c>
      <c r="D810" t="s">
        <v>1034</v>
      </c>
      <c r="E810" s="244">
        <v>4011</v>
      </c>
      <c r="F810" s="244">
        <f t="shared" si="12"/>
        <v>546</v>
      </c>
      <c r="G810" s="249">
        <v>855</v>
      </c>
      <c r="I810" s="249"/>
      <c r="J810" s="261">
        <f>SUM(table_1[[#This Row],[Third dose or booster, less than 21 days ago]:[Fourth dose or extra booster, at least 21 days ago]])</f>
        <v>0</v>
      </c>
    </row>
    <row r="811" spans="1:10" ht="15" hidden="1" customHeight="1" x14ac:dyDescent="0.3">
      <c r="A811" t="s">
        <v>1050</v>
      </c>
      <c r="B811">
        <v>2021</v>
      </c>
      <c r="C811" t="s">
        <v>1027</v>
      </c>
      <c r="D811" t="s">
        <v>1033</v>
      </c>
      <c r="E811" s="244">
        <v>1</v>
      </c>
      <c r="F811" s="244">
        <f t="shared" si="12"/>
        <v>547</v>
      </c>
      <c r="G811" s="249">
        <v>579</v>
      </c>
      <c r="I811" s="249"/>
      <c r="J811" s="261">
        <f>SUM(table_1[[#This Row],[Third dose or booster, less than 21 days ago]:[Fourth dose or extra booster, at least 21 days ago]])</f>
        <v>0</v>
      </c>
    </row>
    <row r="812" spans="1:10" ht="15" hidden="1" customHeight="1" x14ac:dyDescent="0.3">
      <c r="A812" t="s">
        <v>1050</v>
      </c>
      <c r="B812">
        <v>2021</v>
      </c>
      <c r="C812" t="s">
        <v>1038</v>
      </c>
      <c r="D812" t="s">
        <v>1033</v>
      </c>
      <c r="E812" s="244">
        <v>1</v>
      </c>
      <c r="F812" s="244">
        <f t="shared" si="12"/>
        <v>548</v>
      </c>
      <c r="G812" s="249">
        <v>590</v>
      </c>
      <c r="I812" s="249"/>
      <c r="J812" s="261">
        <f>SUM(table_1[[#This Row],[Third dose or booster, less than 21 days ago]:[Fourth dose or extra booster, at least 21 days ago]])</f>
        <v>0</v>
      </c>
    </row>
    <row r="813" spans="1:10" ht="15" hidden="1" customHeight="1" x14ac:dyDescent="0.3">
      <c r="A813" t="s">
        <v>1050</v>
      </c>
      <c r="B813">
        <v>2021</v>
      </c>
      <c r="C813" t="s">
        <v>1039</v>
      </c>
      <c r="D813" t="s">
        <v>1033</v>
      </c>
      <c r="E813" s="244">
        <v>0</v>
      </c>
      <c r="F813" s="244">
        <f t="shared" si="12"/>
        <v>549</v>
      </c>
      <c r="G813" s="249">
        <v>601</v>
      </c>
      <c r="I813" s="249"/>
      <c r="J813" s="261">
        <f>SUM(table_1[[#This Row],[Third dose or booster, less than 21 days ago]:[Fourth dose or extra booster, at least 21 days ago]])</f>
        <v>0</v>
      </c>
    </row>
    <row r="814" spans="1:10" ht="15" hidden="1" customHeight="1" x14ac:dyDescent="0.3">
      <c r="A814" t="s">
        <v>1050</v>
      </c>
      <c r="B814">
        <v>2021</v>
      </c>
      <c r="C814" t="s">
        <v>1040</v>
      </c>
      <c r="D814" t="s">
        <v>1033</v>
      </c>
      <c r="E814" s="244">
        <v>0</v>
      </c>
      <c r="F814" s="244">
        <f t="shared" si="12"/>
        <v>550</v>
      </c>
      <c r="G814" s="249">
        <v>612</v>
      </c>
      <c r="I814" s="249"/>
      <c r="J814" s="261">
        <f>SUM(table_1[[#This Row],[Third dose or booster, less than 21 days ago]:[Fourth dose or extra booster, at least 21 days ago]])</f>
        <v>0</v>
      </c>
    </row>
    <row r="815" spans="1:10" ht="15" hidden="1" customHeight="1" x14ac:dyDescent="0.3">
      <c r="A815" t="s">
        <v>1050</v>
      </c>
      <c r="B815">
        <v>2021</v>
      </c>
      <c r="C815" t="s">
        <v>1041</v>
      </c>
      <c r="D815" t="s">
        <v>1033</v>
      </c>
      <c r="E815" s="244">
        <v>0</v>
      </c>
      <c r="F815" s="244">
        <f t="shared" si="12"/>
        <v>551</v>
      </c>
      <c r="G815" s="249">
        <v>623</v>
      </c>
      <c r="I815" s="249"/>
      <c r="J815" s="261">
        <f>SUM(table_1[[#This Row],[Third dose or booster, less than 21 days ago]:[Fourth dose or extra booster, at least 21 days ago]])</f>
        <v>0</v>
      </c>
    </row>
    <row r="816" spans="1:10" ht="15" hidden="1" customHeight="1" x14ac:dyDescent="0.3">
      <c r="A816" t="s">
        <v>1050</v>
      </c>
      <c r="B816">
        <v>2021</v>
      </c>
      <c r="C816" t="s">
        <v>1042</v>
      </c>
      <c r="D816" t="s">
        <v>1033</v>
      </c>
      <c r="E816" s="244">
        <v>87</v>
      </c>
      <c r="F816" s="244">
        <f t="shared" si="12"/>
        <v>552</v>
      </c>
      <c r="G816" s="249">
        <v>634</v>
      </c>
      <c r="I816" s="249"/>
      <c r="J816" s="261">
        <f>SUM(table_1[[#This Row],[Third dose or booster, less than 21 days ago]:[Fourth dose or extra booster, at least 21 days ago]])</f>
        <v>0</v>
      </c>
    </row>
    <row r="817" spans="1:10" ht="15" hidden="1" customHeight="1" x14ac:dyDescent="0.3">
      <c r="A817" t="s">
        <v>1050</v>
      </c>
      <c r="B817">
        <v>2021</v>
      </c>
      <c r="C817" t="s">
        <v>1043</v>
      </c>
      <c r="D817" t="s">
        <v>1033</v>
      </c>
      <c r="E817" s="244">
        <v>3675</v>
      </c>
      <c r="F817" s="244">
        <f t="shared" si="12"/>
        <v>553</v>
      </c>
      <c r="G817" s="249">
        <v>645</v>
      </c>
      <c r="I817" s="249"/>
      <c r="J817" s="261">
        <f>SUM(table_1[[#This Row],[Third dose or booster, less than 21 days ago]:[Fourth dose or extra booster, at least 21 days ago]])</f>
        <v>0</v>
      </c>
    </row>
    <row r="818" spans="1:10" ht="15" hidden="1" customHeight="1" x14ac:dyDescent="0.3">
      <c r="A818" t="s">
        <v>1050</v>
      </c>
      <c r="B818">
        <v>2021</v>
      </c>
      <c r="C818" t="s">
        <v>1044</v>
      </c>
      <c r="D818" t="s">
        <v>1033</v>
      </c>
      <c r="E818" s="244">
        <v>4566</v>
      </c>
      <c r="F818" s="244">
        <f t="shared" si="12"/>
        <v>554</v>
      </c>
      <c r="G818" s="249">
        <v>656</v>
      </c>
      <c r="I818" s="249"/>
      <c r="J818" s="261">
        <f>SUM(table_1[[#This Row],[Third dose or booster, less than 21 days ago]:[Fourth dose or extra booster, at least 21 days ago]])</f>
        <v>0</v>
      </c>
    </row>
    <row r="819" spans="1:10" ht="15" hidden="1" customHeight="1" x14ac:dyDescent="0.3">
      <c r="A819" t="s">
        <v>1050</v>
      </c>
      <c r="B819">
        <v>2021</v>
      </c>
      <c r="C819" t="s">
        <v>1045</v>
      </c>
      <c r="D819" t="s">
        <v>1033</v>
      </c>
      <c r="E819" s="244">
        <v>3431</v>
      </c>
      <c r="F819" s="244">
        <f t="shared" si="12"/>
        <v>555</v>
      </c>
      <c r="G819" s="249">
        <v>667</v>
      </c>
      <c r="I819" s="249"/>
      <c r="J819" s="261">
        <f>SUM(table_1[[#This Row],[Third dose or booster, less than 21 days ago]:[Fourth dose or extra booster, at least 21 days ago]])</f>
        <v>0</v>
      </c>
    </row>
    <row r="820" spans="1:10" ht="15" hidden="1" customHeight="1" x14ac:dyDescent="0.3">
      <c r="A820" t="s">
        <v>1050</v>
      </c>
      <c r="B820">
        <v>2022</v>
      </c>
      <c r="C820" t="s">
        <v>1046</v>
      </c>
      <c r="D820" t="s">
        <v>1033</v>
      </c>
      <c r="E820" s="244">
        <v>1075</v>
      </c>
      <c r="F820" s="244">
        <f t="shared" si="12"/>
        <v>556</v>
      </c>
      <c r="G820" s="249">
        <v>678</v>
      </c>
      <c r="I820" s="249"/>
      <c r="J820" s="261">
        <f>SUM(table_1[[#This Row],[Third dose or booster, less than 21 days ago]:[Fourth dose or extra booster, at least 21 days ago]])</f>
        <v>0</v>
      </c>
    </row>
    <row r="821" spans="1:10" ht="15" hidden="1" customHeight="1" x14ac:dyDescent="0.3">
      <c r="A821" t="s">
        <v>1050</v>
      </c>
      <c r="B821">
        <v>2022</v>
      </c>
      <c r="C821" t="s">
        <v>1047</v>
      </c>
      <c r="D821" t="s">
        <v>1033</v>
      </c>
      <c r="E821" s="244">
        <v>202</v>
      </c>
      <c r="F821" s="244">
        <f t="shared" si="12"/>
        <v>557</v>
      </c>
      <c r="G821" s="249">
        <v>689</v>
      </c>
      <c r="I821" s="249"/>
      <c r="J821" s="261">
        <f>SUM(table_1[[#This Row],[Third dose or booster, less than 21 days ago]:[Fourth dose or extra booster, at least 21 days ago]])</f>
        <v>0</v>
      </c>
    </row>
    <row r="822" spans="1:10" ht="15" hidden="1" customHeight="1" x14ac:dyDescent="0.3">
      <c r="A822" t="s">
        <v>1050</v>
      </c>
      <c r="B822">
        <v>2022</v>
      </c>
      <c r="C822" t="s">
        <v>1048</v>
      </c>
      <c r="D822" t="s">
        <v>1033</v>
      </c>
      <c r="E822" s="244">
        <v>99</v>
      </c>
      <c r="F822" s="244">
        <f t="shared" si="12"/>
        <v>558</v>
      </c>
      <c r="G822" s="249">
        <v>700</v>
      </c>
      <c r="I822" s="249"/>
      <c r="J822" s="261">
        <f>SUM(table_1[[#This Row],[Third dose or booster, less than 21 days ago]:[Fourth dose or extra booster, at least 21 days ago]])</f>
        <v>0</v>
      </c>
    </row>
    <row r="823" spans="1:10" ht="15" hidden="1" customHeight="1" x14ac:dyDescent="0.3">
      <c r="A823" t="s">
        <v>1050</v>
      </c>
      <c r="B823">
        <v>2022</v>
      </c>
      <c r="C823" t="s">
        <v>1027</v>
      </c>
      <c r="D823" t="s">
        <v>1033</v>
      </c>
      <c r="E823" s="244">
        <v>85</v>
      </c>
      <c r="F823" s="244">
        <f t="shared" si="12"/>
        <v>559</v>
      </c>
      <c r="G823" s="249">
        <v>711</v>
      </c>
      <c r="I823" s="249"/>
      <c r="J823" s="261">
        <f>SUM(table_1[[#This Row],[Third dose or booster, less than 21 days ago]:[Fourth dose or extra booster, at least 21 days ago]])</f>
        <v>0</v>
      </c>
    </row>
    <row r="824" spans="1:10" ht="15" hidden="1" customHeight="1" x14ac:dyDescent="0.3">
      <c r="A824" t="s">
        <v>1050</v>
      </c>
      <c r="B824">
        <v>2022</v>
      </c>
      <c r="C824" t="s">
        <v>1038</v>
      </c>
      <c r="D824" t="s">
        <v>1033</v>
      </c>
      <c r="E824" s="244">
        <v>113</v>
      </c>
      <c r="F824" s="244">
        <f t="shared" si="12"/>
        <v>560</v>
      </c>
      <c r="G824" s="249">
        <v>722</v>
      </c>
      <c r="I824" s="249"/>
      <c r="J824" s="261">
        <f>SUM(table_1[[#This Row],[Third dose or booster, less than 21 days ago]:[Fourth dose or extra booster, at least 21 days ago]])</f>
        <v>0</v>
      </c>
    </row>
    <row r="825" spans="1:10" ht="15" hidden="1" customHeight="1" x14ac:dyDescent="0.3">
      <c r="A825" t="s">
        <v>1050</v>
      </c>
      <c r="B825">
        <v>2022</v>
      </c>
      <c r="C825" t="s">
        <v>1039</v>
      </c>
      <c r="D825" t="s">
        <v>1033</v>
      </c>
      <c r="E825" s="244">
        <v>70</v>
      </c>
      <c r="F825" s="244">
        <f t="shared" si="12"/>
        <v>561</v>
      </c>
      <c r="G825" s="249">
        <v>733</v>
      </c>
      <c r="I825" s="249"/>
      <c r="J825" s="261">
        <f>SUM(table_1[[#This Row],[Third dose or booster, less than 21 days ago]:[Fourth dose or extra booster, at least 21 days ago]])</f>
        <v>0</v>
      </c>
    </row>
    <row r="826" spans="1:10" ht="15" hidden="1" customHeight="1" x14ac:dyDescent="0.3">
      <c r="A826" t="s">
        <v>1050</v>
      </c>
      <c r="B826">
        <v>2022</v>
      </c>
      <c r="C826" t="s">
        <v>1040</v>
      </c>
      <c r="D826" t="s">
        <v>1033</v>
      </c>
      <c r="E826" s="244">
        <v>34</v>
      </c>
      <c r="F826" s="244">
        <f t="shared" si="12"/>
        <v>562</v>
      </c>
      <c r="G826" s="249">
        <v>744</v>
      </c>
      <c r="I826" s="249"/>
      <c r="J826" s="261">
        <f>SUM(table_1[[#This Row],[Third dose or booster, less than 21 days ago]:[Fourth dose or extra booster, at least 21 days ago]])</f>
        <v>0</v>
      </c>
    </row>
    <row r="827" spans="1:10" ht="15" hidden="1" customHeight="1" x14ac:dyDescent="0.3">
      <c r="A827" t="s">
        <v>1050</v>
      </c>
      <c r="B827">
        <v>2022</v>
      </c>
      <c r="C827" t="s">
        <v>1041</v>
      </c>
      <c r="D827" t="s">
        <v>1033</v>
      </c>
      <c r="E827" s="244">
        <v>5</v>
      </c>
      <c r="F827" s="244">
        <f t="shared" si="12"/>
        <v>563</v>
      </c>
      <c r="G827" s="249">
        <v>755</v>
      </c>
      <c r="I827" s="249"/>
      <c r="J827" s="261">
        <f>SUM(table_1[[#This Row],[Third dose or booster, less than 21 days ago]:[Fourth dose or extra booster, at least 21 days ago]])</f>
        <v>0</v>
      </c>
    </row>
    <row r="828" spans="1:10" ht="15" hidden="1" customHeight="1" x14ac:dyDescent="0.3">
      <c r="A828" t="s">
        <v>1050</v>
      </c>
      <c r="B828">
        <v>2022</v>
      </c>
      <c r="C828" t="s">
        <v>1042</v>
      </c>
      <c r="D828" t="s">
        <v>1033</v>
      </c>
      <c r="E828" s="244">
        <v>4</v>
      </c>
      <c r="F828" s="244">
        <f t="shared" si="12"/>
        <v>564</v>
      </c>
      <c r="G828" s="249">
        <v>766</v>
      </c>
      <c r="I828" s="249"/>
      <c r="J828" s="261">
        <f>SUM(table_1[[#This Row],[Third dose or booster, less than 21 days ago]:[Fourth dose or extra booster, at least 21 days ago]])</f>
        <v>0</v>
      </c>
    </row>
    <row r="829" spans="1:10" ht="15" hidden="1" customHeight="1" x14ac:dyDescent="0.3">
      <c r="A829" t="s">
        <v>1050</v>
      </c>
      <c r="B829">
        <v>2022</v>
      </c>
      <c r="C829" t="s">
        <v>1043</v>
      </c>
      <c r="D829" t="s">
        <v>1033</v>
      </c>
      <c r="E829" s="244">
        <v>6</v>
      </c>
      <c r="F829" s="244">
        <f t="shared" si="12"/>
        <v>565</v>
      </c>
      <c r="G829" s="249">
        <v>777</v>
      </c>
      <c r="I829" s="249"/>
      <c r="J829" s="261">
        <f>SUM(table_1[[#This Row],[Third dose or booster, less than 21 days ago]:[Fourth dose or extra booster, at least 21 days ago]])</f>
        <v>0</v>
      </c>
    </row>
    <row r="830" spans="1:10" ht="15" hidden="1" customHeight="1" x14ac:dyDescent="0.3">
      <c r="A830" t="s">
        <v>1050</v>
      </c>
      <c r="B830">
        <v>2022</v>
      </c>
      <c r="C830" t="s">
        <v>1044</v>
      </c>
      <c r="D830" t="s">
        <v>1033</v>
      </c>
      <c r="E830" s="244">
        <v>1</v>
      </c>
      <c r="F830" s="244">
        <f t="shared" si="12"/>
        <v>566</v>
      </c>
      <c r="G830" s="249">
        <v>788</v>
      </c>
      <c r="I830" s="249"/>
      <c r="J830" s="261">
        <f>SUM(table_1[[#This Row],[Third dose or booster, less than 21 days ago]:[Fourth dose or extra booster, at least 21 days ago]])</f>
        <v>0</v>
      </c>
    </row>
    <row r="831" spans="1:10" ht="15" hidden="1" customHeight="1" x14ac:dyDescent="0.3">
      <c r="A831" t="s">
        <v>1050</v>
      </c>
      <c r="B831">
        <v>2022</v>
      </c>
      <c r="C831" t="s">
        <v>1045</v>
      </c>
      <c r="D831" t="s">
        <v>1033</v>
      </c>
      <c r="E831" s="244">
        <v>1</v>
      </c>
      <c r="F831" s="244">
        <f t="shared" si="12"/>
        <v>567</v>
      </c>
      <c r="G831" s="249">
        <v>799</v>
      </c>
      <c r="I831" s="249"/>
      <c r="J831" s="261">
        <f>SUM(table_1[[#This Row],[Third dose or booster, less than 21 days ago]:[Fourth dose or extra booster, at least 21 days ago]])</f>
        <v>0</v>
      </c>
    </row>
    <row r="832" spans="1:10" ht="15" hidden="1" customHeight="1" x14ac:dyDescent="0.3">
      <c r="A832" t="s">
        <v>1050</v>
      </c>
      <c r="B832">
        <v>2023</v>
      </c>
      <c r="C832" t="s">
        <v>1046</v>
      </c>
      <c r="D832" t="s">
        <v>1033</v>
      </c>
      <c r="E832" s="244">
        <v>1</v>
      </c>
      <c r="F832" s="244">
        <f t="shared" si="12"/>
        <v>568</v>
      </c>
      <c r="G832" s="249">
        <v>810</v>
      </c>
      <c r="I832" s="249"/>
      <c r="J832" s="261">
        <f>SUM(table_1[[#This Row],[Third dose or booster, less than 21 days ago]:[Fourth dose or extra booster, at least 21 days ago]])</f>
        <v>0</v>
      </c>
    </row>
    <row r="833" spans="1:10" ht="15" hidden="1" customHeight="1" x14ac:dyDescent="0.3">
      <c r="A833" t="s">
        <v>1050</v>
      </c>
      <c r="B833">
        <v>2023</v>
      </c>
      <c r="C833" t="s">
        <v>1047</v>
      </c>
      <c r="D833" t="s">
        <v>1033</v>
      </c>
      <c r="E833" s="244">
        <v>0</v>
      </c>
      <c r="F833" s="244">
        <f t="shared" si="12"/>
        <v>569</v>
      </c>
      <c r="G833" s="249">
        <v>821</v>
      </c>
      <c r="I833" s="249"/>
      <c r="J833" s="261">
        <f>SUM(table_1[[#This Row],[Third dose or booster, less than 21 days ago]:[Fourth dose or extra booster, at least 21 days ago]])</f>
        <v>0</v>
      </c>
    </row>
    <row r="834" spans="1:10" ht="15" hidden="1" customHeight="1" x14ac:dyDescent="0.3">
      <c r="A834" t="s">
        <v>1050</v>
      </c>
      <c r="B834">
        <v>2023</v>
      </c>
      <c r="C834" t="s">
        <v>1048</v>
      </c>
      <c r="D834" t="s">
        <v>1033</v>
      </c>
      <c r="E834" s="244">
        <v>0</v>
      </c>
      <c r="F834" s="244">
        <f t="shared" si="12"/>
        <v>570</v>
      </c>
      <c r="G834" s="249">
        <v>832</v>
      </c>
      <c r="I834" s="249"/>
      <c r="J834" s="261">
        <f>SUM(table_1[[#This Row],[Third dose or booster, less than 21 days ago]:[Fourth dose or extra booster, at least 21 days ago]])</f>
        <v>0</v>
      </c>
    </row>
    <row r="835" spans="1:10" ht="15" hidden="1" customHeight="1" x14ac:dyDescent="0.3">
      <c r="A835" t="s">
        <v>1050</v>
      </c>
      <c r="B835">
        <v>2023</v>
      </c>
      <c r="C835" t="s">
        <v>1027</v>
      </c>
      <c r="D835" t="s">
        <v>1033</v>
      </c>
      <c r="E835" s="244">
        <v>1</v>
      </c>
      <c r="F835" s="244">
        <f t="shared" si="12"/>
        <v>571</v>
      </c>
      <c r="G835" s="249">
        <v>843</v>
      </c>
      <c r="I835" s="249"/>
      <c r="J835" s="261">
        <f>SUM(table_1[[#This Row],[Third dose or booster, less than 21 days ago]:[Fourth dose or extra booster, at least 21 days ago]])</f>
        <v>0</v>
      </c>
    </row>
    <row r="836" spans="1:10" ht="15" hidden="1" customHeight="1" x14ac:dyDescent="0.3">
      <c r="A836" t="s">
        <v>1050</v>
      </c>
      <c r="B836">
        <v>2023</v>
      </c>
      <c r="C836" t="s">
        <v>1038</v>
      </c>
      <c r="D836" t="s">
        <v>1033</v>
      </c>
      <c r="E836" s="244">
        <v>0</v>
      </c>
      <c r="F836" s="244">
        <f t="shared" si="12"/>
        <v>572</v>
      </c>
      <c r="G836" s="249">
        <v>854</v>
      </c>
      <c r="I836" s="249"/>
      <c r="J836" s="261">
        <f>SUM(table_1[[#This Row],[Third dose or booster, less than 21 days ago]:[Fourth dose or extra booster, at least 21 days ago]])</f>
        <v>0</v>
      </c>
    </row>
    <row r="837" spans="1:10" ht="15" hidden="1" customHeight="1" x14ac:dyDescent="0.3">
      <c r="A837" t="s">
        <v>1050</v>
      </c>
      <c r="B837">
        <v>2021</v>
      </c>
      <c r="C837" t="s">
        <v>1027</v>
      </c>
      <c r="D837" t="s">
        <v>1014</v>
      </c>
      <c r="E837" s="244">
        <v>3346</v>
      </c>
      <c r="F837" s="244">
        <f t="shared" si="12"/>
        <v>573</v>
      </c>
      <c r="G837" s="249">
        <v>573</v>
      </c>
      <c r="I837" s="249"/>
      <c r="J837" s="261">
        <f>SUM(table_1[[#This Row],[Third dose or booster, less than 21 days ago]:[Fourth dose or extra booster, at least 21 days ago]])</f>
        <v>0</v>
      </c>
    </row>
    <row r="838" spans="1:10" ht="15" hidden="1" customHeight="1" x14ac:dyDescent="0.3">
      <c r="A838" t="s">
        <v>1050</v>
      </c>
      <c r="B838">
        <v>2021</v>
      </c>
      <c r="C838" t="s">
        <v>1038</v>
      </c>
      <c r="D838" t="s">
        <v>1014</v>
      </c>
      <c r="E838" s="244">
        <v>2801</v>
      </c>
      <c r="F838" s="244">
        <f t="shared" si="12"/>
        <v>574</v>
      </c>
      <c r="G838" s="249">
        <v>584</v>
      </c>
      <c r="I838" s="249"/>
      <c r="J838" s="261">
        <f>SUM(table_1[[#This Row],[Third dose or booster, less than 21 days ago]:[Fourth dose or extra booster, at least 21 days ago]])</f>
        <v>0</v>
      </c>
    </row>
    <row r="839" spans="1:10" ht="15" hidden="1" customHeight="1" x14ac:dyDescent="0.3">
      <c r="A839" t="s">
        <v>1050</v>
      </c>
      <c r="B839">
        <v>2021</v>
      </c>
      <c r="C839" t="s">
        <v>1039</v>
      </c>
      <c r="D839" t="s">
        <v>1014</v>
      </c>
      <c r="E839" s="244">
        <v>2307</v>
      </c>
      <c r="F839" s="244">
        <f t="shared" si="12"/>
        <v>575</v>
      </c>
      <c r="G839" s="249">
        <v>595</v>
      </c>
      <c r="I839" s="249"/>
      <c r="J839" s="261">
        <f>SUM(table_1[[#This Row],[Third dose or booster, less than 21 days ago]:[Fourth dose or extra booster, at least 21 days ago]])</f>
        <v>0</v>
      </c>
    </row>
    <row r="840" spans="1:10" ht="15" hidden="1" customHeight="1" x14ac:dyDescent="0.3">
      <c r="A840" t="s">
        <v>1050</v>
      </c>
      <c r="B840">
        <v>2021</v>
      </c>
      <c r="C840" t="s">
        <v>1040</v>
      </c>
      <c r="D840" t="s">
        <v>1014</v>
      </c>
      <c r="E840" s="244">
        <v>2194</v>
      </c>
      <c r="F840" s="244">
        <f t="shared" si="12"/>
        <v>576</v>
      </c>
      <c r="G840" s="249">
        <v>606</v>
      </c>
      <c r="I840" s="249"/>
      <c r="J840" s="261">
        <f>SUM(table_1[[#This Row],[Third dose or booster, less than 21 days ago]:[Fourth dose or extra booster, at least 21 days ago]])</f>
        <v>0</v>
      </c>
    </row>
    <row r="841" spans="1:10" ht="15" hidden="1" customHeight="1" x14ac:dyDescent="0.3">
      <c r="A841" t="s">
        <v>1050</v>
      </c>
      <c r="B841">
        <v>2021</v>
      </c>
      <c r="C841" t="s">
        <v>1041</v>
      </c>
      <c r="D841" t="s">
        <v>1014</v>
      </c>
      <c r="E841" s="244">
        <v>1925</v>
      </c>
      <c r="F841" s="244">
        <f t="shared" si="12"/>
        <v>577</v>
      </c>
      <c r="G841" s="249">
        <v>617</v>
      </c>
      <c r="I841" s="249"/>
      <c r="J841" s="261">
        <f>SUM(table_1[[#This Row],[Third dose or booster, less than 21 days ago]:[Fourth dose or extra booster, at least 21 days ago]])</f>
        <v>0</v>
      </c>
    </row>
    <row r="842" spans="1:10" ht="15" hidden="1" customHeight="1" x14ac:dyDescent="0.3">
      <c r="A842" t="s">
        <v>1050</v>
      </c>
      <c r="B842">
        <v>2021</v>
      </c>
      <c r="C842" t="s">
        <v>1042</v>
      </c>
      <c r="D842" t="s">
        <v>1014</v>
      </c>
      <c r="E842" s="244">
        <v>1832</v>
      </c>
      <c r="F842" s="244">
        <f t="shared" ref="F842:F862" si="13">F841+1</f>
        <v>578</v>
      </c>
      <c r="G842" s="249">
        <v>628</v>
      </c>
      <c r="I842" s="249"/>
      <c r="J842" s="261">
        <f>SUM(table_1[[#This Row],[Third dose or booster, less than 21 days ago]:[Fourth dose or extra booster, at least 21 days ago]])</f>
        <v>0</v>
      </c>
    </row>
    <row r="843" spans="1:10" ht="15" hidden="1" customHeight="1" x14ac:dyDescent="0.3">
      <c r="A843" t="s">
        <v>1050</v>
      </c>
      <c r="B843">
        <v>2021</v>
      </c>
      <c r="C843" t="s">
        <v>1043</v>
      </c>
      <c r="D843" t="s">
        <v>1014</v>
      </c>
      <c r="E843" s="244">
        <v>1878</v>
      </c>
      <c r="F843" s="244">
        <f t="shared" si="13"/>
        <v>579</v>
      </c>
      <c r="G843" s="249">
        <v>639</v>
      </c>
      <c r="I843" s="249"/>
      <c r="J843" s="261">
        <f>SUM(table_1[[#This Row],[Third dose or booster, less than 21 days ago]:[Fourth dose or extra booster, at least 21 days ago]])</f>
        <v>0</v>
      </c>
    </row>
    <row r="844" spans="1:10" ht="15" hidden="1" customHeight="1" x14ac:dyDescent="0.3">
      <c r="A844" t="s">
        <v>1050</v>
      </c>
      <c r="B844">
        <v>2021</v>
      </c>
      <c r="C844" t="s">
        <v>1044</v>
      </c>
      <c r="D844" t="s">
        <v>1014</v>
      </c>
      <c r="E844" s="244">
        <v>1869</v>
      </c>
      <c r="F844" s="244">
        <f t="shared" si="13"/>
        <v>580</v>
      </c>
      <c r="G844" s="249">
        <v>650</v>
      </c>
      <c r="I844" s="249"/>
      <c r="J844" s="261">
        <f>SUM(table_1[[#This Row],[Third dose or booster, less than 21 days ago]:[Fourth dose or extra booster, at least 21 days ago]])</f>
        <v>0</v>
      </c>
    </row>
    <row r="845" spans="1:10" ht="15" hidden="1" customHeight="1" x14ac:dyDescent="0.3">
      <c r="A845" t="s">
        <v>1050</v>
      </c>
      <c r="B845">
        <v>2021</v>
      </c>
      <c r="C845" t="s">
        <v>1045</v>
      </c>
      <c r="D845" t="s">
        <v>1014</v>
      </c>
      <c r="E845" s="244">
        <v>1992</v>
      </c>
      <c r="F845" s="244">
        <f t="shared" si="13"/>
        <v>581</v>
      </c>
      <c r="G845" s="249">
        <v>661</v>
      </c>
      <c r="I845" s="249"/>
      <c r="J845" s="261">
        <f>SUM(table_1[[#This Row],[Third dose or booster, less than 21 days ago]:[Fourth dose or extra booster, at least 21 days ago]])</f>
        <v>0</v>
      </c>
    </row>
    <row r="846" spans="1:10" ht="15" hidden="1" customHeight="1" x14ac:dyDescent="0.3">
      <c r="A846" t="s">
        <v>1050</v>
      </c>
      <c r="B846">
        <v>2022</v>
      </c>
      <c r="C846" t="s">
        <v>1046</v>
      </c>
      <c r="D846" t="s">
        <v>1014</v>
      </c>
      <c r="E846" s="244">
        <v>1776</v>
      </c>
      <c r="F846" s="244">
        <f t="shared" si="13"/>
        <v>582</v>
      </c>
      <c r="G846" s="249">
        <v>672</v>
      </c>
      <c r="I846" s="249"/>
      <c r="J846" s="261">
        <f>SUM(table_1[[#This Row],[Third dose or booster, less than 21 days ago]:[Fourth dose or extra booster, at least 21 days ago]])</f>
        <v>0</v>
      </c>
    </row>
    <row r="847" spans="1:10" ht="15" hidden="1" customHeight="1" x14ac:dyDescent="0.3">
      <c r="A847" t="s">
        <v>1050</v>
      </c>
      <c r="B847">
        <v>2022</v>
      </c>
      <c r="C847" t="s">
        <v>1047</v>
      </c>
      <c r="D847" t="s">
        <v>1014</v>
      </c>
      <c r="E847" s="244">
        <v>1503</v>
      </c>
      <c r="F847" s="244">
        <f t="shared" si="13"/>
        <v>583</v>
      </c>
      <c r="G847" s="249">
        <v>683</v>
      </c>
      <c r="I847" s="249"/>
      <c r="J847" s="261">
        <f>SUM(table_1[[#This Row],[Third dose or booster, less than 21 days ago]:[Fourth dose or extra booster, at least 21 days ago]])</f>
        <v>0</v>
      </c>
    </row>
    <row r="848" spans="1:10" ht="15" hidden="1" customHeight="1" x14ac:dyDescent="0.3">
      <c r="A848" t="s">
        <v>1050</v>
      </c>
      <c r="B848">
        <v>2022</v>
      </c>
      <c r="C848" t="s">
        <v>1048</v>
      </c>
      <c r="D848" t="s">
        <v>1014</v>
      </c>
      <c r="E848" s="244">
        <v>1618</v>
      </c>
      <c r="F848" s="244">
        <f t="shared" si="13"/>
        <v>584</v>
      </c>
      <c r="G848" s="249">
        <v>694</v>
      </c>
      <c r="I848" s="249"/>
      <c r="J848" s="261">
        <f>SUM(table_1[[#This Row],[Third dose or booster, less than 21 days ago]:[Fourth dose or extra booster, at least 21 days ago]])</f>
        <v>0</v>
      </c>
    </row>
    <row r="849" spans="1:10" ht="15" hidden="1" customHeight="1" x14ac:dyDescent="0.3">
      <c r="A849" t="s">
        <v>1050</v>
      </c>
      <c r="B849">
        <v>2022</v>
      </c>
      <c r="C849" t="s">
        <v>1027</v>
      </c>
      <c r="D849" t="s">
        <v>1014</v>
      </c>
      <c r="E849" s="244">
        <v>1457</v>
      </c>
      <c r="F849" s="244">
        <f t="shared" si="13"/>
        <v>585</v>
      </c>
      <c r="G849" s="249">
        <v>705</v>
      </c>
      <c r="I849" s="249"/>
      <c r="J849" s="261">
        <f>SUM(table_1[[#This Row],[Third dose or booster, less than 21 days ago]:[Fourth dose or extra booster, at least 21 days ago]])</f>
        <v>0</v>
      </c>
    </row>
    <row r="850" spans="1:10" ht="15" hidden="1" customHeight="1" x14ac:dyDescent="0.3">
      <c r="A850" t="s">
        <v>1050</v>
      </c>
      <c r="B850">
        <v>2022</v>
      </c>
      <c r="C850" t="s">
        <v>1038</v>
      </c>
      <c r="D850" t="s">
        <v>1014</v>
      </c>
      <c r="E850" s="244">
        <v>1416</v>
      </c>
      <c r="F850" s="244">
        <f t="shared" si="13"/>
        <v>586</v>
      </c>
      <c r="G850" s="249">
        <v>716</v>
      </c>
      <c r="I850" s="249"/>
      <c r="J850" s="261">
        <f>SUM(table_1[[#This Row],[Third dose or booster, less than 21 days ago]:[Fourth dose or extra booster, at least 21 days ago]])</f>
        <v>0</v>
      </c>
    </row>
    <row r="851" spans="1:10" ht="15" hidden="1" customHeight="1" x14ac:dyDescent="0.3">
      <c r="A851" t="s">
        <v>1050</v>
      </c>
      <c r="B851">
        <v>2022</v>
      </c>
      <c r="C851" t="s">
        <v>1039</v>
      </c>
      <c r="D851" t="s">
        <v>1014</v>
      </c>
      <c r="E851" s="244">
        <v>1371</v>
      </c>
      <c r="F851" s="244">
        <f t="shared" si="13"/>
        <v>587</v>
      </c>
      <c r="G851" s="249">
        <v>727</v>
      </c>
      <c r="I851" s="249"/>
      <c r="J851" s="261">
        <f>SUM(table_1[[#This Row],[Third dose or booster, less than 21 days ago]:[Fourth dose or extra booster, at least 21 days ago]])</f>
        <v>0</v>
      </c>
    </row>
    <row r="852" spans="1:10" ht="15" hidden="1" customHeight="1" x14ac:dyDescent="0.3">
      <c r="A852" t="s">
        <v>1050</v>
      </c>
      <c r="B852">
        <v>2022</v>
      </c>
      <c r="C852" t="s">
        <v>1040</v>
      </c>
      <c r="D852" t="s">
        <v>1014</v>
      </c>
      <c r="E852" s="244">
        <v>1527</v>
      </c>
      <c r="F852" s="244">
        <f t="shared" si="13"/>
        <v>588</v>
      </c>
      <c r="G852" s="249">
        <v>738</v>
      </c>
      <c r="I852" s="249"/>
      <c r="J852" s="261">
        <f>SUM(table_1[[#This Row],[Third dose or booster, less than 21 days ago]:[Fourth dose or extra booster, at least 21 days ago]])</f>
        <v>0</v>
      </c>
    </row>
    <row r="853" spans="1:10" ht="15" hidden="1" customHeight="1" x14ac:dyDescent="0.3">
      <c r="A853" t="s">
        <v>1050</v>
      </c>
      <c r="B853">
        <v>2022</v>
      </c>
      <c r="C853" t="s">
        <v>1041</v>
      </c>
      <c r="D853" t="s">
        <v>1014</v>
      </c>
      <c r="E853" s="244">
        <v>1395</v>
      </c>
      <c r="F853" s="244">
        <f t="shared" si="13"/>
        <v>589</v>
      </c>
      <c r="G853" s="249">
        <v>749</v>
      </c>
      <c r="I853" s="249"/>
      <c r="J853" s="261">
        <f>SUM(table_1[[#This Row],[Third dose or booster, less than 21 days ago]:[Fourth dose or extra booster, at least 21 days ago]])</f>
        <v>0</v>
      </c>
    </row>
    <row r="854" spans="1:10" ht="15" hidden="1" customHeight="1" x14ac:dyDescent="0.3">
      <c r="A854" t="s">
        <v>1050</v>
      </c>
      <c r="B854">
        <v>2022</v>
      </c>
      <c r="C854" t="s">
        <v>1042</v>
      </c>
      <c r="D854" t="s">
        <v>1014</v>
      </c>
      <c r="E854" s="244">
        <v>1302</v>
      </c>
      <c r="F854" s="244">
        <f t="shared" si="13"/>
        <v>590</v>
      </c>
      <c r="G854" s="249">
        <v>760</v>
      </c>
      <c r="I854" s="249"/>
      <c r="J854" s="261">
        <f>SUM(table_1[[#This Row],[Third dose or booster, less than 21 days ago]:[Fourth dose or extra booster, at least 21 days ago]])</f>
        <v>0</v>
      </c>
    </row>
    <row r="855" spans="1:10" ht="15" hidden="1" customHeight="1" x14ac:dyDescent="0.3">
      <c r="A855" t="s">
        <v>1050</v>
      </c>
      <c r="B855">
        <v>2022</v>
      </c>
      <c r="C855" t="s">
        <v>1043</v>
      </c>
      <c r="D855" t="s">
        <v>1014</v>
      </c>
      <c r="E855" s="244">
        <v>1430</v>
      </c>
      <c r="F855" s="244">
        <f t="shared" si="13"/>
        <v>591</v>
      </c>
      <c r="G855" s="249">
        <v>771</v>
      </c>
      <c r="I855" s="249"/>
      <c r="J855" s="261">
        <f>SUM(table_1[[#This Row],[Third dose or booster, less than 21 days ago]:[Fourth dose or extra booster, at least 21 days ago]])</f>
        <v>0</v>
      </c>
    </row>
    <row r="856" spans="1:10" ht="15" hidden="1" customHeight="1" x14ac:dyDescent="0.3">
      <c r="A856" t="s">
        <v>1050</v>
      </c>
      <c r="B856">
        <v>2022</v>
      </c>
      <c r="C856" t="s">
        <v>1044</v>
      </c>
      <c r="D856" t="s">
        <v>1014</v>
      </c>
      <c r="E856" s="244">
        <v>1410</v>
      </c>
      <c r="F856" s="244">
        <f t="shared" si="13"/>
        <v>592</v>
      </c>
      <c r="G856" s="249">
        <v>782</v>
      </c>
      <c r="I856" s="249"/>
      <c r="J856" s="261">
        <f>SUM(table_1[[#This Row],[Third dose or booster, less than 21 days ago]:[Fourth dose or extra booster, at least 21 days ago]])</f>
        <v>0</v>
      </c>
    </row>
    <row r="857" spans="1:10" ht="15" hidden="1" customHeight="1" x14ac:dyDescent="0.3">
      <c r="A857" t="s">
        <v>1050</v>
      </c>
      <c r="B857">
        <v>2022</v>
      </c>
      <c r="C857" t="s">
        <v>1045</v>
      </c>
      <c r="D857" t="s">
        <v>1014</v>
      </c>
      <c r="E857" s="244">
        <v>1923</v>
      </c>
      <c r="F857" s="244">
        <f t="shared" si="13"/>
        <v>593</v>
      </c>
      <c r="G857" s="249">
        <v>793</v>
      </c>
      <c r="I857" s="249"/>
      <c r="J857" s="261">
        <f>SUM(table_1[[#This Row],[Third dose or booster, less than 21 days ago]:[Fourth dose or extra booster, at least 21 days ago]])</f>
        <v>0</v>
      </c>
    </row>
    <row r="858" spans="1:10" ht="15" hidden="1" customHeight="1" x14ac:dyDescent="0.3">
      <c r="A858" t="s">
        <v>1050</v>
      </c>
      <c r="B858">
        <v>2023</v>
      </c>
      <c r="C858" t="s">
        <v>1046</v>
      </c>
      <c r="D858" t="s">
        <v>1014</v>
      </c>
      <c r="E858" s="244">
        <v>1630</v>
      </c>
      <c r="F858" s="244">
        <f t="shared" si="13"/>
        <v>594</v>
      </c>
      <c r="G858" s="249">
        <v>804</v>
      </c>
      <c r="I858" s="249"/>
      <c r="J858" s="261">
        <f>SUM(table_1[[#This Row],[Third dose or booster, less than 21 days ago]:[Fourth dose or extra booster, at least 21 days ago]])</f>
        <v>0</v>
      </c>
    </row>
    <row r="859" spans="1:10" ht="15" hidden="1" customHeight="1" x14ac:dyDescent="0.3">
      <c r="A859" t="s">
        <v>1050</v>
      </c>
      <c r="B859">
        <v>2023</v>
      </c>
      <c r="C859" t="s">
        <v>1047</v>
      </c>
      <c r="D859" t="s">
        <v>1014</v>
      </c>
      <c r="E859" s="244">
        <v>1307</v>
      </c>
      <c r="F859" s="244">
        <f t="shared" si="13"/>
        <v>595</v>
      </c>
      <c r="G859" s="249">
        <v>815</v>
      </c>
      <c r="I859" s="249"/>
      <c r="J859" s="261">
        <f>SUM(table_1[[#This Row],[Third dose or booster, less than 21 days ago]:[Fourth dose or extra booster, at least 21 days ago]])</f>
        <v>0</v>
      </c>
    </row>
    <row r="860" spans="1:10" ht="15" hidden="1" customHeight="1" x14ac:dyDescent="0.3">
      <c r="A860" t="s">
        <v>1050</v>
      </c>
      <c r="B860">
        <v>2023</v>
      </c>
      <c r="C860" t="s">
        <v>1048</v>
      </c>
      <c r="D860" t="s">
        <v>1014</v>
      </c>
      <c r="E860" s="244">
        <v>1331</v>
      </c>
      <c r="F860" s="244">
        <f t="shared" si="13"/>
        <v>596</v>
      </c>
      <c r="G860" s="249">
        <v>826</v>
      </c>
      <c r="I860" s="249"/>
      <c r="J860" s="261">
        <f>SUM(table_1[[#This Row],[Third dose or booster, less than 21 days ago]:[Fourth dose or extra booster, at least 21 days ago]])</f>
        <v>0</v>
      </c>
    </row>
    <row r="861" spans="1:10" ht="15" hidden="1" customHeight="1" x14ac:dyDescent="0.3">
      <c r="A861" t="s">
        <v>1050</v>
      </c>
      <c r="B861">
        <v>2023</v>
      </c>
      <c r="C861" t="s">
        <v>1027</v>
      </c>
      <c r="D861" t="s">
        <v>1014</v>
      </c>
      <c r="E861" s="244">
        <v>1234</v>
      </c>
      <c r="F861" s="244">
        <f t="shared" si="13"/>
        <v>597</v>
      </c>
      <c r="G861" s="249">
        <v>837</v>
      </c>
      <c r="I861" s="249"/>
      <c r="J861" s="261">
        <f>SUM(table_1[[#This Row],[Third dose or booster, less than 21 days ago]:[Fourth dose or extra booster, at least 21 days ago]])</f>
        <v>0</v>
      </c>
    </row>
    <row r="862" spans="1:10" ht="15" hidden="1" customHeight="1" x14ac:dyDescent="0.3">
      <c r="A862" t="s">
        <v>1050</v>
      </c>
      <c r="B862">
        <v>2023</v>
      </c>
      <c r="C862" t="s">
        <v>1038</v>
      </c>
      <c r="D862" t="s">
        <v>1014</v>
      </c>
      <c r="E862" s="244">
        <v>1120</v>
      </c>
      <c r="F862" s="244">
        <f t="shared" si="13"/>
        <v>598</v>
      </c>
      <c r="G862" s="249">
        <v>848</v>
      </c>
      <c r="I862" s="249"/>
      <c r="J862" s="261">
        <f>SUM(table_1[[#This Row],[Third dose or booster, less than 21 days ago]:[Fourth dose or extra booster, at least 21 days ago]])</f>
        <v>0</v>
      </c>
    </row>
    <row r="865" spans="6:6" ht="15" customHeight="1" x14ac:dyDescent="0.3">
      <c r="F865" s="253"/>
    </row>
  </sheetData>
  <hyperlinks>
    <hyperlink ref="I2" r:id="rId1" xr:uid="{00000000-0004-0000-1500-000000000000}"/>
  </hyperlinks>
  <pageMargins left="0.7" right="0.7" top="0.75" bottom="0.75" header="0.3" footer="0.3"/>
  <pageSetup paperSize="9" orientation="portrait" horizontalDpi="0" verticalDpi="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82"/>
  <sheetViews>
    <sheetView workbookViewId="0"/>
  </sheetViews>
  <sheetFormatPr defaultRowHeight="14.4" x14ac:dyDescent="0.3"/>
  <cols>
    <col min="1" max="1" width="16.77734375" customWidth="1"/>
    <col min="2" max="2" width="19.109375" customWidth="1"/>
    <col min="3" max="3" width="16.77734375" customWidth="1"/>
    <col min="4" max="4" width="17.88671875" customWidth="1"/>
    <col min="5" max="5" width="14.88671875" customWidth="1"/>
    <col min="6" max="6" width="16.77734375" customWidth="1"/>
    <col min="7" max="7" width="17.77734375" customWidth="1"/>
    <col min="8" max="8" width="15.6640625" customWidth="1"/>
    <col min="9" max="10" width="16.77734375" customWidth="1"/>
    <col min="11" max="11" width="15.109375" customWidth="1"/>
    <col min="12" max="12" width="16.77734375" customWidth="1"/>
    <col min="13" max="13" width="18.33203125" customWidth="1"/>
    <col min="14" max="14" width="15.44140625" customWidth="1"/>
    <col min="15" max="26" width="16.77734375" customWidth="1"/>
    <col min="27" max="27" width="9.33203125" customWidth="1"/>
    <col min="28" max="28" width="8.88671875" customWidth="1"/>
  </cols>
  <sheetData>
    <row r="1" spans="1:14" s="20" customFormat="1" x14ac:dyDescent="0.3"/>
    <row r="2" spans="1:14" s="20" customFormat="1" ht="22.5" customHeight="1" x14ac:dyDescent="0.4">
      <c r="C2" s="121" t="s">
        <v>790</v>
      </c>
      <c r="D2" s="121"/>
      <c r="E2" s="121"/>
      <c r="F2" s="121"/>
      <c r="G2" s="121"/>
      <c r="H2" s="121"/>
      <c r="I2" s="121"/>
      <c r="J2" s="121"/>
      <c r="K2" s="121"/>
      <c r="L2" s="22"/>
    </row>
    <row r="3" spans="1:14" s="20" customFormat="1" ht="23.25" customHeight="1" x14ac:dyDescent="0.4">
      <c r="C3" s="325" t="s">
        <v>1</v>
      </c>
      <c r="D3" s="325"/>
      <c r="E3" s="325"/>
      <c r="F3" s="325"/>
      <c r="G3" s="325"/>
      <c r="H3" s="325"/>
      <c r="I3" s="325"/>
      <c r="J3" s="325"/>
      <c r="K3" s="22"/>
      <c r="L3" s="22"/>
    </row>
    <row r="4" spans="1:14" s="20" customFormat="1" ht="22.8" x14ac:dyDescent="0.4">
      <c r="C4" s="22"/>
    </row>
    <row r="5" spans="1:14" s="20" customFormat="1" x14ac:dyDescent="0.3"/>
    <row r="6" spans="1:14" s="20" customFormat="1" x14ac:dyDescent="0.3">
      <c r="A6" s="122"/>
    </row>
    <row r="8" spans="1:14" ht="20.399999999999999" customHeight="1" x14ac:dyDescent="0.4">
      <c r="C8" s="145" t="s">
        <v>791</v>
      </c>
      <c r="D8" s="146"/>
      <c r="E8" s="146"/>
      <c r="F8" s="146"/>
      <c r="G8" s="146"/>
      <c r="H8" s="146"/>
    </row>
    <row r="9" spans="1:14" ht="13.5" customHeight="1" thickBot="1" x14ac:dyDescent="0.35"/>
    <row r="10" spans="1:14" ht="31.5" customHeight="1" thickBot="1" x14ac:dyDescent="0.35">
      <c r="B10" s="14"/>
      <c r="C10" s="315" t="s">
        <v>792</v>
      </c>
      <c r="D10" s="315"/>
      <c r="E10" s="315"/>
      <c r="F10" s="315"/>
      <c r="G10" s="315"/>
      <c r="H10" s="315"/>
      <c r="I10" s="315" t="s">
        <v>793</v>
      </c>
      <c r="J10" s="315"/>
      <c r="K10" s="315"/>
      <c r="L10" s="315"/>
      <c r="M10" s="315"/>
      <c r="N10" s="315"/>
    </row>
    <row r="11" spans="1:14" ht="30" customHeight="1" thickBot="1" x14ac:dyDescent="0.35">
      <c r="B11" s="315" t="s">
        <v>794</v>
      </c>
      <c r="C11" s="315" t="s">
        <v>795</v>
      </c>
      <c r="D11" s="315"/>
      <c r="E11" s="315"/>
      <c r="F11" s="315" t="s">
        <v>796</v>
      </c>
      <c r="G11" s="315"/>
      <c r="H11" s="315"/>
      <c r="I11" s="315" t="s">
        <v>795</v>
      </c>
      <c r="J11" s="315"/>
      <c r="K11" s="315"/>
      <c r="L11" s="315" t="s">
        <v>796</v>
      </c>
      <c r="M11" s="315"/>
      <c r="N11" s="315"/>
    </row>
    <row r="12" spans="1:14" ht="54.9" customHeight="1" thickBot="1" x14ac:dyDescent="0.35">
      <c r="B12" s="315"/>
      <c r="C12" s="147" t="s">
        <v>797</v>
      </c>
      <c r="D12" s="148" t="s">
        <v>798</v>
      </c>
      <c r="E12" s="149" t="s">
        <v>799</v>
      </c>
      <c r="F12" s="148" t="s">
        <v>797</v>
      </c>
      <c r="G12" s="148" t="s">
        <v>798</v>
      </c>
      <c r="H12" s="149" t="s">
        <v>799</v>
      </c>
      <c r="I12" s="147" t="s">
        <v>797</v>
      </c>
      <c r="J12" s="148" t="s">
        <v>798</v>
      </c>
      <c r="K12" s="149" t="s">
        <v>799</v>
      </c>
      <c r="L12" s="148" t="s">
        <v>797</v>
      </c>
      <c r="M12" s="148" t="s">
        <v>798</v>
      </c>
      <c r="N12" s="149" t="s">
        <v>799</v>
      </c>
    </row>
    <row r="13" spans="1:14" ht="15" x14ac:dyDescent="0.3">
      <c r="B13" s="150" t="s">
        <v>638</v>
      </c>
      <c r="C13" s="151">
        <v>2563951</v>
      </c>
      <c r="D13" s="151">
        <v>253786</v>
      </c>
      <c r="E13" s="137">
        <v>9.8982390849123103</v>
      </c>
      <c r="F13" s="151">
        <v>2441604</v>
      </c>
      <c r="G13" s="151">
        <v>240155</v>
      </c>
      <c r="H13" s="137">
        <v>9.8359521036171316</v>
      </c>
      <c r="I13" s="152">
        <v>2563951</v>
      </c>
      <c r="J13" s="152">
        <v>170480</v>
      </c>
      <c r="K13" s="153">
        <v>6.649113029071148</v>
      </c>
      <c r="L13" s="152">
        <v>2441604</v>
      </c>
      <c r="M13" s="152">
        <v>161221</v>
      </c>
      <c r="N13" s="154">
        <v>6.6030773213018978</v>
      </c>
    </row>
    <row r="14" spans="1:14" ht="15" x14ac:dyDescent="0.3">
      <c r="B14" s="150" t="s">
        <v>637</v>
      </c>
      <c r="C14" s="151">
        <v>1530232</v>
      </c>
      <c r="D14" s="151">
        <v>667942</v>
      </c>
      <c r="E14" s="137">
        <v>43.64972108804416</v>
      </c>
      <c r="F14" s="151">
        <v>1456923</v>
      </c>
      <c r="G14" s="151">
        <v>639288</v>
      </c>
      <c r="H14" s="137">
        <v>43.879326498380486</v>
      </c>
      <c r="I14" s="152">
        <v>1530232</v>
      </c>
      <c r="J14" s="152">
        <v>503718</v>
      </c>
      <c r="K14" s="153">
        <v>32.91775364781288</v>
      </c>
      <c r="L14" s="152">
        <v>1456923</v>
      </c>
      <c r="M14" s="152">
        <v>485549</v>
      </c>
      <c r="N14" s="155">
        <v>33.327018655069622</v>
      </c>
    </row>
    <row r="15" spans="1:14" ht="15" x14ac:dyDescent="0.3">
      <c r="B15" s="150" t="s">
        <v>800</v>
      </c>
      <c r="C15" s="151">
        <v>730036</v>
      </c>
      <c r="D15" s="151">
        <v>444023</v>
      </c>
      <c r="E15" s="137">
        <v>60.822069048649652</v>
      </c>
      <c r="F15" s="151">
        <v>691297</v>
      </c>
      <c r="G15" s="151">
        <v>433361</v>
      </c>
      <c r="H15" s="137">
        <v>62.68810655912003</v>
      </c>
      <c r="I15" s="152">
        <v>730036</v>
      </c>
      <c r="J15" s="152">
        <v>344723</v>
      </c>
      <c r="K15" s="153">
        <v>47.220000109583637</v>
      </c>
      <c r="L15" s="152">
        <v>691297</v>
      </c>
      <c r="M15" s="152">
        <v>341268</v>
      </c>
      <c r="N15" s="155">
        <v>49.366336032125119</v>
      </c>
    </row>
    <row r="16" spans="1:14" ht="15" x14ac:dyDescent="0.3">
      <c r="B16" s="150" t="s">
        <v>801</v>
      </c>
      <c r="C16" s="151">
        <v>716391</v>
      </c>
      <c r="D16" s="151">
        <v>475999</v>
      </c>
      <c r="E16" s="137">
        <v>66.444022886943017</v>
      </c>
      <c r="F16" s="151">
        <v>682842</v>
      </c>
      <c r="G16" s="151">
        <v>483385</v>
      </c>
      <c r="H16" s="137">
        <v>70.790168150172377</v>
      </c>
      <c r="I16" s="152">
        <v>716391</v>
      </c>
      <c r="J16" s="152">
        <v>402155</v>
      </c>
      <c r="K16" s="153">
        <v>56.136244034333203</v>
      </c>
      <c r="L16" s="152">
        <v>682842</v>
      </c>
      <c r="M16" s="152">
        <v>416256</v>
      </c>
      <c r="N16" s="155">
        <v>60.959343449875668</v>
      </c>
    </row>
    <row r="17" spans="2:14" ht="15" x14ac:dyDescent="0.3">
      <c r="B17" s="150" t="s">
        <v>634</v>
      </c>
      <c r="C17" s="151">
        <v>1897364</v>
      </c>
      <c r="D17" s="151">
        <v>1312599</v>
      </c>
      <c r="E17" s="137">
        <v>69.180136231108008</v>
      </c>
      <c r="F17" s="151">
        <v>1889617</v>
      </c>
      <c r="G17" s="151">
        <v>1369480</v>
      </c>
      <c r="H17" s="137">
        <v>72.473945778430235</v>
      </c>
      <c r="I17" s="152">
        <v>1897364</v>
      </c>
      <c r="J17" s="152">
        <v>1192981</v>
      </c>
      <c r="K17" s="153">
        <v>62.875705452406606</v>
      </c>
      <c r="L17" s="152">
        <v>1889617</v>
      </c>
      <c r="M17" s="152">
        <v>1261274</v>
      </c>
      <c r="N17" s="155">
        <v>66.747600175061933</v>
      </c>
    </row>
    <row r="18" spans="2:14" ht="15" x14ac:dyDescent="0.3">
      <c r="B18" s="150" t="s">
        <v>633</v>
      </c>
      <c r="C18" s="151">
        <v>2227403</v>
      </c>
      <c r="D18" s="151">
        <v>1465516</v>
      </c>
      <c r="E18" s="137">
        <v>65.79482922488657</v>
      </c>
      <c r="F18" s="151">
        <v>2168694</v>
      </c>
      <c r="G18" s="151">
        <v>1534377</v>
      </c>
      <c r="H18" s="137">
        <v>70.751198647665376</v>
      </c>
      <c r="I18" s="152">
        <v>2227403</v>
      </c>
      <c r="J18" s="152">
        <v>1356965</v>
      </c>
      <c r="K18" s="153">
        <v>60.921395903660006</v>
      </c>
      <c r="L18" s="152">
        <v>2168694</v>
      </c>
      <c r="M18" s="152">
        <v>1437761</v>
      </c>
      <c r="N18" s="155">
        <v>66.296167186334259</v>
      </c>
    </row>
    <row r="19" spans="2:14" ht="15" x14ac:dyDescent="0.3">
      <c r="B19" s="150" t="s">
        <v>632</v>
      </c>
      <c r="C19" s="151">
        <v>2433287</v>
      </c>
      <c r="D19" s="151">
        <v>1591759</v>
      </c>
      <c r="E19" s="137">
        <v>65.415999016967589</v>
      </c>
      <c r="F19" s="151">
        <v>2337037</v>
      </c>
      <c r="G19" s="151">
        <v>1702859</v>
      </c>
      <c r="H19" s="137">
        <v>72.864015417813249</v>
      </c>
      <c r="I19" s="152">
        <v>2433287</v>
      </c>
      <c r="J19" s="152">
        <v>1493953</v>
      </c>
      <c r="K19" s="153">
        <v>61.396497823725682</v>
      </c>
      <c r="L19" s="152">
        <v>2337037</v>
      </c>
      <c r="M19" s="152">
        <v>1613924</v>
      </c>
      <c r="N19" s="155">
        <v>69.05855576954923</v>
      </c>
    </row>
    <row r="20" spans="2:14" ht="15" x14ac:dyDescent="0.3">
      <c r="B20" s="150" t="s">
        <v>631</v>
      </c>
      <c r="C20" s="151">
        <v>2407931</v>
      </c>
      <c r="D20" s="151">
        <v>1626384</v>
      </c>
      <c r="E20" s="137">
        <v>67.542799191505082</v>
      </c>
      <c r="F20" s="151">
        <v>2270997</v>
      </c>
      <c r="G20" s="151">
        <v>1745992</v>
      </c>
      <c r="H20" s="137">
        <v>76.882179941232863</v>
      </c>
      <c r="I20" s="152">
        <v>2407931</v>
      </c>
      <c r="J20" s="152">
        <v>1545599</v>
      </c>
      <c r="K20" s="153">
        <v>64.187844253012244</v>
      </c>
      <c r="L20" s="152">
        <v>2270997</v>
      </c>
      <c r="M20" s="152">
        <v>1674163</v>
      </c>
      <c r="N20" s="155">
        <v>73.719295974411239</v>
      </c>
    </row>
    <row r="21" spans="2:14" ht="15" x14ac:dyDescent="0.3">
      <c r="B21" s="150" t="s">
        <v>630</v>
      </c>
      <c r="C21" s="151">
        <v>2273804</v>
      </c>
      <c r="D21" s="151">
        <v>1635692</v>
      </c>
      <c r="E21" s="137">
        <v>71.936367426567998</v>
      </c>
      <c r="F21" s="151">
        <v>2104584</v>
      </c>
      <c r="G21" s="151">
        <v>1718724</v>
      </c>
      <c r="H21" s="137">
        <v>81.665735366229143</v>
      </c>
      <c r="I21" s="152">
        <v>2273804</v>
      </c>
      <c r="J21" s="152">
        <v>1572505</v>
      </c>
      <c r="K21" s="153">
        <v>69.157455963662656</v>
      </c>
      <c r="L21" s="152">
        <v>2104584</v>
      </c>
      <c r="M21" s="152">
        <v>1665706</v>
      </c>
      <c r="N21" s="155">
        <v>79.146567682734442</v>
      </c>
    </row>
    <row r="22" spans="2:14" ht="15" x14ac:dyDescent="0.3">
      <c r="B22" s="150" t="s">
        <v>629</v>
      </c>
      <c r="C22" s="151">
        <v>2005308</v>
      </c>
      <c r="D22" s="151">
        <v>1551867</v>
      </c>
      <c r="E22" s="137">
        <v>77.387962347928593</v>
      </c>
      <c r="F22" s="151">
        <v>1849020</v>
      </c>
      <c r="G22" s="151">
        <v>1587538</v>
      </c>
      <c r="H22" s="137">
        <v>85.858346583595633</v>
      </c>
      <c r="I22" s="152">
        <v>2005308</v>
      </c>
      <c r="J22" s="152">
        <v>1506517</v>
      </c>
      <c r="K22" s="153">
        <v>75.126464363579061</v>
      </c>
      <c r="L22" s="152">
        <v>1849020</v>
      </c>
      <c r="M22" s="152">
        <v>1550717</v>
      </c>
      <c r="N22" s="155">
        <v>83.866967366496851</v>
      </c>
    </row>
    <row r="23" spans="2:14" ht="15" x14ac:dyDescent="0.3">
      <c r="B23" s="150" t="s">
        <v>628</v>
      </c>
      <c r="C23" s="151">
        <v>2119767</v>
      </c>
      <c r="D23" s="151">
        <v>1775119</v>
      </c>
      <c r="E23" s="137">
        <v>83.741231937283672</v>
      </c>
      <c r="F23" s="151">
        <v>2009715</v>
      </c>
      <c r="G23" s="151">
        <v>1801556</v>
      </c>
      <c r="H23" s="137">
        <v>89.642362225489677</v>
      </c>
      <c r="I23" s="152">
        <v>2119767</v>
      </c>
      <c r="J23" s="152">
        <v>1738463</v>
      </c>
      <c r="K23" s="153">
        <v>82.011985279514207</v>
      </c>
      <c r="L23" s="152">
        <v>2009715</v>
      </c>
      <c r="M23" s="152">
        <v>1770640</v>
      </c>
      <c r="N23" s="155">
        <v>88.10403465167947</v>
      </c>
    </row>
    <row r="24" spans="2:14" ht="15" x14ac:dyDescent="0.3">
      <c r="B24" s="150" t="s">
        <v>627</v>
      </c>
      <c r="C24" s="151">
        <v>2090218</v>
      </c>
      <c r="D24" s="151">
        <v>1831673</v>
      </c>
      <c r="E24" s="137">
        <v>87.630716030576721</v>
      </c>
      <c r="F24" s="151">
        <v>2031413</v>
      </c>
      <c r="G24" s="151">
        <v>1855301</v>
      </c>
      <c r="H24" s="137">
        <v>91.330566457928541</v>
      </c>
      <c r="I24" s="152">
        <v>2090218</v>
      </c>
      <c r="J24" s="152">
        <v>1803175</v>
      </c>
      <c r="K24" s="153">
        <v>86.267317571659987</v>
      </c>
      <c r="L24" s="152">
        <v>2031413</v>
      </c>
      <c r="M24" s="152">
        <v>1828957</v>
      </c>
      <c r="N24" s="155">
        <v>90.033735139038683</v>
      </c>
    </row>
    <row r="25" spans="2:14" ht="15" x14ac:dyDescent="0.3">
      <c r="B25" s="150" t="s">
        <v>626</v>
      </c>
      <c r="C25" s="151">
        <v>1837221</v>
      </c>
      <c r="D25" s="151">
        <v>1660811</v>
      </c>
      <c r="E25" s="137">
        <v>90.39799784565929</v>
      </c>
      <c r="F25" s="151">
        <v>1827359</v>
      </c>
      <c r="G25" s="151">
        <v>1688896</v>
      </c>
      <c r="H25" s="137">
        <v>92.422780635879434</v>
      </c>
      <c r="I25" s="152">
        <v>1837221</v>
      </c>
      <c r="J25" s="152">
        <v>1640589</v>
      </c>
      <c r="K25" s="153">
        <v>89.297313714572169</v>
      </c>
      <c r="L25" s="152">
        <v>1827359</v>
      </c>
      <c r="M25" s="152">
        <v>1668181</v>
      </c>
      <c r="N25" s="155">
        <v>91.289177441323787</v>
      </c>
    </row>
    <row r="26" spans="2:14" ht="15" x14ac:dyDescent="0.3">
      <c r="B26" s="150" t="s">
        <v>625</v>
      </c>
      <c r="C26" s="151">
        <v>1479754</v>
      </c>
      <c r="D26" s="151">
        <v>1370275</v>
      </c>
      <c r="E26" s="137">
        <v>92.601540526330723</v>
      </c>
      <c r="F26" s="151">
        <v>1531728</v>
      </c>
      <c r="G26" s="151">
        <v>1430584</v>
      </c>
      <c r="H26" s="137">
        <v>93.39673884658373</v>
      </c>
      <c r="I26" s="152">
        <v>1479754</v>
      </c>
      <c r="J26" s="152">
        <v>1356963</v>
      </c>
      <c r="K26" s="153">
        <v>91.701931537269033</v>
      </c>
      <c r="L26" s="152">
        <v>1531728</v>
      </c>
      <c r="M26" s="152">
        <v>1415428</v>
      </c>
      <c r="N26" s="155">
        <v>92.407268131156457</v>
      </c>
    </row>
    <row r="27" spans="2:14" ht="15" x14ac:dyDescent="0.3">
      <c r="B27" s="150" t="s">
        <v>624</v>
      </c>
      <c r="C27" s="151">
        <v>1279607</v>
      </c>
      <c r="D27" s="151">
        <v>1210979</v>
      </c>
      <c r="E27" s="137">
        <v>94.63679082718366</v>
      </c>
      <c r="F27" s="151">
        <v>1392724</v>
      </c>
      <c r="G27" s="151">
        <v>1320667</v>
      </c>
      <c r="H27" s="137">
        <v>94.826182359175263</v>
      </c>
      <c r="I27" s="152">
        <v>1279607</v>
      </c>
      <c r="J27" s="152">
        <v>1202061</v>
      </c>
      <c r="K27" s="153">
        <v>93.939858097056359</v>
      </c>
      <c r="L27" s="152">
        <v>1392724</v>
      </c>
      <c r="M27" s="152">
        <v>1309753</v>
      </c>
      <c r="N27" s="155">
        <v>94.042538220063705</v>
      </c>
    </row>
    <row r="28" spans="2:14" ht="15" x14ac:dyDescent="0.3">
      <c r="B28" s="150" t="s">
        <v>623</v>
      </c>
      <c r="C28" s="151">
        <v>1141812</v>
      </c>
      <c r="D28" s="151">
        <v>1099018</v>
      </c>
      <c r="E28" s="137">
        <v>96.252097543203263</v>
      </c>
      <c r="F28" s="151">
        <v>1298640</v>
      </c>
      <c r="G28" s="151">
        <v>1250994</v>
      </c>
      <c r="H28" s="137">
        <v>96.331084827203838</v>
      </c>
      <c r="I28" s="152">
        <v>1141812</v>
      </c>
      <c r="J28" s="152">
        <v>1093569</v>
      </c>
      <c r="K28" s="153">
        <v>95.774873621927242</v>
      </c>
      <c r="L28" s="152">
        <v>1298640</v>
      </c>
      <c r="M28" s="152">
        <v>1243862</v>
      </c>
      <c r="N28" s="155">
        <v>95.781894905439529</v>
      </c>
    </row>
    <row r="29" spans="2:14" ht="15.6" thickBot="1" x14ac:dyDescent="0.35">
      <c r="B29" s="150" t="s">
        <v>622</v>
      </c>
      <c r="C29" s="151">
        <v>1233661</v>
      </c>
      <c r="D29" s="151">
        <v>1190322</v>
      </c>
      <c r="E29" s="137">
        <v>96.486960356208058</v>
      </c>
      <c r="F29" s="151">
        <v>1745777</v>
      </c>
      <c r="G29" s="151">
        <v>1684846</v>
      </c>
      <c r="H29" s="137">
        <v>96.509806235275192</v>
      </c>
      <c r="I29" s="152">
        <v>1233661</v>
      </c>
      <c r="J29" s="152">
        <v>1185198</v>
      </c>
      <c r="K29" s="153">
        <v>96.071611244904403</v>
      </c>
      <c r="L29" s="152">
        <v>1745777</v>
      </c>
      <c r="M29" s="152">
        <v>1676284</v>
      </c>
      <c r="N29" s="155">
        <v>96.019365589075818</v>
      </c>
    </row>
    <row r="30" spans="2:14" ht="15.6" thickBot="1" x14ac:dyDescent="0.35">
      <c r="B30" s="156" t="s">
        <v>802</v>
      </c>
      <c r="C30" s="157">
        <v>29967747</v>
      </c>
      <c r="D30" s="157">
        <v>21163764</v>
      </c>
      <c r="E30" s="158">
        <v>70.621805503096382</v>
      </c>
      <c r="F30" s="157">
        <v>29729971</v>
      </c>
      <c r="G30" s="157">
        <v>22488003</v>
      </c>
      <c r="H30" s="158">
        <v>75.640850776477379</v>
      </c>
      <c r="I30" s="159">
        <v>29967747</v>
      </c>
      <c r="J30" s="159">
        <v>20109614</v>
      </c>
      <c r="K30" s="160">
        <v>67.104190381746093</v>
      </c>
      <c r="L30" s="159">
        <v>29729971</v>
      </c>
      <c r="M30" s="159">
        <v>21520944</v>
      </c>
      <c r="N30" s="160">
        <v>72.388042356314443</v>
      </c>
    </row>
    <row r="31" spans="2:14" ht="30" customHeight="1" x14ac:dyDescent="0.3"/>
    <row r="32" spans="2:14" ht="30" customHeight="1" x14ac:dyDescent="0.3"/>
    <row r="33" ht="30" customHeight="1" x14ac:dyDescent="0.3"/>
    <row r="34" ht="30" customHeight="1" x14ac:dyDescent="0.3"/>
    <row r="35" ht="73.5"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row r="48" ht="24.9" customHeight="1" x14ac:dyDescent="0.3"/>
    <row r="49" ht="24.9" customHeight="1" x14ac:dyDescent="0.3"/>
    <row r="50" ht="24.9" customHeight="1" x14ac:dyDescent="0.3"/>
    <row r="51" ht="24.9" customHeight="1" x14ac:dyDescent="0.3"/>
    <row r="52" ht="24.9" customHeight="1" x14ac:dyDescent="0.3"/>
    <row r="53" ht="24.9"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row r="101" ht="30" customHeight="1" x14ac:dyDescent="0.3"/>
    <row r="102" ht="30" customHeight="1" x14ac:dyDescent="0.3"/>
    <row r="103" ht="30" customHeight="1" x14ac:dyDescent="0.3"/>
    <row r="104" ht="30" customHeight="1" x14ac:dyDescent="0.3"/>
    <row r="105" ht="30" customHeight="1" x14ac:dyDescent="0.3"/>
    <row r="106" ht="30" customHeight="1" x14ac:dyDescent="0.3"/>
    <row r="107" ht="30" customHeight="1" x14ac:dyDescent="0.3"/>
    <row r="108" ht="30" customHeight="1" x14ac:dyDescent="0.3"/>
    <row r="109" ht="30" customHeight="1" x14ac:dyDescent="0.3"/>
    <row r="110" ht="30" customHeight="1" x14ac:dyDescent="0.3"/>
    <row r="111" ht="30" customHeight="1" x14ac:dyDescent="0.3"/>
    <row r="112" ht="30" customHeight="1" x14ac:dyDescent="0.3"/>
    <row r="113" ht="30" customHeight="1" x14ac:dyDescent="0.3"/>
    <row r="114" ht="30" customHeight="1" x14ac:dyDescent="0.3"/>
    <row r="115" ht="30" customHeight="1" x14ac:dyDescent="0.3"/>
    <row r="116" ht="30" customHeight="1" x14ac:dyDescent="0.3"/>
    <row r="117" ht="30" customHeight="1" x14ac:dyDescent="0.3"/>
    <row r="118" ht="30" customHeight="1" x14ac:dyDescent="0.3"/>
    <row r="119" ht="30" customHeight="1" x14ac:dyDescent="0.3"/>
    <row r="120" ht="30" customHeight="1" x14ac:dyDescent="0.3"/>
    <row r="121" ht="30" customHeight="1" x14ac:dyDescent="0.3"/>
    <row r="122" ht="30" customHeight="1" x14ac:dyDescent="0.3"/>
    <row r="123" ht="30" customHeight="1" x14ac:dyDescent="0.3"/>
    <row r="124" ht="30" customHeight="1" x14ac:dyDescent="0.3"/>
    <row r="125" ht="30" customHeight="1" x14ac:dyDescent="0.3"/>
    <row r="126" ht="30" customHeight="1" x14ac:dyDescent="0.3"/>
    <row r="127" ht="30" customHeight="1" x14ac:dyDescent="0.3"/>
    <row r="128" ht="30" customHeight="1" x14ac:dyDescent="0.3"/>
    <row r="129" ht="30" customHeight="1" x14ac:dyDescent="0.3"/>
    <row r="130" ht="30" customHeight="1" x14ac:dyDescent="0.3"/>
    <row r="131" ht="30" customHeight="1" x14ac:dyDescent="0.3"/>
    <row r="132" ht="30" customHeight="1" x14ac:dyDescent="0.3"/>
    <row r="133" ht="30" customHeight="1" x14ac:dyDescent="0.3"/>
    <row r="134" ht="30" customHeight="1" x14ac:dyDescent="0.3"/>
    <row r="135" ht="30" customHeight="1" x14ac:dyDescent="0.3"/>
    <row r="136" ht="30" customHeight="1" x14ac:dyDescent="0.3"/>
    <row r="137" ht="30" customHeight="1" x14ac:dyDescent="0.3"/>
    <row r="138" ht="30" customHeight="1" x14ac:dyDescent="0.3"/>
    <row r="139" ht="30" customHeight="1" x14ac:dyDescent="0.3"/>
    <row r="140" ht="30" customHeight="1" x14ac:dyDescent="0.3"/>
    <row r="141" ht="30" customHeight="1" x14ac:dyDescent="0.3"/>
    <row r="142" ht="30" customHeight="1" x14ac:dyDescent="0.3"/>
    <row r="143" ht="30" customHeight="1" x14ac:dyDescent="0.3"/>
    <row r="144" ht="30" customHeight="1" x14ac:dyDescent="0.3"/>
    <row r="145" ht="30" customHeight="1" x14ac:dyDescent="0.3"/>
    <row r="146" ht="30" customHeight="1" x14ac:dyDescent="0.3"/>
    <row r="147" ht="30" customHeight="1" x14ac:dyDescent="0.3"/>
    <row r="148" ht="30" customHeight="1" x14ac:dyDescent="0.3"/>
    <row r="149" ht="30" customHeight="1" x14ac:dyDescent="0.3"/>
    <row r="150" ht="30" customHeight="1" x14ac:dyDescent="0.3"/>
    <row r="151" ht="30" customHeight="1" x14ac:dyDescent="0.3"/>
    <row r="152" ht="30" customHeight="1" x14ac:dyDescent="0.3"/>
    <row r="153" ht="30" customHeight="1" x14ac:dyDescent="0.3"/>
    <row r="154" ht="30" customHeight="1" x14ac:dyDescent="0.3"/>
    <row r="155" ht="30" customHeight="1" x14ac:dyDescent="0.3"/>
    <row r="156" ht="30" customHeight="1" x14ac:dyDescent="0.3"/>
    <row r="157" ht="30" customHeight="1" x14ac:dyDescent="0.3"/>
    <row r="158" ht="30" customHeight="1" x14ac:dyDescent="0.3"/>
    <row r="159" ht="30" customHeight="1" x14ac:dyDescent="0.3"/>
    <row r="160" ht="30" customHeight="1" x14ac:dyDescent="0.3"/>
    <row r="161" ht="30" customHeight="1" x14ac:dyDescent="0.3"/>
    <row r="162" ht="30" customHeight="1" x14ac:dyDescent="0.3"/>
    <row r="163" ht="30" customHeight="1" x14ac:dyDescent="0.3"/>
    <row r="164" ht="30" customHeight="1" x14ac:dyDescent="0.3"/>
    <row r="165" ht="30" customHeight="1" x14ac:dyDescent="0.3"/>
    <row r="166" ht="30" customHeight="1" x14ac:dyDescent="0.3"/>
    <row r="167" ht="30" customHeight="1" x14ac:dyDescent="0.3"/>
    <row r="168" ht="30" customHeight="1" x14ac:dyDescent="0.3"/>
    <row r="169" ht="30" customHeight="1" x14ac:dyDescent="0.3"/>
    <row r="170" ht="30" customHeight="1" x14ac:dyDescent="0.3"/>
    <row r="171" ht="30" customHeight="1" x14ac:dyDescent="0.3"/>
    <row r="172" ht="30" customHeight="1" x14ac:dyDescent="0.3"/>
    <row r="173" ht="30" customHeight="1" x14ac:dyDescent="0.3"/>
    <row r="174" ht="30" customHeight="1" x14ac:dyDescent="0.3"/>
    <row r="175" ht="30" customHeight="1" x14ac:dyDescent="0.3"/>
    <row r="176" ht="30" customHeight="1" x14ac:dyDescent="0.3"/>
    <row r="177" ht="30" customHeight="1" x14ac:dyDescent="0.3"/>
    <row r="178" ht="30" customHeight="1" x14ac:dyDescent="0.3"/>
    <row r="179" ht="30" customHeight="1" x14ac:dyDescent="0.3"/>
    <row r="180" ht="30" customHeight="1" x14ac:dyDescent="0.3"/>
    <row r="181" ht="30" customHeight="1" x14ac:dyDescent="0.3"/>
    <row r="182" ht="30" customHeight="1" x14ac:dyDescent="0.3"/>
  </sheetData>
  <mergeCells count="8">
    <mergeCell ref="C3:J3"/>
    <mergeCell ref="C10:H10"/>
    <mergeCell ref="I10:N10"/>
    <mergeCell ref="B11:B12"/>
    <mergeCell ref="C11:E11"/>
    <mergeCell ref="F11:H11"/>
    <mergeCell ref="I11:K11"/>
    <mergeCell ref="L11:N11"/>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T40"/>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72" s="20" customFormat="1" ht="17.25" customHeight="1" x14ac:dyDescent="0.3"/>
    <row r="2" spans="1:72" s="20" customFormat="1" ht="26.25" customHeight="1" x14ac:dyDescent="0.4">
      <c r="C2" s="161" t="s">
        <v>803</v>
      </c>
      <c r="D2" s="161"/>
      <c r="E2" s="161"/>
      <c r="F2" s="161"/>
      <c r="G2" s="161"/>
      <c r="H2" s="161"/>
      <c r="I2" s="161"/>
      <c r="J2" s="162"/>
      <c r="K2" s="22"/>
      <c r="L2" s="22"/>
    </row>
    <row r="3" spans="1:72" s="20" customFormat="1" ht="27.75" customHeight="1" x14ac:dyDescent="0.4">
      <c r="C3" s="327" t="s">
        <v>1</v>
      </c>
      <c r="D3" s="327"/>
      <c r="E3" s="327"/>
      <c r="F3" s="327"/>
      <c r="G3" s="327"/>
      <c r="H3" s="327"/>
      <c r="I3" s="163"/>
      <c r="J3" s="162"/>
      <c r="K3" s="22"/>
      <c r="L3" s="22"/>
    </row>
    <row r="4" spans="1:72" s="20" customFormat="1" x14ac:dyDescent="0.3">
      <c r="C4" s="314"/>
      <c r="D4" s="314"/>
      <c r="E4" s="314"/>
      <c r="F4" s="314"/>
      <c r="G4" s="314"/>
      <c r="H4" s="314"/>
      <c r="I4" s="164"/>
    </row>
    <row r="5" spans="1:72" s="20" customFormat="1" x14ac:dyDescent="0.3"/>
    <row r="6" spans="1:72" s="20" customFormat="1" x14ac:dyDescent="0.3">
      <c r="A6" s="122"/>
    </row>
    <row r="7" spans="1:72" ht="15" thickBot="1" x14ac:dyDescent="0.35"/>
    <row r="8" spans="1:72" ht="18.600000000000001" customHeight="1" thickBot="1" x14ac:dyDescent="0.35">
      <c r="A8" s="15"/>
      <c r="B8" s="328" t="s">
        <v>804</v>
      </c>
      <c r="C8" s="326" t="s">
        <v>802</v>
      </c>
      <c r="D8" s="326"/>
      <c r="E8" s="326"/>
      <c r="F8" s="326"/>
      <c r="G8" s="326"/>
      <c r="H8" s="326"/>
      <c r="I8" s="326"/>
      <c r="J8" s="326" t="s">
        <v>509</v>
      </c>
      <c r="K8" s="326"/>
      <c r="L8" s="326"/>
      <c r="M8" s="326"/>
      <c r="N8" s="326"/>
      <c r="O8" s="326"/>
      <c r="P8" s="326"/>
      <c r="Q8" s="326" t="s">
        <v>510</v>
      </c>
      <c r="R8" s="326"/>
      <c r="S8" s="326"/>
      <c r="T8" s="326"/>
      <c r="U8" s="326"/>
      <c r="V8" s="326"/>
      <c r="W8" s="326"/>
      <c r="X8" s="326" t="s">
        <v>511</v>
      </c>
      <c r="Y8" s="326"/>
      <c r="Z8" s="326"/>
      <c r="AA8" s="326"/>
      <c r="AB8" s="326"/>
      <c r="AC8" s="326"/>
      <c r="AD8" s="326"/>
      <c r="AE8" s="326" t="s">
        <v>512</v>
      </c>
      <c r="AF8" s="326"/>
      <c r="AG8" s="326"/>
      <c r="AH8" s="326"/>
      <c r="AI8" s="326"/>
      <c r="AJ8" s="326"/>
      <c r="AK8" s="326"/>
      <c r="AL8" s="326" t="s">
        <v>513</v>
      </c>
      <c r="AM8" s="326"/>
      <c r="AN8" s="326"/>
      <c r="AO8" s="326"/>
      <c r="AP8" s="326"/>
      <c r="AQ8" s="326"/>
      <c r="AR8" s="326"/>
      <c r="AS8" s="326" t="s">
        <v>514</v>
      </c>
      <c r="AT8" s="326"/>
      <c r="AU8" s="326"/>
      <c r="AV8" s="326"/>
      <c r="AW8" s="326"/>
      <c r="AX8" s="326"/>
      <c r="AY8" s="326"/>
      <c r="AZ8" s="326" t="s">
        <v>515</v>
      </c>
      <c r="BA8" s="326"/>
      <c r="BB8" s="326"/>
      <c r="BC8" s="326"/>
      <c r="BD8" s="326"/>
      <c r="BE8" s="326"/>
      <c r="BF8" s="326"/>
      <c r="BG8" s="326" t="s">
        <v>516</v>
      </c>
      <c r="BH8" s="326"/>
      <c r="BI8" s="326"/>
      <c r="BJ8" s="326"/>
      <c r="BK8" s="326"/>
      <c r="BL8" s="326"/>
      <c r="BM8" s="326"/>
      <c r="BN8" s="326" t="s">
        <v>517</v>
      </c>
      <c r="BO8" s="326"/>
      <c r="BP8" s="326"/>
      <c r="BQ8" s="326"/>
      <c r="BR8" s="326"/>
      <c r="BS8" s="326"/>
      <c r="BT8" s="326"/>
    </row>
    <row r="9" spans="1:72" ht="52.8" thickBot="1" x14ac:dyDescent="0.35">
      <c r="A9" s="15"/>
      <c r="B9" s="328"/>
      <c r="C9" s="165" t="s">
        <v>805</v>
      </c>
      <c r="D9" s="166" t="s">
        <v>806</v>
      </c>
      <c r="E9" s="166" t="s">
        <v>807</v>
      </c>
      <c r="F9" s="166" t="s">
        <v>808</v>
      </c>
      <c r="G9" s="166" t="s">
        <v>809</v>
      </c>
      <c r="H9" s="166" t="s">
        <v>810</v>
      </c>
      <c r="I9" s="166" t="s">
        <v>811</v>
      </c>
      <c r="J9" s="165" t="s">
        <v>805</v>
      </c>
      <c r="K9" s="166" t="s">
        <v>806</v>
      </c>
      <c r="L9" s="166" t="s">
        <v>807</v>
      </c>
      <c r="M9" s="166" t="s">
        <v>808</v>
      </c>
      <c r="N9" s="166" t="s">
        <v>809</v>
      </c>
      <c r="O9" s="166" t="s">
        <v>810</v>
      </c>
      <c r="P9" s="166" t="s">
        <v>811</v>
      </c>
      <c r="Q9" s="165" t="s">
        <v>805</v>
      </c>
      <c r="R9" s="166" t="s">
        <v>806</v>
      </c>
      <c r="S9" s="166" t="s">
        <v>807</v>
      </c>
      <c r="T9" s="166" t="s">
        <v>808</v>
      </c>
      <c r="U9" s="166" t="s">
        <v>809</v>
      </c>
      <c r="V9" s="166" t="s">
        <v>810</v>
      </c>
      <c r="W9" s="166" t="s">
        <v>811</v>
      </c>
      <c r="X9" s="165" t="s">
        <v>805</v>
      </c>
      <c r="Y9" s="166" t="s">
        <v>806</v>
      </c>
      <c r="Z9" s="166" t="s">
        <v>807</v>
      </c>
      <c r="AA9" s="166" t="s">
        <v>808</v>
      </c>
      <c r="AB9" s="166" t="s">
        <v>809</v>
      </c>
      <c r="AC9" s="166" t="s">
        <v>810</v>
      </c>
      <c r="AD9" s="166" t="s">
        <v>811</v>
      </c>
      <c r="AE9" s="165" t="s">
        <v>805</v>
      </c>
      <c r="AF9" s="166" t="s">
        <v>806</v>
      </c>
      <c r="AG9" s="166" t="s">
        <v>807</v>
      </c>
      <c r="AH9" s="166" t="s">
        <v>808</v>
      </c>
      <c r="AI9" s="166" t="s">
        <v>809</v>
      </c>
      <c r="AJ9" s="166" t="s">
        <v>810</v>
      </c>
      <c r="AK9" s="166" t="s">
        <v>811</v>
      </c>
      <c r="AL9" s="165" t="s">
        <v>805</v>
      </c>
      <c r="AM9" s="166" t="s">
        <v>806</v>
      </c>
      <c r="AN9" s="166" t="s">
        <v>807</v>
      </c>
      <c r="AO9" s="166" t="s">
        <v>808</v>
      </c>
      <c r="AP9" s="166" t="s">
        <v>809</v>
      </c>
      <c r="AQ9" s="166" t="s">
        <v>810</v>
      </c>
      <c r="AR9" s="166" t="s">
        <v>811</v>
      </c>
      <c r="AS9" s="165" t="s">
        <v>805</v>
      </c>
      <c r="AT9" s="166" t="s">
        <v>806</v>
      </c>
      <c r="AU9" s="166" t="s">
        <v>807</v>
      </c>
      <c r="AV9" s="166" t="s">
        <v>808</v>
      </c>
      <c r="AW9" s="166" t="s">
        <v>809</v>
      </c>
      <c r="AX9" s="166" t="s">
        <v>810</v>
      </c>
      <c r="AY9" s="166" t="s">
        <v>811</v>
      </c>
      <c r="AZ9" s="165" t="s">
        <v>805</v>
      </c>
      <c r="BA9" s="166" t="s">
        <v>806</v>
      </c>
      <c r="BB9" s="166" t="s">
        <v>807</v>
      </c>
      <c r="BC9" s="166" t="s">
        <v>808</v>
      </c>
      <c r="BD9" s="166" t="s">
        <v>809</v>
      </c>
      <c r="BE9" s="166" t="s">
        <v>810</v>
      </c>
      <c r="BF9" s="166" t="s">
        <v>811</v>
      </c>
      <c r="BG9" s="165" t="s">
        <v>805</v>
      </c>
      <c r="BH9" s="166" t="s">
        <v>806</v>
      </c>
      <c r="BI9" s="166" t="s">
        <v>807</v>
      </c>
      <c r="BJ9" s="166" t="s">
        <v>808</v>
      </c>
      <c r="BK9" s="166" t="s">
        <v>809</v>
      </c>
      <c r="BL9" s="166" t="s">
        <v>810</v>
      </c>
      <c r="BM9" s="166" t="s">
        <v>811</v>
      </c>
      <c r="BN9" s="165" t="s">
        <v>805</v>
      </c>
      <c r="BO9" s="166" t="s">
        <v>806</v>
      </c>
      <c r="BP9" s="166" t="s">
        <v>807</v>
      </c>
      <c r="BQ9" s="166" t="s">
        <v>808</v>
      </c>
      <c r="BR9" s="166" t="s">
        <v>809</v>
      </c>
      <c r="BS9" s="166" t="s">
        <v>810</v>
      </c>
      <c r="BT9" s="166" t="s">
        <v>811</v>
      </c>
    </row>
    <row r="10" spans="1:72" ht="15.6" x14ac:dyDescent="0.3">
      <c r="A10" s="15"/>
      <c r="B10" s="167" t="s">
        <v>812</v>
      </c>
      <c r="C10" s="168">
        <v>4438320</v>
      </c>
      <c r="D10" s="169">
        <v>4359532</v>
      </c>
      <c r="E10" s="170">
        <v>0.9822482380720633</v>
      </c>
      <c r="F10" s="169">
        <v>4345866</v>
      </c>
      <c r="G10" s="170">
        <v>0.97916914508192288</v>
      </c>
      <c r="H10" s="169">
        <v>4288289</v>
      </c>
      <c r="I10" s="171">
        <v>0.96619644369941782</v>
      </c>
      <c r="J10" s="168">
        <v>424848</v>
      </c>
      <c r="K10" s="169">
        <v>418464</v>
      </c>
      <c r="L10" s="170">
        <v>0.98497344932775954</v>
      </c>
      <c r="M10" s="169">
        <v>417338</v>
      </c>
      <c r="N10" s="170">
        <v>0.98232308966971715</v>
      </c>
      <c r="O10" s="169">
        <v>412298</v>
      </c>
      <c r="P10" s="170">
        <v>0.97046002334952741</v>
      </c>
      <c r="Q10" s="168">
        <v>579912</v>
      </c>
      <c r="R10" s="169">
        <v>570790</v>
      </c>
      <c r="S10" s="170">
        <v>0.98427002717653711</v>
      </c>
      <c r="T10" s="169">
        <v>569123</v>
      </c>
      <c r="U10" s="170">
        <v>0.98139545310322951</v>
      </c>
      <c r="V10" s="169">
        <v>562261</v>
      </c>
      <c r="W10" s="170">
        <v>0.96956262329456888</v>
      </c>
      <c r="X10" s="168">
        <v>273061</v>
      </c>
      <c r="Y10" s="169">
        <v>263843</v>
      </c>
      <c r="Z10" s="170">
        <v>0.96624197523630251</v>
      </c>
      <c r="AA10" s="169">
        <v>262392</v>
      </c>
      <c r="AB10" s="170">
        <v>0.96092814426080619</v>
      </c>
      <c r="AC10" s="169">
        <v>256937</v>
      </c>
      <c r="AD10" s="170">
        <v>0.94095092305382311</v>
      </c>
      <c r="AE10" s="168">
        <v>247951</v>
      </c>
      <c r="AF10" s="169">
        <v>244100</v>
      </c>
      <c r="AG10" s="170">
        <v>0.98446870551036292</v>
      </c>
      <c r="AH10" s="169">
        <v>243425</v>
      </c>
      <c r="AI10" s="170">
        <v>0.98174639344063952</v>
      </c>
      <c r="AJ10" s="169">
        <v>240137</v>
      </c>
      <c r="AK10" s="170">
        <v>0.96848570886989771</v>
      </c>
      <c r="AL10" s="168">
        <v>590896</v>
      </c>
      <c r="AM10" s="169">
        <v>578981</v>
      </c>
      <c r="AN10" s="170">
        <v>0.97983570712951185</v>
      </c>
      <c r="AO10" s="169">
        <v>576908</v>
      </c>
      <c r="AP10" s="170">
        <v>0.97632747556253552</v>
      </c>
      <c r="AQ10" s="169">
        <v>567298</v>
      </c>
      <c r="AR10" s="170">
        <v>0.96006403834177245</v>
      </c>
      <c r="AS10" s="168">
        <v>794117</v>
      </c>
      <c r="AT10" s="169">
        <v>780971</v>
      </c>
      <c r="AU10" s="170">
        <v>0.98344576428914132</v>
      </c>
      <c r="AV10" s="169">
        <v>778547</v>
      </c>
      <c r="AW10" s="170">
        <v>0.98039331735751789</v>
      </c>
      <c r="AX10" s="169">
        <v>769840</v>
      </c>
      <c r="AY10" s="170">
        <v>0.96942893805320873</v>
      </c>
      <c r="AZ10" s="168">
        <v>593733</v>
      </c>
      <c r="BA10" s="169">
        <v>583955</v>
      </c>
      <c r="BB10" s="170">
        <v>0.98353131794931392</v>
      </c>
      <c r="BC10" s="169">
        <v>582300</v>
      </c>
      <c r="BD10" s="170">
        <v>0.98074386971921723</v>
      </c>
      <c r="BE10" s="169">
        <v>575914</v>
      </c>
      <c r="BF10" s="170">
        <v>0.96998819334616737</v>
      </c>
      <c r="BG10" s="168">
        <v>470264</v>
      </c>
      <c r="BH10" s="169">
        <v>462253</v>
      </c>
      <c r="BI10" s="170">
        <v>0.98296488780769953</v>
      </c>
      <c r="BJ10" s="169">
        <v>460843</v>
      </c>
      <c r="BK10" s="170">
        <v>0.97996657196808601</v>
      </c>
      <c r="BL10" s="169">
        <v>454303</v>
      </c>
      <c r="BM10" s="170">
        <v>0.96605948998860214</v>
      </c>
      <c r="BN10" s="168">
        <v>463538</v>
      </c>
      <c r="BO10" s="169">
        <v>456175</v>
      </c>
      <c r="BP10" s="170">
        <v>0.98411564963390274</v>
      </c>
      <c r="BQ10" s="169">
        <v>454990</v>
      </c>
      <c r="BR10" s="170">
        <v>0.98155922491791392</v>
      </c>
      <c r="BS10" s="169">
        <v>449301</v>
      </c>
      <c r="BT10" s="171">
        <v>0.96928622896073247</v>
      </c>
    </row>
    <row r="11" spans="1:72" ht="15.6" x14ac:dyDescent="0.3">
      <c r="A11" s="15"/>
      <c r="B11" s="167" t="s">
        <v>813</v>
      </c>
      <c r="C11" s="168">
        <v>53071</v>
      </c>
      <c r="D11" s="169">
        <v>50982</v>
      </c>
      <c r="E11" s="170">
        <v>0.96063763637391419</v>
      </c>
      <c r="F11" s="169">
        <v>50660</v>
      </c>
      <c r="G11" s="170">
        <v>0.95457029262685833</v>
      </c>
      <c r="H11" s="169">
        <v>49405</v>
      </c>
      <c r="I11" s="171">
        <v>0.93092272615929605</v>
      </c>
      <c r="J11" s="168">
        <v>3229</v>
      </c>
      <c r="K11" s="169">
        <v>3154</v>
      </c>
      <c r="L11" s="170">
        <v>0.97677299473521217</v>
      </c>
      <c r="M11" s="169">
        <v>3143</v>
      </c>
      <c r="N11" s="170">
        <v>0.9733663672963766</v>
      </c>
      <c r="O11" s="169">
        <v>3074</v>
      </c>
      <c r="P11" s="170">
        <v>0.9519975224527718</v>
      </c>
      <c r="Q11" s="168">
        <v>6125</v>
      </c>
      <c r="R11" s="169">
        <v>5945</v>
      </c>
      <c r="S11" s="170">
        <v>0.97061224489795916</v>
      </c>
      <c r="T11" s="169">
        <v>5917</v>
      </c>
      <c r="U11" s="170">
        <v>0.9660408163265306</v>
      </c>
      <c r="V11" s="169">
        <v>5807</v>
      </c>
      <c r="W11" s="170">
        <v>0.94808163265306122</v>
      </c>
      <c r="X11" s="168">
        <v>16646</v>
      </c>
      <c r="Y11" s="169">
        <v>15690</v>
      </c>
      <c r="Z11" s="170">
        <v>0.94256878529376431</v>
      </c>
      <c r="AA11" s="169">
        <v>15575</v>
      </c>
      <c r="AB11" s="170">
        <v>0.93566021867115223</v>
      </c>
      <c r="AC11" s="169">
        <v>15094</v>
      </c>
      <c r="AD11" s="170">
        <v>0.90676438784092273</v>
      </c>
      <c r="AE11" s="168">
        <v>536</v>
      </c>
      <c r="AF11" s="169">
        <v>518</v>
      </c>
      <c r="AG11" s="170">
        <v>0.96641791044776115</v>
      </c>
      <c r="AH11" s="169">
        <v>515</v>
      </c>
      <c r="AI11" s="170">
        <v>0.96082089552238803</v>
      </c>
      <c r="AJ11" s="169">
        <v>506</v>
      </c>
      <c r="AK11" s="170">
        <v>0.94402985074626866</v>
      </c>
      <c r="AL11" s="168">
        <v>6574</v>
      </c>
      <c r="AM11" s="169">
        <v>6345</v>
      </c>
      <c r="AN11" s="170">
        <v>0.96516580468512325</v>
      </c>
      <c r="AO11" s="169">
        <v>6298</v>
      </c>
      <c r="AP11" s="170">
        <v>0.95801642835412226</v>
      </c>
      <c r="AQ11" s="169">
        <v>6133</v>
      </c>
      <c r="AR11" s="170">
        <v>0.9329175540006085</v>
      </c>
      <c r="AS11" s="168">
        <v>7465</v>
      </c>
      <c r="AT11" s="169">
        <v>7232</v>
      </c>
      <c r="AU11" s="170">
        <v>0.96878767582049563</v>
      </c>
      <c r="AV11" s="169">
        <v>7186</v>
      </c>
      <c r="AW11" s="170">
        <v>0.96262558606831883</v>
      </c>
      <c r="AX11" s="169">
        <v>7038</v>
      </c>
      <c r="AY11" s="170">
        <v>0.94279973208305423</v>
      </c>
      <c r="AZ11" s="168">
        <v>2984</v>
      </c>
      <c r="BA11" s="169">
        <v>2896</v>
      </c>
      <c r="BB11" s="170">
        <v>0.97050938337801607</v>
      </c>
      <c r="BC11" s="169">
        <v>2877</v>
      </c>
      <c r="BD11" s="170">
        <v>0.96414209115281502</v>
      </c>
      <c r="BE11" s="169">
        <v>2837</v>
      </c>
      <c r="BF11" s="170">
        <v>0.95073726541554959</v>
      </c>
      <c r="BG11" s="168">
        <v>6965</v>
      </c>
      <c r="BH11" s="169">
        <v>6730</v>
      </c>
      <c r="BI11" s="170">
        <v>0.96625987078248388</v>
      </c>
      <c r="BJ11" s="169">
        <v>6691</v>
      </c>
      <c r="BK11" s="170">
        <v>0.96066044508255566</v>
      </c>
      <c r="BL11" s="169">
        <v>6518</v>
      </c>
      <c r="BM11" s="170">
        <v>0.93582196697774589</v>
      </c>
      <c r="BN11" s="168">
        <v>2547</v>
      </c>
      <c r="BO11" s="169">
        <v>2472</v>
      </c>
      <c r="BP11" s="170">
        <v>0.97055359246171968</v>
      </c>
      <c r="BQ11" s="169">
        <v>2458</v>
      </c>
      <c r="BR11" s="170">
        <v>0.96505692972124069</v>
      </c>
      <c r="BS11" s="169">
        <v>2398</v>
      </c>
      <c r="BT11" s="171">
        <v>0.94149980369061637</v>
      </c>
    </row>
    <row r="12" spans="1:72" ht="15.6" x14ac:dyDescent="0.3">
      <c r="A12" s="15"/>
      <c r="B12" s="167" t="s">
        <v>814</v>
      </c>
      <c r="C12" s="168">
        <v>245013</v>
      </c>
      <c r="D12" s="169">
        <v>226247</v>
      </c>
      <c r="E12" s="170">
        <v>0.92340814569022867</v>
      </c>
      <c r="F12" s="169">
        <v>224162</v>
      </c>
      <c r="G12" s="170">
        <v>0.91489839314648613</v>
      </c>
      <c r="H12" s="169">
        <v>217586</v>
      </c>
      <c r="I12" s="171">
        <v>0.8880590009509699</v>
      </c>
      <c r="J12" s="168">
        <v>10205</v>
      </c>
      <c r="K12" s="169">
        <v>9366</v>
      </c>
      <c r="L12" s="170">
        <v>0.91778539931406178</v>
      </c>
      <c r="M12" s="169">
        <v>9285</v>
      </c>
      <c r="N12" s="170">
        <v>0.9098481136697697</v>
      </c>
      <c r="O12" s="169">
        <v>9034</v>
      </c>
      <c r="P12" s="170">
        <v>0.88525232729054382</v>
      </c>
      <c r="Q12" s="168">
        <v>23138</v>
      </c>
      <c r="R12" s="169">
        <v>21232</v>
      </c>
      <c r="S12" s="170">
        <v>0.91762468666263286</v>
      </c>
      <c r="T12" s="169">
        <v>21034</v>
      </c>
      <c r="U12" s="170">
        <v>0.90906733511971649</v>
      </c>
      <c r="V12" s="169">
        <v>20443</v>
      </c>
      <c r="W12" s="170">
        <v>0.88352493733252657</v>
      </c>
      <c r="X12" s="168">
        <v>62012</v>
      </c>
      <c r="Y12" s="169">
        <v>53526</v>
      </c>
      <c r="Z12" s="170">
        <v>0.86315551828678316</v>
      </c>
      <c r="AA12" s="169">
        <v>52652</v>
      </c>
      <c r="AB12" s="170">
        <v>0.8490614719731665</v>
      </c>
      <c r="AC12" s="169">
        <v>49944</v>
      </c>
      <c r="AD12" s="170">
        <v>0.80539250467651424</v>
      </c>
      <c r="AE12" s="168">
        <v>4168</v>
      </c>
      <c r="AF12" s="169">
        <v>3912</v>
      </c>
      <c r="AG12" s="170">
        <v>0.93857965451055658</v>
      </c>
      <c r="AH12" s="169">
        <v>3887</v>
      </c>
      <c r="AI12" s="170">
        <v>0.93258157389635321</v>
      </c>
      <c r="AJ12" s="169">
        <v>3803</v>
      </c>
      <c r="AK12" s="170">
        <v>0.9124280230326296</v>
      </c>
      <c r="AL12" s="168">
        <v>33688</v>
      </c>
      <c r="AM12" s="169">
        <v>32390</v>
      </c>
      <c r="AN12" s="170">
        <v>0.96146995962954163</v>
      </c>
      <c r="AO12" s="169">
        <v>32195</v>
      </c>
      <c r="AP12" s="170">
        <v>0.95568154832581331</v>
      </c>
      <c r="AQ12" s="169">
        <v>31466</v>
      </c>
      <c r="AR12" s="170">
        <v>0.934041795298029</v>
      </c>
      <c r="AS12" s="168">
        <v>48932</v>
      </c>
      <c r="AT12" s="169">
        <v>46190</v>
      </c>
      <c r="AU12" s="170">
        <v>0.94396305076432596</v>
      </c>
      <c r="AV12" s="169">
        <v>45869</v>
      </c>
      <c r="AW12" s="170">
        <v>0.93740292651025914</v>
      </c>
      <c r="AX12" s="169">
        <v>44897</v>
      </c>
      <c r="AY12" s="170">
        <v>0.91753862503065475</v>
      </c>
      <c r="AZ12" s="168">
        <v>19500</v>
      </c>
      <c r="BA12" s="169">
        <v>18373</v>
      </c>
      <c r="BB12" s="170">
        <v>0.94220512820512825</v>
      </c>
      <c r="BC12" s="169">
        <v>18212</v>
      </c>
      <c r="BD12" s="170">
        <v>0.93394871794871792</v>
      </c>
      <c r="BE12" s="169">
        <v>17815</v>
      </c>
      <c r="BF12" s="170">
        <v>0.91358974358974354</v>
      </c>
      <c r="BG12" s="168">
        <v>28976</v>
      </c>
      <c r="BH12" s="169">
        <v>27689</v>
      </c>
      <c r="BI12" s="170">
        <v>0.95558393152954169</v>
      </c>
      <c r="BJ12" s="169">
        <v>27547</v>
      </c>
      <c r="BK12" s="170">
        <v>0.95068332413031476</v>
      </c>
      <c r="BL12" s="169">
        <v>27018</v>
      </c>
      <c r="BM12" s="170">
        <v>0.93242683600220877</v>
      </c>
      <c r="BN12" s="168">
        <v>14394</v>
      </c>
      <c r="BO12" s="169">
        <v>13569</v>
      </c>
      <c r="BP12" s="170">
        <v>0.94268445185493954</v>
      </c>
      <c r="BQ12" s="169">
        <v>13481</v>
      </c>
      <c r="BR12" s="170">
        <v>0.93657079338613314</v>
      </c>
      <c r="BS12" s="169">
        <v>13166</v>
      </c>
      <c r="BT12" s="171">
        <v>0.91468667500347367</v>
      </c>
    </row>
    <row r="13" spans="1:72" ht="15.6" x14ac:dyDescent="0.3">
      <c r="A13" s="15"/>
      <c r="B13" s="167" t="s">
        <v>815</v>
      </c>
      <c r="C13" s="168">
        <v>5754</v>
      </c>
      <c r="D13" s="169">
        <v>4797</v>
      </c>
      <c r="E13" s="170">
        <v>0.8336809176225235</v>
      </c>
      <c r="F13" s="169">
        <v>4705</v>
      </c>
      <c r="G13" s="170">
        <v>0.81769204031977749</v>
      </c>
      <c r="H13" s="169">
        <v>4309</v>
      </c>
      <c r="I13" s="171">
        <v>0.74887035106013211</v>
      </c>
      <c r="J13" s="168">
        <v>324</v>
      </c>
      <c r="K13" s="169">
        <v>279</v>
      </c>
      <c r="L13" s="170">
        <v>0.86111111111111116</v>
      </c>
      <c r="M13" s="169">
        <v>274</v>
      </c>
      <c r="N13" s="170">
        <v>0.84567901234567899</v>
      </c>
      <c r="O13" s="169">
        <v>256</v>
      </c>
      <c r="P13" s="170">
        <v>0.79012345679012341</v>
      </c>
      <c r="Q13" s="168">
        <v>472</v>
      </c>
      <c r="R13" s="169">
        <v>399</v>
      </c>
      <c r="S13" s="170">
        <v>0.84533898305084743</v>
      </c>
      <c r="T13" s="169">
        <v>390</v>
      </c>
      <c r="U13" s="170">
        <v>0.82627118644067798</v>
      </c>
      <c r="V13" s="169">
        <v>371</v>
      </c>
      <c r="W13" s="170">
        <v>0.78601694915254239</v>
      </c>
      <c r="X13" s="168">
        <v>2563</v>
      </c>
      <c r="Y13" s="169">
        <v>2037</v>
      </c>
      <c r="Z13" s="170">
        <v>0.79477175185329696</v>
      </c>
      <c r="AA13" s="169">
        <v>1993</v>
      </c>
      <c r="AB13" s="170">
        <v>0.77760436987904802</v>
      </c>
      <c r="AC13" s="169">
        <v>1781</v>
      </c>
      <c r="AD13" s="170">
        <v>0.69488880218493954</v>
      </c>
      <c r="AE13" s="168">
        <v>24</v>
      </c>
      <c r="AF13" s="169">
        <v>22</v>
      </c>
      <c r="AG13" s="170">
        <v>0.91666666666666663</v>
      </c>
      <c r="AH13" s="169">
        <v>21</v>
      </c>
      <c r="AI13" s="170">
        <v>0.875</v>
      </c>
      <c r="AJ13" s="169">
        <v>19</v>
      </c>
      <c r="AK13" s="170">
        <v>0.79166666666666663</v>
      </c>
      <c r="AL13" s="168">
        <v>367</v>
      </c>
      <c r="AM13" s="169">
        <v>322</v>
      </c>
      <c r="AN13" s="170">
        <v>0.87738419618528607</v>
      </c>
      <c r="AO13" s="169">
        <v>316</v>
      </c>
      <c r="AP13" s="170">
        <v>0.8610354223433242</v>
      </c>
      <c r="AQ13" s="169">
        <v>291</v>
      </c>
      <c r="AR13" s="170">
        <v>0.79291553133514991</v>
      </c>
      <c r="AS13" s="168">
        <v>627</v>
      </c>
      <c r="AT13" s="169">
        <v>557</v>
      </c>
      <c r="AU13" s="170">
        <v>0.88835725677830946</v>
      </c>
      <c r="AV13" s="169">
        <v>550</v>
      </c>
      <c r="AW13" s="170">
        <v>0.8771929824561403</v>
      </c>
      <c r="AX13" s="169">
        <v>514</v>
      </c>
      <c r="AY13" s="170">
        <v>0.8197767145135566</v>
      </c>
      <c r="AZ13" s="168">
        <v>308</v>
      </c>
      <c r="BA13" s="169">
        <v>277</v>
      </c>
      <c r="BB13" s="170">
        <v>0.89935064935064934</v>
      </c>
      <c r="BC13" s="169">
        <v>274</v>
      </c>
      <c r="BD13" s="170">
        <v>0.88961038961038963</v>
      </c>
      <c r="BE13" s="169">
        <v>266</v>
      </c>
      <c r="BF13" s="170">
        <v>0.86363636363636365</v>
      </c>
      <c r="BG13" s="168">
        <v>776</v>
      </c>
      <c r="BH13" s="169">
        <v>647</v>
      </c>
      <c r="BI13" s="170">
        <v>0.83376288659793818</v>
      </c>
      <c r="BJ13" s="169">
        <v>636</v>
      </c>
      <c r="BK13" s="170">
        <v>0.81958762886597936</v>
      </c>
      <c r="BL13" s="169">
        <v>577</v>
      </c>
      <c r="BM13" s="170">
        <v>0.74355670103092786</v>
      </c>
      <c r="BN13" s="168">
        <v>293</v>
      </c>
      <c r="BO13" s="169">
        <v>257</v>
      </c>
      <c r="BP13" s="170">
        <v>0.87713310580204773</v>
      </c>
      <c r="BQ13" s="169">
        <v>251</v>
      </c>
      <c r="BR13" s="170">
        <v>0.85665529010238906</v>
      </c>
      <c r="BS13" s="169">
        <v>234</v>
      </c>
      <c r="BT13" s="171">
        <v>0.79863481228668942</v>
      </c>
    </row>
    <row r="14" spans="1:72" ht="15.6" x14ac:dyDescent="0.3">
      <c r="A14" s="15"/>
      <c r="B14" s="167" t="s">
        <v>816</v>
      </c>
      <c r="C14" s="168">
        <v>3049</v>
      </c>
      <c r="D14" s="169">
        <v>2469</v>
      </c>
      <c r="E14" s="170">
        <v>0.80977369629386686</v>
      </c>
      <c r="F14" s="169">
        <v>2392</v>
      </c>
      <c r="G14" s="170">
        <v>0.78451951459494917</v>
      </c>
      <c r="H14" s="169">
        <v>2145</v>
      </c>
      <c r="I14" s="171">
        <v>0.70350934732699244</v>
      </c>
      <c r="J14" s="168">
        <v>135</v>
      </c>
      <c r="K14" s="169">
        <v>113</v>
      </c>
      <c r="L14" s="170">
        <v>0.83703703703703702</v>
      </c>
      <c r="M14" s="169">
        <v>111</v>
      </c>
      <c r="N14" s="170">
        <v>0.82222222222222219</v>
      </c>
      <c r="O14" s="169">
        <v>102</v>
      </c>
      <c r="P14" s="170">
        <v>0.75555555555555554</v>
      </c>
      <c r="Q14" s="168">
        <v>235</v>
      </c>
      <c r="R14" s="169">
        <v>181</v>
      </c>
      <c r="S14" s="170">
        <v>0.77021276595744681</v>
      </c>
      <c r="T14" s="169">
        <v>171</v>
      </c>
      <c r="U14" s="170">
        <v>0.72765957446808516</v>
      </c>
      <c r="V14" s="169">
        <v>153</v>
      </c>
      <c r="W14" s="170">
        <v>0.65106382978723409</v>
      </c>
      <c r="X14" s="168">
        <v>1251</v>
      </c>
      <c r="Y14" s="169">
        <v>966</v>
      </c>
      <c r="Z14" s="170">
        <v>0.77218225419664266</v>
      </c>
      <c r="AA14" s="169">
        <v>920</v>
      </c>
      <c r="AB14" s="170">
        <v>0.73541167066346924</v>
      </c>
      <c r="AC14" s="169">
        <v>778</v>
      </c>
      <c r="AD14" s="170">
        <v>0.62190247801758591</v>
      </c>
      <c r="AE14" s="168">
        <v>42</v>
      </c>
      <c r="AF14" s="169">
        <v>36</v>
      </c>
      <c r="AG14" s="170">
        <v>0.8571428571428571</v>
      </c>
      <c r="AH14" s="169">
        <v>36</v>
      </c>
      <c r="AI14" s="170">
        <v>0.8571428571428571</v>
      </c>
      <c r="AJ14" s="169">
        <v>33</v>
      </c>
      <c r="AK14" s="170">
        <v>0.7857142857142857</v>
      </c>
      <c r="AL14" s="168">
        <v>226</v>
      </c>
      <c r="AM14" s="169">
        <v>181</v>
      </c>
      <c r="AN14" s="170">
        <v>0.80088495575221241</v>
      </c>
      <c r="AO14" s="169">
        <v>174</v>
      </c>
      <c r="AP14" s="170">
        <v>0.76991150442477874</v>
      </c>
      <c r="AQ14" s="169">
        <v>159</v>
      </c>
      <c r="AR14" s="170">
        <v>0.70353982300884954</v>
      </c>
      <c r="AS14" s="168">
        <v>458</v>
      </c>
      <c r="AT14" s="169">
        <v>382</v>
      </c>
      <c r="AU14" s="170">
        <v>0.83406113537117899</v>
      </c>
      <c r="AV14" s="169">
        <v>375</v>
      </c>
      <c r="AW14" s="170">
        <v>0.81877729257641918</v>
      </c>
      <c r="AX14" s="169">
        <v>348</v>
      </c>
      <c r="AY14" s="170">
        <v>0.75982532751091703</v>
      </c>
      <c r="AZ14" s="168">
        <v>144</v>
      </c>
      <c r="BA14" s="169">
        <v>119</v>
      </c>
      <c r="BB14" s="170">
        <v>0.82638888888888884</v>
      </c>
      <c r="BC14" s="169">
        <v>118</v>
      </c>
      <c r="BD14" s="170">
        <v>0.81944444444444442</v>
      </c>
      <c r="BE14" s="169">
        <v>111</v>
      </c>
      <c r="BF14" s="170">
        <v>0.77083333333333337</v>
      </c>
      <c r="BG14" s="168">
        <v>453</v>
      </c>
      <c r="BH14" s="169">
        <v>404</v>
      </c>
      <c r="BI14" s="170">
        <v>0.89183222958057395</v>
      </c>
      <c r="BJ14" s="169">
        <v>401</v>
      </c>
      <c r="BK14" s="170">
        <v>0.88520971302428253</v>
      </c>
      <c r="BL14" s="169">
        <v>381</v>
      </c>
      <c r="BM14" s="170">
        <v>0.84105960264900659</v>
      </c>
      <c r="BN14" s="168">
        <v>105</v>
      </c>
      <c r="BO14" s="169">
        <v>87</v>
      </c>
      <c r="BP14" s="170">
        <v>0.82857142857142863</v>
      </c>
      <c r="BQ14" s="169">
        <v>86</v>
      </c>
      <c r="BR14" s="170">
        <v>0.81904761904761902</v>
      </c>
      <c r="BS14" s="169">
        <v>80</v>
      </c>
      <c r="BT14" s="171">
        <v>0.76190476190476186</v>
      </c>
    </row>
    <row r="15" spans="1:72" ht="15.6" x14ac:dyDescent="0.3">
      <c r="A15" s="15"/>
      <c r="B15" s="167" t="s">
        <v>817</v>
      </c>
      <c r="C15" s="168">
        <v>3958</v>
      </c>
      <c r="D15" s="169">
        <v>3601</v>
      </c>
      <c r="E15" s="170">
        <v>0.90980293077311769</v>
      </c>
      <c r="F15" s="169">
        <v>3548</v>
      </c>
      <c r="G15" s="170">
        <v>0.89641232945932292</v>
      </c>
      <c r="H15" s="169">
        <v>3389</v>
      </c>
      <c r="I15" s="171">
        <v>0.85624052551793839</v>
      </c>
      <c r="J15" s="168">
        <v>205</v>
      </c>
      <c r="K15" s="169">
        <v>187</v>
      </c>
      <c r="L15" s="170">
        <v>0.91219512195121955</v>
      </c>
      <c r="M15" s="169">
        <v>185</v>
      </c>
      <c r="N15" s="170">
        <v>0.90243902439024393</v>
      </c>
      <c r="O15" s="169">
        <v>178</v>
      </c>
      <c r="P15" s="170">
        <v>0.86829268292682926</v>
      </c>
      <c r="Q15" s="168">
        <v>428</v>
      </c>
      <c r="R15" s="169">
        <v>391</v>
      </c>
      <c r="S15" s="170">
        <v>0.91355140186915884</v>
      </c>
      <c r="T15" s="169">
        <v>386</v>
      </c>
      <c r="U15" s="170">
        <v>0.90186915887850472</v>
      </c>
      <c r="V15" s="169">
        <v>374</v>
      </c>
      <c r="W15" s="170">
        <v>0.87383177570093462</v>
      </c>
      <c r="X15" s="168">
        <v>1408</v>
      </c>
      <c r="Y15" s="169">
        <v>1263</v>
      </c>
      <c r="Z15" s="170">
        <v>0.89701704545454541</v>
      </c>
      <c r="AA15" s="169">
        <v>1238</v>
      </c>
      <c r="AB15" s="170">
        <v>0.87926136363636365</v>
      </c>
      <c r="AC15" s="169">
        <v>1169</v>
      </c>
      <c r="AD15" s="170">
        <v>0.83025568181818177</v>
      </c>
      <c r="AE15" s="168">
        <v>41</v>
      </c>
      <c r="AF15" s="169">
        <v>38</v>
      </c>
      <c r="AG15" s="170">
        <v>0.92682926829268297</v>
      </c>
      <c r="AH15" s="169">
        <v>37</v>
      </c>
      <c r="AI15" s="170">
        <v>0.90243902439024393</v>
      </c>
      <c r="AJ15" s="169">
        <v>37</v>
      </c>
      <c r="AK15" s="170">
        <v>0.90243902439024393</v>
      </c>
      <c r="AL15" s="168">
        <v>231</v>
      </c>
      <c r="AM15" s="169">
        <v>199</v>
      </c>
      <c r="AN15" s="170">
        <v>0.8614718614718615</v>
      </c>
      <c r="AO15" s="169">
        <v>195</v>
      </c>
      <c r="AP15" s="170">
        <v>0.8441558441558441</v>
      </c>
      <c r="AQ15" s="169">
        <v>184</v>
      </c>
      <c r="AR15" s="170">
        <v>0.79653679653679654</v>
      </c>
      <c r="AS15" s="168">
        <v>720</v>
      </c>
      <c r="AT15" s="169">
        <v>662</v>
      </c>
      <c r="AU15" s="170">
        <v>0.9194444444444444</v>
      </c>
      <c r="AV15" s="169">
        <v>656</v>
      </c>
      <c r="AW15" s="170">
        <v>0.91111111111111109</v>
      </c>
      <c r="AX15" s="169">
        <v>631</v>
      </c>
      <c r="AY15" s="170">
        <v>0.87638888888888888</v>
      </c>
      <c r="AZ15" s="168">
        <v>294</v>
      </c>
      <c r="BA15" s="169">
        <v>270</v>
      </c>
      <c r="BB15" s="170">
        <v>0.91836734693877553</v>
      </c>
      <c r="BC15" s="169">
        <v>267</v>
      </c>
      <c r="BD15" s="170">
        <v>0.90816326530612246</v>
      </c>
      <c r="BE15" s="169">
        <v>260</v>
      </c>
      <c r="BF15" s="170">
        <v>0.88435374149659862</v>
      </c>
      <c r="BG15" s="168">
        <v>371</v>
      </c>
      <c r="BH15" s="169">
        <v>347</v>
      </c>
      <c r="BI15" s="170">
        <v>0.93530997304582209</v>
      </c>
      <c r="BJ15" s="169">
        <v>344</v>
      </c>
      <c r="BK15" s="170">
        <v>0.92722371967654982</v>
      </c>
      <c r="BL15" s="169">
        <v>325</v>
      </c>
      <c r="BM15" s="170">
        <v>0.87601078167115898</v>
      </c>
      <c r="BN15" s="168">
        <v>260</v>
      </c>
      <c r="BO15" s="169">
        <v>244</v>
      </c>
      <c r="BP15" s="170">
        <v>0.93846153846153846</v>
      </c>
      <c r="BQ15" s="169">
        <v>240</v>
      </c>
      <c r="BR15" s="170">
        <v>0.92307692307692313</v>
      </c>
      <c r="BS15" s="169">
        <v>231</v>
      </c>
      <c r="BT15" s="171">
        <v>0.88846153846153841</v>
      </c>
    </row>
    <row r="16" spans="1:72" ht="15.6" x14ac:dyDescent="0.3">
      <c r="A16" s="15"/>
      <c r="B16" s="167" t="s">
        <v>818</v>
      </c>
      <c r="C16" s="168">
        <v>15151</v>
      </c>
      <c r="D16" s="169">
        <v>14130</v>
      </c>
      <c r="E16" s="170">
        <v>0.93261170879809918</v>
      </c>
      <c r="F16" s="169">
        <v>13978</v>
      </c>
      <c r="G16" s="170">
        <v>0.9225793676985018</v>
      </c>
      <c r="H16" s="169">
        <v>13475</v>
      </c>
      <c r="I16" s="171">
        <v>0.88938023892812357</v>
      </c>
      <c r="J16" s="168">
        <v>1564</v>
      </c>
      <c r="K16" s="169">
        <v>1494</v>
      </c>
      <c r="L16" s="170">
        <v>0.95524296675191811</v>
      </c>
      <c r="M16" s="169">
        <v>1490</v>
      </c>
      <c r="N16" s="170">
        <v>0.95268542199488493</v>
      </c>
      <c r="O16" s="169">
        <v>1451</v>
      </c>
      <c r="P16" s="170">
        <v>0.92774936061381075</v>
      </c>
      <c r="Q16" s="168">
        <v>3272</v>
      </c>
      <c r="R16" s="169">
        <v>3177</v>
      </c>
      <c r="S16" s="170">
        <v>0.97096577017114916</v>
      </c>
      <c r="T16" s="169">
        <v>3158</v>
      </c>
      <c r="U16" s="170">
        <v>0.96515892420537897</v>
      </c>
      <c r="V16" s="169">
        <v>3079</v>
      </c>
      <c r="W16" s="170">
        <v>0.94101466992665039</v>
      </c>
      <c r="X16" s="168">
        <v>3161</v>
      </c>
      <c r="Y16" s="169">
        <v>2721</v>
      </c>
      <c r="Z16" s="170">
        <v>0.86080354318253716</v>
      </c>
      <c r="AA16" s="169">
        <v>2657</v>
      </c>
      <c r="AB16" s="170">
        <v>0.84055678582726989</v>
      </c>
      <c r="AC16" s="169">
        <v>2463</v>
      </c>
      <c r="AD16" s="170">
        <v>0.77918380259411579</v>
      </c>
      <c r="AE16" s="168">
        <v>179</v>
      </c>
      <c r="AF16" s="169">
        <v>164</v>
      </c>
      <c r="AG16" s="170">
        <v>0.91620111731843579</v>
      </c>
      <c r="AH16" s="169">
        <v>161</v>
      </c>
      <c r="AI16" s="170">
        <v>0.8994413407821229</v>
      </c>
      <c r="AJ16" s="169">
        <v>151</v>
      </c>
      <c r="AK16" s="170">
        <v>0.84357541899441346</v>
      </c>
      <c r="AL16" s="168">
        <v>765</v>
      </c>
      <c r="AM16" s="169">
        <v>667</v>
      </c>
      <c r="AN16" s="170">
        <v>0.87189542483660132</v>
      </c>
      <c r="AO16" s="169">
        <v>657</v>
      </c>
      <c r="AP16" s="170">
        <v>0.85882352941176465</v>
      </c>
      <c r="AQ16" s="169">
        <v>630</v>
      </c>
      <c r="AR16" s="170">
        <v>0.82352941176470584</v>
      </c>
      <c r="AS16" s="168">
        <v>1455</v>
      </c>
      <c r="AT16" s="169">
        <v>1334</v>
      </c>
      <c r="AU16" s="170">
        <v>0.91683848797250855</v>
      </c>
      <c r="AV16" s="169">
        <v>1314</v>
      </c>
      <c r="AW16" s="170">
        <v>0.90309278350515465</v>
      </c>
      <c r="AX16" s="169">
        <v>1260</v>
      </c>
      <c r="AY16" s="170">
        <v>0.865979381443299</v>
      </c>
      <c r="AZ16" s="168">
        <v>2648</v>
      </c>
      <c r="BA16" s="169">
        <v>2597</v>
      </c>
      <c r="BB16" s="170">
        <v>0.98074018126888218</v>
      </c>
      <c r="BC16" s="169">
        <v>2589</v>
      </c>
      <c r="BD16" s="170">
        <v>0.97771903323262843</v>
      </c>
      <c r="BE16" s="169">
        <v>2554</v>
      </c>
      <c r="BF16" s="170">
        <v>0.96450151057401812</v>
      </c>
      <c r="BG16" s="168">
        <v>1173</v>
      </c>
      <c r="BH16" s="169">
        <v>1082</v>
      </c>
      <c r="BI16" s="170">
        <v>0.92242114236999151</v>
      </c>
      <c r="BJ16" s="169">
        <v>1063</v>
      </c>
      <c r="BK16" s="170">
        <v>0.90622335890878092</v>
      </c>
      <c r="BL16" s="169">
        <v>1015</v>
      </c>
      <c r="BM16" s="170">
        <v>0.86530264279624891</v>
      </c>
      <c r="BN16" s="168">
        <v>934</v>
      </c>
      <c r="BO16" s="169">
        <v>894</v>
      </c>
      <c r="BP16" s="170">
        <v>0.95717344753747324</v>
      </c>
      <c r="BQ16" s="169">
        <v>889</v>
      </c>
      <c r="BR16" s="170">
        <v>0.95182012847965736</v>
      </c>
      <c r="BS16" s="169">
        <v>872</v>
      </c>
      <c r="BT16" s="171">
        <v>0.93361884368308357</v>
      </c>
    </row>
    <row r="17" spans="1:72" ht="15.6" x14ac:dyDescent="0.3">
      <c r="A17" s="15"/>
      <c r="B17" s="167" t="s">
        <v>819</v>
      </c>
      <c r="C17" s="168">
        <v>83028</v>
      </c>
      <c r="D17" s="169">
        <v>77357</v>
      </c>
      <c r="E17" s="170">
        <v>0.93169774052126997</v>
      </c>
      <c r="F17" s="169">
        <v>76079</v>
      </c>
      <c r="G17" s="170">
        <v>0.91630534277593101</v>
      </c>
      <c r="H17" s="169">
        <v>72603</v>
      </c>
      <c r="I17" s="171">
        <v>0.87443994796935975</v>
      </c>
      <c r="J17" s="168">
        <v>10415</v>
      </c>
      <c r="K17" s="169">
        <v>9819</v>
      </c>
      <c r="L17" s="170">
        <v>0.94277484397503597</v>
      </c>
      <c r="M17" s="169">
        <v>9667</v>
      </c>
      <c r="N17" s="170">
        <v>0.92818050888142101</v>
      </c>
      <c r="O17" s="169">
        <v>9236</v>
      </c>
      <c r="P17" s="170">
        <v>0.88679788766202594</v>
      </c>
      <c r="Q17" s="168">
        <v>5143</v>
      </c>
      <c r="R17" s="169">
        <v>4800</v>
      </c>
      <c r="S17" s="170">
        <v>0.93330740812755197</v>
      </c>
      <c r="T17" s="169">
        <v>4721</v>
      </c>
      <c r="U17" s="170">
        <v>0.91794672370211938</v>
      </c>
      <c r="V17" s="169">
        <v>4564</v>
      </c>
      <c r="W17" s="170">
        <v>0.88741979389461401</v>
      </c>
      <c r="X17" s="168">
        <v>36867</v>
      </c>
      <c r="Y17" s="169">
        <v>34272</v>
      </c>
      <c r="Z17" s="170">
        <v>0.92961184799414109</v>
      </c>
      <c r="AA17" s="169">
        <v>33733</v>
      </c>
      <c r="AB17" s="170">
        <v>0.9149917270187431</v>
      </c>
      <c r="AC17" s="169">
        <v>32320</v>
      </c>
      <c r="AD17" s="170">
        <v>0.87666476794965686</v>
      </c>
      <c r="AE17" s="168">
        <v>687</v>
      </c>
      <c r="AF17" s="169">
        <v>626</v>
      </c>
      <c r="AG17" s="170">
        <v>0.91120815138282385</v>
      </c>
      <c r="AH17" s="169">
        <v>610</v>
      </c>
      <c r="AI17" s="170">
        <v>0.88791848617176128</v>
      </c>
      <c r="AJ17" s="169">
        <v>594</v>
      </c>
      <c r="AK17" s="170">
        <v>0.86462882096069871</v>
      </c>
      <c r="AL17" s="168">
        <v>3977</v>
      </c>
      <c r="AM17" s="169">
        <v>3677</v>
      </c>
      <c r="AN17" s="170">
        <v>0.92456625597183806</v>
      </c>
      <c r="AO17" s="169">
        <v>3604</v>
      </c>
      <c r="AP17" s="170">
        <v>0.90621071159165201</v>
      </c>
      <c r="AQ17" s="169">
        <v>3295</v>
      </c>
      <c r="AR17" s="170">
        <v>0.82851395524264526</v>
      </c>
      <c r="AS17" s="168">
        <v>7816</v>
      </c>
      <c r="AT17" s="169">
        <v>7320</v>
      </c>
      <c r="AU17" s="170">
        <v>0.93654042988741049</v>
      </c>
      <c r="AV17" s="169">
        <v>7162</v>
      </c>
      <c r="AW17" s="170">
        <v>0.91632548618219034</v>
      </c>
      <c r="AX17" s="169">
        <v>6906</v>
      </c>
      <c r="AY17" s="170">
        <v>0.88357215967246672</v>
      </c>
      <c r="AZ17" s="168">
        <v>1356</v>
      </c>
      <c r="BA17" s="169">
        <v>1249</v>
      </c>
      <c r="BB17" s="170">
        <v>0.92109144542772858</v>
      </c>
      <c r="BC17" s="169">
        <v>1220</v>
      </c>
      <c r="BD17" s="170">
        <v>0.89970501474926257</v>
      </c>
      <c r="BE17" s="169">
        <v>1159</v>
      </c>
      <c r="BF17" s="170">
        <v>0.85471976401179939</v>
      </c>
      <c r="BG17" s="168">
        <v>13821</v>
      </c>
      <c r="BH17" s="169">
        <v>12858</v>
      </c>
      <c r="BI17" s="170">
        <v>0.93032342088126763</v>
      </c>
      <c r="BJ17" s="169">
        <v>12654</v>
      </c>
      <c r="BK17" s="170">
        <v>0.91556327327979159</v>
      </c>
      <c r="BL17" s="169">
        <v>11997</v>
      </c>
      <c r="BM17" s="170">
        <v>0.86802691556327327</v>
      </c>
      <c r="BN17" s="168">
        <v>2946</v>
      </c>
      <c r="BO17" s="169">
        <v>2736</v>
      </c>
      <c r="BP17" s="170">
        <v>0.92871690427698572</v>
      </c>
      <c r="BQ17" s="169">
        <v>2708</v>
      </c>
      <c r="BR17" s="170">
        <v>0.91921249151391715</v>
      </c>
      <c r="BS17" s="169">
        <v>2532</v>
      </c>
      <c r="BT17" s="171">
        <v>0.85947046843177188</v>
      </c>
    </row>
    <row r="18" spans="1:72" ht="15.6" x14ac:dyDescent="0.3">
      <c r="A18" s="15"/>
      <c r="B18" s="167" t="s">
        <v>820</v>
      </c>
      <c r="C18" s="168">
        <v>35792</v>
      </c>
      <c r="D18" s="169">
        <v>30954</v>
      </c>
      <c r="E18" s="170">
        <v>0.86483012963790795</v>
      </c>
      <c r="F18" s="169">
        <v>29872</v>
      </c>
      <c r="G18" s="170">
        <v>0.8345999105945463</v>
      </c>
      <c r="H18" s="169">
        <v>23121</v>
      </c>
      <c r="I18" s="171">
        <v>0.64598234242288777</v>
      </c>
      <c r="J18" s="168">
        <v>1483</v>
      </c>
      <c r="K18" s="169">
        <v>1313</v>
      </c>
      <c r="L18" s="170">
        <v>0.8853674983142279</v>
      </c>
      <c r="M18" s="169">
        <v>1278</v>
      </c>
      <c r="N18" s="170">
        <v>0.86176668914362775</v>
      </c>
      <c r="O18" s="169">
        <v>1054</v>
      </c>
      <c r="P18" s="170">
        <v>0.71072151045178689</v>
      </c>
      <c r="Q18" s="168">
        <v>2313</v>
      </c>
      <c r="R18" s="169">
        <v>2004</v>
      </c>
      <c r="S18" s="170">
        <v>0.86640726329442286</v>
      </c>
      <c r="T18" s="169">
        <v>1931</v>
      </c>
      <c r="U18" s="170">
        <v>0.83484651967142243</v>
      </c>
      <c r="V18" s="169">
        <v>1572</v>
      </c>
      <c r="W18" s="170">
        <v>0.67963683527885865</v>
      </c>
      <c r="X18" s="168">
        <v>8362</v>
      </c>
      <c r="Y18" s="169">
        <v>7360</v>
      </c>
      <c r="Z18" s="170">
        <v>0.88017220760583592</v>
      </c>
      <c r="AA18" s="169">
        <v>7156</v>
      </c>
      <c r="AB18" s="170">
        <v>0.85577613011241327</v>
      </c>
      <c r="AC18" s="169">
        <v>6163</v>
      </c>
      <c r="AD18" s="170">
        <v>0.73702463525472373</v>
      </c>
      <c r="AE18" s="168">
        <v>529</v>
      </c>
      <c r="AF18" s="169">
        <v>476</v>
      </c>
      <c r="AG18" s="170">
        <v>0.89981096408317585</v>
      </c>
      <c r="AH18" s="169">
        <v>469</v>
      </c>
      <c r="AI18" s="170">
        <v>0.88657844990548207</v>
      </c>
      <c r="AJ18" s="169">
        <v>413</v>
      </c>
      <c r="AK18" s="170">
        <v>0.78071833648393196</v>
      </c>
      <c r="AL18" s="168">
        <v>6073</v>
      </c>
      <c r="AM18" s="169">
        <v>5015</v>
      </c>
      <c r="AN18" s="170">
        <v>0.82578626708381364</v>
      </c>
      <c r="AO18" s="169">
        <v>4757</v>
      </c>
      <c r="AP18" s="170">
        <v>0.7833031450683352</v>
      </c>
      <c r="AQ18" s="169">
        <v>3612</v>
      </c>
      <c r="AR18" s="170">
        <v>0.59476370821669688</v>
      </c>
      <c r="AS18" s="168">
        <v>3094</v>
      </c>
      <c r="AT18" s="169">
        <v>2752</v>
      </c>
      <c r="AU18" s="170">
        <v>0.88946347769877177</v>
      </c>
      <c r="AV18" s="169">
        <v>2667</v>
      </c>
      <c r="AW18" s="170">
        <v>0.86199095022624439</v>
      </c>
      <c r="AX18" s="169">
        <v>2275</v>
      </c>
      <c r="AY18" s="170">
        <v>0.73529411764705888</v>
      </c>
      <c r="AZ18" s="168">
        <v>367</v>
      </c>
      <c r="BA18" s="169">
        <v>319</v>
      </c>
      <c r="BB18" s="170">
        <v>0.86920980926430513</v>
      </c>
      <c r="BC18" s="169">
        <v>311</v>
      </c>
      <c r="BD18" s="170">
        <v>0.84741144414168934</v>
      </c>
      <c r="BE18" s="169">
        <v>279</v>
      </c>
      <c r="BF18" s="170">
        <v>0.76021798365122617</v>
      </c>
      <c r="BG18" s="168">
        <v>7528</v>
      </c>
      <c r="BH18" s="169">
        <v>6418</v>
      </c>
      <c r="BI18" s="170">
        <v>0.85255047821466523</v>
      </c>
      <c r="BJ18" s="169">
        <v>6177</v>
      </c>
      <c r="BK18" s="170">
        <v>0.82053666312433582</v>
      </c>
      <c r="BL18" s="169">
        <v>4167</v>
      </c>
      <c r="BM18" s="170">
        <v>0.55353347502656747</v>
      </c>
      <c r="BN18" s="168">
        <v>6043</v>
      </c>
      <c r="BO18" s="169">
        <v>5297</v>
      </c>
      <c r="BP18" s="170">
        <v>0.87655138176402447</v>
      </c>
      <c r="BQ18" s="169">
        <v>5126</v>
      </c>
      <c r="BR18" s="170">
        <v>0.84825417838821782</v>
      </c>
      <c r="BS18" s="169">
        <v>3586</v>
      </c>
      <c r="BT18" s="171">
        <v>0.59341386728446133</v>
      </c>
    </row>
    <row r="19" spans="1:72" ht="15.6" x14ac:dyDescent="0.3">
      <c r="A19" s="15"/>
      <c r="B19" s="167" t="s">
        <v>821</v>
      </c>
      <c r="C19" s="168">
        <v>9690</v>
      </c>
      <c r="D19" s="169">
        <v>8665</v>
      </c>
      <c r="E19" s="170">
        <v>0.89422084623323017</v>
      </c>
      <c r="F19" s="169">
        <v>8357</v>
      </c>
      <c r="G19" s="170">
        <v>0.86243550051599582</v>
      </c>
      <c r="H19" s="169">
        <v>6883</v>
      </c>
      <c r="I19" s="171">
        <v>0.71031991744066048</v>
      </c>
      <c r="J19" s="168">
        <v>287</v>
      </c>
      <c r="K19" s="169">
        <v>251</v>
      </c>
      <c r="L19" s="170">
        <v>0.87456445993031362</v>
      </c>
      <c r="M19" s="169">
        <v>237</v>
      </c>
      <c r="N19" s="170">
        <v>0.82578397212543553</v>
      </c>
      <c r="O19" s="169">
        <v>204</v>
      </c>
      <c r="P19" s="170">
        <v>0.71080139372822304</v>
      </c>
      <c r="Q19" s="168">
        <v>702</v>
      </c>
      <c r="R19" s="169">
        <v>617</v>
      </c>
      <c r="S19" s="170">
        <v>0.87891737891737887</v>
      </c>
      <c r="T19" s="169">
        <v>601</v>
      </c>
      <c r="U19" s="170">
        <v>0.85612535612535612</v>
      </c>
      <c r="V19" s="169">
        <v>495</v>
      </c>
      <c r="W19" s="170">
        <v>0.70512820512820518</v>
      </c>
      <c r="X19" s="168">
        <v>5635</v>
      </c>
      <c r="Y19" s="169">
        <v>5125</v>
      </c>
      <c r="Z19" s="170">
        <v>0.90949423247559891</v>
      </c>
      <c r="AA19" s="169">
        <v>4924</v>
      </c>
      <c r="AB19" s="170">
        <v>0.87382431233362912</v>
      </c>
      <c r="AC19" s="169">
        <v>4056</v>
      </c>
      <c r="AD19" s="170">
        <v>0.71978704525288373</v>
      </c>
      <c r="AE19" s="168">
        <v>163</v>
      </c>
      <c r="AF19" s="169">
        <v>143</v>
      </c>
      <c r="AG19" s="170">
        <v>0.87730061349693256</v>
      </c>
      <c r="AH19" s="169">
        <v>140</v>
      </c>
      <c r="AI19" s="170">
        <v>0.85889570552147243</v>
      </c>
      <c r="AJ19" s="169">
        <v>120</v>
      </c>
      <c r="AK19" s="170">
        <v>0.73619631901840488</v>
      </c>
      <c r="AL19" s="168">
        <v>838</v>
      </c>
      <c r="AM19" s="169">
        <v>720</v>
      </c>
      <c r="AN19" s="170">
        <v>0.85918854415274459</v>
      </c>
      <c r="AO19" s="169">
        <v>701</v>
      </c>
      <c r="AP19" s="170">
        <v>0.83651551312649164</v>
      </c>
      <c r="AQ19" s="169">
        <v>574</v>
      </c>
      <c r="AR19" s="170">
        <v>0.68496420047732698</v>
      </c>
      <c r="AS19" s="168">
        <v>436</v>
      </c>
      <c r="AT19" s="169">
        <v>387</v>
      </c>
      <c r="AU19" s="170">
        <v>0.88761467889908252</v>
      </c>
      <c r="AV19" s="169">
        <v>378</v>
      </c>
      <c r="AW19" s="170">
        <v>0.8669724770642202</v>
      </c>
      <c r="AX19" s="169">
        <v>351</v>
      </c>
      <c r="AY19" s="170">
        <v>0.80504587155963303</v>
      </c>
      <c r="AZ19" s="168">
        <v>150</v>
      </c>
      <c r="BA19" s="169">
        <v>127</v>
      </c>
      <c r="BB19" s="170">
        <v>0.84666666666666668</v>
      </c>
      <c r="BC19" s="169">
        <v>121</v>
      </c>
      <c r="BD19" s="170">
        <v>0.80666666666666664</v>
      </c>
      <c r="BE19" s="169">
        <v>115</v>
      </c>
      <c r="BF19" s="170">
        <v>0.76666666666666672</v>
      </c>
      <c r="BG19" s="168">
        <v>1133</v>
      </c>
      <c r="BH19" s="169">
        <v>982</v>
      </c>
      <c r="BI19" s="170">
        <v>0.86672550750220656</v>
      </c>
      <c r="BJ19" s="169">
        <v>952</v>
      </c>
      <c r="BK19" s="170">
        <v>0.84024713150926744</v>
      </c>
      <c r="BL19" s="169">
        <v>735</v>
      </c>
      <c r="BM19" s="170">
        <v>0.6487202118270079</v>
      </c>
      <c r="BN19" s="168">
        <v>346</v>
      </c>
      <c r="BO19" s="169">
        <v>313</v>
      </c>
      <c r="BP19" s="170">
        <v>0.90462427745664742</v>
      </c>
      <c r="BQ19" s="169">
        <v>303</v>
      </c>
      <c r="BR19" s="170">
        <v>0.87572254335260113</v>
      </c>
      <c r="BS19" s="169">
        <v>233</v>
      </c>
      <c r="BT19" s="171">
        <v>0.67341040462427748</v>
      </c>
    </row>
    <row r="20" spans="1:72" ht="15.6" x14ac:dyDescent="0.3">
      <c r="A20" s="15"/>
      <c r="B20" s="167" t="s">
        <v>822</v>
      </c>
      <c r="C20" s="168">
        <v>34563</v>
      </c>
      <c r="D20" s="169">
        <v>30978</v>
      </c>
      <c r="E20" s="170">
        <v>0.8962763648988803</v>
      </c>
      <c r="F20" s="169">
        <v>30250</v>
      </c>
      <c r="G20" s="170">
        <v>0.87521337846830427</v>
      </c>
      <c r="H20" s="169">
        <v>28178</v>
      </c>
      <c r="I20" s="171">
        <v>0.81526487862743391</v>
      </c>
      <c r="J20" s="168">
        <v>1448</v>
      </c>
      <c r="K20" s="169">
        <v>1300</v>
      </c>
      <c r="L20" s="170">
        <v>0.89779005524861877</v>
      </c>
      <c r="M20" s="169">
        <v>1276</v>
      </c>
      <c r="N20" s="170">
        <v>0.88121546961325969</v>
      </c>
      <c r="O20" s="169">
        <v>1167</v>
      </c>
      <c r="P20" s="170">
        <v>0.80593922651933703</v>
      </c>
      <c r="Q20" s="168">
        <v>2481</v>
      </c>
      <c r="R20" s="169">
        <v>2249</v>
      </c>
      <c r="S20" s="170">
        <v>0.90648931882305517</v>
      </c>
      <c r="T20" s="169">
        <v>2202</v>
      </c>
      <c r="U20" s="170">
        <v>0.88754534461910517</v>
      </c>
      <c r="V20" s="169">
        <v>2073</v>
      </c>
      <c r="W20" s="170">
        <v>0.83555018137847648</v>
      </c>
      <c r="X20" s="168">
        <v>18962</v>
      </c>
      <c r="Y20" s="169">
        <v>17067</v>
      </c>
      <c r="Z20" s="170">
        <v>0.90006328446366413</v>
      </c>
      <c r="AA20" s="169">
        <v>16670</v>
      </c>
      <c r="AB20" s="170">
        <v>0.87912667440143444</v>
      </c>
      <c r="AC20" s="169">
        <v>15553</v>
      </c>
      <c r="AD20" s="170">
        <v>0.82021938614070244</v>
      </c>
      <c r="AE20" s="168">
        <v>325</v>
      </c>
      <c r="AF20" s="169">
        <v>272</v>
      </c>
      <c r="AG20" s="170">
        <v>0.83692307692307688</v>
      </c>
      <c r="AH20" s="169">
        <v>263</v>
      </c>
      <c r="AI20" s="170">
        <v>0.8092307692307692</v>
      </c>
      <c r="AJ20" s="169">
        <v>244</v>
      </c>
      <c r="AK20" s="170">
        <v>0.75076923076923074</v>
      </c>
      <c r="AL20" s="168">
        <v>1417</v>
      </c>
      <c r="AM20" s="169">
        <v>1238</v>
      </c>
      <c r="AN20" s="170">
        <v>0.87367678193366272</v>
      </c>
      <c r="AO20" s="169">
        <v>1203</v>
      </c>
      <c r="AP20" s="170">
        <v>0.84897671136203245</v>
      </c>
      <c r="AQ20" s="169">
        <v>1075</v>
      </c>
      <c r="AR20" s="170">
        <v>0.75864502470007056</v>
      </c>
      <c r="AS20" s="168">
        <v>5657</v>
      </c>
      <c r="AT20" s="169">
        <v>5102</v>
      </c>
      <c r="AU20" s="170">
        <v>0.90189146190560365</v>
      </c>
      <c r="AV20" s="169">
        <v>4991</v>
      </c>
      <c r="AW20" s="170">
        <v>0.88226975428672438</v>
      </c>
      <c r="AX20" s="169">
        <v>4773</v>
      </c>
      <c r="AY20" s="170">
        <v>0.84373342761180836</v>
      </c>
      <c r="AZ20" s="168">
        <v>892</v>
      </c>
      <c r="BA20" s="169">
        <v>791</v>
      </c>
      <c r="BB20" s="170">
        <v>0.88677130044843044</v>
      </c>
      <c r="BC20" s="169">
        <v>775</v>
      </c>
      <c r="BD20" s="170">
        <v>0.8688340807174888</v>
      </c>
      <c r="BE20" s="169">
        <v>734</v>
      </c>
      <c r="BF20" s="170">
        <v>0.82286995515695072</v>
      </c>
      <c r="BG20" s="168">
        <v>2236</v>
      </c>
      <c r="BH20" s="169">
        <v>1950</v>
      </c>
      <c r="BI20" s="170">
        <v>0.87209302325581395</v>
      </c>
      <c r="BJ20" s="169">
        <v>1898</v>
      </c>
      <c r="BK20" s="170">
        <v>0.84883720930232553</v>
      </c>
      <c r="BL20" s="169">
        <v>1693</v>
      </c>
      <c r="BM20" s="170">
        <v>0.75715563506261185</v>
      </c>
      <c r="BN20" s="168">
        <v>1145</v>
      </c>
      <c r="BO20" s="169">
        <v>1009</v>
      </c>
      <c r="BP20" s="170">
        <v>0.88122270742358078</v>
      </c>
      <c r="BQ20" s="169">
        <v>972</v>
      </c>
      <c r="BR20" s="170">
        <v>0.84890829694323144</v>
      </c>
      <c r="BS20" s="169">
        <v>866</v>
      </c>
      <c r="BT20" s="171">
        <v>0.7563318777292577</v>
      </c>
    </row>
    <row r="21" spans="1:72" ht="15.6" x14ac:dyDescent="0.3">
      <c r="A21" s="15"/>
      <c r="B21" s="167" t="s">
        <v>823</v>
      </c>
      <c r="C21" s="168">
        <v>42375</v>
      </c>
      <c r="D21" s="169">
        <v>33713</v>
      </c>
      <c r="E21" s="170">
        <v>0.79558702064896758</v>
      </c>
      <c r="F21" s="169">
        <v>32837</v>
      </c>
      <c r="G21" s="170">
        <v>0.77491445427728611</v>
      </c>
      <c r="H21" s="169">
        <v>28691</v>
      </c>
      <c r="I21" s="171">
        <v>0.67707374631268435</v>
      </c>
      <c r="J21" s="168">
        <v>2120</v>
      </c>
      <c r="K21" s="169">
        <v>1790</v>
      </c>
      <c r="L21" s="170">
        <v>0.84433962264150941</v>
      </c>
      <c r="M21" s="169">
        <v>1750</v>
      </c>
      <c r="N21" s="170">
        <v>0.82547169811320753</v>
      </c>
      <c r="O21" s="169">
        <v>1588</v>
      </c>
      <c r="P21" s="170">
        <v>0.74905660377358485</v>
      </c>
      <c r="Q21" s="168">
        <v>2444</v>
      </c>
      <c r="R21" s="169">
        <v>2073</v>
      </c>
      <c r="S21" s="170">
        <v>0.84819967266775775</v>
      </c>
      <c r="T21" s="169">
        <v>2029</v>
      </c>
      <c r="U21" s="170">
        <v>0.83019639934533551</v>
      </c>
      <c r="V21" s="169">
        <v>1843</v>
      </c>
      <c r="W21" s="170">
        <v>0.75409165302782322</v>
      </c>
      <c r="X21" s="168">
        <v>25283</v>
      </c>
      <c r="Y21" s="169">
        <v>19513</v>
      </c>
      <c r="Z21" s="170">
        <v>0.7717834117786655</v>
      </c>
      <c r="AA21" s="169">
        <v>18926</v>
      </c>
      <c r="AB21" s="170">
        <v>0.74856623027330615</v>
      </c>
      <c r="AC21" s="169">
        <v>16236</v>
      </c>
      <c r="AD21" s="170">
        <v>0.64217062848554363</v>
      </c>
      <c r="AE21" s="168">
        <v>47</v>
      </c>
      <c r="AF21" s="169">
        <v>41</v>
      </c>
      <c r="AG21" s="170">
        <v>0.87234042553191493</v>
      </c>
      <c r="AH21" s="169">
        <v>41</v>
      </c>
      <c r="AI21" s="170">
        <v>0.87234042553191493</v>
      </c>
      <c r="AJ21" s="169">
        <v>36</v>
      </c>
      <c r="AK21" s="170">
        <v>0.76595744680851063</v>
      </c>
      <c r="AL21" s="168">
        <v>1619</v>
      </c>
      <c r="AM21" s="169">
        <v>1338</v>
      </c>
      <c r="AN21" s="170">
        <v>0.8264360716491661</v>
      </c>
      <c r="AO21" s="169">
        <v>1320</v>
      </c>
      <c r="AP21" s="170">
        <v>0.81531809759110563</v>
      </c>
      <c r="AQ21" s="169">
        <v>1187</v>
      </c>
      <c r="AR21" s="170">
        <v>0.73316862260654725</v>
      </c>
      <c r="AS21" s="168">
        <v>1925</v>
      </c>
      <c r="AT21" s="169">
        <v>1634</v>
      </c>
      <c r="AU21" s="170">
        <v>0.84883116883116883</v>
      </c>
      <c r="AV21" s="169">
        <v>1594</v>
      </c>
      <c r="AW21" s="170">
        <v>0.82805194805194804</v>
      </c>
      <c r="AX21" s="169">
        <v>1494</v>
      </c>
      <c r="AY21" s="170">
        <v>0.77610389610389607</v>
      </c>
      <c r="AZ21" s="168">
        <v>1090</v>
      </c>
      <c r="BA21" s="169">
        <v>949</v>
      </c>
      <c r="BB21" s="170">
        <v>0.87064220183486241</v>
      </c>
      <c r="BC21" s="169">
        <v>927</v>
      </c>
      <c r="BD21" s="170">
        <v>0.85045871559633024</v>
      </c>
      <c r="BE21" s="169">
        <v>861</v>
      </c>
      <c r="BF21" s="170">
        <v>0.78990825688073396</v>
      </c>
      <c r="BG21" s="168">
        <v>6150</v>
      </c>
      <c r="BH21" s="169">
        <v>4919</v>
      </c>
      <c r="BI21" s="170">
        <v>0.79983739837398371</v>
      </c>
      <c r="BJ21" s="169">
        <v>4815</v>
      </c>
      <c r="BK21" s="170">
        <v>0.78292682926829271</v>
      </c>
      <c r="BL21" s="169">
        <v>4125</v>
      </c>
      <c r="BM21" s="170">
        <v>0.67073170731707321</v>
      </c>
      <c r="BN21" s="168">
        <v>1697</v>
      </c>
      <c r="BO21" s="169">
        <v>1456</v>
      </c>
      <c r="BP21" s="170">
        <v>0.85798467884502061</v>
      </c>
      <c r="BQ21" s="169">
        <v>1435</v>
      </c>
      <c r="BR21" s="170">
        <v>0.84560989982321744</v>
      </c>
      <c r="BS21" s="169">
        <v>1321</v>
      </c>
      <c r="BT21" s="171">
        <v>0.77843252799057161</v>
      </c>
    </row>
    <row r="22" spans="1:72" ht="15.6" x14ac:dyDescent="0.3">
      <c r="A22" s="15"/>
      <c r="B22" s="167" t="s">
        <v>824</v>
      </c>
      <c r="C22" s="168">
        <v>22491</v>
      </c>
      <c r="D22" s="169">
        <v>16778</v>
      </c>
      <c r="E22" s="170">
        <v>0.74598728380240986</v>
      </c>
      <c r="F22" s="169">
        <v>16011</v>
      </c>
      <c r="G22" s="170">
        <v>0.71188475390156059</v>
      </c>
      <c r="H22" s="169">
        <v>13374</v>
      </c>
      <c r="I22" s="171">
        <v>0.5946378551420568</v>
      </c>
      <c r="J22" s="168">
        <v>603</v>
      </c>
      <c r="K22" s="169">
        <v>460</v>
      </c>
      <c r="L22" s="170">
        <v>0.76285240464344939</v>
      </c>
      <c r="M22" s="169">
        <v>436</v>
      </c>
      <c r="N22" s="170">
        <v>0.72305140961857384</v>
      </c>
      <c r="O22" s="169">
        <v>391</v>
      </c>
      <c r="P22" s="170">
        <v>0.64842454394693205</v>
      </c>
      <c r="Q22" s="168">
        <v>1389</v>
      </c>
      <c r="R22" s="169">
        <v>985</v>
      </c>
      <c r="S22" s="170">
        <v>0.70914326853851695</v>
      </c>
      <c r="T22" s="169">
        <v>935</v>
      </c>
      <c r="U22" s="170">
        <v>0.67314614830813535</v>
      </c>
      <c r="V22" s="169">
        <v>797</v>
      </c>
      <c r="W22" s="170">
        <v>0.57379409647228219</v>
      </c>
      <c r="X22" s="168">
        <v>15509</v>
      </c>
      <c r="Y22" s="169">
        <v>11651</v>
      </c>
      <c r="Z22" s="170">
        <v>0.75124121477851569</v>
      </c>
      <c r="AA22" s="169">
        <v>11132</v>
      </c>
      <c r="AB22" s="170">
        <v>0.7177767747759366</v>
      </c>
      <c r="AC22" s="169">
        <v>9214</v>
      </c>
      <c r="AD22" s="170">
        <v>0.59410664775291766</v>
      </c>
      <c r="AE22" s="168">
        <v>121</v>
      </c>
      <c r="AF22" s="169">
        <v>81</v>
      </c>
      <c r="AG22" s="170">
        <v>0.66942148760330578</v>
      </c>
      <c r="AH22" s="169">
        <v>79</v>
      </c>
      <c r="AI22" s="170">
        <v>0.65289256198347112</v>
      </c>
      <c r="AJ22" s="169">
        <v>73</v>
      </c>
      <c r="AK22" s="170">
        <v>0.60330578512396693</v>
      </c>
      <c r="AL22" s="168">
        <v>1243</v>
      </c>
      <c r="AM22" s="169">
        <v>949</v>
      </c>
      <c r="AN22" s="170">
        <v>0.7634754625905068</v>
      </c>
      <c r="AO22" s="169">
        <v>900</v>
      </c>
      <c r="AP22" s="170">
        <v>0.72405470635559133</v>
      </c>
      <c r="AQ22" s="169">
        <v>728</v>
      </c>
      <c r="AR22" s="170">
        <v>0.58567980691874499</v>
      </c>
      <c r="AS22" s="168">
        <v>1329</v>
      </c>
      <c r="AT22" s="169">
        <v>951</v>
      </c>
      <c r="AU22" s="170">
        <v>0.71557562076749437</v>
      </c>
      <c r="AV22" s="169">
        <v>892</v>
      </c>
      <c r="AW22" s="170">
        <v>0.67118133935289692</v>
      </c>
      <c r="AX22" s="169">
        <v>797</v>
      </c>
      <c r="AY22" s="170">
        <v>0.59969902182091794</v>
      </c>
      <c r="AZ22" s="168">
        <v>485</v>
      </c>
      <c r="BA22" s="169">
        <v>356</v>
      </c>
      <c r="BB22" s="170">
        <v>0.73402061855670098</v>
      </c>
      <c r="BC22" s="169">
        <v>340</v>
      </c>
      <c r="BD22" s="170">
        <v>0.7010309278350515</v>
      </c>
      <c r="BE22" s="169">
        <v>287</v>
      </c>
      <c r="BF22" s="170">
        <v>0.59175257731958764</v>
      </c>
      <c r="BG22" s="168">
        <v>1288</v>
      </c>
      <c r="BH22" s="169">
        <v>944</v>
      </c>
      <c r="BI22" s="170">
        <v>0.73291925465838514</v>
      </c>
      <c r="BJ22" s="169">
        <v>914</v>
      </c>
      <c r="BK22" s="170">
        <v>0.70962732919254656</v>
      </c>
      <c r="BL22" s="169">
        <v>767</v>
      </c>
      <c r="BM22" s="170">
        <v>0.59549689440993792</v>
      </c>
      <c r="BN22" s="168">
        <v>524</v>
      </c>
      <c r="BO22" s="169">
        <v>401</v>
      </c>
      <c r="BP22" s="170">
        <v>0.76526717557251911</v>
      </c>
      <c r="BQ22" s="169">
        <v>383</v>
      </c>
      <c r="BR22" s="170">
        <v>0.73091603053435117</v>
      </c>
      <c r="BS22" s="169">
        <v>320</v>
      </c>
      <c r="BT22" s="171">
        <v>0.61068702290076338</v>
      </c>
    </row>
    <row r="23" spans="1:72" ht="15.6" x14ac:dyDescent="0.3">
      <c r="A23" s="15"/>
      <c r="B23" s="167" t="s">
        <v>825</v>
      </c>
      <c r="C23" s="168">
        <v>10351</v>
      </c>
      <c r="D23" s="169">
        <v>8226</v>
      </c>
      <c r="E23" s="170">
        <v>0.79470582552410396</v>
      </c>
      <c r="F23" s="169">
        <v>7921</v>
      </c>
      <c r="G23" s="170">
        <v>0.76524007342285771</v>
      </c>
      <c r="H23" s="169">
        <v>6689</v>
      </c>
      <c r="I23" s="171">
        <v>0.64621775673847937</v>
      </c>
      <c r="J23" s="168">
        <v>448</v>
      </c>
      <c r="K23" s="169">
        <v>373</v>
      </c>
      <c r="L23" s="170">
        <v>0.8325892857142857</v>
      </c>
      <c r="M23" s="169">
        <v>364</v>
      </c>
      <c r="N23" s="170">
        <v>0.8125</v>
      </c>
      <c r="O23" s="169">
        <v>332</v>
      </c>
      <c r="P23" s="170">
        <v>0.7410714285714286</v>
      </c>
      <c r="Q23" s="168">
        <v>730</v>
      </c>
      <c r="R23" s="169">
        <v>605</v>
      </c>
      <c r="S23" s="170">
        <v>0.82876712328767121</v>
      </c>
      <c r="T23" s="169">
        <v>592</v>
      </c>
      <c r="U23" s="170">
        <v>0.81095890410958904</v>
      </c>
      <c r="V23" s="169">
        <v>547</v>
      </c>
      <c r="W23" s="170">
        <v>0.74931506849315066</v>
      </c>
      <c r="X23" s="168">
        <v>5871</v>
      </c>
      <c r="Y23" s="169">
        <v>4546</v>
      </c>
      <c r="Z23" s="170">
        <v>0.77431442684380858</v>
      </c>
      <c r="AA23" s="169">
        <v>4342</v>
      </c>
      <c r="AB23" s="170">
        <v>0.73956736501447795</v>
      </c>
      <c r="AC23" s="169">
        <v>3497</v>
      </c>
      <c r="AD23" s="170">
        <v>0.59563958439788789</v>
      </c>
      <c r="AE23" s="168">
        <v>64</v>
      </c>
      <c r="AF23" s="169">
        <v>54</v>
      </c>
      <c r="AG23" s="170">
        <v>0.84375</v>
      </c>
      <c r="AH23" s="169">
        <v>53</v>
      </c>
      <c r="AI23" s="170">
        <v>0.828125</v>
      </c>
      <c r="AJ23" s="169">
        <v>49</v>
      </c>
      <c r="AK23" s="170">
        <v>0.765625</v>
      </c>
      <c r="AL23" s="168">
        <v>660</v>
      </c>
      <c r="AM23" s="169">
        <v>542</v>
      </c>
      <c r="AN23" s="170">
        <v>0.82121212121212117</v>
      </c>
      <c r="AO23" s="169">
        <v>529</v>
      </c>
      <c r="AP23" s="170">
        <v>0.80151515151515151</v>
      </c>
      <c r="AQ23" s="169">
        <v>449</v>
      </c>
      <c r="AR23" s="170">
        <v>0.6803030303030303</v>
      </c>
      <c r="AS23" s="168">
        <v>821</v>
      </c>
      <c r="AT23" s="169">
        <v>677</v>
      </c>
      <c r="AU23" s="170">
        <v>0.82460414129110837</v>
      </c>
      <c r="AV23" s="169">
        <v>658</v>
      </c>
      <c r="AW23" s="170">
        <v>0.80146163215590738</v>
      </c>
      <c r="AX23" s="169">
        <v>617</v>
      </c>
      <c r="AY23" s="170">
        <v>0.75152253349573694</v>
      </c>
      <c r="AZ23" s="168">
        <v>315</v>
      </c>
      <c r="BA23" s="169">
        <v>271</v>
      </c>
      <c r="BB23" s="170">
        <v>0.86031746031746037</v>
      </c>
      <c r="BC23" s="169">
        <v>267</v>
      </c>
      <c r="BD23" s="170">
        <v>0.84761904761904761</v>
      </c>
      <c r="BE23" s="169">
        <v>249</v>
      </c>
      <c r="BF23" s="170">
        <v>0.79047619047619044</v>
      </c>
      <c r="BG23" s="168">
        <v>951</v>
      </c>
      <c r="BH23" s="169">
        <v>753</v>
      </c>
      <c r="BI23" s="170">
        <v>0.79179810725552047</v>
      </c>
      <c r="BJ23" s="169">
        <v>727</v>
      </c>
      <c r="BK23" s="170">
        <v>0.76445846477392221</v>
      </c>
      <c r="BL23" s="169">
        <v>611</v>
      </c>
      <c r="BM23" s="170">
        <v>0.64248159831756047</v>
      </c>
      <c r="BN23" s="168">
        <v>491</v>
      </c>
      <c r="BO23" s="169">
        <v>405</v>
      </c>
      <c r="BP23" s="170">
        <v>0.82484725050916496</v>
      </c>
      <c r="BQ23" s="169">
        <v>389</v>
      </c>
      <c r="BR23" s="170">
        <v>0.79226069246435848</v>
      </c>
      <c r="BS23" s="169">
        <v>338</v>
      </c>
      <c r="BT23" s="171">
        <v>0.68839103869653773</v>
      </c>
    </row>
    <row r="24" spans="1:72" ht="15.6" x14ac:dyDescent="0.3">
      <c r="A24" s="15"/>
      <c r="B24" s="167" t="s">
        <v>826</v>
      </c>
      <c r="C24" s="168">
        <v>13231</v>
      </c>
      <c r="D24" s="169">
        <v>10915</v>
      </c>
      <c r="E24" s="170">
        <v>0.82495654145567232</v>
      </c>
      <c r="F24" s="169">
        <v>10675</v>
      </c>
      <c r="G24" s="170">
        <v>0.80681732295366937</v>
      </c>
      <c r="H24" s="169">
        <v>10241</v>
      </c>
      <c r="I24" s="171">
        <v>0.77401556949588091</v>
      </c>
      <c r="J24" s="168">
        <v>679</v>
      </c>
      <c r="K24" s="169">
        <v>559</v>
      </c>
      <c r="L24" s="170">
        <v>0.82326951399116344</v>
      </c>
      <c r="M24" s="169">
        <v>556</v>
      </c>
      <c r="N24" s="170">
        <v>0.81885125184094254</v>
      </c>
      <c r="O24" s="169">
        <v>533</v>
      </c>
      <c r="P24" s="170">
        <v>0.78497790868924888</v>
      </c>
      <c r="Q24" s="168">
        <v>1360</v>
      </c>
      <c r="R24" s="169">
        <v>1146</v>
      </c>
      <c r="S24" s="170">
        <v>0.84264705882352942</v>
      </c>
      <c r="T24" s="169">
        <v>1123</v>
      </c>
      <c r="U24" s="170">
        <v>0.82573529411764701</v>
      </c>
      <c r="V24" s="169">
        <v>1095</v>
      </c>
      <c r="W24" s="170">
        <v>0.80514705882352944</v>
      </c>
      <c r="X24" s="168">
        <v>4977</v>
      </c>
      <c r="Y24" s="169">
        <v>4163</v>
      </c>
      <c r="Z24" s="170">
        <v>0.83644765923246933</v>
      </c>
      <c r="AA24" s="169">
        <v>4070</v>
      </c>
      <c r="AB24" s="170">
        <v>0.81776170383765323</v>
      </c>
      <c r="AC24" s="169">
        <v>3881</v>
      </c>
      <c r="AD24" s="170">
        <v>0.77978702029334945</v>
      </c>
      <c r="AE24" s="168">
        <v>347</v>
      </c>
      <c r="AF24" s="169">
        <v>287</v>
      </c>
      <c r="AG24" s="170">
        <v>0.82708933717579247</v>
      </c>
      <c r="AH24" s="169">
        <v>284</v>
      </c>
      <c r="AI24" s="170">
        <v>0.81844380403458217</v>
      </c>
      <c r="AJ24" s="169">
        <v>273</v>
      </c>
      <c r="AK24" s="170">
        <v>0.78674351585014413</v>
      </c>
      <c r="AL24" s="168">
        <v>1687</v>
      </c>
      <c r="AM24" s="169">
        <v>1389</v>
      </c>
      <c r="AN24" s="170">
        <v>0.82335506816834614</v>
      </c>
      <c r="AO24" s="169">
        <v>1356</v>
      </c>
      <c r="AP24" s="170">
        <v>0.80379371665678723</v>
      </c>
      <c r="AQ24" s="169">
        <v>1306</v>
      </c>
      <c r="AR24" s="170">
        <v>0.77415530527563725</v>
      </c>
      <c r="AS24" s="168">
        <v>1803</v>
      </c>
      <c r="AT24" s="169">
        <v>1478</v>
      </c>
      <c r="AU24" s="170">
        <v>0.81974486966167504</v>
      </c>
      <c r="AV24" s="169">
        <v>1436</v>
      </c>
      <c r="AW24" s="170">
        <v>0.79645036051026064</v>
      </c>
      <c r="AX24" s="169">
        <v>1384</v>
      </c>
      <c r="AY24" s="170">
        <v>0.76760953965612866</v>
      </c>
      <c r="AZ24" s="168">
        <v>719</v>
      </c>
      <c r="BA24" s="169">
        <v>599</v>
      </c>
      <c r="BB24" s="170">
        <v>0.83310152990264252</v>
      </c>
      <c r="BC24" s="169">
        <v>587</v>
      </c>
      <c r="BD24" s="170">
        <v>0.81641168289290678</v>
      </c>
      <c r="BE24" s="169">
        <v>558</v>
      </c>
      <c r="BF24" s="170">
        <v>0.7760778859527121</v>
      </c>
      <c r="BG24" s="168">
        <v>975</v>
      </c>
      <c r="BH24" s="169">
        <v>750</v>
      </c>
      <c r="BI24" s="170">
        <v>0.76923076923076927</v>
      </c>
      <c r="BJ24" s="169">
        <v>729</v>
      </c>
      <c r="BK24" s="170">
        <v>0.74769230769230766</v>
      </c>
      <c r="BL24" s="169">
        <v>695</v>
      </c>
      <c r="BM24" s="170">
        <v>0.71282051282051284</v>
      </c>
      <c r="BN24" s="168">
        <v>684</v>
      </c>
      <c r="BO24" s="169">
        <v>544</v>
      </c>
      <c r="BP24" s="170">
        <v>0.79532163742690054</v>
      </c>
      <c r="BQ24" s="169">
        <v>534</v>
      </c>
      <c r="BR24" s="170">
        <v>0.7807017543859649</v>
      </c>
      <c r="BS24" s="169">
        <v>516</v>
      </c>
      <c r="BT24" s="171">
        <v>0.75438596491228072</v>
      </c>
    </row>
    <row r="25" spans="1:72" ht="15.6" x14ac:dyDescent="0.3">
      <c r="A25" s="15"/>
      <c r="B25" s="167" t="s">
        <v>827</v>
      </c>
      <c r="C25" s="168">
        <v>39999</v>
      </c>
      <c r="D25" s="169">
        <v>35009</v>
      </c>
      <c r="E25" s="170">
        <v>0.87524688117202931</v>
      </c>
      <c r="F25" s="169">
        <v>34326</v>
      </c>
      <c r="G25" s="170">
        <v>0.8581714542863571</v>
      </c>
      <c r="H25" s="169">
        <v>32146</v>
      </c>
      <c r="I25" s="171">
        <v>0.80367009175229376</v>
      </c>
      <c r="J25" s="168">
        <v>2214</v>
      </c>
      <c r="K25" s="169">
        <v>1992</v>
      </c>
      <c r="L25" s="170">
        <v>0.89972899728997291</v>
      </c>
      <c r="M25" s="169">
        <v>1962</v>
      </c>
      <c r="N25" s="170">
        <v>0.88617886178861793</v>
      </c>
      <c r="O25" s="169">
        <v>1873</v>
      </c>
      <c r="P25" s="170">
        <v>0.8459801264679313</v>
      </c>
      <c r="Q25" s="168">
        <v>3779</v>
      </c>
      <c r="R25" s="169">
        <v>3441</v>
      </c>
      <c r="S25" s="170">
        <v>0.91055834876951569</v>
      </c>
      <c r="T25" s="169">
        <v>3389</v>
      </c>
      <c r="U25" s="170">
        <v>0.89679809473405658</v>
      </c>
      <c r="V25" s="169">
        <v>3237</v>
      </c>
      <c r="W25" s="170">
        <v>0.85657581370732994</v>
      </c>
      <c r="X25" s="168">
        <v>19146</v>
      </c>
      <c r="Y25" s="169">
        <v>16373</v>
      </c>
      <c r="Z25" s="170">
        <v>0.85516556983181868</v>
      </c>
      <c r="AA25" s="169">
        <v>15999</v>
      </c>
      <c r="AB25" s="170">
        <v>0.83563146349106865</v>
      </c>
      <c r="AC25" s="169">
        <v>14745</v>
      </c>
      <c r="AD25" s="170">
        <v>0.77013475399561271</v>
      </c>
      <c r="AE25" s="168">
        <v>636</v>
      </c>
      <c r="AF25" s="169">
        <v>571</v>
      </c>
      <c r="AG25" s="170">
        <v>0.89779874213836475</v>
      </c>
      <c r="AH25" s="169">
        <v>567</v>
      </c>
      <c r="AI25" s="170">
        <v>0.89150943396226412</v>
      </c>
      <c r="AJ25" s="169">
        <v>538</v>
      </c>
      <c r="AK25" s="170">
        <v>0.84591194968553463</v>
      </c>
      <c r="AL25" s="168">
        <v>2587</v>
      </c>
      <c r="AM25" s="169">
        <v>2221</v>
      </c>
      <c r="AN25" s="170">
        <v>0.85852338616157708</v>
      </c>
      <c r="AO25" s="169">
        <v>2177</v>
      </c>
      <c r="AP25" s="170">
        <v>0.84151526865094706</v>
      </c>
      <c r="AQ25" s="169">
        <v>2039</v>
      </c>
      <c r="AR25" s="170">
        <v>0.78817162736760726</v>
      </c>
      <c r="AS25" s="168">
        <v>5657</v>
      </c>
      <c r="AT25" s="169">
        <v>5155</v>
      </c>
      <c r="AU25" s="170">
        <v>0.9112603853632667</v>
      </c>
      <c r="AV25" s="169">
        <v>5068</v>
      </c>
      <c r="AW25" s="170">
        <v>0.89588120912144242</v>
      </c>
      <c r="AX25" s="169">
        <v>4876</v>
      </c>
      <c r="AY25" s="170">
        <v>0.8619409581050026</v>
      </c>
      <c r="AZ25" s="168">
        <v>2210</v>
      </c>
      <c r="BA25" s="169">
        <v>2037</v>
      </c>
      <c r="BB25" s="170">
        <v>0.92171945701357461</v>
      </c>
      <c r="BC25" s="169">
        <v>2015</v>
      </c>
      <c r="BD25" s="170">
        <v>0.91176470588235292</v>
      </c>
      <c r="BE25" s="169">
        <v>1946</v>
      </c>
      <c r="BF25" s="170">
        <v>0.88054298642533935</v>
      </c>
      <c r="BG25" s="168">
        <v>2012</v>
      </c>
      <c r="BH25" s="169">
        <v>1669</v>
      </c>
      <c r="BI25" s="170">
        <v>0.82952286282306165</v>
      </c>
      <c r="BJ25" s="169">
        <v>1618</v>
      </c>
      <c r="BK25" s="170">
        <v>0.80417495029821073</v>
      </c>
      <c r="BL25" s="169">
        <v>1476</v>
      </c>
      <c r="BM25" s="170">
        <v>0.73359840954274358</v>
      </c>
      <c r="BN25" s="168">
        <v>1758</v>
      </c>
      <c r="BO25" s="169">
        <v>1550</v>
      </c>
      <c r="BP25" s="170">
        <v>0.8816837315130831</v>
      </c>
      <c r="BQ25" s="169">
        <v>1531</v>
      </c>
      <c r="BR25" s="170">
        <v>0.87087599544937433</v>
      </c>
      <c r="BS25" s="169">
        <v>1416</v>
      </c>
      <c r="BT25" s="171">
        <v>0.80546075085324231</v>
      </c>
    </row>
    <row r="26" spans="1:72" ht="16.2" thickBot="1" x14ac:dyDescent="0.35">
      <c r="A26" s="15"/>
      <c r="B26" s="167" t="s">
        <v>828</v>
      </c>
      <c r="C26" s="168">
        <v>367238</v>
      </c>
      <c r="D26" s="169">
        <v>313601</v>
      </c>
      <c r="E26" s="170">
        <v>0.85394485320146607</v>
      </c>
      <c r="F26" s="169">
        <v>308495</v>
      </c>
      <c r="G26" s="170">
        <v>0.84004106328865746</v>
      </c>
      <c r="H26" s="169">
        <v>299823</v>
      </c>
      <c r="I26" s="171">
        <v>0.8164269492808478</v>
      </c>
      <c r="J26" s="168">
        <v>29742</v>
      </c>
      <c r="K26" s="169">
        <v>26151</v>
      </c>
      <c r="L26" s="170">
        <v>0.87926165019164815</v>
      </c>
      <c r="M26" s="169">
        <v>25801</v>
      </c>
      <c r="N26" s="170">
        <v>0.86749377983995701</v>
      </c>
      <c r="O26" s="169">
        <v>25135</v>
      </c>
      <c r="P26" s="170">
        <v>0.8451012036850245</v>
      </c>
      <c r="Q26" s="168">
        <v>48539</v>
      </c>
      <c r="R26" s="169">
        <v>42352</v>
      </c>
      <c r="S26" s="170">
        <v>0.87253548692803728</v>
      </c>
      <c r="T26" s="169">
        <v>41795</v>
      </c>
      <c r="U26" s="170">
        <v>0.86106017841323468</v>
      </c>
      <c r="V26" s="169">
        <v>40781</v>
      </c>
      <c r="W26" s="170">
        <v>0.84016976039885449</v>
      </c>
      <c r="X26" s="168">
        <v>39094</v>
      </c>
      <c r="Y26" s="169">
        <v>25987</v>
      </c>
      <c r="Z26" s="170">
        <v>0.66473116079193739</v>
      </c>
      <c r="AA26" s="169">
        <v>24698</v>
      </c>
      <c r="AB26" s="170">
        <v>0.63175934926075616</v>
      </c>
      <c r="AC26" s="169">
        <v>23027</v>
      </c>
      <c r="AD26" s="170">
        <v>0.58901621732235121</v>
      </c>
      <c r="AE26" s="168">
        <v>11829</v>
      </c>
      <c r="AF26" s="169">
        <v>10285</v>
      </c>
      <c r="AG26" s="170">
        <v>0.86947332826105339</v>
      </c>
      <c r="AH26" s="169">
        <v>10122</v>
      </c>
      <c r="AI26" s="170">
        <v>0.85569363428861278</v>
      </c>
      <c r="AJ26" s="169">
        <v>9873</v>
      </c>
      <c r="AK26" s="170">
        <v>0.83464367233071268</v>
      </c>
      <c r="AL26" s="168">
        <v>49321</v>
      </c>
      <c r="AM26" s="169">
        <v>43277</v>
      </c>
      <c r="AN26" s="170">
        <v>0.8774558504490988</v>
      </c>
      <c r="AO26" s="169">
        <v>42732</v>
      </c>
      <c r="AP26" s="170">
        <v>0.86640579063684842</v>
      </c>
      <c r="AQ26" s="169">
        <v>41598</v>
      </c>
      <c r="AR26" s="170">
        <v>0.84341355609172564</v>
      </c>
      <c r="AS26" s="168">
        <v>67700</v>
      </c>
      <c r="AT26" s="169">
        <v>59459</v>
      </c>
      <c r="AU26" s="170">
        <v>0.87827178729689803</v>
      </c>
      <c r="AV26" s="169">
        <v>58577</v>
      </c>
      <c r="AW26" s="170">
        <v>0.86524372230428359</v>
      </c>
      <c r="AX26" s="169">
        <v>57193</v>
      </c>
      <c r="AY26" s="170">
        <v>0.84480059084194981</v>
      </c>
      <c r="AZ26" s="168">
        <v>51743</v>
      </c>
      <c r="BA26" s="169">
        <v>46667</v>
      </c>
      <c r="BB26" s="170">
        <v>0.90189977388245757</v>
      </c>
      <c r="BC26" s="169">
        <v>46104</v>
      </c>
      <c r="BD26" s="170">
        <v>0.89101907504396727</v>
      </c>
      <c r="BE26" s="169">
        <v>45075</v>
      </c>
      <c r="BF26" s="170">
        <v>0.87113232707805888</v>
      </c>
      <c r="BG26" s="168">
        <v>37910</v>
      </c>
      <c r="BH26" s="169">
        <v>32236</v>
      </c>
      <c r="BI26" s="170">
        <v>0.85032972830387765</v>
      </c>
      <c r="BJ26" s="169">
        <v>31768</v>
      </c>
      <c r="BK26" s="170">
        <v>0.83798470060670005</v>
      </c>
      <c r="BL26" s="169">
        <v>30874</v>
      </c>
      <c r="BM26" s="170">
        <v>0.81440253231337378</v>
      </c>
      <c r="BN26" s="168">
        <v>31360</v>
      </c>
      <c r="BO26" s="169">
        <v>27187</v>
      </c>
      <c r="BP26" s="170">
        <v>0.86693239795918364</v>
      </c>
      <c r="BQ26" s="169">
        <v>26898</v>
      </c>
      <c r="BR26" s="170">
        <v>0.8577168367346939</v>
      </c>
      <c r="BS26" s="169">
        <v>26267</v>
      </c>
      <c r="BT26" s="171">
        <v>0.8375956632653061</v>
      </c>
    </row>
    <row r="27" spans="1:72" ht="16.2" thickBot="1" x14ac:dyDescent="0.35">
      <c r="A27" s="15"/>
      <c r="B27" s="172" t="s">
        <v>802</v>
      </c>
      <c r="C27" s="173">
        <v>5423074</v>
      </c>
      <c r="D27" s="174">
        <v>5227954</v>
      </c>
      <c r="E27" s="175">
        <v>0.96402040613865858</v>
      </c>
      <c r="F27" s="174">
        <v>5200134</v>
      </c>
      <c r="G27" s="175">
        <v>0.95889047429557484</v>
      </c>
      <c r="H27" s="174">
        <v>5100347</v>
      </c>
      <c r="I27" s="176">
        <v>0.94049002466128984</v>
      </c>
      <c r="J27" s="173">
        <v>489949</v>
      </c>
      <c r="K27" s="174">
        <v>477065</v>
      </c>
      <c r="L27" s="175">
        <v>0.97370338545440449</v>
      </c>
      <c r="M27" s="174">
        <v>475153</v>
      </c>
      <c r="N27" s="175">
        <v>0.96980093846502391</v>
      </c>
      <c r="O27" s="174">
        <v>467906</v>
      </c>
      <c r="P27" s="175">
        <v>0.95500960304031646</v>
      </c>
      <c r="Q27" s="173">
        <v>682462</v>
      </c>
      <c r="R27" s="174">
        <v>662387</v>
      </c>
      <c r="S27" s="175">
        <v>0.97058444279681511</v>
      </c>
      <c r="T27" s="174">
        <v>659497</v>
      </c>
      <c r="U27" s="175">
        <v>0.96634977478599537</v>
      </c>
      <c r="V27" s="174">
        <v>649492</v>
      </c>
      <c r="W27" s="175">
        <v>0.9516896178834866</v>
      </c>
      <c r="X27" s="173">
        <v>539808</v>
      </c>
      <c r="Y27" s="174">
        <v>486103</v>
      </c>
      <c r="Z27" s="175">
        <v>0.90051092240203923</v>
      </c>
      <c r="AA27" s="174">
        <v>479077</v>
      </c>
      <c r="AB27" s="175">
        <v>0.88749518347264211</v>
      </c>
      <c r="AC27" s="174">
        <v>456858</v>
      </c>
      <c r="AD27" s="175">
        <v>0.8463342521785524</v>
      </c>
      <c r="AE27" s="173">
        <v>267689</v>
      </c>
      <c r="AF27" s="174">
        <v>261626</v>
      </c>
      <c r="AG27" s="175">
        <v>0.97735058220546978</v>
      </c>
      <c r="AH27" s="174">
        <v>260710</v>
      </c>
      <c r="AI27" s="175">
        <v>0.97392870084314265</v>
      </c>
      <c r="AJ27" s="174">
        <v>256899</v>
      </c>
      <c r="AK27" s="175">
        <v>0.95969203067739051</v>
      </c>
      <c r="AL27" s="173">
        <v>702169</v>
      </c>
      <c r="AM27" s="174">
        <v>679451</v>
      </c>
      <c r="AN27" s="175">
        <v>0.96764596557239069</v>
      </c>
      <c r="AO27" s="174">
        <v>676022</v>
      </c>
      <c r="AP27" s="175">
        <v>0.96276252583067612</v>
      </c>
      <c r="AQ27" s="174">
        <v>662024</v>
      </c>
      <c r="AR27" s="175">
        <v>0.9428271541466513</v>
      </c>
      <c r="AS27" s="173">
        <v>950012</v>
      </c>
      <c r="AT27" s="174">
        <v>922243</v>
      </c>
      <c r="AU27" s="175">
        <v>0.97076984290724744</v>
      </c>
      <c r="AV27" s="174">
        <v>917920</v>
      </c>
      <c r="AW27" s="175">
        <v>0.9662193740710644</v>
      </c>
      <c r="AX27" s="174">
        <v>905194</v>
      </c>
      <c r="AY27" s="175">
        <v>0.95282375380521511</v>
      </c>
      <c r="AZ27" s="173">
        <v>678938</v>
      </c>
      <c r="BA27" s="174">
        <v>661852</v>
      </c>
      <c r="BB27" s="175">
        <v>0.97483422639475181</v>
      </c>
      <c r="BC27" s="174">
        <v>659304</v>
      </c>
      <c r="BD27" s="175">
        <v>0.97108130639321999</v>
      </c>
      <c r="BE27" s="174">
        <v>651020</v>
      </c>
      <c r="BF27" s="175">
        <v>0.95887989772261972</v>
      </c>
      <c r="BG27" s="173">
        <v>582982</v>
      </c>
      <c r="BH27" s="174">
        <v>562631</v>
      </c>
      <c r="BI27" s="175">
        <v>0.96509154656576013</v>
      </c>
      <c r="BJ27" s="174">
        <v>559777</v>
      </c>
      <c r="BK27" s="175">
        <v>0.96019602663547077</v>
      </c>
      <c r="BL27" s="174">
        <v>547277</v>
      </c>
      <c r="BM27" s="175">
        <v>0.93875454130659264</v>
      </c>
      <c r="BN27" s="173">
        <v>529065</v>
      </c>
      <c r="BO27" s="174">
        <v>514596</v>
      </c>
      <c r="BP27" s="175">
        <v>0.97265175356525191</v>
      </c>
      <c r="BQ27" s="174">
        <v>512674</v>
      </c>
      <c r="BR27" s="175">
        <v>0.96901892962112401</v>
      </c>
      <c r="BS27" s="174">
        <v>503677</v>
      </c>
      <c r="BT27" s="176">
        <v>0.95201345770368484</v>
      </c>
    </row>
    <row r="29" spans="1:72" ht="15" thickBot="1" x14ac:dyDescent="0.35"/>
    <row r="30" spans="1:72" ht="18.600000000000001" customHeight="1" thickBot="1" x14ac:dyDescent="0.35">
      <c r="B30" s="328" t="s">
        <v>804</v>
      </c>
      <c r="C30" s="326" t="s">
        <v>802</v>
      </c>
      <c r="D30" s="326"/>
      <c r="E30" s="326"/>
      <c r="F30" s="326"/>
      <c r="G30" s="326"/>
      <c r="H30" s="326"/>
      <c r="I30" s="326"/>
      <c r="J30" s="326" t="s">
        <v>509</v>
      </c>
      <c r="K30" s="326"/>
      <c r="L30" s="326"/>
      <c r="M30" s="326"/>
      <c r="N30" s="326"/>
      <c r="O30" s="326"/>
      <c r="P30" s="326"/>
      <c r="Q30" s="326" t="s">
        <v>510</v>
      </c>
      <c r="R30" s="326"/>
      <c r="S30" s="326"/>
      <c r="T30" s="326"/>
      <c r="U30" s="326"/>
      <c r="V30" s="326"/>
      <c r="W30" s="326"/>
      <c r="X30" s="326" t="s">
        <v>511</v>
      </c>
      <c r="Y30" s="326"/>
      <c r="Z30" s="326"/>
      <c r="AA30" s="326"/>
      <c r="AB30" s="326"/>
      <c r="AC30" s="326"/>
      <c r="AD30" s="326"/>
      <c r="AE30" s="326" t="s">
        <v>512</v>
      </c>
      <c r="AF30" s="326"/>
      <c r="AG30" s="326"/>
      <c r="AH30" s="326"/>
      <c r="AI30" s="326"/>
      <c r="AJ30" s="326"/>
      <c r="AK30" s="326"/>
      <c r="AL30" s="326" t="s">
        <v>513</v>
      </c>
      <c r="AM30" s="326"/>
      <c r="AN30" s="326"/>
      <c r="AO30" s="326"/>
      <c r="AP30" s="326"/>
      <c r="AQ30" s="326"/>
      <c r="AR30" s="326"/>
      <c r="AS30" s="326" t="s">
        <v>514</v>
      </c>
      <c r="AT30" s="326"/>
      <c r="AU30" s="326"/>
      <c r="AV30" s="326"/>
      <c r="AW30" s="326"/>
      <c r="AX30" s="326"/>
      <c r="AY30" s="326"/>
      <c r="AZ30" s="326" t="s">
        <v>515</v>
      </c>
      <c r="BA30" s="326"/>
      <c r="BB30" s="326"/>
      <c r="BC30" s="326"/>
      <c r="BD30" s="326"/>
      <c r="BE30" s="326"/>
      <c r="BF30" s="326"/>
      <c r="BG30" s="326" t="s">
        <v>516</v>
      </c>
      <c r="BH30" s="326"/>
      <c r="BI30" s="326"/>
      <c r="BJ30" s="326"/>
      <c r="BK30" s="326"/>
      <c r="BL30" s="326"/>
      <c r="BM30" s="326"/>
      <c r="BN30" s="326" t="s">
        <v>517</v>
      </c>
      <c r="BO30" s="326"/>
      <c r="BP30" s="326"/>
      <c r="BQ30" s="326"/>
      <c r="BR30" s="326"/>
      <c r="BS30" s="326"/>
      <c r="BT30" s="326"/>
    </row>
    <row r="31" spans="1:72" ht="18" thickBot="1" x14ac:dyDescent="0.35">
      <c r="B31" s="328"/>
      <c r="C31" s="177" t="s">
        <v>805</v>
      </c>
      <c r="D31" s="178" t="s">
        <v>829</v>
      </c>
      <c r="E31" s="178" t="s">
        <v>830</v>
      </c>
      <c r="F31" s="178" t="s">
        <v>831</v>
      </c>
      <c r="G31" s="178" t="s">
        <v>832</v>
      </c>
      <c r="H31" s="178" t="s">
        <v>833</v>
      </c>
      <c r="I31" s="179" t="s">
        <v>834</v>
      </c>
      <c r="J31" s="177" t="s">
        <v>805</v>
      </c>
      <c r="K31" s="178" t="s">
        <v>829</v>
      </c>
      <c r="L31" s="178" t="s">
        <v>830</v>
      </c>
      <c r="M31" s="178" t="s">
        <v>831</v>
      </c>
      <c r="N31" s="178" t="s">
        <v>832</v>
      </c>
      <c r="O31" s="178" t="s">
        <v>833</v>
      </c>
      <c r="P31" s="179" t="s">
        <v>834</v>
      </c>
      <c r="Q31" s="177" t="s">
        <v>805</v>
      </c>
      <c r="R31" s="178" t="s">
        <v>829</v>
      </c>
      <c r="S31" s="178" t="s">
        <v>830</v>
      </c>
      <c r="T31" s="178" t="s">
        <v>831</v>
      </c>
      <c r="U31" s="178" t="s">
        <v>832</v>
      </c>
      <c r="V31" s="178" t="s">
        <v>833</v>
      </c>
      <c r="W31" s="179" t="s">
        <v>834</v>
      </c>
      <c r="X31" s="177" t="s">
        <v>805</v>
      </c>
      <c r="Y31" s="178" t="s">
        <v>829</v>
      </c>
      <c r="Z31" s="178" t="s">
        <v>830</v>
      </c>
      <c r="AA31" s="178" t="s">
        <v>831</v>
      </c>
      <c r="AB31" s="178" t="s">
        <v>832</v>
      </c>
      <c r="AC31" s="178" t="s">
        <v>833</v>
      </c>
      <c r="AD31" s="179" t="s">
        <v>834</v>
      </c>
      <c r="AE31" s="177" t="s">
        <v>805</v>
      </c>
      <c r="AF31" s="178" t="s">
        <v>829</v>
      </c>
      <c r="AG31" s="178" t="s">
        <v>830</v>
      </c>
      <c r="AH31" s="178" t="s">
        <v>831</v>
      </c>
      <c r="AI31" s="178" t="s">
        <v>832</v>
      </c>
      <c r="AJ31" s="178" t="s">
        <v>833</v>
      </c>
      <c r="AK31" s="179" t="s">
        <v>834</v>
      </c>
      <c r="AL31" s="177" t="s">
        <v>805</v>
      </c>
      <c r="AM31" s="178" t="s">
        <v>829</v>
      </c>
      <c r="AN31" s="178" t="s">
        <v>830</v>
      </c>
      <c r="AO31" s="178" t="s">
        <v>831</v>
      </c>
      <c r="AP31" s="178" t="s">
        <v>832</v>
      </c>
      <c r="AQ31" s="178" t="s">
        <v>833</v>
      </c>
      <c r="AR31" s="179" t="s">
        <v>834</v>
      </c>
      <c r="AS31" s="177" t="s">
        <v>805</v>
      </c>
      <c r="AT31" s="178" t="s">
        <v>829</v>
      </c>
      <c r="AU31" s="178" t="s">
        <v>830</v>
      </c>
      <c r="AV31" s="178" t="s">
        <v>831</v>
      </c>
      <c r="AW31" s="178" t="s">
        <v>832</v>
      </c>
      <c r="AX31" s="178" t="s">
        <v>833</v>
      </c>
      <c r="AY31" s="179" t="s">
        <v>834</v>
      </c>
      <c r="AZ31" s="177" t="s">
        <v>805</v>
      </c>
      <c r="BA31" s="178" t="s">
        <v>829</v>
      </c>
      <c r="BB31" s="178" t="s">
        <v>830</v>
      </c>
      <c r="BC31" s="178" t="s">
        <v>831</v>
      </c>
      <c r="BD31" s="178" t="s">
        <v>832</v>
      </c>
      <c r="BE31" s="178" t="s">
        <v>833</v>
      </c>
      <c r="BF31" s="179" t="s">
        <v>834</v>
      </c>
      <c r="BG31" s="177" t="s">
        <v>805</v>
      </c>
      <c r="BH31" s="178" t="s">
        <v>829</v>
      </c>
      <c r="BI31" s="178" t="s">
        <v>830</v>
      </c>
      <c r="BJ31" s="178" t="s">
        <v>831</v>
      </c>
      <c r="BK31" s="178" t="s">
        <v>832</v>
      </c>
      <c r="BL31" s="178" t="s">
        <v>833</v>
      </c>
      <c r="BM31" s="179" t="s">
        <v>834</v>
      </c>
      <c r="BN31" s="177" t="s">
        <v>805</v>
      </c>
      <c r="BO31" s="178" t="s">
        <v>829</v>
      </c>
      <c r="BP31" s="178" t="s">
        <v>830</v>
      </c>
      <c r="BQ31" s="178" t="s">
        <v>831</v>
      </c>
      <c r="BR31" s="178" t="s">
        <v>832</v>
      </c>
      <c r="BS31" s="178" t="s">
        <v>833</v>
      </c>
      <c r="BT31" s="179" t="s">
        <v>834</v>
      </c>
    </row>
    <row r="32" spans="1:72" ht="15.6" x14ac:dyDescent="0.3">
      <c r="B32" s="167" t="s">
        <v>835</v>
      </c>
      <c r="C32" s="168">
        <v>75217</v>
      </c>
      <c r="D32" s="169">
        <v>58717</v>
      </c>
      <c r="E32" s="170">
        <v>0.78063469694351006</v>
      </c>
      <c r="F32" s="169">
        <v>56769</v>
      </c>
      <c r="G32" s="170">
        <v>0.75473629631599237</v>
      </c>
      <c r="H32" s="169">
        <v>48754</v>
      </c>
      <c r="I32" s="171">
        <v>0.64817793849794592</v>
      </c>
      <c r="J32" s="168">
        <v>3171</v>
      </c>
      <c r="K32" s="169">
        <v>2623</v>
      </c>
      <c r="L32" s="170">
        <v>0.82718385367391989</v>
      </c>
      <c r="M32" s="169">
        <v>2550</v>
      </c>
      <c r="N32" s="170">
        <v>0.80416272469252603</v>
      </c>
      <c r="O32" s="169">
        <v>2311</v>
      </c>
      <c r="P32" s="170">
        <v>0.72879217912330496</v>
      </c>
      <c r="Q32" s="168">
        <v>4563</v>
      </c>
      <c r="R32" s="169">
        <v>3663</v>
      </c>
      <c r="S32" s="170">
        <v>0.80276134122287968</v>
      </c>
      <c r="T32" s="169">
        <v>3556</v>
      </c>
      <c r="U32" s="170">
        <v>0.77931185623493315</v>
      </c>
      <c r="V32" s="169">
        <v>3187</v>
      </c>
      <c r="W32" s="170">
        <v>0.69844400613631386</v>
      </c>
      <c r="X32" s="168">
        <v>46663</v>
      </c>
      <c r="Y32" s="169">
        <v>35710</v>
      </c>
      <c r="Z32" s="170">
        <v>0.76527441441827571</v>
      </c>
      <c r="AA32" s="169">
        <v>34400</v>
      </c>
      <c r="AB32" s="170">
        <v>0.73720078006129053</v>
      </c>
      <c r="AC32" s="169">
        <v>28947</v>
      </c>
      <c r="AD32" s="170">
        <v>0.62034159826843538</v>
      </c>
      <c r="AE32" s="168">
        <v>232</v>
      </c>
      <c r="AF32" s="169">
        <v>176</v>
      </c>
      <c r="AG32" s="170">
        <v>0.75862068965517238</v>
      </c>
      <c r="AH32" s="169">
        <v>173</v>
      </c>
      <c r="AI32" s="170">
        <v>0.74568965517241381</v>
      </c>
      <c r="AJ32" s="169">
        <v>158</v>
      </c>
      <c r="AK32" s="170">
        <v>0.68103448275862066</v>
      </c>
      <c r="AL32" s="168">
        <v>3522</v>
      </c>
      <c r="AM32" s="169">
        <v>2829</v>
      </c>
      <c r="AN32" s="170">
        <v>0.80323679727427599</v>
      </c>
      <c r="AO32" s="169">
        <v>2749</v>
      </c>
      <c r="AP32" s="170">
        <v>0.78052243043725156</v>
      </c>
      <c r="AQ32" s="169">
        <v>2364</v>
      </c>
      <c r="AR32" s="170">
        <v>0.67120954003407152</v>
      </c>
      <c r="AS32" s="168">
        <v>4075</v>
      </c>
      <c r="AT32" s="169">
        <v>3262</v>
      </c>
      <c r="AU32" s="170">
        <v>0.80049079754601227</v>
      </c>
      <c r="AV32" s="169">
        <v>3144</v>
      </c>
      <c r="AW32" s="170">
        <v>0.77153374233128835</v>
      </c>
      <c r="AX32" s="169">
        <v>2908</v>
      </c>
      <c r="AY32" s="170">
        <v>0.71361963190184052</v>
      </c>
      <c r="AZ32" s="168">
        <v>1890</v>
      </c>
      <c r="BA32" s="169">
        <v>1576</v>
      </c>
      <c r="BB32" s="170">
        <v>0.83386243386243386</v>
      </c>
      <c r="BC32" s="169">
        <v>1534</v>
      </c>
      <c r="BD32" s="170">
        <v>0.81164021164021161</v>
      </c>
      <c r="BE32" s="169">
        <v>1397</v>
      </c>
      <c r="BF32" s="170">
        <v>0.73915343915343912</v>
      </c>
      <c r="BG32" s="168">
        <v>8389</v>
      </c>
      <c r="BH32" s="169">
        <v>6616</v>
      </c>
      <c r="BI32" s="170">
        <v>0.78865180593634521</v>
      </c>
      <c r="BJ32" s="169">
        <v>6456</v>
      </c>
      <c r="BK32" s="170">
        <v>0.76957921087137915</v>
      </c>
      <c r="BL32" s="169">
        <v>5503</v>
      </c>
      <c r="BM32" s="170">
        <v>0.65597806651567525</v>
      </c>
      <c r="BN32" s="168">
        <v>2712</v>
      </c>
      <c r="BO32" s="169">
        <v>2262</v>
      </c>
      <c r="BP32" s="170">
        <v>0.83407079646017701</v>
      </c>
      <c r="BQ32" s="169">
        <v>2207</v>
      </c>
      <c r="BR32" s="170">
        <v>0.8137905604719764</v>
      </c>
      <c r="BS32" s="169">
        <v>1979</v>
      </c>
      <c r="BT32" s="171">
        <v>0.72971976401179939</v>
      </c>
    </row>
    <row r="33" spans="2:72" ht="15.6" x14ac:dyDescent="0.3">
      <c r="B33" s="167" t="s">
        <v>836</v>
      </c>
      <c r="C33" s="168">
        <v>83028</v>
      </c>
      <c r="D33" s="169">
        <v>77357</v>
      </c>
      <c r="E33" s="170">
        <v>0.93169774052126997</v>
      </c>
      <c r="F33" s="169">
        <v>76079</v>
      </c>
      <c r="G33" s="170">
        <v>0.91630534277593101</v>
      </c>
      <c r="H33" s="169">
        <v>72603</v>
      </c>
      <c r="I33" s="171">
        <v>0.87443994796935975</v>
      </c>
      <c r="J33" s="168">
        <v>10415</v>
      </c>
      <c r="K33" s="169">
        <v>9819</v>
      </c>
      <c r="L33" s="170">
        <v>0.94277484397503597</v>
      </c>
      <c r="M33" s="169">
        <v>9667</v>
      </c>
      <c r="N33" s="170">
        <v>0.92818050888142101</v>
      </c>
      <c r="O33" s="169">
        <v>9236</v>
      </c>
      <c r="P33" s="170">
        <v>0.88679788766202594</v>
      </c>
      <c r="Q33" s="168">
        <v>5143</v>
      </c>
      <c r="R33" s="169">
        <v>4800</v>
      </c>
      <c r="S33" s="170">
        <v>0.93330740812755197</v>
      </c>
      <c r="T33" s="169">
        <v>4721</v>
      </c>
      <c r="U33" s="170">
        <v>0.91794672370211938</v>
      </c>
      <c r="V33" s="169">
        <v>4564</v>
      </c>
      <c r="W33" s="170">
        <v>0.88741979389461401</v>
      </c>
      <c r="X33" s="168">
        <v>36867</v>
      </c>
      <c r="Y33" s="169">
        <v>34272</v>
      </c>
      <c r="Z33" s="170">
        <v>0.92961184799414109</v>
      </c>
      <c r="AA33" s="169">
        <v>33733</v>
      </c>
      <c r="AB33" s="170">
        <v>0.9149917270187431</v>
      </c>
      <c r="AC33" s="169">
        <v>32320</v>
      </c>
      <c r="AD33" s="170">
        <v>0.87666476794965686</v>
      </c>
      <c r="AE33" s="168">
        <v>687</v>
      </c>
      <c r="AF33" s="169">
        <v>626</v>
      </c>
      <c r="AG33" s="170">
        <v>0.91120815138282385</v>
      </c>
      <c r="AH33" s="169">
        <v>610</v>
      </c>
      <c r="AI33" s="170">
        <v>0.88791848617176128</v>
      </c>
      <c r="AJ33" s="169">
        <v>594</v>
      </c>
      <c r="AK33" s="170">
        <v>0.86462882096069871</v>
      </c>
      <c r="AL33" s="168">
        <v>3977</v>
      </c>
      <c r="AM33" s="169">
        <v>3677</v>
      </c>
      <c r="AN33" s="170">
        <v>0.92456625597183806</v>
      </c>
      <c r="AO33" s="169">
        <v>3604</v>
      </c>
      <c r="AP33" s="170">
        <v>0.90621071159165201</v>
      </c>
      <c r="AQ33" s="169">
        <v>3295</v>
      </c>
      <c r="AR33" s="170">
        <v>0.82851395524264526</v>
      </c>
      <c r="AS33" s="168">
        <v>7816</v>
      </c>
      <c r="AT33" s="169">
        <v>7320</v>
      </c>
      <c r="AU33" s="170">
        <v>0.93654042988741049</v>
      </c>
      <c r="AV33" s="169">
        <v>7162</v>
      </c>
      <c r="AW33" s="170">
        <v>0.91632548618219034</v>
      </c>
      <c r="AX33" s="169">
        <v>6906</v>
      </c>
      <c r="AY33" s="170">
        <v>0.88357215967246672</v>
      </c>
      <c r="AZ33" s="168">
        <v>1356</v>
      </c>
      <c r="BA33" s="169">
        <v>1249</v>
      </c>
      <c r="BB33" s="170">
        <v>0.92109144542772858</v>
      </c>
      <c r="BC33" s="169">
        <v>1220</v>
      </c>
      <c r="BD33" s="170">
        <v>0.89970501474926257</v>
      </c>
      <c r="BE33" s="169">
        <v>1159</v>
      </c>
      <c r="BF33" s="170">
        <v>0.85471976401179939</v>
      </c>
      <c r="BG33" s="168">
        <v>13821</v>
      </c>
      <c r="BH33" s="169">
        <v>12858</v>
      </c>
      <c r="BI33" s="170">
        <v>0.93032342088126763</v>
      </c>
      <c r="BJ33" s="169">
        <v>12654</v>
      </c>
      <c r="BK33" s="170">
        <v>0.91556327327979159</v>
      </c>
      <c r="BL33" s="169">
        <v>11997</v>
      </c>
      <c r="BM33" s="170">
        <v>0.86802691556327327</v>
      </c>
      <c r="BN33" s="168">
        <v>2946</v>
      </c>
      <c r="BO33" s="169">
        <v>2736</v>
      </c>
      <c r="BP33" s="170">
        <v>0.92871690427698572</v>
      </c>
      <c r="BQ33" s="169">
        <v>2708</v>
      </c>
      <c r="BR33" s="170">
        <v>0.91921249151391715</v>
      </c>
      <c r="BS33" s="169">
        <v>2532</v>
      </c>
      <c r="BT33" s="171">
        <v>0.85947046843177188</v>
      </c>
    </row>
    <row r="34" spans="2:72" ht="15.6" x14ac:dyDescent="0.3">
      <c r="B34" s="167" t="s">
        <v>837</v>
      </c>
      <c r="C34" s="168">
        <v>27912</v>
      </c>
      <c r="D34" s="169">
        <v>24997</v>
      </c>
      <c r="E34" s="170">
        <v>0.89556463169962741</v>
      </c>
      <c r="F34" s="169">
        <v>24623</v>
      </c>
      <c r="G34" s="170">
        <v>0.8821653768988249</v>
      </c>
      <c r="H34" s="169">
        <v>23318</v>
      </c>
      <c r="I34" s="171">
        <v>0.8354112926339925</v>
      </c>
      <c r="J34" s="168">
        <v>2228</v>
      </c>
      <c r="K34" s="169">
        <v>2073</v>
      </c>
      <c r="L34" s="170">
        <v>0.93043087971274685</v>
      </c>
      <c r="M34" s="169">
        <v>2060</v>
      </c>
      <c r="N34" s="170">
        <v>0.92459605026929981</v>
      </c>
      <c r="O34" s="169">
        <v>1987</v>
      </c>
      <c r="P34" s="170">
        <v>0.89183123877917414</v>
      </c>
      <c r="Q34" s="168">
        <v>4407</v>
      </c>
      <c r="R34" s="169">
        <v>4148</v>
      </c>
      <c r="S34" s="170">
        <v>0.94122986158384392</v>
      </c>
      <c r="T34" s="169">
        <v>4105</v>
      </c>
      <c r="U34" s="170">
        <v>0.93147265713637395</v>
      </c>
      <c r="V34" s="169">
        <v>3977</v>
      </c>
      <c r="W34" s="170">
        <v>0.90242795552530064</v>
      </c>
      <c r="X34" s="168">
        <v>8383</v>
      </c>
      <c r="Y34" s="169">
        <v>6987</v>
      </c>
      <c r="Z34" s="170">
        <v>0.83347250387689376</v>
      </c>
      <c r="AA34" s="169">
        <v>6808</v>
      </c>
      <c r="AB34" s="170">
        <v>0.8121197661934868</v>
      </c>
      <c r="AC34" s="169">
        <v>6191</v>
      </c>
      <c r="AD34" s="170">
        <v>0.73851843015626861</v>
      </c>
      <c r="AE34" s="168">
        <v>286</v>
      </c>
      <c r="AF34" s="169">
        <v>260</v>
      </c>
      <c r="AG34" s="170">
        <v>0.90909090909090906</v>
      </c>
      <c r="AH34" s="169">
        <v>255</v>
      </c>
      <c r="AI34" s="170">
        <v>0.89160839160839156</v>
      </c>
      <c r="AJ34" s="169">
        <v>240</v>
      </c>
      <c r="AK34" s="170">
        <v>0.83916083916083917</v>
      </c>
      <c r="AL34" s="168">
        <v>1589</v>
      </c>
      <c r="AM34" s="169">
        <v>1369</v>
      </c>
      <c r="AN34" s="170">
        <v>0.86154814348646946</v>
      </c>
      <c r="AO34" s="169">
        <v>1342</v>
      </c>
      <c r="AP34" s="170">
        <v>0.84455632473253617</v>
      </c>
      <c r="AQ34" s="169">
        <v>1264</v>
      </c>
      <c r="AR34" s="170">
        <v>0.79546884833228448</v>
      </c>
      <c r="AS34" s="168">
        <v>3260</v>
      </c>
      <c r="AT34" s="169">
        <v>2935</v>
      </c>
      <c r="AU34" s="170">
        <v>0.90030674846625769</v>
      </c>
      <c r="AV34" s="169">
        <v>2895</v>
      </c>
      <c r="AW34" s="170">
        <v>0.8880368098159509</v>
      </c>
      <c r="AX34" s="169">
        <v>2753</v>
      </c>
      <c r="AY34" s="170">
        <v>0.84447852760736197</v>
      </c>
      <c r="AZ34" s="168">
        <v>3394</v>
      </c>
      <c r="BA34" s="169">
        <v>3263</v>
      </c>
      <c r="BB34" s="170">
        <v>0.96140247495580433</v>
      </c>
      <c r="BC34" s="169">
        <v>3248</v>
      </c>
      <c r="BD34" s="170">
        <v>0.9569829110194461</v>
      </c>
      <c r="BE34" s="169">
        <v>3191</v>
      </c>
      <c r="BF34" s="170">
        <v>0.94018856806128459</v>
      </c>
      <c r="BG34" s="168">
        <v>2773</v>
      </c>
      <c r="BH34" s="169">
        <v>2480</v>
      </c>
      <c r="BI34" s="170">
        <v>0.89433826181031373</v>
      </c>
      <c r="BJ34" s="169">
        <v>2444</v>
      </c>
      <c r="BK34" s="170">
        <v>0.88135593220338981</v>
      </c>
      <c r="BL34" s="169">
        <v>2298</v>
      </c>
      <c r="BM34" s="170">
        <v>0.82870537324197624</v>
      </c>
      <c r="BN34" s="168">
        <v>1592</v>
      </c>
      <c r="BO34" s="169">
        <v>1482</v>
      </c>
      <c r="BP34" s="170">
        <v>0.93090452261306533</v>
      </c>
      <c r="BQ34" s="169">
        <v>1466</v>
      </c>
      <c r="BR34" s="170">
        <v>0.92085427135678388</v>
      </c>
      <c r="BS34" s="169">
        <v>1417</v>
      </c>
      <c r="BT34" s="171">
        <v>0.89007537688442206</v>
      </c>
    </row>
    <row r="35" spans="2:72" ht="15.6" x14ac:dyDescent="0.3">
      <c r="B35" s="167" t="s">
        <v>838</v>
      </c>
      <c r="C35" s="168">
        <v>57484</v>
      </c>
      <c r="D35" s="169">
        <v>50558</v>
      </c>
      <c r="E35" s="170">
        <v>0.87951429963120176</v>
      </c>
      <c r="F35" s="169">
        <v>49282</v>
      </c>
      <c r="G35" s="170">
        <v>0.8573168185929998</v>
      </c>
      <c r="H35" s="169">
        <v>45302</v>
      </c>
      <c r="I35" s="171">
        <v>0.78808016143622572</v>
      </c>
      <c r="J35" s="168">
        <v>2414</v>
      </c>
      <c r="K35" s="169">
        <v>2110</v>
      </c>
      <c r="L35" s="170">
        <v>0.87406793703396857</v>
      </c>
      <c r="M35" s="169">
        <v>2069</v>
      </c>
      <c r="N35" s="170">
        <v>0.85708367854183931</v>
      </c>
      <c r="O35" s="169">
        <v>1904</v>
      </c>
      <c r="P35" s="170">
        <v>0.78873239436619713</v>
      </c>
      <c r="Q35" s="168">
        <v>4543</v>
      </c>
      <c r="R35" s="169">
        <v>4012</v>
      </c>
      <c r="S35" s="170">
        <v>0.88311688311688308</v>
      </c>
      <c r="T35" s="169">
        <v>3926</v>
      </c>
      <c r="U35" s="170">
        <v>0.86418666079683026</v>
      </c>
      <c r="V35" s="169">
        <v>3663</v>
      </c>
      <c r="W35" s="170">
        <v>0.80629539951573848</v>
      </c>
      <c r="X35" s="168">
        <v>29574</v>
      </c>
      <c r="Y35" s="169">
        <v>26355</v>
      </c>
      <c r="Z35" s="170">
        <v>0.89115439237167782</v>
      </c>
      <c r="AA35" s="169">
        <v>25664</v>
      </c>
      <c r="AB35" s="170">
        <v>0.86778927436261577</v>
      </c>
      <c r="AC35" s="169">
        <v>23490</v>
      </c>
      <c r="AD35" s="170">
        <v>0.79427875836883755</v>
      </c>
      <c r="AE35" s="168">
        <v>835</v>
      </c>
      <c r="AF35" s="169">
        <v>702</v>
      </c>
      <c r="AG35" s="170">
        <v>0.84071856287425151</v>
      </c>
      <c r="AH35" s="169">
        <v>687</v>
      </c>
      <c r="AI35" s="170">
        <v>0.82275449101796405</v>
      </c>
      <c r="AJ35" s="169">
        <v>637</v>
      </c>
      <c r="AK35" s="170">
        <v>0.76287425149700594</v>
      </c>
      <c r="AL35" s="168">
        <v>3942</v>
      </c>
      <c r="AM35" s="169">
        <v>3347</v>
      </c>
      <c r="AN35" s="170">
        <v>0.84906139015728055</v>
      </c>
      <c r="AO35" s="169">
        <v>3260</v>
      </c>
      <c r="AP35" s="170">
        <v>0.82699137493658037</v>
      </c>
      <c r="AQ35" s="169">
        <v>2955</v>
      </c>
      <c r="AR35" s="170">
        <v>0.74961948249619481</v>
      </c>
      <c r="AS35" s="168">
        <v>7896</v>
      </c>
      <c r="AT35" s="169">
        <v>6967</v>
      </c>
      <c r="AU35" s="170">
        <v>0.88234549138804463</v>
      </c>
      <c r="AV35" s="169">
        <v>6805</v>
      </c>
      <c r="AW35" s="170">
        <v>0.86182877406281666</v>
      </c>
      <c r="AX35" s="169">
        <v>6508</v>
      </c>
      <c r="AY35" s="170">
        <v>0.82421479229989869</v>
      </c>
      <c r="AZ35" s="168">
        <v>1761</v>
      </c>
      <c r="BA35" s="169">
        <v>1517</v>
      </c>
      <c r="BB35" s="170">
        <v>0.86144236229415105</v>
      </c>
      <c r="BC35" s="169">
        <v>1483</v>
      </c>
      <c r="BD35" s="170">
        <v>0.84213515048268028</v>
      </c>
      <c r="BE35" s="169">
        <v>1407</v>
      </c>
      <c r="BF35" s="170">
        <v>0.79897785349233386</v>
      </c>
      <c r="BG35" s="168">
        <v>4344</v>
      </c>
      <c r="BH35" s="169">
        <v>3682</v>
      </c>
      <c r="BI35" s="170">
        <v>0.84760589318600366</v>
      </c>
      <c r="BJ35" s="169">
        <v>3579</v>
      </c>
      <c r="BK35" s="170">
        <v>0.82389502762430944</v>
      </c>
      <c r="BL35" s="169">
        <v>3123</v>
      </c>
      <c r="BM35" s="170">
        <v>0.71892265193370164</v>
      </c>
      <c r="BN35" s="168">
        <v>2175</v>
      </c>
      <c r="BO35" s="169">
        <v>1866</v>
      </c>
      <c r="BP35" s="170">
        <v>0.85793103448275865</v>
      </c>
      <c r="BQ35" s="169">
        <v>1809</v>
      </c>
      <c r="BR35" s="170">
        <v>0.8317241379310345</v>
      </c>
      <c r="BS35" s="169">
        <v>1615</v>
      </c>
      <c r="BT35" s="171">
        <v>0.74252873563218391</v>
      </c>
    </row>
    <row r="36" spans="2:72" ht="15.6" x14ac:dyDescent="0.3">
      <c r="B36" s="167" t="s">
        <v>839</v>
      </c>
      <c r="C36" s="168">
        <v>39999</v>
      </c>
      <c r="D36" s="169">
        <v>35009</v>
      </c>
      <c r="E36" s="170">
        <v>0.87524688117202931</v>
      </c>
      <c r="F36" s="169">
        <v>34326</v>
      </c>
      <c r="G36" s="170">
        <v>0.8581714542863571</v>
      </c>
      <c r="H36" s="169">
        <v>32146</v>
      </c>
      <c r="I36" s="171">
        <v>0.80367009175229376</v>
      </c>
      <c r="J36" s="168">
        <v>2214</v>
      </c>
      <c r="K36" s="169">
        <v>1992</v>
      </c>
      <c r="L36" s="170">
        <v>0.89972899728997291</v>
      </c>
      <c r="M36" s="169">
        <v>1962</v>
      </c>
      <c r="N36" s="170">
        <v>0.88617886178861793</v>
      </c>
      <c r="O36" s="169">
        <v>1873</v>
      </c>
      <c r="P36" s="170">
        <v>0.8459801264679313</v>
      </c>
      <c r="Q36" s="168">
        <v>3779</v>
      </c>
      <c r="R36" s="169">
        <v>3441</v>
      </c>
      <c r="S36" s="170">
        <v>0.91055834876951569</v>
      </c>
      <c r="T36" s="169">
        <v>3389</v>
      </c>
      <c r="U36" s="170">
        <v>0.89679809473405658</v>
      </c>
      <c r="V36" s="169">
        <v>3237</v>
      </c>
      <c r="W36" s="170">
        <v>0.85657581370732994</v>
      </c>
      <c r="X36" s="168">
        <v>19146</v>
      </c>
      <c r="Y36" s="169">
        <v>16373</v>
      </c>
      <c r="Z36" s="170">
        <v>0.85516556983181868</v>
      </c>
      <c r="AA36" s="169">
        <v>15999</v>
      </c>
      <c r="AB36" s="170">
        <v>0.83563146349106865</v>
      </c>
      <c r="AC36" s="169">
        <v>14745</v>
      </c>
      <c r="AD36" s="170">
        <v>0.77013475399561271</v>
      </c>
      <c r="AE36" s="168">
        <v>636</v>
      </c>
      <c r="AF36" s="169">
        <v>571</v>
      </c>
      <c r="AG36" s="170">
        <v>0.89779874213836475</v>
      </c>
      <c r="AH36" s="169">
        <v>567</v>
      </c>
      <c r="AI36" s="170">
        <v>0.89150943396226412</v>
      </c>
      <c r="AJ36" s="169">
        <v>538</v>
      </c>
      <c r="AK36" s="170">
        <v>0.84591194968553463</v>
      </c>
      <c r="AL36" s="168">
        <v>2587</v>
      </c>
      <c r="AM36" s="169">
        <v>2221</v>
      </c>
      <c r="AN36" s="170">
        <v>0.85852338616157708</v>
      </c>
      <c r="AO36" s="169">
        <v>2177</v>
      </c>
      <c r="AP36" s="170">
        <v>0.84151526865094706</v>
      </c>
      <c r="AQ36" s="169">
        <v>2039</v>
      </c>
      <c r="AR36" s="170">
        <v>0.78817162736760726</v>
      </c>
      <c r="AS36" s="168">
        <v>5657</v>
      </c>
      <c r="AT36" s="169">
        <v>5155</v>
      </c>
      <c r="AU36" s="170">
        <v>0.9112603853632667</v>
      </c>
      <c r="AV36" s="169">
        <v>5068</v>
      </c>
      <c r="AW36" s="170">
        <v>0.89588120912144242</v>
      </c>
      <c r="AX36" s="169">
        <v>4876</v>
      </c>
      <c r="AY36" s="170">
        <v>0.8619409581050026</v>
      </c>
      <c r="AZ36" s="168">
        <v>2210</v>
      </c>
      <c r="BA36" s="169">
        <v>2037</v>
      </c>
      <c r="BB36" s="170">
        <v>0.92171945701357461</v>
      </c>
      <c r="BC36" s="169">
        <v>2015</v>
      </c>
      <c r="BD36" s="170">
        <v>0.91176470588235292</v>
      </c>
      <c r="BE36" s="169">
        <v>1946</v>
      </c>
      <c r="BF36" s="170">
        <v>0.88054298642533935</v>
      </c>
      <c r="BG36" s="168">
        <v>2012</v>
      </c>
      <c r="BH36" s="169">
        <v>1669</v>
      </c>
      <c r="BI36" s="170">
        <v>0.82952286282306165</v>
      </c>
      <c r="BJ36" s="169">
        <v>1618</v>
      </c>
      <c r="BK36" s="170">
        <v>0.80417495029821073</v>
      </c>
      <c r="BL36" s="169">
        <v>1476</v>
      </c>
      <c r="BM36" s="170">
        <v>0.73359840954274358</v>
      </c>
      <c r="BN36" s="168">
        <v>1758</v>
      </c>
      <c r="BO36" s="169">
        <v>1550</v>
      </c>
      <c r="BP36" s="170">
        <v>0.8816837315130831</v>
      </c>
      <c r="BQ36" s="169">
        <v>1531</v>
      </c>
      <c r="BR36" s="170">
        <v>0.87087599544937433</v>
      </c>
      <c r="BS36" s="169">
        <v>1416</v>
      </c>
      <c r="BT36" s="171">
        <v>0.80546075085324231</v>
      </c>
    </row>
    <row r="37" spans="2:72" ht="15.6" x14ac:dyDescent="0.3">
      <c r="B37" s="167" t="s">
        <v>840</v>
      </c>
      <c r="C37" s="168">
        <v>35792</v>
      </c>
      <c r="D37" s="169">
        <v>30954</v>
      </c>
      <c r="E37" s="170">
        <v>0.86483012963790795</v>
      </c>
      <c r="F37" s="169">
        <v>29872</v>
      </c>
      <c r="G37" s="170">
        <v>0.8345999105945463</v>
      </c>
      <c r="H37" s="169">
        <v>23121</v>
      </c>
      <c r="I37" s="171">
        <v>0.64598234242288777</v>
      </c>
      <c r="J37" s="168">
        <v>1483</v>
      </c>
      <c r="K37" s="169">
        <v>1313</v>
      </c>
      <c r="L37" s="170">
        <v>0.8853674983142279</v>
      </c>
      <c r="M37" s="169">
        <v>1278</v>
      </c>
      <c r="N37" s="170">
        <v>0.86176668914362775</v>
      </c>
      <c r="O37" s="169">
        <v>1054</v>
      </c>
      <c r="P37" s="170">
        <v>0.71072151045178689</v>
      </c>
      <c r="Q37" s="168">
        <v>2313</v>
      </c>
      <c r="R37" s="169">
        <v>2004</v>
      </c>
      <c r="S37" s="170">
        <v>0.86640726329442286</v>
      </c>
      <c r="T37" s="169">
        <v>1931</v>
      </c>
      <c r="U37" s="170">
        <v>0.83484651967142243</v>
      </c>
      <c r="V37" s="169">
        <v>1572</v>
      </c>
      <c r="W37" s="170">
        <v>0.67963683527885865</v>
      </c>
      <c r="X37" s="168">
        <v>8362</v>
      </c>
      <c r="Y37" s="169">
        <v>7360</v>
      </c>
      <c r="Z37" s="170">
        <v>0.88017220760583592</v>
      </c>
      <c r="AA37" s="169">
        <v>7156</v>
      </c>
      <c r="AB37" s="170">
        <v>0.85577613011241327</v>
      </c>
      <c r="AC37" s="169">
        <v>6163</v>
      </c>
      <c r="AD37" s="170">
        <v>0.73702463525472373</v>
      </c>
      <c r="AE37" s="168">
        <v>529</v>
      </c>
      <c r="AF37" s="169">
        <v>476</v>
      </c>
      <c r="AG37" s="170">
        <v>0.89981096408317585</v>
      </c>
      <c r="AH37" s="169">
        <v>469</v>
      </c>
      <c r="AI37" s="170">
        <v>0.88657844990548207</v>
      </c>
      <c r="AJ37" s="169">
        <v>413</v>
      </c>
      <c r="AK37" s="170">
        <v>0.78071833648393196</v>
      </c>
      <c r="AL37" s="168">
        <v>6073</v>
      </c>
      <c r="AM37" s="169">
        <v>5015</v>
      </c>
      <c r="AN37" s="170">
        <v>0.82578626708381364</v>
      </c>
      <c r="AO37" s="169">
        <v>4757</v>
      </c>
      <c r="AP37" s="170">
        <v>0.7833031450683352</v>
      </c>
      <c r="AQ37" s="169">
        <v>3612</v>
      </c>
      <c r="AR37" s="170">
        <v>0.59476370821669688</v>
      </c>
      <c r="AS37" s="168">
        <v>3094</v>
      </c>
      <c r="AT37" s="169">
        <v>2752</v>
      </c>
      <c r="AU37" s="170">
        <v>0.88946347769877177</v>
      </c>
      <c r="AV37" s="169">
        <v>2667</v>
      </c>
      <c r="AW37" s="170">
        <v>0.86199095022624439</v>
      </c>
      <c r="AX37" s="169">
        <v>2275</v>
      </c>
      <c r="AY37" s="170">
        <v>0.73529411764705888</v>
      </c>
      <c r="AZ37" s="168">
        <v>367</v>
      </c>
      <c r="BA37" s="169">
        <v>319</v>
      </c>
      <c r="BB37" s="170">
        <v>0.86920980926430513</v>
      </c>
      <c r="BC37" s="169">
        <v>311</v>
      </c>
      <c r="BD37" s="170">
        <v>0.84741144414168934</v>
      </c>
      <c r="BE37" s="169">
        <v>279</v>
      </c>
      <c r="BF37" s="170">
        <v>0.76021798365122617</v>
      </c>
      <c r="BG37" s="168">
        <v>7528</v>
      </c>
      <c r="BH37" s="169">
        <v>6418</v>
      </c>
      <c r="BI37" s="170">
        <v>0.85255047821466523</v>
      </c>
      <c r="BJ37" s="169">
        <v>6177</v>
      </c>
      <c r="BK37" s="170">
        <v>0.82053666312433582</v>
      </c>
      <c r="BL37" s="169">
        <v>4167</v>
      </c>
      <c r="BM37" s="170">
        <v>0.55353347502656747</v>
      </c>
      <c r="BN37" s="168">
        <v>6043</v>
      </c>
      <c r="BO37" s="169">
        <v>5297</v>
      </c>
      <c r="BP37" s="170">
        <v>0.87655138176402447</v>
      </c>
      <c r="BQ37" s="169">
        <v>5126</v>
      </c>
      <c r="BR37" s="170">
        <v>0.84825417838821782</v>
      </c>
      <c r="BS37" s="169">
        <v>3586</v>
      </c>
      <c r="BT37" s="171">
        <v>0.59341386728446133</v>
      </c>
    </row>
    <row r="38" spans="2:72" ht="15.6" x14ac:dyDescent="0.3">
      <c r="B38" s="167" t="s">
        <v>841</v>
      </c>
      <c r="C38" s="168">
        <v>367238</v>
      </c>
      <c r="D38" s="169">
        <v>313601</v>
      </c>
      <c r="E38" s="170">
        <v>0.85394485320146607</v>
      </c>
      <c r="F38" s="169">
        <v>308495</v>
      </c>
      <c r="G38" s="170">
        <v>0.84004106328865746</v>
      </c>
      <c r="H38" s="169">
        <v>299823</v>
      </c>
      <c r="I38" s="171">
        <v>0.8164269492808478</v>
      </c>
      <c r="J38" s="168">
        <v>29742</v>
      </c>
      <c r="K38" s="169">
        <v>26151</v>
      </c>
      <c r="L38" s="170">
        <v>0.87926165019164815</v>
      </c>
      <c r="M38" s="169">
        <v>25801</v>
      </c>
      <c r="N38" s="170">
        <v>0.86749377983995701</v>
      </c>
      <c r="O38" s="169">
        <v>25135</v>
      </c>
      <c r="P38" s="170">
        <v>0.8451012036850245</v>
      </c>
      <c r="Q38" s="168">
        <v>48539</v>
      </c>
      <c r="R38" s="169">
        <v>42352</v>
      </c>
      <c r="S38" s="170">
        <v>0.87253548692803728</v>
      </c>
      <c r="T38" s="169">
        <v>41795</v>
      </c>
      <c r="U38" s="170">
        <v>0.86106017841323468</v>
      </c>
      <c r="V38" s="169">
        <v>40781</v>
      </c>
      <c r="W38" s="170">
        <v>0.84016976039885449</v>
      </c>
      <c r="X38" s="168">
        <v>39094</v>
      </c>
      <c r="Y38" s="169">
        <v>25987</v>
      </c>
      <c r="Z38" s="170">
        <v>0.66473116079193739</v>
      </c>
      <c r="AA38" s="169">
        <v>24698</v>
      </c>
      <c r="AB38" s="170">
        <v>0.63175934926075616</v>
      </c>
      <c r="AC38" s="169">
        <v>23027</v>
      </c>
      <c r="AD38" s="170">
        <v>0.58901621732235121</v>
      </c>
      <c r="AE38" s="168">
        <v>11829</v>
      </c>
      <c r="AF38" s="169">
        <v>10285</v>
      </c>
      <c r="AG38" s="170">
        <v>0.86947332826105339</v>
      </c>
      <c r="AH38" s="169">
        <v>10122</v>
      </c>
      <c r="AI38" s="170">
        <v>0.85569363428861278</v>
      </c>
      <c r="AJ38" s="169">
        <v>9873</v>
      </c>
      <c r="AK38" s="170">
        <v>0.83464367233071268</v>
      </c>
      <c r="AL38" s="168">
        <v>49321</v>
      </c>
      <c r="AM38" s="169">
        <v>43277</v>
      </c>
      <c r="AN38" s="170">
        <v>0.8774558504490988</v>
      </c>
      <c r="AO38" s="169">
        <v>42732</v>
      </c>
      <c r="AP38" s="170">
        <v>0.86640579063684842</v>
      </c>
      <c r="AQ38" s="169">
        <v>41598</v>
      </c>
      <c r="AR38" s="170">
        <v>0.84341355609172564</v>
      </c>
      <c r="AS38" s="168">
        <v>67700</v>
      </c>
      <c r="AT38" s="169">
        <v>59459</v>
      </c>
      <c r="AU38" s="170">
        <v>0.87827178729689803</v>
      </c>
      <c r="AV38" s="169">
        <v>58577</v>
      </c>
      <c r="AW38" s="170">
        <v>0.86524372230428359</v>
      </c>
      <c r="AX38" s="169">
        <v>57193</v>
      </c>
      <c r="AY38" s="170">
        <v>0.84480059084194981</v>
      </c>
      <c r="AZ38" s="168">
        <v>51743</v>
      </c>
      <c r="BA38" s="169">
        <v>46667</v>
      </c>
      <c r="BB38" s="170">
        <v>0.90189977388245757</v>
      </c>
      <c r="BC38" s="169">
        <v>46104</v>
      </c>
      <c r="BD38" s="170">
        <v>0.89101907504396727</v>
      </c>
      <c r="BE38" s="169">
        <v>45075</v>
      </c>
      <c r="BF38" s="170">
        <v>0.87113232707805888</v>
      </c>
      <c r="BG38" s="168">
        <v>37910</v>
      </c>
      <c r="BH38" s="169">
        <v>32236</v>
      </c>
      <c r="BI38" s="170">
        <v>0.85032972830387765</v>
      </c>
      <c r="BJ38" s="169">
        <v>31768</v>
      </c>
      <c r="BK38" s="170">
        <v>0.83798470060670005</v>
      </c>
      <c r="BL38" s="169">
        <v>30874</v>
      </c>
      <c r="BM38" s="170">
        <v>0.81440253231337378</v>
      </c>
      <c r="BN38" s="168">
        <v>31360</v>
      </c>
      <c r="BO38" s="169">
        <v>27187</v>
      </c>
      <c r="BP38" s="170">
        <v>0.86693239795918364</v>
      </c>
      <c r="BQ38" s="169">
        <v>26898</v>
      </c>
      <c r="BR38" s="170">
        <v>0.8577168367346939</v>
      </c>
      <c r="BS38" s="169">
        <v>26267</v>
      </c>
      <c r="BT38" s="171">
        <v>0.8375956632653061</v>
      </c>
    </row>
    <row r="39" spans="2:72" ht="16.2" thickBot="1" x14ac:dyDescent="0.35">
      <c r="B39" s="167" t="s">
        <v>842</v>
      </c>
      <c r="C39" s="168">
        <v>4736404</v>
      </c>
      <c r="D39" s="169">
        <v>4636761</v>
      </c>
      <c r="E39" s="170">
        <v>0.97896230980296439</v>
      </c>
      <c r="F39" s="169">
        <v>4620688</v>
      </c>
      <c r="G39" s="170">
        <v>0.97556880705277671</v>
      </c>
      <c r="H39" s="169">
        <v>4555280</v>
      </c>
      <c r="I39" s="171">
        <v>0.9617591742596282</v>
      </c>
      <c r="J39" s="168">
        <v>438282</v>
      </c>
      <c r="K39" s="169">
        <v>430984</v>
      </c>
      <c r="L39" s="170">
        <v>0.98334862029469616</v>
      </c>
      <c r="M39" s="169">
        <v>429766</v>
      </c>
      <c r="N39" s="170">
        <v>0.980569587617105</v>
      </c>
      <c r="O39" s="169">
        <v>424406</v>
      </c>
      <c r="P39" s="170">
        <v>0.96834001852688456</v>
      </c>
      <c r="Q39" s="168">
        <v>609175</v>
      </c>
      <c r="R39" s="169">
        <v>597967</v>
      </c>
      <c r="S39" s="170">
        <v>0.98160134608281691</v>
      </c>
      <c r="T39" s="169">
        <v>596074</v>
      </c>
      <c r="U39" s="170">
        <v>0.97849386465301436</v>
      </c>
      <c r="V39" s="169">
        <v>588511</v>
      </c>
      <c r="W39" s="170">
        <v>0.9660787130135019</v>
      </c>
      <c r="X39" s="168">
        <v>351719</v>
      </c>
      <c r="Y39" s="169">
        <v>333059</v>
      </c>
      <c r="Z39" s="170">
        <v>0.9469462838231657</v>
      </c>
      <c r="AA39" s="169">
        <v>330619</v>
      </c>
      <c r="AB39" s="170">
        <v>0.94000892758139309</v>
      </c>
      <c r="AC39" s="169">
        <v>321975</v>
      </c>
      <c r="AD39" s="170">
        <v>0.91543249014127759</v>
      </c>
      <c r="AE39" s="168">
        <v>252655</v>
      </c>
      <c r="AF39" s="169">
        <v>248530</v>
      </c>
      <c r="AG39" s="170">
        <v>0.98367338861293063</v>
      </c>
      <c r="AH39" s="169">
        <v>247827</v>
      </c>
      <c r="AI39" s="170">
        <v>0.98089093823593443</v>
      </c>
      <c r="AJ39" s="169">
        <v>244446</v>
      </c>
      <c r="AK39" s="170">
        <v>0.96750905384813279</v>
      </c>
      <c r="AL39" s="168">
        <v>631158</v>
      </c>
      <c r="AM39" s="169">
        <v>617716</v>
      </c>
      <c r="AN39" s="170">
        <v>0.97870263864198825</v>
      </c>
      <c r="AO39" s="169">
        <v>615401</v>
      </c>
      <c r="AP39" s="170">
        <v>0.9750347773457676</v>
      </c>
      <c r="AQ39" s="169">
        <v>604897</v>
      </c>
      <c r="AR39" s="170">
        <v>0.95839235183583193</v>
      </c>
      <c r="AS39" s="168">
        <v>850514</v>
      </c>
      <c r="AT39" s="169">
        <v>834393</v>
      </c>
      <c r="AU39" s="170">
        <v>0.98104557949663385</v>
      </c>
      <c r="AV39" s="169">
        <v>831602</v>
      </c>
      <c r="AW39" s="170">
        <v>0.97776403445445925</v>
      </c>
      <c r="AX39" s="169">
        <v>821775</v>
      </c>
      <c r="AY39" s="170">
        <v>0.96620984487027839</v>
      </c>
      <c r="AZ39" s="168">
        <v>616217</v>
      </c>
      <c r="BA39" s="169">
        <v>605224</v>
      </c>
      <c r="BB39" s="170">
        <v>0.98216050514672593</v>
      </c>
      <c r="BC39" s="169">
        <v>603389</v>
      </c>
      <c r="BD39" s="170">
        <v>0.97918265805714544</v>
      </c>
      <c r="BE39" s="169">
        <v>596566</v>
      </c>
      <c r="BF39" s="170">
        <v>0.96811025985975718</v>
      </c>
      <c r="BG39" s="168">
        <v>506205</v>
      </c>
      <c r="BH39" s="169">
        <v>496672</v>
      </c>
      <c r="BI39" s="170">
        <v>0.98116770873460357</v>
      </c>
      <c r="BJ39" s="169">
        <v>495081</v>
      </c>
      <c r="BK39" s="170">
        <v>0.97802471330784957</v>
      </c>
      <c r="BL39" s="169">
        <v>487839</v>
      </c>
      <c r="BM39" s="170">
        <v>0.96371825643760922</v>
      </c>
      <c r="BN39" s="168">
        <v>480479</v>
      </c>
      <c r="BO39" s="169">
        <v>472216</v>
      </c>
      <c r="BP39" s="170">
        <v>0.98280257826044426</v>
      </c>
      <c r="BQ39" s="169">
        <v>470929</v>
      </c>
      <c r="BR39" s="170">
        <v>0.98012400125707888</v>
      </c>
      <c r="BS39" s="169">
        <v>464865</v>
      </c>
      <c r="BT39" s="171">
        <v>0.96750326236942719</v>
      </c>
    </row>
    <row r="40" spans="2:72" ht="16.2" thickBot="1" x14ac:dyDescent="0.35">
      <c r="B40" s="172" t="s">
        <v>802</v>
      </c>
      <c r="C40" s="173">
        <v>5423074</v>
      </c>
      <c r="D40" s="174">
        <v>5227954</v>
      </c>
      <c r="E40" s="175">
        <v>0.96402040613865858</v>
      </c>
      <c r="F40" s="174">
        <v>5200134</v>
      </c>
      <c r="G40" s="175">
        <v>0.95889047429557484</v>
      </c>
      <c r="H40" s="174">
        <v>5100347</v>
      </c>
      <c r="I40" s="176">
        <v>0.94049002466128984</v>
      </c>
      <c r="J40" s="173">
        <v>489949</v>
      </c>
      <c r="K40" s="174">
        <v>477065</v>
      </c>
      <c r="L40" s="175">
        <v>0.97370338545440449</v>
      </c>
      <c r="M40" s="174">
        <v>475153</v>
      </c>
      <c r="N40" s="175">
        <v>0.96980093846502391</v>
      </c>
      <c r="O40" s="174">
        <v>467906</v>
      </c>
      <c r="P40" s="175">
        <v>0.95500960304031646</v>
      </c>
      <c r="Q40" s="173">
        <v>682462</v>
      </c>
      <c r="R40" s="174">
        <v>662387</v>
      </c>
      <c r="S40" s="175">
        <v>0.97058444279681511</v>
      </c>
      <c r="T40" s="174">
        <v>659497</v>
      </c>
      <c r="U40" s="175">
        <v>0.96634977478599537</v>
      </c>
      <c r="V40" s="174">
        <v>649492</v>
      </c>
      <c r="W40" s="175">
        <v>0.9516896178834866</v>
      </c>
      <c r="X40" s="173">
        <v>539808</v>
      </c>
      <c r="Y40" s="174">
        <v>486103</v>
      </c>
      <c r="Z40" s="175">
        <v>0.90051092240203923</v>
      </c>
      <c r="AA40" s="174">
        <v>479077</v>
      </c>
      <c r="AB40" s="175">
        <v>0.88749518347264211</v>
      </c>
      <c r="AC40" s="174">
        <v>456858</v>
      </c>
      <c r="AD40" s="175">
        <v>0.8463342521785524</v>
      </c>
      <c r="AE40" s="173">
        <v>267689</v>
      </c>
      <c r="AF40" s="174">
        <v>261626</v>
      </c>
      <c r="AG40" s="175">
        <v>0.97735058220546978</v>
      </c>
      <c r="AH40" s="174">
        <v>260710</v>
      </c>
      <c r="AI40" s="175">
        <v>0.97392870084314265</v>
      </c>
      <c r="AJ40" s="174">
        <v>256899</v>
      </c>
      <c r="AK40" s="175">
        <v>0.95969203067739051</v>
      </c>
      <c r="AL40" s="173">
        <v>702169</v>
      </c>
      <c r="AM40" s="174">
        <v>679451</v>
      </c>
      <c r="AN40" s="175">
        <v>0.96764596557239069</v>
      </c>
      <c r="AO40" s="174">
        <v>676022</v>
      </c>
      <c r="AP40" s="175">
        <v>0.96276252583067612</v>
      </c>
      <c r="AQ40" s="174">
        <v>662024</v>
      </c>
      <c r="AR40" s="175">
        <v>0.9428271541466513</v>
      </c>
      <c r="AS40" s="173">
        <v>950012</v>
      </c>
      <c r="AT40" s="174">
        <v>922243</v>
      </c>
      <c r="AU40" s="175">
        <v>0.97076984290724744</v>
      </c>
      <c r="AV40" s="174">
        <v>917920</v>
      </c>
      <c r="AW40" s="175">
        <v>0.9662193740710644</v>
      </c>
      <c r="AX40" s="174">
        <v>905194</v>
      </c>
      <c r="AY40" s="175">
        <v>0.95282375380521511</v>
      </c>
      <c r="AZ40" s="173">
        <v>678938</v>
      </c>
      <c r="BA40" s="174">
        <v>661852</v>
      </c>
      <c r="BB40" s="175">
        <v>0.97483422639475181</v>
      </c>
      <c r="BC40" s="174">
        <v>659304</v>
      </c>
      <c r="BD40" s="175">
        <v>0.97108130639321999</v>
      </c>
      <c r="BE40" s="174">
        <v>651020</v>
      </c>
      <c r="BF40" s="175">
        <v>0.95887989772261972</v>
      </c>
      <c r="BG40" s="173">
        <v>582982</v>
      </c>
      <c r="BH40" s="174">
        <v>562631</v>
      </c>
      <c r="BI40" s="175">
        <v>0.96509154656576013</v>
      </c>
      <c r="BJ40" s="174">
        <v>559777</v>
      </c>
      <c r="BK40" s="175">
        <v>0.96019602663547077</v>
      </c>
      <c r="BL40" s="174">
        <v>547277</v>
      </c>
      <c r="BM40" s="175">
        <v>0.93875454130659264</v>
      </c>
      <c r="BN40" s="173">
        <v>529065</v>
      </c>
      <c r="BO40" s="174">
        <v>514596</v>
      </c>
      <c r="BP40" s="175">
        <v>0.97265175356525191</v>
      </c>
      <c r="BQ40" s="174">
        <v>512674</v>
      </c>
      <c r="BR40" s="175">
        <v>0.96901892962112401</v>
      </c>
      <c r="BS40" s="174">
        <v>503677</v>
      </c>
      <c r="BT40" s="176">
        <v>0.95201345770368484</v>
      </c>
    </row>
  </sheetData>
  <mergeCells count="24">
    <mergeCell ref="BG30:BM30"/>
    <mergeCell ref="BN30:BT30"/>
    <mergeCell ref="BN8:BT8"/>
    <mergeCell ref="B30:B31"/>
    <mergeCell ref="C30:I30"/>
    <mergeCell ref="J30:P30"/>
    <mergeCell ref="Q30:W30"/>
    <mergeCell ref="X30:AD30"/>
    <mergeCell ref="AE30:AK30"/>
    <mergeCell ref="AL30:AR30"/>
    <mergeCell ref="AS30:AY30"/>
    <mergeCell ref="AZ30:BF30"/>
    <mergeCell ref="X8:AD8"/>
    <mergeCell ref="AE8:AK8"/>
    <mergeCell ref="AL8:AR8"/>
    <mergeCell ref="AS8:AY8"/>
    <mergeCell ref="AZ8:BF8"/>
    <mergeCell ref="BG8:BM8"/>
    <mergeCell ref="C3:H3"/>
    <mergeCell ref="C4:H4"/>
    <mergeCell ref="B8:B9"/>
    <mergeCell ref="C8:I8"/>
    <mergeCell ref="J8:P8"/>
    <mergeCell ref="Q8:W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63"/>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3" s="20" customFormat="1" ht="17.25" customHeight="1" x14ac:dyDescent="0.3"/>
    <row r="2" spans="1:13" s="20" customFormat="1" ht="26.25" customHeight="1" x14ac:dyDescent="0.4">
      <c r="C2" s="161" t="s">
        <v>843</v>
      </c>
      <c r="D2" s="161"/>
      <c r="E2" s="161"/>
      <c r="F2" s="161"/>
      <c r="G2" s="161"/>
      <c r="H2" s="161"/>
      <c r="I2" s="161"/>
      <c r="J2" s="162"/>
      <c r="K2" s="22"/>
      <c r="L2" s="22"/>
    </row>
    <row r="3" spans="1:13" s="20" customFormat="1" ht="27.75" customHeight="1" x14ac:dyDescent="0.4">
      <c r="C3" s="327" t="s">
        <v>1</v>
      </c>
      <c r="D3" s="327"/>
      <c r="E3" s="327"/>
      <c r="F3" s="327"/>
      <c r="G3" s="327"/>
      <c r="H3" s="327"/>
      <c r="I3" s="163"/>
      <c r="J3" s="162"/>
      <c r="K3" s="22"/>
      <c r="L3" s="22"/>
    </row>
    <row r="4" spans="1:13" s="20" customFormat="1" x14ac:dyDescent="0.3">
      <c r="C4" s="314"/>
      <c r="D4" s="314"/>
      <c r="E4" s="314"/>
      <c r="F4" s="314"/>
      <c r="G4" s="314"/>
      <c r="H4" s="314"/>
      <c r="I4" s="164"/>
    </row>
    <row r="5" spans="1:13" s="20" customFormat="1" x14ac:dyDescent="0.3"/>
    <row r="6" spans="1:13" s="20" customFormat="1" x14ac:dyDescent="0.3">
      <c r="A6" s="122"/>
    </row>
    <row r="8" spans="1:13" ht="18.600000000000001" customHeight="1" thickBot="1" x14ac:dyDescent="0.35">
      <c r="A8" s="15"/>
    </row>
    <row r="9" spans="1:13" ht="104.4" x14ac:dyDescent="0.3">
      <c r="A9" s="15"/>
      <c r="B9" s="60" t="s">
        <v>844</v>
      </c>
      <c r="C9" s="26" t="s">
        <v>845</v>
      </c>
      <c r="D9" s="60" t="s">
        <v>846</v>
      </c>
      <c r="E9" s="26" t="s">
        <v>847</v>
      </c>
      <c r="F9" s="60" t="s">
        <v>848</v>
      </c>
      <c r="G9" s="26" t="s">
        <v>849</v>
      </c>
      <c r="H9" s="60" t="s">
        <v>850</v>
      </c>
      <c r="I9" s="26" t="s">
        <v>851</v>
      </c>
      <c r="J9" s="60" t="s">
        <v>852</v>
      </c>
      <c r="K9" s="26" t="s">
        <v>853</v>
      </c>
      <c r="L9" s="26" t="s">
        <v>854</v>
      </c>
    </row>
    <row r="10" spans="1:13" ht="15" x14ac:dyDescent="0.3">
      <c r="A10" s="15"/>
      <c r="B10" s="180" t="s">
        <v>509</v>
      </c>
      <c r="C10" s="180" t="s">
        <v>622</v>
      </c>
      <c r="D10" s="181">
        <v>59026</v>
      </c>
      <c r="E10" s="182">
        <v>0.224090082497162</v>
      </c>
      <c r="F10" s="181">
        <v>4195</v>
      </c>
      <c r="G10" s="182">
        <v>1.5926166368644201E-2</v>
      </c>
      <c r="H10" s="181">
        <v>193483</v>
      </c>
      <c r="I10" s="182">
        <v>0.73455123897601804</v>
      </c>
      <c r="J10" s="181">
        <v>6699</v>
      </c>
      <c r="K10" s="182">
        <v>2.54325121581759E-2</v>
      </c>
      <c r="L10" s="181">
        <v>263403</v>
      </c>
      <c r="M10" s="183"/>
    </row>
    <row r="11" spans="1:13" ht="15" x14ac:dyDescent="0.3">
      <c r="A11" s="15"/>
      <c r="B11" s="180" t="s">
        <v>509</v>
      </c>
      <c r="C11" s="180" t="s">
        <v>855</v>
      </c>
      <c r="D11" s="181">
        <v>53478</v>
      </c>
      <c r="E11" s="182">
        <v>0.23605801912194399</v>
      </c>
      <c r="F11" s="181">
        <v>936</v>
      </c>
      <c r="G11" s="182">
        <v>4.1316112401013497E-3</v>
      </c>
      <c r="H11" s="181">
        <v>165947</v>
      </c>
      <c r="I11" s="182">
        <v>0.73250907100544704</v>
      </c>
      <c r="J11" s="181">
        <v>6185</v>
      </c>
      <c r="K11" s="182">
        <v>2.7301298632507302E-2</v>
      </c>
      <c r="L11" s="181">
        <v>226546</v>
      </c>
      <c r="M11" s="183"/>
    </row>
    <row r="12" spans="1:13" ht="15" x14ac:dyDescent="0.3">
      <c r="A12" s="15"/>
      <c r="B12" s="180" t="s">
        <v>509</v>
      </c>
      <c r="C12" s="180" t="s">
        <v>856</v>
      </c>
      <c r="D12" s="181">
        <v>220138</v>
      </c>
      <c r="E12" s="182">
        <v>0.89146351340406604</v>
      </c>
      <c r="F12" s="181">
        <v>996</v>
      </c>
      <c r="G12" s="182">
        <v>4.0333684295780397E-3</v>
      </c>
      <c r="H12" s="181">
        <v>16064</v>
      </c>
      <c r="I12" s="182">
        <v>6.50522394103831E-2</v>
      </c>
      <c r="J12" s="181">
        <v>9742</v>
      </c>
      <c r="K12" s="182">
        <v>3.9450878755973098E-2</v>
      </c>
      <c r="L12" s="181">
        <v>246940</v>
      </c>
      <c r="M12" s="183"/>
    </row>
    <row r="13" spans="1:13" ht="15" x14ac:dyDescent="0.3">
      <c r="A13" s="15"/>
      <c r="B13" s="180" t="s">
        <v>509</v>
      </c>
      <c r="C13" s="180" t="s">
        <v>857</v>
      </c>
      <c r="D13" s="181">
        <v>242012</v>
      </c>
      <c r="E13" s="182">
        <v>0.89710826670225297</v>
      </c>
      <c r="F13" s="181">
        <v>1207</v>
      </c>
      <c r="G13" s="182">
        <v>4.4741982955788101E-3</v>
      </c>
      <c r="H13" s="181">
        <v>11876</v>
      </c>
      <c r="I13" s="182">
        <v>4.4022849178371098E-2</v>
      </c>
      <c r="J13" s="181">
        <v>14674</v>
      </c>
      <c r="K13" s="182">
        <v>5.4394685823797403E-2</v>
      </c>
      <c r="L13" s="181">
        <v>269769</v>
      </c>
      <c r="M13" s="183"/>
    </row>
    <row r="14" spans="1:13" ht="15" x14ac:dyDescent="0.3">
      <c r="A14" s="15"/>
      <c r="B14" s="180" t="s">
        <v>509</v>
      </c>
      <c r="C14" s="180" t="s">
        <v>858</v>
      </c>
      <c r="D14" s="181">
        <v>292150</v>
      </c>
      <c r="E14" s="182">
        <v>0.89503998039275801</v>
      </c>
      <c r="F14" s="181">
        <v>1898</v>
      </c>
      <c r="G14" s="182">
        <v>5.8147728317147103E-3</v>
      </c>
      <c r="H14" s="181">
        <v>9636</v>
      </c>
      <c r="I14" s="182">
        <v>2.9521154376397799E-2</v>
      </c>
      <c r="J14" s="181">
        <v>22726</v>
      </c>
      <c r="K14" s="182">
        <v>6.9624092399129894E-2</v>
      </c>
      <c r="L14" s="181">
        <v>326410</v>
      </c>
      <c r="M14" s="183"/>
    </row>
    <row r="15" spans="1:13" ht="15" x14ac:dyDescent="0.3">
      <c r="A15" s="15"/>
      <c r="B15" s="180" t="s">
        <v>509</v>
      </c>
      <c r="C15" s="180" t="s">
        <v>859</v>
      </c>
      <c r="D15" s="181">
        <v>322056</v>
      </c>
      <c r="E15" s="182">
        <v>0.88728727404970698</v>
      </c>
      <c r="F15" s="181">
        <v>2240</v>
      </c>
      <c r="G15" s="182">
        <v>6.17135993079261E-3</v>
      </c>
      <c r="H15" s="181">
        <v>7129</v>
      </c>
      <c r="I15" s="182">
        <v>1.9640903994027001E-2</v>
      </c>
      <c r="J15" s="181">
        <v>31542</v>
      </c>
      <c r="K15" s="182">
        <v>8.6900462025473399E-2</v>
      </c>
      <c r="L15" s="181">
        <v>362967</v>
      </c>
      <c r="M15" s="183"/>
    </row>
    <row r="16" spans="1:13" ht="15" x14ac:dyDescent="0.3">
      <c r="A16" s="15"/>
      <c r="B16" s="180" t="s">
        <v>509</v>
      </c>
      <c r="C16" s="180" t="s">
        <v>860</v>
      </c>
      <c r="D16" s="181">
        <v>309064</v>
      </c>
      <c r="E16" s="182">
        <v>0.86467673661917099</v>
      </c>
      <c r="F16" s="181">
        <v>2829</v>
      </c>
      <c r="G16" s="182">
        <v>7.9147700408188394E-3</v>
      </c>
      <c r="H16" s="181">
        <v>5061</v>
      </c>
      <c r="I16" s="182">
        <v>1.4159296987127701E-2</v>
      </c>
      <c r="J16" s="181">
        <v>40479</v>
      </c>
      <c r="K16" s="182">
        <v>0.113249196352883</v>
      </c>
      <c r="L16" s="181">
        <v>357433</v>
      </c>
      <c r="M16" s="183"/>
    </row>
    <row r="17" spans="1:13" ht="15" x14ac:dyDescent="0.3">
      <c r="A17" s="15"/>
      <c r="B17" s="180" t="s">
        <v>509</v>
      </c>
      <c r="C17" s="180" t="s">
        <v>861</v>
      </c>
      <c r="D17" s="181">
        <v>256700</v>
      </c>
      <c r="E17" s="182">
        <v>0.82175029291060298</v>
      </c>
      <c r="F17" s="181">
        <v>1477</v>
      </c>
      <c r="G17" s="182">
        <v>4.7281853627929903E-3</v>
      </c>
      <c r="H17" s="181">
        <v>2892</v>
      </c>
      <c r="I17" s="182">
        <v>9.2578957814470706E-3</v>
      </c>
      <c r="J17" s="181">
        <v>51313</v>
      </c>
      <c r="K17" s="182">
        <v>0.164263625945157</v>
      </c>
      <c r="L17" s="181">
        <v>312382</v>
      </c>
      <c r="M17" s="183"/>
    </row>
    <row r="18" spans="1:13" ht="15" x14ac:dyDescent="0.3">
      <c r="A18" s="15"/>
      <c r="B18" s="180" t="s">
        <v>509</v>
      </c>
      <c r="C18" s="180" t="s">
        <v>862</v>
      </c>
      <c r="D18" s="181">
        <v>270578</v>
      </c>
      <c r="E18" s="182">
        <v>0.77879412374220003</v>
      </c>
      <c r="F18" s="181">
        <v>1223</v>
      </c>
      <c r="G18" s="182">
        <v>3.52011328835571E-3</v>
      </c>
      <c r="H18" s="181">
        <v>2054</v>
      </c>
      <c r="I18" s="182">
        <v>5.9119482373529196E-3</v>
      </c>
      <c r="J18" s="181">
        <v>73577</v>
      </c>
      <c r="K18" s="182">
        <v>0.211773814732091</v>
      </c>
      <c r="L18" s="181">
        <v>347432</v>
      </c>
      <c r="M18" s="183"/>
    </row>
    <row r="19" spans="1:13" ht="15" x14ac:dyDescent="0.3">
      <c r="A19" s="15"/>
      <c r="B19" s="180" t="s">
        <v>509</v>
      </c>
      <c r="C19" s="180" t="s">
        <v>863</v>
      </c>
      <c r="D19" s="181">
        <v>269418</v>
      </c>
      <c r="E19" s="182">
        <v>0.72893494406190396</v>
      </c>
      <c r="F19" s="181">
        <v>1052</v>
      </c>
      <c r="G19" s="182">
        <v>2.8462818414253101E-3</v>
      </c>
      <c r="H19" s="181">
        <v>1368</v>
      </c>
      <c r="I19" s="182">
        <v>3.7012486302945001E-3</v>
      </c>
      <c r="J19" s="181">
        <v>97767</v>
      </c>
      <c r="K19" s="182">
        <v>0.26451752546637602</v>
      </c>
      <c r="L19" s="181">
        <v>369605</v>
      </c>
      <c r="M19" s="183"/>
    </row>
    <row r="20" spans="1:13" ht="15" x14ac:dyDescent="0.3">
      <c r="A20" s="15"/>
      <c r="B20" s="180" t="s">
        <v>509</v>
      </c>
      <c r="C20" s="180" t="s">
        <v>864</v>
      </c>
      <c r="D20" s="181">
        <v>262099</v>
      </c>
      <c r="E20" s="182">
        <v>0.69652718353202503</v>
      </c>
      <c r="F20" s="181">
        <v>1086</v>
      </c>
      <c r="G20" s="182">
        <v>2.8860412337161898E-3</v>
      </c>
      <c r="H20" s="181">
        <v>1070</v>
      </c>
      <c r="I20" s="182">
        <v>2.84352128920472E-3</v>
      </c>
      <c r="J20" s="181">
        <v>112039</v>
      </c>
      <c r="K20" s="182">
        <v>0.29774325394505402</v>
      </c>
      <c r="L20" s="181">
        <v>376294</v>
      </c>
      <c r="M20" s="183"/>
    </row>
    <row r="21" spans="1:13" ht="15" x14ac:dyDescent="0.3">
      <c r="A21" s="15"/>
      <c r="B21" s="180" t="s">
        <v>509</v>
      </c>
      <c r="C21" s="180" t="s">
        <v>865</v>
      </c>
      <c r="D21" s="181">
        <v>236858</v>
      </c>
      <c r="E21" s="182">
        <v>0.68397358336918901</v>
      </c>
      <c r="F21" s="181">
        <v>946</v>
      </c>
      <c r="G21" s="182">
        <v>2.7317591547140201E-3</v>
      </c>
      <c r="H21" s="181">
        <v>730</v>
      </c>
      <c r="I21" s="182">
        <v>2.1080171067032099E-3</v>
      </c>
      <c r="J21" s="181">
        <v>107763</v>
      </c>
      <c r="K21" s="182">
        <v>0.31118664036939397</v>
      </c>
      <c r="L21" s="181">
        <v>346297</v>
      </c>
      <c r="M21" s="183"/>
    </row>
    <row r="22" spans="1:13" ht="15" x14ac:dyDescent="0.3">
      <c r="A22" s="15"/>
      <c r="B22" s="180" t="s">
        <v>509</v>
      </c>
      <c r="C22" s="180" t="s">
        <v>866</v>
      </c>
      <c r="D22" s="181">
        <v>239914</v>
      </c>
      <c r="E22" s="182">
        <v>0.73850368614655304</v>
      </c>
      <c r="F22" s="181">
        <v>767</v>
      </c>
      <c r="G22" s="182">
        <v>2.36098071506626E-3</v>
      </c>
      <c r="H22" s="181">
        <v>559</v>
      </c>
      <c r="I22" s="182">
        <v>1.72071475843812E-3</v>
      </c>
      <c r="J22" s="181">
        <v>83625</v>
      </c>
      <c r="K22" s="182">
        <v>0.25741461837994201</v>
      </c>
      <c r="L22" s="181">
        <v>324865</v>
      </c>
      <c r="M22" s="183"/>
    </row>
    <row r="23" spans="1:13" ht="15" x14ac:dyDescent="0.3">
      <c r="A23" s="15"/>
      <c r="B23" s="180" t="s">
        <v>509</v>
      </c>
      <c r="C23" s="180" t="s">
        <v>867</v>
      </c>
      <c r="D23" s="181">
        <v>87135</v>
      </c>
      <c r="E23" s="182">
        <v>0.72094023812084795</v>
      </c>
      <c r="F23" s="181">
        <v>492</v>
      </c>
      <c r="G23" s="182">
        <v>4.0707247048310897E-3</v>
      </c>
      <c r="H23" s="181">
        <v>260</v>
      </c>
      <c r="I23" s="182">
        <v>2.1511959822278102E-3</v>
      </c>
      <c r="J23" s="181">
        <v>32976</v>
      </c>
      <c r="K23" s="182">
        <v>0.27283784119209398</v>
      </c>
      <c r="L23" s="181">
        <v>120863</v>
      </c>
      <c r="M23" s="183"/>
    </row>
    <row r="24" spans="1:13" ht="15" x14ac:dyDescent="0.3">
      <c r="A24" s="15"/>
      <c r="B24" s="180" t="s">
        <v>509</v>
      </c>
      <c r="C24" s="180" t="s">
        <v>868</v>
      </c>
      <c r="D24" s="181">
        <v>77283</v>
      </c>
      <c r="E24" s="182">
        <v>0.64763556829323499</v>
      </c>
      <c r="F24" s="181">
        <v>773</v>
      </c>
      <c r="G24" s="182">
        <v>6.4777802917934096E-3</v>
      </c>
      <c r="H24" s="181">
        <v>210</v>
      </c>
      <c r="I24" s="182">
        <v>1.7598109460240799E-3</v>
      </c>
      <c r="J24" s="181">
        <v>41065</v>
      </c>
      <c r="K24" s="182">
        <v>0.34412684046894798</v>
      </c>
      <c r="L24" s="181">
        <v>119331</v>
      </c>
      <c r="M24" s="183"/>
    </row>
    <row r="25" spans="1:13" ht="15" x14ac:dyDescent="0.3">
      <c r="A25" s="15"/>
      <c r="B25" s="180" t="s">
        <v>509</v>
      </c>
      <c r="C25" s="180" t="s">
        <v>869</v>
      </c>
      <c r="D25" s="181">
        <v>116091</v>
      </c>
      <c r="E25" s="182">
        <v>0.46041912890355402</v>
      </c>
      <c r="F25" s="181">
        <v>1263</v>
      </c>
      <c r="G25" s="182">
        <v>5.0090821838487797E-3</v>
      </c>
      <c r="H25" s="181">
        <v>525</v>
      </c>
      <c r="I25" s="182">
        <v>2.0821600526687301E-3</v>
      </c>
      <c r="J25" s="181">
        <v>134263</v>
      </c>
      <c r="K25" s="182">
        <v>0.53248962885992801</v>
      </c>
      <c r="L25" s="181">
        <v>252142</v>
      </c>
      <c r="M25" s="183"/>
    </row>
    <row r="26" spans="1:13" ht="15" x14ac:dyDescent="0.3">
      <c r="A26" s="15"/>
      <c r="B26" s="180" t="s">
        <v>509</v>
      </c>
      <c r="C26" s="180" t="s">
        <v>870</v>
      </c>
      <c r="D26" s="181">
        <v>43752</v>
      </c>
      <c r="E26" s="182">
        <v>0.10397758464576801</v>
      </c>
      <c r="F26" s="181">
        <v>1733</v>
      </c>
      <c r="G26" s="182">
        <v>4.1185123923732697E-3</v>
      </c>
      <c r="H26" s="181">
        <v>705</v>
      </c>
      <c r="I26" s="182">
        <v>1.67544791495854E-3</v>
      </c>
      <c r="J26" s="181">
        <v>374593</v>
      </c>
      <c r="K26" s="182">
        <v>0.89022845504690096</v>
      </c>
      <c r="L26" s="181">
        <v>420783</v>
      </c>
      <c r="M26" s="183"/>
    </row>
    <row r="27" spans="1:13" ht="15" x14ac:dyDescent="0.3">
      <c r="A27" s="15"/>
      <c r="B27" s="184" t="s">
        <v>510</v>
      </c>
      <c r="C27" s="184" t="s">
        <v>622</v>
      </c>
      <c r="D27" s="185">
        <v>82248</v>
      </c>
      <c r="E27" s="186">
        <v>0.21968359451165001</v>
      </c>
      <c r="F27" s="185">
        <v>6557</v>
      </c>
      <c r="G27" s="186">
        <v>1.7513682146835002E-2</v>
      </c>
      <c r="H27" s="185">
        <v>275064</v>
      </c>
      <c r="I27" s="186">
        <v>0.73469322343099397</v>
      </c>
      <c r="J27" s="185">
        <v>10524</v>
      </c>
      <c r="K27" s="186">
        <v>2.81094999105218E-2</v>
      </c>
      <c r="L27" s="185">
        <v>374393</v>
      </c>
      <c r="M27" s="183"/>
    </row>
    <row r="28" spans="1:13" ht="15" x14ac:dyDescent="0.3">
      <c r="B28" s="180" t="s">
        <v>510</v>
      </c>
      <c r="C28" s="180" t="s">
        <v>855</v>
      </c>
      <c r="D28" s="181">
        <v>73744</v>
      </c>
      <c r="E28" s="182">
        <v>0.23937494522330999</v>
      </c>
      <c r="F28" s="181">
        <v>1415</v>
      </c>
      <c r="G28" s="182">
        <v>4.5931268644362096E-3</v>
      </c>
      <c r="H28" s="181">
        <v>223360</v>
      </c>
      <c r="I28" s="182">
        <v>0.72503237910987495</v>
      </c>
      <c r="J28" s="181">
        <v>9551</v>
      </c>
      <c r="K28" s="182">
        <v>3.1002794828431299E-2</v>
      </c>
      <c r="L28" s="181">
        <v>308069</v>
      </c>
      <c r="M28" s="183"/>
    </row>
    <row r="29" spans="1:13" ht="15" x14ac:dyDescent="0.3">
      <c r="B29" s="180" t="s">
        <v>510</v>
      </c>
      <c r="C29" s="180" t="s">
        <v>856</v>
      </c>
      <c r="D29" s="181">
        <v>285174</v>
      </c>
      <c r="E29" s="182">
        <v>0.88155429843271804</v>
      </c>
      <c r="F29" s="181">
        <v>1438</v>
      </c>
      <c r="G29" s="182">
        <v>4.4452687872886297E-3</v>
      </c>
      <c r="H29" s="181">
        <v>22127</v>
      </c>
      <c r="I29" s="182">
        <v>6.8400877925129097E-2</v>
      </c>
      <c r="J29" s="181">
        <v>14751</v>
      </c>
      <c r="K29" s="182">
        <v>4.5599554854864097E-2</v>
      </c>
      <c r="L29" s="181">
        <v>323490</v>
      </c>
      <c r="M29" s="183"/>
    </row>
    <row r="30" spans="1:13" ht="18.600000000000001" customHeight="1" x14ac:dyDescent="0.3">
      <c r="B30" s="180" t="s">
        <v>510</v>
      </c>
      <c r="C30" s="180" t="s">
        <v>857</v>
      </c>
      <c r="D30" s="181">
        <v>317718</v>
      </c>
      <c r="E30" s="182">
        <v>0.89014840569640297</v>
      </c>
      <c r="F30" s="181">
        <v>1566</v>
      </c>
      <c r="G30" s="182">
        <v>4.38745177585333E-3</v>
      </c>
      <c r="H30" s="181">
        <v>16049</v>
      </c>
      <c r="I30" s="182">
        <v>4.4964376469137902E-2</v>
      </c>
      <c r="J30" s="181">
        <v>21594</v>
      </c>
      <c r="K30" s="182">
        <v>6.0499766058605797E-2</v>
      </c>
      <c r="L30" s="181">
        <v>356927</v>
      </c>
      <c r="M30" s="183"/>
    </row>
    <row r="31" spans="1:13" ht="15" x14ac:dyDescent="0.3">
      <c r="B31" s="180" t="s">
        <v>510</v>
      </c>
      <c r="C31" s="180" t="s">
        <v>858</v>
      </c>
      <c r="D31" s="181">
        <v>381517</v>
      </c>
      <c r="E31" s="182">
        <v>0.89053345595615496</v>
      </c>
      <c r="F31" s="181">
        <v>2379</v>
      </c>
      <c r="G31" s="182">
        <v>5.55303981662597E-3</v>
      </c>
      <c r="H31" s="181">
        <v>12951</v>
      </c>
      <c r="I31" s="182">
        <v>3.0230104525062199E-2</v>
      </c>
      <c r="J31" s="181">
        <v>31567</v>
      </c>
      <c r="K31" s="182">
        <v>7.3683399702157301E-2</v>
      </c>
      <c r="L31" s="181">
        <v>428414</v>
      </c>
      <c r="M31" s="183"/>
    </row>
    <row r="32" spans="1:13" ht="15" x14ac:dyDescent="0.3">
      <c r="B32" s="180" t="s">
        <v>510</v>
      </c>
      <c r="C32" s="180" t="s">
        <v>859</v>
      </c>
      <c r="D32" s="181">
        <v>427485</v>
      </c>
      <c r="E32" s="182">
        <v>0.88209440288883201</v>
      </c>
      <c r="F32" s="181">
        <v>2896</v>
      </c>
      <c r="G32" s="182">
        <v>5.9757544493164796E-3</v>
      </c>
      <c r="H32" s="181">
        <v>9839</v>
      </c>
      <c r="I32" s="182">
        <v>2.0302295589373201E-2</v>
      </c>
      <c r="J32" s="181">
        <v>44405</v>
      </c>
      <c r="K32" s="182">
        <v>9.1627547072478693E-2</v>
      </c>
      <c r="L32" s="181">
        <v>484625</v>
      </c>
      <c r="M32" s="183"/>
    </row>
    <row r="33" spans="2:13" ht="15" x14ac:dyDescent="0.3">
      <c r="B33" s="180" t="s">
        <v>510</v>
      </c>
      <c r="C33" s="180" t="s">
        <v>860</v>
      </c>
      <c r="D33" s="181">
        <v>416768</v>
      </c>
      <c r="E33" s="182">
        <v>0.86087569016836696</v>
      </c>
      <c r="F33" s="181">
        <v>3913</v>
      </c>
      <c r="G33" s="182">
        <v>8.0826900712838295E-3</v>
      </c>
      <c r="H33" s="181">
        <v>7160</v>
      </c>
      <c r="I33" s="182">
        <v>1.47896910070003E-2</v>
      </c>
      <c r="J33" s="181">
        <v>56280</v>
      </c>
      <c r="K33" s="182">
        <v>0.116251928753349</v>
      </c>
      <c r="L33" s="181">
        <v>484121</v>
      </c>
      <c r="M33" s="183"/>
    </row>
    <row r="34" spans="2:13" ht="15" x14ac:dyDescent="0.3">
      <c r="B34" s="180" t="s">
        <v>510</v>
      </c>
      <c r="C34" s="180" t="s">
        <v>861</v>
      </c>
      <c r="D34" s="181">
        <v>374072</v>
      </c>
      <c r="E34" s="182">
        <v>0.82136003337505203</v>
      </c>
      <c r="F34" s="181">
        <v>2189</v>
      </c>
      <c r="G34" s="182">
        <v>4.8064466548097401E-3</v>
      </c>
      <c r="H34" s="181">
        <v>4162</v>
      </c>
      <c r="I34" s="182">
        <v>9.1386162527721092E-3</v>
      </c>
      <c r="J34" s="181">
        <v>75007</v>
      </c>
      <c r="K34" s="182">
        <v>0.164694903717366</v>
      </c>
      <c r="L34" s="181">
        <v>455430</v>
      </c>
      <c r="M34" s="183"/>
    </row>
    <row r="35" spans="2:13" ht="15" x14ac:dyDescent="0.3">
      <c r="B35" s="180" t="s">
        <v>510</v>
      </c>
      <c r="C35" s="180" t="s">
        <v>862</v>
      </c>
      <c r="D35" s="181">
        <v>394510</v>
      </c>
      <c r="E35" s="182">
        <v>0.778871306871465</v>
      </c>
      <c r="F35" s="181">
        <v>1849</v>
      </c>
      <c r="G35" s="182">
        <v>3.65043483411153E-3</v>
      </c>
      <c r="H35" s="181">
        <v>2950</v>
      </c>
      <c r="I35" s="182">
        <v>5.8241118229470003E-3</v>
      </c>
      <c r="J35" s="181">
        <v>107206</v>
      </c>
      <c r="K35" s="182">
        <v>0.21165414647147701</v>
      </c>
      <c r="L35" s="181">
        <v>506515</v>
      </c>
      <c r="M35" s="183"/>
    </row>
    <row r="36" spans="2:13" ht="15" x14ac:dyDescent="0.3">
      <c r="B36" s="180" t="s">
        <v>510</v>
      </c>
      <c r="C36" s="180" t="s">
        <v>863</v>
      </c>
      <c r="D36" s="181">
        <v>386029</v>
      </c>
      <c r="E36" s="182">
        <v>0.73561840661015898</v>
      </c>
      <c r="F36" s="181">
        <v>1641</v>
      </c>
      <c r="G36" s="182">
        <v>3.1270961644002701E-3</v>
      </c>
      <c r="H36" s="181">
        <v>2165</v>
      </c>
      <c r="I36" s="182">
        <v>4.1256326605280799E-3</v>
      </c>
      <c r="J36" s="181">
        <v>134933</v>
      </c>
      <c r="K36" s="182">
        <v>0.25712886456491302</v>
      </c>
      <c r="L36" s="181">
        <v>524768</v>
      </c>
      <c r="M36" s="183"/>
    </row>
    <row r="37" spans="2:13" ht="15" x14ac:dyDescent="0.3">
      <c r="B37" s="180" t="s">
        <v>510</v>
      </c>
      <c r="C37" s="180" t="s">
        <v>864</v>
      </c>
      <c r="D37" s="181">
        <v>363847</v>
      </c>
      <c r="E37" s="182">
        <v>0.70309278350515503</v>
      </c>
      <c r="F37" s="181">
        <v>1484</v>
      </c>
      <c r="G37" s="182">
        <v>2.86766055710683E-3</v>
      </c>
      <c r="H37" s="181">
        <v>1571</v>
      </c>
      <c r="I37" s="182">
        <v>3.03577812346013E-3</v>
      </c>
      <c r="J37" s="181">
        <v>150593</v>
      </c>
      <c r="K37" s="182">
        <v>0.291003777814278</v>
      </c>
      <c r="L37" s="181">
        <v>517495</v>
      </c>
      <c r="M37" s="183"/>
    </row>
    <row r="38" spans="2:13" ht="15" x14ac:dyDescent="0.3">
      <c r="B38" s="180" t="s">
        <v>510</v>
      </c>
      <c r="C38" s="180" t="s">
        <v>865</v>
      </c>
      <c r="D38" s="181">
        <v>321526</v>
      </c>
      <c r="E38" s="182">
        <v>0.70326098606059195</v>
      </c>
      <c r="F38" s="181">
        <v>1222</v>
      </c>
      <c r="G38" s="182">
        <v>2.6728318237593299E-3</v>
      </c>
      <c r="H38" s="181">
        <v>1153</v>
      </c>
      <c r="I38" s="182">
        <v>2.52191087790058E-3</v>
      </c>
      <c r="J38" s="181">
        <v>133292</v>
      </c>
      <c r="K38" s="182">
        <v>0.29154427123774901</v>
      </c>
      <c r="L38" s="181">
        <v>457193</v>
      </c>
      <c r="M38" s="183"/>
    </row>
    <row r="39" spans="2:13" ht="15" x14ac:dyDescent="0.3">
      <c r="B39" s="180" t="s">
        <v>510</v>
      </c>
      <c r="C39" s="180" t="s">
        <v>866</v>
      </c>
      <c r="D39" s="181">
        <v>286475</v>
      </c>
      <c r="E39" s="182">
        <v>0.73623896830169699</v>
      </c>
      <c r="F39" s="181">
        <v>1008</v>
      </c>
      <c r="G39" s="182">
        <v>2.59055373085997E-3</v>
      </c>
      <c r="H39" s="181">
        <v>716</v>
      </c>
      <c r="I39" s="182">
        <v>1.8401155469203801E-3</v>
      </c>
      <c r="J39" s="181">
        <v>100907</v>
      </c>
      <c r="K39" s="182">
        <v>0.25933036242052299</v>
      </c>
      <c r="L39" s="181">
        <v>389106</v>
      </c>
      <c r="M39" s="183"/>
    </row>
    <row r="40" spans="2:13" ht="15" x14ac:dyDescent="0.3">
      <c r="B40" s="180" t="s">
        <v>510</v>
      </c>
      <c r="C40" s="180" t="s">
        <v>867</v>
      </c>
      <c r="D40" s="181">
        <v>111533</v>
      </c>
      <c r="E40" s="182">
        <v>0.71936817528040597</v>
      </c>
      <c r="F40" s="181">
        <v>669</v>
      </c>
      <c r="G40" s="182">
        <v>4.3149319866101696E-3</v>
      </c>
      <c r="H40" s="181">
        <v>391</v>
      </c>
      <c r="I40" s="182">
        <v>2.5218810265539202E-3</v>
      </c>
      <c r="J40" s="181">
        <v>42450</v>
      </c>
      <c r="K40" s="182">
        <v>0.27379501170643</v>
      </c>
      <c r="L40" s="181">
        <v>155043</v>
      </c>
      <c r="M40" s="183"/>
    </row>
    <row r="41" spans="2:13" ht="15" x14ac:dyDescent="0.3">
      <c r="B41" s="180" t="s">
        <v>510</v>
      </c>
      <c r="C41" s="180" t="s">
        <v>868</v>
      </c>
      <c r="D41" s="181">
        <v>107359</v>
      </c>
      <c r="E41" s="182">
        <v>0.64797836832988298</v>
      </c>
      <c r="F41" s="181">
        <v>1132</v>
      </c>
      <c r="G41" s="182">
        <v>6.8323243784817996E-3</v>
      </c>
      <c r="H41" s="181">
        <v>323</v>
      </c>
      <c r="I41" s="182">
        <v>1.94950598431945E-3</v>
      </c>
      <c r="J41" s="181">
        <v>56869</v>
      </c>
      <c r="K41" s="182">
        <v>0.34323980130731602</v>
      </c>
      <c r="L41" s="181">
        <v>165683</v>
      </c>
      <c r="M41" s="183"/>
    </row>
    <row r="42" spans="2:13" ht="15" x14ac:dyDescent="0.3">
      <c r="B42" s="180" t="s">
        <v>510</v>
      </c>
      <c r="C42" s="180" t="s">
        <v>869</v>
      </c>
      <c r="D42" s="181">
        <v>160227</v>
      </c>
      <c r="E42" s="182">
        <v>0.45513732775443799</v>
      </c>
      <c r="F42" s="181">
        <v>1843</v>
      </c>
      <c r="G42" s="182">
        <v>5.2351856743958801E-3</v>
      </c>
      <c r="H42" s="181">
        <v>764</v>
      </c>
      <c r="I42" s="182">
        <v>2.1702017662715398E-3</v>
      </c>
      <c r="J42" s="181">
        <v>189207</v>
      </c>
      <c r="K42" s="182">
        <v>0.53745728480489496</v>
      </c>
      <c r="L42" s="181">
        <v>352041</v>
      </c>
      <c r="M42" s="183"/>
    </row>
    <row r="43" spans="2:13" ht="15" x14ac:dyDescent="0.3">
      <c r="B43" s="187" t="s">
        <v>510</v>
      </c>
      <c r="C43" s="187" t="s">
        <v>870</v>
      </c>
      <c r="D43" s="188">
        <v>60061</v>
      </c>
      <c r="E43" s="189">
        <v>0.10124557289779</v>
      </c>
      <c r="F43" s="188">
        <v>2481</v>
      </c>
      <c r="G43" s="189">
        <v>4.1822524826329501E-3</v>
      </c>
      <c r="H43" s="188">
        <v>1097</v>
      </c>
      <c r="I43" s="189">
        <v>1.8492265108618899E-3</v>
      </c>
      <c r="J43" s="188">
        <v>529582</v>
      </c>
      <c r="K43" s="189">
        <v>0.892722948108715</v>
      </c>
      <c r="L43" s="188">
        <v>593221</v>
      </c>
      <c r="M43" s="183"/>
    </row>
    <row r="44" spans="2:13" ht="15" x14ac:dyDescent="0.3">
      <c r="B44" s="184" t="s">
        <v>511</v>
      </c>
      <c r="C44" s="184" t="s">
        <v>622</v>
      </c>
      <c r="D44" s="185">
        <v>111732</v>
      </c>
      <c r="E44" s="186">
        <v>0.36570254020102999</v>
      </c>
      <c r="F44" s="185">
        <v>3517</v>
      </c>
      <c r="G44" s="186">
        <v>1.1511257597528199E-2</v>
      </c>
      <c r="H44" s="185">
        <v>159820</v>
      </c>
      <c r="I44" s="186">
        <v>0.523096158440989</v>
      </c>
      <c r="J44" s="185">
        <v>30458</v>
      </c>
      <c r="K44" s="186">
        <v>9.9690043760453206E-2</v>
      </c>
      <c r="L44" s="185">
        <v>305527</v>
      </c>
      <c r="M44" s="183"/>
    </row>
    <row r="45" spans="2:13" ht="15" x14ac:dyDescent="0.3">
      <c r="B45" s="180" t="s">
        <v>511</v>
      </c>
      <c r="C45" s="180" t="s">
        <v>855</v>
      </c>
      <c r="D45" s="181">
        <v>87234</v>
      </c>
      <c r="E45" s="182">
        <v>0.372347736265425</v>
      </c>
      <c r="F45" s="181">
        <v>1415</v>
      </c>
      <c r="G45" s="182">
        <v>6.0397556780105903E-3</v>
      </c>
      <c r="H45" s="181">
        <v>122385</v>
      </c>
      <c r="I45" s="182">
        <v>0.52238551141577805</v>
      </c>
      <c r="J45" s="181">
        <v>23247</v>
      </c>
      <c r="K45" s="182">
        <v>9.9226996640786103E-2</v>
      </c>
      <c r="L45" s="181">
        <v>234281</v>
      </c>
      <c r="M45" s="183"/>
    </row>
    <row r="46" spans="2:13" ht="15" x14ac:dyDescent="0.3">
      <c r="B46" s="180" t="s">
        <v>511</v>
      </c>
      <c r="C46" s="180" t="s">
        <v>856</v>
      </c>
      <c r="D46" s="181">
        <v>236067</v>
      </c>
      <c r="E46" s="182">
        <v>0.81571745485456004</v>
      </c>
      <c r="F46" s="181">
        <v>1939</v>
      </c>
      <c r="G46" s="182">
        <v>6.70011541199317E-3</v>
      </c>
      <c r="H46" s="181">
        <v>15243</v>
      </c>
      <c r="I46" s="182">
        <v>5.2671407542553901E-2</v>
      </c>
      <c r="J46" s="181">
        <v>36149</v>
      </c>
      <c r="K46" s="182">
        <v>0.12491102219089301</v>
      </c>
      <c r="L46" s="181">
        <v>289398</v>
      </c>
      <c r="M46" s="183"/>
    </row>
    <row r="47" spans="2:13" ht="15" x14ac:dyDescent="0.3">
      <c r="B47" s="180" t="s">
        <v>511</v>
      </c>
      <c r="C47" s="180" t="s">
        <v>857</v>
      </c>
      <c r="D47" s="181">
        <v>301829</v>
      </c>
      <c r="E47" s="182">
        <v>0.811396634828636</v>
      </c>
      <c r="F47" s="181">
        <v>2517</v>
      </c>
      <c r="G47" s="182">
        <v>6.7663654912671701E-3</v>
      </c>
      <c r="H47" s="181">
        <v>12085</v>
      </c>
      <c r="I47" s="182">
        <v>3.2487694462440903E-2</v>
      </c>
      <c r="J47" s="181">
        <v>55556</v>
      </c>
      <c r="K47" s="182">
        <v>0.14934930521765499</v>
      </c>
      <c r="L47" s="181">
        <v>371987</v>
      </c>
      <c r="M47" s="183"/>
    </row>
    <row r="48" spans="2:13" ht="15" x14ac:dyDescent="0.3">
      <c r="B48" s="180" t="s">
        <v>511</v>
      </c>
      <c r="C48" s="180" t="s">
        <v>858</v>
      </c>
      <c r="D48" s="181">
        <v>400430</v>
      </c>
      <c r="E48" s="182">
        <v>0.80176920627992099</v>
      </c>
      <c r="F48" s="181">
        <v>3558</v>
      </c>
      <c r="G48" s="182">
        <v>7.1240787052517596E-3</v>
      </c>
      <c r="H48" s="181">
        <v>10458</v>
      </c>
      <c r="I48" s="182">
        <v>2.0939745671591601E-2</v>
      </c>
      <c r="J48" s="181">
        <v>84987</v>
      </c>
      <c r="K48" s="182">
        <v>0.170166969343235</v>
      </c>
      <c r="L48" s="181">
        <v>499433</v>
      </c>
      <c r="M48" s="183"/>
    </row>
    <row r="49" spans="2:13" ht="15" x14ac:dyDescent="0.3">
      <c r="B49" s="180" t="s">
        <v>511</v>
      </c>
      <c r="C49" s="180" t="s">
        <v>859</v>
      </c>
      <c r="D49" s="181">
        <v>480878</v>
      </c>
      <c r="E49" s="182">
        <v>0.783060115518457</v>
      </c>
      <c r="F49" s="181">
        <v>4335</v>
      </c>
      <c r="G49" s="182">
        <v>7.0590993989588001E-3</v>
      </c>
      <c r="H49" s="181">
        <v>9186</v>
      </c>
      <c r="I49" s="182">
        <v>1.4958451459938999E-2</v>
      </c>
      <c r="J49" s="181">
        <v>119702</v>
      </c>
      <c r="K49" s="182">
        <v>0.19492233362264499</v>
      </c>
      <c r="L49" s="181">
        <v>614101</v>
      </c>
      <c r="M49" s="183"/>
    </row>
    <row r="50" spans="2:13" ht="15" x14ac:dyDescent="0.3">
      <c r="B50" s="180" t="s">
        <v>511</v>
      </c>
      <c r="C50" s="180" t="s">
        <v>860</v>
      </c>
      <c r="D50" s="181">
        <v>511845</v>
      </c>
      <c r="E50" s="182">
        <v>0.75255165802636503</v>
      </c>
      <c r="F50" s="181">
        <v>5332</v>
      </c>
      <c r="G50" s="182">
        <v>7.8394932852652206E-3</v>
      </c>
      <c r="H50" s="181">
        <v>6577</v>
      </c>
      <c r="I50" s="182">
        <v>9.6699826213783504E-3</v>
      </c>
      <c r="J50" s="181">
        <v>156392</v>
      </c>
      <c r="K50" s="182">
        <v>0.22993886606699099</v>
      </c>
      <c r="L50" s="181">
        <v>680146</v>
      </c>
      <c r="M50" s="183"/>
    </row>
    <row r="51" spans="2:13" ht="15" x14ac:dyDescent="0.3">
      <c r="B51" s="180" t="s">
        <v>511</v>
      </c>
      <c r="C51" s="180" t="s">
        <v>861</v>
      </c>
      <c r="D51" s="181">
        <v>535514</v>
      </c>
      <c r="E51" s="182">
        <v>0.70689878213302304</v>
      </c>
      <c r="F51" s="181">
        <v>3462</v>
      </c>
      <c r="G51" s="182">
        <v>4.56997124957429E-3</v>
      </c>
      <c r="H51" s="181">
        <v>4572</v>
      </c>
      <c r="I51" s="182">
        <v>6.0352133313268802E-3</v>
      </c>
      <c r="J51" s="181">
        <v>214006</v>
      </c>
      <c r="K51" s="182">
        <v>0.28249603328607598</v>
      </c>
      <c r="L51" s="181">
        <v>757554</v>
      </c>
      <c r="M51" s="183"/>
    </row>
    <row r="52" spans="2:13" ht="15" x14ac:dyDescent="0.3">
      <c r="B52" s="180" t="s">
        <v>511</v>
      </c>
      <c r="C52" s="180" t="s">
        <v>862</v>
      </c>
      <c r="D52" s="181">
        <v>598054</v>
      </c>
      <c r="E52" s="182">
        <v>0.65396828868234003</v>
      </c>
      <c r="F52" s="181">
        <v>3283</v>
      </c>
      <c r="G52" s="182">
        <v>3.5899398578458199E-3</v>
      </c>
      <c r="H52" s="181">
        <v>3572</v>
      </c>
      <c r="I52" s="182">
        <v>3.9059595407326402E-3</v>
      </c>
      <c r="J52" s="181">
        <v>309591</v>
      </c>
      <c r="K52" s="182">
        <v>0.338535811919081</v>
      </c>
      <c r="L52" s="181">
        <v>914500</v>
      </c>
      <c r="M52" s="183"/>
    </row>
    <row r="53" spans="2:13" ht="15" x14ac:dyDescent="0.3">
      <c r="B53" s="180" t="s">
        <v>511</v>
      </c>
      <c r="C53" s="180" t="s">
        <v>863</v>
      </c>
      <c r="D53" s="181">
        <v>632901</v>
      </c>
      <c r="E53" s="182">
        <v>0.61507430151907305</v>
      </c>
      <c r="F53" s="181">
        <v>3417</v>
      </c>
      <c r="G53" s="182">
        <v>3.3207545702893001E-3</v>
      </c>
      <c r="H53" s="181">
        <v>2757</v>
      </c>
      <c r="I53" s="182">
        <v>2.6793445567127902E-3</v>
      </c>
      <c r="J53" s="181">
        <v>389908</v>
      </c>
      <c r="K53" s="182">
        <v>0.378925599353925</v>
      </c>
      <c r="L53" s="181">
        <v>1028983</v>
      </c>
      <c r="M53" s="183"/>
    </row>
    <row r="54" spans="2:13" ht="15" x14ac:dyDescent="0.3">
      <c r="B54" s="180" t="s">
        <v>511</v>
      </c>
      <c r="C54" s="180" t="s">
        <v>864</v>
      </c>
      <c r="D54" s="181">
        <v>671148</v>
      </c>
      <c r="E54" s="182">
        <v>0.60922126739097504</v>
      </c>
      <c r="F54" s="181">
        <v>3432</v>
      </c>
      <c r="G54" s="182">
        <v>3.1153298373619901E-3</v>
      </c>
      <c r="H54" s="181">
        <v>2204</v>
      </c>
      <c r="I54" s="182">
        <v>2.0006372265576398E-3</v>
      </c>
      <c r="J54" s="181">
        <v>424865</v>
      </c>
      <c r="K54" s="182">
        <v>0.38566276554510598</v>
      </c>
      <c r="L54" s="181">
        <v>1101649</v>
      </c>
      <c r="M54" s="183"/>
    </row>
    <row r="55" spans="2:13" ht="15" x14ac:dyDescent="0.3">
      <c r="B55" s="180" t="s">
        <v>511</v>
      </c>
      <c r="C55" s="180" t="s">
        <v>865</v>
      </c>
      <c r="D55" s="181">
        <v>635914</v>
      </c>
      <c r="E55" s="182">
        <v>0.61622081518821503</v>
      </c>
      <c r="F55" s="181">
        <v>2903</v>
      </c>
      <c r="G55" s="182">
        <v>2.8130989827105401E-3</v>
      </c>
      <c r="H55" s="181">
        <v>1640</v>
      </c>
      <c r="I55" s="182">
        <v>1.5892119640527999E-3</v>
      </c>
      <c r="J55" s="181">
        <v>391501</v>
      </c>
      <c r="K55" s="182">
        <v>0.379376873865022</v>
      </c>
      <c r="L55" s="181">
        <v>1031958</v>
      </c>
      <c r="M55" s="183"/>
    </row>
    <row r="56" spans="2:13" ht="15" x14ac:dyDescent="0.3">
      <c r="B56" s="180" t="s">
        <v>511</v>
      </c>
      <c r="C56" s="180" t="s">
        <v>866</v>
      </c>
      <c r="D56" s="181">
        <v>430734</v>
      </c>
      <c r="E56" s="182">
        <v>0.58606534514170205</v>
      </c>
      <c r="F56" s="181">
        <v>1866</v>
      </c>
      <c r="G56" s="182">
        <v>2.5389171368743E-3</v>
      </c>
      <c r="H56" s="181">
        <v>989</v>
      </c>
      <c r="I56" s="182">
        <v>1.3456532949457001E-3</v>
      </c>
      <c r="J56" s="181">
        <v>301370</v>
      </c>
      <c r="K56" s="182">
        <v>0.410050084426478</v>
      </c>
      <c r="L56" s="181">
        <v>734959</v>
      </c>
      <c r="M56" s="183"/>
    </row>
    <row r="57" spans="2:13" ht="15" x14ac:dyDescent="0.3">
      <c r="B57" s="180" t="s">
        <v>511</v>
      </c>
      <c r="C57" s="180" t="s">
        <v>867</v>
      </c>
      <c r="D57" s="181">
        <v>121241</v>
      </c>
      <c r="E57" s="182">
        <v>0.52908318896108697</v>
      </c>
      <c r="F57" s="181">
        <v>895</v>
      </c>
      <c r="G57" s="182">
        <v>3.9056874664525399E-3</v>
      </c>
      <c r="H57" s="181">
        <v>560</v>
      </c>
      <c r="I57" s="182">
        <v>2.4437821019144398E-3</v>
      </c>
      <c r="J57" s="181">
        <v>106457</v>
      </c>
      <c r="K57" s="182">
        <v>0.46456734147054601</v>
      </c>
      <c r="L57" s="181">
        <v>229153</v>
      </c>
      <c r="M57" s="183"/>
    </row>
    <row r="58" spans="2:13" ht="15" x14ac:dyDescent="0.3">
      <c r="B58" s="180" t="s">
        <v>511</v>
      </c>
      <c r="C58" s="180" t="s">
        <v>868</v>
      </c>
      <c r="D58" s="181">
        <v>109207</v>
      </c>
      <c r="E58" s="182">
        <v>0.47078070440143099</v>
      </c>
      <c r="F58" s="181">
        <v>1280</v>
      </c>
      <c r="G58" s="182">
        <v>5.5179549079622404E-3</v>
      </c>
      <c r="H58" s="181">
        <v>433</v>
      </c>
      <c r="I58" s="182">
        <v>1.8666206837091E-3</v>
      </c>
      <c r="J58" s="181">
        <v>121050</v>
      </c>
      <c r="K58" s="182">
        <v>0.52183472000689701</v>
      </c>
      <c r="L58" s="181">
        <v>231970</v>
      </c>
      <c r="M58" s="183"/>
    </row>
    <row r="59" spans="2:13" ht="15" x14ac:dyDescent="0.3">
      <c r="B59" s="180" t="s">
        <v>511</v>
      </c>
      <c r="C59" s="180" t="s">
        <v>869</v>
      </c>
      <c r="D59" s="181">
        <v>159510</v>
      </c>
      <c r="E59" s="182">
        <v>0.32680983933027602</v>
      </c>
      <c r="F59" s="181">
        <v>2201</v>
      </c>
      <c r="G59" s="182">
        <v>4.5094881597764298E-3</v>
      </c>
      <c r="H59" s="181">
        <v>1204</v>
      </c>
      <c r="I59" s="182">
        <v>2.4667986117086899E-3</v>
      </c>
      <c r="J59" s="181">
        <v>325167</v>
      </c>
      <c r="K59" s="182">
        <v>0.66621387389823805</v>
      </c>
      <c r="L59" s="181">
        <v>488082</v>
      </c>
      <c r="M59" s="183"/>
    </row>
    <row r="60" spans="2:13" ht="15" x14ac:dyDescent="0.3">
      <c r="B60" s="187" t="s">
        <v>511</v>
      </c>
      <c r="C60" s="187" t="s">
        <v>870</v>
      </c>
      <c r="D60" s="188">
        <v>64380</v>
      </c>
      <c r="E60" s="189">
        <v>7.7587765284355903E-2</v>
      </c>
      <c r="F60" s="188">
        <v>3520</v>
      </c>
      <c r="G60" s="189">
        <v>4.2421393880231898E-3</v>
      </c>
      <c r="H60" s="188">
        <v>1810</v>
      </c>
      <c r="I60" s="189">
        <v>2.18132735577329E-3</v>
      </c>
      <c r="J60" s="188">
        <v>760060</v>
      </c>
      <c r="K60" s="189">
        <v>0.91598876797184803</v>
      </c>
      <c r="L60" s="188">
        <v>829770</v>
      </c>
      <c r="M60" s="183"/>
    </row>
    <row r="61" spans="2:13" ht="15" x14ac:dyDescent="0.3">
      <c r="B61" s="184" t="s">
        <v>512</v>
      </c>
      <c r="C61" s="184" t="s">
        <v>622</v>
      </c>
      <c r="D61" s="185">
        <v>34200</v>
      </c>
      <c r="E61" s="186">
        <v>0.23725450748877899</v>
      </c>
      <c r="F61" s="185">
        <v>3415</v>
      </c>
      <c r="G61" s="186">
        <v>2.3690764417373701E-2</v>
      </c>
      <c r="H61" s="185">
        <v>103367</v>
      </c>
      <c r="I61" s="186">
        <v>0.71708440571908205</v>
      </c>
      <c r="J61" s="185">
        <v>3167</v>
      </c>
      <c r="K61" s="186">
        <v>2.1970322374765001E-2</v>
      </c>
      <c r="L61" s="185">
        <v>144149</v>
      </c>
      <c r="M61" s="183"/>
    </row>
    <row r="62" spans="2:13" ht="15" x14ac:dyDescent="0.3">
      <c r="B62" s="180" t="s">
        <v>512</v>
      </c>
      <c r="C62" s="180" t="s">
        <v>855</v>
      </c>
      <c r="D62" s="181">
        <v>31223</v>
      </c>
      <c r="E62" s="182">
        <v>0.25273595596567899</v>
      </c>
      <c r="F62" s="181">
        <v>740</v>
      </c>
      <c r="G62" s="182">
        <v>5.9899627650963298E-3</v>
      </c>
      <c r="H62" s="181">
        <v>88681</v>
      </c>
      <c r="I62" s="182">
        <v>0.71783228104257701</v>
      </c>
      <c r="J62" s="181">
        <v>2896</v>
      </c>
      <c r="K62" s="182">
        <v>2.34418002266472E-2</v>
      </c>
      <c r="L62" s="181">
        <v>123540</v>
      </c>
      <c r="M62" s="183"/>
    </row>
    <row r="63" spans="2:13" ht="15" x14ac:dyDescent="0.3">
      <c r="B63" s="180" t="s">
        <v>512</v>
      </c>
      <c r="C63" s="180" t="s">
        <v>856</v>
      </c>
      <c r="D63" s="181">
        <v>127490</v>
      </c>
      <c r="E63" s="182">
        <v>0.90032131633769996</v>
      </c>
      <c r="F63" s="181">
        <v>671</v>
      </c>
      <c r="G63" s="182">
        <v>4.7385332438826299E-3</v>
      </c>
      <c r="H63" s="181">
        <v>8933</v>
      </c>
      <c r="I63" s="182">
        <v>6.3083930652166206E-2</v>
      </c>
      <c r="J63" s="181">
        <v>4511</v>
      </c>
      <c r="K63" s="182">
        <v>3.1856219766251199E-2</v>
      </c>
      <c r="L63" s="181">
        <v>141605</v>
      </c>
      <c r="M63" s="183"/>
    </row>
    <row r="64" spans="2:13" ht="15" x14ac:dyDescent="0.3">
      <c r="B64" s="180" t="s">
        <v>512</v>
      </c>
      <c r="C64" s="180" t="s">
        <v>857</v>
      </c>
      <c r="D64" s="181">
        <v>147594</v>
      </c>
      <c r="E64" s="182">
        <v>0.90975436866274195</v>
      </c>
      <c r="F64" s="181">
        <v>677</v>
      </c>
      <c r="G64" s="182">
        <v>4.1729589792584799E-3</v>
      </c>
      <c r="H64" s="181">
        <v>6939</v>
      </c>
      <c r="I64" s="182">
        <v>4.27712885628872E-2</v>
      </c>
      <c r="J64" s="181">
        <v>7025</v>
      </c>
      <c r="K64" s="182">
        <v>4.3301383795112003E-2</v>
      </c>
      <c r="L64" s="181">
        <v>162235</v>
      </c>
      <c r="M64" s="183"/>
    </row>
    <row r="65" spans="2:13" ht="15" x14ac:dyDescent="0.3">
      <c r="B65" s="180" t="s">
        <v>512</v>
      </c>
      <c r="C65" s="180" t="s">
        <v>858</v>
      </c>
      <c r="D65" s="181">
        <v>171777</v>
      </c>
      <c r="E65" s="182">
        <v>0.91074751737703497</v>
      </c>
      <c r="F65" s="181">
        <v>1010</v>
      </c>
      <c r="G65" s="182">
        <v>5.3549368806697396E-3</v>
      </c>
      <c r="H65" s="181">
        <v>5326</v>
      </c>
      <c r="I65" s="182">
        <v>2.8238013689551499E-2</v>
      </c>
      <c r="J65" s="181">
        <v>10498</v>
      </c>
      <c r="K65" s="182">
        <v>5.5659532052743502E-2</v>
      </c>
      <c r="L65" s="181">
        <v>188611</v>
      </c>
      <c r="M65" s="183"/>
    </row>
    <row r="66" spans="2:13" ht="15" x14ac:dyDescent="0.3">
      <c r="B66" s="180" t="s">
        <v>512</v>
      </c>
      <c r="C66" s="180" t="s">
        <v>859</v>
      </c>
      <c r="D66" s="181">
        <v>178593</v>
      </c>
      <c r="E66" s="182">
        <v>0.90289230084782202</v>
      </c>
      <c r="F66" s="181">
        <v>1074</v>
      </c>
      <c r="G66" s="182">
        <v>5.4296995465139197E-3</v>
      </c>
      <c r="H66" s="181">
        <v>3713</v>
      </c>
      <c r="I66" s="182">
        <v>1.87713914489816E-2</v>
      </c>
      <c r="J66" s="181">
        <v>14421</v>
      </c>
      <c r="K66" s="182">
        <v>7.2906608156682706E-2</v>
      </c>
      <c r="L66" s="181">
        <v>197801</v>
      </c>
      <c r="M66" s="183"/>
    </row>
    <row r="67" spans="2:13" ht="15" x14ac:dyDescent="0.3">
      <c r="B67" s="180" t="s">
        <v>512</v>
      </c>
      <c r="C67" s="180" t="s">
        <v>860</v>
      </c>
      <c r="D67" s="181">
        <v>164059</v>
      </c>
      <c r="E67" s="182">
        <v>0.88067401013484503</v>
      </c>
      <c r="F67" s="181">
        <v>1215</v>
      </c>
      <c r="G67" s="182">
        <v>6.5221592373099699E-3</v>
      </c>
      <c r="H67" s="181">
        <v>2500</v>
      </c>
      <c r="I67" s="182">
        <v>1.3420080735205699E-2</v>
      </c>
      <c r="J67" s="181">
        <v>18514</v>
      </c>
      <c r="K67" s="182">
        <v>9.93837498926394E-2</v>
      </c>
      <c r="L67" s="181">
        <v>186288</v>
      </c>
      <c r="M67" s="183"/>
    </row>
    <row r="68" spans="2:13" ht="15" x14ac:dyDescent="0.3">
      <c r="B68" s="180" t="s">
        <v>512</v>
      </c>
      <c r="C68" s="180" t="s">
        <v>861</v>
      </c>
      <c r="D68" s="181">
        <v>133829</v>
      </c>
      <c r="E68" s="182">
        <v>0.84317135098695195</v>
      </c>
      <c r="F68" s="181">
        <v>633</v>
      </c>
      <c r="G68" s="182">
        <v>3.9881301151076399E-3</v>
      </c>
      <c r="H68" s="181">
        <v>1372</v>
      </c>
      <c r="I68" s="182">
        <v>8.6440987644987102E-3</v>
      </c>
      <c r="J68" s="181">
        <v>22887</v>
      </c>
      <c r="K68" s="182">
        <v>0.144196420133442</v>
      </c>
      <c r="L68" s="181">
        <v>158721</v>
      </c>
      <c r="M68" s="183"/>
    </row>
    <row r="69" spans="2:13" ht="15" x14ac:dyDescent="0.3">
      <c r="B69" s="180" t="s">
        <v>512</v>
      </c>
      <c r="C69" s="180" t="s">
        <v>862</v>
      </c>
      <c r="D69" s="181">
        <v>147509</v>
      </c>
      <c r="E69" s="182">
        <v>0.80921738367181195</v>
      </c>
      <c r="F69" s="181">
        <v>555</v>
      </c>
      <c r="G69" s="182">
        <v>3.04466607419111E-3</v>
      </c>
      <c r="H69" s="181">
        <v>1027</v>
      </c>
      <c r="I69" s="182">
        <v>5.6340037084581397E-3</v>
      </c>
      <c r="J69" s="181">
        <v>33195</v>
      </c>
      <c r="K69" s="182">
        <v>0.18210394654553799</v>
      </c>
      <c r="L69" s="181">
        <v>182286</v>
      </c>
      <c r="M69" s="183"/>
    </row>
    <row r="70" spans="2:13" ht="15" x14ac:dyDescent="0.3">
      <c r="B70" s="180" t="s">
        <v>512</v>
      </c>
      <c r="C70" s="180" t="s">
        <v>863</v>
      </c>
      <c r="D70" s="181">
        <v>149741</v>
      </c>
      <c r="E70" s="182">
        <v>0.76234332203113697</v>
      </c>
      <c r="F70" s="181">
        <v>506</v>
      </c>
      <c r="G70" s="182">
        <v>2.5760861817922601E-3</v>
      </c>
      <c r="H70" s="181">
        <v>754</v>
      </c>
      <c r="I70" s="182">
        <v>3.8386738756351099E-3</v>
      </c>
      <c r="J70" s="181">
        <v>45421</v>
      </c>
      <c r="K70" s="182">
        <v>0.231241917911436</v>
      </c>
      <c r="L70" s="181">
        <v>196422</v>
      </c>
      <c r="M70" s="183"/>
    </row>
    <row r="71" spans="2:13" ht="15" x14ac:dyDescent="0.3">
      <c r="B71" s="180" t="s">
        <v>512</v>
      </c>
      <c r="C71" s="180" t="s">
        <v>864</v>
      </c>
      <c r="D71" s="181">
        <v>144359</v>
      </c>
      <c r="E71" s="182">
        <v>0.71736883429241605</v>
      </c>
      <c r="F71" s="181">
        <v>499</v>
      </c>
      <c r="G71" s="182">
        <v>2.4797002494608301E-3</v>
      </c>
      <c r="H71" s="181">
        <v>496</v>
      </c>
      <c r="I71" s="182">
        <v>2.4647922319289998E-3</v>
      </c>
      <c r="J71" s="181">
        <v>55880</v>
      </c>
      <c r="K71" s="182">
        <v>0.277686673226194</v>
      </c>
      <c r="L71" s="181">
        <v>201234</v>
      </c>
      <c r="M71" s="183"/>
    </row>
    <row r="72" spans="2:13" ht="15" x14ac:dyDescent="0.3">
      <c r="B72" s="180" t="s">
        <v>512</v>
      </c>
      <c r="C72" s="180" t="s">
        <v>865</v>
      </c>
      <c r="D72" s="181">
        <v>133865</v>
      </c>
      <c r="E72" s="182">
        <v>0.70017103494447896</v>
      </c>
      <c r="F72" s="181">
        <v>413</v>
      </c>
      <c r="G72" s="182">
        <v>2.1601661183436299E-3</v>
      </c>
      <c r="H72" s="181">
        <v>400</v>
      </c>
      <c r="I72" s="182">
        <v>2.0921705746669498E-3</v>
      </c>
      <c r="J72" s="181">
        <v>56511</v>
      </c>
      <c r="K72" s="182">
        <v>0.29557662836250997</v>
      </c>
      <c r="L72" s="181">
        <v>191189</v>
      </c>
      <c r="M72" s="183"/>
    </row>
    <row r="73" spans="2:13" ht="15" x14ac:dyDescent="0.3">
      <c r="B73" s="180" t="s">
        <v>512</v>
      </c>
      <c r="C73" s="180" t="s">
        <v>866</v>
      </c>
      <c r="D73" s="181">
        <v>130745</v>
      </c>
      <c r="E73" s="182">
        <v>0.74344379747987099</v>
      </c>
      <c r="F73" s="181">
        <v>293</v>
      </c>
      <c r="G73" s="182">
        <v>1.66606013737888E-3</v>
      </c>
      <c r="H73" s="181">
        <v>273</v>
      </c>
      <c r="I73" s="182">
        <v>1.55233589591957E-3</v>
      </c>
      <c r="J73" s="181">
        <v>44553</v>
      </c>
      <c r="K73" s="182">
        <v>0.25333780648683102</v>
      </c>
      <c r="L73" s="181">
        <v>175864</v>
      </c>
      <c r="M73" s="183"/>
    </row>
    <row r="74" spans="2:13" ht="15" x14ac:dyDescent="0.3">
      <c r="B74" s="180" t="s">
        <v>512</v>
      </c>
      <c r="C74" s="180" t="s">
        <v>867</v>
      </c>
      <c r="D74" s="181">
        <v>46083</v>
      </c>
      <c r="E74" s="182">
        <v>0.71917038609195005</v>
      </c>
      <c r="F74" s="181">
        <v>213</v>
      </c>
      <c r="G74" s="182">
        <v>3.3240737850744398E-3</v>
      </c>
      <c r="H74" s="181">
        <v>102</v>
      </c>
      <c r="I74" s="182">
        <v>1.5918099815849401E-3</v>
      </c>
      <c r="J74" s="181">
        <v>17680</v>
      </c>
      <c r="K74" s="182">
        <v>0.27591373014138998</v>
      </c>
      <c r="L74" s="181">
        <v>64078</v>
      </c>
      <c r="M74" s="183"/>
    </row>
    <row r="75" spans="2:13" ht="15" x14ac:dyDescent="0.3">
      <c r="B75" s="180" t="s">
        <v>512</v>
      </c>
      <c r="C75" s="180" t="s">
        <v>868</v>
      </c>
      <c r="D75" s="181">
        <v>39698</v>
      </c>
      <c r="E75" s="182">
        <v>0.63406219553099397</v>
      </c>
      <c r="F75" s="181">
        <v>286</v>
      </c>
      <c r="G75" s="182">
        <v>4.56803334983788E-3</v>
      </c>
      <c r="H75" s="181">
        <v>96</v>
      </c>
      <c r="I75" s="182">
        <v>1.53332587966586E-3</v>
      </c>
      <c r="J75" s="181">
        <v>22529</v>
      </c>
      <c r="K75" s="182">
        <v>0.35983644523950198</v>
      </c>
      <c r="L75" s="181">
        <v>62609</v>
      </c>
      <c r="M75" s="183"/>
    </row>
    <row r="76" spans="2:13" ht="15" x14ac:dyDescent="0.3">
      <c r="B76" s="180" t="s">
        <v>512</v>
      </c>
      <c r="C76" s="180" t="s">
        <v>869</v>
      </c>
      <c r="D76" s="181">
        <v>57478</v>
      </c>
      <c r="E76" s="182">
        <v>0.439498092230523</v>
      </c>
      <c r="F76" s="181">
        <v>486</v>
      </c>
      <c r="G76" s="182">
        <v>3.71613613598306E-3</v>
      </c>
      <c r="H76" s="181">
        <v>170</v>
      </c>
      <c r="I76" s="182">
        <v>1.29988301052905E-3</v>
      </c>
      <c r="J76" s="181">
        <v>72647</v>
      </c>
      <c r="K76" s="182">
        <v>0.555485888622965</v>
      </c>
      <c r="L76" s="181">
        <v>130781</v>
      </c>
      <c r="M76" s="183"/>
    </row>
    <row r="77" spans="2:13" ht="15" x14ac:dyDescent="0.3">
      <c r="B77" s="187" t="s">
        <v>512</v>
      </c>
      <c r="C77" s="187" t="s">
        <v>870</v>
      </c>
      <c r="D77" s="188">
        <v>16785</v>
      </c>
      <c r="E77" s="189">
        <v>7.7026506112559207E-2</v>
      </c>
      <c r="F77" s="188">
        <v>546</v>
      </c>
      <c r="G77" s="189">
        <v>2.50559859025662E-3</v>
      </c>
      <c r="H77" s="188">
        <v>162</v>
      </c>
      <c r="I77" s="189">
        <v>7.4341936194427104E-4</v>
      </c>
      <c r="J77" s="188">
        <v>200419</v>
      </c>
      <c r="K77" s="189">
        <v>0.91972447593523998</v>
      </c>
      <c r="L77" s="188">
        <v>217912</v>
      </c>
      <c r="M77" s="183"/>
    </row>
    <row r="78" spans="2:13" ht="15" x14ac:dyDescent="0.3">
      <c r="B78" s="184" t="s">
        <v>513</v>
      </c>
      <c r="C78" s="184" t="s">
        <v>622</v>
      </c>
      <c r="D78" s="185">
        <v>104497</v>
      </c>
      <c r="E78" s="186">
        <v>0.274441056510218</v>
      </c>
      <c r="F78" s="185">
        <v>6876</v>
      </c>
      <c r="G78" s="186">
        <v>1.8058477320537999E-2</v>
      </c>
      <c r="H78" s="185">
        <v>257811</v>
      </c>
      <c r="I78" s="186">
        <v>0.67709047360168895</v>
      </c>
      <c r="J78" s="185">
        <v>11579</v>
      </c>
      <c r="K78" s="186">
        <v>3.04099925675551E-2</v>
      </c>
      <c r="L78" s="185">
        <v>380763</v>
      </c>
      <c r="M78" s="183"/>
    </row>
    <row r="79" spans="2:13" ht="15" x14ac:dyDescent="0.3">
      <c r="B79" s="180" t="s">
        <v>513</v>
      </c>
      <c r="C79" s="180" t="s">
        <v>855</v>
      </c>
      <c r="D79" s="181">
        <v>95261</v>
      </c>
      <c r="E79" s="182">
        <v>0.29638836860543999</v>
      </c>
      <c r="F79" s="181">
        <v>2008</v>
      </c>
      <c r="G79" s="182">
        <v>6.2475498279434697E-3</v>
      </c>
      <c r="H79" s="181">
        <v>212998</v>
      </c>
      <c r="I79" s="182">
        <v>0.66270698120134697</v>
      </c>
      <c r="J79" s="181">
        <v>11139</v>
      </c>
      <c r="K79" s="182">
        <v>3.4657100365270102E-2</v>
      </c>
      <c r="L79" s="181">
        <v>321406</v>
      </c>
      <c r="M79" s="183"/>
    </row>
    <row r="80" spans="2:13" ht="15" x14ac:dyDescent="0.3">
      <c r="B80" s="180" t="s">
        <v>513</v>
      </c>
      <c r="C80" s="180" t="s">
        <v>856</v>
      </c>
      <c r="D80" s="181">
        <v>317243</v>
      </c>
      <c r="E80" s="182">
        <v>0.87977648053910895</v>
      </c>
      <c r="F80" s="181">
        <v>2197</v>
      </c>
      <c r="G80" s="182">
        <v>6.092707885578E-3</v>
      </c>
      <c r="H80" s="181">
        <v>23508</v>
      </c>
      <c r="I80" s="182">
        <v>6.5192251695115E-2</v>
      </c>
      <c r="J80" s="181">
        <v>17647</v>
      </c>
      <c r="K80" s="182">
        <v>4.8938559880197997E-2</v>
      </c>
      <c r="L80" s="181">
        <v>360595</v>
      </c>
      <c r="M80" s="183"/>
    </row>
    <row r="81" spans="2:13" ht="15" x14ac:dyDescent="0.3">
      <c r="B81" s="180" t="s">
        <v>513</v>
      </c>
      <c r="C81" s="180" t="s">
        <v>857</v>
      </c>
      <c r="D81" s="181">
        <v>360298</v>
      </c>
      <c r="E81" s="182">
        <v>0.88551415650806098</v>
      </c>
      <c r="F81" s="181">
        <v>2446</v>
      </c>
      <c r="G81" s="182">
        <v>6.0116004718835997E-3</v>
      </c>
      <c r="H81" s="181">
        <v>17233</v>
      </c>
      <c r="I81" s="182">
        <v>4.23540110106174E-2</v>
      </c>
      <c r="J81" s="181">
        <v>26903</v>
      </c>
      <c r="K81" s="182">
        <v>6.6120232009437702E-2</v>
      </c>
      <c r="L81" s="181">
        <v>406880</v>
      </c>
      <c r="M81" s="183"/>
    </row>
    <row r="82" spans="2:13" ht="15" x14ac:dyDescent="0.3">
      <c r="B82" s="180" t="s">
        <v>513</v>
      </c>
      <c r="C82" s="180" t="s">
        <v>858</v>
      </c>
      <c r="D82" s="181">
        <v>438430</v>
      </c>
      <c r="E82" s="182">
        <v>0.88185837325963601</v>
      </c>
      <c r="F82" s="181">
        <v>3778</v>
      </c>
      <c r="G82" s="182">
        <v>7.5990715374744102E-3</v>
      </c>
      <c r="H82" s="181">
        <v>13922</v>
      </c>
      <c r="I82" s="182">
        <v>2.8002719413636499E-2</v>
      </c>
      <c r="J82" s="181">
        <v>41036</v>
      </c>
      <c r="K82" s="182">
        <v>8.2539835789253502E-2</v>
      </c>
      <c r="L82" s="181">
        <v>497166</v>
      </c>
      <c r="M82" s="183"/>
    </row>
    <row r="83" spans="2:13" ht="15" x14ac:dyDescent="0.3">
      <c r="B83" s="180" t="s">
        <v>513</v>
      </c>
      <c r="C83" s="180" t="s">
        <v>859</v>
      </c>
      <c r="D83" s="181">
        <v>476015</v>
      </c>
      <c r="E83" s="182">
        <v>0.87090040213839603</v>
      </c>
      <c r="F83" s="181">
        <v>4541</v>
      </c>
      <c r="G83" s="182">
        <v>8.3080548430416092E-3</v>
      </c>
      <c r="H83" s="181">
        <v>10149</v>
      </c>
      <c r="I83" s="182">
        <v>1.8568255582917699E-2</v>
      </c>
      <c r="J83" s="181">
        <v>55873</v>
      </c>
      <c r="K83" s="182">
        <v>0.102223287435645</v>
      </c>
      <c r="L83" s="181">
        <v>546578</v>
      </c>
      <c r="M83" s="183"/>
    </row>
    <row r="84" spans="2:13" ht="15" x14ac:dyDescent="0.3">
      <c r="B84" s="180" t="s">
        <v>513</v>
      </c>
      <c r="C84" s="180" t="s">
        <v>860</v>
      </c>
      <c r="D84" s="181">
        <v>456085</v>
      </c>
      <c r="E84" s="182">
        <v>0.84792761237594905</v>
      </c>
      <c r="F84" s="181">
        <v>5002</v>
      </c>
      <c r="G84" s="182">
        <v>9.2994374230779206E-3</v>
      </c>
      <c r="H84" s="181">
        <v>6923</v>
      </c>
      <c r="I84" s="182">
        <v>1.2870852714907699E-2</v>
      </c>
      <c r="J84" s="181">
        <v>69872</v>
      </c>
      <c r="K84" s="182">
        <v>0.12990209748606599</v>
      </c>
      <c r="L84" s="181">
        <v>537882</v>
      </c>
      <c r="M84" s="183"/>
    </row>
    <row r="85" spans="2:13" ht="15" x14ac:dyDescent="0.3">
      <c r="B85" s="180" t="s">
        <v>513</v>
      </c>
      <c r="C85" s="180" t="s">
        <v>861</v>
      </c>
      <c r="D85" s="181">
        <v>384566</v>
      </c>
      <c r="E85" s="182">
        <v>0.80727239140428697</v>
      </c>
      <c r="F85" s="181">
        <v>2651</v>
      </c>
      <c r="G85" s="182">
        <v>5.5649202207495299E-3</v>
      </c>
      <c r="H85" s="181">
        <v>3802</v>
      </c>
      <c r="I85" s="182">
        <v>7.9810738133873002E-3</v>
      </c>
      <c r="J85" s="181">
        <v>85358</v>
      </c>
      <c r="K85" s="182">
        <v>0.179181614561576</v>
      </c>
      <c r="L85" s="181">
        <v>476377</v>
      </c>
      <c r="M85" s="183"/>
    </row>
    <row r="86" spans="2:13" ht="15" x14ac:dyDescent="0.3">
      <c r="B86" s="180" t="s">
        <v>513</v>
      </c>
      <c r="C86" s="180" t="s">
        <v>862</v>
      </c>
      <c r="D86" s="181">
        <v>416555</v>
      </c>
      <c r="E86" s="182">
        <v>0.76603871432827397</v>
      </c>
      <c r="F86" s="181">
        <v>2181</v>
      </c>
      <c r="G86" s="182">
        <v>4.0108279481700197E-3</v>
      </c>
      <c r="H86" s="181">
        <v>2893</v>
      </c>
      <c r="I86" s="182">
        <v>5.3201858111214502E-3</v>
      </c>
      <c r="J86" s="181">
        <v>122149</v>
      </c>
      <c r="K86" s="182">
        <v>0.22463027191243501</v>
      </c>
      <c r="L86" s="181">
        <v>543778</v>
      </c>
      <c r="M86" s="183"/>
    </row>
    <row r="87" spans="2:13" ht="15" x14ac:dyDescent="0.3">
      <c r="B87" s="180" t="s">
        <v>513</v>
      </c>
      <c r="C87" s="180" t="s">
        <v>863</v>
      </c>
      <c r="D87" s="181">
        <v>425214</v>
      </c>
      <c r="E87" s="182">
        <v>0.72545279593814405</v>
      </c>
      <c r="F87" s="181">
        <v>2009</v>
      </c>
      <c r="G87" s="182">
        <v>3.4275321768326801E-3</v>
      </c>
      <c r="H87" s="181">
        <v>2128</v>
      </c>
      <c r="I87" s="182">
        <v>3.6305567308611E-3</v>
      </c>
      <c r="J87" s="181">
        <v>156785</v>
      </c>
      <c r="K87" s="182">
        <v>0.26748911515416202</v>
      </c>
      <c r="L87" s="181">
        <v>586136</v>
      </c>
      <c r="M87" s="183"/>
    </row>
    <row r="88" spans="2:13" ht="15" x14ac:dyDescent="0.3">
      <c r="B88" s="180" t="s">
        <v>513</v>
      </c>
      <c r="C88" s="180" t="s">
        <v>864</v>
      </c>
      <c r="D88" s="181">
        <v>411085</v>
      </c>
      <c r="E88" s="182">
        <v>0.68804521748445102</v>
      </c>
      <c r="F88" s="181">
        <v>1903</v>
      </c>
      <c r="G88" s="182">
        <v>3.1851078216741302E-3</v>
      </c>
      <c r="H88" s="181">
        <v>1582</v>
      </c>
      <c r="I88" s="182">
        <v>2.6478405538037202E-3</v>
      </c>
      <c r="J88" s="181">
        <v>182898</v>
      </c>
      <c r="K88" s="182">
        <v>0.30612183414007099</v>
      </c>
      <c r="L88" s="181">
        <v>597468</v>
      </c>
      <c r="M88" s="183"/>
    </row>
    <row r="89" spans="2:13" ht="15" x14ac:dyDescent="0.3">
      <c r="B89" s="180" t="s">
        <v>513</v>
      </c>
      <c r="C89" s="180" t="s">
        <v>865</v>
      </c>
      <c r="D89" s="181">
        <v>376087</v>
      </c>
      <c r="E89" s="182">
        <v>0.676964588182141</v>
      </c>
      <c r="F89" s="181">
        <v>1777</v>
      </c>
      <c r="G89" s="182">
        <v>3.1986377439253799E-3</v>
      </c>
      <c r="H89" s="181">
        <v>1222</v>
      </c>
      <c r="I89" s="182">
        <v>2.19962595558628E-3</v>
      </c>
      <c r="J89" s="181">
        <v>176463</v>
      </c>
      <c r="K89" s="182">
        <v>0.31763714811834798</v>
      </c>
      <c r="L89" s="181">
        <v>555549</v>
      </c>
      <c r="M89" s="183"/>
    </row>
    <row r="90" spans="2:13" ht="15" x14ac:dyDescent="0.3">
      <c r="B90" s="180" t="s">
        <v>513</v>
      </c>
      <c r="C90" s="180" t="s">
        <v>866</v>
      </c>
      <c r="D90" s="181">
        <v>352240</v>
      </c>
      <c r="E90" s="182">
        <v>0.71120228398825702</v>
      </c>
      <c r="F90" s="181">
        <v>1311</v>
      </c>
      <c r="G90" s="182">
        <v>2.6470196295384002E-3</v>
      </c>
      <c r="H90" s="181">
        <v>825</v>
      </c>
      <c r="I90" s="182">
        <v>1.66574461813057E-3</v>
      </c>
      <c r="J90" s="181">
        <v>140898</v>
      </c>
      <c r="K90" s="182">
        <v>0.28448495176407401</v>
      </c>
      <c r="L90" s="181">
        <v>495274</v>
      </c>
      <c r="M90" s="183"/>
    </row>
    <row r="91" spans="2:13" ht="15" x14ac:dyDescent="0.3">
      <c r="B91" s="180" t="s">
        <v>513</v>
      </c>
      <c r="C91" s="180" t="s">
        <v>867</v>
      </c>
      <c r="D91" s="181">
        <v>123465</v>
      </c>
      <c r="E91" s="182">
        <v>0.66761294508881497</v>
      </c>
      <c r="F91" s="181">
        <v>857</v>
      </c>
      <c r="G91" s="182">
        <v>4.6340606158920697E-3</v>
      </c>
      <c r="H91" s="181">
        <v>404</v>
      </c>
      <c r="I91" s="182">
        <v>2.1845513288452699E-3</v>
      </c>
      <c r="J91" s="181">
        <v>60209</v>
      </c>
      <c r="K91" s="182">
        <v>0.32556844296644799</v>
      </c>
      <c r="L91" s="181">
        <v>184935</v>
      </c>
      <c r="M91" s="183"/>
    </row>
    <row r="92" spans="2:13" ht="15" x14ac:dyDescent="0.3">
      <c r="B92" s="180" t="s">
        <v>513</v>
      </c>
      <c r="C92" s="180" t="s">
        <v>868</v>
      </c>
      <c r="D92" s="181">
        <v>109053</v>
      </c>
      <c r="E92" s="182">
        <v>0.58217488789237704</v>
      </c>
      <c r="F92" s="181">
        <v>1159</v>
      </c>
      <c r="G92" s="182">
        <v>6.1872731155242404E-3</v>
      </c>
      <c r="H92" s="181">
        <v>389</v>
      </c>
      <c r="I92" s="182">
        <v>2.0766602605167602E-3</v>
      </c>
      <c r="J92" s="181">
        <v>76719</v>
      </c>
      <c r="K92" s="182">
        <v>0.40956117873158199</v>
      </c>
      <c r="L92" s="181">
        <v>187320</v>
      </c>
      <c r="M92" s="183"/>
    </row>
    <row r="93" spans="2:13" ht="15" x14ac:dyDescent="0.3">
      <c r="B93" s="180" t="s">
        <v>513</v>
      </c>
      <c r="C93" s="180" t="s">
        <v>869</v>
      </c>
      <c r="D93" s="181">
        <v>156658</v>
      </c>
      <c r="E93" s="182">
        <v>0.39676626050750102</v>
      </c>
      <c r="F93" s="181">
        <v>1635</v>
      </c>
      <c r="G93" s="182">
        <v>4.14094930313015E-3</v>
      </c>
      <c r="H93" s="181">
        <v>846</v>
      </c>
      <c r="I93" s="182">
        <v>2.1426563366655099E-3</v>
      </c>
      <c r="J93" s="181">
        <v>235698</v>
      </c>
      <c r="K93" s="182">
        <v>0.59695013385270401</v>
      </c>
      <c r="L93" s="181">
        <v>394837</v>
      </c>
      <c r="M93" s="183"/>
    </row>
    <row r="94" spans="2:13" ht="15" x14ac:dyDescent="0.3">
      <c r="B94" s="187" t="s">
        <v>513</v>
      </c>
      <c r="C94" s="187" t="s">
        <v>870</v>
      </c>
      <c r="D94" s="188">
        <v>45958</v>
      </c>
      <c r="E94" s="189">
        <v>6.9058785167643105E-2</v>
      </c>
      <c r="F94" s="188">
        <v>1700</v>
      </c>
      <c r="G94" s="189">
        <v>2.5545048693370802E-3</v>
      </c>
      <c r="H94" s="188">
        <v>826</v>
      </c>
      <c r="I94" s="189">
        <v>1.2411888365131899E-3</v>
      </c>
      <c r="J94" s="188">
        <v>617007</v>
      </c>
      <c r="K94" s="189">
        <v>0.92714552112650706</v>
      </c>
      <c r="L94" s="188">
        <v>665491</v>
      </c>
      <c r="M94" s="183"/>
    </row>
    <row r="95" spans="2:13" ht="15" x14ac:dyDescent="0.3">
      <c r="B95" s="184" t="s">
        <v>514</v>
      </c>
      <c r="C95" s="184" t="s">
        <v>622</v>
      </c>
      <c r="D95" s="185">
        <v>105508</v>
      </c>
      <c r="E95" s="186">
        <v>0.20010962520697001</v>
      </c>
      <c r="F95" s="185">
        <v>8847</v>
      </c>
      <c r="G95" s="186">
        <v>1.6779484533931702E-2</v>
      </c>
      <c r="H95" s="185">
        <v>398609</v>
      </c>
      <c r="I95" s="186">
        <v>0.75601373918683901</v>
      </c>
      <c r="J95" s="185">
        <v>14287</v>
      </c>
      <c r="K95" s="186">
        <v>2.7097151072259702E-2</v>
      </c>
      <c r="L95" s="185">
        <v>527251</v>
      </c>
      <c r="M95" s="183"/>
    </row>
    <row r="96" spans="2:13" ht="15" x14ac:dyDescent="0.3">
      <c r="B96" s="180" t="s">
        <v>514</v>
      </c>
      <c r="C96" s="180" t="s">
        <v>855</v>
      </c>
      <c r="D96" s="181">
        <v>90292</v>
      </c>
      <c r="E96" s="182">
        <v>0.213576938270086</v>
      </c>
      <c r="F96" s="181">
        <v>1837</v>
      </c>
      <c r="G96" s="182">
        <v>4.3452447127336697E-3</v>
      </c>
      <c r="H96" s="181">
        <v>317150</v>
      </c>
      <c r="I96" s="182">
        <v>0.75018745816193999</v>
      </c>
      <c r="J96" s="181">
        <v>13482</v>
      </c>
      <c r="K96" s="182">
        <v>3.1890358855239699E-2</v>
      </c>
      <c r="L96" s="181">
        <v>422761</v>
      </c>
      <c r="M96" s="183"/>
    </row>
    <row r="97" spans="2:13" ht="15" x14ac:dyDescent="0.3">
      <c r="B97" s="180" t="s">
        <v>514</v>
      </c>
      <c r="C97" s="180" t="s">
        <v>856</v>
      </c>
      <c r="D97" s="181">
        <v>385808</v>
      </c>
      <c r="E97" s="182">
        <v>0.87603598530433602</v>
      </c>
      <c r="F97" s="181">
        <v>2091</v>
      </c>
      <c r="G97" s="182">
        <v>4.7479348413494897E-3</v>
      </c>
      <c r="H97" s="181">
        <v>31991</v>
      </c>
      <c r="I97" s="182">
        <v>7.2640451224108907E-2</v>
      </c>
      <c r="J97" s="181">
        <v>20512</v>
      </c>
      <c r="K97" s="182">
        <v>4.6575628630205999E-2</v>
      </c>
      <c r="L97" s="181">
        <v>440402</v>
      </c>
      <c r="M97" s="183"/>
    </row>
    <row r="98" spans="2:13" ht="15" x14ac:dyDescent="0.3">
      <c r="B98" s="180" t="s">
        <v>514</v>
      </c>
      <c r="C98" s="180" t="s">
        <v>857</v>
      </c>
      <c r="D98" s="181">
        <v>432434</v>
      </c>
      <c r="E98" s="182">
        <v>0.88612253512757</v>
      </c>
      <c r="F98" s="181">
        <v>2260</v>
      </c>
      <c r="G98" s="182">
        <v>4.6310811115414302E-3</v>
      </c>
      <c r="H98" s="181">
        <v>23971</v>
      </c>
      <c r="I98" s="182">
        <v>4.91201970463538E-2</v>
      </c>
      <c r="J98" s="181">
        <v>29342</v>
      </c>
      <c r="K98" s="182">
        <v>6.0126186714534798E-2</v>
      </c>
      <c r="L98" s="181">
        <v>488007</v>
      </c>
      <c r="M98" s="183"/>
    </row>
    <row r="99" spans="2:13" ht="15" x14ac:dyDescent="0.3">
      <c r="B99" s="180" t="s">
        <v>514</v>
      </c>
      <c r="C99" s="180" t="s">
        <v>858</v>
      </c>
      <c r="D99" s="181">
        <v>526244</v>
      </c>
      <c r="E99" s="182">
        <v>0.88835094862614195</v>
      </c>
      <c r="F99" s="181">
        <v>3983</v>
      </c>
      <c r="G99" s="182">
        <v>6.7236905853138903E-3</v>
      </c>
      <c r="H99" s="181">
        <v>19801</v>
      </c>
      <c r="I99" s="182">
        <v>3.3426009861862997E-2</v>
      </c>
      <c r="J99" s="181">
        <v>42355</v>
      </c>
      <c r="K99" s="182">
        <v>7.1499350926680902E-2</v>
      </c>
      <c r="L99" s="181">
        <v>592383</v>
      </c>
      <c r="M99" s="183"/>
    </row>
    <row r="100" spans="2:13" ht="15" x14ac:dyDescent="0.3">
      <c r="B100" s="180" t="s">
        <v>514</v>
      </c>
      <c r="C100" s="180" t="s">
        <v>859</v>
      </c>
      <c r="D100" s="181">
        <v>591586</v>
      </c>
      <c r="E100" s="182">
        <v>0.88406992626598602</v>
      </c>
      <c r="F100" s="181">
        <v>5423</v>
      </c>
      <c r="G100" s="182">
        <v>8.1041661062642503E-3</v>
      </c>
      <c r="H100" s="181">
        <v>15350</v>
      </c>
      <c r="I100" s="182">
        <v>2.29391388034587E-2</v>
      </c>
      <c r="J100" s="181">
        <v>56803</v>
      </c>
      <c r="K100" s="182">
        <v>8.4886768824290706E-2</v>
      </c>
      <c r="L100" s="181">
        <v>669162</v>
      </c>
      <c r="M100" s="183"/>
    </row>
    <row r="101" spans="2:13" ht="15" x14ac:dyDescent="0.3">
      <c r="B101" s="180" t="s">
        <v>514</v>
      </c>
      <c r="C101" s="180" t="s">
        <v>860</v>
      </c>
      <c r="D101" s="181">
        <v>574844</v>
      </c>
      <c r="E101" s="182">
        <v>0.86602367673334602</v>
      </c>
      <c r="F101" s="181">
        <v>7085</v>
      </c>
      <c r="G101" s="182">
        <v>1.06738136775469E-2</v>
      </c>
      <c r="H101" s="181">
        <v>10932</v>
      </c>
      <c r="I101" s="182">
        <v>1.6469460991241001E-2</v>
      </c>
      <c r="J101" s="181">
        <v>70913</v>
      </c>
      <c r="K101" s="182">
        <v>0.10683304859786601</v>
      </c>
      <c r="L101" s="181">
        <v>663774</v>
      </c>
      <c r="M101" s="183"/>
    </row>
    <row r="102" spans="2:13" ht="15" x14ac:dyDescent="0.3">
      <c r="B102" s="180" t="s">
        <v>514</v>
      </c>
      <c r="C102" s="180" t="s">
        <v>861</v>
      </c>
      <c r="D102" s="181">
        <v>521043</v>
      </c>
      <c r="E102" s="182">
        <v>0.83643908625367203</v>
      </c>
      <c r="F102" s="181">
        <v>3877</v>
      </c>
      <c r="G102" s="182">
        <v>6.2238132695487504E-3</v>
      </c>
      <c r="H102" s="181">
        <v>6542</v>
      </c>
      <c r="I102" s="182">
        <v>1.0501982566259499E-2</v>
      </c>
      <c r="J102" s="181">
        <v>91468</v>
      </c>
      <c r="K102" s="182">
        <v>0.14683511791052001</v>
      </c>
      <c r="L102" s="181">
        <v>622930</v>
      </c>
      <c r="M102" s="183"/>
    </row>
    <row r="103" spans="2:13" ht="15" x14ac:dyDescent="0.3">
      <c r="B103" s="180" t="s">
        <v>514</v>
      </c>
      <c r="C103" s="180" t="s">
        <v>862</v>
      </c>
      <c r="D103" s="181">
        <v>545870</v>
      </c>
      <c r="E103" s="182">
        <v>0.80162418955731296</v>
      </c>
      <c r="F103" s="181">
        <v>2944</v>
      </c>
      <c r="G103" s="182">
        <v>4.32334001512582E-3</v>
      </c>
      <c r="H103" s="181">
        <v>4753</v>
      </c>
      <c r="I103" s="182">
        <v>6.9799032241484402E-3</v>
      </c>
      <c r="J103" s="181">
        <v>127388</v>
      </c>
      <c r="K103" s="182">
        <v>0.187072567203413</v>
      </c>
      <c r="L103" s="181">
        <v>680955</v>
      </c>
      <c r="M103" s="183"/>
    </row>
    <row r="104" spans="2:13" ht="15" x14ac:dyDescent="0.3">
      <c r="B104" s="180" t="s">
        <v>514</v>
      </c>
      <c r="C104" s="180" t="s">
        <v>863</v>
      </c>
      <c r="D104" s="181">
        <v>528397</v>
      </c>
      <c r="E104" s="182">
        <v>0.76362030917838097</v>
      </c>
      <c r="F104" s="181">
        <v>2611</v>
      </c>
      <c r="G104" s="182">
        <v>3.7733231401100901E-3</v>
      </c>
      <c r="H104" s="181">
        <v>3245</v>
      </c>
      <c r="I104" s="182">
        <v>4.6895571005964197E-3</v>
      </c>
      <c r="J104" s="181">
        <v>157710</v>
      </c>
      <c r="K104" s="182">
        <v>0.22791681058091301</v>
      </c>
      <c r="L104" s="181">
        <v>691963</v>
      </c>
      <c r="M104" s="183"/>
    </row>
    <row r="105" spans="2:13" ht="15" x14ac:dyDescent="0.3">
      <c r="B105" s="180" t="s">
        <v>514</v>
      </c>
      <c r="C105" s="180" t="s">
        <v>864</v>
      </c>
      <c r="D105" s="181">
        <v>496226</v>
      </c>
      <c r="E105" s="182">
        <v>0.73289881593269901</v>
      </c>
      <c r="F105" s="181">
        <v>2485</v>
      </c>
      <c r="G105" s="182">
        <v>3.6702098592027699E-3</v>
      </c>
      <c r="H105" s="181">
        <v>2414</v>
      </c>
      <c r="I105" s="182">
        <v>3.5653467203684099E-3</v>
      </c>
      <c r="J105" s="181">
        <v>175948</v>
      </c>
      <c r="K105" s="182">
        <v>0.25986562748773001</v>
      </c>
      <c r="L105" s="181">
        <v>677073</v>
      </c>
      <c r="M105" s="183"/>
    </row>
    <row r="106" spans="2:13" ht="15" x14ac:dyDescent="0.3">
      <c r="B106" s="180" t="s">
        <v>514</v>
      </c>
      <c r="C106" s="180" t="s">
        <v>865</v>
      </c>
      <c r="D106" s="181">
        <v>439886</v>
      </c>
      <c r="E106" s="182">
        <v>0.72476743764560903</v>
      </c>
      <c r="F106" s="181">
        <v>1953</v>
      </c>
      <c r="G106" s="182">
        <v>3.2178128099595699E-3</v>
      </c>
      <c r="H106" s="181">
        <v>1588</v>
      </c>
      <c r="I106" s="182">
        <v>2.6164294635001501E-3</v>
      </c>
      <c r="J106" s="181">
        <v>163507</v>
      </c>
      <c r="K106" s="182">
        <v>0.26939832008093101</v>
      </c>
      <c r="L106" s="181">
        <v>606934</v>
      </c>
      <c r="M106" s="183"/>
    </row>
    <row r="107" spans="2:13" ht="15" x14ac:dyDescent="0.3">
      <c r="B107" s="180" t="s">
        <v>514</v>
      </c>
      <c r="C107" s="180" t="s">
        <v>866</v>
      </c>
      <c r="D107" s="181">
        <v>416268</v>
      </c>
      <c r="E107" s="182">
        <v>0.75191832487969801</v>
      </c>
      <c r="F107" s="181">
        <v>1677</v>
      </c>
      <c r="G107" s="182">
        <v>3.0292192309359701E-3</v>
      </c>
      <c r="H107" s="181">
        <v>1111</v>
      </c>
      <c r="I107" s="182">
        <v>2.0068351613416E-3</v>
      </c>
      <c r="J107" s="181">
        <v>134552</v>
      </c>
      <c r="K107" s="182">
        <v>0.24304562072802399</v>
      </c>
      <c r="L107" s="181">
        <v>553608</v>
      </c>
      <c r="M107" s="183"/>
    </row>
    <row r="108" spans="2:13" ht="15" x14ac:dyDescent="0.3">
      <c r="B108" s="180" t="s">
        <v>514</v>
      </c>
      <c r="C108" s="180" t="s">
        <v>867</v>
      </c>
      <c r="D108" s="181">
        <v>162961</v>
      </c>
      <c r="E108" s="182">
        <v>0.74211485040302405</v>
      </c>
      <c r="F108" s="181">
        <v>1108</v>
      </c>
      <c r="G108" s="182">
        <v>5.0457671114349503E-3</v>
      </c>
      <c r="H108" s="181">
        <v>506</v>
      </c>
      <c r="I108" s="182">
        <v>2.3042943667744399E-3</v>
      </c>
      <c r="J108" s="181">
        <v>55015</v>
      </c>
      <c r="K108" s="182">
        <v>0.25053508811876701</v>
      </c>
      <c r="L108" s="181">
        <v>219590</v>
      </c>
      <c r="M108" s="183"/>
    </row>
    <row r="109" spans="2:13" ht="15" x14ac:dyDescent="0.3">
      <c r="B109" s="180" t="s">
        <v>514</v>
      </c>
      <c r="C109" s="180" t="s">
        <v>868</v>
      </c>
      <c r="D109" s="181">
        <v>157794</v>
      </c>
      <c r="E109" s="182">
        <v>0.68662509627476498</v>
      </c>
      <c r="F109" s="181">
        <v>2399</v>
      </c>
      <c r="G109" s="182">
        <v>1.04390129280148E-2</v>
      </c>
      <c r="H109" s="181">
        <v>443</v>
      </c>
      <c r="I109" s="182">
        <v>1.9276709992123999E-3</v>
      </c>
      <c r="J109" s="181">
        <v>69175</v>
      </c>
      <c r="K109" s="182">
        <v>0.30100821979800801</v>
      </c>
      <c r="L109" s="181">
        <v>229811</v>
      </c>
      <c r="M109" s="183"/>
    </row>
    <row r="110" spans="2:13" ht="15" x14ac:dyDescent="0.3">
      <c r="B110" s="180" t="s">
        <v>514</v>
      </c>
      <c r="C110" s="180" t="s">
        <v>869</v>
      </c>
      <c r="D110" s="181">
        <v>242155</v>
      </c>
      <c r="E110" s="182">
        <v>0.50679232094161197</v>
      </c>
      <c r="F110" s="181">
        <v>3568</v>
      </c>
      <c r="G110" s="182">
        <v>7.4672627082640096E-3</v>
      </c>
      <c r="H110" s="181">
        <v>1333</v>
      </c>
      <c r="I110" s="182">
        <v>2.78975930216253E-3</v>
      </c>
      <c r="J110" s="181">
        <v>230763</v>
      </c>
      <c r="K110" s="182">
        <v>0.48295065704796197</v>
      </c>
      <c r="L110" s="181">
        <v>477819</v>
      </c>
      <c r="M110" s="183"/>
    </row>
    <row r="111" spans="2:13" ht="15" x14ac:dyDescent="0.3">
      <c r="B111" s="187" t="s">
        <v>514</v>
      </c>
      <c r="C111" s="187" t="s">
        <v>870</v>
      </c>
      <c r="D111" s="188">
        <v>95770</v>
      </c>
      <c r="E111" s="189">
        <v>0.121816266929879</v>
      </c>
      <c r="F111" s="188">
        <v>4997</v>
      </c>
      <c r="G111" s="189">
        <v>6.3560184384317204E-3</v>
      </c>
      <c r="H111" s="188">
        <v>2138</v>
      </c>
      <c r="I111" s="189">
        <v>2.71946516337142E-3</v>
      </c>
      <c r="J111" s="188">
        <v>683279</v>
      </c>
      <c r="K111" s="189">
        <v>0.86910824946831799</v>
      </c>
      <c r="L111" s="188">
        <v>786184</v>
      </c>
      <c r="M111" s="183"/>
    </row>
    <row r="112" spans="2:13" ht="15" x14ac:dyDescent="0.3">
      <c r="B112" s="184" t="s">
        <v>515</v>
      </c>
      <c r="C112" s="184" t="s">
        <v>622</v>
      </c>
      <c r="D112" s="185">
        <v>69825</v>
      </c>
      <c r="E112" s="186">
        <v>0.18697732707442399</v>
      </c>
      <c r="F112" s="185">
        <v>7428</v>
      </c>
      <c r="G112" s="186">
        <v>1.9890692237863501E-2</v>
      </c>
      <c r="H112" s="185">
        <v>287638</v>
      </c>
      <c r="I112" s="186">
        <v>0.77023679778064003</v>
      </c>
      <c r="J112" s="185">
        <v>8550</v>
      </c>
      <c r="K112" s="186">
        <v>2.2895182907072299E-2</v>
      </c>
      <c r="L112" s="185">
        <v>373441</v>
      </c>
      <c r="M112" s="183"/>
    </row>
    <row r="113" spans="2:13" ht="15" x14ac:dyDescent="0.3">
      <c r="B113" s="180" t="s">
        <v>515</v>
      </c>
      <c r="C113" s="180" t="s">
        <v>855</v>
      </c>
      <c r="D113" s="181">
        <v>62744</v>
      </c>
      <c r="E113" s="182">
        <v>0.20538335892005499</v>
      </c>
      <c r="F113" s="181">
        <v>1525</v>
      </c>
      <c r="G113" s="182">
        <v>4.9918657139022601E-3</v>
      </c>
      <c r="H113" s="181">
        <v>232692</v>
      </c>
      <c r="I113" s="182">
        <v>0.76168342078645601</v>
      </c>
      <c r="J113" s="181">
        <v>8536</v>
      </c>
      <c r="K113" s="182">
        <v>2.79413545795867E-2</v>
      </c>
      <c r="L113" s="181">
        <v>305497</v>
      </c>
      <c r="M113" s="183"/>
    </row>
    <row r="114" spans="2:13" ht="15" x14ac:dyDescent="0.3">
      <c r="B114" s="180" t="s">
        <v>515</v>
      </c>
      <c r="C114" s="180" t="s">
        <v>856</v>
      </c>
      <c r="D114" s="181">
        <v>284643</v>
      </c>
      <c r="E114" s="182">
        <v>0.88561819007734799</v>
      </c>
      <c r="F114" s="181">
        <v>1569</v>
      </c>
      <c r="G114" s="182">
        <v>4.88167613547974E-3</v>
      </c>
      <c r="H114" s="181">
        <v>22160</v>
      </c>
      <c r="I114" s="182">
        <v>6.8947063838260603E-2</v>
      </c>
      <c r="J114" s="181">
        <v>13034</v>
      </c>
      <c r="K114" s="182">
        <v>4.0553069948912002E-2</v>
      </c>
      <c r="L114" s="181">
        <v>321406</v>
      </c>
      <c r="M114" s="183"/>
    </row>
    <row r="115" spans="2:13" ht="15" x14ac:dyDescent="0.3">
      <c r="B115" s="180" t="s">
        <v>515</v>
      </c>
      <c r="C115" s="180" t="s">
        <v>857</v>
      </c>
      <c r="D115" s="181">
        <v>306798</v>
      </c>
      <c r="E115" s="182">
        <v>0.893712221623432</v>
      </c>
      <c r="F115" s="181">
        <v>1661</v>
      </c>
      <c r="G115" s="182">
        <v>4.8385452320957797E-3</v>
      </c>
      <c r="H115" s="181">
        <v>16770</v>
      </c>
      <c r="I115" s="182">
        <v>4.8851537352345702E-2</v>
      </c>
      <c r="J115" s="181">
        <v>18056</v>
      </c>
      <c r="K115" s="182">
        <v>5.2597695792126101E-2</v>
      </c>
      <c r="L115" s="181">
        <v>343285</v>
      </c>
      <c r="M115" s="183"/>
    </row>
    <row r="116" spans="2:13" ht="15" x14ac:dyDescent="0.3">
      <c r="B116" s="180" t="s">
        <v>515</v>
      </c>
      <c r="C116" s="180" t="s">
        <v>858</v>
      </c>
      <c r="D116" s="181">
        <v>357044</v>
      </c>
      <c r="E116" s="182">
        <v>0.89666516822329001</v>
      </c>
      <c r="F116" s="181">
        <v>2722</v>
      </c>
      <c r="G116" s="182">
        <v>6.8359154275209602E-3</v>
      </c>
      <c r="H116" s="181">
        <v>13769</v>
      </c>
      <c r="I116" s="182">
        <v>3.4578882998360101E-2</v>
      </c>
      <c r="J116" s="181">
        <v>24656</v>
      </c>
      <c r="K116" s="182">
        <v>6.1920033350829101E-2</v>
      </c>
      <c r="L116" s="181">
        <v>398191</v>
      </c>
      <c r="M116" s="183"/>
    </row>
    <row r="117" spans="2:13" ht="15" x14ac:dyDescent="0.3">
      <c r="B117" s="180" t="s">
        <v>515</v>
      </c>
      <c r="C117" s="180" t="s">
        <v>859</v>
      </c>
      <c r="D117" s="181">
        <v>382640</v>
      </c>
      <c r="E117" s="182">
        <v>0.89230496569672302</v>
      </c>
      <c r="F117" s="181">
        <v>3661</v>
      </c>
      <c r="G117" s="182">
        <v>8.5373418341409702E-3</v>
      </c>
      <c r="H117" s="181">
        <v>10246</v>
      </c>
      <c r="I117" s="182">
        <v>2.3893363680035098E-2</v>
      </c>
      <c r="J117" s="181">
        <v>32275</v>
      </c>
      <c r="K117" s="182">
        <v>7.5264328789101304E-2</v>
      </c>
      <c r="L117" s="181">
        <v>428822</v>
      </c>
      <c r="M117" s="183"/>
    </row>
    <row r="118" spans="2:13" ht="15" x14ac:dyDescent="0.3">
      <c r="B118" s="180" t="s">
        <v>515</v>
      </c>
      <c r="C118" s="180" t="s">
        <v>860</v>
      </c>
      <c r="D118" s="181">
        <v>354298</v>
      </c>
      <c r="E118" s="182">
        <v>0.87574400348025505</v>
      </c>
      <c r="F118" s="181">
        <v>4308</v>
      </c>
      <c r="G118" s="182">
        <v>1.06483953253841E-2</v>
      </c>
      <c r="H118" s="181">
        <v>7166</v>
      </c>
      <c r="I118" s="182">
        <v>1.77127207292717E-2</v>
      </c>
      <c r="J118" s="181">
        <v>38796</v>
      </c>
      <c r="K118" s="182">
        <v>9.5894880465088705E-2</v>
      </c>
      <c r="L118" s="181">
        <v>404568</v>
      </c>
      <c r="M118" s="183"/>
    </row>
    <row r="119" spans="2:13" ht="15" x14ac:dyDescent="0.3">
      <c r="B119" s="180" t="s">
        <v>515</v>
      </c>
      <c r="C119" s="180" t="s">
        <v>861</v>
      </c>
      <c r="D119" s="181">
        <v>297309</v>
      </c>
      <c r="E119" s="182">
        <v>0.84686529751901296</v>
      </c>
      <c r="F119" s="181">
        <v>2261</v>
      </c>
      <c r="G119" s="182">
        <v>6.4403110490785301E-3</v>
      </c>
      <c r="H119" s="181">
        <v>4238</v>
      </c>
      <c r="I119" s="182">
        <v>1.2071666619192799E-2</v>
      </c>
      <c r="J119" s="181">
        <v>47262</v>
      </c>
      <c r="K119" s="182">
        <v>0.13462272481271501</v>
      </c>
      <c r="L119" s="181">
        <v>351070</v>
      </c>
      <c r="M119" s="183"/>
    </row>
    <row r="120" spans="2:13" ht="15" x14ac:dyDescent="0.3">
      <c r="B120" s="180" t="s">
        <v>515</v>
      </c>
      <c r="C120" s="180" t="s">
        <v>862</v>
      </c>
      <c r="D120" s="181">
        <v>314521</v>
      </c>
      <c r="E120" s="182">
        <v>0.81544867423898704</v>
      </c>
      <c r="F120" s="181">
        <v>1777</v>
      </c>
      <c r="G120" s="182">
        <v>4.6071718394723399E-3</v>
      </c>
      <c r="H120" s="181">
        <v>3018</v>
      </c>
      <c r="I120" s="182">
        <v>7.8246733885917394E-3</v>
      </c>
      <c r="J120" s="181">
        <v>66387</v>
      </c>
      <c r="K120" s="182">
        <v>0.17211948053294901</v>
      </c>
      <c r="L120" s="181">
        <v>385703</v>
      </c>
      <c r="M120" s="183"/>
    </row>
    <row r="121" spans="2:13" ht="15" x14ac:dyDescent="0.3">
      <c r="B121" s="180" t="s">
        <v>515</v>
      </c>
      <c r="C121" s="180" t="s">
        <v>863</v>
      </c>
      <c r="D121" s="181">
        <v>316977</v>
      </c>
      <c r="E121" s="182">
        <v>0.78353565840310302</v>
      </c>
      <c r="F121" s="181">
        <v>1688</v>
      </c>
      <c r="G121" s="182">
        <v>4.1725683295142499E-3</v>
      </c>
      <c r="H121" s="181">
        <v>2044</v>
      </c>
      <c r="I121" s="182">
        <v>5.0525649677293401E-3</v>
      </c>
      <c r="J121" s="181">
        <v>83838</v>
      </c>
      <c r="K121" s="182">
        <v>0.207239208299654</v>
      </c>
      <c r="L121" s="181">
        <v>404547</v>
      </c>
      <c r="M121" s="183"/>
    </row>
    <row r="122" spans="2:13" ht="15" x14ac:dyDescent="0.3">
      <c r="B122" s="180" t="s">
        <v>515</v>
      </c>
      <c r="C122" s="180" t="s">
        <v>864</v>
      </c>
      <c r="D122" s="181">
        <v>310576</v>
      </c>
      <c r="E122" s="182">
        <v>0.75838660682454195</v>
      </c>
      <c r="F122" s="181">
        <v>1573</v>
      </c>
      <c r="G122" s="182">
        <v>3.84106348376888E-3</v>
      </c>
      <c r="H122" s="181">
        <v>1546</v>
      </c>
      <c r="I122" s="182">
        <v>3.77513295988982E-3</v>
      </c>
      <c r="J122" s="181">
        <v>95827</v>
      </c>
      <c r="K122" s="182">
        <v>0.2339971967318</v>
      </c>
      <c r="L122" s="181">
        <v>409522</v>
      </c>
      <c r="M122" s="183"/>
    </row>
    <row r="123" spans="2:13" ht="15" x14ac:dyDescent="0.3">
      <c r="B123" s="180" t="s">
        <v>515</v>
      </c>
      <c r="C123" s="180" t="s">
        <v>865</v>
      </c>
      <c r="D123" s="181">
        <v>284670</v>
      </c>
      <c r="E123" s="182">
        <v>0.74957540649068499</v>
      </c>
      <c r="F123" s="181">
        <v>1332</v>
      </c>
      <c r="G123" s="182">
        <v>3.5073398722928E-3</v>
      </c>
      <c r="H123" s="181">
        <v>1080</v>
      </c>
      <c r="I123" s="182">
        <v>2.8437890856428099E-3</v>
      </c>
      <c r="J123" s="181">
        <v>92693</v>
      </c>
      <c r="K123" s="182">
        <v>0.24407346455137899</v>
      </c>
      <c r="L123" s="181">
        <v>379775</v>
      </c>
      <c r="M123" s="183"/>
    </row>
    <row r="124" spans="2:13" ht="15" x14ac:dyDescent="0.3">
      <c r="B124" s="180" t="s">
        <v>515</v>
      </c>
      <c r="C124" s="180" t="s">
        <v>866</v>
      </c>
      <c r="D124" s="181">
        <v>280198</v>
      </c>
      <c r="E124" s="182">
        <v>0.78536112294548999</v>
      </c>
      <c r="F124" s="181">
        <v>1079</v>
      </c>
      <c r="G124" s="182">
        <v>3.0243065677063499E-3</v>
      </c>
      <c r="H124" s="181">
        <v>778</v>
      </c>
      <c r="I124" s="182">
        <v>2.1806399533600899E-3</v>
      </c>
      <c r="J124" s="181">
        <v>74721</v>
      </c>
      <c r="K124" s="182">
        <v>0.209433930533444</v>
      </c>
      <c r="L124" s="181">
        <v>356776</v>
      </c>
      <c r="M124" s="183"/>
    </row>
    <row r="125" spans="2:13" ht="15" x14ac:dyDescent="0.3">
      <c r="B125" s="180" t="s">
        <v>515</v>
      </c>
      <c r="C125" s="180" t="s">
        <v>867</v>
      </c>
      <c r="D125" s="181">
        <v>103104</v>
      </c>
      <c r="E125" s="182">
        <v>0.76418618440557395</v>
      </c>
      <c r="F125" s="181">
        <v>725</v>
      </c>
      <c r="G125" s="182">
        <v>5.3735546990809398E-3</v>
      </c>
      <c r="H125" s="181">
        <v>333</v>
      </c>
      <c r="I125" s="182">
        <v>2.46812926178476E-3</v>
      </c>
      <c r="J125" s="181">
        <v>30758</v>
      </c>
      <c r="K125" s="182">
        <v>0.227972131633561</v>
      </c>
      <c r="L125" s="181">
        <v>134920</v>
      </c>
      <c r="M125" s="183"/>
    </row>
    <row r="126" spans="2:13" ht="15" x14ac:dyDescent="0.3">
      <c r="B126" s="180" t="s">
        <v>515</v>
      </c>
      <c r="C126" s="180" t="s">
        <v>868</v>
      </c>
      <c r="D126" s="181">
        <v>91417</v>
      </c>
      <c r="E126" s="182">
        <v>0.68984590772574295</v>
      </c>
      <c r="F126" s="181">
        <v>1329</v>
      </c>
      <c r="G126" s="182">
        <v>1.0028826272657301E-2</v>
      </c>
      <c r="H126" s="181">
        <v>293</v>
      </c>
      <c r="I126" s="182">
        <v>2.2110203896829098E-3</v>
      </c>
      <c r="J126" s="181">
        <v>39479</v>
      </c>
      <c r="K126" s="182">
        <v>0.29791424561191698</v>
      </c>
      <c r="L126" s="181">
        <v>132518</v>
      </c>
      <c r="M126" s="183"/>
    </row>
    <row r="127" spans="2:13" ht="15" x14ac:dyDescent="0.3">
      <c r="B127" s="180" t="s">
        <v>515</v>
      </c>
      <c r="C127" s="180" t="s">
        <v>869</v>
      </c>
      <c r="D127" s="181">
        <v>139691</v>
      </c>
      <c r="E127" s="182">
        <v>0.50473330876348599</v>
      </c>
      <c r="F127" s="181">
        <v>1881</v>
      </c>
      <c r="G127" s="182">
        <v>6.7964532703189001E-3</v>
      </c>
      <c r="H127" s="181">
        <v>735</v>
      </c>
      <c r="I127" s="182">
        <v>2.6557114054675101E-3</v>
      </c>
      <c r="J127" s="181">
        <v>134455</v>
      </c>
      <c r="K127" s="182">
        <v>0.48581452656072699</v>
      </c>
      <c r="L127" s="181">
        <v>276762</v>
      </c>
      <c r="M127" s="183"/>
    </row>
    <row r="128" spans="2:13" ht="15" x14ac:dyDescent="0.3">
      <c r="B128" s="187" t="s">
        <v>515</v>
      </c>
      <c r="C128" s="187" t="s">
        <v>870</v>
      </c>
      <c r="D128" s="188">
        <v>54835</v>
      </c>
      <c r="E128" s="189">
        <v>0.120866331777915</v>
      </c>
      <c r="F128" s="188">
        <v>2756</v>
      </c>
      <c r="G128" s="189">
        <v>6.0747261854643001E-3</v>
      </c>
      <c r="H128" s="188">
        <v>1234</v>
      </c>
      <c r="I128" s="189">
        <v>2.7199608537238598E-3</v>
      </c>
      <c r="J128" s="188">
        <v>394858</v>
      </c>
      <c r="K128" s="189">
        <v>0.87033898118289599</v>
      </c>
      <c r="L128" s="188">
        <v>453683</v>
      </c>
      <c r="M128" s="183"/>
    </row>
    <row r="129" spans="2:13" ht="15" x14ac:dyDescent="0.3">
      <c r="B129" s="184" t="s">
        <v>516</v>
      </c>
      <c r="C129" s="184" t="s">
        <v>622</v>
      </c>
      <c r="D129" s="185">
        <v>90262</v>
      </c>
      <c r="E129" s="186">
        <v>0.278031215443235</v>
      </c>
      <c r="F129" s="185">
        <v>4932</v>
      </c>
      <c r="G129" s="186">
        <v>1.5191885340077101E-2</v>
      </c>
      <c r="H129" s="185">
        <v>218001</v>
      </c>
      <c r="I129" s="186">
        <v>0.67150166180497595</v>
      </c>
      <c r="J129" s="185">
        <v>11452</v>
      </c>
      <c r="K129" s="186">
        <v>3.5275237411711798E-2</v>
      </c>
      <c r="L129" s="185">
        <v>324647</v>
      </c>
      <c r="M129" s="183"/>
    </row>
    <row r="130" spans="2:13" ht="15" x14ac:dyDescent="0.3">
      <c r="B130" s="180" t="s">
        <v>516</v>
      </c>
      <c r="C130" s="180" t="s">
        <v>855</v>
      </c>
      <c r="D130" s="181">
        <v>73233</v>
      </c>
      <c r="E130" s="182">
        <v>0.28348075173708598</v>
      </c>
      <c r="F130" s="181">
        <v>1268</v>
      </c>
      <c r="G130" s="182">
        <v>4.9083554299649704E-3</v>
      </c>
      <c r="H130" s="181">
        <v>174935</v>
      </c>
      <c r="I130" s="182">
        <v>0.67716337313952801</v>
      </c>
      <c r="J130" s="181">
        <v>8899</v>
      </c>
      <c r="K130" s="182">
        <v>3.4447519693421302E-2</v>
      </c>
      <c r="L130" s="181">
        <v>258335</v>
      </c>
      <c r="M130" s="183"/>
    </row>
    <row r="131" spans="2:13" ht="15" x14ac:dyDescent="0.3">
      <c r="B131" s="180" t="s">
        <v>516</v>
      </c>
      <c r="C131" s="180" t="s">
        <v>856</v>
      </c>
      <c r="D131" s="181">
        <v>251298</v>
      </c>
      <c r="E131" s="182">
        <v>0.88664726118020598</v>
      </c>
      <c r="F131" s="181">
        <v>1405</v>
      </c>
      <c r="G131" s="182">
        <v>4.9572197230307799E-3</v>
      </c>
      <c r="H131" s="181">
        <v>16871</v>
      </c>
      <c r="I131" s="182">
        <v>5.9525447649289902E-2</v>
      </c>
      <c r="J131" s="181">
        <v>13851</v>
      </c>
      <c r="K131" s="182">
        <v>4.88700714474729E-2</v>
      </c>
      <c r="L131" s="181">
        <v>283425</v>
      </c>
      <c r="M131" s="183"/>
    </row>
    <row r="132" spans="2:13" ht="15" x14ac:dyDescent="0.3">
      <c r="B132" s="180" t="s">
        <v>516</v>
      </c>
      <c r="C132" s="180" t="s">
        <v>857</v>
      </c>
      <c r="D132" s="181">
        <v>279658</v>
      </c>
      <c r="E132" s="182">
        <v>0.88743693079046704</v>
      </c>
      <c r="F132" s="181">
        <v>1498</v>
      </c>
      <c r="G132" s="182">
        <v>4.7535937549582699E-3</v>
      </c>
      <c r="H132" s="181">
        <v>12510</v>
      </c>
      <c r="I132" s="182">
        <v>3.9697902452955902E-2</v>
      </c>
      <c r="J132" s="181">
        <v>21464</v>
      </c>
      <c r="K132" s="182">
        <v>6.8111573001618395E-2</v>
      </c>
      <c r="L132" s="181">
        <v>315130</v>
      </c>
      <c r="M132" s="183"/>
    </row>
    <row r="133" spans="2:13" ht="15" x14ac:dyDescent="0.3">
      <c r="B133" s="180" t="s">
        <v>516</v>
      </c>
      <c r="C133" s="180" t="s">
        <v>858</v>
      </c>
      <c r="D133" s="181">
        <v>334741</v>
      </c>
      <c r="E133" s="182">
        <v>0.88088809591478001</v>
      </c>
      <c r="F133" s="181">
        <v>2419</v>
      </c>
      <c r="G133" s="182">
        <v>6.3657224660793E-3</v>
      </c>
      <c r="H133" s="181">
        <v>9994</v>
      </c>
      <c r="I133" s="182">
        <v>2.6299723160808801E-2</v>
      </c>
      <c r="J133" s="181">
        <v>32850</v>
      </c>
      <c r="K133" s="182">
        <v>8.6446458458332001E-2</v>
      </c>
      <c r="L133" s="181">
        <v>380004</v>
      </c>
      <c r="M133" s="183"/>
    </row>
    <row r="134" spans="2:13" ht="15" x14ac:dyDescent="0.3">
      <c r="B134" s="180" t="s">
        <v>516</v>
      </c>
      <c r="C134" s="180" t="s">
        <v>859</v>
      </c>
      <c r="D134" s="181">
        <v>373000</v>
      </c>
      <c r="E134" s="182">
        <v>0.87042762965987996</v>
      </c>
      <c r="F134" s="181">
        <v>2854</v>
      </c>
      <c r="G134" s="182">
        <v>6.6600548392742502E-3</v>
      </c>
      <c r="H134" s="181">
        <v>7471</v>
      </c>
      <c r="I134" s="182">
        <v>1.7434222040721099E-2</v>
      </c>
      <c r="J134" s="181">
        <v>45200</v>
      </c>
      <c r="K134" s="182">
        <v>0.105478093460125</v>
      </c>
      <c r="L134" s="181">
        <v>428525</v>
      </c>
      <c r="M134" s="183"/>
    </row>
    <row r="135" spans="2:13" ht="15" x14ac:dyDescent="0.3">
      <c r="B135" s="180" t="s">
        <v>516</v>
      </c>
      <c r="C135" s="180" t="s">
        <v>860</v>
      </c>
      <c r="D135" s="181">
        <v>366129</v>
      </c>
      <c r="E135" s="182">
        <v>0.84849503133227</v>
      </c>
      <c r="F135" s="181">
        <v>3489</v>
      </c>
      <c r="G135" s="182">
        <v>8.0856724387259396E-3</v>
      </c>
      <c r="H135" s="181">
        <v>5117</v>
      </c>
      <c r="I135" s="182">
        <v>1.18585227483407E-2</v>
      </c>
      <c r="J135" s="181">
        <v>56769</v>
      </c>
      <c r="K135" s="182">
        <v>0.131560773480663</v>
      </c>
      <c r="L135" s="181">
        <v>431504</v>
      </c>
      <c r="M135" s="183"/>
    </row>
    <row r="136" spans="2:13" ht="15" x14ac:dyDescent="0.3">
      <c r="B136" s="180" t="s">
        <v>516</v>
      </c>
      <c r="C136" s="180" t="s">
        <v>861</v>
      </c>
      <c r="D136" s="181">
        <v>310701</v>
      </c>
      <c r="E136" s="182">
        <v>0.80275369208668801</v>
      </c>
      <c r="F136" s="181">
        <v>1811</v>
      </c>
      <c r="G136" s="182">
        <v>4.6790545777740996E-3</v>
      </c>
      <c r="H136" s="181">
        <v>2890</v>
      </c>
      <c r="I136" s="182">
        <v>7.4668513140624801E-3</v>
      </c>
      <c r="J136" s="181">
        <v>71642</v>
      </c>
      <c r="K136" s="182">
        <v>0.18510040202147601</v>
      </c>
      <c r="L136" s="181">
        <v>387044</v>
      </c>
      <c r="M136" s="183"/>
    </row>
    <row r="137" spans="2:13" ht="15" x14ac:dyDescent="0.3">
      <c r="B137" s="180" t="s">
        <v>516</v>
      </c>
      <c r="C137" s="180" t="s">
        <v>862</v>
      </c>
      <c r="D137" s="181">
        <v>332414</v>
      </c>
      <c r="E137" s="182">
        <v>0.75647321733352102</v>
      </c>
      <c r="F137" s="181">
        <v>1518</v>
      </c>
      <c r="G137" s="182">
        <v>3.4545065608316298E-3</v>
      </c>
      <c r="H137" s="181">
        <v>2111</v>
      </c>
      <c r="I137" s="182">
        <v>4.80399430165716E-3</v>
      </c>
      <c r="J137" s="181">
        <v>103383</v>
      </c>
      <c r="K137" s="182">
        <v>0.23526828180399001</v>
      </c>
      <c r="L137" s="181">
        <v>439426</v>
      </c>
      <c r="M137" s="183"/>
    </row>
    <row r="138" spans="2:13" ht="15" x14ac:dyDescent="0.3">
      <c r="B138" s="180" t="s">
        <v>516</v>
      </c>
      <c r="C138" s="180" t="s">
        <v>863</v>
      </c>
      <c r="D138" s="181">
        <v>333162</v>
      </c>
      <c r="E138" s="182">
        <v>0.70946062491615203</v>
      </c>
      <c r="F138" s="181">
        <v>1373</v>
      </c>
      <c r="G138" s="182">
        <v>2.92377113239168E-3</v>
      </c>
      <c r="H138" s="181">
        <v>1596</v>
      </c>
      <c r="I138" s="182">
        <v>3.3986443753074398E-3</v>
      </c>
      <c r="J138" s="181">
        <v>133468</v>
      </c>
      <c r="K138" s="182">
        <v>0.28421695957614901</v>
      </c>
      <c r="L138" s="181">
        <v>469599</v>
      </c>
      <c r="M138" s="183"/>
    </row>
    <row r="139" spans="2:13" ht="15" x14ac:dyDescent="0.3">
      <c r="B139" s="180" t="s">
        <v>516</v>
      </c>
      <c r="C139" s="180" t="s">
        <v>864</v>
      </c>
      <c r="D139" s="181">
        <v>319469</v>
      </c>
      <c r="E139" s="182">
        <v>0.67209796962537705</v>
      </c>
      <c r="F139" s="181">
        <v>1353</v>
      </c>
      <c r="G139" s="182">
        <v>2.8464375351071099E-3</v>
      </c>
      <c r="H139" s="181">
        <v>1109</v>
      </c>
      <c r="I139" s="182">
        <v>2.33311103210184E-3</v>
      </c>
      <c r="J139" s="181">
        <v>153400</v>
      </c>
      <c r="K139" s="182">
        <v>0.32272248180741397</v>
      </c>
      <c r="L139" s="181">
        <v>475331</v>
      </c>
      <c r="M139" s="183"/>
    </row>
    <row r="140" spans="2:13" ht="15" x14ac:dyDescent="0.3">
      <c r="B140" s="180" t="s">
        <v>516</v>
      </c>
      <c r="C140" s="180" t="s">
        <v>865</v>
      </c>
      <c r="D140" s="181">
        <v>285352</v>
      </c>
      <c r="E140" s="182">
        <v>0.65407951589057101</v>
      </c>
      <c r="F140" s="181">
        <v>1191</v>
      </c>
      <c r="G140" s="182">
        <v>2.7299920919624499E-3</v>
      </c>
      <c r="H140" s="181">
        <v>935</v>
      </c>
      <c r="I140" s="182">
        <v>2.1431927842022599E-3</v>
      </c>
      <c r="J140" s="181">
        <v>148787</v>
      </c>
      <c r="K140" s="182">
        <v>0.34104729923326399</v>
      </c>
      <c r="L140" s="181">
        <v>436265</v>
      </c>
      <c r="M140" s="183"/>
    </row>
    <row r="141" spans="2:13" ht="15" x14ac:dyDescent="0.3">
      <c r="B141" s="180" t="s">
        <v>516</v>
      </c>
      <c r="C141" s="180" t="s">
        <v>866</v>
      </c>
      <c r="D141" s="181">
        <v>272455</v>
      </c>
      <c r="E141" s="182">
        <v>0.68564561995117901</v>
      </c>
      <c r="F141" s="181">
        <v>1015</v>
      </c>
      <c r="G141" s="182">
        <v>2.5542944862470699E-3</v>
      </c>
      <c r="H141" s="181">
        <v>670</v>
      </c>
      <c r="I141" s="182">
        <v>1.6860860155522601E-3</v>
      </c>
      <c r="J141" s="181">
        <v>123230</v>
      </c>
      <c r="K141" s="182">
        <v>0.31011399954702201</v>
      </c>
      <c r="L141" s="181">
        <v>397370</v>
      </c>
      <c r="M141" s="183"/>
    </row>
    <row r="142" spans="2:13" ht="15" x14ac:dyDescent="0.3">
      <c r="B142" s="180" t="s">
        <v>516</v>
      </c>
      <c r="C142" s="180" t="s">
        <v>867</v>
      </c>
      <c r="D142" s="181">
        <v>100653</v>
      </c>
      <c r="E142" s="182">
        <v>0.65608744964605603</v>
      </c>
      <c r="F142" s="181">
        <v>620</v>
      </c>
      <c r="G142" s="182">
        <v>4.0413521582124204E-3</v>
      </c>
      <c r="H142" s="181">
        <v>374</v>
      </c>
      <c r="I142" s="182">
        <v>2.43784791479265E-3</v>
      </c>
      <c r="J142" s="181">
        <v>51767</v>
      </c>
      <c r="K142" s="182">
        <v>0.33743335028093902</v>
      </c>
      <c r="L142" s="181">
        <v>153414</v>
      </c>
      <c r="M142" s="183"/>
    </row>
    <row r="143" spans="2:13" ht="15" x14ac:dyDescent="0.3">
      <c r="B143" s="180" t="s">
        <v>516</v>
      </c>
      <c r="C143" s="180" t="s">
        <v>868</v>
      </c>
      <c r="D143" s="181">
        <v>90302</v>
      </c>
      <c r="E143" s="182">
        <v>0.57903342673754299</v>
      </c>
      <c r="F143" s="181">
        <v>1045</v>
      </c>
      <c r="G143" s="182">
        <v>6.70073676043423E-3</v>
      </c>
      <c r="H143" s="181">
        <v>305</v>
      </c>
      <c r="I143" s="182">
        <v>1.9557174276865498E-3</v>
      </c>
      <c r="J143" s="181">
        <v>64301</v>
      </c>
      <c r="K143" s="182">
        <v>0.41231011907433701</v>
      </c>
      <c r="L143" s="181">
        <v>155953</v>
      </c>
      <c r="M143" s="183"/>
    </row>
    <row r="144" spans="2:13" ht="15" x14ac:dyDescent="0.3">
      <c r="B144" s="180" t="s">
        <v>516</v>
      </c>
      <c r="C144" s="180" t="s">
        <v>869</v>
      </c>
      <c r="D144" s="181">
        <v>131446</v>
      </c>
      <c r="E144" s="182">
        <v>0.40050945011685102</v>
      </c>
      <c r="F144" s="181">
        <v>1779</v>
      </c>
      <c r="G144" s="182">
        <v>5.4205248676861802E-3</v>
      </c>
      <c r="H144" s="181">
        <v>730</v>
      </c>
      <c r="I144" s="182">
        <v>2.2242738355317099E-3</v>
      </c>
      <c r="J144" s="181">
        <v>194242</v>
      </c>
      <c r="K144" s="182">
        <v>0.59184575117993199</v>
      </c>
      <c r="L144" s="181">
        <v>328197</v>
      </c>
      <c r="M144" s="183"/>
    </row>
    <row r="145" spans="2:13" ht="15" x14ac:dyDescent="0.3">
      <c r="B145" s="187" t="s">
        <v>516</v>
      </c>
      <c r="C145" s="187" t="s">
        <v>870</v>
      </c>
      <c r="D145" s="188">
        <v>42673</v>
      </c>
      <c r="E145" s="189">
        <v>7.7050858658539001E-2</v>
      </c>
      <c r="F145" s="188">
        <v>2170</v>
      </c>
      <c r="G145" s="189">
        <v>3.9181769102015198E-3</v>
      </c>
      <c r="H145" s="188">
        <v>832</v>
      </c>
      <c r="I145" s="189">
        <v>1.50226875082381E-3</v>
      </c>
      <c r="J145" s="188">
        <v>508154</v>
      </c>
      <c r="K145" s="189">
        <v>0.91752869568043605</v>
      </c>
      <c r="L145" s="188">
        <v>553829</v>
      </c>
      <c r="M145" s="183"/>
    </row>
    <row r="146" spans="2:13" ht="15" x14ac:dyDescent="0.3">
      <c r="B146" s="184" t="s">
        <v>517</v>
      </c>
      <c r="C146" s="184" t="s">
        <v>622</v>
      </c>
      <c r="D146" s="185">
        <v>68926</v>
      </c>
      <c r="E146" s="186">
        <v>0.23983937867104599</v>
      </c>
      <c r="F146" s="185">
        <v>6422</v>
      </c>
      <c r="G146" s="186">
        <v>2.2346407594020502E-2</v>
      </c>
      <c r="H146" s="185">
        <v>204255</v>
      </c>
      <c r="I146" s="186">
        <v>0.71073894162514295</v>
      </c>
      <c r="J146" s="185">
        <v>7781</v>
      </c>
      <c r="K146" s="186">
        <v>2.70752721097904E-2</v>
      </c>
      <c r="L146" s="185">
        <v>287384</v>
      </c>
      <c r="M146" s="183"/>
    </row>
    <row r="147" spans="2:13" ht="15" x14ac:dyDescent="0.3">
      <c r="B147" s="180" t="s">
        <v>517</v>
      </c>
      <c r="C147" s="180" t="s">
        <v>855</v>
      </c>
      <c r="D147" s="181">
        <v>60149</v>
      </c>
      <c r="E147" s="182">
        <v>0.248877652773698</v>
      </c>
      <c r="F147" s="181">
        <v>1339</v>
      </c>
      <c r="G147" s="182">
        <v>5.5403610544478097E-3</v>
      </c>
      <c r="H147" s="181">
        <v>173505</v>
      </c>
      <c r="I147" s="182">
        <v>0.71790914469900402</v>
      </c>
      <c r="J147" s="181">
        <v>6688</v>
      </c>
      <c r="K147" s="182">
        <v>2.7672841472850599E-2</v>
      </c>
      <c r="L147" s="181">
        <v>241681</v>
      </c>
      <c r="M147" s="183"/>
    </row>
    <row r="148" spans="2:13" ht="15" x14ac:dyDescent="0.3">
      <c r="B148" s="180" t="s">
        <v>517</v>
      </c>
      <c r="C148" s="180" t="s">
        <v>856</v>
      </c>
      <c r="D148" s="181">
        <v>237860</v>
      </c>
      <c r="E148" s="182">
        <v>0.88905334843370998</v>
      </c>
      <c r="F148" s="181">
        <v>1186</v>
      </c>
      <c r="G148" s="182">
        <v>4.43293227630699E-3</v>
      </c>
      <c r="H148" s="181">
        <v>17778</v>
      </c>
      <c r="I148" s="182">
        <v>6.6449131541471806E-2</v>
      </c>
      <c r="J148" s="181">
        <v>10719</v>
      </c>
      <c r="K148" s="182">
        <v>4.0064587748511502E-2</v>
      </c>
      <c r="L148" s="181">
        <v>267543</v>
      </c>
      <c r="M148" s="183"/>
    </row>
    <row r="149" spans="2:13" ht="15" x14ac:dyDescent="0.3">
      <c r="B149" s="180" t="s">
        <v>517</v>
      </c>
      <c r="C149" s="180" t="s">
        <v>857</v>
      </c>
      <c r="D149" s="181">
        <v>270810</v>
      </c>
      <c r="E149" s="182">
        <v>0.89887379388403399</v>
      </c>
      <c r="F149" s="181">
        <v>1123</v>
      </c>
      <c r="G149" s="182">
        <v>3.72746674986806E-3</v>
      </c>
      <c r="H149" s="181">
        <v>12997</v>
      </c>
      <c r="I149" s="182">
        <v>4.3139702001812302E-2</v>
      </c>
      <c r="J149" s="181">
        <v>16347</v>
      </c>
      <c r="K149" s="182">
        <v>5.4259037364286E-2</v>
      </c>
      <c r="L149" s="181">
        <v>301277</v>
      </c>
      <c r="M149" s="183"/>
    </row>
    <row r="150" spans="2:13" ht="15" x14ac:dyDescent="0.3">
      <c r="B150" s="180" t="s">
        <v>517</v>
      </c>
      <c r="C150" s="180" t="s">
        <v>858</v>
      </c>
      <c r="D150" s="181">
        <v>323266</v>
      </c>
      <c r="E150" s="182">
        <v>0.89832543198074799</v>
      </c>
      <c r="F150" s="181">
        <v>1668</v>
      </c>
      <c r="G150" s="182">
        <v>4.6352131697855199E-3</v>
      </c>
      <c r="H150" s="181">
        <v>10290</v>
      </c>
      <c r="I150" s="182">
        <v>2.8594930166122901E-2</v>
      </c>
      <c r="J150" s="181">
        <v>24630</v>
      </c>
      <c r="K150" s="182">
        <v>6.8444424683343802E-2</v>
      </c>
      <c r="L150" s="181">
        <v>359854</v>
      </c>
      <c r="M150" s="183"/>
    </row>
    <row r="151" spans="2:13" ht="15" x14ac:dyDescent="0.3">
      <c r="B151" s="180" t="s">
        <v>517</v>
      </c>
      <c r="C151" s="180" t="s">
        <v>859</v>
      </c>
      <c r="D151" s="181">
        <v>352768</v>
      </c>
      <c r="E151" s="182">
        <v>0.88814813882349997</v>
      </c>
      <c r="F151" s="181">
        <v>1876</v>
      </c>
      <c r="G151" s="182">
        <v>4.7231208852075201E-3</v>
      </c>
      <c r="H151" s="181">
        <v>7525</v>
      </c>
      <c r="I151" s="182">
        <v>1.8945354297007801E-2</v>
      </c>
      <c r="J151" s="181">
        <v>35026</v>
      </c>
      <c r="K151" s="182">
        <v>8.8183385994284894E-2</v>
      </c>
      <c r="L151" s="181">
        <v>397195</v>
      </c>
      <c r="M151" s="183"/>
    </row>
    <row r="152" spans="2:13" ht="15" x14ac:dyDescent="0.3">
      <c r="B152" s="180" t="s">
        <v>517</v>
      </c>
      <c r="C152" s="180" t="s">
        <v>860</v>
      </c>
      <c r="D152" s="181">
        <v>340609</v>
      </c>
      <c r="E152" s="182">
        <v>0.86485642391572104</v>
      </c>
      <c r="F152" s="181">
        <v>2513</v>
      </c>
      <c r="G152" s="182">
        <v>6.3808771738274898E-3</v>
      </c>
      <c r="H152" s="181">
        <v>5239</v>
      </c>
      <c r="I152" s="182">
        <v>1.3302592723311701E-2</v>
      </c>
      <c r="J152" s="181">
        <v>45472</v>
      </c>
      <c r="K152" s="182">
        <v>0.11546010618714</v>
      </c>
      <c r="L152" s="181">
        <v>393833</v>
      </c>
      <c r="M152" s="183"/>
    </row>
    <row r="153" spans="2:13" ht="15" x14ac:dyDescent="0.3">
      <c r="B153" s="180" t="s">
        <v>517</v>
      </c>
      <c r="C153" s="180" t="s">
        <v>861</v>
      </c>
      <c r="D153" s="181">
        <v>282449</v>
      </c>
      <c r="E153" s="182">
        <v>0.82135202961472398</v>
      </c>
      <c r="F153" s="181">
        <v>1469</v>
      </c>
      <c r="G153" s="182">
        <v>4.27180174652425E-3</v>
      </c>
      <c r="H153" s="181">
        <v>3127</v>
      </c>
      <c r="I153" s="182">
        <v>9.0932090274890003E-3</v>
      </c>
      <c r="J153" s="181">
        <v>56838</v>
      </c>
      <c r="K153" s="182">
        <v>0.16528295961126299</v>
      </c>
      <c r="L153" s="181">
        <v>343883</v>
      </c>
      <c r="M153" s="183"/>
    </row>
    <row r="154" spans="2:13" ht="15" x14ac:dyDescent="0.3">
      <c r="B154" s="180" t="s">
        <v>517</v>
      </c>
      <c r="C154" s="180" t="s">
        <v>862</v>
      </c>
      <c r="D154" s="181">
        <v>305467</v>
      </c>
      <c r="E154" s="182">
        <v>0.78078025115468297</v>
      </c>
      <c r="F154" s="181">
        <v>1251</v>
      </c>
      <c r="G154" s="182">
        <v>3.1975830259717399E-3</v>
      </c>
      <c r="H154" s="181">
        <v>2262</v>
      </c>
      <c r="I154" s="182">
        <v>5.7817208671047697E-3</v>
      </c>
      <c r="J154" s="181">
        <v>82253</v>
      </c>
      <c r="K154" s="182">
        <v>0.21024044495224101</v>
      </c>
      <c r="L154" s="181">
        <v>391233</v>
      </c>
      <c r="M154" s="183"/>
    </row>
    <row r="155" spans="2:13" ht="15" x14ac:dyDescent="0.3">
      <c r="B155" s="180" t="s">
        <v>517</v>
      </c>
      <c r="C155" s="180" t="s">
        <v>863</v>
      </c>
      <c r="D155" s="181">
        <v>312128</v>
      </c>
      <c r="E155" s="182">
        <v>0.73755996124672096</v>
      </c>
      <c r="F155" s="181">
        <v>1186</v>
      </c>
      <c r="G155" s="182">
        <v>2.8025236891230901E-3</v>
      </c>
      <c r="H155" s="181">
        <v>1540</v>
      </c>
      <c r="I155" s="182">
        <v>3.6390273872256001E-3</v>
      </c>
      <c r="J155" s="181">
        <v>108336</v>
      </c>
      <c r="K155" s="182">
        <v>0.25599848767693001</v>
      </c>
      <c r="L155" s="181">
        <v>423190</v>
      </c>
      <c r="M155" s="183"/>
    </row>
    <row r="156" spans="2:13" ht="15" x14ac:dyDescent="0.3">
      <c r="B156" s="180" t="s">
        <v>517</v>
      </c>
      <c r="C156" s="180" t="s">
        <v>864</v>
      </c>
      <c r="D156" s="181">
        <v>304949</v>
      </c>
      <c r="E156" s="182">
        <v>0.70346114630286605</v>
      </c>
      <c r="F156" s="181">
        <v>1108</v>
      </c>
      <c r="G156" s="182">
        <v>2.55595181523329E-3</v>
      </c>
      <c r="H156" s="181">
        <v>1154</v>
      </c>
      <c r="I156" s="182">
        <v>2.6620653382483902E-3</v>
      </c>
      <c r="J156" s="181">
        <v>126287</v>
      </c>
      <c r="K156" s="182">
        <v>0.29132083654365198</v>
      </c>
      <c r="L156" s="181">
        <v>433498</v>
      </c>
      <c r="M156" s="183"/>
    </row>
    <row r="157" spans="2:13" ht="15" x14ac:dyDescent="0.3">
      <c r="B157" s="180" t="s">
        <v>517</v>
      </c>
      <c r="C157" s="180" t="s">
        <v>865</v>
      </c>
      <c r="D157" s="181">
        <v>282547</v>
      </c>
      <c r="E157" s="182">
        <v>0.68515842107560498</v>
      </c>
      <c r="F157" s="181">
        <v>992</v>
      </c>
      <c r="G157" s="182">
        <v>2.4055366141102199E-3</v>
      </c>
      <c r="H157" s="181">
        <v>845</v>
      </c>
      <c r="I157" s="182">
        <v>2.0490710069789699E-3</v>
      </c>
      <c r="J157" s="181">
        <v>127998</v>
      </c>
      <c r="K157" s="182">
        <v>0.310386971303306</v>
      </c>
      <c r="L157" s="181">
        <v>412382</v>
      </c>
      <c r="M157" s="183"/>
    </row>
    <row r="158" spans="2:13" ht="15" x14ac:dyDescent="0.3">
      <c r="B158" s="180" t="s">
        <v>517</v>
      </c>
      <c r="C158" s="180" t="s">
        <v>866</v>
      </c>
      <c r="D158" s="181">
        <v>272654</v>
      </c>
      <c r="E158" s="182">
        <v>0.72301495331563703</v>
      </c>
      <c r="F158" s="181">
        <v>899</v>
      </c>
      <c r="G158" s="182">
        <v>2.3839387759972599E-3</v>
      </c>
      <c r="H158" s="181">
        <v>646</v>
      </c>
      <c r="I158" s="182">
        <v>1.7130416566120501E-3</v>
      </c>
      <c r="J158" s="181">
        <v>102908</v>
      </c>
      <c r="K158" s="182">
        <v>0.27288806625175299</v>
      </c>
      <c r="L158" s="181">
        <v>377107</v>
      </c>
      <c r="M158" s="183"/>
    </row>
    <row r="159" spans="2:13" ht="15" x14ac:dyDescent="0.3">
      <c r="B159" s="180" t="s">
        <v>517</v>
      </c>
      <c r="C159" s="180" t="s">
        <v>867</v>
      </c>
      <c r="D159" s="181">
        <v>95681</v>
      </c>
      <c r="E159" s="182">
        <v>0.68659897384377999</v>
      </c>
      <c r="F159" s="181">
        <v>581</v>
      </c>
      <c r="G159" s="182">
        <v>4.1692081374905803E-3</v>
      </c>
      <c r="H159" s="181">
        <v>318</v>
      </c>
      <c r="I159" s="182">
        <v>2.2819418033081002E-3</v>
      </c>
      <c r="J159" s="181">
        <v>42775</v>
      </c>
      <c r="K159" s="182">
        <v>0.30694987621542102</v>
      </c>
      <c r="L159" s="181">
        <v>139355</v>
      </c>
      <c r="M159" s="183"/>
    </row>
    <row r="160" spans="2:13" ht="15" x14ac:dyDescent="0.3">
      <c r="B160" s="180" t="s">
        <v>517</v>
      </c>
      <c r="C160" s="180" t="s">
        <v>868</v>
      </c>
      <c r="D160" s="181">
        <v>83510</v>
      </c>
      <c r="E160" s="182">
        <v>0.60772998187944405</v>
      </c>
      <c r="F160" s="181">
        <v>745</v>
      </c>
      <c r="G160" s="182">
        <v>5.4216122200956198E-3</v>
      </c>
      <c r="H160" s="181">
        <v>258</v>
      </c>
      <c r="I160" s="182">
        <v>1.8775516144760699E-3</v>
      </c>
      <c r="J160" s="181">
        <v>52900</v>
      </c>
      <c r="K160" s="182">
        <v>0.38497085428598499</v>
      </c>
      <c r="L160" s="181">
        <v>137413</v>
      </c>
      <c r="M160" s="183"/>
    </row>
    <row r="161" spans="2:13" ht="15" x14ac:dyDescent="0.3">
      <c r="B161" s="180" t="s">
        <v>517</v>
      </c>
      <c r="C161" s="180" t="s">
        <v>869</v>
      </c>
      <c r="D161" s="181">
        <v>122803</v>
      </c>
      <c r="E161" s="182">
        <v>0.426239465755897</v>
      </c>
      <c r="F161" s="181">
        <v>1105</v>
      </c>
      <c r="G161" s="182">
        <v>3.83536729282075E-3</v>
      </c>
      <c r="H161" s="181">
        <v>496</v>
      </c>
      <c r="I161" s="182">
        <v>1.7215766309856E-3</v>
      </c>
      <c r="J161" s="181">
        <v>163704</v>
      </c>
      <c r="K161" s="182">
        <v>0.56820359032029699</v>
      </c>
      <c r="L161" s="181">
        <v>288108</v>
      </c>
      <c r="M161" s="183"/>
    </row>
    <row r="162" spans="2:13" ht="15" x14ac:dyDescent="0.3">
      <c r="B162" s="180" t="s">
        <v>517</v>
      </c>
      <c r="C162" s="180" t="s">
        <v>870</v>
      </c>
      <c r="D162" s="181">
        <v>39417</v>
      </c>
      <c r="E162" s="182">
        <v>8.1252898797192399E-2</v>
      </c>
      <c r="F162" s="181">
        <v>1314</v>
      </c>
      <c r="G162" s="182">
        <v>2.7086360965956498E-3</v>
      </c>
      <c r="H162" s="181">
        <v>539</v>
      </c>
      <c r="I162" s="182">
        <v>1.1110767549962399E-3</v>
      </c>
      <c r="J162" s="181">
        <v>443845</v>
      </c>
      <c r="K162" s="182">
        <v>0.91492738835121601</v>
      </c>
      <c r="L162" s="181">
        <v>485115</v>
      </c>
      <c r="M162" s="183"/>
    </row>
    <row r="163" spans="2:13" ht="15" x14ac:dyDescent="0.3">
      <c r="B163" s="187" t="s">
        <v>517</v>
      </c>
      <c r="C163" s="187" t="s">
        <v>870</v>
      </c>
      <c r="D163" s="188">
        <v>39435</v>
      </c>
      <c r="E163" s="189">
        <v>8.1239596552235602E-2</v>
      </c>
      <c r="F163" s="188">
        <v>2659</v>
      </c>
      <c r="G163" s="189">
        <v>5.47777576346886E-3</v>
      </c>
      <c r="H163" s="188">
        <v>644</v>
      </c>
      <c r="I163" s="189">
        <v>1.3266971010432289E-3</v>
      </c>
      <c r="J163" s="188">
        <v>442678</v>
      </c>
      <c r="K163" s="189">
        <v>0.91195593058325231</v>
      </c>
      <c r="L163" s="188">
        <v>485416</v>
      </c>
      <c r="M163" s="183"/>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98"/>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871</v>
      </c>
      <c r="D2" s="161"/>
      <c r="E2" s="161"/>
      <c r="F2" s="161"/>
      <c r="G2" s="161"/>
      <c r="H2" s="161"/>
      <c r="I2" s="161"/>
      <c r="J2" s="162"/>
      <c r="K2" s="22"/>
      <c r="L2" s="22"/>
    </row>
    <row r="3" spans="1:12" s="20" customFormat="1" ht="27.75" customHeight="1" x14ac:dyDescent="0.4">
      <c r="C3" s="327" t="s">
        <v>1</v>
      </c>
      <c r="D3" s="327"/>
      <c r="E3" s="327"/>
      <c r="F3" s="327"/>
      <c r="G3" s="327"/>
      <c r="H3" s="327"/>
      <c r="I3" s="163"/>
      <c r="J3" s="162"/>
      <c r="K3" s="22"/>
      <c r="L3" s="22"/>
    </row>
    <row r="4" spans="1:12" s="20" customFormat="1" x14ac:dyDescent="0.3">
      <c r="C4" s="314"/>
      <c r="D4" s="314"/>
      <c r="E4" s="314"/>
      <c r="F4" s="314"/>
      <c r="G4" s="314"/>
      <c r="H4" s="314"/>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872</v>
      </c>
      <c r="C9" s="64" t="s">
        <v>845</v>
      </c>
      <c r="D9" s="65" t="s">
        <v>846</v>
      </c>
      <c r="E9" s="64" t="s">
        <v>847</v>
      </c>
      <c r="F9" s="65" t="s">
        <v>848</v>
      </c>
      <c r="G9" s="64" t="s">
        <v>849</v>
      </c>
      <c r="H9" s="65" t="s">
        <v>850</v>
      </c>
      <c r="I9" s="64" t="s">
        <v>851</v>
      </c>
      <c r="J9" s="65" t="s">
        <v>852</v>
      </c>
      <c r="K9" s="64" t="s">
        <v>853</v>
      </c>
      <c r="L9" s="65" t="s">
        <v>854</v>
      </c>
    </row>
    <row r="10" spans="1:12" ht="15.6" x14ac:dyDescent="0.3">
      <c r="A10" s="15"/>
      <c r="B10" s="190" t="s">
        <v>822</v>
      </c>
      <c r="C10" s="36" t="s">
        <v>870</v>
      </c>
      <c r="D10" s="191">
        <v>12998</v>
      </c>
      <c r="E10" s="192">
        <v>0.11332170880558</v>
      </c>
      <c r="F10" s="191">
        <v>756</v>
      </c>
      <c r="G10" s="192">
        <v>6.5911072362685296E-3</v>
      </c>
      <c r="H10" s="191">
        <v>435</v>
      </c>
      <c r="I10" s="192">
        <v>3.79250217959895E-3</v>
      </c>
      <c r="J10" s="191">
        <v>100511</v>
      </c>
      <c r="K10" s="192">
        <v>0.87629468177855296</v>
      </c>
      <c r="L10" s="191">
        <v>114700</v>
      </c>
    </row>
    <row r="11" spans="1:12" ht="15.6" x14ac:dyDescent="0.3">
      <c r="A11" s="15"/>
      <c r="B11" s="190" t="s">
        <v>822</v>
      </c>
      <c r="C11" s="36" t="s">
        <v>869</v>
      </c>
      <c r="D11" s="191">
        <v>29269</v>
      </c>
      <c r="E11" s="192">
        <v>0.44734670171791902</v>
      </c>
      <c r="F11" s="191">
        <v>487</v>
      </c>
      <c r="G11" s="192">
        <v>7.4432964480039103E-3</v>
      </c>
      <c r="H11" s="191">
        <v>287</v>
      </c>
      <c r="I11" s="192">
        <v>4.3865011921501501E-3</v>
      </c>
      <c r="J11" s="191">
        <v>35385</v>
      </c>
      <c r="K11" s="192">
        <v>0.54082350064192697</v>
      </c>
      <c r="L11" s="191">
        <v>65428</v>
      </c>
    </row>
    <row r="12" spans="1:12" ht="15.6" x14ac:dyDescent="0.3">
      <c r="A12" s="15"/>
      <c r="B12" s="190" t="s">
        <v>822</v>
      </c>
      <c r="C12" s="36" t="s">
        <v>868</v>
      </c>
      <c r="D12" s="191">
        <v>19856</v>
      </c>
      <c r="E12" s="192">
        <v>0.61609109807936902</v>
      </c>
      <c r="F12" s="191">
        <v>229</v>
      </c>
      <c r="G12" s="192">
        <v>7.1054019671724202E-3</v>
      </c>
      <c r="H12" s="191">
        <v>102</v>
      </c>
      <c r="I12" s="192">
        <v>3.1648515312296399E-3</v>
      </c>
      <c r="J12" s="191">
        <v>12042</v>
      </c>
      <c r="K12" s="192">
        <v>0.37363864842222799</v>
      </c>
      <c r="L12" s="191">
        <v>32229</v>
      </c>
    </row>
    <row r="13" spans="1:12" ht="15.6" x14ac:dyDescent="0.3">
      <c r="A13" s="15"/>
      <c r="B13" s="190" t="s">
        <v>822</v>
      </c>
      <c r="C13" s="36" t="s">
        <v>867</v>
      </c>
      <c r="D13" s="191">
        <v>21641</v>
      </c>
      <c r="E13" s="192">
        <v>0.68410570904722801</v>
      </c>
      <c r="F13" s="191">
        <v>173</v>
      </c>
      <c r="G13" s="192">
        <v>5.4687993930580998E-3</v>
      </c>
      <c r="H13" s="191">
        <v>93</v>
      </c>
      <c r="I13" s="192">
        <v>2.9398748182335498E-3</v>
      </c>
      <c r="J13" s="191">
        <v>9727</v>
      </c>
      <c r="K13" s="192">
        <v>0.307485616741481</v>
      </c>
      <c r="L13" s="191">
        <v>31634</v>
      </c>
    </row>
    <row r="14" spans="1:12" ht="15.6" x14ac:dyDescent="0.3">
      <c r="A14" s="15"/>
      <c r="B14" s="190" t="s">
        <v>822</v>
      </c>
      <c r="C14" s="36" t="s">
        <v>866</v>
      </c>
      <c r="D14" s="191">
        <v>66157</v>
      </c>
      <c r="E14" s="192">
        <v>0.72485728998893395</v>
      </c>
      <c r="F14" s="191">
        <v>294</v>
      </c>
      <c r="G14" s="192">
        <v>3.2212470827991998E-3</v>
      </c>
      <c r="H14" s="191">
        <v>154</v>
      </c>
      <c r="I14" s="192">
        <v>1.6873199005138699E-3</v>
      </c>
      <c r="J14" s="191">
        <v>24664</v>
      </c>
      <c r="K14" s="192">
        <v>0.270234143027753</v>
      </c>
      <c r="L14" s="191">
        <v>91269</v>
      </c>
    </row>
    <row r="15" spans="1:12" ht="15.6" x14ac:dyDescent="0.3">
      <c r="A15" s="15"/>
      <c r="B15" s="190" t="s">
        <v>822</v>
      </c>
      <c r="C15" s="36" t="s">
        <v>865</v>
      </c>
      <c r="D15" s="191">
        <v>72239</v>
      </c>
      <c r="E15" s="192">
        <v>0.68305297894269001</v>
      </c>
      <c r="F15" s="191">
        <v>438</v>
      </c>
      <c r="G15" s="192">
        <v>4.1414915042691401E-3</v>
      </c>
      <c r="H15" s="191">
        <v>187</v>
      </c>
      <c r="I15" s="192">
        <v>1.7681710303614801E-3</v>
      </c>
      <c r="J15" s="191">
        <v>32895</v>
      </c>
      <c r="K15" s="192">
        <v>0.311037358522679</v>
      </c>
      <c r="L15" s="191">
        <v>105759</v>
      </c>
    </row>
    <row r="16" spans="1:12" ht="15.6" x14ac:dyDescent="0.3">
      <c r="A16" s="15"/>
      <c r="B16" s="190" t="s">
        <v>822</v>
      </c>
      <c r="C16" s="36" t="s">
        <v>864</v>
      </c>
      <c r="D16" s="191">
        <v>85339</v>
      </c>
      <c r="E16" s="192">
        <v>0.70986873845846699</v>
      </c>
      <c r="F16" s="191">
        <v>621</v>
      </c>
      <c r="G16" s="192">
        <v>5.1656157979670303E-3</v>
      </c>
      <c r="H16" s="191">
        <v>223</v>
      </c>
      <c r="I16" s="192">
        <v>1.8549634830058699E-3</v>
      </c>
      <c r="J16" s="191">
        <v>34035</v>
      </c>
      <c r="K16" s="192">
        <v>0.28311068226056002</v>
      </c>
      <c r="L16" s="191">
        <v>120218</v>
      </c>
    </row>
    <row r="17" spans="1:12" ht="15.6" x14ac:dyDescent="0.3">
      <c r="A17" s="15"/>
      <c r="B17" s="190" t="s">
        <v>822</v>
      </c>
      <c r="C17" s="36" t="s">
        <v>863</v>
      </c>
      <c r="D17" s="191">
        <v>91285</v>
      </c>
      <c r="E17" s="192">
        <v>0.741166249878211</v>
      </c>
      <c r="F17" s="191">
        <v>539</v>
      </c>
      <c r="G17" s="192">
        <v>4.3762787827612004E-3</v>
      </c>
      <c r="H17" s="191">
        <v>314</v>
      </c>
      <c r="I17" s="192">
        <v>2.54944626676626E-3</v>
      </c>
      <c r="J17" s="191">
        <v>31026</v>
      </c>
      <c r="K17" s="192">
        <v>0.25190802507226101</v>
      </c>
      <c r="L17" s="191">
        <v>123164</v>
      </c>
    </row>
    <row r="18" spans="1:12" ht="15.6" x14ac:dyDescent="0.3">
      <c r="A18" s="15"/>
      <c r="B18" s="190" t="s">
        <v>822</v>
      </c>
      <c r="C18" s="36" t="s">
        <v>862</v>
      </c>
      <c r="D18" s="191">
        <v>88773</v>
      </c>
      <c r="E18" s="192">
        <v>0.78654841224837002</v>
      </c>
      <c r="F18" s="191">
        <v>523</v>
      </c>
      <c r="G18" s="192">
        <v>4.6338956620357204E-3</v>
      </c>
      <c r="H18" s="191">
        <v>433</v>
      </c>
      <c r="I18" s="192">
        <v>3.8364757584349301E-3</v>
      </c>
      <c r="J18" s="191">
        <v>23135</v>
      </c>
      <c r="K18" s="192">
        <v>0.20498121633116001</v>
      </c>
      <c r="L18" s="191">
        <v>112864</v>
      </c>
    </row>
    <row r="19" spans="1:12" ht="15.6" x14ac:dyDescent="0.3">
      <c r="A19" s="15"/>
      <c r="B19" s="190" t="s">
        <v>822</v>
      </c>
      <c r="C19" s="36" t="s">
        <v>861</v>
      </c>
      <c r="D19" s="191">
        <v>84820</v>
      </c>
      <c r="E19" s="192">
        <v>0.83320235756385097</v>
      </c>
      <c r="F19" s="191">
        <v>595</v>
      </c>
      <c r="G19" s="192">
        <v>5.8447937131630703E-3</v>
      </c>
      <c r="H19" s="191">
        <v>545</v>
      </c>
      <c r="I19" s="192">
        <v>5.3536345776031401E-3</v>
      </c>
      <c r="J19" s="191">
        <v>15840</v>
      </c>
      <c r="K19" s="192">
        <v>0.155599214145383</v>
      </c>
      <c r="L19" s="191">
        <v>101800</v>
      </c>
    </row>
    <row r="20" spans="1:12" ht="15.6" x14ac:dyDescent="0.3">
      <c r="A20" s="15"/>
      <c r="B20" s="190" t="s">
        <v>822</v>
      </c>
      <c r="C20" s="36" t="s">
        <v>860</v>
      </c>
      <c r="D20" s="191">
        <v>72238</v>
      </c>
      <c r="E20" s="192">
        <v>0.85796406047721396</v>
      </c>
      <c r="F20" s="191">
        <v>799</v>
      </c>
      <c r="G20" s="192">
        <v>9.4896492749147795E-3</v>
      </c>
      <c r="H20" s="191">
        <v>660</v>
      </c>
      <c r="I20" s="192">
        <v>7.8387591006805497E-3</v>
      </c>
      <c r="J20" s="191">
        <v>10500</v>
      </c>
      <c r="K20" s="192">
        <v>0.12470753114719101</v>
      </c>
      <c r="L20" s="191">
        <v>84197</v>
      </c>
    </row>
    <row r="21" spans="1:12" ht="15.6" x14ac:dyDescent="0.3">
      <c r="A21" s="15"/>
      <c r="B21" s="190" t="s">
        <v>822</v>
      </c>
      <c r="C21" s="36" t="s">
        <v>859</v>
      </c>
      <c r="D21" s="191">
        <v>51468</v>
      </c>
      <c r="E21" s="192">
        <v>0.86764780255904494</v>
      </c>
      <c r="F21" s="191">
        <v>507</v>
      </c>
      <c r="G21" s="192">
        <v>8.5470085470085496E-3</v>
      </c>
      <c r="H21" s="191">
        <v>692</v>
      </c>
      <c r="I21" s="192">
        <v>1.1665739476390401E-2</v>
      </c>
      <c r="J21" s="191">
        <v>6652</v>
      </c>
      <c r="K21" s="192">
        <v>0.11213944941755601</v>
      </c>
      <c r="L21" s="191">
        <v>59319</v>
      </c>
    </row>
    <row r="22" spans="1:12" ht="15.6" x14ac:dyDescent="0.3">
      <c r="A22" s="15"/>
      <c r="B22" s="190" t="s">
        <v>822</v>
      </c>
      <c r="C22" s="36" t="s">
        <v>858</v>
      </c>
      <c r="D22" s="191">
        <v>39890</v>
      </c>
      <c r="E22" s="192">
        <v>0.86802306604286805</v>
      </c>
      <c r="F22" s="191">
        <v>415</v>
      </c>
      <c r="G22" s="192">
        <v>9.0305733870090308E-3</v>
      </c>
      <c r="H22" s="191">
        <v>675</v>
      </c>
      <c r="I22" s="192">
        <v>1.46882820150147E-2</v>
      </c>
      <c r="J22" s="191">
        <v>4975</v>
      </c>
      <c r="K22" s="192">
        <v>0.10825807855510799</v>
      </c>
      <c r="L22" s="191">
        <v>45955</v>
      </c>
    </row>
    <row r="23" spans="1:12" ht="15.6" x14ac:dyDescent="0.3">
      <c r="A23" s="15"/>
      <c r="B23" s="190" t="s">
        <v>822</v>
      </c>
      <c r="C23" s="36" t="s">
        <v>857</v>
      </c>
      <c r="D23" s="191">
        <v>29482</v>
      </c>
      <c r="E23" s="192">
        <v>0.86209719866658896</v>
      </c>
      <c r="F23" s="191">
        <v>268</v>
      </c>
      <c r="G23" s="192">
        <v>7.8367155974033605E-3</v>
      </c>
      <c r="H23" s="191">
        <v>835</v>
      </c>
      <c r="I23" s="192">
        <v>2.4416632551611198E-2</v>
      </c>
      <c r="J23" s="191">
        <v>3613</v>
      </c>
      <c r="K23" s="192">
        <v>0.105649453184397</v>
      </c>
      <c r="L23" s="191">
        <v>34198</v>
      </c>
    </row>
    <row r="24" spans="1:12" ht="15.6" x14ac:dyDescent="0.3">
      <c r="A24" s="15"/>
      <c r="B24" s="190" t="s">
        <v>822</v>
      </c>
      <c r="C24" s="36" t="s">
        <v>856</v>
      </c>
      <c r="D24" s="191">
        <v>22408</v>
      </c>
      <c r="E24" s="192">
        <v>0.85305314451043102</v>
      </c>
      <c r="F24" s="191">
        <v>215</v>
      </c>
      <c r="G24" s="192">
        <v>8.1848637125019E-3</v>
      </c>
      <c r="H24" s="191">
        <v>1004</v>
      </c>
      <c r="I24" s="192">
        <v>3.8221410080706598E-2</v>
      </c>
      <c r="J24" s="191">
        <v>2641</v>
      </c>
      <c r="K24" s="192">
        <v>0.100540581696361</v>
      </c>
      <c r="L24" s="191">
        <v>26268</v>
      </c>
    </row>
    <row r="25" spans="1:12" ht="15.6" x14ac:dyDescent="0.3">
      <c r="A25" s="15"/>
      <c r="B25" s="190" t="s">
        <v>822</v>
      </c>
      <c r="C25" s="36" t="s">
        <v>855</v>
      </c>
      <c r="D25" s="191">
        <v>8188</v>
      </c>
      <c r="E25" s="192">
        <v>0.48006566604127598</v>
      </c>
      <c r="F25" s="191">
        <v>124</v>
      </c>
      <c r="G25" s="192">
        <v>7.2701688555347104E-3</v>
      </c>
      <c r="H25" s="191">
        <v>7073</v>
      </c>
      <c r="I25" s="192">
        <v>0.41469277673546001</v>
      </c>
      <c r="J25" s="191">
        <v>1671</v>
      </c>
      <c r="K25" s="192">
        <v>9.7971388367729798E-2</v>
      </c>
      <c r="L25" s="191">
        <v>17056</v>
      </c>
    </row>
    <row r="26" spans="1:12" ht="15.6" x14ac:dyDescent="0.3">
      <c r="A26" s="15"/>
      <c r="B26" s="190" t="s">
        <v>822</v>
      </c>
      <c r="C26" s="36" t="s">
        <v>622</v>
      </c>
      <c r="D26" s="191">
        <v>8399</v>
      </c>
      <c r="E26" s="192">
        <v>0.479750956760153</v>
      </c>
      <c r="F26" s="191">
        <v>143</v>
      </c>
      <c r="G26" s="192">
        <v>8.16816130690581E-3</v>
      </c>
      <c r="H26" s="191">
        <v>7051</v>
      </c>
      <c r="I26" s="192">
        <v>0.40275318444051</v>
      </c>
      <c r="J26" s="191">
        <v>1914</v>
      </c>
      <c r="K26" s="192">
        <v>0.109327697492432</v>
      </c>
      <c r="L26" s="191">
        <v>17507</v>
      </c>
    </row>
    <row r="27" spans="1:12" ht="15.6" x14ac:dyDescent="0.3">
      <c r="A27" s="15"/>
      <c r="B27" s="190" t="s">
        <v>821</v>
      </c>
      <c r="C27" s="36" t="s">
        <v>870</v>
      </c>
      <c r="D27" s="191">
        <v>6863</v>
      </c>
      <c r="E27" s="192">
        <v>0.10043610607036201</v>
      </c>
      <c r="F27" s="191">
        <v>384</v>
      </c>
      <c r="G27" s="192">
        <v>5.6196218462799298E-3</v>
      </c>
      <c r="H27" s="191">
        <v>265</v>
      </c>
      <c r="I27" s="192">
        <v>3.8781244512088001E-3</v>
      </c>
      <c r="J27" s="191">
        <v>60820</v>
      </c>
      <c r="K27" s="192">
        <v>0.89006614763214897</v>
      </c>
      <c r="L27" s="191">
        <v>68332</v>
      </c>
    </row>
    <row r="28" spans="1:12" ht="15.6" x14ac:dyDescent="0.3">
      <c r="B28" s="190" t="s">
        <v>821</v>
      </c>
      <c r="C28" s="36" t="s">
        <v>869</v>
      </c>
      <c r="D28" s="191">
        <v>16162</v>
      </c>
      <c r="E28" s="192">
        <v>0.40417125137541299</v>
      </c>
      <c r="F28" s="191">
        <v>318</v>
      </c>
      <c r="G28" s="192">
        <v>7.9523857157147108E-3</v>
      </c>
      <c r="H28" s="191">
        <v>269</v>
      </c>
      <c r="I28" s="192">
        <v>6.72701810543163E-3</v>
      </c>
      <c r="J28" s="191">
        <v>23239</v>
      </c>
      <c r="K28" s="192">
        <v>0.58114934480344105</v>
      </c>
      <c r="L28" s="191">
        <v>39988</v>
      </c>
    </row>
    <row r="29" spans="1:12" ht="15.6" x14ac:dyDescent="0.3">
      <c r="B29" s="190" t="s">
        <v>821</v>
      </c>
      <c r="C29" s="36" t="s">
        <v>868</v>
      </c>
      <c r="D29" s="191">
        <v>11047</v>
      </c>
      <c r="E29" s="192">
        <v>0.57055056295837203</v>
      </c>
      <c r="F29" s="191">
        <v>132</v>
      </c>
      <c r="G29" s="192">
        <v>6.8174775333126698E-3</v>
      </c>
      <c r="H29" s="191">
        <v>85</v>
      </c>
      <c r="I29" s="192">
        <v>4.3900423509967996E-3</v>
      </c>
      <c r="J29" s="191">
        <v>8098</v>
      </c>
      <c r="K29" s="192">
        <v>0.41824191715731801</v>
      </c>
      <c r="L29" s="191">
        <v>19362</v>
      </c>
    </row>
    <row r="30" spans="1:12" ht="18.600000000000001" customHeight="1" x14ac:dyDescent="0.3">
      <c r="B30" s="190" t="s">
        <v>821</v>
      </c>
      <c r="C30" s="36" t="s">
        <v>867</v>
      </c>
      <c r="D30" s="191">
        <v>12583</v>
      </c>
      <c r="E30" s="192">
        <v>0.662263157894737</v>
      </c>
      <c r="F30" s="191">
        <v>118</v>
      </c>
      <c r="G30" s="192">
        <v>6.2105263157894702E-3</v>
      </c>
      <c r="H30" s="191">
        <v>65</v>
      </c>
      <c r="I30" s="192">
        <v>3.4210526315789501E-3</v>
      </c>
      <c r="J30" s="191">
        <v>6234</v>
      </c>
      <c r="K30" s="192">
        <v>0.32810526315789501</v>
      </c>
      <c r="L30" s="191">
        <v>19000</v>
      </c>
    </row>
    <row r="31" spans="1:12" ht="15.6" x14ac:dyDescent="0.3">
      <c r="B31" s="190" t="s">
        <v>821</v>
      </c>
      <c r="C31" s="36" t="s">
        <v>866</v>
      </c>
      <c r="D31" s="191">
        <v>33696</v>
      </c>
      <c r="E31" s="192">
        <v>0.73527101335428102</v>
      </c>
      <c r="F31" s="191">
        <v>142</v>
      </c>
      <c r="G31" s="192">
        <v>3.0985423758401001E-3</v>
      </c>
      <c r="H31" s="191">
        <v>67</v>
      </c>
      <c r="I31" s="192">
        <v>1.46198830409357E-3</v>
      </c>
      <c r="J31" s="191">
        <v>11923</v>
      </c>
      <c r="K31" s="192">
        <v>0.26016845596578497</v>
      </c>
      <c r="L31" s="191">
        <v>45828</v>
      </c>
    </row>
    <row r="32" spans="1:12" ht="15.6" x14ac:dyDescent="0.3">
      <c r="B32" s="190" t="s">
        <v>821</v>
      </c>
      <c r="C32" s="36" t="s">
        <v>865</v>
      </c>
      <c r="D32" s="191">
        <v>33671</v>
      </c>
      <c r="E32" s="192">
        <v>0.71146938258040004</v>
      </c>
      <c r="F32" s="191">
        <v>168</v>
      </c>
      <c r="G32" s="192">
        <v>3.5498457507501199E-3</v>
      </c>
      <c r="H32" s="191">
        <v>92</v>
      </c>
      <c r="I32" s="192">
        <v>1.9439631492202999E-3</v>
      </c>
      <c r="J32" s="191">
        <v>13395</v>
      </c>
      <c r="K32" s="192">
        <v>0.28303680851962998</v>
      </c>
      <c r="L32" s="191">
        <v>47326</v>
      </c>
    </row>
    <row r="33" spans="2:12" ht="15.6" x14ac:dyDescent="0.3">
      <c r="B33" s="190" t="s">
        <v>821</v>
      </c>
      <c r="C33" s="36" t="s">
        <v>864</v>
      </c>
      <c r="D33" s="191">
        <v>34267</v>
      </c>
      <c r="E33" s="192">
        <v>0.71385121763223103</v>
      </c>
      <c r="F33" s="191">
        <v>164</v>
      </c>
      <c r="G33" s="192">
        <v>3.4164531383455198E-3</v>
      </c>
      <c r="H33" s="191">
        <v>87</v>
      </c>
      <c r="I33" s="192">
        <v>1.8123867258296399E-3</v>
      </c>
      <c r="J33" s="191">
        <v>13485</v>
      </c>
      <c r="K33" s="192">
        <v>0.28091994250359398</v>
      </c>
      <c r="L33" s="191">
        <v>48003</v>
      </c>
    </row>
    <row r="34" spans="2:12" ht="15.6" x14ac:dyDescent="0.3">
      <c r="B34" s="190" t="s">
        <v>821</v>
      </c>
      <c r="C34" s="36" t="s">
        <v>863</v>
      </c>
      <c r="D34" s="191">
        <v>41208</v>
      </c>
      <c r="E34" s="192">
        <v>0.766047627014667</v>
      </c>
      <c r="F34" s="191">
        <v>186</v>
      </c>
      <c r="G34" s="192">
        <v>3.4576989571133798E-3</v>
      </c>
      <c r="H34" s="191">
        <v>107</v>
      </c>
      <c r="I34" s="192">
        <v>1.9891063893071599E-3</v>
      </c>
      <c r="J34" s="191">
        <v>12292</v>
      </c>
      <c r="K34" s="192">
        <v>0.228505567638912</v>
      </c>
      <c r="L34" s="191">
        <v>53793</v>
      </c>
    </row>
    <row r="35" spans="2:12" ht="15.6" x14ac:dyDescent="0.3">
      <c r="B35" s="190" t="s">
        <v>821</v>
      </c>
      <c r="C35" s="36" t="s">
        <v>862</v>
      </c>
      <c r="D35" s="191">
        <v>44517</v>
      </c>
      <c r="E35" s="192">
        <v>0.82634763884763895</v>
      </c>
      <c r="F35" s="191">
        <v>223</v>
      </c>
      <c r="G35" s="192">
        <v>4.13944163944164E-3</v>
      </c>
      <c r="H35" s="191">
        <v>143</v>
      </c>
      <c r="I35" s="192">
        <v>2.65444015444015E-3</v>
      </c>
      <c r="J35" s="191">
        <v>8989</v>
      </c>
      <c r="K35" s="192">
        <v>0.166858479358479</v>
      </c>
      <c r="L35" s="191">
        <v>53872</v>
      </c>
    </row>
    <row r="36" spans="2:12" ht="15.6" x14ac:dyDescent="0.3">
      <c r="B36" s="190" t="s">
        <v>821</v>
      </c>
      <c r="C36" s="36" t="s">
        <v>861</v>
      </c>
      <c r="D36" s="191">
        <v>40355</v>
      </c>
      <c r="E36" s="192">
        <v>0.88674767628381201</v>
      </c>
      <c r="F36" s="191">
        <v>206</v>
      </c>
      <c r="G36" s="192">
        <v>4.5265771605616503E-3</v>
      </c>
      <c r="H36" s="191">
        <v>146</v>
      </c>
      <c r="I36" s="192">
        <v>3.2081566283592299E-3</v>
      </c>
      <c r="J36" s="191">
        <v>4802</v>
      </c>
      <c r="K36" s="192">
        <v>0.10551758992726699</v>
      </c>
      <c r="L36" s="191">
        <v>45509</v>
      </c>
    </row>
    <row r="37" spans="2:12" ht="15.6" x14ac:dyDescent="0.3">
      <c r="B37" s="190" t="s">
        <v>821</v>
      </c>
      <c r="C37" s="36" t="s">
        <v>860</v>
      </c>
      <c r="D37" s="191">
        <v>29430</v>
      </c>
      <c r="E37" s="192">
        <v>0.91091989600098999</v>
      </c>
      <c r="F37" s="191">
        <v>214</v>
      </c>
      <c r="G37" s="192">
        <v>6.62374644051009E-3</v>
      </c>
      <c r="H37" s="191">
        <v>146</v>
      </c>
      <c r="I37" s="192">
        <v>4.51900458090875E-3</v>
      </c>
      <c r="J37" s="191">
        <v>2518</v>
      </c>
      <c r="K37" s="192">
        <v>7.7937352977590704E-2</v>
      </c>
      <c r="L37" s="191">
        <v>32308</v>
      </c>
    </row>
    <row r="38" spans="2:12" ht="15.6" x14ac:dyDescent="0.3">
      <c r="B38" s="190" t="s">
        <v>821</v>
      </c>
      <c r="C38" s="36" t="s">
        <v>859</v>
      </c>
      <c r="D38" s="191">
        <v>17627</v>
      </c>
      <c r="E38" s="192">
        <v>0.91072074399379999</v>
      </c>
      <c r="F38" s="191">
        <v>146</v>
      </c>
      <c r="G38" s="192">
        <v>7.5432704727460597E-3</v>
      </c>
      <c r="H38" s="191">
        <v>103</v>
      </c>
      <c r="I38" s="192">
        <v>5.3216223198139997E-3</v>
      </c>
      <c r="J38" s="191">
        <v>1479</v>
      </c>
      <c r="K38" s="192">
        <v>7.6414363213639896E-2</v>
      </c>
      <c r="L38" s="191">
        <v>19355</v>
      </c>
    </row>
    <row r="39" spans="2:12" ht="15.6" x14ac:dyDescent="0.3">
      <c r="B39" s="190" t="s">
        <v>821</v>
      </c>
      <c r="C39" s="36" t="s">
        <v>858</v>
      </c>
      <c r="D39" s="191">
        <v>12423</v>
      </c>
      <c r="E39" s="192">
        <v>0.89950039823329198</v>
      </c>
      <c r="F39" s="191">
        <v>144</v>
      </c>
      <c r="G39" s="192">
        <v>1.0426471653030201E-2</v>
      </c>
      <c r="H39" s="191">
        <v>105</v>
      </c>
      <c r="I39" s="192">
        <v>7.60263558033452E-3</v>
      </c>
      <c r="J39" s="191">
        <v>1139</v>
      </c>
      <c r="K39" s="192">
        <v>8.2470494533343E-2</v>
      </c>
      <c r="L39" s="191">
        <v>13811</v>
      </c>
    </row>
    <row r="40" spans="2:12" ht="15.6" x14ac:dyDescent="0.3">
      <c r="B40" s="190" t="s">
        <v>821</v>
      </c>
      <c r="C40" s="36" t="s">
        <v>857</v>
      </c>
      <c r="D40" s="191">
        <v>9791</v>
      </c>
      <c r="E40" s="192">
        <v>0.89374714742126904</v>
      </c>
      <c r="F40" s="191">
        <v>102</v>
      </c>
      <c r="G40" s="192">
        <v>9.3108169785486097E-3</v>
      </c>
      <c r="H40" s="191">
        <v>108</v>
      </c>
      <c r="I40" s="192">
        <v>9.8585120949338193E-3</v>
      </c>
      <c r="J40" s="191">
        <v>954</v>
      </c>
      <c r="K40" s="192">
        <v>8.70835235052487E-2</v>
      </c>
      <c r="L40" s="191">
        <v>10955</v>
      </c>
    </row>
    <row r="41" spans="2:12" ht="15.6" x14ac:dyDescent="0.3">
      <c r="B41" s="190" t="s">
        <v>821</v>
      </c>
      <c r="C41" s="36" t="s">
        <v>856</v>
      </c>
      <c r="D41" s="191">
        <v>6095</v>
      </c>
      <c r="E41" s="192">
        <v>0.87458745874587496</v>
      </c>
      <c r="F41" s="191">
        <v>52</v>
      </c>
      <c r="G41" s="192">
        <v>7.4616157267900704E-3</v>
      </c>
      <c r="H41" s="191">
        <v>120</v>
      </c>
      <c r="I41" s="192">
        <v>1.72191132156694E-2</v>
      </c>
      <c r="J41" s="191">
        <v>702</v>
      </c>
      <c r="K41" s="192">
        <v>0.100731812311666</v>
      </c>
      <c r="L41" s="191">
        <v>6969</v>
      </c>
    </row>
    <row r="42" spans="2:12" ht="15.6" x14ac:dyDescent="0.3">
      <c r="B42" s="190" t="s">
        <v>821</v>
      </c>
      <c r="C42" s="36" t="s">
        <v>855</v>
      </c>
      <c r="D42" s="191">
        <v>2414</v>
      </c>
      <c r="E42" s="192">
        <v>0.66925422789021305</v>
      </c>
      <c r="F42" s="191">
        <v>32</v>
      </c>
      <c r="G42" s="192">
        <v>8.8716384807319103E-3</v>
      </c>
      <c r="H42" s="191">
        <v>758</v>
      </c>
      <c r="I42" s="192">
        <v>0.21014693651233701</v>
      </c>
      <c r="J42" s="191">
        <v>403</v>
      </c>
      <c r="K42" s="192">
        <v>0.111727197116717</v>
      </c>
      <c r="L42" s="191">
        <v>3607</v>
      </c>
    </row>
    <row r="43" spans="2:12" ht="15.6" x14ac:dyDescent="0.3">
      <c r="B43" s="190" t="s">
        <v>821</v>
      </c>
      <c r="C43" s="36" t="s">
        <v>622</v>
      </c>
      <c r="D43" s="191">
        <v>4343</v>
      </c>
      <c r="E43" s="192">
        <v>0.71395692914680298</v>
      </c>
      <c r="F43" s="191">
        <v>36</v>
      </c>
      <c r="G43" s="192">
        <v>5.9181325004109796E-3</v>
      </c>
      <c r="H43" s="191">
        <v>1082</v>
      </c>
      <c r="I43" s="192">
        <v>0.17787276015124101</v>
      </c>
      <c r="J43" s="191">
        <v>622</v>
      </c>
      <c r="K43" s="192">
        <v>0.102252178201545</v>
      </c>
      <c r="L43" s="191">
        <v>6083</v>
      </c>
    </row>
    <row r="44" spans="2:12" ht="15.6" x14ac:dyDescent="0.3">
      <c r="B44" s="190" t="s">
        <v>819</v>
      </c>
      <c r="C44" s="36" t="s">
        <v>870</v>
      </c>
      <c r="D44" s="191">
        <v>33252</v>
      </c>
      <c r="E44" s="192">
        <v>0.192843472713565</v>
      </c>
      <c r="F44" s="191">
        <v>1940</v>
      </c>
      <c r="G44" s="192">
        <v>1.1250942411413299E-2</v>
      </c>
      <c r="H44" s="191">
        <v>958</v>
      </c>
      <c r="I44" s="192">
        <v>5.5558777474917402E-3</v>
      </c>
      <c r="J44" s="191">
        <v>136280</v>
      </c>
      <c r="K44" s="192">
        <v>0.79034970712753005</v>
      </c>
      <c r="L44" s="191">
        <v>172430</v>
      </c>
    </row>
    <row r="45" spans="2:12" ht="15.6" x14ac:dyDescent="0.3">
      <c r="B45" s="190" t="s">
        <v>819</v>
      </c>
      <c r="C45" s="36" t="s">
        <v>869</v>
      </c>
      <c r="D45" s="191">
        <v>49584</v>
      </c>
      <c r="E45" s="192">
        <v>0.53871058864431498</v>
      </c>
      <c r="F45" s="191">
        <v>814</v>
      </c>
      <c r="G45" s="192">
        <v>8.8437887051563396E-3</v>
      </c>
      <c r="H45" s="191">
        <v>365</v>
      </c>
      <c r="I45" s="192">
        <v>3.9655809304448E-3</v>
      </c>
      <c r="J45" s="191">
        <v>41279</v>
      </c>
      <c r="K45" s="192">
        <v>0.44848004172008399</v>
      </c>
      <c r="L45" s="191">
        <v>92042</v>
      </c>
    </row>
    <row r="46" spans="2:12" ht="15.6" x14ac:dyDescent="0.3">
      <c r="B46" s="190" t="s">
        <v>819</v>
      </c>
      <c r="C46" s="36" t="s">
        <v>868</v>
      </c>
      <c r="D46" s="191">
        <v>28763</v>
      </c>
      <c r="E46" s="192">
        <v>0.70909449498311306</v>
      </c>
      <c r="F46" s="191">
        <v>359</v>
      </c>
      <c r="G46" s="192">
        <v>8.8504301950052995E-3</v>
      </c>
      <c r="H46" s="191">
        <v>79</v>
      </c>
      <c r="I46" s="192">
        <v>1.94758770307916E-3</v>
      </c>
      <c r="J46" s="191">
        <v>11362</v>
      </c>
      <c r="K46" s="192">
        <v>0.28010748711880301</v>
      </c>
      <c r="L46" s="191">
        <v>40563</v>
      </c>
    </row>
    <row r="47" spans="2:12" ht="15.6" x14ac:dyDescent="0.3">
      <c r="B47" s="190" t="s">
        <v>819</v>
      </c>
      <c r="C47" s="36" t="s">
        <v>867</v>
      </c>
      <c r="D47" s="191">
        <v>28700</v>
      </c>
      <c r="E47" s="192">
        <v>0.76194015982159402</v>
      </c>
      <c r="F47" s="191">
        <v>170</v>
      </c>
      <c r="G47" s="192">
        <v>4.5132343961557901E-3</v>
      </c>
      <c r="H47" s="191">
        <v>79</v>
      </c>
      <c r="I47" s="192">
        <v>2.0973265723312198E-3</v>
      </c>
      <c r="J47" s="191">
        <v>8718</v>
      </c>
      <c r="K47" s="192">
        <v>0.23144927920991901</v>
      </c>
      <c r="L47" s="191">
        <v>37667</v>
      </c>
    </row>
    <row r="48" spans="2:12" ht="15.6" x14ac:dyDescent="0.3">
      <c r="B48" s="190" t="s">
        <v>819</v>
      </c>
      <c r="C48" s="36" t="s">
        <v>866</v>
      </c>
      <c r="D48" s="191">
        <v>84207</v>
      </c>
      <c r="E48" s="192">
        <v>0.72762857735379505</v>
      </c>
      <c r="F48" s="191">
        <v>363</v>
      </c>
      <c r="G48" s="192">
        <v>3.1366652841144801E-3</v>
      </c>
      <c r="H48" s="191">
        <v>165</v>
      </c>
      <c r="I48" s="192">
        <v>1.4257569473247599E-3</v>
      </c>
      <c r="J48" s="191">
        <v>30993</v>
      </c>
      <c r="K48" s="192">
        <v>0.26780900041476602</v>
      </c>
      <c r="L48" s="191">
        <v>115728</v>
      </c>
    </row>
    <row r="49" spans="2:12" ht="15.6" x14ac:dyDescent="0.3">
      <c r="B49" s="190" t="s">
        <v>819</v>
      </c>
      <c r="C49" s="36" t="s">
        <v>865</v>
      </c>
      <c r="D49" s="191">
        <v>111734</v>
      </c>
      <c r="E49" s="192">
        <v>0.68469075734271301</v>
      </c>
      <c r="F49" s="191">
        <v>667</v>
      </c>
      <c r="G49" s="192">
        <v>4.0872852949647301E-3</v>
      </c>
      <c r="H49" s="191">
        <v>255</v>
      </c>
      <c r="I49" s="192">
        <v>1.5626053226626801E-3</v>
      </c>
      <c r="J49" s="191">
        <v>50533</v>
      </c>
      <c r="K49" s="192">
        <v>0.30965935203966</v>
      </c>
      <c r="L49" s="191">
        <v>163189</v>
      </c>
    </row>
    <row r="50" spans="2:12" ht="15.6" x14ac:dyDescent="0.3">
      <c r="B50" s="190" t="s">
        <v>819</v>
      </c>
      <c r="C50" s="36" t="s">
        <v>864</v>
      </c>
      <c r="D50" s="191">
        <v>129160</v>
      </c>
      <c r="E50" s="192">
        <v>0.70014907168993101</v>
      </c>
      <c r="F50" s="191">
        <v>910</v>
      </c>
      <c r="G50" s="192">
        <v>4.9329177395310998E-3</v>
      </c>
      <c r="H50" s="191">
        <v>342</v>
      </c>
      <c r="I50" s="192">
        <v>1.8539097438677299E-3</v>
      </c>
      <c r="J50" s="191">
        <v>54063</v>
      </c>
      <c r="K50" s="192">
        <v>0.29306410082667</v>
      </c>
      <c r="L50" s="191">
        <v>184475</v>
      </c>
    </row>
    <row r="51" spans="2:12" ht="15.6" x14ac:dyDescent="0.3">
      <c r="B51" s="190" t="s">
        <v>819</v>
      </c>
      <c r="C51" s="36" t="s">
        <v>863</v>
      </c>
      <c r="D51" s="191">
        <v>159986</v>
      </c>
      <c r="E51" s="192">
        <v>0.72085573062868602</v>
      </c>
      <c r="F51" s="191">
        <v>1025</v>
      </c>
      <c r="G51" s="192">
        <v>4.6183861331266698E-3</v>
      </c>
      <c r="H51" s="191">
        <v>551</v>
      </c>
      <c r="I51" s="192">
        <v>2.4826641554661398E-3</v>
      </c>
      <c r="J51" s="191">
        <v>60377</v>
      </c>
      <c r="K51" s="192">
        <v>0.272043219082721</v>
      </c>
      <c r="L51" s="191">
        <v>221939</v>
      </c>
    </row>
    <row r="52" spans="2:12" ht="15.6" x14ac:dyDescent="0.3">
      <c r="B52" s="190" t="s">
        <v>819</v>
      </c>
      <c r="C52" s="36" t="s">
        <v>862</v>
      </c>
      <c r="D52" s="191">
        <v>159457</v>
      </c>
      <c r="E52" s="192">
        <v>0.77702031030718899</v>
      </c>
      <c r="F52" s="191">
        <v>925</v>
      </c>
      <c r="G52" s="192">
        <v>4.5074458131919501E-3</v>
      </c>
      <c r="H52" s="191">
        <v>752</v>
      </c>
      <c r="I52" s="192">
        <v>3.6644316232652399E-3</v>
      </c>
      <c r="J52" s="191">
        <v>44082</v>
      </c>
      <c r="K52" s="192">
        <v>0.21480781225635401</v>
      </c>
      <c r="L52" s="191">
        <v>205216</v>
      </c>
    </row>
    <row r="53" spans="2:12" ht="15.6" x14ac:dyDescent="0.3">
      <c r="B53" s="190" t="s">
        <v>819</v>
      </c>
      <c r="C53" s="36" t="s">
        <v>861</v>
      </c>
      <c r="D53" s="191">
        <v>128161</v>
      </c>
      <c r="E53" s="192">
        <v>0.83101093870564102</v>
      </c>
      <c r="F53" s="191">
        <v>930</v>
      </c>
      <c r="G53" s="192">
        <v>6.0302289541767397E-3</v>
      </c>
      <c r="H53" s="191">
        <v>874</v>
      </c>
      <c r="I53" s="192">
        <v>5.6671183934951302E-3</v>
      </c>
      <c r="J53" s="191">
        <v>24258</v>
      </c>
      <c r="K53" s="192">
        <v>0.15729171394668801</v>
      </c>
      <c r="L53" s="191">
        <v>154223</v>
      </c>
    </row>
    <row r="54" spans="2:12" ht="15.6" x14ac:dyDescent="0.3">
      <c r="B54" s="190" t="s">
        <v>819</v>
      </c>
      <c r="C54" s="36" t="s">
        <v>860</v>
      </c>
      <c r="D54" s="191">
        <v>101227</v>
      </c>
      <c r="E54" s="192">
        <v>0.87014114532294895</v>
      </c>
      <c r="F54" s="191">
        <v>988</v>
      </c>
      <c r="G54" s="192">
        <v>8.4927880069455199E-3</v>
      </c>
      <c r="H54" s="191">
        <v>1051</v>
      </c>
      <c r="I54" s="192">
        <v>9.0343321814774693E-3</v>
      </c>
      <c r="J54" s="191">
        <v>13068</v>
      </c>
      <c r="K54" s="192">
        <v>0.112331734488628</v>
      </c>
      <c r="L54" s="191">
        <v>116334</v>
      </c>
    </row>
    <row r="55" spans="2:12" ht="15.6" x14ac:dyDescent="0.3">
      <c r="B55" s="190" t="s">
        <v>819</v>
      </c>
      <c r="C55" s="36" t="s">
        <v>859</v>
      </c>
      <c r="D55" s="191">
        <v>80540</v>
      </c>
      <c r="E55" s="192">
        <v>0.89095877075566698</v>
      </c>
      <c r="F55" s="191">
        <v>739</v>
      </c>
      <c r="G55" s="192">
        <v>8.1750500569709207E-3</v>
      </c>
      <c r="H55" s="191">
        <v>1219</v>
      </c>
      <c r="I55" s="192">
        <v>1.34849607840968E-2</v>
      </c>
      <c r="J55" s="191">
        <v>7899</v>
      </c>
      <c r="K55" s="192">
        <v>8.7381218403265598E-2</v>
      </c>
      <c r="L55" s="191">
        <v>90397</v>
      </c>
    </row>
    <row r="56" spans="2:12" ht="15.6" x14ac:dyDescent="0.3">
      <c r="B56" s="190" t="s">
        <v>819</v>
      </c>
      <c r="C56" s="36" t="s">
        <v>858</v>
      </c>
      <c r="D56" s="191">
        <v>73540</v>
      </c>
      <c r="E56" s="192">
        <v>0.89508276533593001</v>
      </c>
      <c r="F56" s="191">
        <v>647</v>
      </c>
      <c r="G56" s="192">
        <v>7.8748782862706895E-3</v>
      </c>
      <c r="H56" s="191">
        <v>1554</v>
      </c>
      <c r="I56" s="192">
        <v>1.8914313534566699E-2</v>
      </c>
      <c r="J56" s="191">
        <v>6419</v>
      </c>
      <c r="K56" s="192">
        <v>7.8128042843232701E-2</v>
      </c>
      <c r="L56" s="191">
        <v>82160</v>
      </c>
    </row>
    <row r="57" spans="2:12" ht="15.6" x14ac:dyDescent="0.3">
      <c r="B57" s="190" t="s">
        <v>819</v>
      </c>
      <c r="C57" s="36" t="s">
        <v>857</v>
      </c>
      <c r="D57" s="191">
        <v>66699</v>
      </c>
      <c r="E57" s="192">
        <v>0.89174554789026195</v>
      </c>
      <c r="F57" s="191">
        <v>545</v>
      </c>
      <c r="G57" s="192">
        <v>7.2864859083373399E-3</v>
      </c>
      <c r="H57" s="191">
        <v>2103</v>
      </c>
      <c r="I57" s="192">
        <v>2.8116476816942099E-2</v>
      </c>
      <c r="J57" s="191">
        <v>5449</v>
      </c>
      <c r="K57" s="192">
        <v>7.2851489384459095E-2</v>
      </c>
      <c r="L57" s="191">
        <v>74796</v>
      </c>
    </row>
    <row r="58" spans="2:12" ht="15.6" x14ac:dyDescent="0.3">
      <c r="B58" s="190" t="s">
        <v>819</v>
      </c>
      <c r="C58" s="36" t="s">
        <v>856</v>
      </c>
      <c r="D58" s="191">
        <v>52162</v>
      </c>
      <c r="E58" s="192">
        <v>0.88081729145558896</v>
      </c>
      <c r="F58" s="191">
        <v>441</v>
      </c>
      <c r="G58" s="192">
        <v>7.4468085106382999E-3</v>
      </c>
      <c r="H58" s="191">
        <v>2527</v>
      </c>
      <c r="I58" s="192">
        <v>4.26713947990544E-2</v>
      </c>
      <c r="J58" s="191">
        <v>4090</v>
      </c>
      <c r="K58" s="192">
        <v>6.9064505234717993E-2</v>
      </c>
      <c r="L58" s="191">
        <v>59220</v>
      </c>
    </row>
    <row r="59" spans="2:12" ht="15.6" x14ac:dyDescent="0.3">
      <c r="B59" s="190" t="s">
        <v>819</v>
      </c>
      <c r="C59" s="36" t="s">
        <v>855</v>
      </c>
      <c r="D59" s="191">
        <v>18387</v>
      </c>
      <c r="E59" s="192">
        <v>0.51046640755135997</v>
      </c>
      <c r="F59" s="191">
        <v>239</v>
      </c>
      <c r="G59" s="192">
        <v>6.6352026651860102E-3</v>
      </c>
      <c r="H59" s="191">
        <v>14879</v>
      </c>
      <c r="I59" s="192">
        <v>0.41307606885063902</v>
      </c>
      <c r="J59" s="191">
        <v>2515</v>
      </c>
      <c r="K59" s="192">
        <v>6.9822320932815096E-2</v>
      </c>
      <c r="L59" s="191">
        <v>36020</v>
      </c>
    </row>
    <row r="60" spans="2:12" ht="15.6" x14ac:dyDescent="0.3">
      <c r="B60" s="190" t="s">
        <v>819</v>
      </c>
      <c r="C60" s="36" t="s">
        <v>622</v>
      </c>
      <c r="D60" s="191">
        <v>23081</v>
      </c>
      <c r="E60" s="192">
        <v>0.49100153165418697</v>
      </c>
      <c r="F60" s="191">
        <v>387</v>
      </c>
      <c r="G60" s="192">
        <v>8.2326412525527606E-3</v>
      </c>
      <c r="H60" s="191">
        <v>20384</v>
      </c>
      <c r="I60" s="192">
        <v>0.43362831858407103</v>
      </c>
      <c r="J60" s="191">
        <v>3156</v>
      </c>
      <c r="K60" s="192">
        <v>6.7137508509189897E-2</v>
      </c>
      <c r="L60" s="191">
        <v>47008</v>
      </c>
    </row>
    <row r="61" spans="2:12" ht="15.6" x14ac:dyDescent="0.3">
      <c r="B61" s="190" t="s">
        <v>820</v>
      </c>
      <c r="C61" s="36" t="s">
        <v>870</v>
      </c>
      <c r="D61" s="191">
        <v>9469</v>
      </c>
      <c r="E61" s="192">
        <v>4.7139002558817998E-2</v>
      </c>
      <c r="F61" s="191">
        <v>492</v>
      </c>
      <c r="G61" s="192">
        <v>2.44929657397174E-3</v>
      </c>
      <c r="H61" s="191">
        <v>265</v>
      </c>
      <c r="I61" s="192">
        <v>1.31923494329779E-3</v>
      </c>
      <c r="J61" s="191">
        <v>190648</v>
      </c>
      <c r="K61" s="192">
        <v>0.94909246592391205</v>
      </c>
      <c r="L61" s="191">
        <v>200874</v>
      </c>
    </row>
    <row r="62" spans="2:12" ht="15.6" x14ac:dyDescent="0.3">
      <c r="B62" s="190" t="s">
        <v>820</v>
      </c>
      <c r="C62" s="36" t="s">
        <v>869</v>
      </c>
      <c r="D62" s="191">
        <v>36589</v>
      </c>
      <c r="E62" s="192">
        <v>0.310716135771122</v>
      </c>
      <c r="F62" s="191">
        <v>762</v>
      </c>
      <c r="G62" s="192">
        <v>6.4709528945200703E-3</v>
      </c>
      <c r="H62" s="191">
        <v>797</v>
      </c>
      <c r="I62" s="192">
        <v>6.7681751403313598E-3</v>
      </c>
      <c r="J62" s="191">
        <v>79609</v>
      </c>
      <c r="K62" s="192">
        <v>0.67604473619402705</v>
      </c>
      <c r="L62" s="191">
        <v>117757</v>
      </c>
    </row>
    <row r="63" spans="2:12" ht="15.6" x14ac:dyDescent="0.3">
      <c r="B63" s="190" t="s">
        <v>820</v>
      </c>
      <c r="C63" s="36" t="s">
        <v>868</v>
      </c>
      <c r="D63" s="191">
        <v>25972</v>
      </c>
      <c r="E63" s="192">
        <v>0.47456512205817902</v>
      </c>
      <c r="F63" s="191">
        <v>410</v>
      </c>
      <c r="G63" s="192">
        <v>7.4915947960824403E-3</v>
      </c>
      <c r="H63" s="191">
        <v>381</v>
      </c>
      <c r="I63" s="192">
        <v>6.9617015056278302E-3</v>
      </c>
      <c r="J63" s="191">
        <v>27965</v>
      </c>
      <c r="K63" s="192">
        <v>0.51098158164011098</v>
      </c>
      <c r="L63" s="191">
        <v>54728</v>
      </c>
    </row>
    <row r="64" spans="2:12" ht="15.6" x14ac:dyDescent="0.3">
      <c r="B64" s="190" t="s">
        <v>820</v>
      </c>
      <c r="C64" s="36" t="s">
        <v>867</v>
      </c>
      <c r="D64" s="191">
        <v>30029</v>
      </c>
      <c r="E64" s="192">
        <v>0.58960161787516396</v>
      </c>
      <c r="F64" s="191">
        <v>341</v>
      </c>
      <c r="G64" s="192">
        <v>6.6953329013763703E-3</v>
      </c>
      <c r="H64" s="191">
        <v>296</v>
      </c>
      <c r="I64" s="192">
        <v>5.8117845712827203E-3</v>
      </c>
      <c r="J64" s="191">
        <v>20265</v>
      </c>
      <c r="K64" s="192">
        <v>0.397891264652177</v>
      </c>
      <c r="L64" s="191">
        <v>50931</v>
      </c>
    </row>
    <row r="65" spans="2:12" ht="15.6" x14ac:dyDescent="0.3">
      <c r="B65" s="190" t="s">
        <v>820</v>
      </c>
      <c r="C65" s="36" t="s">
        <v>866</v>
      </c>
      <c r="D65" s="191">
        <v>83504</v>
      </c>
      <c r="E65" s="192">
        <v>0.69431025451280004</v>
      </c>
      <c r="F65" s="191">
        <v>444</v>
      </c>
      <c r="G65" s="192">
        <v>3.6917243845047401E-3</v>
      </c>
      <c r="H65" s="191">
        <v>285</v>
      </c>
      <c r="I65" s="192">
        <v>2.36968794951317E-3</v>
      </c>
      <c r="J65" s="191">
        <v>36036</v>
      </c>
      <c r="K65" s="192">
        <v>0.29962833315318199</v>
      </c>
      <c r="L65" s="191">
        <v>120269</v>
      </c>
    </row>
    <row r="66" spans="2:12" ht="15.6" x14ac:dyDescent="0.3">
      <c r="B66" s="190" t="s">
        <v>820</v>
      </c>
      <c r="C66" s="36" t="s">
        <v>865</v>
      </c>
      <c r="D66" s="191">
        <v>80394</v>
      </c>
      <c r="E66" s="192">
        <v>0.68375617680328604</v>
      </c>
      <c r="F66" s="191">
        <v>501</v>
      </c>
      <c r="G66" s="192">
        <v>4.2610374478001603E-3</v>
      </c>
      <c r="H66" s="191">
        <v>305</v>
      </c>
      <c r="I66" s="192">
        <v>2.5940447536508E-3</v>
      </c>
      <c r="J66" s="191">
        <v>36377</v>
      </c>
      <c r="K66" s="192">
        <v>0.30938874099526298</v>
      </c>
      <c r="L66" s="191">
        <v>117577</v>
      </c>
    </row>
    <row r="67" spans="2:12" ht="15.6" x14ac:dyDescent="0.3">
      <c r="B67" s="190" t="s">
        <v>820</v>
      </c>
      <c r="C67" s="36" t="s">
        <v>864</v>
      </c>
      <c r="D67" s="191">
        <v>91563</v>
      </c>
      <c r="E67" s="192">
        <v>0.70743258904427098</v>
      </c>
      <c r="F67" s="191">
        <v>505</v>
      </c>
      <c r="G67" s="192">
        <v>3.9017229390404099E-3</v>
      </c>
      <c r="H67" s="191">
        <v>280</v>
      </c>
      <c r="I67" s="192">
        <v>2.1633315305570602E-3</v>
      </c>
      <c r="J67" s="191">
        <v>37082</v>
      </c>
      <c r="K67" s="192">
        <v>0.28650235648613098</v>
      </c>
      <c r="L67" s="191">
        <v>129430</v>
      </c>
    </row>
    <row r="68" spans="2:12" ht="15.6" x14ac:dyDescent="0.3">
      <c r="B68" s="190" t="s">
        <v>820</v>
      </c>
      <c r="C68" s="36" t="s">
        <v>863</v>
      </c>
      <c r="D68" s="191">
        <v>108875</v>
      </c>
      <c r="E68" s="192">
        <v>0.74744957504359399</v>
      </c>
      <c r="F68" s="191">
        <v>467</v>
      </c>
      <c r="G68" s="192">
        <v>3.2060523678104102E-3</v>
      </c>
      <c r="H68" s="191">
        <v>336</v>
      </c>
      <c r="I68" s="192">
        <v>2.3067100547843598E-3</v>
      </c>
      <c r="J68" s="191">
        <v>35984</v>
      </c>
      <c r="K68" s="192">
        <v>0.24703766253381099</v>
      </c>
      <c r="L68" s="191">
        <v>145662</v>
      </c>
    </row>
    <row r="69" spans="2:12" ht="15.6" x14ac:dyDescent="0.3">
      <c r="B69" s="190" t="s">
        <v>820</v>
      </c>
      <c r="C69" s="36" t="s">
        <v>862</v>
      </c>
      <c r="D69" s="191">
        <v>112540</v>
      </c>
      <c r="E69" s="192">
        <v>0.79347956370610095</v>
      </c>
      <c r="F69" s="191">
        <v>415</v>
      </c>
      <c r="G69" s="192">
        <v>2.9260175843080802E-3</v>
      </c>
      <c r="H69" s="191">
        <v>377</v>
      </c>
      <c r="I69" s="192">
        <v>2.6580930826124098E-3</v>
      </c>
      <c r="J69" s="191">
        <v>28499</v>
      </c>
      <c r="K69" s="192">
        <v>0.200936325626979</v>
      </c>
      <c r="L69" s="191">
        <v>141831</v>
      </c>
    </row>
    <row r="70" spans="2:12" ht="15.6" x14ac:dyDescent="0.3">
      <c r="B70" s="190" t="s">
        <v>820</v>
      </c>
      <c r="C70" s="36" t="s">
        <v>861</v>
      </c>
      <c r="D70" s="191">
        <v>91176</v>
      </c>
      <c r="E70" s="192">
        <v>0.82779659170351305</v>
      </c>
      <c r="F70" s="191">
        <v>318</v>
      </c>
      <c r="G70" s="192">
        <v>2.8871557883841902E-3</v>
      </c>
      <c r="H70" s="191">
        <v>340</v>
      </c>
      <c r="I70" s="192">
        <v>3.08689612594536E-3</v>
      </c>
      <c r="J70" s="191">
        <v>18309</v>
      </c>
      <c r="K70" s="192">
        <v>0.16622935638215799</v>
      </c>
      <c r="L70" s="191">
        <v>110143</v>
      </c>
    </row>
    <row r="71" spans="2:12" ht="15.6" x14ac:dyDescent="0.3">
      <c r="B71" s="190" t="s">
        <v>820</v>
      </c>
      <c r="C71" s="36" t="s">
        <v>860</v>
      </c>
      <c r="D71" s="191">
        <v>75645</v>
      </c>
      <c r="E71" s="192">
        <v>0.85041202459781196</v>
      </c>
      <c r="F71" s="191">
        <v>444</v>
      </c>
      <c r="G71" s="192">
        <v>4.9915121808636201E-3</v>
      </c>
      <c r="H71" s="191">
        <v>317</v>
      </c>
      <c r="I71" s="192">
        <v>3.5637598228238001E-3</v>
      </c>
      <c r="J71" s="191">
        <v>12545</v>
      </c>
      <c r="K71" s="192">
        <v>0.14103270339849999</v>
      </c>
      <c r="L71" s="191">
        <v>88951</v>
      </c>
    </row>
    <row r="72" spans="2:12" ht="15.6" x14ac:dyDescent="0.3">
      <c r="B72" s="190" t="s">
        <v>820</v>
      </c>
      <c r="C72" s="36" t="s">
        <v>859</v>
      </c>
      <c r="D72" s="191">
        <v>49834</v>
      </c>
      <c r="E72" s="192">
        <v>0.86307585729130598</v>
      </c>
      <c r="F72" s="191">
        <v>280</v>
      </c>
      <c r="G72" s="192">
        <v>4.8493245583650802E-3</v>
      </c>
      <c r="H72" s="191">
        <v>282</v>
      </c>
      <c r="I72" s="192">
        <v>4.8839625909248398E-3</v>
      </c>
      <c r="J72" s="191">
        <v>7344</v>
      </c>
      <c r="K72" s="192">
        <v>0.12719085555940399</v>
      </c>
      <c r="L72" s="191">
        <v>57740</v>
      </c>
    </row>
    <row r="73" spans="2:12" ht="15.6" x14ac:dyDescent="0.3">
      <c r="B73" s="190" t="s">
        <v>820</v>
      </c>
      <c r="C73" s="36" t="s">
        <v>858</v>
      </c>
      <c r="D73" s="191">
        <v>37120</v>
      </c>
      <c r="E73" s="192">
        <v>0.86490516799478101</v>
      </c>
      <c r="F73" s="191">
        <v>215</v>
      </c>
      <c r="G73" s="192">
        <v>5.0095531012628704E-3</v>
      </c>
      <c r="H73" s="191">
        <v>314</v>
      </c>
      <c r="I73" s="192">
        <v>7.3162775525420602E-3</v>
      </c>
      <c r="J73" s="191">
        <v>5269</v>
      </c>
      <c r="K73" s="192">
        <v>0.122769001351414</v>
      </c>
      <c r="L73" s="191">
        <v>42918</v>
      </c>
    </row>
    <row r="74" spans="2:12" ht="15.6" x14ac:dyDescent="0.3">
      <c r="B74" s="190" t="s">
        <v>820</v>
      </c>
      <c r="C74" s="36" t="s">
        <v>857</v>
      </c>
      <c r="D74" s="191">
        <v>33666</v>
      </c>
      <c r="E74" s="192">
        <v>0.85952818627451</v>
      </c>
      <c r="F74" s="191">
        <v>205</v>
      </c>
      <c r="G74" s="192">
        <v>5.2338643790849704E-3</v>
      </c>
      <c r="H74" s="191">
        <v>370</v>
      </c>
      <c r="I74" s="192">
        <v>9.4464869281045694E-3</v>
      </c>
      <c r="J74" s="191">
        <v>4927</v>
      </c>
      <c r="K74" s="192">
        <v>0.125791462418301</v>
      </c>
      <c r="L74" s="191">
        <v>39168</v>
      </c>
    </row>
    <row r="75" spans="2:12" ht="15.6" x14ac:dyDescent="0.3">
      <c r="B75" s="190" t="s">
        <v>820</v>
      </c>
      <c r="C75" s="36" t="s">
        <v>856</v>
      </c>
      <c r="D75" s="191">
        <v>23209</v>
      </c>
      <c r="E75" s="192">
        <v>0.85755985811409996</v>
      </c>
      <c r="F75" s="191">
        <v>120</v>
      </c>
      <c r="G75" s="192">
        <v>4.4339343777712098E-3</v>
      </c>
      <c r="H75" s="191">
        <v>355</v>
      </c>
      <c r="I75" s="192">
        <v>1.31170558675732E-2</v>
      </c>
      <c r="J75" s="191">
        <v>3380</v>
      </c>
      <c r="K75" s="192">
        <v>0.124889151640556</v>
      </c>
      <c r="L75" s="191">
        <v>27064</v>
      </c>
    </row>
    <row r="76" spans="2:12" ht="15.6" x14ac:dyDescent="0.3">
      <c r="B76" s="190" t="s">
        <v>820</v>
      </c>
      <c r="C76" s="36" t="s">
        <v>855</v>
      </c>
      <c r="D76" s="191">
        <v>9765</v>
      </c>
      <c r="E76" s="192">
        <v>0.68947256937089596</v>
      </c>
      <c r="F76" s="191">
        <v>74</v>
      </c>
      <c r="G76" s="192">
        <v>5.2248817340958802E-3</v>
      </c>
      <c r="H76" s="191">
        <v>2330</v>
      </c>
      <c r="I76" s="192">
        <v>0.16451316811409999</v>
      </c>
      <c r="J76" s="191">
        <v>1994</v>
      </c>
      <c r="K76" s="192">
        <v>0.140789380780908</v>
      </c>
      <c r="L76" s="191">
        <v>14163</v>
      </c>
    </row>
    <row r="77" spans="2:12" ht="15.6" x14ac:dyDescent="0.3">
      <c r="B77" s="190" t="s">
        <v>820</v>
      </c>
      <c r="C77" s="36" t="s">
        <v>622</v>
      </c>
      <c r="D77" s="191">
        <v>15162</v>
      </c>
      <c r="E77" s="192">
        <v>0.70100328262980305</v>
      </c>
      <c r="F77" s="191">
        <v>119</v>
      </c>
      <c r="G77" s="192">
        <v>5.5018724860141496E-3</v>
      </c>
      <c r="H77" s="191">
        <v>3504</v>
      </c>
      <c r="I77" s="192">
        <v>0.16200471589070201</v>
      </c>
      <c r="J77" s="191">
        <v>2844</v>
      </c>
      <c r="K77" s="192">
        <v>0.131490128993481</v>
      </c>
      <c r="L77" s="191">
        <v>21629</v>
      </c>
    </row>
    <row r="78" spans="2:12" ht="15.6" x14ac:dyDescent="0.3">
      <c r="B78" s="190" t="s">
        <v>824</v>
      </c>
      <c r="C78" s="36" t="s">
        <v>870</v>
      </c>
      <c r="D78" s="191">
        <v>6224</v>
      </c>
      <c r="E78" s="192">
        <v>4.23591544502974E-2</v>
      </c>
      <c r="F78" s="191">
        <v>307</v>
      </c>
      <c r="G78" s="192">
        <v>2.0893734601930098E-3</v>
      </c>
      <c r="H78" s="191">
        <v>288</v>
      </c>
      <c r="I78" s="192">
        <v>1.96006370207032E-3</v>
      </c>
      <c r="J78" s="191">
        <v>140115</v>
      </c>
      <c r="K78" s="192">
        <v>0.95359140838743905</v>
      </c>
      <c r="L78" s="191">
        <v>146934</v>
      </c>
    </row>
    <row r="79" spans="2:12" ht="15.6" x14ac:dyDescent="0.3">
      <c r="B79" s="190" t="s">
        <v>824</v>
      </c>
      <c r="C79" s="36" t="s">
        <v>869</v>
      </c>
      <c r="D79" s="191">
        <v>20917</v>
      </c>
      <c r="E79" s="192">
        <v>0.24006932249882401</v>
      </c>
      <c r="F79" s="191">
        <v>312</v>
      </c>
      <c r="G79" s="192">
        <v>3.5808972902248398E-3</v>
      </c>
      <c r="H79" s="191">
        <v>198</v>
      </c>
      <c r="I79" s="192">
        <v>2.2724925111042198E-3</v>
      </c>
      <c r="J79" s="191">
        <v>65702</v>
      </c>
      <c r="K79" s="192">
        <v>0.75407728769984705</v>
      </c>
      <c r="L79" s="191">
        <v>87129</v>
      </c>
    </row>
    <row r="80" spans="2:12" ht="15.6" x14ac:dyDescent="0.3">
      <c r="B80" s="190" t="s">
        <v>824</v>
      </c>
      <c r="C80" s="36" t="s">
        <v>868</v>
      </c>
      <c r="D80" s="191">
        <v>15357</v>
      </c>
      <c r="E80" s="192">
        <v>0.36579091537050701</v>
      </c>
      <c r="F80" s="191">
        <v>209</v>
      </c>
      <c r="G80" s="192">
        <v>4.9782054641164296E-3</v>
      </c>
      <c r="H80" s="191">
        <v>130</v>
      </c>
      <c r="I80" s="192">
        <v>3.0964914370102199E-3</v>
      </c>
      <c r="J80" s="191">
        <v>26287</v>
      </c>
      <c r="K80" s="192">
        <v>0.62613438772836605</v>
      </c>
      <c r="L80" s="191">
        <v>41983</v>
      </c>
    </row>
    <row r="81" spans="2:12" ht="15.6" x14ac:dyDescent="0.3">
      <c r="B81" s="190" t="s">
        <v>824</v>
      </c>
      <c r="C81" s="36" t="s">
        <v>867</v>
      </c>
      <c r="D81" s="191">
        <v>18342</v>
      </c>
      <c r="E81" s="192">
        <v>0.46549755094789702</v>
      </c>
      <c r="F81" s="191">
        <v>174</v>
      </c>
      <c r="G81" s="192">
        <v>4.4159074182168901E-3</v>
      </c>
      <c r="H81" s="191">
        <v>171</v>
      </c>
      <c r="I81" s="192">
        <v>4.3397710834200401E-3</v>
      </c>
      <c r="J81" s="191">
        <v>20716</v>
      </c>
      <c r="K81" s="192">
        <v>0.52574677055046604</v>
      </c>
      <c r="L81" s="191">
        <v>39403</v>
      </c>
    </row>
    <row r="82" spans="2:12" ht="15.6" x14ac:dyDescent="0.3">
      <c r="B82" s="190" t="s">
        <v>824</v>
      </c>
      <c r="C82" s="36" t="s">
        <v>866</v>
      </c>
      <c r="D82" s="191">
        <v>53880</v>
      </c>
      <c r="E82" s="192">
        <v>0.57714555036633997</v>
      </c>
      <c r="F82" s="191">
        <v>303</v>
      </c>
      <c r="G82" s="192">
        <v>3.2456403444877701E-3</v>
      </c>
      <c r="H82" s="191">
        <v>213</v>
      </c>
      <c r="I82" s="192">
        <v>2.28158875701615E-3</v>
      </c>
      <c r="J82" s="191">
        <v>38960</v>
      </c>
      <c r="K82" s="192">
        <v>0.41732722053215598</v>
      </c>
      <c r="L82" s="191">
        <v>93356</v>
      </c>
    </row>
    <row r="83" spans="2:12" ht="15.6" x14ac:dyDescent="0.3">
      <c r="B83" s="190" t="s">
        <v>824</v>
      </c>
      <c r="C83" s="36" t="s">
        <v>865</v>
      </c>
      <c r="D83" s="191">
        <v>57434</v>
      </c>
      <c r="E83" s="192">
        <v>0.54912421600122396</v>
      </c>
      <c r="F83" s="191">
        <v>490</v>
      </c>
      <c r="G83" s="192">
        <v>4.6848707358115296E-3</v>
      </c>
      <c r="H83" s="191">
        <v>283</v>
      </c>
      <c r="I83" s="192">
        <v>2.7057518739482902E-3</v>
      </c>
      <c r="J83" s="191">
        <v>46385</v>
      </c>
      <c r="K83" s="192">
        <v>0.443485161389016</v>
      </c>
      <c r="L83" s="191">
        <v>104592</v>
      </c>
    </row>
    <row r="84" spans="2:12" ht="15.6" x14ac:dyDescent="0.3">
      <c r="B84" s="190" t="s">
        <v>824</v>
      </c>
      <c r="C84" s="36" t="s">
        <v>864</v>
      </c>
      <c r="D84" s="191">
        <v>61660</v>
      </c>
      <c r="E84" s="192">
        <v>0.552954891937943</v>
      </c>
      <c r="F84" s="191">
        <v>490</v>
      </c>
      <c r="G84" s="192">
        <v>4.3942247332077796E-3</v>
      </c>
      <c r="H84" s="191">
        <v>372</v>
      </c>
      <c r="I84" s="192">
        <v>3.3360236750067298E-3</v>
      </c>
      <c r="J84" s="191">
        <v>48988</v>
      </c>
      <c r="K84" s="192">
        <v>0.43931485965384298</v>
      </c>
      <c r="L84" s="191">
        <v>111510</v>
      </c>
    </row>
    <row r="85" spans="2:12" ht="15.6" x14ac:dyDescent="0.3">
      <c r="B85" s="190" t="s">
        <v>824</v>
      </c>
      <c r="C85" s="36" t="s">
        <v>863</v>
      </c>
      <c r="D85" s="191">
        <v>72769</v>
      </c>
      <c r="E85" s="192">
        <v>0.61065749171317096</v>
      </c>
      <c r="F85" s="191">
        <v>463</v>
      </c>
      <c r="G85" s="192">
        <v>3.8853690261402298E-3</v>
      </c>
      <c r="H85" s="191">
        <v>402</v>
      </c>
      <c r="I85" s="192">
        <v>3.37347375487769E-3</v>
      </c>
      <c r="J85" s="191">
        <v>45531</v>
      </c>
      <c r="K85" s="192">
        <v>0.38208366550581102</v>
      </c>
      <c r="L85" s="191">
        <v>119165</v>
      </c>
    </row>
    <row r="86" spans="2:12" ht="15.6" x14ac:dyDescent="0.3">
      <c r="B86" s="190" t="s">
        <v>824</v>
      </c>
      <c r="C86" s="36" t="s">
        <v>862</v>
      </c>
      <c r="D86" s="191">
        <v>82631</v>
      </c>
      <c r="E86" s="192">
        <v>0.679872304363209</v>
      </c>
      <c r="F86" s="191">
        <v>495</v>
      </c>
      <c r="G86" s="192">
        <v>4.0727667662231902E-3</v>
      </c>
      <c r="H86" s="191">
        <v>512</v>
      </c>
      <c r="I86" s="192">
        <v>4.2126395642550904E-3</v>
      </c>
      <c r="J86" s="191">
        <v>37901</v>
      </c>
      <c r="K86" s="192">
        <v>0.31184228930631303</v>
      </c>
      <c r="L86" s="191">
        <v>121539</v>
      </c>
    </row>
    <row r="87" spans="2:12" ht="15.6" x14ac:dyDescent="0.3">
      <c r="B87" s="190" t="s">
        <v>824</v>
      </c>
      <c r="C87" s="36" t="s">
        <v>861</v>
      </c>
      <c r="D87" s="191">
        <v>84266</v>
      </c>
      <c r="E87" s="192">
        <v>0.73814591928801099</v>
      </c>
      <c r="F87" s="191">
        <v>485</v>
      </c>
      <c r="G87" s="192">
        <v>4.24846048055782E-3</v>
      </c>
      <c r="H87" s="191">
        <v>743</v>
      </c>
      <c r="I87" s="192">
        <v>6.5084662619679604E-3</v>
      </c>
      <c r="J87" s="191">
        <v>28665</v>
      </c>
      <c r="K87" s="192">
        <v>0.25109715396946403</v>
      </c>
      <c r="L87" s="191">
        <v>114159</v>
      </c>
    </row>
    <row r="88" spans="2:12" ht="15.6" x14ac:dyDescent="0.3">
      <c r="B88" s="190" t="s">
        <v>824</v>
      </c>
      <c r="C88" s="36" t="s">
        <v>860</v>
      </c>
      <c r="D88" s="191">
        <v>75981</v>
      </c>
      <c r="E88" s="192">
        <v>0.76302998654321197</v>
      </c>
      <c r="F88" s="191">
        <v>640</v>
      </c>
      <c r="G88" s="192">
        <v>6.4271224567675599E-3</v>
      </c>
      <c r="H88" s="191">
        <v>951</v>
      </c>
      <c r="I88" s="192">
        <v>9.5503022756030492E-3</v>
      </c>
      <c r="J88" s="191">
        <v>22006</v>
      </c>
      <c r="K88" s="192">
        <v>0.22099258872441699</v>
      </c>
      <c r="L88" s="191">
        <v>99578</v>
      </c>
    </row>
    <row r="89" spans="2:12" ht="15.6" x14ac:dyDescent="0.3">
      <c r="B89" s="190" t="s">
        <v>824</v>
      </c>
      <c r="C89" s="36" t="s">
        <v>859</v>
      </c>
      <c r="D89" s="191">
        <v>63473</v>
      </c>
      <c r="E89" s="192">
        <v>0.77920180704403397</v>
      </c>
      <c r="F89" s="191">
        <v>521</v>
      </c>
      <c r="G89" s="192">
        <v>6.3958555837906198E-3</v>
      </c>
      <c r="H89" s="191">
        <v>1080</v>
      </c>
      <c r="I89" s="192">
        <v>1.32582035134239E-2</v>
      </c>
      <c r="J89" s="191">
        <v>16385</v>
      </c>
      <c r="K89" s="192">
        <v>0.20114413385875099</v>
      </c>
      <c r="L89" s="191">
        <v>81459</v>
      </c>
    </row>
    <row r="90" spans="2:12" ht="15.6" x14ac:dyDescent="0.3">
      <c r="B90" s="190" t="s">
        <v>824</v>
      </c>
      <c r="C90" s="36" t="s">
        <v>858</v>
      </c>
      <c r="D90" s="191">
        <v>41752</v>
      </c>
      <c r="E90" s="192">
        <v>0.77793925843115297</v>
      </c>
      <c r="F90" s="191">
        <v>361</v>
      </c>
      <c r="G90" s="192">
        <v>6.7262902925284097E-3</v>
      </c>
      <c r="H90" s="191">
        <v>911</v>
      </c>
      <c r="I90" s="192">
        <v>1.69741009875163E-2</v>
      </c>
      <c r="J90" s="191">
        <v>10646</v>
      </c>
      <c r="K90" s="192">
        <v>0.198360350288802</v>
      </c>
      <c r="L90" s="191">
        <v>53670</v>
      </c>
    </row>
    <row r="91" spans="2:12" ht="15.6" x14ac:dyDescent="0.3">
      <c r="B91" s="190" t="s">
        <v>824</v>
      </c>
      <c r="C91" s="36" t="s">
        <v>857</v>
      </c>
      <c r="D91" s="191">
        <v>23807</v>
      </c>
      <c r="E91" s="192">
        <v>0.76915869733781295</v>
      </c>
      <c r="F91" s="191">
        <v>224</v>
      </c>
      <c r="G91" s="192">
        <v>7.2370121478418196E-3</v>
      </c>
      <c r="H91" s="191">
        <v>707</v>
      </c>
      <c r="I91" s="192">
        <v>2.2841819591625699E-2</v>
      </c>
      <c r="J91" s="191">
        <v>6214</v>
      </c>
      <c r="K91" s="192">
        <v>0.20076247092271901</v>
      </c>
      <c r="L91" s="191">
        <v>30952</v>
      </c>
    </row>
    <row r="92" spans="2:12" ht="15.6" x14ac:dyDescent="0.3">
      <c r="B92" s="190" t="s">
        <v>824</v>
      </c>
      <c r="C92" s="36" t="s">
        <v>856</v>
      </c>
      <c r="D92" s="191">
        <v>13017</v>
      </c>
      <c r="E92" s="192">
        <v>0.74442411071714498</v>
      </c>
      <c r="F92" s="191">
        <v>145</v>
      </c>
      <c r="G92" s="192">
        <v>8.2923481642456793E-3</v>
      </c>
      <c r="H92" s="191">
        <v>489</v>
      </c>
      <c r="I92" s="192">
        <v>2.7965229326318199E-2</v>
      </c>
      <c r="J92" s="191">
        <v>3835</v>
      </c>
      <c r="K92" s="192">
        <v>0.219318311792291</v>
      </c>
      <c r="L92" s="191">
        <v>17486</v>
      </c>
    </row>
    <row r="93" spans="2:12" ht="15.6" x14ac:dyDescent="0.3">
      <c r="B93" s="190" t="s">
        <v>824</v>
      </c>
      <c r="C93" s="36" t="s">
        <v>855</v>
      </c>
      <c r="D93" s="191">
        <v>5227</v>
      </c>
      <c r="E93" s="192">
        <v>0.499426715077393</v>
      </c>
      <c r="F93" s="191">
        <v>67</v>
      </c>
      <c r="G93" s="192">
        <v>6.4016816357729796E-3</v>
      </c>
      <c r="H93" s="191">
        <v>2599</v>
      </c>
      <c r="I93" s="192">
        <v>0.248327918975731</v>
      </c>
      <c r="J93" s="191">
        <v>2573</v>
      </c>
      <c r="K93" s="192">
        <v>0.24584368431110301</v>
      </c>
      <c r="L93" s="191">
        <v>10466</v>
      </c>
    </row>
    <row r="94" spans="2:12" ht="15.6" x14ac:dyDescent="0.3">
      <c r="B94" s="190" t="s">
        <v>824</v>
      </c>
      <c r="C94" s="36" t="s">
        <v>622</v>
      </c>
      <c r="D94" s="191">
        <v>5903</v>
      </c>
      <c r="E94" s="192">
        <v>0.49089397089397102</v>
      </c>
      <c r="F94" s="191">
        <v>91</v>
      </c>
      <c r="G94" s="192">
        <v>7.5675675675675701E-3</v>
      </c>
      <c r="H94" s="191">
        <v>2891</v>
      </c>
      <c r="I94" s="192">
        <v>0.24041580041579999</v>
      </c>
      <c r="J94" s="191">
        <v>3140</v>
      </c>
      <c r="K94" s="192">
        <v>0.26112266112266103</v>
      </c>
      <c r="L94" s="191">
        <v>12025</v>
      </c>
    </row>
    <row r="95" spans="2:12" ht="15.6" x14ac:dyDescent="0.3">
      <c r="B95" s="190" t="s">
        <v>825</v>
      </c>
      <c r="C95" s="36" t="s">
        <v>870</v>
      </c>
      <c r="D95" s="191">
        <v>1912</v>
      </c>
      <c r="E95" s="192">
        <v>3.5676301009460197E-2</v>
      </c>
      <c r="F95" s="191">
        <v>100</v>
      </c>
      <c r="G95" s="192">
        <v>1.8659153247625601E-3</v>
      </c>
      <c r="H95" s="191">
        <v>78</v>
      </c>
      <c r="I95" s="192">
        <v>1.4554139533147999E-3</v>
      </c>
      <c r="J95" s="191">
        <v>51503</v>
      </c>
      <c r="K95" s="192">
        <v>0.961002369712462</v>
      </c>
      <c r="L95" s="191">
        <v>53593</v>
      </c>
    </row>
    <row r="96" spans="2:12" ht="15.6" x14ac:dyDescent="0.3">
      <c r="B96" s="190" t="s">
        <v>825</v>
      </c>
      <c r="C96" s="36" t="s">
        <v>869</v>
      </c>
      <c r="D96" s="191">
        <v>7460</v>
      </c>
      <c r="E96" s="192">
        <v>0.2090338489128</v>
      </c>
      <c r="F96" s="191">
        <v>101</v>
      </c>
      <c r="G96" s="192">
        <v>2.8300829410446101E-3</v>
      </c>
      <c r="H96" s="191">
        <v>64</v>
      </c>
      <c r="I96" s="192">
        <v>1.7933198834342099E-3</v>
      </c>
      <c r="J96" s="191">
        <v>28063</v>
      </c>
      <c r="K96" s="192">
        <v>0.78634274826272099</v>
      </c>
      <c r="L96" s="191">
        <v>35688</v>
      </c>
    </row>
    <row r="97" spans="2:12" ht="15.6" x14ac:dyDescent="0.3">
      <c r="B97" s="190" t="s">
        <v>825</v>
      </c>
      <c r="C97" s="36" t="s">
        <v>868</v>
      </c>
      <c r="D97" s="191">
        <v>5609</v>
      </c>
      <c r="E97" s="192">
        <v>0.314159292035398</v>
      </c>
      <c r="F97" s="191">
        <v>68</v>
      </c>
      <c r="G97" s="192">
        <v>3.8086703259773702E-3</v>
      </c>
      <c r="H97" s="191">
        <v>51</v>
      </c>
      <c r="I97" s="192">
        <v>2.8565027444830298E-3</v>
      </c>
      <c r="J97" s="191">
        <v>12126</v>
      </c>
      <c r="K97" s="192">
        <v>0.67917553489414095</v>
      </c>
      <c r="L97" s="191">
        <v>17854</v>
      </c>
    </row>
    <row r="98" spans="2:12" ht="15.6" x14ac:dyDescent="0.3">
      <c r="B98" s="190" t="s">
        <v>825</v>
      </c>
      <c r="C98" s="36" t="s">
        <v>867</v>
      </c>
      <c r="D98" s="191">
        <v>7174</v>
      </c>
      <c r="E98" s="192">
        <v>0.40963855421686701</v>
      </c>
      <c r="F98" s="191">
        <v>70</v>
      </c>
      <c r="G98" s="192">
        <v>3.9970307771369801E-3</v>
      </c>
      <c r="H98" s="191">
        <v>60</v>
      </c>
      <c r="I98" s="192">
        <v>3.42602638040313E-3</v>
      </c>
      <c r="J98" s="191">
        <v>10209</v>
      </c>
      <c r="K98" s="192">
        <v>0.582938388625592</v>
      </c>
      <c r="L98" s="191">
        <v>17513</v>
      </c>
    </row>
    <row r="99" spans="2:12" ht="15.6" x14ac:dyDescent="0.3">
      <c r="B99" s="190" t="s">
        <v>825</v>
      </c>
      <c r="C99" s="36" t="s">
        <v>866</v>
      </c>
      <c r="D99" s="191">
        <v>21672</v>
      </c>
      <c r="E99" s="192">
        <v>0.52093649343781501</v>
      </c>
      <c r="F99" s="191">
        <v>127</v>
      </c>
      <c r="G99" s="192">
        <v>3.0527378491418699E-3</v>
      </c>
      <c r="H99" s="191">
        <v>75</v>
      </c>
      <c r="I99" s="192">
        <v>1.8027979424066201E-3</v>
      </c>
      <c r="J99" s="191">
        <v>19728</v>
      </c>
      <c r="K99" s="192">
        <v>0.47420797077063598</v>
      </c>
      <c r="L99" s="191">
        <v>41602</v>
      </c>
    </row>
    <row r="100" spans="2:12" ht="15.6" x14ac:dyDescent="0.3">
      <c r="B100" s="190" t="s">
        <v>825</v>
      </c>
      <c r="C100" s="36" t="s">
        <v>865</v>
      </c>
      <c r="D100" s="191">
        <v>22400</v>
      </c>
      <c r="E100" s="192">
        <v>0.51659325200064599</v>
      </c>
      <c r="F100" s="191">
        <v>154</v>
      </c>
      <c r="G100" s="192">
        <v>3.5515786075044401E-3</v>
      </c>
      <c r="H100" s="191">
        <v>105</v>
      </c>
      <c r="I100" s="192">
        <v>2.4215308687530299E-3</v>
      </c>
      <c r="J100" s="191">
        <v>20702</v>
      </c>
      <c r="K100" s="192">
        <v>0.477433638523097</v>
      </c>
      <c r="L100" s="191">
        <v>43361</v>
      </c>
    </row>
    <row r="101" spans="2:12" ht="15.6" x14ac:dyDescent="0.3">
      <c r="B101" s="190" t="s">
        <v>825</v>
      </c>
      <c r="C101" s="36" t="s">
        <v>864</v>
      </c>
      <c r="D101" s="191">
        <v>21102</v>
      </c>
      <c r="E101" s="192">
        <v>0.50494125529420197</v>
      </c>
      <c r="F101" s="191">
        <v>172</v>
      </c>
      <c r="G101" s="192">
        <v>4.1157186954128896E-3</v>
      </c>
      <c r="H101" s="191">
        <v>122</v>
      </c>
      <c r="I101" s="192">
        <v>2.9192888420951899E-3</v>
      </c>
      <c r="J101" s="191">
        <v>20395</v>
      </c>
      <c r="K101" s="192">
        <v>0.48802373716829001</v>
      </c>
      <c r="L101" s="191">
        <v>41791</v>
      </c>
    </row>
    <row r="102" spans="2:12" ht="15.6" x14ac:dyDescent="0.3">
      <c r="B102" s="190" t="s">
        <v>825</v>
      </c>
      <c r="C102" s="36" t="s">
        <v>863</v>
      </c>
      <c r="D102" s="191">
        <v>21717</v>
      </c>
      <c r="E102" s="192">
        <v>0.54104486907994698</v>
      </c>
      <c r="F102" s="191">
        <v>122</v>
      </c>
      <c r="G102" s="192">
        <v>3.03943795311293E-3</v>
      </c>
      <c r="H102" s="191">
        <v>136</v>
      </c>
      <c r="I102" s="192">
        <v>3.3882259149455602E-3</v>
      </c>
      <c r="J102" s="191">
        <v>18164</v>
      </c>
      <c r="K102" s="192">
        <v>0.45252746705199398</v>
      </c>
      <c r="L102" s="191">
        <v>40139</v>
      </c>
    </row>
    <row r="103" spans="2:12" ht="15.6" x14ac:dyDescent="0.3">
      <c r="B103" s="190" t="s">
        <v>825</v>
      </c>
      <c r="C103" s="36" t="s">
        <v>862</v>
      </c>
      <c r="D103" s="191">
        <v>23268</v>
      </c>
      <c r="E103" s="192">
        <v>0.60516528388254598</v>
      </c>
      <c r="F103" s="191">
        <v>126</v>
      </c>
      <c r="G103" s="192">
        <v>3.27706832427371E-3</v>
      </c>
      <c r="H103" s="191">
        <v>166</v>
      </c>
      <c r="I103" s="192">
        <v>4.3174074748367998E-3</v>
      </c>
      <c r="J103" s="191">
        <v>14889</v>
      </c>
      <c r="K103" s="192">
        <v>0.38724024031834398</v>
      </c>
      <c r="L103" s="191">
        <v>38449</v>
      </c>
    </row>
    <row r="104" spans="2:12" ht="15.6" x14ac:dyDescent="0.3">
      <c r="B104" s="190" t="s">
        <v>825</v>
      </c>
      <c r="C104" s="36" t="s">
        <v>861</v>
      </c>
      <c r="D104" s="191">
        <v>22518</v>
      </c>
      <c r="E104" s="192">
        <v>0.67532389635316703</v>
      </c>
      <c r="F104" s="191">
        <v>140</v>
      </c>
      <c r="G104" s="192">
        <v>4.1986564299424196E-3</v>
      </c>
      <c r="H104" s="191">
        <v>195</v>
      </c>
      <c r="I104" s="192">
        <v>5.8481285988483704E-3</v>
      </c>
      <c r="J104" s="191">
        <v>10491</v>
      </c>
      <c r="K104" s="192">
        <v>0.314629318618042</v>
      </c>
      <c r="L104" s="191">
        <v>33344</v>
      </c>
    </row>
    <row r="105" spans="2:12" ht="15.6" x14ac:dyDescent="0.3">
      <c r="B105" s="190" t="s">
        <v>825</v>
      </c>
      <c r="C105" s="36" t="s">
        <v>860</v>
      </c>
      <c r="D105" s="191">
        <v>23310</v>
      </c>
      <c r="E105" s="192">
        <v>0.71058407511279098</v>
      </c>
      <c r="F105" s="191">
        <v>194</v>
      </c>
      <c r="G105" s="192">
        <v>5.9139129374466502E-3</v>
      </c>
      <c r="H105" s="191">
        <v>291</v>
      </c>
      <c r="I105" s="192">
        <v>8.8708694061699796E-3</v>
      </c>
      <c r="J105" s="191">
        <v>9009</v>
      </c>
      <c r="K105" s="192">
        <v>0.274631142543592</v>
      </c>
      <c r="L105" s="191">
        <v>32804</v>
      </c>
    </row>
    <row r="106" spans="2:12" ht="15.6" x14ac:dyDescent="0.3">
      <c r="B106" s="190" t="s">
        <v>825</v>
      </c>
      <c r="C106" s="36" t="s">
        <v>859</v>
      </c>
      <c r="D106" s="191">
        <v>24146</v>
      </c>
      <c r="E106" s="192">
        <v>0.72028159770903599</v>
      </c>
      <c r="F106" s="191">
        <v>210</v>
      </c>
      <c r="G106" s="192">
        <v>6.2643558154103097E-3</v>
      </c>
      <c r="H106" s="191">
        <v>412</v>
      </c>
      <c r="I106" s="192">
        <v>1.22900695045193E-2</v>
      </c>
      <c r="J106" s="191">
        <v>8755</v>
      </c>
      <c r="K106" s="192">
        <v>0.26116397697103499</v>
      </c>
      <c r="L106" s="191">
        <v>33523</v>
      </c>
    </row>
    <row r="107" spans="2:12" ht="15.6" x14ac:dyDescent="0.3">
      <c r="B107" s="190" t="s">
        <v>825</v>
      </c>
      <c r="C107" s="36" t="s">
        <v>858</v>
      </c>
      <c r="D107" s="191">
        <v>17255</v>
      </c>
      <c r="E107" s="192">
        <v>0.73040128682695604</v>
      </c>
      <c r="F107" s="191">
        <v>141</v>
      </c>
      <c r="G107" s="192">
        <v>5.9685066034541098E-3</v>
      </c>
      <c r="H107" s="191">
        <v>392</v>
      </c>
      <c r="I107" s="192">
        <v>1.6593294954283799E-2</v>
      </c>
      <c r="J107" s="191">
        <v>5836</v>
      </c>
      <c r="K107" s="192">
        <v>0.247036911615306</v>
      </c>
      <c r="L107" s="191">
        <v>23624</v>
      </c>
    </row>
    <row r="108" spans="2:12" ht="15.6" x14ac:dyDescent="0.3">
      <c r="B108" s="190" t="s">
        <v>825</v>
      </c>
      <c r="C108" s="36" t="s">
        <v>857</v>
      </c>
      <c r="D108" s="191">
        <v>8644</v>
      </c>
      <c r="E108" s="192">
        <v>0.74401790325357198</v>
      </c>
      <c r="F108" s="191">
        <v>59</v>
      </c>
      <c r="G108" s="192">
        <v>5.0783267343776899E-3</v>
      </c>
      <c r="H108" s="191">
        <v>276</v>
      </c>
      <c r="I108" s="192">
        <v>2.3756240316749899E-2</v>
      </c>
      <c r="J108" s="191">
        <v>2639</v>
      </c>
      <c r="K108" s="192">
        <v>0.2271475296953</v>
      </c>
      <c r="L108" s="191">
        <v>11618</v>
      </c>
    </row>
    <row r="109" spans="2:12" ht="15.6" x14ac:dyDescent="0.3">
      <c r="B109" s="190" t="s">
        <v>825</v>
      </c>
      <c r="C109" s="36" t="s">
        <v>856</v>
      </c>
      <c r="D109" s="191">
        <v>4501</v>
      </c>
      <c r="E109" s="192">
        <v>0.737264537264537</v>
      </c>
      <c r="F109" s="191">
        <v>42</v>
      </c>
      <c r="G109" s="192">
        <v>6.8796068796068803E-3</v>
      </c>
      <c r="H109" s="191">
        <v>223</v>
      </c>
      <c r="I109" s="192">
        <v>3.6527436527436501E-2</v>
      </c>
      <c r="J109" s="191">
        <v>1339</v>
      </c>
      <c r="K109" s="192">
        <v>0.21932841932841901</v>
      </c>
      <c r="L109" s="191">
        <v>6105</v>
      </c>
    </row>
    <row r="110" spans="2:12" ht="15.6" x14ac:dyDescent="0.3">
      <c r="B110" s="190" t="s">
        <v>825</v>
      </c>
      <c r="C110" s="36" t="s">
        <v>855</v>
      </c>
      <c r="D110" s="191">
        <v>2024</v>
      </c>
      <c r="E110" s="192">
        <v>0.50260740004966498</v>
      </c>
      <c r="F110" s="191">
        <v>31</v>
      </c>
      <c r="G110" s="192">
        <v>7.6980382418673898E-3</v>
      </c>
      <c r="H110" s="191">
        <v>1138</v>
      </c>
      <c r="I110" s="192">
        <v>0.28259250062080998</v>
      </c>
      <c r="J110" s="191">
        <v>835</v>
      </c>
      <c r="K110" s="192">
        <v>0.20735038490191199</v>
      </c>
      <c r="L110" s="191">
        <v>4027</v>
      </c>
    </row>
    <row r="111" spans="2:12" ht="15.6" x14ac:dyDescent="0.3">
      <c r="B111" s="190" t="s">
        <v>825</v>
      </c>
      <c r="C111" s="36" t="s">
        <v>622</v>
      </c>
      <c r="D111" s="191">
        <v>3260</v>
      </c>
      <c r="E111" s="192">
        <v>0.51549652118912104</v>
      </c>
      <c r="F111" s="191">
        <v>68</v>
      </c>
      <c r="G111" s="192">
        <v>1.0752688172042999E-2</v>
      </c>
      <c r="H111" s="191">
        <v>1706</v>
      </c>
      <c r="I111" s="192">
        <v>0.269765970904491</v>
      </c>
      <c r="J111" s="191">
        <v>1290</v>
      </c>
      <c r="K111" s="192">
        <v>0.20398481973434501</v>
      </c>
      <c r="L111" s="191">
        <v>6324</v>
      </c>
    </row>
    <row r="112" spans="2:12" ht="15.6" x14ac:dyDescent="0.3">
      <c r="B112" s="190" t="s">
        <v>823</v>
      </c>
      <c r="C112" s="36" t="s">
        <v>870</v>
      </c>
      <c r="D112" s="191">
        <v>548</v>
      </c>
      <c r="E112" s="192">
        <v>1.8191475235692499E-2</v>
      </c>
      <c r="F112" s="191">
        <v>30</v>
      </c>
      <c r="G112" s="192">
        <v>9.958836807860839E-4</v>
      </c>
      <c r="H112" s="191">
        <v>12</v>
      </c>
      <c r="I112" s="192">
        <v>3.9835347231443398E-4</v>
      </c>
      <c r="J112" s="191">
        <v>29534</v>
      </c>
      <c r="K112" s="192">
        <v>0.98041428761120697</v>
      </c>
      <c r="L112" s="191">
        <v>30124</v>
      </c>
    </row>
    <row r="113" spans="2:12" ht="15.6" x14ac:dyDescent="0.3">
      <c r="B113" s="190" t="s">
        <v>823</v>
      </c>
      <c r="C113" s="36" t="s">
        <v>869</v>
      </c>
      <c r="D113" s="191">
        <v>2496</v>
      </c>
      <c r="E113" s="192">
        <v>0.128006564439202</v>
      </c>
      <c r="F113" s="191">
        <v>31</v>
      </c>
      <c r="G113" s="192">
        <v>1.5898251192368799E-3</v>
      </c>
      <c r="H113" s="191">
        <v>15</v>
      </c>
      <c r="I113" s="192">
        <v>7.6927021898558895E-4</v>
      </c>
      <c r="J113" s="191">
        <v>16957</v>
      </c>
      <c r="K113" s="192">
        <v>0.86963434022257502</v>
      </c>
      <c r="L113" s="191">
        <v>19499</v>
      </c>
    </row>
    <row r="114" spans="2:12" ht="15.6" x14ac:dyDescent="0.3">
      <c r="B114" s="190" t="s">
        <v>823</v>
      </c>
      <c r="C114" s="36" t="s">
        <v>868</v>
      </c>
      <c r="D114" s="191">
        <v>2172</v>
      </c>
      <c r="E114" s="192">
        <v>0.21277429467084599</v>
      </c>
      <c r="F114" s="191">
        <v>28</v>
      </c>
      <c r="G114" s="192">
        <v>2.7429467084639498E-3</v>
      </c>
      <c r="H114" s="191">
        <v>18</v>
      </c>
      <c r="I114" s="192">
        <v>1.7633228840125399E-3</v>
      </c>
      <c r="J114" s="191">
        <v>7990</v>
      </c>
      <c r="K114" s="192">
        <v>0.78271943573667702</v>
      </c>
      <c r="L114" s="191">
        <v>10208</v>
      </c>
    </row>
    <row r="115" spans="2:12" ht="15.6" x14ac:dyDescent="0.3">
      <c r="B115" s="190" t="s">
        <v>823</v>
      </c>
      <c r="C115" s="36" t="s">
        <v>867</v>
      </c>
      <c r="D115" s="191">
        <v>3170</v>
      </c>
      <c r="E115" s="192">
        <v>0.29857775266082698</v>
      </c>
      <c r="F115" s="191">
        <v>38</v>
      </c>
      <c r="G115" s="192">
        <v>3.5791654893095998E-3</v>
      </c>
      <c r="H115" s="191">
        <v>29</v>
      </c>
      <c r="I115" s="192">
        <v>2.73146839973627E-3</v>
      </c>
      <c r="J115" s="191">
        <v>7380</v>
      </c>
      <c r="K115" s="192">
        <v>0.69511161345012695</v>
      </c>
      <c r="L115" s="191">
        <v>10617</v>
      </c>
    </row>
    <row r="116" spans="2:12" ht="15.6" x14ac:dyDescent="0.3">
      <c r="B116" s="190" t="s">
        <v>823</v>
      </c>
      <c r="C116" s="36" t="s">
        <v>866</v>
      </c>
      <c r="D116" s="191">
        <v>11116</v>
      </c>
      <c r="E116" s="192">
        <v>0.409082545173518</v>
      </c>
      <c r="F116" s="191">
        <v>86</v>
      </c>
      <c r="G116" s="192">
        <v>3.1649063408530501E-3</v>
      </c>
      <c r="H116" s="191">
        <v>49</v>
      </c>
      <c r="I116" s="192">
        <v>1.8032605895558101E-3</v>
      </c>
      <c r="J116" s="191">
        <v>15922</v>
      </c>
      <c r="K116" s="192">
        <v>0.58594928789607303</v>
      </c>
      <c r="L116" s="191">
        <v>27173</v>
      </c>
    </row>
    <row r="117" spans="2:12" ht="15.6" x14ac:dyDescent="0.3">
      <c r="B117" s="190" t="s">
        <v>823</v>
      </c>
      <c r="C117" s="36" t="s">
        <v>865</v>
      </c>
      <c r="D117" s="191">
        <v>13721</v>
      </c>
      <c r="E117" s="192">
        <v>0.43294837813959403</v>
      </c>
      <c r="F117" s="191">
        <v>88</v>
      </c>
      <c r="G117" s="192">
        <v>2.77672598763095E-3</v>
      </c>
      <c r="H117" s="191">
        <v>43</v>
      </c>
      <c r="I117" s="192">
        <v>1.35680928941058E-3</v>
      </c>
      <c r="J117" s="191">
        <v>17840</v>
      </c>
      <c r="K117" s="192">
        <v>0.56291808658336495</v>
      </c>
      <c r="L117" s="191">
        <v>31692</v>
      </c>
    </row>
    <row r="118" spans="2:12" ht="15.6" x14ac:dyDescent="0.3">
      <c r="B118" s="190" t="s">
        <v>823</v>
      </c>
      <c r="C118" s="36" t="s">
        <v>864</v>
      </c>
      <c r="D118" s="191">
        <v>14026</v>
      </c>
      <c r="E118" s="192">
        <v>0.41440642912013198</v>
      </c>
      <c r="F118" s="191">
        <v>99</v>
      </c>
      <c r="G118" s="192">
        <v>2.9250132955149799E-3</v>
      </c>
      <c r="H118" s="191">
        <v>62</v>
      </c>
      <c r="I118" s="192">
        <v>1.8318265083023099E-3</v>
      </c>
      <c r="J118" s="191">
        <v>19659</v>
      </c>
      <c r="K118" s="192">
        <v>0.58083673107605005</v>
      </c>
      <c r="L118" s="191">
        <v>33846</v>
      </c>
    </row>
    <row r="119" spans="2:12" ht="15.6" x14ac:dyDescent="0.3">
      <c r="B119" s="190" t="s">
        <v>823</v>
      </c>
      <c r="C119" s="36" t="s">
        <v>863</v>
      </c>
      <c r="D119" s="191">
        <v>14478</v>
      </c>
      <c r="E119" s="192">
        <v>0.42648834948596298</v>
      </c>
      <c r="F119" s="191">
        <v>89</v>
      </c>
      <c r="G119" s="192">
        <v>2.6217338792824101E-3</v>
      </c>
      <c r="H119" s="191">
        <v>89</v>
      </c>
      <c r="I119" s="192">
        <v>2.6217338792824101E-3</v>
      </c>
      <c r="J119" s="191">
        <v>19291</v>
      </c>
      <c r="K119" s="192">
        <v>0.56826818275547197</v>
      </c>
      <c r="L119" s="191">
        <v>33947</v>
      </c>
    </row>
    <row r="120" spans="2:12" ht="15.6" x14ac:dyDescent="0.3">
      <c r="B120" s="190" t="s">
        <v>823</v>
      </c>
      <c r="C120" s="36" t="s">
        <v>862</v>
      </c>
      <c r="D120" s="191">
        <v>16344</v>
      </c>
      <c r="E120" s="192">
        <v>0.478118417973321</v>
      </c>
      <c r="F120" s="191">
        <v>90</v>
      </c>
      <c r="G120" s="192">
        <v>2.6328106716592601E-3</v>
      </c>
      <c r="H120" s="191">
        <v>111</v>
      </c>
      <c r="I120" s="192">
        <v>3.2471331617130801E-3</v>
      </c>
      <c r="J120" s="191">
        <v>17639</v>
      </c>
      <c r="K120" s="192">
        <v>0.51600163819330702</v>
      </c>
      <c r="L120" s="191">
        <v>34184</v>
      </c>
    </row>
    <row r="121" spans="2:12" ht="15.6" x14ac:dyDescent="0.3">
      <c r="B121" s="190" t="s">
        <v>823</v>
      </c>
      <c r="C121" s="36" t="s">
        <v>861</v>
      </c>
      <c r="D121" s="191">
        <v>16998</v>
      </c>
      <c r="E121" s="192">
        <v>0.55240323681388304</v>
      </c>
      <c r="F121" s="191">
        <v>93</v>
      </c>
      <c r="G121" s="192">
        <v>3.0223262162425699E-3</v>
      </c>
      <c r="H121" s="191">
        <v>161</v>
      </c>
      <c r="I121" s="192">
        <v>5.2321991485489603E-3</v>
      </c>
      <c r="J121" s="191">
        <v>13519</v>
      </c>
      <c r="K121" s="192">
        <v>0.43934223782132498</v>
      </c>
      <c r="L121" s="191">
        <v>30771</v>
      </c>
    </row>
    <row r="122" spans="2:12" ht="15.6" x14ac:dyDescent="0.3">
      <c r="B122" s="190" t="s">
        <v>823</v>
      </c>
      <c r="C122" s="36" t="s">
        <v>860</v>
      </c>
      <c r="D122" s="191">
        <v>24019</v>
      </c>
      <c r="E122" s="192">
        <v>0.61828150741350896</v>
      </c>
      <c r="F122" s="191">
        <v>198</v>
      </c>
      <c r="G122" s="192">
        <v>5.0967874794069197E-3</v>
      </c>
      <c r="H122" s="191">
        <v>317</v>
      </c>
      <c r="I122" s="192">
        <v>8.1600082372322892E-3</v>
      </c>
      <c r="J122" s="191">
        <v>14314</v>
      </c>
      <c r="K122" s="192">
        <v>0.36846169686985197</v>
      </c>
      <c r="L122" s="191">
        <v>38848</v>
      </c>
    </row>
    <row r="123" spans="2:12" ht="15.6" x14ac:dyDescent="0.3">
      <c r="B123" s="190" t="s">
        <v>823</v>
      </c>
      <c r="C123" s="36" t="s">
        <v>859</v>
      </c>
      <c r="D123" s="191">
        <v>33083</v>
      </c>
      <c r="E123" s="192">
        <v>0.65265338331031797</v>
      </c>
      <c r="F123" s="191">
        <v>260</v>
      </c>
      <c r="G123" s="192">
        <v>5.1292168080489201E-3</v>
      </c>
      <c r="H123" s="191">
        <v>603</v>
      </c>
      <c r="I123" s="192">
        <v>1.18958374432827E-2</v>
      </c>
      <c r="J123" s="191">
        <v>16744</v>
      </c>
      <c r="K123" s="192">
        <v>0.33032156243835098</v>
      </c>
      <c r="L123" s="191">
        <v>50690</v>
      </c>
    </row>
    <row r="124" spans="2:12" ht="15.6" x14ac:dyDescent="0.3">
      <c r="B124" s="190" t="s">
        <v>823</v>
      </c>
      <c r="C124" s="36" t="s">
        <v>858</v>
      </c>
      <c r="D124" s="191">
        <v>30764</v>
      </c>
      <c r="E124" s="192">
        <v>0.67708425037415298</v>
      </c>
      <c r="F124" s="191">
        <v>215</v>
      </c>
      <c r="G124" s="192">
        <v>4.7319306276960996E-3</v>
      </c>
      <c r="H124" s="191">
        <v>658</v>
      </c>
      <c r="I124" s="192">
        <v>1.4481908618716399E-2</v>
      </c>
      <c r="J124" s="191">
        <v>13799</v>
      </c>
      <c r="K124" s="192">
        <v>0.303701910379435</v>
      </c>
      <c r="L124" s="191">
        <v>45436</v>
      </c>
    </row>
    <row r="125" spans="2:12" ht="15.6" x14ac:dyDescent="0.3">
      <c r="B125" s="190" t="s">
        <v>823</v>
      </c>
      <c r="C125" s="36" t="s">
        <v>857</v>
      </c>
      <c r="D125" s="191">
        <v>19365</v>
      </c>
      <c r="E125" s="192">
        <v>0.69326602942755899</v>
      </c>
      <c r="F125" s="191">
        <v>130</v>
      </c>
      <c r="G125" s="192">
        <v>4.65399348440912E-3</v>
      </c>
      <c r="H125" s="191">
        <v>547</v>
      </c>
      <c r="I125" s="192">
        <v>1.9582572584398401E-2</v>
      </c>
      <c r="J125" s="191">
        <v>7891</v>
      </c>
      <c r="K125" s="192">
        <v>0.28249740450363398</v>
      </c>
      <c r="L125" s="191">
        <v>27933</v>
      </c>
    </row>
    <row r="126" spans="2:12" ht="15.6" x14ac:dyDescent="0.3">
      <c r="B126" s="190" t="s">
        <v>823</v>
      </c>
      <c r="C126" s="36" t="s">
        <v>856</v>
      </c>
      <c r="D126" s="191">
        <v>11215</v>
      </c>
      <c r="E126" s="192">
        <v>0.71451325178389402</v>
      </c>
      <c r="F126" s="191">
        <v>83</v>
      </c>
      <c r="G126" s="192">
        <v>5.2879714576962297E-3</v>
      </c>
      <c r="H126" s="191">
        <v>457</v>
      </c>
      <c r="I126" s="192">
        <v>2.91156982670744E-2</v>
      </c>
      <c r="J126" s="191">
        <v>3941</v>
      </c>
      <c r="K126" s="192">
        <v>0.25108307849133499</v>
      </c>
      <c r="L126" s="191">
        <v>15696</v>
      </c>
    </row>
    <row r="127" spans="2:12" ht="15.6" x14ac:dyDescent="0.3">
      <c r="B127" s="190" t="s">
        <v>823</v>
      </c>
      <c r="C127" s="36" t="s">
        <v>855</v>
      </c>
      <c r="D127" s="191">
        <v>5825</v>
      </c>
      <c r="E127" s="192">
        <v>0.51047235124003199</v>
      </c>
      <c r="F127" s="191">
        <v>68</v>
      </c>
      <c r="G127" s="192">
        <v>5.9591622119008003E-3</v>
      </c>
      <c r="H127" s="191">
        <v>3071</v>
      </c>
      <c r="I127" s="192">
        <v>0.26912628165804903</v>
      </c>
      <c r="J127" s="191">
        <v>2447</v>
      </c>
      <c r="K127" s="192">
        <v>0.214442204890018</v>
      </c>
      <c r="L127" s="191">
        <v>11411</v>
      </c>
    </row>
    <row r="128" spans="2:12" ht="15.6" x14ac:dyDescent="0.3">
      <c r="B128" s="190" t="s">
        <v>823</v>
      </c>
      <c r="C128" s="36" t="s">
        <v>622</v>
      </c>
      <c r="D128" s="191">
        <v>16266</v>
      </c>
      <c r="E128" s="192">
        <v>0.52531972613357403</v>
      </c>
      <c r="F128" s="191">
        <v>276</v>
      </c>
      <c r="G128" s="192">
        <v>8.9135770572277492E-3</v>
      </c>
      <c r="H128" s="191">
        <v>8207</v>
      </c>
      <c r="I128" s="192">
        <v>0.26504973517633401</v>
      </c>
      <c r="J128" s="191">
        <v>6215</v>
      </c>
      <c r="K128" s="192">
        <v>0.20071696163286401</v>
      </c>
      <c r="L128" s="191">
        <v>30964</v>
      </c>
    </row>
    <row r="129" spans="2:12" ht="15.6" x14ac:dyDescent="0.3">
      <c r="B129" s="190" t="s">
        <v>826</v>
      </c>
      <c r="C129" s="36" t="s">
        <v>870</v>
      </c>
      <c r="D129" s="191">
        <v>5881</v>
      </c>
      <c r="E129" s="192">
        <v>0.17964931573802501</v>
      </c>
      <c r="F129" s="191">
        <v>264</v>
      </c>
      <c r="G129" s="192">
        <v>8.0645161290322596E-3</v>
      </c>
      <c r="H129" s="191">
        <v>151</v>
      </c>
      <c r="I129" s="192">
        <v>4.6126588465298102E-3</v>
      </c>
      <c r="J129" s="191">
        <v>26440</v>
      </c>
      <c r="K129" s="192">
        <v>0.80767350928641202</v>
      </c>
      <c r="L129" s="191">
        <v>32736</v>
      </c>
    </row>
    <row r="130" spans="2:12" ht="15.6" x14ac:dyDescent="0.3">
      <c r="B130" s="190" t="s">
        <v>826</v>
      </c>
      <c r="C130" s="36" t="s">
        <v>869</v>
      </c>
      <c r="D130" s="191">
        <v>10796</v>
      </c>
      <c r="E130" s="192">
        <v>0.53017728232578698</v>
      </c>
      <c r="F130" s="191">
        <v>160</v>
      </c>
      <c r="G130" s="192">
        <v>7.8573884005303692E-3</v>
      </c>
      <c r="H130" s="191">
        <v>54</v>
      </c>
      <c r="I130" s="192">
        <v>2.6518685851789998E-3</v>
      </c>
      <c r="J130" s="191">
        <v>9353</v>
      </c>
      <c r="K130" s="192">
        <v>0.45931346068850398</v>
      </c>
      <c r="L130" s="191">
        <v>20363</v>
      </c>
    </row>
    <row r="131" spans="2:12" ht="15.6" x14ac:dyDescent="0.3">
      <c r="B131" s="190" t="s">
        <v>826</v>
      </c>
      <c r="C131" s="36" t="s">
        <v>868</v>
      </c>
      <c r="D131" s="191">
        <v>5920</v>
      </c>
      <c r="E131" s="192">
        <v>0.67028985507246397</v>
      </c>
      <c r="F131" s="191">
        <v>87</v>
      </c>
      <c r="G131" s="192">
        <v>9.8505434782608699E-3</v>
      </c>
      <c r="H131" s="191">
        <v>16</v>
      </c>
      <c r="I131" s="192">
        <v>1.8115942028985501E-3</v>
      </c>
      <c r="J131" s="191">
        <v>2809</v>
      </c>
      <c r="K131" s="192">
        <v>0.318048007246377</v>
      </c>
      <c r="L131" s="191">
        <v>8832</v>
      </c>
    </row>
    <row r="132" spans="2:12" ht="15.6" x14ac:dyDescent="0.3">
      <c r="B132" s="190" t="s">
        <v>826</v>
      </c>
      <c r="C132" s="36" t="s">
        <v>867</v>
      </c>
      <c r="D132" s="191">
        <v>6754</v>
      </c>
      <c r="E132" s="192">
        <v>0.634893777025757</v>
      </c>
      <c r="F132" s="191">
        <v>45</v>
      </c>
      <c r="G132" s="192">
        <v>4.2301184433164102E-3</v>
      </c>
      <c r="H132" s="191">
        <v>11</v>
      </c>
      <c r="I132" s="192">
        <v>1.03402895281068E-3</v>
      </c>
      <c r="J132" s="191">
        <v>3828</v>
      </c>
      <c r="K132" s="192">
        <v>0.35984207557811598</v>
      </c>
      <c r="L132" s="191">
        <v>10638</v>
      </c>
    </row>
    <row r="133" spans="2:12" ht="15.6" x14ac:dyDescent="0.3">
      <c r="B133" s="190" t="s">
        <v>826</v>
      </c>
      <c r="C133" s="36" t="s">
        <v>866</v>
      </c>
      <c r="D133" s="191">
        <v>51830</v>
      </c>
      <c r="E133" s="192">
        <v>0.64118265602771096</v>
      </c>
      <c r="F133" s="191">
        <v>262</v>
      </c>
      <c r="G133" s="192">
        <v>3.2411702851487599E-3</v>
      </c>
      <c r="H133" s="191">
        <v>63</v>
      </c>
      <c r="I133" s="192">
        <v>7.7936537390981605E-4</v>
      </c>
      <c r="J133" s="191">
        <v>28680</v>
      </c>
      <c r="K133" s="192">
        <v>0.35479680831323102</v>
      </c>
      <c r="L133" s="191">
        <v>80835</v>
      </c>
    </row>
    <row r="134" spans="2:12" ht="15.6" x14ac:dyDescent="0.3">
      <c r="B134" s="190" t="s">
        <v>826</v>
      </c>
      <c r="C134" s="36" t="s">
        <v>865</v>
      </c>
      <c r="D134" s="191">
        <v>41544</v>
      </c>
      <c r="E134" s="192">
        <v>0.4379645150068</v>
      </c>
      <c r="F134" s="191">
        <v>296</v>
      </c>
      <c r="G134" s="192">
        <v>3.1204866272389001E-3</v>
      </c>
      <c r="H134" s="191">
        <v>72</v>
      </c>
      <c r="I134" s="192">
        <v>7.5903728770675897E-4</v>
      </c>
      <c r="J134" s="191">
        <v>52945</v>
      </c>
      <c r="K134" s="192">
        <v>0.55815596107825505</v>
      </c>
      <c r="L134" s="191">
        <v>94857</v>
      </c>
    </row>
    <row r="135" spans="2:12" ht="15.6" x14ac:dyDescent="0.3">
      <c r="B135" s="190" t="s">
        <v>826</v>
      </c>
      <c r="C135" s="36" t="s">
        <v>864</v>
      </c>
      <c r="D135" s="191">
        <v>28653</v>
      </c>
      <c r="E135" s="192">
        <v>0.49198145604395599</v>
      </c>
      <c r="F135" s="191">
        <v>263</v>
      </c>
      <c r="G135" s="192">
        <v>4.5157967032967003E-3</v>
      </c>
      <c r="H135" s="191">
        <v>100</v>
      </c>
      <c r="I135" s="192">
        <v>1.71703296703297E-3</v>
      </c>
      <c r="J135" s="191">
        <v>29224</v>
      </c>
      <c r="K135" s="192">
        <v>0.50178571428571395</v>
      </c>
      <c r="L135" s="191">
        <v>58240</v>
      </c>
    </row>
    <row r="136" spans="2:12" ht="15.6" x14ac:dyDescent="0.3">
      <c r="B136" s="190" t="s">
        <v>826</v>
      </c>
      <c r="C136" s="36" t="s">
        <v>863</v>
      </c>
      <c r="D136" s="191">
        <v>29151</v>
      </c>
      <c r="E136" s="192">
        <v>0.62424514968521105</v>
      </c>
      <c r="F136" s="191">
        <v>308</v>
      </c>
      <c r="G136" s="192">
        <v>6.5955715448199103E-3</v>
      </c>
      <c r="H136" s="191">
        <v>139</v>
      </c>
      <c r="I136" s="192">
        <v>2.9765728724998899E-3</v>
      </c>
      <c r="J136" s="191">
        <v>17100</v>
      </c>
      <c r="K136" s="192">
        <v>0.36618270589746899</v>
      </c>
      <c r="L136" s="191">
        <v>46698</v>
      </c>
    </row>
    <row r="137" spans="2:12" ht="15.6" x14ac:dyDescent="0.3">
      <c r="B137" s="190" t="s">
        <v>826</v>
      </c>
      <c r="C137" s="36" t="s">
        <v>862</v>
      </c>
      <c r="D137" s="191">
        <v>32142</v>
      </c>
      <c r="E137" s="192">
        <v>0.69752604166666698</v>
      </c>
      <c r="F137" s="191">
        <v>355</v>
      </c>
      <c r="G137" s="192">
        <v>7.7039930555555603E-3</v>
      </c>
      <c r="H137" s="191">
        <v>195</v>
      </c>
      <c r="I137" s="192">
        <v>4.2317708333333296E-3</v>
      </c>
      <c r="J137" s="191">
        <v>13388</v>
      </c>
      <c r="K137" s="192">
        <v>0.29053819444444401</v>
      </c>
      <c r="L137" s="191">
        <v>46080</v>
      </c>
    </row>
    <row r="138" spans="2:12" ht="15.6" x14ac:dyDescent="0.3">
      <c r="B138" s="190" t="s">
        <v>826</v>
      </c>
      <c r="C138" s="36" t="s">
        <v>861</v>
      </c>
      <c r="D138" s="191">
        <v>27508</v>
      </c>
      <c r="E138" s="192">
        <v>0.74103607122652904</v>
      </c>
      <c r="F138" s="191">
        <v>381</v>
      </c>
      <c r="G138" s="192">
        <v>1.02637321192856E-2</v>
      </c>
      <c r="H138" s="191">
        <v>264</v>
      </c>
      <c r="I138" s="192">
        <v>7.1118773739931602E-3</v>
      </c>
      <c r="J138" s="191">
        <v>8968</v>
      </c>
      <c r="K138" s="192">
        <v>0.241588319280192</v>
      </c>
      <c r="L138" s="191">
        <v>37121</v>
      </c>
    </row>
    <row r="139" spans="2:12" ht="15.6" x14ac:dyDescent="0.3">
      <c r="B139" s="190" t="s">
        <v>826</v>
      </c>
      <c r="C139" s="36" t="s">
        <v>860</v>
      </c>
      <c r="D139" s="191">
        <v>23332</v>
      </c>
      <c r="E139" s="192">
        <v>0.77158636198287001</v>
      </c>
      <c r="F139" s="191">
        <v>561</v>
      </c>
      <c r="G139" s="192">
        <v>1.8552200800291001E-2</v>
      </c>
      <c r="H139" s="191">
        <v>299</v>
      </c>
      <c r="I139" s="192">
        <v>9.8878931181586704E-3</v>
      </c>
      <c r="J139" s="191">
        <v>6047</v>
      </c>
      <c r="K139" s="192">
        <v>0.19997354409868101</v>
      </c>
      <c r="L139" s="191">
        <v>30239</v>
      </c>
    </row>
    <row r="140" spans="2:12" ht="15.6" x14ac:dyDescent="0.3">
      <c r="B140" s="190" t="s">
        <v>826</v>
      </c>
      <c r="C140" s="36" t="s">
        <v>859</v>
      </c>
      <c r="D140" s="191">
        <v>17964</v>
      </c>
      <c r="E140" s="192">
        <v>0.78610187292140699</v>
      </c>
      <c r="F140" s="191">
        <v>378</v>
      </c>
      <c r="G140" s="192">
        <v>1.65412217748994E-2</v>
      </c>
      <c r="H140" s="191">
        <v>290</v>
      </c>
      <c r="I140" s="192">
        <v>1.26903553299492E-2</v>
      </c>
      <c r="J140" s="191">
        <v>4220</v>
      </c>
      <c r="K140" s="192">
        <v>0.18466654997374399</v>
      </c>
      <c r="L140" s="191">
        <v>22852</v>
      </c>
    </row>
    <row r="141" spans="2:12" ht="15.6" x14ac:dyDescent="0.3">
      <c r="B141" s="190" t="s">
        <v>826</v>
      </c>
      <c r="C141" s="36" t="s">
        <v>858</v>
      </c>
      <c r="D141" s="191">
        <v>15690</v>
      </c>
      <c r="E141" s="192">
        <v>0.78717639975918097</v>
      </c>
      <c r="F141" s="191">
        <v>303</v>
      </c>
      <c r="G141" s="192">
        <v>1.52016857314871E-2</v>
      </c>
      <c r="H141" s="191">
        <v>365</v>
      </c>
      <c r="I141" s="192">
        <v>1.8312261689745101E-2</v>
      </c>
      <c r="J141" s="191">
        <v>3574</v>
      </c>
      <c r="K141" s="192">
        <v>0.179309652819587</v>
      </c>
      <c r="L141" s="191">
        <v>19932</v>
      </c>
    </row>
    <row r="142" spans="2:12" ht="15.6" x14ac:dyDescent="0.3">
      <c r="B142" s="190" t="s">
        <v>826</v>
      </c>
      <c r="C142" s="36" t="s">
        <v>857</v>
      </c>
      <c r="D142" s="191">
        <v>12646</v>
      </c>
      <c r="E142" s="192">
        <v>0.76763384727449302</v>
      </c>
      <c r="F142" s="191">
        <v>228</v>
      </c>
      <c r="G142" s="192">
        <v>1.38399902877261E-2</v>
      </c>
      <c r="H142" s="191">
        <v>464</v>
      </c>
      <c r="I142" s="192">
        <v>2.8165594269758398E-2</v>
      </c>
      <c r="J142" s="191">
        <v>3136</v>
      </c>
      <c r="K142" s="192">
        <v>0.19036056816802199</v>
      </c>
      <c r="L142" s="191">
        <v>16474</v>
      </c>
    </row>
    <row r="143" spans="2:12" ht="15.6" x14ac:dyDescent="0.3">
      <c r="B143" s="190" t="s">
        <v>826</v>
      </c>
      <c r="C143" s="36" t="s">
        <v>856</v>
      </c>
      <c r="D143" s="191">
        <v>8503</v>
      </c>
      <c r="E143" s="192">
        <v>0.75181255526083102</v>
      </c>
      <c r="F143" s="191">
        <v>129</v>
      </c>
      <c r="G143" s="192">
        <v>1.1405835543766601E-2</v>
      </c>
      <c r="H143" s="191">
        <v>456</v>
      </c>
      <c r="I143" s="192">
        <v>4.0318302387267899E-2</v>
      </c>
      <c r="J143" s="191">
        <v>2222</v>
      </c>
      <c r="K143" s="192">
        <v>0.19646330680813401</v>
      </c>
      <c r="L143" s="191">
        <v>11310</v>
      </c>
    </row>
    <row r="144" spans="2:12" ht="15.6" x14ac:dyDescent="0.3">
      <c r="B144" s="190" t="s">
        <v>826</v>
      </c>
      <c r="C144" s="36" t="s">
        <v>855</v>
      </c>
      <c r="D144" s="191">
        <v>2105</v>
      </c>
      <c r="E144" s="192">
        <v>0.32640719491393999</v>
      </c>
      <c r="F144" s="191">
        <v>45</v>
      </c>
      <c r="G144" s="192">
        <v>6.9778260195379098E-3</v>
      </c>
      <c r="H144" s="191">
        <v>3139</v>
      </c>
      <c r="I144" s="192">
        <v>0.48674213056287802</v>
      </c>
      <c r="J144" s="191">
        <v>1160</v>
      </c>
      <c r="K144" s="192">
        <v>0.17987284850364399</v>
      </c>
      <c r="L144" s="191">
        <v>6449</v>
      </c>
    </row>
    <row r="145" spans="2:12" ht="15.6" x14ac:dyDescent="0.3">
      <c r="B145" s="193" t="s">
        <v>826</v>
      </c>
      <c r="C145" s="194" t="s">
        <v>622</v>
      </c>
      <c r="D145" s="195">
        <v>2195</v>
      </c>
      <c r="E145" s="196">
        <v>0.323650840460041</v>
      </c>
      <c r="F145" s="195">
        <v>70</v>
      </c>
      <c r="G145" s="196">
        <v>1.03214391035093E-2</v>
      </c>
      <c r="H145" s="195">
        <v>3361</v>
      </c>
      <c r="I145" s="196">
        <v>0.49557652609849601</v>
      </c>
      <c r="J145" s="195">
        <v>1156</v>
      </c>
      <c r="K145" s="196">
        <v>0.170451194337953</v>
      </c>
      <c r="L145" s="195">
        <v>6782</v>
      </c>
    </row>
    <row r="146" spans="2:12" ht="15.6" x14ac:dyDescent="0.3">
      <c r="B146" s="190" t="s">
        <v>818</v>
      </c>
      <c r="C146" s="36" t="s">
        <v>870</v>
      </c>
      <c r="D146" s="191">
        <v>7544</v>
      </c>
      <c r="E146" s="192">
        <v>8.2283520390912204E-2</v>
      </c>
      <c r="F146" s="191">
        <v>330</v>
      </c>
      <c r="G146" s="192">
        <v>3.5993586597297201E-3</v>
      </c>
      <c r="H146" s="191">
        <v>165</v>
      </c>
      <c r="I146" s="192">
        <v>1.79967932986486E-3</v>
      </c>
      <c r="J146" s="191">
        <v>83644</v>
      </c>
      <c r="K146" s="192">
        <v>0.91231744161949302</v>
      </c>
      <c r="L146" s="191">
        <v>91683</v>
      </c>
    </row>
    <row r="147" spans="2:12" ht="15.6" x14ac:dyDescent="0.3">
      <c r="B147" s="190" t="s">
        <v>818</v>
      </c>
      <c r="C147" s="36" t="s">
        <v>869</v>
      </c>
      <c r="D147" s="191">
        <v>15536</v>
      </c>
      <c r="E147" s="192">
        <v>0.36286348242438399</v>
      </c>
      <c r="F147" s="191">
        <v>228</v>
      </c>
      <c r="G147" s="192">
        <v>5.3252364825411699E-3</v>
      </c>
      <c r="H147" s="191">
        <v>80</v>
      </c>
      <c r="I147" s="192">
        <v>1.8685040289618099E-3</v>
      </c>
      <c r="J147" s="191">
        <v>26971</v>
      </c>
      <c r="K147" s="192">
        <v>0.62994277706411295</v>
      </c>
      <c r="L147" s="191">
        <v>42815</v>
      </c>
    </row>
    <row r="148" spans="2:12" ht="15.6" x14ac:dyDescent="0.3">
      <c r="B148" s="190" t="s">
        <v>818</v>
      </c>
      <c r="C148" s="36" t="s">
        <v>868</v>
      </c>
      <c r="D148" s="191">
        <v>9492</v>
      </c>
      <c r="E148" s="192">
        <v>0.52082304526749001</v>
      </c>
      <c r="F148" s="191">
        <v>106</v>
      </c>
      <c r="G148" s="192">
        <v>5.8161865569273004E-3</v>
      </c>
      <c r="H148" s="191">
        <v>33</v>
      </c>
      <c r="I148" s="192">
        <v>1.8106995884773699E-3</v>
      </c>
      <c r="J148" s="191">
        <v>8594</v>
      </c>
      <c r="K148" s="192">
        <v>0.47155006858710602</v>
      </c>
      <c r="L148" s="191">
        <v>18225</v>
      </c>
    </row>
    <row r="149" spans="2:12" ht="15.6" x14ac:dyDescent="0.3">
      <c r="B149" s="190" t="s">
        <v>818</v>
      </c>
      <c r="C149" s="36" t="s">
        <v>867</v>
      </c>
      <c r="D149" s="191">
        <v>9972</v>
      </c>
      <c r="E149" s="192">
        <v>0.59953105272650797</v>
      </c>
      <c r="F149" s="191">
        <v>77</v>
      </c>
      <c r="G149" s="192">
        <v>4.629351289605E-3</v>
      </c>
      <c r="H149" s="191">
        <v>34</v>
      </c>
      <c r="I149" s="192">
        <v>2.0441291408645501E-3</v>
      </c>
      <c r="J149" s="191">
        <v>6550</v>
      </c>
      <c r="K149" s="192">
        <v>0.39379546684302302</v>
      </c>
      <c r="L149" s="191">
        <v>16633</v>
      </c>
    </row>
    <row r="150" spans="2:12" ht="15.6" x14ac:dyDescent="0.3">
      <c r="B150" s="190" t="s">
        <v>818</v>
      </c>
      <c r="C150" s="36" t="s">
        <v>866</v>
      </c>
      <c r="D150" s="191">
        <v>25789</v>
      </c>
      <c r="E150" s="192">
        <v>0.64553191489361705</v>
      </c>
      <c r="F150" s="191">
        <v>102</v>
      </c>
      <c r="G150" s="192">
        <v>2.5531914893616998E-3</v>
      </c>
      <c r="H150" s="191">
        <v>82</v>
      </c>
      <c r="I150" s="192">
        <v>2.0525657071339201E-3</v>
      </c>
      <c r="J150" s="191">
        <v>13977</v>
      </c>
      <c r="K150" s="192">
        <v>0.34986232790988703</v>
      </c>
      <c r="L150" s="191">
        <v>39950</v>
      </c>
    </row>
    <row r="151" spans="2:12" ht="15.6" x14ac:dyDescent="0.3">
      <c r="B151" s="190" t="s">
        <v>818</v>
      </c>
      <c r="C151" s="36" t="s">
        <v>865</v>
      </c>
      <c r="D151" s="191">
        <v>26738</v>
      </c>
      <c r="E151" s="192">
        <v>0.630628080850963</v>
      </c>
      <c r="F151" s="191">
        <v>135</v>
      </c>
      <c r="G151" s="192">
        <v>3.1840373593716798E-3</v>
      </c>
      <c r="H151" s="191">
        <v>101</v>
      </c>
      <c r="I151" s="192">
        <v>2.38213165404844E-3</v>
      </c>
      <c r="J151" s="191">
        <v>15425</v>
      </c>
      <c r="K151" s="192">
        <v>0.363805750135616</v>
      </c>
      <c r="L151" s="191">
        <v>42399</v>
      </c>
    </row>
    <row r="152" spans="2:12" ht="15.6" x14ac:dyDescent="0.3">
      <c r="B152" s="190" t="s">
        <v>818</v>
      </c>
      <c r="C152" s="36" t="s">
        <v>864</v>
      </c>
      <c r="D152" s="191">
        <v>29036</v>
      </c>
      <c r="E152" s="192">
        <v>0.63773336261805402</v>
      </c>
      <c r="F152" s="191">
        <v>158</v>
      </c>
      <c r="G152" s="192">
        <v>3.4702394025917E-3</v>
      </c>
      <c r="H152" s="191">
        <v>124</v>
      </c>
      <c r="I152" s="192">
        <v>2.7234790248187998E-3</v>
      </c>
      <c r="J152" s="191">
        <v>16212</v>
      </c>
      <c r="K152" s="192">
        <v>0.35607291895453502</v>
      </c>
      <c r="L152" s="191">
        <v>45530</v>
      </c>
    </row>
    <row r="153" spans="2:12" ht="15.6" x14ac:dyDescent="0.3">
      <c r="B153" s="190" t="s">
        <v>818</v>
      </c>
      <c r="C153" s="36" t="s">
        <v>863</v>
      </c>
      <c r="D153" s="191">
        <v>27975</v>
      </c>
      <c r="E153" s="192">
        <v>0.66384281341211604</v>
      </c>
      <c r="F153" s="191">
        <v>157</v>
      </c>
      <c r="G153" s="192">
        <v>3.7255879072637102E-3</v>
      </c>
      <c r="H153" s="191">
        <v>136</v>
      </c>
      <c r="I153" s="192">
        <v>3.2272608623430902E-3</v>
      </c>
      <c r="J153" s="191">
        <v>13873</v>
      </c>
      <c r="K153" s="192">
        <v>0.32920433781827702</v>
      </c>
      <c r="L153" s="191">
        <v>42141</v>
      </c>
    </row>
    <row r="154" spans="2:12" ht="15.6" x14ac:dyDescent="0.3">
      <c r="B154" s="190" t="s">
        <v>818</v>
      </c>
      <c r="C154" s="36" t="s">
        <v>862</v>
      </c>
      <c r="D154" s="191">
        <v>25984</v>
      </c>
      <c r="E154" s="192">
        <v>0.70903484596283495</v>
      </c>
      <c r="F154" s="191">
        <v>151</v>
      </c>
      <c r="G154" s="192">
        <v>4.1203918465358702E-3</v>
      </c>
      <c r="H154" s="191">
        <v>204</v>
      </c>
      <c r="I154" s="192">
        <v>5.5666220973067402E-3</v>
      </c>
      <c r="J154" s="191">
        <v>10308</v>
      </c>
      <c r="K154" s="192">
        <v>0.28127814009332303</v>
      </c>
      <c r="L154" s="191">
        <v>36647</v>
      </c>
    </row>
    <row r="155" spans="2:12" ht="15.6" x14ac:dyDescent="0.3">
      <c r="B155" s="190" t="s">
        <v>818</v>
      </c>
      <c r="C155" s="36" t="s">
        <v>861</v>
      </c>
      <c r="D155" s="191">
        <v>21849</v>
      </c>
      <c r="E155" s="192">
        <v>0.74766451083051</v>
      </c>
      <c r="F155" s="191">
        <v>179</v>
      </c>
      <c r="G155" s="192">
        <v>6.1253122540464696E-3</v>
      </c>
      <c r="H155" s="191">
        <v>224</v>
      </c>
      <c r="I155" s="192">
        <v>7.6651952229408304E-3</v>
      </c>
      <c r="J155" s="191">
        <v>6971</v>
      </c>
      <c r="K155" s="192">
        <v>0.23854498169250199</v>
      </c>
      <c r="L155" s="191">
        <v>29223</v>
      </c>
    </row>
    <row r="156" spans="2:12" ht="15.6" x14ac:dyDescent="0.3">
      <c r="B156" s="190" t="s">
        <v>818</v>
      </c>
      <c r="C156" s="36" t="s">
        <v>860</v>
      </c>
      <c r="D156" s="191">
        <v>19436</v>
      </c>
      <c r="E156" s="192">
        <v>0.78329907709668301</v>
      </c>
      <c r="F156" s="191">
        <v>227</v>
      </c>
      <c r="G156" s="192">
        <v>9.1484302583323303E-3</v>
      </c>
      <c r="H156" s="191">
        <v>290</v>
      </c>
      <c r="I156" s="192">
        <v>1.1687421915931201E-2</v>
      </c>
      <c r="J156" s="191">
        <v>4860</v>
      </c>
      <c r="K156" s="192">
        <v>0.19586507072905299</v>
      </c>
      <c r="L156" s="191">
        <v>24813</v>
      </c>
    </row>
    <row r="157" spans="2:12" ht="15.6" x14ac:dyDescent="0.3">
      <c r="B157" s="190" t="s">
        <v>818</v>
      </c>
      <c r="C157" s="36" t="s">
        <v>859</v>
      </c>
      <c r="D157" s="191">
        <v>15973</v>
      </c>
      <c r="E157" s="192">
        <v>0.80145509282488703</v>
      </c>
      <c r="F157" s="191">
        <v>141</v>
      </c>
      <c r="G157" s="192">
        <v>7.0747616658304096E-3</v>
      </c>
      <c r="H157" s="191">
        <v>352</v>
      </c>
      <c r="I157" s="192">
        <v>1.76618163572504E-2</v>
      </c>
      <c r="J157" s="191">
        <v>3464</v>
      </c>
      <c r="K157" s="192">
        <v>0.17380832915203201</v>
      </c>
      <c r="L157" s="191">
        <v>19930</v>
      </c>
    </row>
    <row r="158" spans="2:12" ht="15.6" x14ac:dyDescent="0.3">
      <c r="B158" s="190" t="s">
        <v>818</v>
      </c>
      <c r="C158" s="36" t="s">
        <v>858</v>
      </c>
      <c r="D158" s="191">
        <v>12453</v>
      </c>
      <c r="E158" s="192">
        <v>0.81701876394174</v>
      </c>
      <c r="F158" s="191">
        <v>120</v>
      </c>
      <c r="G158" s="192">
        <v>7.8729825482220205E-3</v>
      </c>
      <c r="H158" s="191">
        <v>377</v>
      </c>
      <c r="I158" s="192">
        <v>2.4734286838997501E-2</v>
      </c>
      <c r="J158" s="191">
        <v>2292</v>
      </c>
      <c r="K158" s="192">
        <v>0.150373966671041</v>
      </c>
      <c r="L158" s="191">
        <v>15242</v>
      </c>
    </row>
    <row r="159" spans="2:12" ht="15.6" x14ac:dyDescent="0.3">
      <c r="B159" s="190" t="s">
        <v>818</v>
      </c>
      <c r="C159" s="36" t="s">
        <v>857</v>
      </c>
      <c r="D159" s="191">
        <v>8937</v>
      </c>
      <c r="E159" s="192">
        <v>0.82179310344827605</v>
      </c>
      <c r="F159" s="191">
        <v>78</v>
      </c>
      <c r="G159" s="192">
        <v>7.17241379310345E-3</v>
      </c>
      <c r="H159" s="191">
        <v>390</v>
      </c>
      <c r="I159" s="192">
        <v>3.5862068965517198E-2</v>
      </c>
      <c r="J159" s="191">
        <v>1470</v>
      </c>
      <c r="K159" s="192">
        <v>0.13517241379310299</v>
      </c>
      <c r="L159" s="191">
        <v>10875</v>
      </c>
    </row>
    <row r="160" spans="2:12" ht="15.6" x14ac:dyDescent="0.3">
      <c r="B160" s="190" t="s">
        <v>818</v>
      </c>
      <c r="C160" s="36" t="s">
        <v>856</v>
      </c>
      <c r="D160" s="191">
        <v>6536</v>
      </c>
      <c r="E160" s="192">
        <v>0.83208147676639099</v>
      </c>
      <c r="F160" s="191">
        <v>54</v>
      </c>
      <c r="G160" s="192">
        <v>6.8746021642266102E-3</v>
      </c>
      <c r="H160" s="191">
        <v>433</v>
      </c>
      <c r="I160" s="192">
        <v>5.51241247612985E-2</v>
      </c>
      <c r="J160" s="191">
        <v>832</v>
      </c>
      <c r="K160" s="192">
        <v>0.105919796308084</v>
      </c>
      <c r="L160" s="191">
        <v>7855</v>
      </c>
    </row>
    <row r="161" spans="2:12" ht="15.6" x14ac:dyDescent="0.3">
      <c r="B161" s="190" t="s">
        <v>818</v>
      </c>
      <c r="C161" s="36" t="s">
        <v>855</v>
      </c>
      <c r="D161" s="191">
        <v>2045</v>
      </c>
      <c r="E161" s="192">
        <v>0.30895905725940498</v>
      </c>
      <c r="F161" s="191">
        <v>62</v>
      </c>
      <c r="G161" s="192">
        <v>9.3669738631213199E-3</v>
      </c>
      <c r="H161" s="191">
        <v>3993</v>
      </c>
      <c r="I161" s="192">
        <v>0.60326333282973299</v>
      </c>
      <c r="J161" s="191">
        <v>519</v>
      </c>
      <c r="K161" s="192">
        <v>7.8410636047741303E-2</v>
      </c>
      <c r="L161" s="191">
        <v>6619</v>
      </c>
    </row>
    <row r="162" spans="2:12" ht="15.6" x14ac:dyDescent="0.3">
      <c r="B162" s="190" t="s">
        <v>818</v>
      </c>
      <c r="C162" s="36" t="s">
        <v>622</v>
      </c>
      <c r="D162" s="191">
        <v>2439</v>
      </c>
      <c r="E162" s="192">
        <v>0.28586497890295398</v>
      </c>
      <c r="F162" s="191">
        <v>213</v>
      </c>
      <c r="G162" s="192">
        <v>2.4964838255977499E-2</v>
      </c>
      <c r="H162" s="191">
        <v>5378</v>
      </c>
      <c r="I162" s="192">
        <v>0.63033286451007997</v>
      </c>
      <c r="J162" s="191">
        <v>502</v>
      </c>
      <c r="K162" s="192">
        <v>5.8837318330989201E-2</v>
      </c>
      <c r="L162" s="191">
        <v>8532</v>
      </c>
    </row>
    <row r="163" spans="2:12" ht="15.6" x14ac:dyDescent="0.3">
      <c r="B163" s="190" t="s">
        <v>817</v>
      </c>
      <c r="C163" s="36" t="s">
        <v>870</v>
      </c>
      <c r="D163" s="191">
        <v>6662</v>
      </c>
      <c r="E163" s="192">
        <v>0.12632976201763499</v>
      </c>
      <c r="F163" s="191">
        <v>359</v>
      </c>
      <c r="G163" s="192">
        <v>6.8076230207641999E-3</v>
      </c>
      <c r="H163" s="191">
        <v>163</v>
      </c>
      <c r="I163" s="192">
        <v>3.0909263297620201E-3</v>
      </c>
      <c r="J163" s="191">
        <v>45551</v>
      </c>
      <c r="K163" s="192">
        <v>0.86377168863183795</v>
      </c>
      <c r="L163" s="191">
        <v>52735</v>
      </c>
    </row>
    <row r="164" spans="2:12" ht="15.6" x14ac:dyDescent="0.3">
      <c r="B164" s="190" t="s">
        <v>817</v>
      </c>
      <c r="C164" s="36" t="s">
        <v>869</v>
      </c>
      <c r="D164" s="191">
        <v>11786</v>
      </c>
      <c r="E164" s="192">
        <v>0.46853508248857101</v>
      </c>
      <c r="F164" s="191">
        <v>169</v>
      </c>
      <c r="G164" s="192">
        <v>6.71834625322997E-3</v>
      </c>
      <c r="H164" s="191">
        <v>101</v>
      </c>
      <c r="I164" s="192">
        <v>4.0151063406877402E-3</v>
      </c>
      <c r="J164" s="191">
        <v>13099</v>
      </c>
      <c r="K164" s="192">
        <v>0.52073146491751099</v>
      </c>
      <c r="L164" s="191">
        <v>25155</v>
      </c>
    </row>
    <row r="165" spans="2:12" ht="15.6" x14ac:dyDescent="0.3">
      <c r="B165" s="190" t="s">
        <v>817</v>
      </c>
      <c r="C165" s="36" t="s">
        <v>868</v>
      </c>
      <c r="D165" s="191">
        <v>6976</v>
      </c>
      <c r="E165" s="192">
        <v>0.64324573536191798</v>
      </c>
      <c r="F165" s="191">
        <v>100</v>
      </c>
      <c r="G165" s="192">
        <v>9.2208390963577705E-3</v>
      </c>
      <c r="H165" s="191">
        <v>21</v>
      </c>
      <c r="I165" s="192">
        <v>1.9363762102351299E-3</v>
      </c>
      <c r="J165" s="191">
        <v>3748</v>
      </c>
      <c r="K165" s="192">
        <v>0.34559704933148899</v>
      </c>
      <c r="L165" s="191">
        <v>10845</v>
      </c>
    </row>
    <row r="166" spans="2:12" ht="15.6" x14ac:dyDescent="0.3">
      <c r="B166" s="190" t="s">
        <v>817</v>
      </c>
      <c r="C166" s="36" t="s">
        <v>867</v>
      </c>
      <c r="D166" s="191">
        <v>7185</v>
      </c>
      <c r="E166" s="192">
        <v>0.71244422409519104</v>
      </c>
      <c r="F166" s="191">
        <v>58</v>
      </c>
      <c r="G166" s="192">
        <v>5.7511155180961799E-3</v>
      </c>
      <c r="H166" s="191">
        <v>25</v>
      </c>
      <c r="I166" s="192">
        <v>2.4789291026276598E-3</v>
      </c>
      <c r="J166" s="191">
        <v>2817</v>
      </c>
      <c r="K166" s="192">
        <v>0.279325731284085</v>
      </c>
      <c r="L166" s="191">
        <v>10085</v>
      </c>
    </row>
    <row r="167" spans="2:12" ht="15.6" x14ac:dyDescent="0.3">
      <c r="B167" s="190" t="s">
        <v>817</v>
      </c>
      <c r="C167" s="36" t="s">
        <v>866</v>
      </c>
      <c r="D167" s="191">
        <v>17570</v>
      </c>
      <c r="E167" s="192">
        <v>0.76222289705435797</v>
      </c>
      <c r="F167" s="191">
        <v>66</v>
      </c>
      <c r="G167" s="192">
        <v>2.8632163463624101E-3</v>
      </c>
      <c r="H167" s="191">
        <v>34</v>
      </c>
      <c r="I167" s="192">
        <v>1.4749902390351799E-3</v>
      </c>
      <c r="J167" s="191">
        <v>5381</v>
      </c>
      <c r="K167" s="192">
        <v>0.23343889636024501</v>
      </c>
      <c r="L167" s="191">
        <v>23051</v>
      </c>
    </row>
    <row r="168" spans="2:12" ht="15.6" x14ac:dyDescent="0.3">
      <c r="B168" s="190" t="s">
        <v>817</v>
      </c>
      <c r="C168" s="36" t="s">
        <v>865</v>
      </c>
      <c r="D168" s="191">
        <v>14941</v>
      </c>
      <c r="E168" s="192">
        <v>0.72154343941662202</v>
      </c>
      <c r="F168" s="191">
        <v>93</v>
      </c>
      <c r="G168" s="192">
        <v>4.4912348481189902E-3</v>
      </c>
      <c r="H168" s="191">
        <v>45</v>
      </c>
      <c r="I168" s="192">
        <v>2.1731781523156401E-3</v>
      </c>
      <c r="J168" s="191">
        <v>5628</v>
      </c>
      <c r="K168" s="192">
        <v>0.27179214758294301</v>
      </c>
      <c r="L168" s="191">
        <v>20707</v>
      </c>
    </row>
    <row r="169" spans="2:12" ht="15.6" x14ac:dyDescent="0.3">
      <c r="B169" s="190" t="s">
        <v>817</v>
      </c>
      <c r="C169" s="36" t="s">
        <v>864</v>
      </c>
      <c r="D169" s="191">
        <v>13698</v>
      </c>
      <c r="E169" s="192">
        <v>0.70819977251576904</v>
      </c>
      <c r="F169" s="191">
        <v>102</v>
      </c>
      <c r="G169" s="192">
        <v>5.2734980870644196E-3</v>
      </c>
      <c r="H169" s="191">
        <v>57</v>
      </c>
      <c r="I169" s="192">
        <v>2.9469548133595298E-3</v>
      </c>
      <c r="J169" s="191">
        <v>5485</v>
      </c>
      <c r="K169" s="192">
        <v>0.28357977458380701</v>
      </c>
      <c r="L169" s="191">
        <v>19342</v>
      </c>
    </row>
    <row r="170" spans="2:12" ht="15.6" x14ac:dyDescent="0.3">
      <c r="B170" s="190" t="s">
        <v>817</v>
      </c>
      <c r="C170" s="36" t="s">
        <v>863</v>
      </c>
      <c r="D170" s="191">
        <v>12889</v>
      </c>
      <c r="E170" s="192">
        <v>0.72737020316027101</v>
      </c>
      <c r="F170" s="191">
        <v>82</v>
      </c>
      <c r="G170" s="192">
        <v>4.6275395033860004E-3</v>
      </c>
      <c r="H170" s="191">
        <v>67</v>
      </c>
      <c r="I170" s="192">
        <v>3.7810383747178301E-3</v>
      </c>
      <c r="J170" s="191">
        <v>4682</v>
      </c>
      <c r="K170" s="192">
        <v>0.26422121896162498</v>
      </c>
      <c r="L170" s="191">
        <v>17720</v>
      </c>
    </row>
    <row r="171" spans="2:12" ht="15.6" x14ac:dyDescent="0.3">
      <c r="B171" s="190" t="s">
        <v>817</v>
      </c>
      <c r="C171" s="36" t="s">
        <v>862</v>
      </c>
      <c r="D171" s="191">
        <v>11384</v>
      </c>
      <c r="E171" s="192">
        <v>0.75974372664175105</v>
      </c>
      <c r="F171" s="191">
        <v>68</v>
      </c>
      <c r="G171" s="192">
        <v>4.5381740523224804E-3</v>
      </c>
      <c r="H171" s="191">
        <v>93</v>
      </c>
      <c r="I171" s="192">
        <v>6.2066203950880902E-3</v>
      </c>
      <c r="J171" s="191">
        <v>3439</v>
      </c>
      <c r="K171" s="192">
        <v>0.22951147891083801</v>
      </c>
      <c r="L171" s="191">
        <v>14984</v>
      </c>
    </row>
    <row r="172" spans="2:12" ht="15.6" x14ac:dyDescent="0.3">
      <c r="B172" s="190" t="s">
        <v>817</v>
      </c>
      <c r="C172" s="36" t="s">
        <v>861</v>
      </c>
      <c r="D172" s="191">
        <v>9903</v>
      </c>
      <c r="E172" s="192">
        <v>0.80544936966246405</v>
      </c>
      <c r="F172" s="191">
        <v>70</v>
      </c>
      <c r="G172" s="192">
        <v>5.69337128914193E-3</v>
      </c>
      <c r="H172" s="191">
        <v>111</v>
      </c>
      <c r="I172" s="192">
        <v>9.0280601870679107E-3</v>
      </c>
      <c r="J172" s="191">
        <v>2211</v>
      </c>
      <c r="K172" s="192">
        <v>0.17982919886132601</v>
      </c>
      <c r="L172" s="191">
        <v>12295</v>
      </c>
    </row>
    <row r="173" spans="2:12" ht="15.6" x14ac:dyDescent="0.3">
      <c r="B173" s="190" t="s">
        <v>817</v>
      </c>
      <c r="C173" s="36" t="s">
        <v>860</v>
      </c>
      <c r="D173" s="191">
        <v>8602</v>
      </c>
      <c r="E173" s="192">
        <v>0.83840155945419104</v>
      </c>
      <c r="F173" s="191">
        <v>102</v>
      </c>
      <c r="G173" s="192">
        <v>9.9415204678362599E-3</v>
      </c>
      <c r="H173" s="191">
        <v>112</v>
      </c>
      <c r="I173" s="192">
        <v>1.0916179337232001E-2</v>
      </c>
      <c r="J173" s="191">
        <v>1444</v>
      </c>
      <c r="K173" s="192">
        <v>0.140740740740741</v>
      </c>
      <c r="L173" s="191">
        <v>10260</v>
      </c>
    </row>
    <row r="174" spans="2:12" ht="15.6" x14ac:dyDescent="0.3">
      <c r="B174" s="190" t="s">
        <v>817</v>
      </c>
      <c r="C174" s="36" t="s">
        <v>859</v>
      </c>
      <c r="D174" s="191">
        <v>6939</v>
      </c>
      <c r="E174" s="192">
        <v>0.85445142223864101</v>
      </c>
      <c r="F174" s="191">
        <v>72</v>
      </c>
      <c r="G174" s="192">
        <v>8.8659032138899193E-3</v>
      </c>
      <c r="H174" s="191">
        <v>158</v>
      </c>
      <c r="I174" s="192">
        <v>1.9455732052702901E-2</v>
      </c>
      <c r="J174" s="191">
        <v>952</v>
      </c>
      <c r="K174" s="192">
        <v>0.11722694249476701</v>
      </c>
      <c r="L174" s="191">
        <v>8121</v>
      </c>
    </row>
    <row r="175" spans="2:12" ht="15.6" x14ac:dyDescent="0.3">
      <c r="B175" s="190" t="s">
        <v>817</v>
      </c>
      <c r="C175" s="36" t="s">
        <v>858</v>
      </c>
      <c r="D175" s="191">
        <v>5068</v>
      </c>
      <c r="E175" s="192">
        <v>0.84990776454804595</v>
      </c>
      <c r="F175" s="191">
        <v>44</v>
      </c>
      <c r="G175" s="192">
        <v>7.3788361562971702E-3</v>
      </c>
      <c r="H175" s="191">
        <v>158</v>
      </c>
      <c r="I175" s="192">
        <v>2.6496729833976201E-2</v>
      </c>
      <c r="J175" s="191">
        <v>693</v>
      </c>
      <c r="K175" s="192">
        <v>0.11621666946167999</v>
      </c>
      <c r="L175" s="191">
        <v>5963</v>
      </c>
    </row>
    <row r="176" spans="2:12" ht="15.6" x14ac:dyDescent="0.3">
      <c r="B176" s="190" t="s">
        <v>817</v>
      </c>
      <c r="C176" s="36" t="s">
        <v>857</v>
      </c>
      <c r="D176" s="191">
        <v>3316</v>
      </c>
      <c r="E176" s="192">
        <v>0.86579634464751998</v>
      </c>
      <c r="F176" s="191">
        <v>21</v>
      </c>
      <c r="G176" s="192">
        <v>5.4830287206266296E-3</v>
      </c>
      <c r="H176" s="191">
        <v>129</v>
      </c>
      <c r="I176" s="192">
        <v>3.3681462140992199E-2</v>
      </c>
      <c r="J176" s="191">
        <v>364</v>
      </c>
      <c r="K176" s="192">
        <v>9.5039164490861597E-2</v>
      </c>
      <c r="L176" s="191">
        <v>3830</v>
      </c>
    </row>
    <row r="177" spans="2:12" ht="15.6" x14ac:dyDescent="0.3">
      <c r="B177" s="190" t="s">
        <v>817</v>
      </c>
      <c r="C177" s="36" t="s">
        <v>856</v>
      </c>
      <c r="D177" s="191">
        <v>2398</v>
      </c>
      <c r="E177" s="192">
        <v>0.85307719672714299</v>
      </c>
      <c r="F177" s="191">
        <v>18</v>
      </c>
      <c r="G177" s="192">
        <v>6.4034151547492004E-3</v>
      </c>
      <c r="H177" s="191">
        <v>138</v>
      </c>
      <c r="I177" s="192">
        <v>4.9092849519743902E-2</v>
      </c>
      <c r="J177" s="191">
        <v>257</v>
      </c>
      <c r="K177" s="192">
        <v>9.1426538598363596E-2</v>
      </c>
      <c r="L177" s="191">
        <v>2811</v>
      </c>
    </row>
    <row r="178" spans="2:12" ht="15.6" x14ac:dyDescent="0.3">
      <c r="B178" s="190" t="s">
        <v>817</v>
      </c>
      <c r="C178" s="36" t="s">
        <v>855</v>
      </c>
      <c r="D178" s="191">
        <v>701</v>
      </c>
      <c r="E178" s="192">
        <v>0.36548488008342001</v>
      </c>
      <c r="F178" s="191">
        <v>9</v>
      </c>
      <c r="G178" s="192">
        <v>4.69238790406674E-3</v>
      </c>
      <c r="H178" s="191">
        <v>1035</v>
      </c>
      <c r="I178" s="192">
        <v>0.53962460896767495</v>
      </c>
      <c r="J178" s="191">
        <v>173</v>
      </c>
      <c r="K178" s="192">
        <v>9.0198123044838402E-2</v>
      </c>
      <c r="L178" s="191">
        <v>1918</v>
      </c>
    </row>
    <row r="179" spans="2:12" ht="15.6" x14ac:dyDescent="0.3">
      <c r="B179" s="190" t="s">
        <v>817</v>
      </c>
      <c r="C179" s="36" t="s">
        <v>622</v>
      </c>
      <c r="D179" s="191">
        <v>711</v>
      </c>
      <c r="E179" s="192">
        <v>0.34852941176470598</v>
      </c>
      <c r="F179" s="191">
        <v>29</v>
      </c>
      <c r="G179" s="192">
        <v>1.42156862745098E-2</v>
      </c>
      <c r="H179" s="191">
        <v>1116</v>
      </c>
      <c r="I179" s="192">
        <v>0.54705882352941204</v>
      </c>
      <c r="J179" s="191">
        <v>184</v>
      </c>
      <c r="K179" s="192">
        <v>9.0196078431372506E-2</v>
      </c>
      <c r="L179" s="191">
        <v>2040</v>
      </c>
    </row>
    <row r="180" spans="2:12" ht="15.6" x14ac:dyDescent="0.3">
      <c r="B180" s="190" t="s">
        <v>816</v>
      </c>
      <c r="C180" s="36" t="s">
        <v>870</v>
      </c>
      <c r="D180" s="191">
        <v>2146</v>
      </c>
      <c r="E180" s="192">
        <v>6.1430125379286701E-2</v>
      </c>
      <c r="F180" s="191">
        <v>115</v>
      </c>
      <c r="G180" s="192">
        <v>3.29192190988722E-3</v>
      </c>
      <c r="H180" s="191">
        <v>44</v>
      </c>
      <c r="I180" s="192">
        <v>1.25951794813076E-3</v>
      </c>
      <c r="J180" s="191">
        <v>32629</v>
      </c>
      <c r="K180" s="192">
        <v>0.93401843476269497</v>
      </c>
      <c r="L180" s="191">
        <v>34934</v>
      </c>
    </row>
    <row r="181" spans="2:12" ht="15.6" x14ac:dyDescent="0.3">
      <c r="B181" s="190" t="s">
        <v>816</v>
      </c>
      <c r="C181" s="36" t="s">
        <v>869</v>
      </c>
      <c r="D181" s="191">
        <v>5759</v>
      </c>
      <c r="E181" s="192">
        <v>0.31126364717327898</v>
      </c>
      <c r="F181" s="191">
        <v>101</v>
      </c>
      <c r="G181" s="192">
        <v>5.4588693114257904E-3</v>
      </c>
      <c r="H181" s="191">
        <v>26</v>
      </c>
      <c r="I181" s="192">
        <v>1.40525348610961E-3</v>
      </c>
      <c r="J181" s="191">
        <v>12616</v>
      </c>
      <c r="K181" s="192">
        <v>0.68187223002918596</v>
      </c>
      <c r="L181" s="191">
        <v>18502</v>
      </c>
    </row>
    <row r="182" spans="2:12" ht="15.6" x14ac:dyDescent="0.3">
      <c r="B182" s="190" t="s">
        <v>816</v>
      </c>
      <c r="C182" s="36" t="s">
        <v>868</v>
      </c>
      <c r="D182" s="191">
        <v>3669</v>
      </c>
      <c r="E182" s="192">
        <v>0.462265339548948</v>
      </c>
      <c r="F182" s="191">
        <v>49</v>
      </c>
      <c r="G182" s="192">
        <v>6.1736172357313799E-3</v>
      </c>
      <c r="H182" s="191">
        <v>18</v>
      </c>
      <c r="I182" s="192">
        <v>2.2678593927176502E-3</v>
      </c>
      <c r="J182" s="191">
        <v>4201</v>
      </c>
      <c r="K182" s="192">
        <v>0.52929318382260304</v>
      </c>
      <c r="L182" s="191">
        <v>7937</v>
      </c>
    </row>
    <row r="183" spans="2:12" ht="15.6" x14ac:dyDescent="0.3">
      <c r="B183" s="190" t="s">
        <v>816</v>
      </c>
      <c r="C183" s="36" t="s">
        <v>867</v>
      </c>
      <c r="D183" s="191">
        <v>4078</v>
      </c>
      <c r="E183" s="192">
        <v>0.56875871687587198</v>
      </c>
      <c r="F183" s="191">
        <v>24</v>
      </c>
      <c r="G183" s="192">
        <v>3.3472803347280298E-3</v>
      </c>
      <c r="H183" s="191">
        <v>25</v>
      </c>
      <c r="I183" s="192">
        <v>3.4867503486750301E-3</v>
      </c>
      <c r="J183" s="191">
        <v>3043</v>
      </c>
      <c r="K183" s="192">
        <v>0.42440725244072502</v>
      </c>
      <c r="L183" s="191">
        <v>7170</v>
      </c>
    </row>
    <row r="184" spans="2:12" ht="15.6" x14ac:dyDescent="0.3">
      <c r="B184" s="190" t="s">
        <v>816</v>
      </c>
      <c r="C184" s="36" t="s">
        <v>866</v>
      </c>
      <c r="D184" s="191">
        <v>10350</v>
      </c>
      <c r="E184" s="192">
        <v>0.63454110722825097</v>
      </c>
      <c r="F184" s="191">
        <v>50</v>
      </c>
      <c r="G184" s="192">
        <v>3.0654159769480699E-3</v>
      </c>
      <c r="H184" s="191">
        <v>43</v>
      </c>
      <c r="I184" s="192">
        <v>2.6362577401753402E-3</v>
      </c>
      <c r="J184" s="191">
        <v>5868</v>
      </c>
      <c r="K184" s="192">
        <v>0.35975721905462599</v>
      </c>
      <c r="L184" s="191">
        <v>16311</v>
      </c>
    </row>
    <row r="185" spans="2:12" ht="15.6" x14ac:dyDescent="0.3">
      <c r="B185" s="190" t="s">
        <v>816</v>
      </c>
      <c r="C185" s="36" t="s">
        <v>865</v>
      </c>
      <c r="D185" s="191">
        <v>9984</v>
      </c>
      <c r="E185" s="192">
        <v>0.59549087438864401</v>
      </c>
      <c r="F185" s="191">
        <v>92</v>
      </c>
      <c r="G185" s="192">
        <v>5.4872957175235602E-3</v>
      </c>
      <c r="H185" s="191">
        <v>38</v>
      </c>
      <c r="I185" s="192">
        <v>2.2664917094119001E-3</v>
      </c>
      <c r="J185" s="191">
        <v>6652</v>
      </c>
      <c r="K185" s="192">
        <v>0.39675533818442099</v>
      </c>
      <c r="L185" s="191">
        <v>16766</v>
      </c>
    </row>
    <row r="186" spans="2:12" ht="15.6" x14ac:dyDescent="0.3">
      <c r="B186" s="190" t="s">
        <v>816</v>
      </c>
      <c r="C186" s="36" t="s">
        <v>864</v>
      </c>
      <c r="D186" s="191">
        <v>10084</v>
      </c>
      <c r="E186" s="192">
        <v>0.59167986856774002</v>
      </c>
      <c r="F186" s="191">
        <v>65</v>
      </c>
      <c r="G186" s="192">
        <v>3.8138825324180001E-3</v>
      </c>
      <c r="H186" s="191">
        <v>56</v>
      </c>
      <c r="I186" s="192">
        <v>3.2858064894678201E-3</v>
      </c>
      <c r="J186" s="191">
        <v>6838</v>
      </c>
      <c r="K186" s="192">
        <v>0.40122044241037402</v>
      </c>
      <c r="L186" s="191">
        <v>17043</v>
      </c>
    </row>
    <row r="187" spans="2:12" ht="15.6" x14ac:dyDescent="0.3">
      <c r="B187" s="190" t="s">
        <v>816</v>
      </c>
      <c r="C187" s="36" t="s">
        <v>863</v>
      </c>
      <c r="D187" s="191">
        <v>10664</v>
      </c>
      <c r="E187" s="192">
        <v>0.64306820237592699</v>
      </c>
      <c r="F187" s="191">
        <v>70</v>
      </c>
      <c r="G187" s="192">
        <v>4.2211903756859404E-3</v>
      </c>
      <c r="H187" s="191">
        <v>52</v>
      </c>
      <c r="I187" s="192">
        <v>3.1357414219381299E-3</v>
      </c>
      <c r="J187" s="191">
        <v>5797</v>
      </c>
      <c r="K187" s="192">
        <v>0.34957486582644898</v>
      </c>
      <c r="L187" s="191">
        <v>16583</v>
      </c>
    </row>
    <row r="188" spans="2:12" ht="15.6" x14ac:dyDescent="0.3">
      <c r="B188" s="190" t="s">
        <v>816</v>
      </c>
      <c r="C188" s="36" t="s">
        <v>862</v>
      </c>
      <c r="D188" s="191">
        <v>11321</v>
      </c>
      <c r="E188" s="192">
        <v>0.69296688498500303</v>
      </c>
      <c r="F188" s="191">
        <v>51</v>
      </c>
      <c r="G188" s="192">
        <v>3.1217481789802301E-3</v>
      </c>
      <c r="H188" s="191">
        <v>79</v>
      </c>
      <c r="I188" s="192">
        <v>4.8356491399889796E-3</v>
      </c>
      <c r="J188" s="191">
        <v>4886</v>
      </c>
      <c r="K188" s="192">
        <v>0.29907571769602698</v>
      </c>
      <c r="L188" s="191">
        <v>16337</v>
      </c>
    </row>
    <row r="189" spans="2:12" ht="15.6" x14ac:dyDescent="0.3">
      <c r="B189" s="190" t="s">
        <v>816</v>
      </c>
      <c r="C189" s="36" t="s">
        <v>861</v>
      </c>
      <c r="D189" s="191">
        <v>10560</v>
      </c>
      <c r="E189" s="192">
        <v>0.73918521629567402</v>
      </c>
      <c r="F189" s="191">
        <v>65</v>
      </c>
      <c r="G189" s="192">
        <v>4.5499090018199604E-3</v>
      </c>
      <c r="H189" s="191">
        <v>97</v>
      </c>
      <c r="I189" s="192">
        <v>6.7898642027159504E-3</v>
      </c>
      <c r="J189" s="191">
        <v>3564</v>
      </c>
      <c r="K189" s="192">
        <v>0.24947501049979001</v>
      </c>
      <c r="L189" s="191">
        <v>14286</v>
      </c>
    </row>
    <row r="190" spans="2:12" ht="15.6" x14ac:dyDescent="0.3">
      <c r="B190" s="190" t="s">
        <v>816</v>
      </c>
      <c r="C190" s="36" t="s">
        <v>860</v>
      </c>
      <c r="D190" s="191">
        <v>9060</v>
      </c>
      <c r="E190" s="192">
        <v>0.76903488668194597</v>
      </c>
      <c r="F190" s="191">
        <v>96</v>
      </c>
      <c r="G190" s="192">
        <v>8.1487140310669698E-3</v>
      </c>
      <c r="H190" s="191">
        <v>132</v>
      </c>
      <c r="I190" s="192">
        <v>1.1204481792717101E-2</v>
      </c>
      <c r="J190" s="191">
        <v>2493</v>
      </c>
      <c r="K190" s="192">
        <v>0.21161191749427</v>
      </c>
      <c r="L190" s="191">
        <v>11781</v>
      </c>
    </row>
    <row r="191" spans="2:12" ht="15.6" x14ac:dyDescent="0.3">
      <c r="B191" s="190" t="s">
        <v>816</v>
      </c>
      <c r="C191" s="36" t="s">
        <v>859</v>
      </c>
      <c r="D191" s="191">
        <v>7222</v>
      </c>
      <c r="E191" s="192">
        <v>0.77747873829260405</v>
      </c>
      <c r="F191" s="191">
        <v>59</v>
      </c>
      <c r="G191" s="192">
        <v>6.3515986650877401E-3</v>
      </c>
      <c r="H191" s="191">
        <v>166</v>
      </c>
      <c r="I191" s="192">
        <v>1.7870599633975699E-2</v>
      </c>
      <c r="J191" s="191">
        <v>1842</v>
      </c>
      <c r="K191" s="192">
        <v>0.198299063408332</v>
      </c>
      <c r="L191" s="191">
        <v>9289</v>
      </c>
    </row>
    <row r="192" spans="2:12" ht="15.6" x14ac:dyDescent="0.3">
      <c r="B192" s="190" t="s">
        <v>816</v>
      </c>
      <c r="C192" s="36" t="s">
        <v>858</v>
      </c>
      <c r="D192" s="191">
        <v>5008</v>
      </c>
      <c r="E192" s="192">
        <v>0.78262228473198903</v>
      </c>
      <c r="F192" s="191">
        <v>49</v>
      </c>
      <c r="G192" s="192">
        <v>7.6574464760118801E-3</v>
      </c>
      <c r="H192" s="191">
        <v>127</v>
      </c>
      <c r="I192" s="192">
        <v>1.9846851070479801E-2</v>
      </c>
      <c r="J192" s="191">
        <v>1215</v>
      </c>
      <c r="K192" s="192">
        <v>0.189873417721519</v>
      </c>
      <c r="L192" s="191">
        <v>6399</v>
      </c>
    </row>
    <row r="193" spans="2:12" ht="15.6" x14ac:dyDescent="0.3">
      <c r="B193" s="190" t="s">
        <v>816</v>
      </c>
      <c r="C193" s="36" t="s">
        <v>857</v>
      </c>
      <c r="D193" s="191">
        <v>3029</v>
      </c>
      <c r="E193" s="192">
        <v>0.77686586304180605</v>
      </c>
      <c r="F193" s="191">
        <v>31</v>
      </c>
      <c r="G193" s="192">
        <v>7.9507566042574997E-3</v>
      </c>
      <c r="H193" s="191">
        <v>120</v>
      </c>
      <c r="I193" s="192">
        <v>3.07771223390613E-2</v>
      </c>
      <c r="J193" s="191">
        <v>719</v>
      </c>
      <c r="K193" s="192">
        <v>0.18440625801487601</v>
      </c>
      <c r="L193" s="191">
        <v>3899</v>
      </c>
    </row>
    <row r="194" spans="2:12" ht="15.6" x14ac:dyDescent="0.3">
      <c r="B194" s="190" t="s">
        <v>816</v>
      </c>
      <c r="C194" s="36" t="s">
        <v>856</v>
      </c>
      <c r="D194" s="191">
        <v>1726</v>
      </c>
      <c r="E194" s="192">
        <v>0.73981997428204005</v>
      </c>
      <c r="F194" s="191">
        <v>21</v>
      </c>
      <c r="G194" s="192">
        <v>9.0012858979854303E-3</v>
      </c>
      <c r="H194" s="191">
        <v>96</v>
      </c>
      <c r="I194" s="192">
        <v>4.1148735533647701E-2</v>
      </c>
      <c r="J194" s="191">
        <v>490</v>
      </c>
      <c r="K194" s="192">
        <v>0.21003000428632701</v>
      </c>
      <c r="L194" s="191">
        <v>2333</v>
      </c>
    </row>
    <row r="195" spans="2:12" ht="15.6" x14ac:dyDescent="0.3">
      <c r="B195" s="190" t="s">
        <v>816</v>
      </c>
      <c r="C195" s="36" t="s">
        <v>855</v>
      </c>
      <c r="D195" s="191">
        <v>610</v>
      </c>
      <c r="E195" s="192">
        <v>0.418094585332419</v>
      </c>
      <c r="F195" s="191">
        <v>7</v>
      </c>
      <c r="G195" s="192">
        <v>4.7978067169294003E-3</v>
      </c>
      <c r="H195" s="191">
        <v>560</v>
      </c>
      <c r="I195" s="192">
        <v>0.38382453735435201</v>
      </c>
      <c r="J195" s="191">
        <v>282</v>
      </c>
      <c r="K195" s="192">
        <v>0.19328307059629901</v>
      </c>
      <c r="L195" s="191">
        <v>1459</v>
      </c>
    </row>
    <row r="196" spans="2:12" ht="15.6" x14ac:dyDescent="0.3">
      <c r="B196" s="190" t="s">
        <v>816</v>
      </c>
      <c r="C196" s="36" t="s">
        <v>622</v>
      </c>
      <c r="D196" s="191">
        <v>684</v>
      </c>
      <c r="E196" s="192">
        <v>0.43018867924528298</v>
      </c>
      <c r="F196" s="191">
        <v>20</v>
      </c>
      <c r="G196" s="192">
        <v>1.25786163522013E-2</v>
      </c>
      <c r="H196" s="191">
        <v>588</v>
      </c>
      <c r="I196" s="192">
        <v>0.36981132075471701</v>
      </c>
      <c r="J196" s="191">
        <v>298</v>
      </c>
      <c r="K196" s="192">
        <v>0.18742138364779901</v>
      </c>
      <c r="L196" s="191">
        <v>1590</v>
      </c>
    </row>
    <row r="197" spans="2:12" ht="15.6" x14ac:dyDescent="0.3">
      <c r="B197" s="190" t="s">
        <v>815</v>
      </c>
      <c r="C197" s="36" t="s">
        <v>870</v>
      </c>
      <c r="D197" s="191">
        <v>1726</v>
      </c>
      <c r="E197" s="192">
        <v>3.4984595427274202E-2</v>
      </c>
      <c r="F197" s="191">
        <v>87</v>
      </c>
      <c r="G197" s="192">
        <v>1.76341819361116E-3</v>
      </c>
      <c r="H197" s="191">
        <v>42</v>
      </c>
      <c r="I197" s="192">
        <v>8.5130533484676502E-4</v>
      </c>
      <c r="J197" s="191">
        <v>47481</v>
      </c>
      <c r="K197" s="192">
        <v>0.96240068104426801</v>
      </c>
      <c r="L197" s="191">
        <v>49336</v>
      </c>
    </row>
    <row r="198" spans="2:12" ht="15.6" x14ac:dyDescent="0.3">
      <c r="B198" s="190" t="s">
        <v>815</v>
      </c>
      <c r="C198" s="36" t="s">
        <v>869</v>
      </c>
      <c r="D198" s="191">
        <v>6015</v>
      </c>
      <c r="E198" s="192">
        <v>0.23802928373565499</v>
      </c>
      <c r="F198" s="191">
        <v>87</v>
      </c>
      <c r="G198" s="192">
        <v>3.4428175702413901E-3</v>
      </c>
      <c r="H198" s="191">
        <v>22</v>
      </c>
      <c r="I198" s="192">
        <v>8.7059754649782396E-4</v>
      </c>
      <c r="J198" s="191">
        <v>19146</v>
      </c>
      <c r="K198" s="192">
        <v>0.75765730114760599</v>
      </c>
      <c r="L198" s="191">
        <v>25270</v>
      </c>
    </row>
    <row r="199" spans="2:12" ht="15.6" x14ac:dyDescent="0.3">
      <c r="B199" s="190" t="s">
        <v>815</v>
      </c>
      <c r="C199" s="36" t="s">
        <v>868</v>
      </c>
      <c r="D199" s="191">
        <v>4186</v>
      </c>
      <c r="E199" s="192">
        <v>0.37640499955040002</v>
      </c>
      <c r="F199" s="191">
        <v>42</v>
      </c>
      <c r="G199" s="192">
        <v>3.7766387914755901E-3</v>
      </c>
      <c r="H199" s="191">
        <v>13</v>
      </c>
      <c r="I199" s="192">
        <v>1.1689596259329201E-3</v>
      </c>
      <c r="J199" s="191">
        <v>6880</v>
      </c>
      <c r="K199" s="192">
        <v>0.61864940203219099</v>
      </c>
      <c r="L199" s="191">
        <v>11121</v>
      </c>
    </row>
    <row r="200" spans="2:12" ht="15.6" x14ac:dyDescent="0.3">
      <c r="B200" s="190" t="s">
        <v>815</v>
      </c>
      <c r="C200" s="36" t="s">
        <v>867</v>
      </c>
      <c r="D200" s="191">
        <v>5064</v>
      </c>
      <c r="E200" s="192">
        <v>0.48339060710194698</v>
      </c>
      <c r="F200" s="191">
        <v>49</v>
      </c>
      <c r="G200" s="192">
        <v>4.6773577701412798E-3</v>
      </c>
      <c r="H200" s="191">
        <v>22</v>
      </c>
      <c r="I200" s="192">
        <v>2.10003818251241E-3</v>
      </c>
      <c r="J200" s="191">
        <v>5341</v>
      </c>
      <c r="K200" s="192">
        <v>0.50983199694539905</v>
      </c>
      <c r="L200" s="191">
        <v>10476</v>
      </c>
    </row>
    <row r="201" spans="2:12" ht="15.6" x14ac:dyDescent="0.3">
      <c r="B201" s="190" t="s">
        <v>815</v>
      </c>
      <c r="C201" s="36" t="s">
        <v>866</v>
      </c>
      <c r="D201" s="191">
        <v>13862</v>
      </c>
      <c r="E201" s="192">
        <v>0.57729468599033795</v>
      </c>
      <c r="F201" s="191">
        <v>63</v>
      </c>
      <c r="G201" s="192">
        <v>2.6236881559220399E-3</v>
      </c>
      <c r="H201" s="191">
        <v>36</v>
      </c>
      <c r="I201" s="192">
        <v>1.49925037481259E-3</v>
      </c>
      <c r="J201" s="191">
        <v>10051</v>
      </c>
      <c r="K201" s="192">
        <v>0.41858237547892702</v>
      </c>
      <c r="L201" s="191">
        <v>24012</v>
      </c>
    </row>
    <row r="202" spans="2:12" ht="15.6" x14ac:dyDescent="0.3">
      <c r="B202" s="190" t="s">
        <v>815</v>
      </c>
      <c r="C202" s="36" t="s">
        <v>865</v>
      </c>
      <c r="D202" s="191">
        <v>13750</v>
      </c>
      <c r="E202" s="192">
        <v>0.55072695958665396</v>
      </c>
      <c r="F202" s="191">
        <v>78</v>
      </c>
      <c r="G202" s="192">
        <v>3.12412384347338E-3</v>
      </c>
      <c r="H202" s="191">
        <v>43</v>
      </c>
      <c r="I202" s="192">
        <v>1.72227340088917E-3</v>
      </c>
      <c r="J202" s="191">
        <v>11096</v>
      </c>
      <c r="K202" s="192">
        <v>0.444426643168983</v>
      </c>
      <c r="L202" s="191">
        <v>24967</v>
      </c>
    </row>
    <row r="203" spans="2:12" ht="15.6" x14ac:dyDescent="0.3">
      <c r="B203" s="190" t="s">
        <v>815</v>
      </c>
      <c r="C203" s="36" t="s">
        <v>864</v>
      </c>
      <c r="D203" s="191">
        <v>13222</v>
      </c>
      <c r="E203" s="192">
        <v>0.52943060783214502</v>
      </c>
      <c r="F203" s="191">
        <v>61</v>
      </c>
      <c r="G203" s="192">
        <v>2.4425402418515301E-3</v>
      </c>
      <c r="H203" s="191">
        <v>59</v>
      </c>
      <c r="I203" s="192">
        <v>2.3624569552334398E-3</v>
      </c>
      <c r="J203" s="191">
        <v>11632</v>
      </c>
      <c r="K203" s="192">
        <v>0.46576439497076999</v>
      </c>
      <c r="L203" s="191">
        <v>24974</v>
      </c>
    </row>
    <row r="204" spans="2:12" ht="15.6" x14ac:dyDescent="0.3">
      <c r="B204" s="190" t="s">
        <v>815</v>
      </c>
      <c r="C204" s="36" t="s">
        <v>863</v>
      </c>
      <c r="D204" s="191">
        <v>11216</v>
      </c>
      <c r="E204" s="192">
        <v>0.55093820611062005</v>
      </c>
      <c r="F204" s="191">
        <v>62</v>
      </c>
      <c r="G204" s="192">
        <v>3.0454858041064898E-3</v>
      </c>
      <c r="H204" s="191">
        <v>49</v>
      </c>
      <c r="I204" s="192">
        <v>2.40691620001965E-3</v>
      </c>
      <c r="J204" s="191">
        <v>9031</v>
      </c>
      <c r="K204" s="192">
        <v>0.443609391885254</v>
      </c>
      <c r="L204" s="191">
        <v>20358</v>
      </c>
    </row>
    <row r="205" spans="2:12" ht="15.6" x14ac:dyDescent="0.3">
      <c r="B205" s="190" t="s">
        <v>815</v>
      </c>
      <c r="C205" s="36" t="s">
        <v>862</v>
      </c>
      <c r="D205" s="191">
        <v>8886</v>
      </c>
      <c r="E205" s="192">
        <v>0.59890813506773599</v>
      </c>
      <c r="F205" s="191">
        <v>40</v>
      </c>
      <c r="G205" s="192">
        <v>2.6959627957134202E-3</v>
      </c>
      <c r="H205" s="191">
        <v>74</v>
      </c>
      <c r="I205" s="192">
        <v>4.9875311720698296E-3</v>
      </c>
      <c r="J205" s="191">
        <v>5837</v>
      </c>
      <c r="K205" s="192">
        <v>0.393408370964481</v>
      </c>
      <c r="L205" s="191">
        <v>14837</v>
      </c>
    </row>
    <row r="206" spans="2:12" ht="15.6" x14ac:dyDescent="0.3">
      <c r="B206" s="190" t="s">
        <v>815</v>
      </c>
      <c r="C206" s="36" t="s">
        <v>861</v>
      </c>
      <c r="D206" s="191">
        <v>7178</v>
      </c>
      <c r="E206" s="192">
        <v>0.66772093023255796</v>
      </c>
      <c r="F206" s="191">
        <v>53</v>
      </c>
      <c r="G206" s="192">
        <v>4.9302325581395403E-3</v>
      </c>
      <c r="H206" s="191">
        <v>75</v>
      </c>
      <c r="I206" s="192">
        <v>6.9767441860465098E-3</v>
      </c>
      <c r="J206" s="191">
        <v>3444</v>
      </c>
      <c r="K206" s="192">
        <v>0.32037209302325598</v>
      </c>
      <c r="L206" s="191">
        <v>10750</v>
      </c>
    </row>
    <row r="207" spans="2:12" ht="15.6" x14ac:dyDescent="0.3">
      <c r="B207" s="190" t="s">
        <v>815</v>
      </c>
      <c r="C207" s="36" t="s">
        <v>860</v>
      </c>
      <c r="D207" s="191">
        <v>7753</v>
      </c>
      <c r="E207" s="192">
        <v>0.71462807632039804</v>
      </c>
      <c r="F207" s="191">
        <v>71</v>
      </c>
      <c r="G207" s="192">
        <v>6.5443819706885401E-3</v>
      </c>
      <c r="H207" s="191">
        <v>121</v>
      </c>
      <c r="I207" s="192">
        <v>1.1153101668356501E-2</v>
      </c>
      <c r="J207" s="191">
        <v>2904</v>
      </c>
      <c r="K207" s="192">
        <v>0.26767444004055702</v>
      </c>
      <c r="L207" s="191">
        <v>10849</v>
      </c>
    </row>
    <row r="208" spans="2:12" ht="15.6" x14ac:dyDescent="0.3">
      <c r="B208" s="190" t="s">
        <v>815</v>
      </c>
      <c r="C208" s="36" t="s">
        <v>859</v>
      </c>
      <c r="D208" s="191">
        <v>8509</v>
      </c>
      <c r="E208" s="192">
        <v>0.73435746957797499</v>
      </c>
      <c r="F208" s="191">
        <v>67</v>
      </c>
      <c r="G208" s="192">
        <v>5.7823422801415404E-3</v>
      </c>
      <c r="H208" s="191">
        <v>179</v>
      </c>
      <c r="I208" s="192">
        <v>1.5448347285751301E-2</v>
      </c>
      <c r="J208" s="191">
        <v>2832</v>
      </c>
      <c r="K208" s="192">
        <v>0.24441184085613199</v>
      </c>
      <c r="L208" s="191">
        <v>11587</v>
      </c>
    </row>
    <row r="209" spans="2:12" ht="15.6" x14ac:dyDescent="0.3">
      <c r="B209" s="190" t="s">
        <v>815</v>
      </c>
      <c r="C209" s="36" t="s">
        <v>858</v>
      </c>
      <c r="D209" s="191">
        <v>6627</v>
      </c>
      <c r="E209" s="192">
        <v>0.75025472659345604</v>
      </c>
      <c r="F209" s="191">
        <v>54</v>
      </c>
      <c r="G209" s="192">
        <v>6.1134382429525597E-3</v>
      </c>
      <c r="H209" s="191">
        <v>178</v>
      </c>
      <c r="I209" s="192">
        <v>2.0151703837880699E-2</v>
      </c>
      <c r="J209" s="191">
        <v>1974</v>
      </c>
      <c r="K209" s="192">
        <v>0.22348013132571001</v>
      </c>
      <c r="L209" s="191">
        <v>8833</v>
      </c>
    </row>
    <row r="210" spans="2:12" ht="15.6" x14ac:dyDescent="0.3">
      <c r="B210" s="190" t="s">
        <v>815</v>
      </c>
      <c r="C210" s="36" t="s">
        <v>857</v>
      </c>
      <c r="D210" s="191">
        <v>3488</v>
      </c>
      <c r="E210" s="192">
        <v>0.74898003006227198</v>
      </c>
      <c r="F210" s="191">
        <v>23</v>
      </c>
      <c r="G210" s="192">
        <v>4.9388018037363098E-3</v>
      </c>
      <c r="H210" s="191">
        <v>127</v>
      </c>
      <c r="I210" s="192">
        <v>2.7270775177152699E-2</v>
      </c>
      <c r="J210" s="191">
        <v>1019</v>
      </c>
      <c r="K210" s="192">
        <v>0.21881039295683899</v>
      </c>
      <c r="L210" s="191">
        <v>4657</v>
      </c>
    </row>
    <row r="211" spans="2:12" ht="15.6" x14ac:dyDescent="0.3">
      <c r="B211" s="190" t="s">
        <v>815</v>
      </c>
      <c r="C211" s="36" t="s">
        <v>856</v>
      </c>
      <c r="D211" s="191">
        <v>1934</v>
      </c>
      <c r="E211" s="192">
        <v>0.75694716242661497</v>
      </c>
      <c r="F211" s="191">
        <v>15</v>
      </c>
      <c r="G211" s="192">
        <v>5.8708414872798396E-3</v>
      </c>
      <c r="H211" s="191">
        <v>113</v>
      </c>
      <c r="I211" s="192">
        <v>4.4227005870841503E-2</v>
      </c>
      <c r="J211" s="191">
        <v>493</v>
      </c>
      <c r="K211" s="192">
        <v>0.19295499021526399</v>
      </c>
      <c r="L211" s="191">
        <v>2555</v>
      </c>
    </row>
    <row r="212" spans="2:12" ht="15.6" x14ac:dyDescent="0.3">
      <c r="B212" s="190" t="s">
        <v>815</v>
      </c>
      <c r="C212" s="36" t="s">
        <v>855</v>
      </c>
      <c r="D212" s="191">
        <v>802</v>
      </c>
      <c r="E212" s="192">
        <v>0.41662337662337701</v>
      </c>
      <c r="F212" s="191">
        <v>11</v>
      </c>
      <c r="G212" s="192">
        <v>5.7142857142857099E-3</v>
      </c>
      <c r="H212" s="191">
        <v>795</v>
      </c>
      <c r="I212" s="192">
        <v>0.41298701298701301</v>
      </c>
      <c r="J212" s="191">
        <v>317</v>
      </c>
      <c r="K212" s="192">
        <v>0.164675324675325</v>
      </c>
      <c r="L212" s="191">
        <v>1925</v>
      </c>
    </row>
    <row r="213" spans="2:12" ht="15.6" x14ac:dyDescent="0.3">
      <c r="B213" s="190" t="s">
        <v>815</v>
      </c>
      <c r="C213" s="36" t="s">
        <v>622</v>
      </c>
      <c r="D213" s="191">
        <v>1727</v>
      </c>
      <c r="E213" s="192">
        <v>0.45103160094019301</v>
      </c>
      <c r="F213" s="191">
        <v>49</v>
      </c>
      <c r="G213" s="192">
        <v>1.27970749542962E-2</v>
      </c>
      <c r="H213" s="191">
        <v>1413</v>
      </c>
      <c r="I213" s="192">
        <v>0.369025855314704</v>
      </c>
      <c r="J213" s="191">
        <v>640</v>
      </c>
      <c r="K213" s="192">
        <v>0.16714546879080699</v>
      </c>
      <c r="L213" s="191">
        <v>3829</v>
      </c>
    </row>
    <row r="214" spans="2:12" ht="15.6" x14ac:dyDescent="0.3">
      <c r="B214" s="190" t="s">
        <v>828</v>
      </c>
      <c r="C214" s="36" t="s">
        <v>870</v>
      </c>
      <c r="D214" s="191">
        <v>34068</v>
      </c>
      <c r="E214" s="192">
        <v>7.5030392726888301E-2</v>
      </c>
      <c r="F214" s="191">
        <v>1958</v>
      </c>
      <c r="G214" s="192">
        <v>4.3122434237186603E-3</v>
      </c>
      <c r="H214" s="191">
        <v>1504</v>
      </c>
      <c r="I214" s="192">
        <v>3.31236675652342E-3</v>
      </c>
      <c r="J214" s="191">
        <v>416526</v>
      </c>
      <c r="K214" s="192">
        <v>0.91734499709286998</v>
      </c>
      <c r="L214" s="191">
        <v>454056</v>
      </c>
    </row>
    <row r="215" spans="2:12" ht="15.6" x14ac:dyDescent="0.3">
      <c r="B215" s="190" t="s">
        <v>828</v>
      </c>
      <c r="C215" s="36" t="s">
        <v>869</v>
      </c>
      <c r="D215" s="191">
        <v>97836</v>
      </c>
      <c r="E215" s="192">
        <v>0.29982164418321</v>
      </c>
      <c r="F215" s="191">
        <v>1462</v>
      </c>
      <c r="G215" s="192">
        <v>4.4803471502908197E-3</v>
      </c>
      <c r="H215" s="191">
        <v>859</v>
      </c>
      <c r="I215" s="192">
        <v>2.6324337907659501E-3</v>
      </c>
      <c r="J215" s="191">
        <v>226157</v>
      </c>
      <c r="K215" s="192">
        <v>0.69306557487573295</v>
      </c>
      <c r="L215" s="191">
        <v>326314</v>
      </c>
    </row>
    <row r="216" spans="2:12" ht="15.6" x14ac:dyDescent="0.3">
      <c r="B216" s="190" t="s">
        <v>828</v>
      </c>
      <c r="C216" s="36" t="s">
        <v>868</v>
      </c>
      <c r="D216" s="191">
        <v>70194</v>
      </c>
      <c r="E216" s="192">
        <v>0.42050212964793399</v>
      </c>
      <c r="F216" s="191">
        <v>954</v>
      </c>
      <c r="G216" s="192">
        <v>5.7150045827866897E-3</v>
      </c>
      <c r="H216" s="191">
        <v>363</v>
      </c>
      <c r="I216" s="192">
        <v>2.1745772154628598E-3</v>
      </c>
      <c r="J216" s="191">
        <v>95418</v>
      </c>
      <c r="K216" s="192">
        <v>0.57160828855381596</v>
      </c>
      <c r="L216" s="191">
        <v>166929</v>
      </c>
    </row>
    <row r="217" spans="2:12" ht="15.6" x14ac:dyDescent="0.3">
      <c r="B217" s="190" t="s">
        <v>828</v>
      </c>
      <c r="C217" s="36" t="s">
        <v>867</v>
      </c>
      <c r="D217" s="191">
        <v>92944</v>
      </c>
      <c r="E217" s="192">
        <v>0.45641776092870701</v>
      </c>
      <c r="F217" s="191">
        <v>673</v>
      </c>
      <c r="G217" s="192">
        <v>3.30488415718088E-3</v>
      </c>
      <c r="H217" s="191">
        <v>361</v>
      </c>
      <c r="I217" s="192">
        <v>1.77275361180133E-3</v>
      </c>
      <c r="J217" s="191">
        <v>109660</v>
      </c>
      <c r="K217" s="192">
        <v>0.53850460130231104</v>
      </c>
      <c r="L217" s="191">
        <v>203638</v>
      </c>
    </row>
    <row r="218" spans="2:12" ht="15.6" x14ac:dyDescent="0.3">
      <c r="B218" s="190" t="s">
        <v>828</v>
      </c>
      <c r="C218" s="36" t="s">
        <v>866</v>
      </c>
      <c r="D218" s="191">
        <v>317546</v>
      </c>
      <c r="E218" s="192">
        <v>0.46503515449378602</v>
      </c>
      <c r="F218" s="191">
        <v>1417</v>
      </c>
      <c r="G218" s="192">
        <v>2.0751475815084901E-3</v>
      </c>
      <c r="H218" s="191">
        <v>735</v>
      </c>
      <c r="I218" s="192">
        <v>1.07638212590596E-3</v>
      </c>
      <c r="J218" s="191">
        <v>363145</v>
      </c>
      <c r="K218" s="192">
        <v>0.53181331579879998</v>
      </c>
      <c r="L218" s="191">
        <v>682843</v>
      </c>
    </row>
    <row r="219" spans="2:12" ht="15.6" x14ac:dyDescent="0.3">
      <c r="B219" s="190" t="s">
        <v>828</v>
      </c>
      <c r="C219" s="36" t="s">
        <v>865</v>
      </c>
      <c r="D219" s="191">
        <v>352029</v>
      </c>
      <c r="E219" s="192">
        <v>0.453899474706215</v>
      </c>
      <c r="F219" s="191">
        <v>1718</v>
      </c>
      <c r="G219" s="192">
        <v>2.2151564147990001E-3</v>
      </c>
      <c r="H219" s="191">
        <v>1195</v>
      </c>
      <c r="I219" s="192">
        <v>1.54081019539278E-3</v>
      </c>
      <c r="J219" s="191">
        <v>420624</v>
      </c>
      <c r="K219" s="192">
        <v>0.54234455868359399</v>
      </c>
      <c r="L219" s="191">
        <v>775566</v>
      </c>
    </row>
    <row r="220" spans="2:12" ht="15.6" x14ac:dyDescent="0.3">
      <c r="B220" s="190" t="s">
        <v>828</v>
      </c>
      <c r="C220" s="36" t="s">
        <v>864</v>
      </c>
      <c r="D220" s="191">
        <v>327955</v>
      </c>
      <c r="E220" s="192">
        <v>0.45993719873836503</v>
      </c>
      <c r="F220" s="191">
        <v>1738</v>
      </c>
      <c r="G220" s="192">
        <v>2.4374406592589798E-3</v>
      </c>
      <c r="H220" s="191">
        <v>1406</v>
      </c>
      <c r="I220" s="192">
        <v>1.9718305908619799E-3</v>
      </c>
      <c r="J220" s="191">
        <v>381944</v>
      </c>
      <c r="K220" s="192">
        <v>0.53565353001151395</v>
      </c>
      <c r="L220" s="191">
        <v>713043</v>
      </c>
    </row>
    <row r="221" spans="2:12" ht="15.6" x14ac:dyDescent="0.3">
      <c r="B221" s="190" t="s">
        <v>828</v>
      </c>
      <c r="C221" s="36" t="s">
        <v>863</v>
      </c>
      <c r="D221" s="191">
        <v>295194</v>
      </c>
      <c r="E221" s="192">
        <v>0.47641980668453798</v>
      </c>
      <c r="F221" s="191">
        <v>1506</v>
      </c>
      <c r="G221" s="192">
        <v>2.4305650821727898E-3</v>
      </c>
      <c r="H221" s="191">
        <v>1423</v>
      </c>
      <c r="I221" s="192">
        <v>2.29660963607695E-3</v>
      </c>
      <c r="J221" s="191">
        <v>321486</v>
      </c>
      <c r="K221" s="192">
        <v>0.518853018597212</v>
      </c>
      <c r="L221" s="191">
        <v>619609</v>
      </c>
    </row>
    <row r="222" spans="2:12" ht="15.6" x14ac:dyDescent="0.3">
      <c r="B222" s="190" t="s">
        <v>828</v>
      </c>
      <c r="C222" s="36" t="s">
        <v>862</v>
      </c>
      <c r="D222" s="191">
        <v>273877</v>
      </c>
      <c r="E222" s="192">
        <v>0.50967894415578596</v>
      </c>
      <c r="F222" s="191">
        <v>1414</v>
      </c>
      <c r="G222" s="192">
        <v>2.6314222334708E-3</v>
      </c>
      <c r="H222" s="191">
        <v>1328</v>
      </c>
      <c r="I222" s="192">
        <v>2.4713781655227901E-3</v>
      </c>
      <c r="J222" s="191">
        <v>260733</v>
      </c>
      <c r="K222" s="192">
        <v>0.48521825544522001</v>
      </c>
      <c r="L222" s="191">
        <v>537352</v>
      </c>
    </row>
    <row r="223" spans="2:12" ht="15.6" x14ac:dyDescent="0.3">
      <c r="B223" s="190" t="s">
        <v>828</v>
      </c>
      <c r="C223" s="36" t="s">
        <v>861</v>
      </c>
      <c r="D223" s="191">
        <v>240921</v>
      </c>
      <c r="E223" s="192">
        <v>0.553514360481279</v>
      </c>
      <c r="F223" s="191">
        <v>1505</v>
      </c>
      <c r="G223" s="192">
        <v>3.4577272737715899E-3</v>
      </c>
      <c r="H223" s="191">
        <v>1509</v>
      </c>
      <c r="I223" s="192">
        <v>3.46691724659224E-3</v>
      </c>
      <c r="J223" s="191">
        <v>191322</v>
      </c>
      <c r="K223" s="192">
        <v>0.43956099499835699</v>
      </c>
      <c r="L223" s="191">
        <v>435257</v>
      </c>
    </row>
    <row r="224" spans="2:12" ht="15.6" x14ac:dyDescent="0.3">
      <c r="B224" s="190" t="s">
        <v>828</v>
      </c>
      <c r="C224" s="36" t="s">
        <v>860</v>
      </c>
      <c r="D224" s="191">
        <v>253731</v>
      </c>
      <c r="E224" s="192">
        <v>0.63189785275615296</v>
      </c>
      <c r="F224" s="191">
        <v>2961</v>
      </c>
      <c r="G224" s="192">
        <v>7.37414640706484E-3</v>
      </c>
      <c r="H224" s="191">
        <v>2277</v>
      </c>
      <c r="I224" s="192">
        <v>5.6706961732139903E-3</v>
      </c>
      <c r="J224" s="191">
        <v>142569</v>
      </c>
      <c r="K224" s="192">
        <v>0.355057304663569</v>
      </c>
      <c r="L224" s="191">
        <v>401538</v>
      </c>
    </row>
    <row r="225" spans="2:12" ht="15.6" x14ac:dyDescent="0.3">
      <c r="B225" s="190" t="s">
        <v>828</v>
      </c>
      <c r="C225" s="36" t="s">
        <v>859</v>
      </c>
      <c r="D225" s="191">
        <v>271679</v>
      </c>
      <c r="E225" s="192">
        <v>0.69174929088307302</v>
      </c>
      <c r="F225" s="191">
        <v>2417</v>
      </c>
      <c r="G225" s="192">
        <v>6.15416736687189E-3</v>
      </c>
      <c r="H225" s="191">
        <v>3085</v>
      </c>
      <c r="I225" s="192">
        <v>7.85502951046743E-3</v>
      </c>
      <c r="J225" s="191">
        <v>115561</v>
      </c>
      <c r="K225" s="192">
        <v>0.294241512239587</v>
      </c>
      <c r="L225" s="191">
        <v>392742</v>
      </c>
    </row>
    <row r="226" spans="2:12" ht="15.6" x14ac:dyDescent="0.3">
      <c r="B226" s="190" t="s">
        <v>828</v>
      </c>
      <c r="C226" s="36" t="s">
        <v>858</v>
      </c>
      <c r="D226" s="191">
        <v>235115</v>
      </c>
      <c r="E226" s="192">
        <v>0.72973115576329795</v>
      </c>
      <c r="F226" s="191">
        <v>1813</v>
      </c>
      <c r="G226" s="192">
        <v>5.62704457562835E-3</v>
      </c>
      <c r="H226" s="191">
        <v>4109</v>
      </c>
      <c r="I226" s="192">
        <v>1.27531859687021E-2</v>
      </c>
      <c r="J226" s="191">
        <v>81157</v>
      </c>
      <c r="K226" s="192">
        <v>0.25188861369237198</v>
      </c>
      <c r="L226" s="191">
        <v>322194</v>
      </c>
    </row>
    <row r="227" spans="2:12" ht="15.6" x14ac:dyDescent="0.3">
      <c r="B227" s="190" t="s">
        <v>828</v>
      </c>
      <c r="C227" s="36" t="s">
        <v>857</v>
      </c>
      <c r="D227" s="191">
        <v>190032</v>
      </c>
      <c r="E227" s="192">
        <v>0.75638239438301502</v>
      </c>
      <c r="F227" s="191">
        <v>1057</v>
      </c>
      <c r="G227" s="192">
        <v>4.2071661134064102E-3</v>
      </c>
      <c r="H227" s="191">
        <v>5440</v>
      </c>
      <c r="I227" s="192">
        <v>2.16527754559422E-2</v>
      </c>
      <c r="J227" s="191">
        <v>54709</v>
      </c>
      <c r="K227" s="192">
        <v>0.217757664047636</v>
      </c>
      <c r="L227" s="191">
        <v>251238</v>
      </c>
    </row>
    <row r="228" spans="2:12" ht="15.6" x14ac:dyDescent="0.3">
      <c r="B228" s="190" t="s">
        <v>828</v>
      </c>
      <c r="C228" s="36" t="s">
        <v>856</v>
      </c>
      <c r="D228" s="191">
        <v>160858</v>
      </c>
      <c r="E228" s="192">
        <v>0.78317558619615202</v>
      </c>
      <c r="F228" s="191">
        <v>860</v>
      </c>
      <c r="G228" s="192">
        <v>4.1871153696346501E-3</v>
      </c>
      <c r="H228" s="191">
        <v>8319</v>
      </c>
      <c r="I228" s="192">
        <v>4.0503038093012401E-2</v>
      </c>
      <c r="J228" s="191">
        <v>35355</v>
      </c>
      <c r="K228" s="192">
        <v>0.172134260341201</v>
      </c>
      <c r="L228" s="191">
        <v>205392</v>
      </c>
    </row>
    <row r="229" spans="2:12" ht="15.6" x14ac:dyDescent="0.3">
      <c r="B229" s="190" t="s">
        <v>828</v>
      </c>
      <c r="C229" s="36" t="s">
        <v>855</v>
      </c>
      <c r="D229" s="191">
        <v>46685</v>
      </c>
      <c r="E229" s="192">
        <v>0.26283195306914098</v>
      </c>
      <c r="F229" s="191">
        <v>662</v>
      </c>
      <c r="G229" s="192">
        <v>3.7269948148606902E-3</v>
      </c>
      <c r="H229" s="191">
        <v>107165</v>
      </c>
      <c r="I229" s="192">
        <v>0.60332839778632297</v>
      </c>
      <c r="J229" s="191">
        <v>23111</v>
      </c>
      <c r="K229" s="192">
        <v>0.130112654329676</v>
      </c>
      <c r="L229" s="191">
        <v>177623</v>
      </c>
    </row>
    <row r="230" spans="2:12" ht="15.6" x14ac:dyDescent="0.3">
      <c r="B230" s="190" t="s">
        <v>828</v>
      </c>
      <c r="C230" s="36" t="s">
        <v>622</v>
      </c>
      <c r="D230" s="191">
        <v>43819</v>
      </c>
      <c r="E230" s="192">
        <v>0.23109458639875499</v>
      </c>
      <c r="F230" s="191">
        <v>1810</v>
      </c>
      <c r="G230" s="192">
        <v>9.5456583076233403E-3</v>
      </c>
      <c r="H230" s="191">
        <v>113460</v>
      </c>
      <c r="I230" s="192">
        <v>0.59837038209002502</v>
      </c>
      <c r="J230" s="191">
        <v>30526</v>
      </c>
      <c r="K230" s="192">
        <v>0.16098937320359699</v>
      </c>
      <c r="L230" s="191">
        <v>189615</v>
      </c>
    </row>
    <row r="231" spans="2:12" ht="15.6" x14ac:dyDescent="0.3">
      <c r="B231" s="190" t="s">
        <v>827</v>
      </c>
      <c r="C231" s="36" t="s">
        <v>870</v>
      </c>
      <c r="D231" s="191">
        <v>10964</v>
      </c>
      <c r="E231" s="192">
        <v>6.6358799924949904E-2</v>
      </c>
      <c r="F231" s="191">
        <v>537</v>
      </c>
      <c r="G231" s="192">
        <v>3.2501528237594002E-3</v>
      </c>
      <c r="H231" s="191">
        <v>274</v>
      </c>
      <c r="I231" s="192">
        <v>1.65836475551225E-3</v>
      </c>
      <c r="J231" s="191">
        <v>153448</v>
      </c>
      <c r="K231" s="192">
        <v>0.92873268249577801</v>
      </c>
      <c r="L231" s="191">
        <v>165223</v>
      </c>
    </row>
    <row r="232" spans="2:12" ht="15.6" x14ac:dyDescent="0.3">
      <c r="B232" s="190" t="s">
        <v>827</v>
      </c>
      <c r="C232" s="36" t="s">
        <v>869</v>
      </c>
      <c r="D232" s="191">
        <v>28502</v>
      </c>
      <c r="E232" s="192">
        <v>0.30689551210267901</v>
      </c>
      <c r="F232" s="191">
        <v>333</v>
      </c>
      <c r="G232" s="192">
        <v>3.5855801533293099E-3</v>
      </c>
      <c r="H232" s="191">
        <v>209</v>
      </c>
      <c r="I232" s="192">
        <v>2.2504091653027798E-3</v>
      </c>
      <c r="J232" s="191">
        <v>63828</v>
      </c>
      <c r="K232" s="192">
        <v>0.68726849857868899</v>
      </c>
      <c r="L232" s="191">
        <v>92872</v>
      </c>
    </row>
    <row r="233" spans="2:12" ht="15.6" x14ac:dyDescent="0.3">
      <c r="B233" s="190" t="s">
        <v>827</v>
      </c>
      <c r="C233" s="36" t="s">
        <v>868</v>
      </c>
      <c r="D233" s="191">
        <v>19627</v>
      </c>
      <c r="E233" s="192">
        <v>0.44027456874312998</v>
      </c>
      <c r="F233" s="191">
        <v>203</v>
      </c>
      <c r="G233" s="192">
        <v>4.55371363197918E-3</v>
      </c>
      <c r="H233" s="191">
        <v>80</v>
      </c>
      <c r="I233" s="192">
        <v>1.79456694856322E-3</v>
      </c>
      <c r="J233" s="191">
        <v>24669</v>
      </c>
      <c r="K233" s="192">
        <v>0.55337715067632698</v>
      </c>
      <c r="L233" s="191">
        <v>44579</v>
      </c>
    </row>
    <row r="234" spans="2:12" ht="15.6" x14ac:dyDescent="0.3">
      <c r="B234" s="190" t="s">
        <v>827</v>
      </c>
      <c r="C234" s="36" t="s">
        <v>867</v>
      </c>
      <c r="D234" s="191">
        <v>22057</v>
      </c>
      <c r="E234" s="192">
        <v>0.50938777395441204</v>
      </c>
      <c r="F234" s="191">
        <v>131</v>
      </c>
      <c r="G234" s="192">
        <v>3.0253342878917302E-3</v>
      </c>
      <c r="H234" s="191">
        <v>84</v>
      </c>
      <c r="I234" s="192">
        <v>1.93990900902981E-3</v>
      </c>
      <c r="J234" s="191">
        <v>21029</v>
      </c>
      <c r="K234" s="192">
        <v>0.48564698274866602</v>
      </c>
      <c r="L234" s="191">
        <v>43301</v>
      </c>
    </row>
    <row r="235" spans="2:12" ht="15.6" x14ac:dyDescent="0.3">
      <c r="B235" s="190" t="s">
        <v>827</v>
      </c>
      <c r="C235" s="36" t="s">
        <v>866</v>
      </c>
      <c r="D235" s="191">
        <v>68977</v>
      </c>
      <c r="E235" s="192">
        <v>0.56970943389992901</v>
      </c>
      <c r="F235" s="191">
        <v>276</v>
      </c>
      <c r="G235" s="192">
        <v>2.2795976014668702E-3</v>
      </c>
      <c r="H235" s="191">
        <v>131</v>
      </c>
      <c r="I235" s="192">
        <v>1.08198291953681E-3</v>
      </c>
      <c r="J235" s="191">
        <v>51690</v>
      </c>
      <c r="K235" s="192">
        <v>0.426928985579067</v>
      </c>
      <c r="L235" s="191">
        <v>121074</v>
      </c>
    </row>
    <row r="236" spans="2:12" ht="15.6" x14ac:dyDescent="0.3">
      <c r="B236" s="190" t="s">
        <v>827</v>
      </c>
      <c r="C236" s="36" t="s">
        <v>865</v>
      </c>
      <c r="D236" s="191">
        <v>78394</v>
      </c>
      <c r="E236" s="192">
        <v>0.55935383978708697</v>
      </c>
      <c r="F236" s="191">
        <v>328</v>
      </c>
      <c r="G236" s="192">
        <v>2.3403329266291398E-3</v>
      </c>
      <c r="H236" s="191">
        <v>184</v>
      </c>
      <c r="I236" s="192">
        <v>1.3128696905480501E-3</v>
      </c>
      <c r="J236" s="191">
        <v>61245</v>
      </c>
      <c r="K236" s="192">
        <v>0.43699295759573598</v>
      </c>
      <c r="L236" s="191">
        <v>140151</v>
      </c>
    </row>
    <row r="237" spans="2:12" ht="15.6" x14ac:dyDescent="0.3">
      <c r="B237" s="190" t="s">
        <v>827</v>
      </c>
      <c r="C237" s="36" t="s">
        <v>864</v>
      </c>
      <c r="D237" s="191">
        <v>94222</v>
      </c>
      <c r="E237" s="192">
        <v>0.58609986252884705</v>
      </c>
      <c r="F237" s="191">
        <v>433</v>
      </c>
      <c r="G237" s="192">
        <v>2.69343932919054E-3</v>
      </c>
      <c r="H237" s="191">
        <v>277</v>
      </c>
      <c r="I237" s="192">
        <v>1.72305472098332E-3</v>
      </c>
      <c r="J237" s="191">
        <v>65829</v>
      </c>
      <c r="K237" s="192">
        <v>0.40948364342097898</v>
      </c>
      <c r="L237" s="191">
        <v>160761</v>
      </c>
    </row>
    <row r="238" spans="2:12" ht="15.6" x14ac:dyDescent="0.3">
      <c r="B238" s="190" t="s">
        <v>827</v>
      </c>
      <c r="C238" s="36" t="s">
        <v>863</v>
      </c>
      <c r="D238" s="191">
        <v>100313</v>
      </c>
      <c r="E238" s="192">
        <v>0.62150256499219303</v>
      </c>
      <c r="F238" s="191">
        <v>478</v>
      </c>
      <c r="G238" s="192">
        <v>2.9615127258308298E-3</v>
      </c>
      <c r="H238" s="191">
        <v>359</v>
      </c>
      <c r="I238" s="192">
        <v>2.2242323610319401E-3</v>
      </c>
      <c r="J238" s="191">
        <v>60254</v>
      </c>
      <c r="K238" s="192">
        <v>0.37331168992094399</v>
      </c>
      <c r="L238" s="191">
        <v>161404</v>
      </c>
    </row>
    <row r="239" spans="2:12" ht="15.6" x14ac:dyDescent="0.3">
      <c r="B239" s="190" t="s">
        <v>827</v>
      </c>
      <c r="C239" s="36" t="s">
        <v>862</v>
      </c>
      <c r="D239" s="191">
        <v>95533</v>
      </c>
      <c r="E239" s="192">
        <v>0.66581406856561398</v>
      </c>
      <c r="F239" s="191">
        <v>471</v>
      </c>
      <c r="G239" s="192">
        <v>3.28261884683203E-3</v>
      </c>
      <c r="H239" s="191">
        <v>447</v>
      </c>
      <c r="I239" s="192">
        <v>3.1153516444456801E-3</v>
      </c>
      <c r="J239" s="191">
        <v>47032</v>
      </c>
      <c r="K239" s="192">
        <v>0.32778796094310803</v>
      </c>
      <c r="L239" s="191">
        <v>143483</v>
      </c>
    </row>
    <row r="240" spans="2:12" ht="15.6" x14ac:dyDescent="0.3">
      <c r="B240" s="190" t="s">
        <v>827</v>
      </c>
      <c r="C240" s="36" t="s">
        <v>861</v>
      </c>
      <c r="D240" s="191">
        <v>83131</v>
      </c>
      <c r="E240" s="192">
        <v>0.71335650233835302</v>
      </c>
      <c r="F240" s="191">
        <v>494</v>
      </c>
      <c r="G240" s="192">
        <v>4.2390698073540099E-3</v>
      </c>
      <c r="H240" s="191">
        <v>527</v>
      </c>
      <c r="I240" s="192">
        <v>4.5222465353756403E-3</v>
      </c>
      <c r="J240" s="191">
        <v>32383</v>
      </c>
      <c r="K240" s="192">
        <v>0.27788218131891701</v>
      </c>
      <c r="L240" s="191">
        <v>116535</v>
      </c>
    </row>
    <row r="241" spans="2:12" ht="15.6" x14ac:dyDescent="0.3">
      <c r="B241" s="190" t="s">
        <v>827</v>
      </c>
      <c r="C241" s="36" t="s">
        <v>860</v>
      </c>
      <c r="D241" s="191">
        <v>69427</v>
      </c>
      <c r="E241" s="192">
        <v>0.75057839088412703</v>
      </c>
      <c r="F241" s="191">
        <v>705</v>
      </c>
      <c r="G241" s="192">
        <v>7.6217864170036098E-3</v>
      </c>
      <c r="H241" s="191">
        <v>666</v>
      </c>
      <c r="I241" s="192">
        <v>7.2001556790417098E-3</v>
      </c>
      <c r="J241" s="191">
        <v>21700</v>
      </c>
      <c r="K241" s="192">
        <v>0.23459966701982701</v>
      </c>
      <c r="L241" s="191">
        <v>92498</v>
      </c>
    </row>
    <row r="242" spans="2:12" ht="15.6" x14ac:dyDescent="0.3">
      <c r="B242" s="190" t="s">
        <v>827</v>
      </c>
      <c r="C242" s="36" t="s">
        <v>859</v>
      </c>
      <c r="D242" s="191">
        <v>54277</v>
      </c>
      <c r="E242" s="192">
        <v>0.77493182564497898</v>
      </c>
      <c r="F242" s="191">
        <v>492</v>
      </c>
      <c r="G242" s="192">
        <v>7.0244571036964104E-3</v>
      </c>
      <c r="H242" s="191">
        <v>734</v>
      </c>
      <c r="I242" s="192">
        <v>1.04795762481975E-2</v>
      </c>
      <c r="J242" s="191">
        <v>14538</v>
      </c>
      <c r="K242" s="192">
        <v>0.20756414100312701</v>
      </c>
      <c r="L242" s="191">
        <v>70041</v>
      </c>
    </row>
    <row r="243" spans="2:12" ht="15.6" x14ac:dyDescent="0.3">
      <c r="B243" s="190" t="s">
        <v>827</v>
      </c>
      <c r="C243" s="36" t="s">
        <v>858</v>
      </c>
      <c r="D243" s="191">
        <v>41639</v>
      </c>
      <c r="E243" s="192">
        <v>0.78576011473429996</v>
      </c>
      <c r="F243" s="191">
        <v>386</v>
      </c>
      <c r="G243" s="192">
        <v>7.2841183574879204E-3</v>
      </c>
      <c r="H243" s="191">
        <v>858</v>
      </c>
      <c r="I243" s="192">
        <v>1.61911231884058E-2</v>
      </c>
      <c r="J243" s="191">
        <v>10109</v>
      </c>
      <c r="K243" s="192">
        <v>0.190764643719807</v>
      </c>
      <c r="L243" s="191">
        <v>52992</v>
      </c>
    </row>
    <row r="244" spans="2:12" ht="15.6" x14ac:dyDescent="0.3">
      <c r="B244" s="190" t="s">
        <v>827</v>
      </c>
      <c r="C244" s="36" t="s">
        <v>857</v>
      </c>
      <c r="D244" s="191">
        <v>30393</v>
      </c>
      <c r="E244" s="192">
        <v>0.80065858798735501</v>
      </c>
      <c r="F244" s="191">
        <v>250</v>
      </c>
      <c r="G244" s="192">
        <v>6.5858798735511101E-3</v>
      </c>
      <c r="H244" s="191">
        <v>887</v>
      </c>
      <c r="I244" s="192">
        <v>2.3366701791359301E-2</v>
      </c>
      <c r="J244" s="191">
        <v>6430</v>
      </c>
      <c r="K244" s="192">
        <v>0.169388830347734</v>
      </c>
      <c r="L244" s="191">
        <v>37960</v>
      </c>
    </row>
    <row r="245" spans="2:12" ht="15.6" x14ac:dyDescent="0.3">
      <c r="B245" s="190" t="s">
        <v>827</v>
      </c>
      <c r="C245" s="36" t="s">
        <v>856</v>
      </c>
      <c r="D245" s="191">
        <v>22325</v>
      </c>
      <c r="E245" s="192">
        <v>0.80311533203827601</v>
      </c>
      <c r="F245" s="191">
        <v>205</v>
      </c>
      <c r="G245" s="192">
        <v>7.3746312684365798E-3</v>
      </c>
      <c r="H245" s="191">
        <v>1129</v>
      </c>
      <c r="I245" s="192">
        <v>4.0614432692999497E-2</v>
      </c>
      <c r="J245" s="191">
        <v>4139</v>
      </c>
      <c r="K245" s="192">
        <v>0.14889560400028801</v>
      </c>
      <c r="L245" s="191">
        <v>27798</v>
      </c>
    </row>
    <row r="246" spans="2:12" ht="15.6" x14ac:dyDescent="0.3">
      <c r="B246" s="190" t="s">
        <v>827</v>
      </c>
      <c r="C246" s="36" t="s">
        <v>855</v>
      </c>
      <c r="D246" s="191">
        <v>7773</v>
      </c>
      <c r="E246" s="192">
        <v>0.41016305208168402</v>
      </c>
      <c r="F246" s="191">
        <v>142</v>
      </c>
      <c r="G246" s="192">
        <v>7.4930082845232398E-3</v>
      </c>
      <c r="H246" s="191">
        <v>8606</v>
      </c>
      <c r="I246" s="192">
        <v>0.45411851617328902</v>
      </c>
      <c r="J246" s="191">
        <v>2430</v>
      </c>
      <c r="K246" s="192">
        <v>0.128225423460503</v>
      </c>
      <c r="L246" s="191">
        <v>18951</v>
      </c>
    </row>
    <row r="247" spans="2:12" ht="15.6" x14ac:dyDescent="0.3">
      <c r="B247" s="190" t="s">
        <v>827</v>
      </c>
      <c r="C247" s="36" t="s">
        <v>622</v>
      </c>
      <c r="D247" s="191">
        <v>8186</v>
      </c>
      <c r="E247" s="192">
        <v>0.38892056252375501</v>
      </c>
      <c r="F247" s="191">
        <v>321</v>
      </c>
      <c r="G247" s="192">
        <v>1.5250855188141401E-2</v>
      </c>
      <c r="H247" s="191">
        <v>9981</v>
      </c>
      <c r="I247" s="192">
        <v>0.47420182440136799</v>
      </c>
      <c r="J247" s="191">
        <v>2560</v>
      </c>
      <c r="K247" s="192">
        <v>0.12162675788673501</v>
      </c>
      <c r="L247" s="191">
        <v>21048</v>
      </c>
    </row>
    <row r="248" spans="2:12" ht="15.6" x14ac:dyDescent="0.3">
      <c r="B248" s="190" t="s">
        <v>812</v>
      </c>
      <c r="C248" s="36" t="s">
        <v>870</v>
      </c>
      <c r="D248" s="191">
        <v>299956</v>
      </c>
      <c r="E248" s="192">
        <v>0.103250776817902</v>
      </c>
      <c r="F248" s="191">
        <v>12488</v>
      </c>
      <c r="G248" s="192">
        <v>4.2986161333727598E-3</v>
      </c>
      <c r="H248" s="191">
        <v>4295</v>
      </c>
      <c r="I248" s="192">
        <v>1.4784237902655301E-3</v>
      </c>
      <c r="J248" s="191">
        <v>2588382</v>
      </c>
      <c r="K248" s="192">
        <v>0.89097218325845995</v>
      </c>
      <c r="L248" s="191">
        <v>2905121</v>
      </c>
    </row>
    <row r="249" spans="2:12" ht="15.6" x14ac:dyDescent="0.3">
      <c r="B249" s="190" t="s">
        <v>812</v>
      </c>
      <c r="C249" s="36" t="s">
        <v>869</v>
      </c>
      <c r="D249" s="191">
        <v>878158</v>
      </c>
      <c r="E249" s="192">
        <v>0.50238159257203996</v>
      </c>
      <c r="F249" s="191">
        <v>9690</v>
      </c>
      <c r="G249" s="192">
        <v>5.5435099743133499E-3</v>
      </c>
      <c r="H249" s="191">
        <v>3180</v>
      </c>
      <c r="I249" s="192">
        <v>1.81923237547126E-3</v>
      </c>
      <c r="J249" s="191">
        <v>856962</v>
      </c>
      <c r="K249" s="192">
        <v>0.49025566507817597</v>
      </c>
      <c r="L249" s="191">
        <v>1747990</v>
      </c>
    </row>
    <row r="250" spans="2:12" ht="15.6" x14ac:dyDescent="0.3">
      <c r="B250" s="190" t="s">
        <v>812</v>
      </c>
      <c r="C250" s="36" t="s">
        <v>868</v>
      </c>
      <c r="D250" s="191">
        <v>588955</v>
      </c>
      <c r="E250" s="192">
        <v>0.705309144211413</v>
      </c>
      <c r="F250" s="191">
        <v>6733</v>
      </c>
      <c r="G250" s="192">
        <v>8.0631737025331999E-3</v>
      </c>
      <c r="H250" s="191">
        <v>1256</v>
      </c>
      <c r="I250" s="192">
        <v>1.5041357745999801E-3</v>
      </c>
      <c r="J250" s="191">
        <v>238087</v>
      </c>
      <c r="K250" s="192">
        <v>0.28512354631145398</v>
      </c>
      <c r="L250" s="191">
        <v>835031</v>
      </c>
    </row>
    <row r="251" spans="2:12" ht="15.6" x14ac:dyDescent="0.3">
      <c r="B251" s="190" t="s">
        <v>812</v>
      </c>
      <c r="C251" s="36" t="s">
        <v>867</v>
      </c>
      <c r="D251" s="191">
        <v>631360</v>
      </c>
      <c r="E251" s="192">
        <v>0.79096682213895297</v>
      </c>
      <c r="F251" s="191">
        <v>3754</v>
      </c>
      <c r="G251" s="192">
        <v>4.7030053381741498E-3</v>
      </c>
      <c r="H251" s="191">
        <v>1767</v>
      </c>
      <c r="I251" s="192">
        <v>2.2136948408507501E-3</v>
      </c>
      <c r="J251" s="191">
        <v>161332</v>
      </c>
      <c r="K251" s="192">
        <v>0.20211647768202201</v>
      </c>
      <c r="L251" s="191">
        <v>798213</v>
      </c>
    </row>
    <row r="252" spans="2:12" ht="15.6" x14ac:dyDescent="0.3">
      <c r="B252" s="190" t="s">
        <v>812</v>
      </c>
      <c r="C252" s="36" t="s">
        <v>866</v>
      </c>
      <c r="D252" s="191">
        <v>1655536</v>
      </c>
      <c r="E252" s="192">
        <v>0.837406125804952</v>
      </c>
      <c r="F252" s="191">
        <v>5450</v>
      </c>
      <c r="G252" s="192">
        <v>2.7567285674470299E-3</v>
      </c>
      <c r="H252" s="191">
        <v>4158</v>
      </c>
      <c r="I252" s="192">
        <v>2.1032068593476601E-3</v>
      </c>
      <c r="J252" s="191">
        <v>311837</v>
      </c>
      <c r="K252" s="192">
        <v>0.15773393876825301</v>
      </c>
      <c r="L252" s="191">
        <v>1976981</v>
      </c>
    </row>
    <row r="253" spans="2:12" ht="15.6" x14ac:dyDescent="0.3">
      <c r="B253" s="190" t="s">
        <v>812</v>
      </c>
      <c r="C253" s="36" t="s">
        <v>865</v>
      </c>
      <c r="D253" s="191">
        <v>1817020</v>
      </c>
      <c r="E253" s="192">
        <v>0.81641547676656301</v>
      </c>
      <c r="F253" s="191">
        <v>6737</v>
      </c>
      <c r="G253" s="192">
        <v>3.02703936499121E-3</v>
      </c>
      <c r="H253" s="191">
        <v>6176</v>
      </c>
      <c r="I253" s="192">
        <v>2.7749732994189901E-3</v>
      </c>
      <c r="J253" s="191">
        <v>395674</v>
      </c>
      <c r="K253" s="192">
        <v>0.177782510569027</v>
      </c>
      <c r="L253" s="191">
        <v>2225607</v>
      </c>
    </row>
    <row r="254" spans="2:12" ht="15.6" x14ac:dyDescent="0.3">
      <c r="B254" s="190" t="s">
        <v>812</v>
      </c>
      <c r="C254" s="36" t="s">
        <v>864</v>
      </c>
      <c r="D254" s="191">
        <v>1984527</v>
      </c>
      <c r="E254" s="192">
        <v>0.811045848703284</v>
      </c>
      <c r="F254" s="191">
        <v>7987</v>
      </c>
      <c r="G254" s="192">
        <v>3.26416480783236E-3</v>
      </c>
      <c r="H254" s="191">
        <v>8747</v>
      </c>
      <c r="I254" s="192">
        <v>3.57476519019778E-3</v>
      </c>
      <c r="J254" s="191">
        <v>445613</v>
      </c>
      <c r="K254" s="192">
        <v>0.18211522129868599</v>
      </c>
      <c r="L254" s="191">
        <v>2446874</v>
      </c>
    </row>
    <row r="255" spans="2:12" ht="15.6" x14ac:dyDescent="0.3">
      <c r="B255" s="190" t="s">
        <v>812</v>
      </c>
      <c r="C255" s="36" t="s">
        <v>863</v>
      </c>
      <c r="D255" s="191">
        <v>1973734</v>
      </c>
      <c r="E255" s="192">
        <v>0.83660730786381199</v>
      </c>
      <c r="F255" s="191">
        <v>8552</v>
      </c>
      <c r="G255" s="192">
        <v>3.6249391746057602E-3</v>
      </c>
      <c r="H255" s="191">
        <v>12189</v>
      </c>
      <c r="I255" s="192">
        <v>5.1665556126367597E-3</v>
      </c>
      <c r="J255" s="191">
        <v>364737</v>
      </c>
      <c r="K255" s="192">
        <v>0.15460119734894501</v>
      </c>
      <c r="L255" s="191">
        <v>2359212</v>
      </c>
    </row>
    <row r="256" spans="2:12" ht="15.6" x14ac:dyDescent="0.3">
      <c r="B256" s="190" t="s">
        <v>812</v>
      </c>
      <c r="C256" s="36" t="s">
        <v>862</v>
      </c>
      <c r="D256" s="191">
        <v>1956336</v>
      </c>
      <c r="E256" s="192">
        <v>0.86659018121735898</v>
      </c>
      <c r="F256" s="191">
        <v>9780</v>
      </c>
      <c r="G256" s="192">
        <v>4.3322067233367697E-3</v>
      </c>
      <c r="H256" s="191">
        <v>17813</v>
      </c>
      <c r="I256" s="192">
        <v>7.8905519798361905E-3</v>
      </c>
      <c r="J256" s="191">
        <v>273581</v>
      </c>
      <c r="K256" s="192">
        <v>0.121187060079468</v>
      </c>
      <c r="L256" s="191">
        <v>2257510</v>
      </c>
    </row>
    <row r="257" spans="2:12" ht="15.6" x14ac:dyDescent="0.3">
      <c r="B257" s="190" t="s">
        <v>812</v>
      </c>
      <c r="C257" s="36" t="s">
        <v>861</v>
      </c>
      <c r="D257" s="191">
        <v>1901597</v>
      </c>
      <c r="E257" s="192">
        <v>0.88791502598705796</v>
      </c>
      <c r="F257" s="191">
        <v>12678</v>
      </c>
      <c r="G257" s="192">
        <v>5.9197541326915801E-3</v>
      </c>
      <c r="H257" s="191">
        <v>25358</v>
      </c>
      <c r="I257" s="192">
        <v>1.1840442127843E-2</v>
      </c>
      <c r="J257" s="191">
        <v>202010</v>
      </c>
      <c r="K257" s="192">
        <v>9.4324777752407801E-2</v>
      </c>
      <c r="L257" s="191">
        <v>2141643</v>
      </c>
    </row>
    <row r="258" spans="2:12" ht="15.6" x14ac:dyDescent="0.3">
      <c r="B258" s="190" t="s">
        <v>812</v>
      </c>
      <c r="C258" s="36" t="s">
        <v>860</v>
      </c>
      <c r="D258" s="191">
        <v>2417553</v>
      </c>
      <c r="E258" s="192">
        <v>0.90346969602975302</v>
      </c>
      <c r="F258" s="191">
        <v>24909</v>
      </c>
      <c r="G258" s="192">
        <v>9.3088038435579796E-3</v>
      </c>
      <c r="H258" s="191">
        <v>45622</v>
      </c>
      <c r="I258" s="192">
        <v>1.70495101750693E-2</v>
      </c>
      <c r="J258" s="191">
        <v>187770</v>
      </c>
      <c r="K258" s="192">
        <v>7.0171989951619204E-2</v>
      </c>
      <c r="L258" s="191">
        <v>2675854</v>
      </c>
    </row>
    <row r="259" spans="2:12" ht="15.6" x14ac:dyDescent="0.3">
      <c r="B259" s="190" t="s">
        <v>812</v>
      </c>
      <c r="C259" s="36" t="s">
        <v>859</v>
      </c>
      <c r="D259" s="191">
        <v>2639228</v>
      </c>
      <c r="E259" s="192">
        <v>0.914307450286446</v>
      </c>
      <c r="F259" s="191">
        <v>20738</v>
      </c>
      <c r="G259" s="192">
        <v>7.1842629375106302E-3</v>
      </c>
      <c r="H259" s="191">
        <v>66856</v>
      </c>
      <c r="I259" s="192">
        <v>2.3160916334757999E-2</v>
      </c>
      <c r="J259" s="191">
        <v>159765</v>
      </c>
      <c r="K259" s="192">
        <v>5.5347370441285799E-2</v>
      </c>
      <c r="L259" s="191">
        <v>2886587</v>
      </c>
    </row>
    <row r="260" spans="2:12" ht="15.6" x14ac:dyDescent="0.3">
      <c r="B260" s="190" t="s">
        <v>812</v>
      </c>
      <c r="C260" s="36" t="s">
        <v>858</v>
      </c>
      <c r="D260" s="191">
        <v>2453032</v>
      </c>
      <c r="E260" s="192">
        <v>0.91606175512603205</v>
      </c>
      <c r="F260" s="191">
        <v>17083</v>
      </c>
      <c r="G260" s="192">
        <v>6.3794858619121196E-3</v>
      </c>
      <c r="H260" s="191">
        <v>90019</v>
      </c>
      <c r="I260" s="192">
        <v>3.3616749856785498E-2</v>
      </c>
      <c r="J260" s="191">
        <v>117668</v>
      </c>
      <c r="K260" s="192">
        <v>4.3942009155269898E-2</v>
      </c>
      <c r="L260" s="191">
        <v>2677802</v>
      </c>
    </row>
    <row r="261" spans="2:12" ht="15.6" x14ac:dyDescent="0.3">
      <c r="B261" s="190" t="s">
        <v>812</v>
      </c>
      <c r="C261" s="36" t="s">
        <v>857</v>
      </c>
      <c r="D261" s="191">
        <v>2061361</v>
      </c>
      <c r="E261" s="192">
        <v>0.91104160534454903</v>
      </c>
      <c r="F261" s="191">
        <v>10684</v>
      </c>
      <c r="G261" s="192">
        <v>4.7219135859760397E-3</v>
      </c>
      <c r="H261" s="191">
        <v>111634</v>
      </c>
      <c r="I261" s="192">
        <v>4.9337897908727897E-2</v>
      </c>
      <c r="J261" s="191">
        <v>78963</v>
      </c>
      <c r="K261" s="192">
        <v>3.4898583160747502E-2</v>
      </c>
      <c r="L261" s="191">
        <v>2262642</v>
      </c>
    </row>
    <row r="262" spans="2:12" ht="15.6" x14ac:dyDescent="0.3">
      <c r="B262" s="190" t="s">
        <v>812</v>
      </c>
      <c r="C262" s="36" t="s">
        <v>856</v>
      </c>
      <c r="D262" s="191">
        <v>1881286</v>
      </c>
      <c r="E262" s="192">
        <v>0.89613169084965205</v>
      </c>
      <c r="F262" s="191">
        <v>10178</v>
      </c>
      <c r="G262" s="192">
        <v>4.8481880742575903E-3</v>
      </c>
      <c r="H262" s="191">
        <v>150655</v>
      </c>
      <c r="I262" s="192">
        <v>7.1762996102110094E-2</v>
      </c>
      <c r="J262" s="191">
        <v>57222</v>
      </c>
      <c r="K262" s="192">
        <v>2.7257124973979901E-2</v>
      </c>
      <c r="L262" s="191">
        <v>2099341</v>
      </c>
    </row>
    <row r="263" spans="2:12" ht="15.6" x14ac:dyDescent="0.3">
      <c r="B263" s="190" t="s">
        <v>812</v>
      </c>
      <c r="C263" s="36" t="s">
        <v>855</v>
      </c>
      <c r="D263" s="191">
        <v>473421</v>
      </c>
      <c r="E263" s="192">
        <v>0.237006639796426</v>
      </c>
      <c r="F263" s="191">
        <v>10188</v>
      </c>
      <c r="G263" s="192">
        <v>5.1003729159584902E-3</v>
      </c>
      <c r="H263" s="191">
        <v>1474587</v>
      </c>
      <c r="I263" s="192">
        <v>0.73821590076801002</v>
      </c>
      <c r="J263" s="191">
        <v>39305</v>
      </c>
      <c r="K263" s="192">
        <v>1.9677086519606202E-2</v>
      </c>
      <c r="L263" s="191">
        <v>1997501</v>
      </c>
    </row>
    <row r="264" spans="2:12" ht="15.6" x14ac:dyDescent="0.3">
      <c r="B264" s="190" t="s">
        <v>812</v>
      </c>
      <c r="C264" s="36" t="s">
        <v>622</v>
      </c>
      <c r="D264" s="191">
        <v>541408</v>
      </c>
      <c r="E264" s="192">
        <v>0.221814071424387</v>
      </c>
      <c r="F264" s="191">
        <v>46017</v>
      </c>
      <c r="G264" s="192">
        <v>1.88530980789645E-2</v>
      </c>
      <c r="H264" s="191">
        <v>1813911</v>
      </c>
      <c r="I264" s="192">
        <v>0.74315670272969803</v>
      </c>
      <c r="J264" s="191">
        <v>39483</v>
      </c>
      <c r="K264" s="192">
        <v>1.6176127766950401E-2</v>
      </c>
      <c r="L264" s="191">
        <v>2440819</v>
      </c>
    </row>
    <row r="265" spans="2:12" ht="15.6" x14ac:dyDescent="0.3">
      <c r="B265" s="190" t="s">
        <v>813</v>
      </c>
      <c r="C265" s="36" t="s">
        <v>870</v>
      </c>
      <c r="D265" s="191">
        <v>902</v>
      </c>
      <c r="E265" s="192">
        <v>7.7725118483412306E-2</v>
      </c>
      <c r="F265" s="191">
        <v>35</v>
      </c>
      <c r="G265" s="192">
        <v>3.015941404567E-3</v>
      </c>
      <c r="H265" s="191">
        <v>13</v>
      </c>
      <c r="I265" s="192">
        <v>1.1202068074106001E-3</v>
      </c>
      <c r="J265" s="191">
        <v>10655</v>
      </c>
      <c r="K265" s="192">
        <v>0.91813873330461004</v>
      </c>
      <c r="L265" s="191">
        <v>11605</v>
      </c>
    </row>
    <row r="266" spans="2:12" ht="15.6" x14ac:dyDescent="0.3">
      <c r="B266" s="190" t="s">
        <v>813</v>
      </c>
      <c r="C266" s="36" t="s">
        <v>869</v>
      </c>
      <c r="D266" s="191">
        <v>2672</v>
      </c>
      <c r="E266" s="192">
        <v>0.388146426496223</v>
      </c>
      <c r="F266" s="191">
        <v>31</v>
      </c>
      <c r="G266" s="192">
        <v>4.5031958163858198E-3</v>
      </c>
      <c r="H266" s="191">
        <v>10</v>
      </c>
      <c r="I266" s="192">
        <v>1.45264381173736E-3</v>
      </c>
      <c r="J266" s="191">
        <v>4171</v>
      </c>
      <c r="K266" s="192">
        <v>0.60589773387565404</v>
      </c>
      <c r="L266" s="191">
        <v>6884</v>
      </c>
    </row>
    <row r="267" spans="2:12" ht="15.6" x14ac:dyDescent="0.3">
      <c r="B267" s="190" t="s">
        <v>813</v>
      </c>
      <c r="C267" s="36" t="s">
        <v>868</v>
      </c>
      <c r="D267" s="191">
        <v>2017</v>
      </c>
      <c r="E267" s="192">
        <v>0.57415314545972096</v>
      </c>
      <c r="F267" s="191">
        <v>22</v>
      </c>
      <c r="G267" s="192">
        <v>6.2624537432394E-3</v>
      </c>
      <c r="H267" s="191">
        <v>6</v>
      </c>
      <c r="I267" s="192">
        <v>1.70794192997438E-3</v>
      </c>
      <c r="J267" s="191">
        <v>1468</v>
      </c>
      <c r="K267" s="192">
        <v>0.41787645886706498</v>
      </c>
      <c r="L267" s="191">
        <v>3513</v>
      </c>
    </row>
    <row r="268" spans="2:12" ht="15.6" x14ac:dyDescent="0.3">
      <c r="B268" s="190" t="s">
        <v>813</v>
      </c>
      <c r="C268" s="36" t="s">
        <v>867</v>
      </c>
      <c r="D268" s="191">
        <v>2345</v>
      </c>
      <c r="E268" s="192">
        <v>0.63173491379310298</v>
      </c>
      <c r="F268" s="191">
        <v>10</v>
      </c>
      <c r="G268" s="192">
        <v>2.6939655172413799E-3</v>
      </c>
      <c r="H268" s="191">
        <v>6</v>
      </c>
      <c r="I268" s="192">
        <v>1.6163793103448299E-3</v>
      </c>
      <c r="J268" s="191">
        <v>1351</v>
      </c>
      <c r="K268" s="192">
        <v>0.36395474137931</v>
      </c>
      <c r="L268" s="191">
        <v>3712</v>
      </c>
    </row>
    <row r="269" spans="2:12" ht="15.6" x14ac:dyDescent="0.3">
      <c r="B269" s="190" t="s">
        <v>813</v>
      </c>
      <c r="C269" s="36" t="s">
        <v>866</v>
      </c>
      <c r="D269" s="191">
        <v>8805</v>
      </c>
      <c r="E269" s="192">
        <v>0.631998277347115</v>
      </c>
      <c r="F269" s="191">
        <v>35</v>
      </c>
      <c r="G269" s="192">
        <v>2.5122021246052301E-3</v>
      </c>
      <c r="H269" s="191">
        <v>26</v>
      </c>
      <c r="I269" s="192">
        <v>1.86620729256388E-3</v>
      </c>
      <c r="J269" s="191">
        <v>5066</v>
      </c>
      <c r="K269" s="192">
        <v>0.36362331323571601</v>
      </c>
      <c r="L269" s="191">
        <v>13932</v>
      </c>
    </row>
    <row r="270" spans="2:12" ht="15.6" x14ac:dyDescent="0.3">
      <c r="B270" s="190" t="s">
        <v>813</v>
      </c>
      <c r="C270" s="36" t="s">
        <v>865</v>
      </c>
      <c r="D270" s="191">
        <v>14819</v>
      </c>
      <c r="E270" s="192">
        <v>0.68073866507418801</v>
      </c>
      <c r="F270" s="191">
        <v>55</v>
      </c>
      <c r="G270" s="192">
        <v>2.5265285497726099E-3</v>
      </c>
      <c r="H270" s="191">
        <v>32</v>
      </c>
      <c r="I270" s="192">
        <v>1.4699802471404299E-3</v>
      </c>
      <c r="J270" s="191">
        <v>6863</v>
      </c>
      <c r="K270" s="192">
        <v>0.315264826128899</v>
      </c>
      <c r="L270" s="191">
        <v>21769</v>
      </c>
    </row>
    <row r="271" spans="2:12" ht="15.6" x14ac:dyDescent="0.3">
      <c r="B271" s="190" t="s">
        <v>813</v>
      </c>
      <c r="C271" s="36" t="s">
        <v>864</v>
      </c>
      <c r="D271" s="191">
        <v>18277</v>
      </c>
      <c r="E271" s="192">
        <v>0.68172323759791098</v>
      </c>
      <c r="F271" s="191">
        <v>80</v>
      </c>
      <c r="G271" s="192">
        <v>2.98396120850429E-3</v>
      </c>
      <c r="H271" s="191">
        <v>64</v>
      </c>
      <c r="I271" s="192">
        <v>2.3871689668034301E-3</v>
      </c>
      <c r="J271" s="191">
        <v>8389</v>
      </c>
      <c r="K271" s="192">
        <v>0.31290563222678103</v>
      </c>
      <c r="L271" s="191">
        <v>26810</v>
      </c>
    </row>
    <row r="272" spans="2:12" ht="15.6" x14ac:dyDescent="0.3">
      <c r="B272" s="190" t="s">
        <v>813</v>
      </c>
      <c r="C272" s="36" t="s">
        <v>863</v>
      </c>
      <c r="D272" s="191">
        <v>18261</v>
      </c>
      <c r="E272" s="192">
        <v>0.68252663053634799</v>
      </c>
      <c r="F272" s="191">
        <v>96</v>
      </c>
      <c r="G272" s="192">
        <v>3.5881143711455799E-3</v>
      </c>
      <c r="H272" s="191">
        <v>97</v>
      </c>
      <c r="I272" s="192">
        <v>3.6254905625116799E-3</v>
      </c>
      <c r="J272" s="191">
        <v>8301</v>
      </c>
      <c r="K272" s="192">
        <v>0.31025976452999399</v>
      </c>
      <c r="L272" s="191">
        <v>26755</v>
      </c>
    </row>
    <row r="273" spans="2:12" ht="15.6" x14ac:dyDescent="0.3">
      <c r="B273" s="190" t="s">
        <v>813</v>
      </c>
      <c r="C273" s="36" t="s">
        <v>862</v>
      </c>
      <c r="D273" s="191">
        <v>18253</v>
      </c>
      <c r="E273" s="192">
        <v>0.72883724644625503</v>
      </c>
      <c r="F273" s="191">
        <v>109</v>
      </c>
      <c r="G273" s="192">
        <v>4.35233988180802E-3</v>
      </c>
      <c r="H273" s="191">
        <v>140</v>
      </c>
      <c r="I273" s="192">
        <v>5.5901613160836902E-3</v>
      </c>
      <c r="J273" s="191">
        <v>6542</v>
      </c>
      <c r="K273" s="192">
        <v>0.261220252355854</v>
      </c>
      <c r="L273" s="191">
        <v>25044</v>
      </c>
    </row>
    <row r="274" spans="2:12" ht="15.6" x14ac:dyDescent="0.3">
      <c r="B274" s="190" t="s">
        <v>813</v>
      </c>
      <c r="C274" s="36" t="s">
        <v>861</v>
      </c>
      <c r="D274" s="191">
        <v>17644</v>
      </c>
      <c r="E274" s="192">
        <v>0.79638907695779704</v>
      </c>
      <c r="F274" s="191">
        <v>133</v>
      </c>
      <c r="G274" s="192">
        <v>6.0031595576619298E-3</v>
      </c>
      <c r="H274" s="191">
        <v>205</v>
      </c>
      <c r="I274" s="192">
        <v>9.2529902956443207E-3</v>
      </c>
      <c r="J274" s="191">
        <v>4173</v>
      </c>
      <c r="K274" s="192">
        <v>0.18835477318889601</v>
      </c>
      <c r="L274" s="191">
        <v>22155</v>
      </c>
    </row>
    <row r="275" spans="2:12" ht="15.6" x14ac:dyDescent="0.3">
      <c r="B275" s="190" t="s">
        <v>813</v>
      </c>
      <c r="C275" s="36" t="s">
        <v>860</v>
      </c>
      <c r="D275" s="191">
        <v>20217</v>
      </c>
      <c r="E275" s="192">
        <v>0.83558586484810904</v>
      </c>
      <c r="F275" s="191">
        <v>196</v>
      </c>
      <c r="G275" s="192">
        <v>8.10084728249638E-3</v>
      </c>
      <c r="H275" s="191">
        <v>377</v>
      </c>
      <c r="I275" s="192">
        <v>1.5581731762760899E-2</v>
      </c>
      <c r="J275" s="191">
        <v>3405</v>
      </c>
      <c r="K275" s="192">
        <v>0.14073155610663399</v>
      </c>
      <c r="L275" s="191">
        <v>24195</v>
      </c>
    </row>
    <row r="276" spans="2:12" ht="15.6" x14ac:dyDescent="0.3">
      <c r="B276" s="190" t="s">
        <v>813</v>
      </c>
      <c r="C276" s="36" t="s">
        <v>859</v>
      </c>
      <c r="D276" s="191">
        <v>22811</v>
      </c>
      <c r="E276" s="192">
        <v>0.85988389626055495</v>
      </c>
      <c r="F276" s="191">
        <v>180</v>
      </c>
      <c r="G276" s="192">
        <v>6.78528347406514E-3</v>
      </c>
      <c r="H276" s="191">
        <v>587</v>
      </c>
      <c r="I276" s="192">
        <v>2.21275633293124E-2</v>
      </c>
      <c r="J276" s="191">
        <v>2950</v>
      </c>
      <c r="K276" s="192">
        <v>0.111203256936068</v>
      </c>
      <c r="L276" s="191">
        <v>26528</v>
      </c>
    </row>
    <row r="277" spans="2:12" ht="15.6" x14ac:dyDescent="0.3">
      <c r="B277" s="190" t="s">
        <v>813</v>
      </c>
      <c r="C277" s="36" t="s">
        <v>858</v>
      </c>
      <c r="D277" s="191">
        <v>20083</v>
      </c>
      <c r="E277" s="192">
        <v>0.87048675826795496</v>
      </c>
      <c r="F277" s="191">
        <v>136</v>
      </c>
      <c r="G277" s="192">
        <v>5.8948463438949304E-3</v>
      </c>
      <c r="H277" s="191">
        <v>720</v>
      </c>
      <c r="I277" s="192">
        <v>3.1208010055914399E-2</v>
      </c>
      <c r="J277" s="191">
        <v>2132</v>
      </c>
      <c r="K277" s="192">
        <v>9.2410385332235306E-2</v>
      </c>
      <c r="L277" s="191">
        <v>23071</v>
      </c>
    </row>
    <row r="278" spans="2:12" ht="15.6" x14ac:dyDescent="0.3">
      <c r="B278" s="190" t="s">
        <v>813</v>
      </c>
      <c r="C278" s="36" t="s">
        <v>857</v>
      </c>
      <c r="D278" s="191">
        <v>18871</v>
      </c>
      <c r="E278" s="192">
        <v>0.87759847463144702</v>
      </c>
      <c r="F278" s="191">
        <v>114</v>
      </c>
      <c r="G278" s="192">
        <v>5.3015858252336897E-3</v>
      </c>
      <c r="H278" s="191">
        <v>968</v>
      </c>
      <c r="I278" s="192">
        <v>4.5016974375668498E-2</v>
      </c>
      <c r="J278" s="191">
        <v>1550</v>
      </c>
      <c r="K278" s="192">
        <v>7.2082965167651003E-2</v>
      </c>
      <c r="L278" s="191">
        <v>21503</v>
      </c>
    </row>
    <row r="279" spans="2:12" ht="15.6" x14ac:dyDescent="0.3">
      <c r="B279" s="190" t="s">
        <v>813</v>
      </c>
      <c r="C279" s="36" t="s">
        <v>856</v>
      </c>
      <c r="D279" s="191">
        <v>19131</v>
      </c>
      <c r="E279" s="192">
        <v>0.86840671811166603</v>
      </c>
      <c r="F279" s="191">
        <v>132</v>
      </c>
      <c r="G279" s="192">
        <v>5.9918293236495704E-3</v>
      </c>
      <c r="H279" s="191">
        <v>1464</v>
      </c>
      <c r="I279" s="192">
        <v>6.6454834316840697E-2</v>
      </c>
      <c r="J279" s="191">
        <v>1303</v>
      </c>
      <c r="K279" s="192">
        <v>5.9146618247843799E-2</v>
      </c>
      <c r="L279" s="191">
        <v>22030</v>
      </c>
    </row>
    <row r="280" spans="2:12" ht="15.6" x14ac:dyDescent="0.3">
      <c r="B280" s="190" t="s">
        <v>813</v>
      </c>
      <c r="C280" s="36" t="s">
        <v>855</v>
      </c>
      <c r="D280" s="191">
        <v>7820</v>
      </c>
      <c r="E280" s="192">
        <v>0.36000368290212698</v>
      </c>
      <c r="F280" s="191">
        <v>157</v>
      </c>
      <c r="G280" s="192">
        <v>7.2276954239941099E-3</v>
      </c>
      <c r="H280" s="191">
        <v>12737</v>
      </c>
      <c r="I280" s="192">
        <v>0.58636405487524201</v>
      </c>
      <c r="J280" s="191">
        <v>1008</v>
      </c>
      <c r="K280" s="192">
        <v>4.6404566798637303E-2</v>
      </c>
      <c r="L280" s="191">
        <v>21722</v>
      </c>
    </row>
    <row r="281" spans="2:12" ht="15.6" x14ac:dyDescent="0.3">
      <c r="B281" s="190" t="s">
        <v>813</v>
      </c>
      <c r="C281" s="36" t="s">
        <v>622</v>
      </c>
      <c r="D281" s="191">
        <v>10303</v>
      </c>
      <c r="E281" s="192">
        <v>0.32865482152540798</v>
      </c>
      <c r="F281" s="191">
        <v>535</v>
      </c>
      <c r="G281" s="192">
        <v>1.7065935117547601E-2</v>
      </c>
      <c r="H281" s="191">
        <v>19430</v>
      </c>
      <c r="I281" s="192">
        <v>0.61979648473635496</v>
      </c>
      <c r="J281" s="191">
        <v>1081</v>
      </c>
      <c r="K281" s="192">
        <v>3.4482758620689703E-2</v>
      </c>
      <c r="L281" s="191">
        <v>31349</v>
      </c>
    </row>
    <row r="282" spans="2:12" ht="15.6" x14ac:dyDescent="0.3">
      <c r="B282" s="190" t="s">
        <v>814</v>
      </c>
      <c r="C282" s="36" t="s">
        <v>870</v>
      </c>
      <c r="D282" s="191">
        <v>22516</v>
      </c>
      <c r="E282" s="192">
        <v>5.3409619234674001E-2</v>
      </c>
      <c r="F282" s="191">
        <v>1035</v>
      </c>
      <c r="G282" s="192">
        <v>2.4550966382966598E-3</v>
      </c>
      <c r="H282" s="191">
        <v>391</v>
      </c>
      <c r="I282" s="192">
        <v>9.2748095224540498E-4</v>
      </c>
      <c r="J282" s="191">
        <v>397630</v>
      </c>
      <c r="K282" s="192">
        <v>0.94320780317478403</v>
      </c>
      <c r="L282" s="191">
        <v>421572</v>
      </c>
    </row>
    <row r="283" spans="2:12" ht="15.6" x14ac:dyDescent="0.3">
      <c r="B283" s="190" t="s">
        <v>814</v>
      </c>
      <c r="C283" s="36" t="s">
        <v>869</v>
      </c>
      <c r="D283" s="191">
        <v>66522</v>
      </c>
      <c r="E283" s="192">
        <v>0.29555744136346901</v>
      </c>
      <c r="F283" s="191">
        <v>675</v>
      </c>
      <c r="G283" s="192">
        <v>2.9990269823568401E-3</v>
      </c>
      <c r="H283" s="191">
        <v>267</v>
      </c>
      <c r="I283" s="192">
        <v>1.18628178413226E-3</v>
      </c>
      <c r="J283" s="191">
        <v>157609</v>
      </c>
      <c r="K283" s="192">
        <v>0.70025724987004201</v>
      </c>
      <c r="L283" s="191">
        <v>225073</v>
      </c>
    </row>
    <row r="284" spans="2:12" ht="15.6" x14ac:dyDescent="0.3">
      <c r="B284" s="190" t="s">
        <v>814</v>
      </c>
      <c r="C284" s="36" t="s">
        <v>868</v>
      </c>
      <c r="D284" s="191">
        <v>45811</v>
      </c>
      <c r="E284" s="192">
        <v>0.46428969585178698</v>
      </c>
      <c r="F284" s="191">
        <v>417</v>
      </c>
      <c r="G284" s="192">
        <v>4.2262514062167402E-3</v>
      </c>
      <c r="H284" s="191">
        <v>98</v>
      </c>
      <c r="I284" s="192">
        <v>9.9321975493822808E-4</v>
      </c>
      <c r="J284" s="191">
        <v>52343</v>
      </c>
      <c r="K284" s="192">
        <v>0.53049083298705801</v>
      </c>
      <c r="L284" s="191">
        <v>98669</v>
      </c>
    </row>
    <row r="285" spans="2:12" ht="15.6" x14ac:dyDescent="0.3">
      <c r="B285" s="190" t="s">
        <v>814</v>
      </c>
      <c r="C285" s="36" t="s">
        <v>867</v>
      </c>
      <c r="D285" s="191">
        <v>48458</v>
      </c>
      <c r="E285" s="192">
        <v>0.53414902998236302</v>
      </c>
      <c r="F285" s="191">
        <v>255</v>
      </c>
      <c r="G285" s="192">
        <v>2.8108465608465598E-3</v>
      </c>
      <c r="H285" s="191">
        <v>120</v>
      </c>
      <c r="I285" s="192">
        <v>1.3227513227513201E-3</v>
      </c>
      <c r="J285" s="191">
        <v>41887</v>
      </c>
      <c r="K285" s="192">
        <v>0.46171737213403902</v>
      </c>
      <c r="L285" s="191">
        <v>90720</v>
      </c>
    </row>
    <row r="286" spans="2:12" ht="15.6" x14ac:dyDescent="0.3">
      <c r="B286" s="190" t="s">
        <v>814</v>
      </c>
      <c r="C286" s="36" t="s">
        <v>866</v>
      </c>
      <c r="D286" s="191">
        <v>157186</v>
      </c>
      <c r="E286" s="192">
        <v>0.540687615018145</v>
      </c>
      <c r="F286" s="191">
        <v>435</v>
      </c>
      <c r="G286" s="192">
        <v>1.49631081987514E-3</v>
      </c>
      <c r="H286" s="191">
        <v>251</v>
      </c>
      <c r="I286" s="192">
        <v>8.6338854204289395E-4</v>
      </c>
      <c r="J286" s="191">
        <v>132843</v>
      </c>
      <c r="K286" s="192">
        <v>0.45695268561993702</v>
      </c>
      <c r="L286" s="191">
        <v>290715</v>
      </c>
    </row>
    <row r="287" spans="2:12" ht="15.6" x14ac:dyDescent="0.3">
      <c r="B287" s="190" t="s">
        <v>814</v>
      </c>
      <c r="C287" s="36" t="s">
        <v>865</v>
      </c>
      <c r="D287" s="191">
        <v>235893</v>
      </c>
      <c r="E287" s="192">
        <v>0.534593218917774</v>
      </c>
      <c r="F287" s="191">
        <v>691</v>
      </c>
      <c r="G287" s="192">
        <v>1.5659808229671101E-3</v>
      </c>
      <c r="H287" s="191">
        <v>437</v>
      </c>
      <c r="I287" s="192">
        <v>9.9035256097920309E-4</v>
      </c>
      <c r="J287" s="191">
        <v>204236</v>
      </c>
      <c r="K287" s="192">
        <v>0.46285044769827999</v>
      </c>
      <c r="L287" s="191">
        <v>441257</v>
      </c>
    </row>
    <row r="288" spans="2:12" ht="15.6" x14ac:dyDescent="0.3">
      <c r="B288" s="190" t="s">
        <v>814</v>
      </c>
      <c r="C288" s="36" t="s">
        <v>864</v>
      </c>
      <c r="D288" s="191">
        <v>326967</v>
      </c>
      <c r="E288" s="192">
        <v>0.53806317202973997</v>
      </c>
      <c r="F288" s="191">
        <v>1075</v>
      </c>
      <c r="G288" s="192">
        <v>1.7690406369204499E-3</v>
      </c>
      <c r="H288" s="191">
        <v>768</v>
      </c>
      <c r="I288" s="192">
        <v>1.2638355433999199E-3</v>
      </c>
      <c r="J288" s="191">
        <v>278864</v>
      </c>
      <c r="K288" s="192">
        <v>0.45890395178993998</v>
      </c>
      <c r="L288" s="191">
        <v>607674</v>
      </c>
    </row>
    <row r="289" spans="2:12" ht="15.6" x14ac:dyDescent="0.3">
      <c r="B289" s="190" t="s">
        <v>814</v>
      </c>
      <c r="C289" s="36" t="s">
        <v>863</v>
      </c>
      <c r="D289" s="191">
        <v>364252</v>
      </c>
      <c r="E289" s="192">
        <v>0.56305222870074401</v>
      </c>
      <c r="F289" s="191">
        <v>1281</v>
      </c>
      <c r="G289" s="192">
        <v>1.9801398618694002E-3</v>
      </c>
      <c r="H289" s="191">
        <v>1151</v>
      </c>
      <c r="I289" s="192">
        <v>1.77918890008718E-3</v>
      </c>
      <c r="J289" s="191">
        <v>280240</v>
      </c>
      <c r="K289" s="192">
        <v>0.43318844253729999</v>
      </c>
      <c r="L289" s="191">
        <v>646924</v>
      </c>
    </row>
    <row r="290" spans="2:12" ht="15.6" x14ac:dyDescent="0.3">
      <c r="B290" s="190" t="s">
        <v>814</v>
      </c>
      <c r="C290" s="36" t="s">
        <v>862</v>
      </c>
      <c r="D290" s="191">
        <v>364232</v>
      </c>
      <c r="E290" s="192">
        <v>0.61567379255205001</v>
      </c>
      <c r="F290" s="191">
        <v>1345</v>
      </c>
      <c r="G290" s="192">
        <v>2.2734994481059E-3</v>
      </c>
      <c r="H290" s="191">
        <v>1773</v>
      </c>
      <c r="I290" s="192">
        <v>2.9969624695105998E-3</v>
      </c>
      <c r="J290" s="191">
        <v>224249</v>
      </c>
      <c r="K290" s="192">
        <v>0.379055745530334</v>
      </c>
      <c r="L290" s="191">
        <v>591599</v>
      </c>
    </row>
    <row r="291" spans="2:12" ht="15.6" x14ac:dyDescent="0.3">
      <c r="B291" s="190" t="s">
        <v>814</v>
      </c>
      <c r="C291" s="36" t="s">
        <v>861</v>
      </c>
      <c r="D291" s="191">
        <v>307598</v>
      </c>
      <c r="E291" s="192">
        <v>0.67429528450579501</v>
      </c>
      <c r="F291" s="191">
        <v>1505</v>
      </c>
      <c r="G291" s="192">
        <v>3.2991580022666599E-3</v>
      </c>
      <c r="H291" s="191">
        <v>2223</v>
      </c>
      <c r="I291" s="192">
        <v>4.8731084644775997E-3</v>
      </c>
      <c r="J291" s="191">
        <v>144851</v>
      </c>
      <c r="K291" s="192">
        <v>0.31753244902746097</v>
      </c>
      <c r="L291" s="191">
        <v>456177</v>
      </c>
    </row>
    <row r="292" spans="2:12" ht="15.6" x14ac:dyDescent="0.3">
      <c r="B292" s="190" t="s">
        <v>814</v>
      </c>
      <c r="C292" s="36" t="s">
        <v>860</v>
      </c>
      <c r="D292" s="191">
        <v>262740</v>
      </c>
      <c r="E292" s="192">
        <v>0.72081909015588397</v>
      </c>
      <c r="F292" s="191">
        <v>2381</v>
      </c>
      <c r="G292" s="192">
        <v>6.5322000976675001E-3</v>
      </c>
      <c r="H292" s="191">
        <v>3046</v>
      </c>
      <c r="I292" s="192">
        <v>8.3566070968060496E-3</v>
      </c>
      <c r="J292" s="191">
        <v>96335</v>
      </c>
      <c r="K292" s="192">
        <v>0.26429210264964298</v>
      </c>
      <c r="L292" s="191">
        <v>364502</v>
      </c>
    </row>
    <row r="293" spans="2:12" ht="15.6" x14ac:dyDescent="0.3">
      <c r="B293" s="190" t="s">
        <v>814</v>
      </c>
      <c r="C293" s="36" t="s">
        <v>859</v>
      </c>
      <c r="D293" s="191">
        <v>220248</v>
      </c>
      <c r="E293" s="192">
        <v>0.76048284625158802</v>
      </c>
      <c r="F293" s="191">
        <v>1693</v>
      </c>
      <c r="G293" s="192">
        <v>5.8456715098613296E-3</v>
      </c>
      <c r="H293" s="191">
        <v>3810</v>
      </c>
      <c r="I293" s="192">
        <v>1.3155350533119701E-2</v>
      </c>
      <c r="J293" s="191">
        <v>63865</v>
      </c>
      <c r="K293" s="192">
        <v>0.220516131705431</v>
      </c>
      <c r="L293" s="191">
        <v>289616</v>
      </c>
    </row>
    <row r="294" spans="2:12" ht="15.6" x14ac:dyDescent="0.3">
      <c r="B294" s="190" t="s">
        <v>814</v>
      </c>
      <c r="C294" s="36" t="s">
        <v>858</v>
      </c>
      <c r="D294" s="191">
        <v>178140</v>
      </c>
      <c r="E294" s="192">
        <v>0.77296237156345504</v>
      </c>
      <c r="F294" s="191">
        <v>1289</v>
      </c>
      <c r="G294" s="192">
        <v>5.5930644265481796E-3</v>
      </c>
      <c r="H294" s="191">
        <v>4627</v>
      </c>
      <c r="I294" s="192">
        <v>2.0076888364343199E-2</v>
      </c>
      <c r="J294" s="191">
        <v>46408</v>
      </c>
      <c r="K294" s="192">
        <v>0.201367675645654</v>
      </c>
      <c r="L294" s="191">
        <v>230464</v>
      </c>
    </row>
    <row r="295" spans="2:12" ht="15.6" x14ac:dyDescent="0.3">
      <c r="B295" s="190" t="s">
        <v>814</v>
      </c>
      <c r="C295" s="36" t="s">
        <v>857</v>
      </c>
      <c r="D295" s="191">
        <v>135624</v>
      </c>
      <c r="E295" s="192">
        <v>0.78486565315771495</v>
      </c>
      <c r="F295" s="191">
        <v>936</v>
      </c>
      <c r="G295" s="192">
        <v>5.4166980132986896E-3</v>
      </c>
      <c r="H295" s="191">
        <v>5325</v>
      </c>
      <c r="I295" s="192">
        <v>3.0816150556426801E-2</v>
      </c>
      <c r="J295" s="191">
        <v>30914</v>
      </c>
      <c r="K295" s="192">
        <v>0.178901498272559</v>
      </c>
      <c r="L295" s="191">
        <v>172799</v>
      </c>
    </row>
    <row r="296" spans="2:12" ht="15.6" x14ac:dyDescent="0.3">
      <c r="B296" s="190" t="s">
        <v>814</v>
      </c>
      <c r="C296" s="36" t="s">
        <v>856</v>
      </c>
      <c r="D296" s="191">
        <v>108417</v>
      </c>
      <c r="E296" s="192">
        <v>0.80564906257663205</v>
      </c>
      <c r="F296" s="191">
        <v>782</v>
      </c>
      <c r="G296" s="192">
        <v>5.8110588462595997E-3</v>
      </c>
      <c r="H296" s="191">
        <v>6697</v>
      </c>
      <c r="I296" s="192">
        <v>4.9765551270333101E-2</v>
      </c>
      <c r="J296" s="191">
        <v>18675</v>
      </c>
      <c r="K296" s="192">
        <v>0.138774327306775</v>
      </c>
      <c r="L296" s="191">
        <v>134571</v>
      </c>
    </row>
    <row r="297" spans="2:12" ht="15.6" x14ac:dyDescent="0.3">
      <c r="B297" s="190" t="s">
        <v>814</v>
      </c>
      <c r="C297" s="36" t="s">
        <v>855</v>
      </c>
      <c r="D297" s="191">
        <v>33566</v>
      </c>
      <c r="E297" s="192">
        <v>0.30185523251108398</v>
      </c>
      <c r="F297" s="191">
        <v>565</v>
      </c>
      <c r="G297" s="192">
        <v>5.0809809440732403E-3</v>
      </c>
      <c r="H297" s="191">
        <v>67188</v>
      </c>
      <c r="I297" s="192">
        <v>0.60421406667326105</v>
      </c>
      <c r="J297" s="191">
        <v>9880</v>
      </c>
      <c r="K297" s="192">
        <v>8.8849719871581606E-2</v>
      </c>
      <c r="L297" s="191">
        <v>111199</v>
      </c>
    </row>
    <row r="298" spans="2:12" ht="15.6" x14ac:dyDescent="0.3">
      <c r="B298" s="197" t="s">
        <v>814</v>
      </c>
      <c r="C298" s="42" t="s">
        <v>622</v>
      </c>
      <c r="D298" s="198">
        <v>38338</v>
      </c>
      <c r="E298" s="199">
        <v>0.28650215971422999</v>
      </c>
      <c r="F298" s="198">
        <v>2005</v>
      </c>
      <c r="G298" s="199">
        <v>1.49834845382396E-2</v>
      </c>
      <c r="H298" s="198">
        <v>84585</v>
      </c>
      <c r="I298" s="199">
        <v>0.63210874796359096</v>
      </c>
      <c r="J298" s="198">
        <v>8886</v>
      </c>
      <c r="K298" s="199">
        <v>6.6405607783938905E-2</v>
      </c>
      <c r="L298" s="198">
        <v>133814</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79"/>
  <sheetViews>
    <sheetView workbookViewId="0"/>
  </sheetViews>
  <sheetFormatPr defaultColWidth="9.6640625" defaultRowHeight="14.4" x14ac:dyDescent="0.3"/>
  <cols>
    <col min="1" max="1" width="7.33203125" customWidth="1"/>
    <col min="2" max="2" width="20.77734375" customWidth="1"/>
    <col min="3" max="12" width="21.5546875" customWidth="1"/>
    <col min="13"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873</v>
      </c>
      <c r="D2" s="161"/>
      <c r="E2" s="161"/>
      <c r="F2" s="161"/>
      <c r="G2" s="161"/>
      <c r="H2" s="161"/>
      <c r="I2" s="161"/>
      <c r="J2" s="162"/>
      <c r="K2" s="22"/>
      <c r="L2" s="22"/>
    </row>
    <row r="3" spans="1:12" s="20" customFormat="1" ht="27.75" customHeight="1" x14ac:dyDescent="0.4">
      <c r="C3" s="327" t="s">
        <v>1</v>
      </c>
      <c r="D3" s="327"/>
      <c r="E3" s="327"/>
      <c r="F3" s="327"/>
      <c r="G3" s="327"/>
      <c r="H3" s="327"/>
      <c r="I3" s="163"/>
      <c r="J3" s="162"/>
      <c r="K3" s="22"/>
      <c r="L3" s="22"/>
    </row>
    <row r="4" spans="1:12" s="20" customFormat="1" x14ac:dyDescent="0.3">
      <c r="C4" s="314"/>
      <c r="D4" s="314"/>
      <c r="E4" s="314"/>
      <c r="F4" s="314"/>
      <c r="G4" s="314"/>
      <c r="H4" s="314"/>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874</v>
      </c>
      <c r="C9" s="64" t="s">
        <v>845</v>
      </c>
      <c r="D9" s="65" t="s">
        <v>846</v>
      </c>
      <c r="E9" s="64" t="s">
        <v>847</v>
      </c>
      <c r="F9" s="65" t="s">
        <v>848</v>
      </c>
      <c r="G9" s="64" t="s">
        <v>849</v>
      </c>
      <c r="H9" s="65" t="s">
        <v>850</v>
      </c>
      <c r="I9" s="64" t="s">
        <v>851</v>
      </c>
      <c r="J9" s="65" t="s">
        <v>852</v>
      </c>
      <c r="K9" s="64" t="s">
        <v>853</v>
      </c>
      <c r="L9" s="64" t="s">
        <v>854</v>
      </c>
    </row>
    <row r="10" spans="1:12" ht="15" x14ac:dyDescent="0.3">
      <c r="A10" s="15"/>
      <c r="B10" s="200">
        <v>10</v>
      </c>
      <c r="C10" s="180" t="s">
        <v>870</v>
      </c>
      <c r="D10" s="181">
        <v>67832</v>
      </c>
      <c r="E10" s="182">
        <v>0.14835616678039601</v>
      </c>
      <c r="F10" s="181">
        <v>3204</v>
      </c>
      <c r="G10" s="182">
        <v>7.0075061676552397E-3</v>
      </c>
      <c r="H10" s="181">
        <v>1237</v>
      </c>
      <c r="I10" s="182">
        <v>2.7054572813325602E-3</v>
      </c>
      <c r="J10" s="181">
        <v>384951</v>
      </c>
      <c r="K10" s="182">
        <v>0.84193086977061604</v>
      </c>
      <c r="L10" s="181">
        <v>457224</v>
      </c>
    </row>
    <row r="11" spans="1:12" ht="15" x14ac:dyDescent="0.3">
      <c r="A11" s="15"/>
      <c r="B11" s="200">
        <v>10</v>
      </c>
      <c r="C11" s="180" t="s">
        <v>869</v>
      </c>
      <c r="D11" s="181">
        <v>174601</v>
      </c>
      <c r="E11" s="182">
        <v>0.59785035336657</v>
      </c>
      <c r="F11" s="181">
        <v>2336</v>
      </c>
      <c r="G11" s="182">
        <v>7.9986851476469608E-3</v>
      </c>
      <c r="H11" s="181">
        <v>813</v>
      </c>
      <c r="I11" s="182">
        <v>2.7837889661973402E-3</v>
      </c>
      <c r="J11" s="181">
        <v>114298</v>
      </c>
      <c r="K11" s="182">
        <v>0.39136717251958603</v>
      </c>
      <c r="L11" s="181">
        <v>292048</v>
      </c>
    </row>
    <row r="12" spans="1:12" ht="15" x14ac:dyDescent="0.3">
      <c r="B12" s="200">
        <v>10</v>
      </c>
      <c r="C12" s="180" t="s">
        <v>868</v>
      </c>
      <c r="D12" s="181">
        <v>112098</v>
      </c>
      <c r="E12" s="182">
        <v>0.78354046384186304</v>
      </c>
      <c r="F12" s="181">
        <v>1674</v>
      </c>
      <c r="G12" s="182">
        <v>1.17008932940042E-2</v>
      </c>
      <c r="H12" s="181">
        <v>255</v>
      </c>
      <c r="I12" s="182">
        <v>1.78239413976766E-3</v>
      </c>
      <c r="J12" s="181">
        <v>29039</v>
      </c>
      <c r="K12" s="182">
        <v>0.20297624872436501</v>
      </c>
      <c r="L12" s="181">
        <v>143066</v>
      </c>
    </row>
    <row r="13" spans="1:12" ht="15" x14ac:dyDescent="0.3">
      <c r="B13" s="200">
        <v>10</v>
      </c>
      <c r="C13" s="180" t="s">
        <v>867</v>
      </c>
      <c r="D13" s="181">
        <v>115034</v>
      </c>
      <c r="E13" s="182">
        <v>0.81700864352729796</v>
      </c>
      <c r="F13" s="181">
        <v>714</v>
      </c>
      <c r="G13" s="182">
        <v>5.0710587433149398E-3</v>
      </c>
      <c r="H13" s="181">
        <v>321</v>
      </c>
      <c r="I13" s="182">
        <v>2.2798457375407498E-3</v>
      </c>
      <c r="J13" s="181">
        <v>24730</v>
      </c>
      <c r="K13" s="182">
        <v>0.175640451991847</v>
      </c>
      <c r="L13" s="181">
        <v>140799</v>
      </c>
    </row>
    <row r="14" spans="1:12" ht="15" x14ac:dyDescent="0.3">
      <c r="B14" s="200">
        <v>10</v>
      </c>
      <c r="C14" s="180" t="s">
        <v>866</v>
      </c>
      <c r="D14" s="181">
        <v>255033</v>
      </c>
      <c r="E14" s="182">
        <v>0.81238034867312403</v>
      </c>
      <c r="F14" s="181">
        <v>892</v>
      </c>
      <c r="G14" s="182">
        <v>2.84137061092654E-3</v>
      </c>
      <c r="H14" s="181">
        <v>663</v>
      </c>
      <c r="I14" s="182">
        <v>2.11191559982544E-3</v>
      </c>
      <c r="J14" s="181">
        <v>57345</v>
      </c>
      <c r="K14" s="182">
        <v>0.182666365116123</v>
      </c>
      <c r="L14" s="181">
        <v>313933</v>
      </c>
    </row>
    <row r="15" spans="1:12" ht="15" x14ac:dyDescent="0.3">
      <c r="B15" s="200">
        <v>10</v>
      </c>
      <c r="C15" s="180" t="s">
        <v>865</v>
      </c>
      <c r="D15" s="181">
        <v>232709</v>
      </c>
      <c r="E15" s="182">
        <v>0.79111550791594898</v>
      </c>
      <c r="F15" s="181">
        <v>928</v>
      </c>
      <c r="G15" s="182">
        <v>3.1548207905409799E-3</v>
      </c>
      <c r="H15" s="181">
        <v>835</v>
      </c>
      <c r="I15" s="182">
        <v>2.8386587932130599E-3</v>
      </c>
      <c r="J15" s="181">
        <v>59681</v>
      </c>
      <c r="K15" s="182">
        <v>0.20289101250029701</v>
      </c>
      <c r="L15" s="181">
        <v>294153</v>
      </c>
    </row>
    <row r="16" spans="1:12" ht="15" x14ac:dyDescent="0.3">
      <c r="B16" s="200">
        <v>10</v>
      </c>
      <c r="C16" s="180" t="s">
        <v>864</v>
      </c>
      <c r="D16" s="181">
        <v>251251</v>
      </c>
      <c r="E16" s="182">
        <v>0.80087402500948301</v>
      </c>
      <c r="F16" s="181">
        <v>1267</v>
      </c>
      <c r="G16" s="182">
        <v>4.0386203027530801E-3</v>
      </c>
      <c r="H16" s="181">
        <v>1198</v>
      </c>
      <c r="I16" s="182">
        <v>3.8186796548525599E-3</v>
      </c>
      <c r="J16" s="181">
        <v>60005</v>
      </c>
      <c r="K16" s="182">
        <v>0.19126867503291101</v>
      </c>
      <c r="L16" s="181">
        <v>313721</v>
      </c>
    </row>
    <row r="17" spans="1:12" ht="15" x14ac:dyDescent="0.3">
      <c r="B17" s="200">
        <v>10</v>
      </c>
      <c r="C17" s="180" t="s">
        <v>863</v>
      </c>
      <c r="D17" s="181">
        <v>290137</v>
      </c>
      <c r="E17" s="182">
        <v>0.83269332323093204</v>
      </c>
      <c r="F17" s="181">
        <v>1427</v>
      </c>
      <c r="G17" s="182">
        <v>4.0954906552785001E-3</v>
      </c>
      <c r="H17" s="181">
        <v>1815</v>
      </c>
      <c r="I17" s="182">
        <v>5.2090508334481297E-3</v>
      </c>
      <c r="J17" s="181">
        <v>55053</v>
      </c>
      <c r="K17" s="182">
        <v>0.15800213528034199</v>
      </c>
      <c r="L17" s="181">
        <v>348432</v>
      </c>
    </row>
    <row r="18" spans="1:12" ht="15" x14ac:dyDescent="0.3">
      <c r="B18" s="200">
        <v>10</v>
      </c>
      <c r="C18" s="180" t="s">
        <v>862</v>
      </c>
      <c r="D18" s="181">
        <v>333701</v>
      </c>
      <c r="E18" s="182">
        <v>0.85863339525836102</v>
      </c>
      <c r="F18" s="181">
        <v>1841</v>
      </c>
      <c r="G18" s="182">
        <v>4.7370073229347298E-3</v>
      </c>
      <c r="H18" s="181">
        <v>2745</v>
      </c>
      <c r="I18" s="182">
        <v>7.0630554597804701E-3</v>
      </c>
      <c r="J18" s="181">
        <v>50355</v>
      </c>
      <c r="K18" s="182">
        <v>0.129566541958924</v>
      </c>
      <c r="L18" s="181">
        <v>388642</v>
      </c>
    </row>
    <row r="19" spans="1:12" ht="15" x14ac:dyDescent="0.3">
      <c r="B19" s="200">
        <v>10</v>
      </c>
      <c r="C19" s="180" t="s">
        <v>861</v>
      </c>
      <c r="D19" s="181">
        <v>340549</v>
      </c>
      <c r="E19" s="182">
        <v>0.87883839700231503</v>
      </c>
      <c r="F19" s="181">
        <v>2581</v>
      </c>
      <c r="G19" s="182">
        <v>6.6606623500963897E-3</v>
      </c>
      <c r="H19" s="181">
        <v>4181</v>
      </c>
      <c r="I19" s="182">
        <v>1.07897052637555E-2</v>
      </c>
      <c r="J19" s="181">
        <v>40188</v>
      </c>
      <c r="K19" s="182">
        <v>0.10371123538383301</v>
      </c>
      <c r="L19" s="181">
        <v>387499</v>
      </c>
    </row>
    <row r="20" spans="1:12" ht="15" x14ac:dyDescent="0.3">
      <c r="B20" s="200">
        <v>10</v>
      </c>
      <c r="C20" s="180" t="s">
        <v>860</v>
      </c>
      <c r="D20" s="181">
        <v>381757</v>
      </c>
      <c r="E20" s="182">
        <v>0.89748520675282095</v>
      </c>
      <c r="F20" s="181">
        <v>4632</v>
      </c>
      <c r="G20" s="182">
        <v>1.0889522595994501E-2</v>
      </c>
      <c r="H20" s="181">
        <v>6762</v>
      </c>
      <c r="I20" s="182">
        <v>1.5897010318245801E-2</v>
      </c>
      <c r="J20" s="181">
        <v>32212</v>
      </c>
      <c r="K20" s="182">
        <v>7.5728260332939196E-2</v>
      </c>
      <c r="L20" s="181">
        <v>425363</v>
      </c>
    </row>
    <row r="21" spans="1:12" ht="15" x14ac:dyDescent="0.3">
      <c r="B21" s="200">
        <v>10</v>
      </c>
      <c r="C21" s="180" t="s">
        <v>859</v>
      </c>
      <c r="D21" s="181">
        <v>386621</v>
      </c>
      <c r="E21" s="182">
        <v>0.90953168484768598</v>
      </c>
      <c r="F21" s="181">
        <v>3121</v>
      </c>
      <c r="G21" s="182">
        <v>7.3421991780312701E-3</v>
      </c>
      <c r="H21" s="181">
        <v>9538</v>
      </c>
      <c r="I21" s="182">
        <v>2.2438287651413698E-2</v>
      </c>
      <c r="J21" s="181">
        <v>25797</v>
      </c>
      <c r="K21" s="182">
        <v>6.0687828322868599E-2</v>
      </c>
      <c r="L21" s="181">
        <v>425077</v>
      </c>
    </row>
    <row r="22" spans="1:12" ht="15" x14ac:dyDescent="0.3">
      <c r="B22" s="200">
        <v>10</v>
      </c>
      <c r="C22" s="180" t="s">
        <v>858</v>
      </c>
      <c r="D22" s="181">
        <v>349668</v>
      </c>
      <c r="E22" s="182">
        <v>0.91169775900504502</v>
      </c>
      <c r="F22" s="181">
        <v>2271</v>
      </c>
      <c r="G22" s="182">
        <v>5.9212327427744498E-3</v>
      </c>
      <c r="H22" s="181">
        <v>12634</v>
      </c>
      <c r="I22" s="182">
        <v>3.2940931075390797E-2</v>
      </c>
      <c r="J22" s="181">
        <v>18962</v>
      </c>
      <c r="K22" s="182">
        <v>4.9440077176789603E-2</v>
      </c>
      <c r="L22" s="181">
        <v>383535</v>
      </c>
    </row>
    <row r="23" spans="1:12" ht="15" x14ac:dyDescent="0.3">
      <c r="B23" s="200">
        <v>10</v>
      </c>
      <c r="C23" s="180" t="s">
        <v>857</v>
      </c>
      <c r="D23" s="181">
        <v>294250</v>
      </c>
      <c r="E23" s="182">
        <v>0.90729412054909397</v>
      </c>
      <c r="F23" s="181">
        <v>1377</v>
      </c>
      <c r="G23" s="182">
        <v>4.2458589770470803E-3</v>
      </c>
      <c r="H23" s="181">
        <v>15475</v>
      </c>
      <c r="I23" s="182">
        <v>4.7715808039073E-2</v>
      </c>
      <c r="J23" s="181">
        <v>13214</v>
      </c>
      <c r="K23" s="182">
        <v>4.07442124347858E-2</v>
      </c>
      <c r="L23" s="181">
        <v>324316</v>
      </c>
    </row>
    <row r="24" spans="1:12" ht="15" x14ac:dyDescent="0.3">
      <c r="B24" s="200">
        <v>10</v>
      </c>
      <c r="C24" s="180" t="s">
        <v>856</v>
      </c>
      <c r="D24" s="181">
        <v>276464</v>
      </c>
      <c r="E24" s="182">
        <v>0.89456364524719401</v>
      </c>
      <c r="F24" s="181">
        <v>1130</v>
      </c>
      <c r="G24" s="182">
        <v>3.6563781147973301E-3</v>
      </c>
      <c r="H24" s="181">
        <v>21741</v>
      </c>
      <c r="I24" s="182">
        <v>7.0348067782131596E-2</v>
      </c>
      <c r="J24" s="181">
        <v>9714</v>
      </c>
      <c r="K24" s="182">
        <v>3.1431908855877197E-2</v>
      </c>
      <c r="L24" s="181">
        <v>309049</v>
      </c>
    </row>
    <row r="25" spans="1:12" ht="15" x14ac:dyDescent="0.3">
      <c r="B25" s="200">
        <v>10</v>
      </c>
      <c r="C25" s="180" t="s">
        <v>855</v>
      </c>
      <c r="D25" s="181">
        <v>55066</v>
      </c>
      <c r="E25" s="182">
        <v>0.179984834024083</v>
      </c>
      <c r="F25" s="181">
        <v>1005</v>
      </c>
      <c r="G25" s="182">
        <v>3.2848719390223199E-3</v>
      </c>
      <c r="H25" s="181">
        <v>243021</v>
      </c>
      <c r="I25" s="182">
        <v>0.794321257207107</v>
      </c>
      <c r="J25" s="181">
        <v>6856</v>
      </c>
      <c r="K25" s="182">
        <v>2.24090368297881E-2</v>
      </c>
      <c r="L25" s="181">
        <v>305948</v>
      </c>
    </row>
    <row r="26" spans="1:12" ht="15" x14ac:dyDescent="0.3">
      <c r="B26" s="200">
        <v>10</v>
      </c>
      <c r="C26" s="180" t="s">
        <v>622</v>
      </c>
      <c r="D26" s="181">
        <v>64523</v>
      </c>
      <c r="E26" s="182">
        <v>0.17193204043892299</v>
      </c>
      <c r="F26" s="181">
        <v>4713</v>
      </c>
      <c r="G26" s="182">
        <v>1.25585559659136E-2</v>
      </c>
      <c r="H26" s="181">
        <v>298408</v>
      </c>
      <c r="I26" s="182">
        <v>0.79515670882163303</v>
      </c>
      <c r="J26" s="181">
        <v>7638</v>
      </c>
      <c r="K26" s="182">
        <v>2.03526947735303E-2</v>
      </c>
      <c r="L26" s="181">
        <v>375282</v>
      </c>
    </row>
    <row r="27" spans="1:12" ht="15" x14ac:dyDescent="0.3">
      <c r="A27" s="15"/>
      <c r="B27" s="200">
        <v>9</v>
      </c>
      <c r="C27" s="180" t="s">
        <v>870</v>
      </c>
      <c r="D27" s="181">
        <v>57448</v>
      </c>
      <c r="E27" s="182">
        <v>0.12745800617233299</v>
      </c>
      <c r="F27" s="181">
        <v>2776</v>
      </c>
      <c r="G27" s="182">
        <v>6.1590207689457598E-3</v>
      </c>
      <c r="H27" s="181">
        <v>1124</v>
      </c>
      <c r="I27" s="182">
        <v>2.4937821845443199E-3</v>
      </c>
      <c r="J27" s="181">
        <v>389373</v>
      </c>
      <c r="K27" s="182">
        <v>0.86388919087417704</v>
      </c>
      <c r="L27" s="181">
        <v>450721</v>
      </c>
    </row>
    <row r="28" spans="1:12" ht="15" x14ac:dyDescent="0.3">
      <c r="A28" s="15"/>
      <c r="B28" s="200">
        <v>9</v>
      </c>
      <c r="C28" s="180" t="s">
        <v>869</v>
      </c>
      <c r="D28" s="181">
        <v>152228</v>
      </c>
      <c r="E28" s="182">
        <v>0.54919872141769699</v>
      </c>
      <c r="F28" s="181">
        <v>1961</v>
      </c>
      <c r="G28" s="182">
        <v>7.0747739752220597E-3</v>
      </c>
      <c r="H28" s="181">
        <v>672</v>
      </c>
      <c r="I28" s="182">
        <v>2.4243998528042901E-3</v>
      </c>
      <c r="J28" s="181">
        <v>122321</v>
      </c>
      <c r="K28" s="182">
        <v>0.441302104754277</v>
      </c>
      <c r="L28" s="181">
        <v>277182</v>
      </c>
    </row>
    <row r="29" spans="1:12" ht="15" x14ac:dyDescent="0.3">
      <c r="B29" s="200">
        <v>9</v>
      </c>
      <c r="C29" s="180" t="s">
        <v>868</v>
      </c>
      <c r="D29" s="181">
        <v>98835</v>
      </c>
      <c r="E29" s="182">
        <v>0.73941765295587503</v>
      </c>
      <c r="F29" s="181">
        <v>1354</v>
      </c>
      <c r="G29" s="182">
        <v>1.01297263327997E-2</v>
      </c>
      <c r="H29" s="181">
        <v>232</v>
      </c>
      <c r="I29" s="182">
        <v>1.73566950458606E-3</v>
      </c>
      <c r="J29" s="181">
        <v>33245</v>
      </c>
      <c r="K29" s="182">
        <v>0.24871695120673901</v>
      </c>
      <c r="L29" s="181">
        <v>133666</v>
      </c>
    </row>
    <row r="30" spans="1:12" ht="18.600000000000001" customHeight="1" x14ac:dyDescent="0.3">
      <c r="B30" s="200">
        <v>9</v>
      </c>
      <c r="C30" s="180" t="s">
        <v>867</v>
      </c>
      <c r="D30" s="181">
        <v>98994</v>
      </c>
      <c r="E30" s="182">
        <v>0.80062436310111096</v>
      </c>
      <c r="F30" s="181">
        <v>611</v>
      </c>
      <c r="G30" s="182">
        <v>4.9415266163078501E-3</v>
      </c>
      <c r="H30" s="181">
        <v>300</v>
      </c>
      <c r="I30" s="182">
        <v>2.42628148100222E-3</v>
      </c>
      <c r="J30" s="181">
        <v>23741</v>
      </c>
      <c r="K30" s="182">
        <v>0.19200782880157899</v>
      </c>
      <c r="L30" s="181">
        <v>123646</v>
      </c>
    </row>
    <row r="31" spans="1:12" ht="15" x14ac:dyDescent="0.3">
      <c r="B31" s="200">
        <v>9</v>
      </c>
      <c r="C31" s="180" t="s">
        <v>866</v>
      </c>
      <c r="D31" s="181">
        <v>243803</v>
      </c>
      <c r="E31" s="182">
        <v>0.81607425581839099</v>
      </c>
      <c r="F31" s="181">
        <v>837</v>
      </c>
      <c r="G31" s="182">
        <v>2.8016642622116701E-3</v>
      </c>
      <c r="H31" s="181">
        <v>623</v>
      </c>
      <c r="I31" s="182">
        <v>2.08534866828898E-3</v>
      </c>
      <c r="J31" s="181">
        <v>53488</v>
      </c>
      <c r="K31" s="182">
        <v>0.179038731251109</v>
      </c>
      <c r="L31" s="181">
        <v>298751</v>
      </c>
    </row>
    <row r="32" spans="1:12" ht="15" x14ac:dyDescent="0.3">
      <c r="B32" s="200">
        <v>9</v>
      </c>
      <c r="C32" s="180" t="s">
        <v>865</v>
      </c>
      <c r="D32" s="181">
        <v>261206</v>
      </c>
      <c r="E32" s="182">
        <v>0.78701159399329901</v>
      </c>
      <c r="F32" s="181">
        <v>1097</v>
      </c>
      <c r="G32" s="182">
        <v>3.3052522476920499E-3</v>
      </c>
      <c r="H32" s="181">
        <v>840</v>
      </c>
      <c r="I32" s="182">
        <v>2.5309132981415901E-3</v>
      </c>
      <c r="J32" s="181">
        <v>68753</v>
      </c>
      <c r="K32" s="182">
        <v>0.207152240460867</v>
      </c>
      <c r="L32" s="181">
        <v>331896</v>
      </c>
    </row>
    <row r="33" spans="1:12" ht="15" x14ac:dyDescent="0.3">
      <c r="B33" s="200">
        <v>9</v>
      </c>
      <c r="C33" s="180" t="s">
        <v>864</v>
      </c>
      <c r="D33" s="181">
        <v>289978</v>
      </c>
      <c r="E33" s="182">
        <v>0.78448973187353099</v>
      </c>
      <c r="F33" s="181">
        <v>1330</v>
      </c>
      <c r="G33" s="182">
        <v>3.59810517829558E-3</v>
      </c>
      <c r="H33" s="181">
        <v>1286</v>
      </c>
      <c r="I33" s="182">
        <v>3.4790701197654999E-3</v>
      </c>
      <c r="J33" s="181">
        <v>77045</v>
      </c>
      <c r="K33" s="182">
        <v>0.208433092828408</v>
      </c>
      <c r="L33" s="181">
        <v>369639</v>
      </c>
    </row>
    <row r="34" spans="1:12" ht="15" x14ac:dyDescent="0.3">
      <c r="B34" s="200">
        <v>9</v>
      </c>
      <c r="C34" s="180" t="s">
        <v>863</v>
      </c>
      <c r="D34" s="181">
        <v>313051</v>
      </c>
      <c r="E34" s="182">
        <v>0.80677009509574005</v>
      </c>
      <c r="F34" s="181">
        <v>1533</v>
      </c>
      <c r="G34" s="182">
        <v>3.9507254593717E-3</v>
      </c>
      <c r="H34" s="181">
        <v>1787</v>
      </c>
      <c r="I34" s="182">
        <v>4.6053140221116902E-3</v>
      </c>
      <c r="J34" s="181">
        <v>71659</v>
      </c>
      <c r="K34" s="182">
        <v>0.184673865422777</v>
      </c>
      <c r="L34" s="181">
        <v>388030</v>
      </c>
    </row>
    <row r="35" spans="1:12" ht="15" x14ac:dyDescent="0.3">
      <c r="B35" s="200">
        <v>9</v>
      </c>
      <c r="C35" s="180" t="s">
        <v>862</v>
      </c>
      <c r="D35" s="181">
        <v>334657</v>
      </c>
      <c r="E35" s="182">
        <v>0.83458732870306895</v>
      </c>
      <c r="F35" s="181">
        <v>1723</v>
      </c>
      <c r="G35" s="182">
        <v>4.29691883736299E-3</v>
      </c>
      <c r="H35" s="181">
        <v>2763</v>
      </c>
      <c r="I35" s="182">
        <v>6.8905320647904503E-3</v>
      </c>
      <c r="J35" s="181">
        <v>61842</v>
      </c>
      <c r="K35" s="182">
        <v>0.15422522039477801</v>
      </c>
      <c r="L35" s="181">
        <v>400985</v>
      </c>
    </row>
    <row r="36" spans="1:12" ht="15" x14ac:dyDescent="0.3">
      <c r="B36" s="200">
        <v>9</v>
      </c>
      <c r="C36" s="180" t="s">
        <v>861</v>
      </c>
      <c r="D36" s="181">
        <v>325101</v>
      </c>
      <c r="E36" s="182">
        <v>0.85954392226849097</v>
      </c>
      <c r="F36" s="181">
        <v>2255</v>
      </c>
      <c r="G36" s="182">
        <v>5.9620596205962103E-3</v>
      </c>
      <c r="H36" s="181">
        <v>3824</v>
      </c>
      <c r="I36" s="182">
        <v>1.0110384030669601E-2</v>
      </c>
      <c r="J36" s="181">
        <v>47045</v>
      </c>
      <c r="K36" s="182">
        <v>0.124383634080243</v>
      </c>
      <c r="L36" s="181">
        <v>378225</v>
      </c>
    </row>
    <row r="37" spans="1:12" ht="15" x14ac:dyDescent="0.3">
      <c r="B37" s="200">
        <v>9</v>
      </c>
      <c r="C37" s="180" t="s">
        <v>860</v>
      </c>
      <c r="D37" s="181">
        <v>371195</v>
      </c>
      <c r="E37" s="182">
        <v>0.88565961294817397</v>
      </c>
      <c r="F37" s="181">
        <v>4322</v>
      </c>
      <c r="G37" s="182">
        <v>1.0312156271399199E-2</v>
      </c>
      <c r="H37" s="181">
        <v>6482</v>
      </c>
      <c r="I37" s="182">
        <v>1.54658484385029E-2</v>
      </c>
      <c r="J37" s="181">
        <v>37118</v>
      </c>
      <c r="K37" s="182">
        <v>8.8562382341923596E-2</v>
      </c>
      <c r="L37" s="181">
        <v>419117</v>
      </c>
    </row>
    <row r="38" spans="1:12" ht="15" x14ac:dyDescent="0.3">
      <c r="B38" s="200">
        <v>9</v>
      </c>
      <c r="C38" s="180" t="s">
        <v>859</v>
      </c>
      <c r="D38" s="181">
        <v>384114</v>
      </c>
      <c r="E38" s="182">
        <v>0.90151522263633699</v>
      </c>
      <c r="F38" s="181">
        <v>3138</v>
      </c>
      <c r="G38" s="182">
        <v>7.3648832602634298E-3</v>
      </c>
      <c r="H38" s="181">
        <v>9191</v>
      </c>
      <c r="I38" s="182">
        <v>2.15712689754879E-2</v>
      </c>
      <c r="J38" s="181">
        <v>29633</v>
      </c>
      <c r="K38" s="182">
        <v>6.9548625127911406E-2</v>
      </c>
      <c r="L38" s="181">
        <v>426076</v>
      </c>
    </row>
    <row r="39" spans="1:12" ht="15" x14ac:dyDescent="0.3">
      <c r="B39" s="200">
        <v>9</v>
      </c>
      <c r="C39" s="180" t="s">
        <v>858</v>
      </c>
      <c r="D39" s="181">
        <v>348519</v>
      </c>
      <c r="E39" s="182">
        <v>0.90548875540405704</v>
      </c>
      <c r="F39" s="181">
        <v>2428</v>
      </c>
      <c r="G39" s="182">
        <v>6.3081975390754897E-3</v>
      </c>
      <c r="H39" s="181">
        <v>12424</v>
      </c>
      <c r="I39" s="182">
        <v>3.2278849351513102E-2</v>
      </c>
      <c r="J39" s="181">
        <v>21525</v>
      </c>
      <c r="K39" s="182">
        <v>5.5924197705354201E-2</v>
      </c>
      <c r="L39" s="181">
        <v>384896</v>
      </c>
    </row>
    <row r="40" spans="1:12" ht="15" x14ac:dyDescent="0.3">
      <c r="B40" s="200">
        <v>9</v>
      </c>
      <c r="C40" s="180" t="s">
        <v>857</v>
      </c>
      <c r="D40" s="181">
        <v>295251</v>
      </c>
      <c r="E40" s="182">
        <v>0.901460957178841</v>
      </c>
      <c r="F40" s="181">
        <v>1404</v>
      </c>
      <c r="G40" s="182">
        <v>4.2866956720861004E-3</v>
      </c>
      <c r="H40" s="181">
        <v>15409</v>
      </c>
      <c r="I40" s="182">
        <v>4.7046790321349501E-2</v>
      </c>
      <c r="J40" s="181">
        <v>15461</v>
      </c>
      <c r="K40" s="182">
        <v>4.7205556827723101E-2</v>
      </c>
      <c r="L40" s="181">
        <v>327525</v>
      </c>
    </row>
    <row r="41" spans="1:12" ht="15" x14ac:dyDescent="0.3">
      <c r="B41" s="200">
        <v>9</v>
      </c>
      <c r="C41" s="180" t="s">
        <v>856</v>
      </c>
      <c r="D41" s="181">
        <v>275538</v>
      </c>
      <c r="E41" s="182">
        <v>0.88866599152416603</v>
      </c>
      <c r="F41" s="181">
        <v>1232</v>
      </c>
      <c r="G41" s="182">
        <v>3.9734501286856003E-3</v>
      </c>
      <c r="H41" s="181">
        <v>22015</v>
      </c>
      <c r="I41" s="182">
        <v>7.1002844629069403E-2</v>
      </c>
      <c r="J41" s="181">
        <v>11273</v>
      </c>
      <c r="K41" s="182">
        <v>3.6357713718078603E-2</v>
      </c>
      <c r="L41" s="181">
        <v>310058</v>
      </c>
    </row>
    <row r="42" spans="1:12" ht="15" x14ac:dyDescent="0.3">
      <c r="B42" s="200">
        <v>9</v>
      </c>
      <c r="C42" s="180" t="s">
        <v>855</v>
      </c>
      <c r="D42" s="181">
        <v>61509</v>
      </c>
      <c r="E42" s="182">
        <v>0.20393284131373199</v>
      </c>
      <c r="F42" s="181">
        <v>1131</v>
      </c>
      <c r="G42" s="182">
        <v>3.74982593646184E-3</v>
      </c>
      <c r="H42" s="181">
        <v>231270</v>
      </c>
      <c r="I42" s="182">
        <v>0.766774751835127</v>
      </c>
      <c r="J42" s="181">
        <v>7705</v>
      </c>
      <c r="K42" s="182">
        <v>2.5545896410644101E-2</v>
      </c>
      <c r="L42" s="181">
        <v>301614</v>
      </c>
    </row>
    <row r="43" spans="1:12" ht="15" x14ac:dyDescent="0.3">
      <c r="B43" s="200">
        <v>9</v>
      </c>
      <c r="C43" s="180" t="s">
        <v>622</v>
      </c>
      <c r="D43" s="181">
        <v>71705</v>
      </c>
      <c r="E43" s="182">
        <v>0.195182565995416</v>
      </c>
      <c r="F43" s="181">
        <v>5195</v>
      </c>
      <c r="G43" s="182">
        <v>1.41409027312766E-2</v>
      </c>
      <c r="H43" s="181">
        <v>282000</v>
      </c>
      <c r="I43" s="182">
        <v>0.76761011938787205</v>
      </c>
      <c r="J43" s="181">
        <v>8474</v>
      </c>
      <c r="K43" s="182">
        <v>2.3066411885435501E-2</v>
      </c>
      <c r="L43" s="181">
        <v>367374</v>
      </c>
    </row>
    <row r="44" spans="1:12" ht="15" x14ac:dyDescent="0.3">
      <c r="A44" s="15"/>
      <c r="B44" s="200">
        <v>8</v>
      </c>
      <c r="C44" s="180" t="s">
        <v>870</v>
      </c>
      <c r="D44" s="181">
        <v>52381</v>
      </c>
      <c r="E44" s="182">
        <v>0.11666302890461799</v>
      </c>
      <c r="F44" s="181">
        <v>2443</v>
      </c>
      <c r="G44" s="182">
        <v>5.4410526644008599E-3</v>
      </c>
      <c r="H44" s="181">
        <v>972</v>
      </c>
      <c r="I44" s="182">
        <v>2.1648396192376698E-3</v>
      </c>
      <c r="J44" s="181">
        <v>393198</v>
      </c>
      <c r="K44" s="182">
        <v>0.87573107881174395</v>
      </c>
      <c r="L44" s="181">
        <v>448994</v>
      </c>
    </row>
    <row r="45" spans="1:12" ht="15" x14ac:dyDescent="0.3">
      <c r="A45" s="15"/>
      <c r="B45" s="200">
        <v>8</v>
      </c>
      <c r="C45" s="180" t="s">
        <v>869</v>
      </c>
      <c r="D45" s="181">
        <v>141821</v>
      </c>
      <c r="E45" s="182">
        <v>0.52111718623690095</v>
      </c>
      <c r="F45" s="181">
        <v>1729</v>
      </c>
      <c r="G45" s="182">
        <v>6.3531607801637297E-3</v>
      </c>
      <c r="H45" s="181">
        <v>680</v>
      </c>
      <c r="I45" s="182">
        <v>2.4986404456398699E-3</v>
      </c>
      <c r="J45" s="181">
        <v>127918</v>
      </c>
      <c r="K45" s="182">
        <v>0.47003101253729601</v>
      </c>
      <c r="L45" s="181">
        <v>272148</v>
      </c>
    </row>
    <row r="46" spans="1:12" ht="15" x14ac:dyDescent="0.3">
      <c r="B46" s="200">
        <v>8</v>
      </c>
      <c r="C46" s="180" t="s">
        <v>868</v>
      </c>
      <c r="D46" s="181">
        <v>94396</v>
      </c>
      <c r="E46" s="182">
        <v>0.71464478226636796</v>
      </c>
      <c r="F46" s="181">
        <v>1161</v>
      </c>
      <c r="G46" s="182">
        <v>8.7895948155774905E-3</v>
      </c>
      <c r="H46" s="181">
        <v>258</v>
      </c>
      <c r="I46" s="182">
        <v>1.9532432923505499E-3</v>
      </c>
      <c r="J46" s="181">
        <v>36273</v>
      </c>
      <c r="K46" s="182">
        <v>0.27461237962570401</v>
      </c>
      <c r="L46" s="181">
        <v>132088</v>
      </c>
    </row>
    <row r="47" spans="1:12" ht="15" x14ac:dyDescent="0.3">
      <c r="B47" s="200">
        <v>8</v>
      </c>
      <c r="C47" s="180" t="s">
        <v>867</v>
      </c>
      <c r="D47" s="181">
        <v>102261</v>
      </c>
      <c r="E47" s="182">
        <v>0.77360859993796705</v>
      </c>
      <c r="F47" s="181">
        <v>730</v>
      </c>
      <c r="G47" s="182">
        <v>5.5224795176530197E-3</v>
      </c>
      <c r="H47" s="181">
        <v>310</v>
      </c>
      <c r="I47" s="182">
        <v>2.34516253489375E-3</v>
      </c>
      <c r="J47" s="181">
        <v>28886</v>
      </c>
      <c r="K47" s="182">
        <v>0.21852375800948701</v>
      </c>
      <c r="L47" s="181">
        <v>132187</v>
      </c>
    </row>
    <row r="48" spans="1:12" ht="15" x14ac:dyDescent="0.3">
      <c r="B48" s="200">
        <v>8</v>
      </c>
      <c r="C48" s="180" t="s">
        <v>866</v>
      </c>
      <c r="D48" s="181">
        <v>264404</v>
      </c>
      <c r="E48" s="182">
        <v>0.78528766220073198</v>
      </c>
      <c r="F48" s="181">
        <v>1029</v>
      </c>
      <c r="G48" s="182">
        <v>3.05616028654844E-3</v>
      </c>
      <c r="H48" s="181">
        <v>662</v>
      </c>
      <c r="I48" s="182">
        <v>1.9661594846404899E-3</v>
      </c>
      <c r="J48" s="181">
        <v>70602</v>
      </c>
      <c r="K48" s="182">
        <v>0.20969001802807899</v>
      </c>
      <c r="L48" s="181">
        <v>336697</v>
      </c>
    </row>
    <row r="49" spans="1:12" ht="15" x14ac:dyDescent="0.3">
      <c r="B49" s="200">
        <v>8</v>
      </c>
      <c r="C49" s="180" t="s">
        <v>865</v>
      </c>
      <c r="D49" s="181">
        <v>279794</v>
      </c>
      <c r="E49" s="182">
        <v>0.75916278665928605</v>
      </c>
      <c r="F49" s="181">
        <v>1084</v>
      </c>
      <c r="G49" s="182">
        <v>2.9412083916691102E-3</v>
      </c>
      <c r="H49" s="181">
        <v>846</v>
      </c>
      <c r="I49" s="182">
        <v>2.2954449256015401E-3</v>
      </c>
      <c r="J49" s="181">
        <v>86832</v>
      </c>
      <c r="K49" s="182">
        <v>0.23560056002344301</v>
      </c>
      <c r="L49" s="181">
        <v>368556</v>
      </c>
    </row>
    <row r="50" spans="1:12" ht="15" x14ac:dyDescent="0.3">
      <c r="B50" s="200">
        <v>8</v>
      </c>
      <c r="C50" s="180" t="s">
        <v>864</v>
      </c>
      <c r="D50" s="181">
        <v>310475</v>
      </c>
      <c r="E50" s="182">
        <v>0.75970568516044401</v>
      </c>
      <c r="F50" s="181">
        <v>1343</v>
      </c>
      <c r="G50" s="182">
        <v>3.2862057659086099E-3</v>
      </c>
      <c r="H50" s="181">
        <v>1259</v>
      </c>
      <c r="I50" s="182">
        <v>3.0806649734020398E-3</v>
      </c>
      <c r="J50" s="181">
        <v>95601</v>
      </c>
      <c r="K50" s="182">
        <v>0.23392744410024499</v>
      </c>
      <c r="L50" s="181">
        <v>408678</v>
      </c>
    </row>
    <row r="51" spans="1:12" ht="15" x14ac:dyDescent="0.3">
      <c r="B51" s="200">
        <v>8</v>
      </c>
      <c r="C51" s="180" t="s">
        <v>863</v>
      </c>
      <c r="D51" s="181">
        <v>323868</v>
      </c>
      <c r="E51" s="182">
        <v>0.78401316904306595</v>
      </c>
      <c r="F51" s="181">
        <v>1554</v>
      </c>
      <c r="G51" s="182">
        <v>3.7618920816287001E-3</v>
      </c>
      <c r="H51" s="181">
        <v>1789</v>
      </c>
      <c r="I51" s="182">
        <v>4.3307753758260901E-3</v>
      </c>
      <c r="J51" s="181">
        <v>85879</v>
      </c>
      <c r="K51" s="182">
        <v>0.20789416349948001</v>
      </c>
      <c r="L51" s="181">
        <v>413090</v>
      </c>
    </row>
    <row r="52" spans="1:12" ht="15" x14ac:dyDescent="0.3">
      <c r="B52" s="200">
        <v>8</v>
      </c>
      <c r="C52" s="180" t="s">
        <v>862</v>
      </c>
      <c r="D52" s="181">
        <v>333157</v>
      </c>
      <c r="E52" s="182">
        <v>0.81580945011460004</v>
      </c>
      <c r="F52" s="181">
        <v>1742</v>
      </c>
      <c r="G52" s="182">
        <v>4.2656767292886897E-3</v>
      </c>
      <c r="H52" s="181">
        <v>2639</v>
      </c>
      <c r="I52" s="182">
        <v>6.4621819107881003E-3</v>
      </c>
      <c r="J52" s="181">
        <v>70838</v>
      </c>
      <c r="K52" s="182">
        <v>0.17346269124532299</v>
      </c>
      <c r="L52" s="181">
        <v>408376</v>
      </c>
    </row>
    <row r="53" spans="1:12" ht="15" x14ac:dyDescent="0.3">
      <c r="B53" s="200">
        <v>8</v>
      </c>
      <c r="C53" s="180" t="s">
        <v>861</v>
      </c>
      <c r="D53" s="181">
        <v>318444</v>
      </c>
      <c r="E53" s="182">
        <v>0.84627507049103201</v>
      </c>
      <c r="F53" s="181">
        <v>2241</v>
      </c>
      <c r="G53" s="182">
        <v>5.9555288621245903E-3</v>
      </c>
      <c r="H53" s="181">
        <v>3604</v>
      </c>
      <c r="I53" s="182">
        <v>9.5777447653266502E-3</v>
      </c>
      <c r="J53" s="181">
        <v>52000</v>
      </c>
      <c r="K53" s="182">
        <v>0.13819165588151699</v>
      </c>
      <c r="L53" s="181">
        <v>376289</v>
      </c>
    </row>
    <row r="54" spans="1:12" ht="15" x14ac:dyDescent="0.3">
      <c r="B54" s="200">
        <v>8</v>
      </c>
      <c r="C54" s="180" t="s">
        <v>860</v>
      </c>
      <c r="D54" s="181">
        <v>368630</v>
      </c>
      <c r="E54" s="182">
        <v>0.87778243435026504</v>
      </c>
      <c r="F54" s="181">
        <v>4277</v>
      </c>
      <c r="G54" s="182">
        <v>1.01844002705045E-2</v>
      </c>
      <c r="H54" s="181">
        <v>6257</v>
      </c>
      <c r="I54" s="182">
        <v>1.4899179914086199E-2</v>
      </c>
      <c r="J54" s="181">
        <v>40792</v>
      </c>
      <c r="K54" s="182">
        <v>9.7133985465143999E-2</v>
      </c>
      <c r="L54" s="181">
        <v>419956</v>
      </c>
    </row>
    <row r="55" spans="1:12" ht="15" x14ac:dyDescent="0.3">
      <c r="B55" s="200">
        <v>8</v>
      </c>
      <c r="C55" s="180" t="s">
        <v>859</v>
      </c>
      <c r="D55" s="181">
        <v>386349</v>
      </c>
      <c r="E55" s="182">
        <v>0.89592121160120697</v>
      </c>
      <c r="F55" s="181">
        <v>3211</v>
      </c>
      <c r="G55" s="182">
        <v>7.4461251626158596E-3</v>
      </c>
      <c r="H55" s="181">
        <v>9133</v>
      </c>
      <c r="I55" s="182">
        <v>2.11789041140363E-2</v>
      </c>
      <c r="J55" s="181">
        <v>32538</v>
      </c>
      <c r="K55" s="182">
        <v>7.5453759122141001E-2</v>
      </c>
      <c r="L55" s="181">
        <v>431231</v>
      </c>
    </row>
    <row r="56" spans="1:12" ht="15" x14ac:dyDescent="0.3">
      <c r="B56" s="200">
        <v>8</v>
      </c>
      <c r="C56" s="180" t="s">
        <v>858</v>
      </c>
      <c r="D56" s="181">
        <v>352681</v>
      </c>
      <c r="E56" s="182">
        <v>0.90105260468562398</v>
      </c>
      <c r="F56" s="181">
        <v>2553</v>
      </c>
      <c r="G56" s="182">
        <v>6.5225722388288498E-3</v>
      </c>
      <c r="H56" s="181">
        <v>12214</v>
      </c>
      <c r="I56" s="182">
        <v>3.12051301704095E-2</v>
      </c>
      <c r="J56" s="181">
        <v>23962</v>
      </c>
      <c r="K56" s="182">
        <v>6.1219692905137797E-2</v>
      </c>
      <c r="L56" s="181">
        <v>391410</v>
      </c>
    </row>
    <row r="57" spans="1:12" ht="15" x14ac:dyDescent="0.3">
      <c r="B57" s="200">
        <v>8</v>
      </c>
      <c r="C57" s="180" t="s">
        <v>857</v>
      </c>
      <c r="D57" s="181">
        <v>297096</v>
      </c>
      <c r="E57" s="182">
        <v>0.89886906166609204</v>
      </c>
      <c r="F57" s="181">
        <v>1463</v>
      </c>
      <c r="G57" s="182">
        <v>4.4263316814009404E-3</v>
      </c>
      <c r="H57" s="181">
        <v>15420</v>
      </c>
      <c r="I57" s="182">
        <v>4.6653475411621598E-2</v>
      </c>
      <c r="J57" s="181">
        <v>16543</v>
      </c>
      <c r="K57" s="182">
        <v>5.0051131240885602E-2</v>
      </c>
      <c r="L57" s="181">
        <v>330522</v>
      </c>
    </row>
    <row r="58" spans="1:12" ht="15" x14ac:dyDescent="0.3">
      <c r="B58" s="200">
        <v>8</v>
      </c>
      <c r="C58" s="180" t="s">
        <v>856</v>
      </c>
      <c r="D58" s="181">
        <v>273510</v>
      </c>
      <c r="E58" s="182">
        <v>0.88831366231674103</v>
      </c>
      <c r="F58" s="181">
        <v>1402</v>
      </c>
      <c r="G58" s="182">
        <v>4.5534560146541997E-3</v>
      </c>
      <c r="H58" s="181">
        <v>20901</v>
      </c>
      <c r="I58" s="182">
        <v>6.7882870301203602E-2</v>
      </c>
      <c r="J58" s="181">
        <v>12085</v>
      </c>
      <c r="K58" s="182">
        <v>3.9250011367400903E-2</v>
      </c>
      <c r="L58" s="181">
        <v>307898</v>
      </c>
    </row>
    <row r="59" spans="1:12" ht="15" x14ac:dyDescent="0.3">
      <c r="B59" s="200">
        <v>8</v>
      </c>
      <c r="C59" s="180" t="s">
        <v>855</v>
      </c>
      <c r="D59" s="181">
        <v>65006</v>
      </c>
      <c r="E59" s="182">
        <v>0.21977969963959501</v>
      </c>
      <c r="F59" s="181">
        <v>1175</v>
      </c>
      <c r="G59" s="182">
        <v>3.97257402511343E-3</v>
      </c>
      <c r="H59" s="181">
        <v>221362</v>
      </c>
      <c r="I59" s="182">
        <v>0.74840589901885901</v>
      </c>
      <c r="J59" s="181">
        <v>8235</v>
      </c>
      <c r="K59" s="182">
        <v>2.7841827316433299E-2</v>
      </c>
      <c r="L59" s="181">
        <v>295778</v>
      </c>
    </row>
    <row r="60" spans="1:12" ht="15" x14ac:dyDescent="0.3">
      <c r="B60" s="200">
        <v>8</v>
      </c>
      <c r="C60" s="180" t="s">
        <v>622</v>
      </c>
      <c r="D60" s="181">
        <v>74290</v>
      </c>
      <c r="E60" s="182">
        <v>0.20847715422651</v>
      </c>
      <c r="F60" s="181">
        <v>5550</v>
      </c>
      <c r="G60" s="182">
        <v>1.5574750383054701E-2</v>
      </c>
      <c r="H60" s="181">
        <v>267484</v>
      </c>
      <c r="I60" s="182">
        <v>0.75063000566864801</v>
      </c>
      <c r="J60" s="181">
        <v>9022</v>
      </c>
      <c r="K60" s="182">
        <v>2.5318089721787299E-2</v>
      </c>
      <c r="L60" s="181">
        <v>356346</v>
      </c>
    </row>
    <row r="61" spans="1:12" ht="15" x14ac:dyDescent="0.3">
      <c r="A61" s="15"/>
      <c r="B61" s="200">
        <v>7</v>
      </c>
      <c r="C61" s="180" t="s">
        <v>870</v>
      </c>
      <c r="D61" s="181">
        <v>48847</v>
      </c>
      <c r="E61" s="182">
        <v>0.10950204334171</v>
      </c>
      <c r="F61" s="181">
        <v>2394</v>
      </c>
      <c r="G61" s="182">
        <v>5.3667142661791602E-3</v>
      </c>
      <c r="H61" s="181">
        <v>952</v>
      </c>
      <c r="I61" s="182">
        <v>2.13413198888996E-3</v>
      </c>
      <c r="J61" s="181">
        <v>393890</v>
      </c>
      <c r="K61" s="182">
        <v>0.88299711040322104</v>
      </c>
      <c r="L61" s="181">
        <v>446083</v>
      </c>
    </row>
    <row r="62" spans="1:12" ht="15" x14ac:dyDescent="0.3">
      <c r="A62" s="15"/>
      <c r="B62" s="200">
        <v>7</v>
      </c>
      <c r="C62" s="180" t="s">
        <v>869</v>
      </c>
      <c r="D62" s="181">
        <v>132274</v>
      </c>
      <c r="E62" s="182">
        <v>0.49519309962712799</v>
      </c>
      <c r="F62" s="181">
        <v>1652</v>
      </c>
      <c r="G62" s="182">
        <v>6.18457898441127E-3</v>
      </c>
      <c r="H62" s="181">
        <v>573</v>
      </c>
      <c r="I62" s="182">
        <v>2.1451354467721898E-3</v>
      </c>
      <c r="J62" s="181">
        <v>132617</v>
      </c>
      <c r="K62" s="182">
        <v>0.49647718594168799</v>
      </c>
      <c r="L62" s="181">
        <v>267116</v>
      </c>
    </row>
    <row r="63" spans="1:12" ht="15" x14ac:dyDescent="0.3">
      <c r="B63" s="200">
        <v>7</v>
      </c>
      <c r="C63" s="180" t="s">
        <v>868</v>
      </c>
      <c r="D63" s="181">
        <v>88477</v>
      </c>
      <c r="E63" s="182">
        <v>0.69068696330991397</v>
      </c>
      <c r="F63" s="181">
        <v>1118</v>
      </c>
      <c r="G63" s="182">
        <v>8.7275565964090498E-3</v>
      </c>
      <c r="H63" s="181">
        <v>247</v>
      </c>
      <c r="I63" s="182">
        <v>1.92818110850898E-3</v>
      </c>
      <c r="J63" s="181">
        <v>38258</v>
      </c>
      <c r="K63" s="182">
        <v>0.29865729898516802</v>
      </c>
      <c r="L63" s="181">
        <v>128100</v>
      </c>
    </row>
    <row r="64" spans="1:12" ht="15" x14ac:dyDescent="0.3">
      <c r="B64" s="200">
        <v>7</v>
      </c>
      <c r="C64" s="180" t="s">
        <v>867</v>
      </c>
      <c r="D64" s="181">
        <v>95099</v>
      </c>
      <c r="E64" s="182">
        <v>0.75309238347138896</v>
      </c>
      <c r="F64" s="181">
        <v>533</v>
      </c>
      <c r="G64" s="182">
        <v>4.2208460697825403E-3</v>
      </c>
      <c r="H64" s="181">
        <v>314</v>
      </c>
      <c r="I64" s="182">
        <v>2.4865772343559398E-3</v>
      </c>
      <c r="J64" s="181">
        <v>30332</v>
      </c>
      <c r="K64" s="182">
        <v>0.240200193224473</v>
      </c>
      <c r="L64" s="181">
        <v>126278</v>
      </c>
    </row>
    <row r="65" spans="1:12" ht="15" x14ac:dyDescent="0.3">
      <c r="B65" s="200">
        <v>7</v>
      </c>
      <c r="C65" s="180" t="s">
        <v>866</v>
      </c>
      <c r="D65" s="181">
        <v>256276</v>
      </c>
      <c r="E65" s="182">
        <v>0.76805687090161501</v>
      </c>
      <c r="F65" s="181">
        <v>843</v>
      </c>
      <c r="G65" s="182">
        <v>2.5264634307155601E-3</v>
      </c>
      <c r="H65" s="181">
        <v>616</v>
      </c>
      <c r="I65" s="182">
        <v>1.8461464689451799E-3</v>
      </c>
      <c r="J65" s="181">
        <v>75933</v>
      </c>
      <c r="K65" s="182">
        <v>0.22757051919872401</v>
      </c>
      <c r="L65" s="181">
        <v>333668</v>
      </c>
    </row>
    <row r="66" spans="1:12" ht="15" x14ac:dyDescent="0.3">
      <c r="B66" s="200">
        <v>7</v>
      </c>
      <c r="C66" s="180" t="s">
        <v>865</v>
      </c>
      <c r="D66" s="181">
        <v>283981</v>
      </c>
      <c r="E66" s="182">
        <v>0.73834365956960002</v>
      </c>
      <c r="F66" s="181">
        <v>1134</v>
      </c>
      <c r="G66" s="182">
        <v>2.9483722853005201E-3</v>
      </c>
      <c r="H66" s="181">
        <v>913</v>
      </c>
      <c r="I66" s="182">
        <v>2.3737776864897501E-3</v>
      </c>
      <c r="J66" s="181">
        <v>98591</v>
      </c>
      <c r="K66" s="182">
        <v>0.25633419045861</v>
      </c>
      <c r="L66" s="181">
        <v>384619</v>
      </c>
    </row>
    <row r="67" spans="1:12" ht="15" x14ac:dyDescent="0.3">
      <c r="B67" s="200">
        <v>7</v>
      </c>
      <c r="C67" s="180" t="s">
        <v>864</v>
      </c>
      <c r="D67" s="181">
        <v>314653</v>
      </c>
      <c r="E67" s="182">
        <v>0.74047150629741898</v>
      </c>
      <c r="F67" s="181">
        <v>1376</v>
      </c>
      <c r="G67" s="182">
        <v>3.2381346838112101E-3</v>
      </c>
      <c r="H67" s="181">
        <v>1284</v>
      </c>
      <c r="I67" s="182">
        <v>3.02163149274244E-3</v>
      </c>
      <c r="J67" s="181">
        <v>107623</v>
      </c>
      <c r="K67" s="182">
        <v>0.25326872752602703</v>
      </c>
      <c r="L67" s="181">
        <v>424936</v>
      </c>
    </row>
    <row r="68" spans="1:12" ht="15" x14ac:dyDescent="0.3">
      <c r="B68" s="200">
        <v>7</v>
      </c>
      <c r="C68" s="180" t="s">
        <v>863</v>
      </c>
      <c r="D68" s="181">
        <v>324800</v>
      </c>
      <c r="E68" s="182">
        <v>0.76614976718293704</v>
      </c>
      <c r="F68" s="181">
        <v>1492</v>
      </c>
      <c r="G68" s="182">
        <v>3.5193825512221102E-3</v>
      </c>
      <c r="H68" s="181">
        <v>1785</v>
      </c>
      <c r="I68" s="182">
        <v>4.2105213498200202E-3</v>
      </c>
      <c r="J68" s="181">
        <v>95861</v>
      </c>
      <c r="K68" s="182">
        <v>0.22612032891602099</v>
      </c>
      <c r="L68" s="181">
        <v>423938</v>
      </c>
    </row>
    <row r="69" spans="1:12" ht="15" x14ac:dyDescent="0.3">
      <c r="B69" s="200">
        <v>7</v>
      </c>
      <c r="C69" s="180" t="s">
        <v>862</v>
      </c>
      <c r="D69" s="181">
        <v>327476</v>
      </c>
      <c r="E69" s="182">
        <v>0.79819241868808999</v>
      </c>
      <c r="F69" s="181">
        <v>1659</v>
      </c>
      <c r="G69" s="182">
        <v>4.04365884096404E-3</v>
      </c>
      <c r="H69" s="181">
        <v>2680</v>
      </c>
      <c r="I69" s="182">
        <v>6.5322517744325704E-3</v>
      </c>
      <c r="J69" s="181">
        <v>78457</v>
      </c>
      <c r="K69" s="182">
        <v>0.19123167069651401</v>
      </c>
      <c r="L69" s="181">
        <v>410272</v>
      </c>
    </row>
    <row r="70" spans="1:12" ht="15" x14ac:dyDescent="0.3">
      <c r="B70" s="200">
        <v>7</v>
      </c>
      <c r="C70" s="180" t="s">
        <v>861</v>
      </c>
      <c r="D70" s="181">
        <v>308536</v>
      </c>
      <c r="E70" s="182">
        <v>0.83364901122120105</v>
      </c>
      <c r="F70" s="181">
        <v>2071</v>
      </c>
      <c r="G70" s="182">
        <v>5.5957395643915298E-3</v>
      </c>
      <c r="H70" s="181">
        <v>3662</v>
      </c>
      <c r="I70" s="182">
        <v>9.8945428704982092E-3</v>
      </c>
      <c r="J70" s="181">
        <v>55834</v>
      </c>
      <c r="K70" s="182">
        <v>0.15086070634390999</v>
      </c>
      <c r="L70" s="181">
        <v>370103</v>
      </c>
    </row>
    <row r="71" spans="1:12" ht="15" x14ac:dyDescent="0.3">
      <c r="B71" s="200">
        <v>7</v>
      </c>
      <c r="C71" s="180" t="s">
        <v>860</v>
      </c>
      <c r="D71" s="181">
        <v>359072</v>
      </c>
      <c r="E71" s="182">
        <v>0.86898187362358104</v>
      </c>
      <c r="F71" s="181">
        <v>3940</v>
      </c>
      <c r="G71" s="182">
        <v>9.5351032162822799E-3</v>
      </c>
      <c r="H71" s="181">
        <v>6241</v>
      </c>
      <c r="I71" s="182">
        <v>1.51037002976695E-2</v>
      </c>
      <c r="J71" s="181">
        <v>43957</v>
      </c>
      <c r="K71" s="182">
        <v>0.106379322862467</v>
      </c>
      <c r="L71" s="181">
        <v>413210</v>
      </c>
    </row>
    <row r="72" spans="1:12" ht="15" x14ac:dyDescent="0.3">
      <c r="B72" s="200">
        <v>7</v>
      </c>
      <c r="C72" s="180" t="s">
        <v>859</v>
      </c>
      <c r="D72" s="181">
        <v>379576</v>
      </c>
      <c r="E72" s="182">
        <v>0.88945335932813396</v>
      </c>
      <c r="F72" s="181">
        <v>3142</v>
      </c>
      <c r="G72" s="182">
        <v>7.3625899820036001E-3</v>
      </c>
      <c r="H72" s="181">
        <v>9006</v>
      </c>
      <c r="I72" s="182">
        <v>2.1103591781643699E-2</v>
      </c>
      <c r="J72" s="181">
        <v>35028</v>
      </c>
      <c r="K72" s="182">
        <v>8.2080458908218398E-2</v>
      </c>
      <c r="L72" s="181">
        <v>426752</v>
      </c>
    </row>
    <row r="73" spans="1:12" ht="15" x14ac:dyDescent="0.3">
      <c r="B73" s="200">
        <v>7</v>
      </c>
      <c r="C73" s="180" t="s">
        <v>858</v>
      </c>
      <c r="D73" s="181">
        <v>349183</v>
      </c>
      <c r="E73" s="182">
        <v>0.89610846211883999</v>
      </c>
      <c r="F73" s="181">
        <v>2406</v>
      </c>
      <c r="G73" s="182">
        <v>6.1745186903655897E-3</v>
      </c>
      <c r="H73" s="181">
        <v>12139</v>
      </c>
      <c r="I73" s="182">
        <v>3.1152320192164601E-2</v>
      </c>
      <c r="J73" s="181">
        <v>25938</v>
      </c>
      <c r="K73" s="182">
        <v>6.6564698998629601E-2</v>
      </c>
      <c r="L73" s="181">
        <v>389666</v>
      </c>
    </row>
    <row r="74" spans="1:12" ht="15" x14ac:dyDescent="0.3">
      <c r="B74" s="200">
        <v>7</v>
      </c>
      <c r="C74" s="180" t="s">
        <v>857</v>
      </c>
      <c r="D74" s="181">
        <v>294994</v>
      </c>
      <c r="E74" s="182">
        <v>0.89515000895168195</v>
      </c>
      <c r="F74" s="181">
        <v>1514</v>
      </c>
      <c r="G74" s="182">
        <v>4.5941853514066301E-3</v>
      </c>
      <c r="H74" s="181">
        <v>15161</v>
      </c>
      <c r="I74" s="182">
        <v>4.6005577353154498E-2</v>
      </c>
      <c r="J74" s="181">
        <v>17878</v>
      </c>
      <c r="K74" s="182">
        <v>5.4250228343756701E-2</v>
      </c>
      <c r="L74" s="181">
        <v>329547</v>
      </c>
    </row>
    <row r="75" spans="1:12" ht="15" x14ac:dyDescent="0.3">
      <c r="B75" s="200">
        <v>7</v>
      </c>
      <c r="C75" s="180" t="s">
        <v>856</v>
      </c>
      <c r="D75" s="181">
        <v>267841</v>
      </c>
      <c r="E75" s="182">
        <v>0.88541893937891303</v>
      </c>
      <c r="F75" s="181">
        <v>1337</v>
      </c>
      <c r="G75" s="182">
        <v>4.4198054888893298E-3</v>
      </c>
      <c r="H75" s="181">
        <v>20755</v>
      </c>
      <c r="I75" s="182">
        <v>6.8611116620716603E-2</v>
      </c>
      <c r="J75" s="181">
        <v>12569</v>
      </c>
      <c r="K75" s="182">
        <v>4.15501385114809E-2</v>
      </c>
      <c r="L75" s="181">
        <v>302502</v>
      </c>
    </row>
    <row r="76" spans="1:12" ht="15" x14ac:dyDescent="0.3">
      <c r="B76" s="200">
        <v>7</v>
      </c>
      <c r="C76" s="180" t="s">
        <v>855</v>
      </c>
      <c r="D76" s="181">
        <v>66077</v>
      </c>
      <c r="E76" s="182">
        <v>0.23087781578552</v>
      </c>
      <c r="F76" s="181">
        <v>1307</v>
      </c>
      <c r="G76" s="182">
        <v>4.5667525043763301E-3</v>
      </c>
      <c r="H76" s="181">
        <v>210349</v>
      </c>
      <c r="I76" s="182">
        <v>0.73497461556469401</v>
      </c>
      <c r="J76" s="181">
        <v>8466</v>
      </c>
      <c r="K76" s="182">
        <v>2.9580816145409299E-2</v>
      </c>
      <c r="L76" s="181">
        <v>286199</v>
      </c>
    </row>
    <row r="77" spans="1:12" ht="15" x14ac:dyDescent="0.3">
      <c r="B77" s="200">
        <v>7</v>
      </c>
      <c r="C77" s="180" t="s">
        <v>622</v>
      </c>
      <c r="D77" s="181">
        <v>75870</v>
      </c>
      <c r="E77" s="182">
        <v>0.21918750108337001</v>
      </c>
      <c r="F77" s="181">
        <v>5887</v>
      </c>
      <c r="G77" s="182">
        <v>1.7007470922338199E-2</v>
      </c>
      <c r="H77" s="181">
        <v>254972</v>
      </c>
      <c r="I77" s="182">
        <v>0.73661098624263999</v>
      </c>
      <c r="J77" s="181">
        <v>9413</v>
      </c>
      <c r="K77" s="182">
        <v>2.7194041751651101E-2</v>
      </c>
      <c r="L77" s="181">
        <v>346142</v>
      </c>
    </row>
    <row r="78" spans="1:12" ht="15" x14ac:dyDescent="0.3">
      <c r="A78" s="15"/>
      <c r="B78" s="200">
        <v>6</v>
      </c>
      <c r="C78" s="180" t="s">
        <v>870</v>
      </c>
      <c r="D78" s="181">
        <v>47641</v>
      </c>
      <c r="E78" s="182">
        <v>0.102488587520061</v>
      </c>
      <c r="F78" s="181">
        <v>2182</v>
      </c>
      <c r="G78" s="182">
        <v>4.6940680919538196E-3</v>
      </c>
      <c r="H78" s="181">
        <v>937</v>
      </c>
      <c r="I78" s="182">
        <v>2.01573868110024E-3</v>
      </c>
      <c r="J78" s="181">
        <v>414082</v>
      </c>
      <c r="K78" s="182">
        <v>0.89080160570688505</v>
      </c>
      <c r="L78" s="181">
        <v>464842</v>
      </c>
    </row>
    <row r="79" spans="1:12" ht="15" x14ac:dyDescent="0.3">
      <c r="A79" s="15"/>
      <c r="B79" s="200">
        <v>6</v>
      </c>
      <c r="C79" s="180" t="s">
        <v>869</v>
      </c>
      <c r="D79" s="181">
        <v>128950</v>
      </c>
      <c r="E79" s="182">
        <v>0.465026542034505</v>
      </c>
      <c r="F79" s="181">
        <v>1639</v>
      </c>
      <c r="G79" s="182">
        <v>5.9106514338468598E-3</v>
      </c>
      <c r="H79" s="181">
        <v>612</v>
      </c>
      <c r="I79" s="182">
        <v>2.2070278691362299E-3</v>
      </c>
      <c r="J79" s="181">
        <v>146095</v>
      </c>
      <c r="K79" s="182">
        <v>0.52685577866251199</v>
      </c>
      <c r="L79" s="181">
        <v>277296</v>
      </c>
    </row>
    <row r="80" spans="1:12" ht="15" x14ac:dyDescent="0.3">
      <c r="B80" s="200">
        <v>6</v>
      </c>
      <c r="C80" s="180" t="s">
        <v>868</v>
      </c>
      <c r="D80" s="181">
        <v>86419</v>
      </c>
      <c r="E80" s="182">
        <v>0.65207614937108105</v>
      </c>
      <c r="F80" s="181">
        <v>1005</v>
      </c>
      <c r="G80" s="182">
        <v>7.5832459310792404E-3</v>
      </c>
      <c r="H80" s="181">
        <v>241</v>
      </c>
      <c r="I80" s="182">
        <v>1.81846991979114E-3</v>
      </c>
      <c r="J80" s="181">
        <v>44864</v>
      </c>
      <c r="K80" s="182">
        <v>0.33852213477804899</v>
      </c>
      <c r="L80" s="181">
        <v>132529</v>
      </c>
    </row>
    <row r="81" spans="1:12" ht="15" x14ac:dyDescent="0.3">
      <c r="B81" s="200">
        <v>6</v>
      </c>
      <c r="C81" s="180" t="s">
        <v>867</v>
      </c>
      <c r="D81" s="181">
        <v>94368</v>
      </c>
      <c r="E81" s="182">
        <v>0.71604282538261299</v>
      </c>
      <c r="F81" s="181">
        <v>584</v>
      </c>
      <c r="G81" s="182">
        <v>4.4312585836665599E-3</v>
      </c>
      <c r="H81" s="181">
        <v>279</v>
      </c>
      <c r="I81" s="182">
        <v>2.1169882617174201E-3</v>
      </c>
      <c r="J81" s="181">
        <v>36560</v>
      </c>
      <c r="K81" s="182">
        <v>0.27740892777200299</v>
      </c>
      <c r="L81" s="181">
        <v>131791</v>
      </c>
    </row>
    <row r="82" spans="1:12" ht="15" x14ac:dyDescent="0.3">
      <c r="B82" s="200">
        <v>6</v>
      </c>
      <c r="C82" s="180" t="s">
        <v>866</v>
      </c>
      <c r="D82" s="181">
        <v>271976</v>
      </c>
      <c r="E82" s="182">
        <v>0.73406638488985299</v>
      </c>
      <c r="F82" s="181">
        <v>985</v>
      </c>
      <c r="G82" s="182">
        <v>2.6585264476148801E-3</v>
      </c>
      <c r="H82" s="181">
        <v>686</v>
      </c>
      <c r="I82" s="182">
        <v>1.8515219726536101E-3</v>
      </c>
      <c r="J82" s="181">
        <v>96859</v>
      </c>
      <c r="K82" s="182">
        <v>0.26142356668987798</v>
      </c>
      <c r="L82" s="181">
        <v>370506</v>
      </c>
    </row>
    <row r="83" spans="1:12" ht="15" x14ac:dyDescent="0.3">
      <c r="B83" s="200">
        <v>6</v>
      </c>
      <c r="C83" s="180" t="s">
        <v>865</v>
      </c>
      <c r="D83" s="181">
        <v>310975</v>
      </c>
      <c r="E83" s="182">
        <v>0.70983138437378002</v>
      </c>
      <c r="F83" s="181">
        <v>1283</v>
      </c>
      <c r="G83" s="182">
        <v>2.9285751785563499E-3</v>
      </c>
      <c r="H83" s="181">
        <v>987</v>
      </c>
      <c r="I83" s="182">
        <v>2.2529257219291599E-3</v>
      </c>
      <c r="J83" s="181">
        <v>124852</v>
      </c>
      <c r="K83" s="182">
        <v>0.28498711472573401</v>
      </c>
      <c r="L83" s="181">
        <v>438097</v>
      </c>
    </row>
    <row r="84" spans="1:12" ht="15" x14ac:dyDescent="0.3">
      <c r="B84" s="200">
        <v>6</v>
      </c>
      <c r="C84" s="180" t="s">
        <v>864</v>
      </c>
      <c r="D84" s="181">
        <v>342294</v>
      </c>
      <c r="E84" s="182">
        <v>0.71371023231956798</v>
      </c>
      <c r="F84" s="181">
        <v>1581</v>
      </c>
      <c r="G84" s="182">
        <v>3.2965108278182999E-3</v>
      </c>
      <c r="H84" s="181">
        <v>1360</v>
      </c>
      <c r="I84" s="182">
        <v>2.8357082389834799E-3</v>
      </c>
      <c r="J84" s="181">
        <v>134363</v>
      </c>
      <c r="K84" s="182">
        <v>0.28015754861363101</v>
      </c>
      <c r="L84" s="181">
        <v>479598</v>
      </c>
    </row>
    <row r="85" spans="1:12" ht="15" x14ac:dyDescent="0.3">
      <c r="B85" s="200">
        <v>6</v>
      </c>
      <c r="C85" s="180" t="s">
        <v>863</v>
      </c>
      <c r="D85" s="181">
        <v>342472</v>
      </c>
      <c r="E85" s="182">
        <v>0.73499573989539702</v>
      </c>
      <c r="F85" s="181">
        <v>1635</v>
      </c>
      <c r="G85" s="182">
        <v>3.50895265811212E-3</v>
      </c>
      <c r="H85" s="181">
        <v>1831</v>
      </c>
      <c r="I85" s="182">
        <v>3.9295977474026198E-3</v>
      </c>
      <c r="J85" s="181">
        <v>120013</v>
      </c>
      <c r="K85" s="182">
        <v>0.25756570969908898</v>
      </c>
      <c r="L85" s="181">
        <v>465951</v>
      </c>
    </row>
    <row r="86" spans="1:12" ht="15" x14ac:dyDescent="0.3">
      <c r="B86" s="200">
        <v>6</v>
      </c>
      <c r="C86" s="180" t="s">
        <v>862</v>
      </c>
      <c r="D86" s="181">
        <v>336706</v>
      </c>
      <c r="E86" s="182">
        <v>0.772142812916364</v>
      </c>
      <c r="F86" s="181">
        <v>1704</v>
      </c>
      <c r="G86" s="182">
        <v>3.9076563922516502E-3</v>
      </c>
      <c r="H86" s="181">
        <v>2641</v>
      </c>
      <c r="I86" s="182">
        <v>6.0564087628736003E-3</v>
      </c>
      <c r="J86" s="181">
        <v>95016</v>
      </c>
      <c r="K86" s="182">
        <v>0.21789312192851101</v>
      </c>
      <c r="L86" s="181">
        <v>436067</v>
      </c>
    </row>
    <row r="87" spans="1:12" ht="15" x14ac:dyDescent="0.3">
      <c r="B87" s="200">
        <v>6</v>
      </c>
      <c r="C87" s="180" t="s">
        <v>861</v>
      </c>
      <c r="D87" s="181">
        <v>312306</v>
      </c>
      <c r="E87" s="182">
        <v>0.81357654193629103</v>
      </c>
      <c r="F87" s="181">
        <v>2032</v>
      </c>
      <c r="G87" s="182">
        <v>5.2934863025831799E-3</v>
      </c>
      <c r="H87" s="181">
        <v>3628</v>
      </c>
      <c r="I87" s="182">
        <v>9.4511655048089508E-3</v>
      </c>
      <c r="J87" s="181">
        <v>65902</v>
      </c>
      <c r="K87" s="182">
        <v>0.17167880625631701</v>
      </c>
      <c r="L87" s="181">
        <v>383868</v>
      </c>
    </row>
    <row r="88" spans="1:12" ht="15" x14ac:dyDescent="0.3">
      <c r="B88" s="200">
        <v>6</v>
      </c>
      <c r="C88" s="180" t="s">
        <v>860</v>
      </c>
      <c r="D88" s="181">
        <v>357422</v>
      </c>
      <c r="E88" s="182">
        <v>0.85573780696567003</v>
      </c>
      <c r="F88" s="181">
        <v>3712</v>
      </c>
      <c r="G88" s="182">
        <v>8.8872501957254092E-3</v>
      </c>
      <c r="H88" s="181">
        <v>6248</v>
      </c>
      <c r="I88" s="182">
        <v>1.4958927592373999E-2</v>
      </c>
      <c r="J88" s="181">
        <v>50295</v>
      </c>
      <c r="K88" s="182">
        <v>0.120416015246231</v>
      </c>
      <c r="L88" s="181">
        <v>417677</v>
      </c>
    </row>
    <row r="89" spans="1:12" ht="15" x14ac:dyDescent="0.3">
      <c r="B89" s="200">
        <v>6</v>
      </c>
      <c r="C89" s="180" t="s">
        <v>859</v>
      </c>
      <c r="D89" s="181">
        <v>376963</v>
      </c>
      <c r="E89" s="182">
        <v>0.87911147388059696</v>
      </c>
      <c r="F89" s="181">
        <v>3101</v>
      </c>
      <c r="G89" s="182">
        <v>7.2318097014925399E-3</v>
      </c>
      <c r="H89" s="181">
        <v>8796</v>
      </c>
      <c r="I89" s="182">
        <v>2.05130597014925E-2</v>
      </c>
      <c r="J89" s="181">
        <v>39940</v>
      </c>
      <c r="K89" s="182">
        <v>9.3143656716417902E-2</v>
      </c>
      <c r="L89" s="181">
        <v>428800</v>
      </c>
    </row>
    <row r="90" spans="1:12" ht="15" x14ac:dyDescent="0.3">
      <c r="B90" s="200">
        <v>6</v>
      </c>
      <c r="C90" s="180" t="s">
        <v>858</v>
      </c>
      <c r="D90" s="181">
        <v>343857</v>
      </c>
      <c r="E90" s="182">
        <v>0.88769820166357705</v>
      </c>
      <c r="F90" s="181">
        <v>2530</v>
      </c>
      <c r="G90" s="182">
        <v>6.5314257095503399E-3</v>
      </c>
      <c r="H90" s="181">
        <v>11810</v>
      </c>
      <c r="I90" s="182">
        <v>3.04885919485334E-2</v>
      </c>
      <c r="J90" s="181">
        <v>29161</v>
      </c>
      <c r="K90" s="182">
        <v>7.5281780678338905E-2</v>
      </c>
      <c r="L90" s="181">
        <v>387358</v>
      </c>
    </row>
    <row r="91" spans="1:12" ht="15" x14ac:dyDescent="0.3">
      <c r="B91" s="200">
        <v>6</v>
      </c>
      <c r="C91" s="180" t="s">
        <v>857</v>
      </c>
      <c r="D91" s="181">
        <v>288299</v>
      </c>
      <c r="E91" s="182">
        <v>0.88841877550014203</v>
      </c>
      <c r="F91" s="181">
        <v>1539</v>
      </c>
      <c r="G91" s="182">
        <v>4.7425641278489297E-3</v>
      </c>
      <c r="H91" s="181">
        <v>14631</v>
      </c>
      <c r="I91" s="182">
        <v>4.5086715889901E-2</v>
      </c>
      <c r="J91" s="181">
        <v>20039</v>
      </c>
      <c r="K91" s="182">
        <v>6.1751944482108301E-2</v>
      </c>
      <c r="L91" s="181">
        <v>324508</v>
      </c>
    </row>
    <row r="92" spans="1:12" ht="15" x14ac:dyDescent="0.3">
      <c r="B92" s="200">
        <v>6</v>
      </c>
      <c r="C92" s="180" t="s">
        <v>856</v>
      </c>
      <c r="D92" s="181">
        <v>258228</v>
      </c>
      <c r="E92" s="182">
        <v>0.879280579948992</v>
      </c>
      <c r="F92" s="181">
        <v>1398</v>
      </c>
      <c r="G92" s="182">
        <v>4.7602670925255596E-3</v>
      </c>
      <c r="H92" s="181">
        <v>19965</v>
      </c>
      <c r="I92" s="182">
        <v>6.7981925967290996E-2</v>
      </c>
      <c r="J92" s="181">
        <v>14090</v>
      </c>
      <c r="K92" s="182">
        <v>4.7977226991191099E-2</v>
      </c>
      <c r="L92" s="181">
        <v>293681</v>
      </c>
    </row>
    <row r="93" spans="1:12" ht="15" x14ac:dyDescent="0.3">
      <c r="B93" s="200">
        <v>6</v>
      </c>
      <c r="C93" s="180" t="s">
        <v>855</v>
      </c>
      <c r="D93" s="181">
        <v>66731</v>
      </c>
      <c r="E93" s="182">
        <v>0.24599839272153501</v>
      </c>
      <c r="F93" s="181">
        <v>1332</v>
      </c>
      <c r="G93" s="182">
        <v>4.9103094379686404E-3</v>
      </c>
      <c r="H93" s="181">
        <v>194039</v>
      </c>
      <c r="I93" s="182">
        <v>0.71530895873423095</v>
      </c>
      <c r="J93" s="181">
        <v>9164</v>
      </c>
      <c r="K93" s="182">
        <v>3.37823391062647E-2</v>
      </c>
      <c r="L93" s="181">
        <v>271266</v>
      </c>
    </row>
    <row r="94" spans="1:12" ht="15" x14ac:dyDescent="0.3">
      <c r="B94" s="200">
        <v>6</v>
      </c>
      <c r="C94" s="180" t="s">
        <v>622</v>
      </c>
      <c r="D94" s="181">
        <v>76740</v>
      </c>
      <c r="E94" s="182">
        <v>0.23220488737730099</v>
      </c>
      <c r="F94" s="181">
        <v>6115</v>
      </c>
      <c r="G94" s="182">
        <v>1.8503165054889199E-2</v>
      </c>
      <c r="H94" s="181">
        <v>237383</v>
      </c>
      <c r="I94" s="182">
        <v>0.71828893380617498</v>
      </c>
      <c r="J94" s="181">
        <v>10246</v>
      </c>
      <c r="K94" s="182">
        <v>3.1003013761634501E-2</v>
      </c>
      <c r="L94" s="181">
        <v>330484</v>
      </c>
    </row>
    <row r="95" spans="1:12" ht="15" x14ac:dyDescent="0.3">
      <c r="A95" s="15"/>
      <c r="B95" s="200">
        <v>5</v>
      </c>
      <c r="C95" s="180" t="s">
        <v>870</v>
      </c>
      <c r="D95" s="181">
        <v>43591</v>
      </c>
      <c r="E95" s="182">
        <v>9.2517875979225894E-2</v>
      </c>
      <c r="F95" s="181">
        <v>1988</v>
      </c>
      <c r="G95" s="182">
        <v>4.2193465955518601E-3</v>
      </c>
      <c r="H95" s="181">
        <v>978</v>
      </c>
      <c r="I95" s="182">
        <v>2.0757147738680701E-3</v>
      </c>
      <c r="J95" s="181">
        <v>424606</v>
      </c>
      <c r="K95" s="182">
        <v>0.90118706265135395</v>
      </c>
      <c r="L95" s="181">
        <v>471163</v>
      </c>
    </row>
    <row r="96" spans="1:12" ht="15" x14ac:dyDescent="0.3">
      <c r="A96" s="15"/>
      <c r="B96" s="200">
        <v>5</v>
      </c>
      <c r="C96" s="180" t="s">
        <v>869</v>
      </c>
      <c r="D96" s="181">
        <v>120405</v>
      </c>
      <c r="E96" s="182">
        <v>0.43216789240758502</v>
      </c>
      <c r="F96" s="181">
        <v>1432</v>
      </c>
      <c r="G96" s="182">
        <v>5.1398565003750799E-3</v>
      </c>
      <c r="H96" s="181">
        <v>627</v>
      </c>
      <c r="I96" s="182">
        <v>2.2504818615469101E-3</v>
      </c>
      <c r="J96" s="181">
        <v>156143</v>
      </c>
      <c r="K96" s="182">
        <v>0.56044176923049305</v>
      </c>
      <c r="L96" s="181">
        <v>278607</v>
      </c>
    </row>
    <row r="97" spans="1:12" ht="15" x14ac:dyDescent="0.3">
      <c r="B97" s="200">
        <v>5</v>
      </c>
      <c r="C97" s="180" t="s">
        <v>868</v>
      </c>
      <c r="D97" s="181">
        <v>81130</v>
      </c>
      <c r="E97" s="182">
        <v>0.61265792196219704</v>
      </c>
      <c r="F97" s="181">
        <v>870</v>
      </c>
      <c r="G97" s="182">
        <v>6.5698556897215701E-3</v>
      </c>
      <c r="H97" s="181">
        <v>218</v>
      </c>
      <c r="I97" s="182">
        <v>1.64623970156242E-3</v>
      </c>
      <c r="J97" s="181">
        <v>50205</v>
      </c>
      <c r="K97" s="182">
        <v>0.37912598264651898</v>
      </c>
      <c r="L97" s="181">
        <v>132423</v>
      </c>
    </row>
    <row r="98" spans="1:12" ht="15" x14ac:dyDescent="0.3">
      <c r="B98" s="200">
        <v>5</v>
      </c>
      <c r="C98" s="180" t="s">
        <v>867</v>
      </c>
      <c r="D98" s="181">
        <v>92256</v>
      </c>
      <c r="E98" s="182">
        <v>0.68774367652430601</v>
      </c>
      <c r="F98" s="181">
        <v>605</v>
      </c>
      <c r="G98" s="182">
        <v>4.5101123427983602E-3</v>
      </c>
      <c r="H98" s="181">
        <v>277</v>
      </c>
      <c r="I98" s="182">
        <v>2.0649605271985901E-3</v>
      </c>
      <c r="J98" s="181">
        <v>41005</v>
      </c>
      <c r="K98" s="182">
        <v>0.30568125060569701</v>
      </c>
      <c r="L98" s="181">
        <v>134143</v>
      </c>
    </row>
    <row r="99" spans="1:12" ht="15" x14ac:dyDescent="0.3">
      <c r="B99" s="200">
        <v>5</v>
      </c>
      <c r="C99" s="180" t="s">
        <v>866</v>
      </c>
      <c r="D99" s="181">
        <v>273227</v>
      </c>
      <c r="E99" s="182">
        <v>0.70647660221437303</v>
      </c>
      <c r="F99" s="181">
        <v>982</v>
      </c>
      <c r="G99" s="182">
        <v>2.5391342121185499E-3</v>
      </c>
      <c r="H99" s="181">
        <v>632</v>
      </c>
      <c r="I99" s="182">
        <v>1.63414747663841E-3</v>
      </c>
      <c r="J99" s="181">
        <v>111905</v>
      </c>
      <c r="K99" s="182">
        <v>0.28935011609687</v>
      </c>
      <c r="L99" s="181">
        <v>386746</v>
      </c>
    </row>
    <row r="100" spans="1:12" ht="15" x14ac:dyDescent="0.3">
      <c r="B100" s="200">
        <v>5</v>
      </c>
      <c r="C100" s="180" t="s">
        <v>865</v>
      </c>
      <c r="D100" s="181">
        <v>315554</v>
      </c>
      <c r="E100" s="182">
        <v>0.68209014586233396</v>
      </c>
      <c r="F100" s="181">
        <v>1340</v>
      </c>
      <c r="G100" s="182">
        <v>2.8964956725489998E-3</v>
      </c>
      <c r="H100" s="181">
        <v>1026</v>
      </c>
      <c r="I100" s="182">
        <v>2.2177645970412499E-3</v>
      </c>
      <c r="J100" s="181">
        <v>144708</v>
      </c>
      <c r="K100" s="182">
        <v>0.31279559386807498</v>
      </c>
      <c r="L100" s="181">
        <v>462628</v>
      </c>
    </row>
    <row r="101" spans="1:12" ht="15" x14ac:dyDescent="0.3">
      <c r="B101" s="200">
        <v>5</v>
      </c>
      <c r="C101" s="180" t="s">
        <v>864</v>
      </c>
      <c r="D101" s="181">
        <v>345940</v>
      </c>
      <c r="E101" s="182">
        <v>0.69044663279032703</v>
      </c>
      <c r="F101" s="181">
        <v>1590</v>
      </c>
      <c r="G101" s="182">
        <v>3.17341199669486E-3</v>
      </c>
      <c r="H101" s="181">
        <v>1367</v>
      </c>
      <c r="I101" s="182">
        <v>2.7283359745169E-3</v>
      </c>
      <c r="J101" s="181">
        <v>152141</v>
      </c>
      <c r="K101" s="182">
        <v>0.30365161923846101</v>
      </c>
      <c r="L101" s="181">
        <v>501038</v>
      </c>
    </row>
    <row r="102" spans="1:12" ht="15" x14ac:dyDescent="0.3">
      <c r="B102" s="200">
        <v>5</v>
      </c>
      <c r="C102" s="180" t="s">
        <v>863</v>
      </c>
      <c r="D102" s="181">
        <v>342920</v>
      </c>
      <c r="E102" s="182">
        <v>0.712300540477664</v>
      </c>
      <c r="F102" s="181">
        <v>1612</v>
      </c>
      <c r="G102" s="182">
        <v>3.3483858370756902E-3</v>
      </c>
      <c r="H102" s="181">
        <v>1812</v>
      </c>
      <c r="I102" s="182">
        <v>3.7638183230652299E-3</v>
      </c>
      <c r="J102" s="181">
        <v>135082</v>
      </c>
      <c r="K102" s="182">
        <v>0.28058725536219498</v>
      </c>
      <c r="L102" s="181">
        <v>481426</v>
      </c>
    </row>
    <row r="103" spans="1:12" ht="15" x14ac:dyDescent="0.3">
      <c r="B103" s="200">
        <v>5</v>
      </c>
      <c r="C103" s="180" t="s">
        <v>862</v>
      </c>
      <c r="D103" s="181">
        <v>330792</v>
      </c>
      <c r="E103" s="182">
        <v>0.75138161705413997</v>
      </c>
      <c r="F103" s="181">
        <v>1585</v>
      </c>
      <c r="G103" s="182">
        <v>3.6002680325727698E-3</v>
      </c>
      <c r="H103" s="181">
        <v>2540</v>
      </c>
      <c r="I103" s="182">
        <v>5.7695147020409097E-3</v>
      </c>
      <c r="J103" s="181">
        <v>105328</v>
      </c>
      <c r="K103" s="182">
        <v>0.239248600211246</v>
      </c>
      <c r="L103" s="181">
        <v>440245</v>
      </c>
    </row>
    <row r="104" spans="1:12" ht="15" x14ac:dyDescent="0.3">
      <c r="B104" s="200">
        <v>5</v>
      </c>
      <c r="C104" s="180" t="s">
        <v>861</v>
      </c>
      <c r="D104" s="181">
        <v>304034</v>
      </c>
      <c r="E104" s="182">
        <v>0.79608599909402999</v>
      </c>
      <c r="F104" s="181">
        <v>1975</v>
      </c>
      <c r="G104" s="182">
        <v>5.1713619141632496E-3</v>
      </c>
      <c r="H104" s="181">
        <v>3405</v>
      </c>
      <c r="I104" s="182">
        <v>8.9156897811270199E-3</v>
      </c>
      <c r="J104" s="181">
        <v>72497</v>
      </c>
      <c r="K104" s="182">
        <v>0.18982694921068</v>
      </c>
      <c r="L104" s="181">
        <v>381911</v>
      </c>
    </row>
    <row r="105" spans="1:12" ht="15" x14ac:dyDescent="0.3">
      <c r="B105" s="200">
        <v>5</v>
      </c>
      <c r="C105" s="180" t="s">
        <v>860</v>
      </c>
      <c r="D105" s="181">
        <v>346492</v>
      </c>
      <c r="E105" s="182">
        <v>0.84236372963025097</v>
      </c>
      <c r="F105" s="181">
        <v>3507</v>
      </c>
      <c r="G105" s="182">
        <v>8.5259388378758801E-3</v>
      </c>
      <c r="H105" s="181">
        <v>5789</v>
      </c>
      <c r="I105" s="182">
        <v>1.40737553271923E-2</v>
      </c>
      <c r="J105" s="181">
        <v>55545</v>
      </c>
      <c r="K105" s="182">
        <v>0.13503657620468101</v>
      </c>
      <c r="L105" s="181">
        <v>411333</v>
      </c>
    </row>
    <row r="106" spans="1:12" ht="15" x14ac:dyDescent="0.3">
      <c r="B106" s="200">
        <v>5</v>
      </c>
      <c r="C106" s="180" t="s">
        <v>859</v>
      </c>
      <c r="D106" s="181">
        <v>364263</v>
      </c>
      <c r="E106" s="182">
        <v>0.86818170984579401</v>
      </c>
      <c r="F106" s="181">
        <v>2946</v>
      </c>
      <c r="G106" s="182">
        <v>7.0214743666134399E-3</v>
      </c>
      <c r="H106" s="181">
        <v>8367</v>
      </c>
      <c r="I106" s="182">
        <v>1.99418452224897E-2</v>
      </c>
      <c r="J106" s="181">
        <v>43994</v>
      </c>
      <c r="K106" s="182">
        <v>0.104854970565102</v>
      </c>
      <c r="L106" s="181">
        <v>419570</v>
      </c>
    </row>
    <row r="107" spans="1:12" ht="15" x14ac:dyDescent="0.3">
      <c r="B107" s="200">
        <v>5</v>
      </c>
      <c r="C107" s="180" t="s">
        <v>858</v>
      </c>
      <c r="D107" s="181">
        <v>329537</v>
      </c>
      <c r="E107" s="182">
        <v>0.87871612523032006</v>
      </c>
      <c r="F107" s="181">
        <v>2434</v>
      </c>
      <c r="G107" s="182">
        <v>6.49030320968692E-3</v>
      </c>
      <c r="H107" s="181">
        <v>10955</v>
      </c>
      <c r="I107" s="182">
        <v>2.9211697478274599E-2</v>
      </c>
      <c r="J107" s="181">
        <v>32095</v>
      </c>
      <c r="K107" s="182">
        <v>8.5581874081718107E-2</v>
      </c>
      <c r="L107" s="181">
        <v>375021</v>
      </c>
    </row>
    <row r="108" spans="1:12" ht="15" x14ac:dyDescent="0.3">
      <c r="B108" s="200">
        <v>5</v>
      </c>
      <c r="C108" s="180" t="s">
        <v>857</v>
      </c>
      <c r="D108" s="181">
        <v>273441</v>
      </c>
      <c r="E108" s="182">
        <v>0.88117803636973002</v>
      </c>
      <c r="F108" s="181">
        <v>1596</v>
      </c>
      <c r="G108" s="182">
        <v>5.1431941297979799E-3</v>
      </c>
      <c r="H108" s="181">
        <v>13469</v>
      </c>
      <c r="I108" s="182">
        <v>4.3404562490130902E-2</v>
      </c>
      <c r="J108" s="181">
        <v>21807</v>
      </c>
      <c r="K108" s="182">
        <v>7.0274207010341205E-2</v>
      </c>
      <c r="L108" s="181">
        <v>310313</v>
      </c>
    </row>
    <row r="109" spans="1:12" ht="15" x14ac:dyDescent="0.3">
      <c r="B109" s="200">
        <v>5</v>
      </c>
      <c r="C109" s="180" t="s">
        <v>856</v>
      </c>
      <c r="D109" s="181">
        <v>240598</v>
      </c>
      <c r="E109" s="182">
        <v>0.87616030298064496</v>
      </c>
      <c r="F109" s="181">
        <v>1459</v>
      </c>
      <c r="G109" s="182">
        <v>5.3130860690810402E-3</v>
      </c>
      <c r="H109" s="181">
        <v>17982</v>
      </c>
      <c r="I109" s="182">
        <v>6.5483148522423096E-2</v>
      </c>
      <c r="J109" s="181">
        <v>14566</v>
      </c>
      <c r="K109" s="182">
        <v>5.30434624278509E-2</v>
      </c>
      <c r="L109" s="181">
        <v>274605</v>
      </c>
    </row>
    <row r="110" spans="1:12" ht="15" x14ac:dyDescent="0.3">
      <c r="B110" s="200">
        <v>5</v>
      </c>
      <c r="C110" s="180" t="s">
        <v>855</v>
      </c>
      <c r="D110" s="181">
        <v>66083</v>
      </c>
      <c r="E110" s="182">
        <v>0.265012552234137</v>
      </c>
      <c r="F110" s="181">
        <v>1297</v>
      </c>
      <c r="G110" s="182">
        <v>5.2013570849942696E-3</v>
      </c>
      <c r="H110" s="181">
        <v>172392</v>
      </c>
      <c r="I110" s="182">
        <v>0.69134336977357902</v>
      </c>
      <c r="J110" s="181">
        <v>9586</v>
      </c>
      <c r="K110" s="182">
        <v>3.8442720907289903E-2</v>
      </c>
      <c r="L110" s="181">
        <v>249358</v>
      </c>
    </row>
    <row r="111" spans="1:12" ht="15" x14ac:dyDescent="0.3">
      <c r="B111" s="200">
        <v>5</v>
      </c>
      <c r="C111" s="180" t="s">
        <v>622</v>
      </c>
      <c r="D111" s="181">
        <v>76438</v>
      </c>
      <c r="E111" s="182">
        <v>0.25105594713367002</v>
      </c>
      <c r="F111" s="181">
        <v>5434</v>
      </c>
      <c r="G111" s="182">
        <v>1.78476414443649E-2</v>
      </c>
      <c r="H111" s="181">
        <v>211912</v>
      </c>
      <c r="I111" s="182">
        <v>0.69601203418444102</v>
      </c>
      <c r="J111" s="181">
        <v>10682</v>
      </c>
      <c r="K111" s="182">
        <v>3.5084377237524098E-2</v>
      </c>
      <c r="L111" s="181">
        <v>304466</v>
      </c>
    </row>
    <row r="112" spans="1:12" ht="15" x14ac:dyDescent="0.3">
      <c r="A112" s="15"/>
      <c r="B112" s="200">
        <v>4</v>
      </c>
      <c r="C112" s="180" t="s">
        <v>870</v>
      </c>
      <c r="D112" s="181">
        <v>40462</v>
      </c>
      <c r="E112" s="182">
        <v>8.1920480727570202E-2</v>
      </c>
      <c r="F112" s="181">
        <v>1826</v>
      </c>
      <c r="G112" s="182">
        <v>3.6969699423791001E-3</v>
      </c>
      <c r="H112" s="181">
        <v>891</v>
      </c>
      <c r="I112" s="182">
        <v>1.80394316465486E-3</v>
      </c>
      <c r="J112" s="181">
        <v>450739</v>
      </c>
      <c r="K112" s="182">
        <v>0.91257860616539599</v>
      </c>
      <c r="L112" s="181">
        <v>493918</v>
      </c>
    </row>
    <row r="113" spans="1:12" ht="15" x14ac:dyDescent="0.3">
      <c r="A113" s="15"/>
      <c r="B113" s="200">
        <v>4</v>
      </c>
      <c r="C113" s="180" t="s">
        <v>869</v>
      </c>
      <c r="D113" s="181">
        <v>113015</v>
      </c>
      <c r="E113" s="182">
        <v>0.39135056894127801</v>
      </c>
      <c r="F113" s="181">
        <v>1321</v>
      </c>
      <c r="G113" s="182">
        <v>4.57438483007944E-3</v>
      </c>
      <c r="H113" s="181">
        <v>635</v>
      </c>
      <c r="I113" s="182">
        <v>2.1988905125665701E-3</v>
      </c>
      <c r="J113" s="181">
        <v>173811</v>
      </c>
      <c r="K113" s="182">
        <v>0.601876155716076</v>
      </c>
      <c r="L113" s="181">
        <v>288782</v>
      </c>
    </row>
    <row r="114" spans="1:12" ht="15" x14ac:dyDescent="0.3">
      <c r="B114" s="200">
        <v>4</v>
      </c>
      <c r="C114" s="180" t="s">
        <v>868</v>
      </c>
      <c r="D114" s="181">
        <v>77386</v>
      </c>
      <c r="E114" s="182">
        <v>0.56935799526184905</v>
      </c>
      <c r="F114" s="181">
        <v>837</v>
      </c>
      <c r="G114" s="182">
        <v>6.1581247516885197E-3</v>
      </c>
      <c r="H114" s="181">
        <v>244</v>
      </c>
      <c r="I114" s="182">
        <v>1.7952000470872101E-3</v>
      </c>
      <c r="J114" s="181">
        <v>57451</v>
      </c>
      <c r="K114" s="182">
        <v>0.42268867993937498</v>
      </c>
      <c r="L114" s="181">
        <v>135918</v>
      </c>
    </row>
    <row r="115" spans="1:12" ht="15" x14ac:dyDescent="0.3">
      <c r="B115" s="200">
        <v>4</v>
      </c>
      <c r="C115" s="180" t="s">
        <v>867</v>
      </c>
      <c r="D115" s="181">
        <v>89826</v>
      </c>
      <c r="E115" s="182">
        <v>0.64218307643913197</v>
      </c>
      <c r="F115" s="181">
        <v>599</v>
      </c>
      <c r="G115" s="182">
        <v>4.2823643798793202E-3</v>
      </c>
      <c r="H115" s="181">
        <v>312</v>
      </c>
      <c r="I115" s="182">
        <v>2.2305470559638501E-3</v>
      </c>
      <c r="J115" s="181">
        <v>49139</v>
      </c>
      <c r="K115" s="182">
        <v>0.35130401212502499</v>
      </c>
      <c r="L115" s="181">
        <v>139876</v>
      </c>
    </row>
    <row r="116" spans="1:12" ht="15" x14ac:dyDescent="0.3">
      <c r="B116" s="200">
        <v>4</v>
      </c>
      <c r="C116" s="180" t="s">
        <v>866</v>
      </c>
      <c r="D116" s="181">
        <v>292297</v>
      </c>
      <c r="E116" s="182">
        <v>0.66873718793469505</v>
      </c>
      <c r="F116" s="181">
        <v>1113</v>
      </c>
      <c r="G116" s="182">
        <v>2.5463979793542701E-3</v>
      </c>
      <c r="H116" s="181">
        <v>666</v>
      </c>
      <c r="I116" s="182">
        <v>1.5237206237645501E-3</v>
      </c>
      <c r="J116" s="181">
        <v>143012</v>
      </c>
      <c r="K116" s="182">
        <v>0.32719269346218599</v>
      </c>
      <c r="L116" s="181">
        <v>437088</v>
      </c>
    </row>
    <row r="117" spans="1:12" ht="15" x14ac:dyDescent="0.3">
      <c r="B117" s="200">
        <v>4</v>
      </c>
      <c r="C117" s="180" t="s">
        <v>865</v>
      </c>
      <c r="D117" s="181">
        <v>342438</v>
      </c>
      <c r="E117" s="182">
        <v>0.64492423357829198</v>
      </c>
      <c r="F117" s="181">
        <v>1489</v>
      </c>
      <c r="G117" s="182">
        <v>2.8042804355768798E-3</v>
      </c>
      <c r="H117" s="181">
        <v>1056</v>
      </c>
      <c r="I117" s="182">
        <v>1.9887979449087901E-3</v>
      </c>
      <c r="J117" s="181">
        <v>185991</v>
      </c>
      <c r="K117" s="182">
        <v>0.35028268804122198</v>
      </c>
      <c r="L117" s="181">
        <v>530974</v>
      </c>
    </row>
    <row r="118" spans="1:12" ht="15" x14ac:dyDescent="0.3">
      <c r="B118" s="200">
        <v>4</v>
      </c>
      <c r="C118" s="180" t="s">
        <v>864</v>
      </c>
      <c r="D118" s="181">
        <v>369784</v>
      </c>
      <c r="E118" s="182">
        <v>0.65769076169505902</v>
      </c>
      <c r="F118" s="181">
        <v>1703</v>
      </c>
      <c r="G118" s="182">
        <v>3.0289232826912101E-3</v>
      </c>
      <c r="H118" s="181">
        <v>1432</v>
      </c>
      <c r="I118" s="182">
        <v>2.5469278572013E-3</v>
      </c>
      <c r="J118" s="181">
        <v>189327</v>
      </c>
      <c r="K118" s="182">
        <v>0.33673338716504903</v>
      </c>
      <c r="L118" s="181">
        <v>562246</v>
      </c>
    </row>
    <row r="119" spans="1:12" ht="15" x14ac:dyDescent="0.3">
      <c r="B119" s="200">
        <v>4</v>
      </c>
      <c r="C119" s="180" t="s">
        <v>863</v>
      </c>
      <c r="D119" s="181">
        <v>359506</v>
      </c>
      <c r="E119" s="182">
        <v>0.68072013118081698</v>
      </c>
      <c r="F119" s="181">
        <v>1650</v>
      </c>
      <c r="G119" s="182">
        <v>3.1242544392815399E-3</v>
      </c>
      <c r="H119" s="181">
        <v>1787</v>
      </c>
      <c r="I119" s="182">
        <v>3.3836622321188501E-3</v>
      </c>
      <c r="J119" s="181">
        <v>165183</v>
      </c>
      <c r="K119" s="182">
        <v>0.31277195214778297</v>
      </c>
      <c r="L119" s="181">
        <v>528126</v>
      </c>
    </row>
    <row r="120" spans="1:12" ht="15" x14ac:dyDescent="0.3">
      <c r="B120" s="200">
        <v>4</v>
      </c>
      <c r="C120" s="180" t="s">
        <v>862</v>
      </c>
      <c r="D120" s="181">
        <v>337508</v>
      </c>
      <c r="E120" s="182">
        <v>0.72215696217698999</v>
      </c>
      <c r="F120" s="181">
        <v>1748</v>
      </c>
      <c r="G120" s="182">
        <v>3.7401494775986901E-3</v>
      </c>
      <c r="H120" s="181">
        <v>2407</v>
      </c>
      <c r="I120" s="182">
        <v>5.1501943893478503E-3</v>
      </c>
      <c r="J120" s="181">
        <v>125698</v>
      </c>
      <c r="K120" s="182">
        <v>0.26895269395606403</v>
      </c>
      <c r="L120" s="181">
        <v>467361</v>
      </c>
    </row>
    <row r="121" spans="1:12" ht="15" x14ac:dyDescent="0.3">
      <c r="B121" s="200">
        <v>4</v>
      </c>
      <c r="C121" s="180" t="s">
        <v>861</v>
      </c>
      <c r="D121" s="181">
        <v>304058</v>
      </c>
      <c r="E121" s="182">
        <v>0.77128818606822103</v>
      </c>
      <c r="F121" s="181">
        <v>1950</v>
      </c>
      <c r="G121" s="182">
        <v>4.9464640392064404E-3</v>
      </c>
      <c r="H121" s="181">
        <v>3266</v>
      </c>
      <c r="I121" s="182">
        <v>8.2846931036144704E-3</v>
      </c>
      <c r="J121" s="181">
        <v>84947</v>
      </c>
      <c r="K121" s="182">
        <v>0.215480656788958</v>
      </c>
      <c r="L121" s="181">
        <v>394221</v>
      </c>
    </row>
    <row r="122" spans="1:12" ht="15" x14ac:dyDescent="0.3">
      <c r="B122" s="200">
        <v>4</v>
      </c>
      <c r="C122" s="180" t="s">
        <v>860</v>
      </c>
      <c r="D122" s="181">
        <v>340273</v>
      </c>
      <c r="E122" s="182">
        <v>0.82284364246625996</v>
      </c>
      <c r="F122" s="181">
        <v>3307</v>
      </c>
      <c r="G122" s="182">
        <v>7.9969434120130706E-3</v>
      </c>
      <c r="H122" s="181">
        <v>5502</v>
      </c>
      <c r="I122" s="182">
        <v>1.33048632152694E-2</v>
      </c>
      <c r="J122" s="181">
        <v>64451</v>
      </c>
      <c r="K122" s="182">
        <v>0.155854550906457</v>
      </c>
      <c r="L122" s="181">
        <v>413533</v>
      </c>
    </row>
    <row r="123" spans="1:12" ht="15" x14ac:dyDescent="0.3">
      <c r="B123" s="200">
        <v>4</v>
      </c>
      <c r="C123" s="180" t="s">
        <v>859</v>
      </c>
      <c r="D123" s="181">
        <v>348849</v>
      </c>
      <c r="E123" s="182">
        <v>0.850676934481716</v>
      </c>
      <c r="F123" s="181">
        <v>2958</v>
      </c>
      <c r="G123" s="182">
        <v>7.2131563289472402E-3</v>
      </c>
      <c r="H123" s="181">
        <v>7997</v>
      </c>
      <c r="I123" s="182">
        <v>1.9500882745973998E-2</v>
      </c>
      <c r="J123" s="181">
        <v>50280</v>
      </c>
      <c r="K123" s="182">
        <v>0.122609026443363</v>
      </c>
      <c r="L123" s="181">
        <v>410084</v>
      </c>
    </row>
    <row r="124" spans="1:12" ht="15" x14ac:dyDescent="0.3">
      <c r="B124" s="200">
        <v>4</v>
      </c>
      <c r="C124" s="180" t="s">
        <v>858</v>
      </c>
      <c r="D124" s="181">
        <v>313551</v>
      </c>
      <c r="E124" s="182">
        <v>0.86416966389681305</v>
      </c>
      <c r="F124" s="181">
        <v>2373</v>
      </c>
      <c r="G124" s="182">
        <v>6.5401628839555203E-3</v>
      </c>
      <c r="H124" s="181">
        <v>10179</v>
      </c>
      <c r="I124" s="182">
        <v>2.8054074165943198E-2</v>
      </c>
      <c r="J124" s="181">
        <v>36732</v>
      </c>
      <c r="K124" s="182">
        <v>0.10123609905328899</v>
      </c>
      <c r="L124" s="181">
        <v>362835</v>
      </c>
    </row>
    <row r="125" spans="1:12" ht="15" x14ac:dyDescent="0.3">
      <c r="B125" s="200">
        <v>4</v>
      </c>
      <c r="C125" s="180" t="s">
        <v>857</v>
      </c>
      <c r="D125" s="181">
        <v>255947</v>
      </c>
      <c r="E125" s="182">
        <v>0.87036375816560096</v>
      </c>
      <c r="F125" s="181">
        <v>1522</v>
      </c>
      <c r="G125" s="182">
        <v>5.17565605351125E-3</v>
      </c>
      <c r="H125" s="181">
        <v>12323</v>
      </c>
      <c r="I125" s="182">
        <v>4.1905131108685399E-2</v>
      </c>
      <c r="J125" s="181">
        <v>24277</v>
      </c>
      <c r="K125" s="182">
        <v>8.2555454672202794E-2</v>
      </c>
      <c r="L125" s="181">
        <v>294069</v>
      </c>
    </row>
    <row r="126" spans="1:12" ht="15" x14ac:dyDescent="0.3">
      <c r="B126" s="200">
        <v>4</v>
      </c>
      <c r="C126" s="180" t="s">
        <v>856</v>
      </c>
      <c r="D126" s="181">
        <v>220720</v>
      </c>
      <c r="E126" s="182">
        <v>0.86816290247720596</v>
      </c>
      <c r="F126" s="181">
        <v>1409</v>
      </c>
      <c r="G126" s="182">
        <v>5.5420511489234501E-3</v>
      </c>
      <c r="H126" s="181">
        <v>16046</v>
      </c>
      <c r="I126" s="182">
        <v>6.3114089947214805E-2</v>
      </c>
      <c r="J126" s="181">
        <v>16063</v>
      </c>
      <c r="K126" s="182">
        <v>6.3180956426655305E-2</v>
      </c>
      <c r="L126" s="181">
        <v>254238</v>
      </c>
    </row>
    <row r="127" spans="1:12" ht="15" x14ac:dyDescent="0.3">
      <c r="B127" s="200">
        <v>4</v>
      </c>
      <c r="C127" s="180" t="s">
        <v>855</v>
      </c>
      <c r="D127" s="181">
        <v>65148</v>
      </c>
      <c r="E127" s="182">
        <v>0.29182549956773601</v>
      </c>
      <c r="F127" s="181">
        <v>1322</v>
      </c>
      <c r="G127" s="182">
        <v>5.9217982198769897E-3</v>
      </c>
      <c r="H127" s="181">
        <v>146520</v>
      </c>
      <c r="I127" s="182">
        <v>0.65632517033008897</v>
      </c>
      <c r="J127" s="181">
        <v>10253</v>
      </c>
      <c r="K127" s="182">
        <v>4.59275318822987E-2</v>
      </c>
      <c r="L127" s="181">
        <v>223243</v>
      </c>
    </row>
    <row r="128" spans="1:12" ht="15" x14ac:dyDescent="0.3">
      <c r="B128" s="200">
        <v>4</v>
      </c>
      <c r="C128" s="180" t="s">
        <v>622</v>
      </c>
      <c r="D128" s="181">
        <v>75021</v>
      </c>
      <c r="E128" s="182">
        <v>0.27635504998784399</v>
      </c>
      <c r="F128" s="181">
        <v>5250</v>
      </c>
      <c r="G128" s="182">
        <v>1.9339438456381301E-2</v>
      </c>
      <c r="H128" s="181">
        <v>179400</v>
      </c>
      <c r="I128" s="182">
        <v>0.66085623982377195</v>
      </c>
      <c r="J128" s="181">
        <v>11795</v>
      </c>
      <c r="K128" s="182">
        <v>4.3449271732003303E-2</v>
      </c>
      <c r="L128" s="181">
        <v>271466</v>
      </c>
    </row>
    <row r="129" spans="1:12" ht="15" x14ac:dyDescent="0.3">
      <c r="A129" s="15"/>
      <c r="B129" s="200">
        <v>3</v>
      </c>
      <c r="C129" s="180" t="s">
        <v>870</v>
      </c>
      <c r="D129" s="181">
        <v>38538</v>
      </c>
      <c r="E129" s="182">
        <v>7.1703006882282996E-2</v>
      </c>
      <c r="F129" s="181">
        <v>1738</v>
      </c>
      <c r="G129" s="182">
        <v>3.2336869054286101E-3</v>
      </c>
      <c r="H129" s="181">
        <v>783</v>
      </c>
      <c r="I129" s="182">
        <v>1.45683362885535E-3</v>
      </c>
      <c r="J129" s="181">
        <v>496408</v>
      </c>
      <c r="K129" s="182">
        <v>0.92360647258343298</v>
      </c>
      <c r="L129" s="181">
        <v>537467</v>
      </c>
    </row>
    <row r="130" spans="1:12" ht="15" x14ac:dyDescent="0.3">
      <c r="A130" s="15"/>
      <c r="B130" s="200">
        <v>3</v>
      </c>
      <c r="C130" s="180" t="s">
        <v>869</v>
      </c>
      <c r="D130" s="181">
        <v>109463</v>
      </c>
      <c r="E130" s="182">
        <v>0.34804962734973199</v>
      </c>
      <c r="F130" s="181">
        <v>1266</v>
      </c>
      <c r="G130" s="182">
        <v>4.02538600462951E-3</v>
      </c>
      <c r="H130" s="181">
        <v>727</v>
      </c>
      <c r="I130" s="182">
        <v>2.3115763233536001E-3</v>
      </c>
      <c r="J130" s="181">
        <v>203048</v>
      </c>
      <c r="K130" s="182">
        <v>0.64561341032228503</v>
      </c>
      <c r="L130" s="181">
        <v>314504</v>
      </c>
    </row>
    <row r="131" spans="1:12" ht="15" x14ac:dyDescent="0.3">
      <c r="B131" s="200">
        <v>3</v>
      </c>
      <c r="C131" s="180" t="s">
        <v>868</v>
      </c>
      <c r="D131" s="181">
        <v>76291</v>
      </c>
      <c r="E131" s="182">
        <v>0.51313939801580599</v>
      </c>
      <c r="F131" s="181">
        <v>769</v>
      </c>
      <c r="G131" s="182">
        <v>5.1723558096519297E-3</v>
      </c>
      <c r="H131" s="181">
        <v>302</v>
      </c>
      <c r="I131" s="182">
        <v>2.0312762737514701E-3</v>
      </c>
      <c r="J131" s="181">
        <v>71313</v>
      </c>
      <c r="K131" s="182">
        <v>0.47965696990078999</v>
      </c>
      <c r="L131" s="181">
        <v>148675</v>
      </c>
    </row>
    <row r="132" spans="1:12" ht="15" x14ac:dyDescent="0.3">
      <c r="B132" s="200">
        <v>3</v>
      </c>
      <c r="C132" s="180" t="s">
        <v>867</v>
      </c>
      <c r="D132" s="181">
        <v>88220</v>
      </c>
      <c r="E132" s="182">
        <v>0.59424614534848497</v>
      </c>
      <c r="F132" s="181">
        <v>611</v>
      </c>
      <c r="G132" s="182">
        <v>4.1156698572650703E-3</v>
      </c>
      <c r="H132" s="181">
        <v>356</v>
      </c>
      <c r="I132" s="182">
        <v>2.3980007678991201E-3</v>
      </c>
      <c r="J132" s="181">
        <v>59270</v>
      </c>
      <c r="K132" s="182">
        <v>0.39924018402635097</v>
      </c>
      <c r="L132" s="181">
        <v>148457</v>
      </c>
    </row>
    <row r="133" spans="1:12" ht="15" x14ac:dyDescent="0.3">
      <c r="B133" s="200">
        <v>3</v>
      </c>
      <c r="C133" s="180" t="s">
        <v>866</v>
      </c>
      <c r="D133" s="181">
        <v>290098</v>
      </c>
      <c r="E133" s="182">
        <v>0.64100847392087301</v>
      </c>
      <c r="F133" s="181">
        <v>1175</v>
      </c>
      <c r="G133" s="182">
        <v>2.5963121319589398E-3</v>
      </c>
      <c r="H133" s="181">
        <v>683</v>
      </c>
      <c r="I133" s="182">
        <v>1.50917547755571E-3</v>
      </c>
      <c r="J133" s="181">
        <v>160609</v>
      </c>
      <c r="K133" s="182">
        <v>0.35488603846961198</v>
      </c>
      <c r="L133" s="181">
        <v>452565</v>
      </c>
    </row>
    <row r="134" spans="1:12" ht="15" x14ac:dyDescent="0.3">
      <c r="B134" s="200">
        <v>3</v>
      </c>
      <c r="C134" s="180" t="s">
        <v>865</v>
      </c>
      <c r="D134" s="181">
        <v>350984</v>
      </c>
      <c r="E134" s="182">
        <v>0.62301571100693498</v>
      </c>
      <c r="F134" s="181">
        <v>1615</v>
      </c>
      <c r="G134" s="182">
        <v>2.8667129364193201E-3</v>
      </c>
      <c r="H134" s="181">
        <v>1041</v>
      </c>
      <c r="I134" s="182">
        <v>1.84783168223685E-3</v>
      </c>
      <c r="J134" s="181">
        <v>209723</v>
      </c>
      <c r="K134" s="182">
        <v>0.37226974437440902</v>
      </c>
      <c r="L134" s="181">
        <v>563363</v>
      </c>
    </row>
    <row r="135" spans="1:12" ht="15" x14ac:dyDescent="0.3">
      <c r="B135" s="200">
        <v>3</v>
      </c>
      <c r="C135" s="180" t="s">
        <v>864</v>
      </c>
      <c r="D135" s="181">
        <v>377896</v>
      </c>
      <c r="E135" s="182">
        <v>0.63179893233376905</v>
      </c>
      <c r="F135" s="181">
        <v>1738</v>
      </c>
      <c r="G135" s="182">
        <v>2.9057374102824298E-3</v>
      </c>
      <c r="H135" s="181">
        <v>1443</v>
      </c>
      <c r="I135" s="182">
        <v>2.4125311179732699E-3</v>
      </c>
      <c r="J135" s="181">
        <v>217050</v>
      </c>
      <c r="K135" s="182">
        <v>0.362882799137976</v>
      </c>
      <c r="L135" s="181">
        <v>598127</v>
      </c>
    </row>
    <row r="136" spans="1:12" ht="15" x14ac:dyDescent="0.3">
      <c r="B136" s="200">
        <v>3</v>
      </c>
      <c r="C136" s="180" t="s">
        <v>863</v>
      </c>
      <c r="D136" s="181">
        <v>367688</v>
      </c>
      <c r="E136" s="182">
        <v>0.65548309807431104</v>
      </c>
      <c r="F136" s="181">
        <v>1649</v>
      </c>
      <c r="G136" s="182">
        <v>2.93969786537646E-3</v>
      </c>
      <c r="H136" s="181">
        <v>1813</v>
      </c>
      <c r="I136" s="182">
        <v>3.2320632079608901E-3</v>
      </c>
      <c r="J136" s="181">
        <v>189792</v>
      </c>
      <c r="K136" s="182">
        <v>0.33834514085235201</v>
      </c>
      <c r="L136" s="181">
        <v>560942</v>
      </c>
    </row>
    <row r="137" spans="1:12" ht="15" x14ac:dyDescent="0.3">
      <c r="B137" s="200">
        <v>3</v>
      </c>
      <c r="C137" s="180" t="s">
        <v>862</v>
      </c>
      <c r="D137" s="181">
        <v>341655</v>
      </c>
      <c r="E137" s="182">
        <v>0.69870670086015396</v>
      </c>
      <c r="F137" s="181">
        <v>1737</v>
      </c>
      <c r="G137" s="182">
        <v>3.5522779979631201E-3</v>
      </c>
      <c r="H137" s="181">
        <v>2311</v>
      </c>
      <c r="I137" s="182">
        <v>4.7261453386832197E-3</v>
      </c>
      <c r="J137" s="181">
        <v>143279</v>
      </c>
      <c r="K137" s="182">
        <v>0.29301487580319902</v>
      </c>
      <c r="L137" s="181">
        <v>488982</v>
      </c>
    </row>
    <row r="138" spans="1:12" ht="15" x14ac:dyDescent="0.3">
      <c r="B138" s="200">
        <v>3</v>
      </c>
      <c r="C138" s="180" t="s">
        <v>861</v>
      </c>
      <c r="D138" s="181">
        <v>305823</v>
      </c>
      <c r="E138" s="182">
        <v>0.75223772663208299</v>
      </c>
      <c r="F138" s="181">
        <v>1704</v>
      </c>
      <c r="G138" s="182">
        <v>4.1913560660286203E-3</v>
      </c>
      <c r="H138" s="181">
        <v>3019</v>
      </c>
      <c r="I138" s="182">
        <v>7.4258826075941304E-3</v>
      </c>
      <c r="J138" s="181">
        <v>96005</v>
      </c>
      <c r="K138" s="182">
        <v>0.23614503469429399</v>
      </c>
      <c r="L138" s="181">
        <v>406551</v>
      </c>
    </row>
    <row r="139" spans="1:12" ht="15" x14ac:dyDescent="0.3">
      <c r="B139" s="200">
        <v>3</v>
      </c>
      <c r="C139" s="180" t="s">
        <v>860</v>
      </c>
      <c r="D139" s="181">
        <v>334797</v>
      </c>
      <c r="E139" s="182">
        <v>0.80579610383984102</v>
      </c>
      <c r="F139" s="181">
        <v>3018</v>
      </c>
      <c r="G139" s="182">
        <v>7.2637826545298798E-3</v>
      </c>
      <c r="H139" s="181">
        <v>4890</v>
      </c>
      <c r="I139" s="182">
        <v>1.1769349629108999E-2</v>
      </c>
      <c r="J139" s="181">
        <v>72781</v>
      </c>
      <c r="K139" s="182">
        <v>0.175170763876521</v>
      </c>
      <c r="L139" s="181">
        <v>415486</v>
      </c>
    </row>
    <row r="140" spans="1:12" ht="15" x14ac:dyDescent="0.3">
      <c r="B140" s="200">
        <v>3</v>
      </c>
      <c r="C140" s="180" t="s">
        <v>859</v>
      </c>
      <c r="D140" s="181">
        <v>333257</v>
      </c>
      <c r="E140" s="182">
        <v>0.834339777580828</v>
      </c>
      <c r="F140" s="181">
        <v>2683</v>
      </c>
      <c r="G140" s="182">
        <v>6.7171390946007504E-3</v>
      </c>
      <c r="H140" s="181">
        <v>6937</v>
      </c>
      <c r="I140" s="182">
        <v>1.73674222509301E-2</v>
      </c>
      <c r="J140" s="181">
        <v>56549</v>
      </c>
      <c r="K140" s="182">
        <v>0.141575661073641</v>
      </c>
      <c r="L140" s="181">
        <v>399426</v>
      </c>
    </row>
    <row r="141" spans="1:12" ht="15" x14ac:dyDescent="0.3">
      <c r="B141" s="200">
        <v>3</v>
      </c>
      <c r="C141" s="180" t="s">
        <v>858</v>
      </c>
      <c r="D141" s="181">
        <v>292782</v>
      </c>
      <c r="E141" s="182">
        <v>0.85044049600460103</v>
      </c>
      <c r="F141" s="181">
        <v>2273</v>
      </c>
      <c r="G141" s="182">
        <v>6.60235686421453E-3</v>
      </c>
      <c r="H141" s="181">
        <v>8885</v>
      </c>
      <c r="I141" s="182">
        <v>2.58081569461267E-2</v>
      </c>
      <c r="J141" s="181">
        <v>40331</v>
      </c>
      <c r="K141" s="182">
        <v>0.11714899018505801</v>
      </c>
      <c r="L141" s="181">
        <v>344271</v>
      </c>
    </row>
    <row r="142" spans="1:12" ht="15" x14ac:dyDescent="0.3">
      <c r="B142" s="200">
        <v>3</v>
      </c>
      <c r="C142" s="180" t="s">
        <v>857</v>
      </c>
      <c r="D142" s="181">
        <v>232343</v>
      </c>
      <c r="E142" s="182">
        <v>0.85706644632245299</v>
      </c>
      <c r="F142" s="181">
        <v>1586</v>
      </c>
      <c r="G142" s="182">
        <v>5.8504339871113401E-3</v>
      </c>
      <c r="H142" s="181">
        <v>10431</v>
      </c>
      <c r="I142" s="182">
        <v>3.8477854299847701E-2</v>
      </c>
      <c r="J142" s="181">
        <v>26731</v>
      </c>
      <c r="K142" s="182">
        <v>9.8605265390588406E-2</v>
      </c>
      <c r="L142" s="181">
        <v>271091</v>
      </c>
    </row>
    <row r="143" spans="1:12" ht="15" x14ac:dyDescent="0.3">
      <c r="B143" s="200">
        <v>3</v>
      </c>
      <c r="C143" s="180" t="s">
        <v>856</v>
      </c>
      <c r="D143" s="181">
        <v>192008</v>
      </c>
      <c r="E143" s="182">
        <v>0.858715826099401</v>
      </c>
      <c r="F143" s="181">
        <v>1393</v>
      </c>
      <c r="G143" s="182">
        <v>6.229902638205E-3</v>
      </c>
      <c r="H143" s="181">
        <v>13310</v>
      </c>
      <c r="I143" s="182">
        <v>5.9526205394478497E-2</v>
      </c>
      <c r="J143" s="181">
        <v>16888</v>
      </c>
      <c r="K143" s="182">
        <v>7.5528065867915301E-2</v>
      </c>
      <c r="L143" s="181">
        <v>223599</v>
      </c>
    </row>
    <row r="144" spans="1:12" ht="15" x14ac:dyDescent="0.3">
      <c r="B144" s="200">
        <v>3</v>
      </c>
      <c r="C144" s="180" t="s">
        <v>855</v>
      </c>
      <c r="D144" s="181">
        <v>61105</v>
      </c>
      <c r="E144" s="182">
        <v>0.32275699601736701</v>
      </c>
      <c r="F144" s="181">
        <v>1339</v>
      </c>
      <c r="G144" s="182">
        <v>7.0726064588373201E-3</v>
      </c>
      <c r="H144" s="181">
        <v>116413</v>
      </c>
      <c r="I144" s="182">
        <v>0.61489420141346496</v>
      </c>
      <c r="J144" s="181">
        <v>10465</v>
      </c>
      <c r="K144" s="182">
        <v>5.5276196110330501E-2</v>
      </c>
      <c r="L144" s="181">
        <v>189322</v>
      </c>
    </row>
    <row r="145" spans="1:12" ht="15" x14ac:dyDescent="0.3">
      <c r="B145" s="200">
        <v>3</v>
      </c>
      <c r="C145" s="180" t="s">
        <v>622</v>
      </c>
      <c r="D145" s="181">
        <v>72182</v>
      </c>
      <c r="E145" s="182">
        <v>0.30703202096165</v>
      </c>
      <c r="F145" s="181">
        <v>5059</v>
      </c>
      <c r="G145" s="182">
        <v>2.1518868887603401E-2</v>
      </c>
      <c r="H145" s="181">
        <v>145262</v>
      </c>
      <c r="I145" s="182">
        <v>0.61788375812434104</v>
      </c>
      <c r="J145" s="181">
        <v>12593</v>
      </c>
      <c r="K145" s="182">
        <v>5.35653520264062E-2</v>
      </c>
      <c r="L145" s="181">
        <v>235096</v>
      </c>
    </row>
    <row r="146" spans="1:12" ht="15" x14ac:dyDescent="0.3">
      <c r="A146" s="15"/>
      <c r="B146" s="200">
        <v>2</v>
      </c>
      <c r="C146" s="180" t="s">
        <v>870</v>
      </c>
      <c r="D146" s="181">
        <v>34575</v>
      </c>
      <c r="E146" s="182">
        <v>5.9767051111848699E-2</v>
      </c>
      <c r="F146" s="181">
        <v>1522</v>
      </c>
      <c r="G146" s="182">
        <v>2.6309602832171701E-3</v>
      </c>
      <c r="H146" s="181">
        <v>791</v>
      </c>
      <c r="I146" s="182">
        <v>1.3673387542869799E-3</v>
      </c>
      <c r="J146" s="181">
        <v>541608</v>
      </c>
      <c r="K146" s="182">
        <v>0.93623464985064697</v>
      </c>
      <c r="L146" s="181">
        <v>578496</v>
      </c>
    </row>
    <row r="147" spans="1:12" ht="15" x14ac:dyDescent="0.3">
      <c r="B147" s="200">
        <v>2</v>
      </c>
      <c r="C147" s="180" t="s">
        <v>869</v>
      </c>
      <c r="D147" s="181">
        <v>106493</v>
      </c>
      <c r="E147" s="182">
        <v>0.31300848852520702</v>
      </c>
      <c r="F147" s="181">
        <v>1293</v>
      </c>
      <c r="G147" s="182">
        <v>3.8004373589164801E-3</v>
      </c>
      <c r="H147" s="181">
        <v>711</v>
      </c>
      <c r="I147" s="182">
        <v>2.08979966139955E-3</v>
      </c>
      <c r="J147" s="181">
        <v>231727</v>
      </c>
      <c r="K147" s="182">
        <v>0.68110127445447699</v>
      </c>
      <c r="L147" s="181">
        <v>340224</v>
      </c>
    </row>
    <row r="148" spans="1:12" ht="15" x14ac:dyDescent="0.3">
      <c r="B148" s="200">
        <v>2</v>
      </c>
      <c r="C148" s="180" t="s">
        <v>868</v>
      </c>
      <c r="D148" s="181">
        <v>74925</v>
      </c>
      <c r="E148" s="182">
        <v>0.469019956431379</v>
      </c>
      <c r="F148" s="181">
        <v>679</v>
      </c>
      <c r="G148" s="182">
        <v>4.2504444500087602E-3</v>
      </c>
      <c r="H148" s="181">
        <v>359</v>
      </c>
      <c r="I148" s="182">
        <v>2.24728948093247E-3</v>
      </c>
      <c r="J148" s="181">
        <v>83785</v>
      </c>
      <c r="K148" s="182">
        <v>0.52448230963767895</v>
      </c>
      <c r="L148" s="181">
        <v>159748</v>
      </c>
    </row>
    <row r="149" spans="1:12" ht="15" x14ac:dyDescent="0.3">
      <c r="B149" s="200">
        <v>2</v>
      </c>
      <c r="C149" s="180" t="s">
        <v>867</v>
      </c>
      <c r="D149" s="181">
        <v>88242</v>
      </c>
      <c r="E149" s="182">
        <v>0.56195431358938297</v>
      </c>
      <c r="F149" s="181">
        <v>597</v>
      </c>
      <c r="G149" s="182">
        <v>3.8018939418061901E-3</v>
      </c>
      <c r="H149" s="181">
        <v>365</v>
      </c>
      <c r="I149" s="182">
        <v>2.3244410196972499E-3</v>
      </c>
      <c r="J149" s="181">
        <v>67823</v>
      </c>
      <c r="K149" s="182">
        <v>0.43191935144911398</v>
      </c>
      <c r="L149" s="181">
        <v>157027</v>
      </c>
    </row>
    <row r="150" spans="1:12" ht="15" x14ac:dyDescent="0.3">
      <c r="B150" s="200">
        <v>2</v>
      </c>
      <c r="C150" s="180" t="s">
        <v>866</v>
      </c>
      <c r="D150" s="181">
        <v>277757</v>
      </c>
      <c r="E150" s="182">
        <v>0.62570425152789599</v>
      </c>
      <c r="F150" s="181">
        <v>1079</v>
      </c>
      <c r="G150" s="182">
        <v>2.4306674085571201E-3</v>
      </c>
      <c r="H150" s="181">
        <v>666</v>
      </c>
      <c r="I150" s="182">
        <v>1.5003007359583301E-3</v>
      </c>
      <c r="J150" s="181">
        <v>164409</v>
      </c>
      <c r="K150" s="182">
        <v>0.37036478032758802</v>
      </c>
      <c r="L150" s="181">
        <v>443911</v>
      </c>
    </row>
    <row r="151" spans="1:12" ht="15" x14ac:dyDescent="0.3">
      <c r="B151" s="200">
        <v>2</v>
      </c>
      <c r="C151" s="180" t="s">
        <v>865</v>
      </c>
      <c r="D151" s="181">
        <v>327632</v>
      </c>
      <c r="E151" s="182">
        <v>0.60846907715250897</v>
      </c>
      <c r="F151" s="181">
        <v>1499</v>
      </c>
      <c r="G151" s="182">
        <v>2.7839012875775599E-3</v>
      </c>
      <c r="H151" s="181">
        <v>1028</v>
      </c>
      <c r="I151" s="182">
        <v>1.9091731311739401E-3</v>
      </c>
      <c r="J151" s="181">
        <v>208294</v>
      </c>
      <c r="K151" s="182">
        <v>0.38683784842873897</v>
      </c>
      <c r="L151" s="181">
        <v>538453</v>
      </c>
    </row>
    <row r="152" spans="1:12" ht="15" x14ac:dyDescent="0.3">
      <c r="B152" s="200">
        <v>2</v>
      </c>
      <c r="C152" s="180" t="s">
        <v>864</v>
      </c>
      <c r="D152" s="181">
        <v>356212</v>
      </c>
      <c r="E152" s="182">
        <v>0.61387708395804697</v>
      </c>
      <c r="F152" s="181">
        <v>1634</v>
      </c>
      <c r="G152" s="182">
        <v>2.8159499264130599E-3</v>
      </c>
      <c r="H152" s="181">
        <v>1321</v>
      </c>
      <c r="I152" s="182">
        <v>2.2765421375713899E-3</v>
      </c>
      <c r="J152" s="181">
        <v>221099</v>
      </c>
      <c r="K152" s="182">
        <v>0.38103042397796899</v>
      </c>
      <c r="L152" s="181">
        <v>580266</v>
      </c>
    </row>
    <row r="153" spans="1:12" ht="15" x14ac:dyDescent="0.3">
      <c r="B153" s="200">
        <v>2</v>
      </c>
      <c r="C153" s="180" t="s">
        <v>863</v>
      </c>
      <c r="D153" s="181">
        <v>352550</v>
      </c>
      <c r="E153" s="182">
        <v>0.64340164285961998</v>
      </c>
      <c r="F153" s="181">
        <v>1596</v>
      </c>
      <c r="G153" s="182">
        <v>2.9126904609387402E-3</v>
      </c>
      <c r="H153" s="181">
        <v>1650</v>
      </c>
      <c r="I153" s="182">
        <v>3.0112401381885501E-3</v>
      </c>
      <c r="J153" s="181">
        <v>192151</v>
      </c>
      <c r="K153" s="182">
        <v>0.35067442654125303</v>
      </c>
      <c r="L153" s="181">
        <v>547947</v>
      </c>
    </row>
    <row r="154" spans="1:12" ht="15" x14ac:dyDescent="0.3">
      <c r="B154" s="200">
        <v>2</v>
      </c>
      <c r="C154" s="180" t="s">
        <v>862</v>
      </c>
      <c r="D154" s="181">
        <v>331336</v>
      </c>
      <c r="E154" s="182">
        <v>0.69032072570597602</v>
      </c>
      <c r="F154" s="181">
        <v>1516</v>
      </c>
      <c r="G154" s="182">
        <v>3.15850441898936E-3</v>
      </c>
      <c r="H154" s="181">
        <v>2049</v>
      </c>
      <c r="I154" s="182">
        <v>4.2689812364836398E-3</v>
      </c>
      <c r="J154" s="181">
        <v>145073</v>
      </c>
      <c r="K154" s="182">
        <v>0.30225178863855101</v>
      </c>
      <c r="L154" s="181">
        <v>479974</v>
      </c>
    </row>
    <row r="155" spans="1:12" ht="15" x14ac:dyDescent="0.3">
      <c r="B155" s="200">
        <v>2</v>
      </c>
      <c r="C155" s="180" t="s">
        <v>861</v>
      </c>
      <c r="D155" s="181">
        <v>295823</v>
      </c>
      <c r="E155" s="182">
        <v>0.74148164486843404</v>
      </c>
      <c r="F155" s="181">
        <v>1628</v>
      </c>
      <c r="G155" s="182">
        <v>4.0805891287892101E-3</v>
      </c>
      <c r="H155" s="181">
        <v>2693</v>
      </c>
      <c r="I155" s="182">
        <v>6.7500162922784603E-3</v>
      </c>
      <c r="J155" s="181">
        <v>98818</v>
      </c>
      <c r="K155" s="182">
        <v>0.24768774971049901</v>
      </c>
      <c r="L155" s="181">
        <v>398962</v>
      </c>
    </row>
    <row r="156" spans="1:12" ht="15" x14ac:dyDescent="0.3">
      <c r="B156" s="200">
        <v>2</v>
      </c>
      <c r="C156" s="180" t="s">
        <v>860</v>
      </c>
      <c r="D156" s="181">
        <v>325351</v>
      </c>
      <c r="E156" s="182">
        <v>0.79528671544051699</v>
      </c>
      <c r="F156" s="181">
        <v>2693</v>
      </c>
      <c r="G156" s="182">
        <v>6.5827586965502196E-3</v>
      </c>
      <c r="H156" s="181">
        <v>4576</v>
      </c>
      <c r="I156" s="182">
        <v>1.1185556552326E-2</v>
      </c>
      <c r="J156" s="181">
        <v>76479</v>
      </c>
      <c r="K156" s="182">
        <v>0.186944969310607</v>
      </c>
      <c r="L156" s="181">
        <v>409099</v>
      </c>
    </row>
    <row r="157" spans="1:12" ht="15" x14ac:dyDescent="0.3">
      <c r="B157" s="200">
        <v>2</v>
      </c>
      <c r="C157" s="180" t="s">
        <v>859</v>
      </c>
      <c r="D157" s="181">
        <v>321998</v>
      </c>
      <c r="E157" s="182">
        <v>0.82397527035257101</v>
      </c>
      <c r="F157" s="181">
        <v>2470</v>
      </c>
      <c r="G157" s="182">
        <v>6.3205949036045303E-3</v>
      </c>
      <c r="H157" s="181">
        <v>6207</v>
      </c>
      <c r="I157" s="182">
        <v>1.5883373508774602E-2</v>
      </c>
      <c r="J157" s="181">
        <v>60111</v>
      </c>
      <c r="K157" s="182">
        <v>0.15382076123504901</v>
      </c>
      <c r="L157" s="181">
        <v>390786</v>
      </c>
    </row>
    <row r="158" spans="1:12" ht="15" x14ac:dyDescent="0.3">
      <c r="B158" s="200">
        <v>2</v>
      </c>
      <c r="C158" s="180" t="s">
        <v>858</v>
      </c>
      <c r="D158" s="181">
        <v>279390</v>
      </c>
      <c r="E158" s="182">
        <v>0.83989682787811704</v>
      </c>
      <c r="F158" s="181">
        <v>2169</v>
      </c>
      <c r="G158" s="182">
        <v>6.5204059546427502E-3</v>
      </c>
      <c r="H158" s="181">
        <v>7882</v>
      </c>
      <c r="I158" s="182">
        <v>2.36947163367884E-2</v>
      </c>
      <c r="J158" s="181">
        <v>43207</v>
      </c>
      <c r="K158" s="182">
        <v>0.12988804983045099</v>
      </c>
      <c r="L158" s="181">
        <v>332648</v>
      </c>
    </row>
    <row r="159" spans="1:12" ht="15" x14ac:dyDescent="0.3">
      <c r="B159" s="200">
        <v>2</v>
      </c>
      <c r="C159" s="180" t="s">
        <v>857</v>
      </c>
      <c r="D159" s="181">
        <v>217445</v>
      </c>
      <c r="E159" s="182">
        <v>0.84899987896251305</v>
      </c>
      <c r="F159" s="181">
        <v>1539</v>
      </c>
      <c r="G159" s="182">
        <v>6.0089255385191997E-3</v>
      </c>
      <c r="H159" s="181">
        <v>9624</v>
      </c>
      <c r="I159" s="182">
        <v>3.7576282899745801E-2</v>
      </c>
      <c r="J159" s="181">
        <v>27511</v>
      </c>
      <c r="K159" s="182">
        <v>0.10741491259922099</v>
      </c>
      <c r="L159" s="181">
        <v>256119</v>
      </c>
    </row>
    <row r="160" spans="1:12" ht="15" x14ac:dyDescent="0.3">
      <c r="B160" s="200">
        <v>2</v>
      </c>
      <c r="C160" s="180" t="s">
        <v>856</v>
      </c>
      <c r="D160" s="181">
        <v>175153</v>
      </c>
      <c r="E160" s="182">
        <v>0.853289358302317</v>
      </c>
      <c r="F160" s="181">
        <v>1398</v>
      </c>
      <c r="G160" s="182">
        <v>6.8106085702593702E-3</v>
      </c>
      <c r="H160" s="181">
        <v>11697</v>
      </c>
      <c r="I160" s="182">
        <v>5.69840403764834E-2</v>
      </c>
      <c r="J160" s="181">
        <v>17020</v>
      </c>
      <c r="K160" s="182">
        <v>8.2915992750940207E-2</v>
      </c>
      <c r="L160" s="181">
        <v>205268</v>
      </c>
    </row>
    <row r="161" spans="1:12" ht="15" x14ac:dyDescent="0.3">
      <c r="B161" s="200">
        <v>2</v>
      </c>
      <c r="C161" s="180" t="s">
        <v>855</v>
      </c>
      <c r="D161" s="181">
        <v>60487</v>
      </c>
      <c r="E161" s="182">
        <v>0.35937852771671303</v>
      </c>
      <c r="F161" s="181">
        <v>1284</v>
      </c>
      <c r="G161" s="182">
        <v>7.6287802269621504E-3</v>
      </c>
      <c r="H161" s="181">
        <v>96238</v>
      </c>
      <c r="I161" s="182">
        <v>0.57179014912958204</v>
      </c>
      <c r="J161" s="181">
        <v>10301</v>
      </c>
      <c r="K161" s="182">
        <v>6.12025429267423E-2</v>
      </c>
      <c r="L161" s="181">
        <v>168310</v>
      </c>
    </row>
    <row r="162" spans="1:12" ht="15" x14ac:dyDescent="0.3">
      <c r="B162" s="200">
        <v>2</v>
      </c>
      <c r="C162" s="180" t="s">
        <v>622</v>
      </c>
      <c r="D162" s="181">
        <v>70755</v>
      </c>
      <c r="E162" s="182">
        <v>0.33618416363765902</v>
      </c>
      <c r="F162" s="181">
        <v>4999</v>
      </c>
      <c r="G162" s="182">
        <v>2.37521678188772E-2</v>
      </c>
      <c r="H162" s="181">
        <v>121867</v>
      </c>
      <c r="I162" s="182">
        <v>0.57903689449552198</v>
      </c>
      <c r="J162" s="181">
        <v>12844</v>
      </c>
      <c r="K162" s="182">
        <v>6.1026774047941497E-2</v>
      </c>
      <c r="L162" s="181">
        <v>210465</v>
      </c>
    </row>
    <row r="163" spans="1:12" ht="15" x14ac:dyDescent="0.3">
      <c r="A163" s="15"/>
      <c r="B163" s="200">
        <v>1</v>
      </c>
      <c r="C163" s="180" t="s">
        <v>870</v>
      </c>
      <c r="D163" s="181">
        <v>32316</v>
      </c>
      <c r="E163" s="182">
        <v>4.9181226030315897E-2</v>
      </c>
      <c r="F163" s="181">
        <v>1144</v>
      </c>
      <c r="G163" s="182">
        <v>1.74103609910513E-3</v>
      </c>
      <c r="H163" s="181">
        <v>678</v>
      </c>
      <c r="I163" s="182">
        <v>1.0318378279661499E-3</v>
      </c>
      <c r="J163" s="181">
        <v>622942</v>
      </c>
      <c r="K163" s="182">
        <v>0.94804590004261302</v>
      </c>
      <c r="L163" s="181">
        <v>657080</v>
      </c>
    </row>
    <row r="164" spans="1:12" ht="15" x14ac:dyDescent="0.3">
      <c r="B164" s="200">
        <v>1</v>
      </c>
      <c r="C164" s="180" t="s">
        <v>869</v>
      </c>
      <c r="D164" s="181">
        <v>106809</v>
      </c>
      <c r="E164" s="182">
        <v>0.28044015942782402</v>
      </c>
      <c r="F164" s="181">
        <v>1132</v>
      </c>
      <c r="G164" s="182">
        <v>2.97220515567318E-3</v>
      </c>
      <c r="H164" s="181">
        <v>753</v>
      </c>
      <c r="I164" s="182">
        <v>1.97709406556706E-3</v>
      </c>
      <c r="J164" s="181">
        <v>272168</v>
      </c>
      <c r="K164" s="182">
        <v>0.71461054135093505</v>
      </c>
      <c r="L164" s="181">
        <v>380862</v>
      </c>
    </row>
    <row r="165" spans="1:12" ht="15" x14ac:dyDescent="0.3">
      <c r="B165" s="200">
        <v>1</v>
      </c>
      <c r="C165" s="180" t="s">
        <v>868</v>
      </c>
      <c r="D165" s="181">
        <v>75666</v>
      </c>
      <c r="E165" s="182">
        <v>0.42895773689730399</v>
      </c>
      <c r="F165" s="181">
        <v>681</v>
      </c>
      <c r="G165" s="182">
        <v>3.8606536466453101E-3</v>
      </c>
      <c r="H165" s="181">
        <v>394</v>
      </c>
      <c r="I165" s="182">
        <v>2.23362340202387E-3</v>
      </c>
      <c r="J165" s="181">
        <v>99654</v>
      </c>
      <c r="K165" s="182">
        <v>0.56494798605402696</v>
      </c>
      <c r="L165" s="181">
        <v>176395</v>
      </c>
    </row>
    <row r="166" spans="1:12" ht="15" x14ac:dyDescent="0.3">
      <c r="B166" s="200">
        <v>1</v>
      </c>
      <c r="C166" s="180" t="s">
        <v>867</v>
      </c>
      <c r="D166" s="181">
        <v>87556</v>
      </c>
      <c r="E166" s="182">
        <v>0.523826332509707</v>
      </c>
      <c r="F166" s="181">
        <v>576</v>
      </c>
      <c r="G166" s="182">
        <v>3.44606843078248E-3</v>
      </c>
      <c r="H166" s="181">
        <v>414</v>
      </c>
      <c r="I166" s="182">
        <v>2.4768616846249101E-3</v>
      </c>
      <c r="J166" s="181">
        <v>78601</v>
      </c>
      <c r="K166" s="182">
        <v>0.47025073737488599</v>
      </c>
      <c r="L166" s="181">
        <v>167147</v>
      </c>
    </row>
    <row r="167" spans="1:12" ht="15" x14ac:dyDescent="0.3">
      <c r="B167" s="200">
        <v>1</v>
      </c>
      <c r="C167" s="180" t="s">
        <v>866</v>
      </c>
      <c r="D167" s="181">
        <v>256812</v>
      </c>
      <c r="E167" s="182">
        <v>0.59576304214687403</v>
      </c>
      <c r="F167" s="181">
        <v>980</v>
      </c>
      <c r="G167" s="182">
        <v>2.2734443145333398E-3</v>
      </c>
      <c r="H167" s="181">
        <v>670</v>
      </c>
      <c r="I167" s="182">
        <v>1.55429356197688E-3</v>
      </c>
      <c r="J167" s="181">
        <v>172602</v>
      </c>
      <c r="K167" s="182">
        <v>0.40040921997661599</v>
      </c>
      <c r="L167" s="181">
        <v>431064</v>
      </c>
    </row>
    <row r="168" spans="1:12" ht="15" x14ac:dyDescent="0.3">
      <c r="B168" s="200">
        <v>1</v>
      </c>
      <c r="C168" s="180" t="s">
        <v>865</v>
      </c>
      <c r="D168" s="181">
        <v>291432</v>
      </c>
      <c r="E168" s="182">
        <v>0.57731828059658896</v>
      </c>
      <c r="F168" s="181">
        <v>1260</v>
      </c>
      <c r="G168" s="182">
        <v>2.4960232011299499E-3</v>
      </c>
      <c r="H168" s="181">
        <v>1021</v>
      </c>
      <c r="I168" s="182">
        <v>2.0225711812330701E-3</v>
      </c>
      <c r="J168" s="181">
        <v>211090</v>
      </c>
      <c r="K168" s="182">
        <v>0.41816312502104802</v>
      </c>
      <c r="L168" s="181">
        <v>504803</v>
      </c>
    </row>
    <row r="169" spans="1:12" ht="15" x14ac:dyDescent="0.3">
      <c r="B169" s="200">
        <v>1</v>
      </c>
      <c r="C169" s="180" t="s">
        <v>864</v>
      </c>
      <c r="D169" s="181">
        <v>325275</v>
      </c>
      <c r="E169" s="182">
        <v>0.58999845823168195</v>
      </c>
      <c r="F169" s="181">
        <v>1361</v>
      </c>
      <c r="G169" s="182">
        <v>2.4686431531882901E-3</v>
      </c>
      <c r="H169" s="181">
        <v>1196</v>
      </c>
      <c r="I169" s="182">
        <v>2.1693587150721501E-3</v>
      </c>
      <c r="J169" s="181">
        <v>223483</v>
      </c>
      <c r="K169" s="182">
        <v>0.40536353990005702</v>
      </c>
      <c r="L169" s="181">
        <v>551315</v>
      </c>
    </row>
    <row r="170" spans="1:12" ht="15" x14ac:dyDescent="0.3">
      <c r="B170" s="200">
        <v>1</v>
      </c>
      <c r="C170" s="180" t="s">
        <v>863</v>
      </c>
      <c r="D170" s="181">
        <v>336975</v>
      </c>
      <c r="E170" s="182">
        <v>0.62712741308429998</v>
      </c>
      <c r="F170" s="181">
        <v>1335</v>
      </c>
      <c r="G170" s="182">
        <v>2.48450210391732E-3</v>
      </c>
      <c r="H170" s="181">
        <v>1528</v>
      </c>
      <c r="I170" s="182">
        <v>2.8436848050829001E-3</v>
      </c>
      <c r="J170" s="181">
        <v>197493</v>
      </c>
      <c r="K170" s="182">
        <v>0.36754440000670002</v>
      </c>
      <c r="L170" s="181">
        <v>537331</v>
      </c>
    </row>
    <row r="171" spans="1:12" ht="15" x14ac:dyDescent="0.3">
      <c r="B171" s="200">
        <v>1</v>
      </c>
      <c r="C171" s="180" t="s">
        <v>862</v>
      </c>
      <c r="D171" s="181">
        <v>318490</v>
      </c>
      <c r="E171" s="182">
        <v>0.67630870373988194</v>
      </c>
      <c r="F171" s="181">
        <v>1326</v>
      </c>
      <c r="G171" s="182">
        <v>2.8157409688187498E-3</v>
      </c>
      <c r="H171" s="181">
        <v>1865</v>
      </c>
      <c r="I171" s="182">
        <v>3.9602993264305896E-3</v>
      </c>
      <c r="J171" s="181">
        <v>149243</v>
      </c>
      <c r="K171" s="182">
        <v>0.31691525596486902</v>
      </c>
      <c r="L171" s="181">
        <v>470924</v>
      </c>
    </row>
    <row r="172" spans="1:12" ht="15" x14ac:dyDescent="0.3">
      <c r="B172" s="200">
        <v>1</v>
      </c>
      <c r="C172" s="180" t="s">
        <v>861</v>
      </c>
      <c r="D172" s="181">
        <v>281509</v>
      </c>
      <c r="E172" s="182">
        <v>0.72598397986393703</v>
      </c>
      <c r="F172" s="181">
        <v>1393</v>
      </c>
      <c r="G172" s="182">
        <v>3.5924097771313302E-3</v>
      </c>
      <c r="H172" s="181">
        <v>2315</v>
      </c>
      <c r="I172" s="182">
        <v>5.9701569519447504E-3</v>
      </c>
      <c r="J172" s="181">
        <v>102545</v>
      </c>
      <c r="K172" s="182">
        <v>0.264453453406987</v>
      </c>
      <c r="L172" s="181">
        <v>387762</v>
      </c>
    </row>
    <row r="173" spans="1:12" ht="15" x14ac:dyDescent="0.3">
      <c r="B173" s="200">
        <v>1</v>
      </c>
      <c r="C173" s="180" t="s">
        <v>860</v>
      </c>
      <c r="D173" s="181">
        <v>308712</v>
      </c>
      <c r="E173" s="182">
        <v>0.78199480716864</v>
      </c>
      <c r="F173" s="181">
        <v>2278</v>
      </c>
      <c r="G173" s="182">
        <v>5.7703755303654004E-3</v>
      </c>
      <c r="H173" s="181">
        <v>3928</v>
      </c>
      <c r="I173" s="182">
        <v>9.9499715027547304E-3</v>
      </c>
      <c r="J173" s="181">
        <v>79857</v>
      </c>
      <c r="K173" s="182">
        <v>0.20228484579823899</v>
      </c>
      <c r="L173" s="181">
        <v>394775</v>
      </c>
    </row>
    <row r="174" spans="1:12" ht="15" x14ac:dyDescent="0.3">
      <c r="B174" s="200">
        <v>1</v>
      </c>
      <c r="C174" s="180" t="s">
        <v>859</v>
      </c>
      <c r="D174" s="181">
        <v>303031</v>
      </c>
      <c r="E174" s="182">
        <v>0.81465640071617895</v>
      </c>
      <c r="F174" s="181">
        <v>2130</v>
      </c>
      <c r="G174" s="182">
        <v>5.7262066703586802E-3</v>
      </c>
      <c r="H174" s="181">
        <v>5436</v>
      </c>
      <c r="I174" s="182">
        <v>1.46139246291407E-2</v>
      </c>
      <c r="J174" s="181">
        <v>61377</v>
      </c>
      <c r="K174" s="182">
        <v>0.165003467984321</v>
      </c>
      <c r="L174" s="181">
        <v>371974</v>
      </c>
    </row>
    <row r="175" spans="1:12" ht="15" x14ac:dyDescent="0.3">
      <c r="B175" s="200">
        <v>1</v>
      </c>
      <c r="C175" s="180" t="s">
        <v>858</v>
      </c>
      <c r="D175" s="181">
        <v>266431</v>
      </c>
      <c r="E175" s="182">
        <v>0.83566271257676605</v>
      </c>
      <c r="F175" s="181">
        <v>1978</v>
      </c>
      <c r="G175" s="182">
        <v>6.2040109652286802E-3</v>
      </c>
      <c r="H175" s="181">
        <v>7025</v>
      </c>
      <c r="I175" s="182">
        <v>2.2033962098448701E-2</v>
      </c>
      <c r="J175" s="181">
        <v>43392</v>
      </c>
      <c r="K175" s="182">
        <v>0.13609931435955699</v>
      </c>
      <c r="L175" s="181">
        <v>318826</v>
      </c>
    </row>
    <row r="176" spans="1:12" ht="15" x14ac:dyDescent="0.3">
      <c r="B176" s="200">
        <v>1</v>
      </c>
      <c r="C176" s="180" t="s">
        <v>857</v>
      </c>
      <c r="D176" s="181">
        <v>210085</v>
      </c>
      <c r="E176" s="182">
        <v>0.848872870090146</v>
      </c>
      <c r="F176" s="181">
        <v>1415</v>
      </c>
      <c r="G176" s="182">
        <v>5.7174720288338402E-3</v>
      </c>
      <c r="H176" s="181">
        <v>8487</v>
      </c>
      <c r="I176" s="182">
        <v>3.4292710324178598E-2</v>
      </c>
      <c r="J176" s="181">
        <v>27500</v>
      </c>
      <c r="K176" s="182">
        <v>0.111116947556841</v>
      </c>
      <c r="L176" s="181">
        <v>247487</v>
      </c>
    </row>
    <row r="177" spans="2:12" ht="15" x14ac:dyDescent="0.3">
      <c r="B177" s="200">
        <v>1</v>
      </c>
      <c r="C177" s="180" t="s">
        <v>856</v>
      </c>
      <c r="D177" s="181">
        <v>165661</v>
      </c>
      <c r="E177" s="182">
        <v>0.85433663733974197</v>
      </c>
      <c r="F177" s="181">
        <v>1334</v>
      </c>
      <c r="G177" s="182">
        <v>6.8796220849277499E-3</v>
      </c>
      <c r="H177" s="181">
        <v>10263</v>
      </c>
      <c r="I177" s="182">
        <v>5.2927707239590303E-2</v>
      </c>
      <c r="J177" s="181">
        <v>16648</v>
      </c>
      <c r="K177" s="182">
        <v>8.5856033335740004E-2</v>
      </c>
      <c r="L177" s="181">
        <v>193906</v>
      </c>
    </row>
    <row r="178" spans="2:12" ht="15" x14ac:dyDescent="0.3">
      <c r="B178" s="200">
        <v>1</v>
      </c>
      <c r="C178" s="180" t="s">
        <v>855</v>
      </c>
      <c r="D178" s="181">
        <v>60146</v>
      </c>
      <c r="E178" s="182">
        <v>0.398112233415851</v>
      </c>
      <c r="F178" s="181">
        <v>1291</v>
      </c>
      <c r="G178" s="182">
        <v>8.5452547690596896E-3</v>
      </c>
      <c r="H178" s="181">
        <v>80049</v>
      </c>
      <c r="I178" s="182">
        <v>0.52985212936364001</v>
      </c>
      <c r="J178" s="181">
        <v>9592</v>
      </c>
      <c r="K178" s="182">
        <v>6.3490382451448904E-2</v>
      </c>
      <c r="L178" s="181">
        <v>151078</v>
      </c>
    </row>
    <row r="179" spans="2:12" ht="15" x14ac:dyDescent="0.3">
      <c r="B179" s="201">
        <v>1</v>
      </c>
      <c r="C179" s="187" t="s">
        <v>622</v>
      </c>
      <c r="D179" s="188">
        <v>68700</v>
      </c>
      <c r="E179" s="189">
        <v>0.37370061521891701</v>
      </c>
      <c r="F179" s="188">
        <v>3987</v>
      </c>
      <c r="G179" s="189">
        <v>2.1687690726023601E-2</v>
      </c>
      <c r="H179" s="188">
        <v>99360</v>
      </c>
      <c r="I179" s="189">
        <v>0.54047879371399699</v>
      </c>
      <c r="J179" s="188">
        <v>11790</v>
      </c>
      <c r="K179" s="189">
        <v>6.4132900341063004E-2</v>
      </c>
      <c r="L179" s="188">
        <v>183837</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L368"/>
  <sheetViews>
    <sheetView workbookViewId="0"/>
  </sheetViews>
  <sheetFormatPr defaultColWidth="9.33203125" defaultRowHeight="14.4" x14ac:dyDescent="0.3"/>
  <cols>
    <col min="1" max="1" width="15.77734375" style="23" customWidth="1"/>
    <col min="2" max="2" width="21" style="23" customWidth="1"/>
    <col min="3" max="3" width="31.33203125" style="23" customWidth="1"/>
    <col min="4" max="4" width="31" style="23" customWidth="1"/>
    <col min="5" max="5" width="24" style="23" customWidth="1"/>
    <col min="6" max="6" width="62.33203125" style="23" customWidth="1"/>
    <col min="7" max="15" width="24" style="23" customWidth="1"/>
    <col min="16" max="16" width="9.33203125" style="23" customWidth="1"/>
    <col min="17" max="16384" width="9.33203125" style="23"/>
  </cols>
  <sheetData>
    <row r="1" spans="2:5" s="20" customFormat="1" x14ac:dyDescent="0.3"/>
    <row r="2" spans="2:5" s="20" customFormat="1" ht="23.25" customHeight="1" x14ac:dyDescent="0.4">
      <c r="C2" s="22" t="s">
        <v>875</v>
      </c>
      <c r="D2" s="22"/>
      <c r="E2" s="22"/>
    </row>
    <row r="3" spans="2:5" s="20" customFormat="1" ht="23.1" customHeight="1" x14ac:dyDescent="0.4">
      <c r="C3" s="22" t="s">
        <v>1</v>
      </c>
      <c r="D3" s="22"/>
      <c r="E3" s="22"/>
    </row>
    <row r="4" spans="2:5" s="20" customFormat="1" x14ac:dyDescent="0.3">
      <c r="C4" s="314"/>
      <c r="D4" s="314"/>
      <c r="E4" s="314"/>
    </row>
    <row r="5" spans="2:5" s="20" customFormat="1" x14ac:dyDescent="0.3">
      <c r="C5" s="314"/>
      <c r="D5" s="314"/>
      <c r="E5" s="314"/>
    </row>
    <row r="6" spans="2:5" s="20" customFormat="1" x14ac:dyDescent="0.3"/>
    <row r="7" spans="2:5" ht="15" thickBot="1" x14ac:dyDescent="0.35"/>
    <row r="8" spans="2:5" ht="18.75" customHeight="1" thickBot="1" x14ac:dyDescent="0.35">
      <c r="B8" s="315" t="s">
        <v>495</v>
      </c>
      <c r="C8" s="317" t="s">
        <v>876</v>
      </c>
      <c r="D8" s="317"/>
    </row>
    <row r="9" spans="2:5" ht="18" thickBot="1" x14ac:dyDescent="0.35">
      <c r="B9" s="315"/>
      <c r="C9" s="25" t="s">
        <v>483</v>
      </c>
      <c r="D9" s="24" t="s">
        <v>482</v>
      </c>
    </row>
    <row r="10" spans="2:5" ht="15" x14ac:dyDescent="0.3">
      <c r="B10" s="202" t="s">
        <v>114</v>
      </c>
      <c r="C10" s="52">
        <v>10.485914161467196</v>
      </c>
      <c r="D10" s="53">
        <v>10.323893476535455</v>
      </c>
    </row>
    <row r="11" spans="2:5" ht="15" x14ac:dyDescent="0.3">
      <c r="B11" s="202" t="s">
        <v>115</v>
      </c>
      <c r="C11" s="52">
        <v>10.85618906718258</v>
      </c>
      <c r="D11" s="53">
        <v>10.714376541797003</v>
      </c>
    </row>
    <row r="12" spans="2:5" ht="15" x14ac:dyDescent="0.3">
      <c r="B12" s="202" t="s">
        <v>116</v>
      </c>
      <c r="C12" s="52">
        <v>11.07041569983469</v>
      </c>
      <c r="D12" s="53">
        <v>10.99394268456148</v>
      </c>
    </row>
    <row r="13" spans="2:5" ht="15" x14ac:dyDescent="0.3">
      <c r="B13" s="202" t="s">
        <v>117</v>
      </c>
      <c r="C13" s="52">
        <v>11.225319046472428</v>
      </c>
      <c r="D13" s="53">
        <v>11.210841698060731</v>
      </c>
    </row>
    <row r="14" spans="2:5" ht="15" x14ac:dyDescent="0.3">
      <c r="B14" s="202" t="s">
        <v>118</v>
      </c>
      <c r="C14" s="52">
        <v>11.25285249335977</v>
      </c>
      <c r="D14" s="53">
        <v>11.308267388763213</v>
      </c>
    </row>
    <row r="15" spans="2:5" ht="15" x14ac:dyDescent="0.3">
      <c r="B15" s="202" t="s">
        <v>119</v>
      </c>
      <c r="C15" s="52">
        <v>11.296275584386533</v>
      </c>
      <c r="D15" s="53">
        <v>11.46153975542884</v>
      </c>
    </row>
    <row r="16" spans="2:5" ht="15" x14ac:dyDescent="0.3">
      <c r="B16" s="202" t="s">
        <v>120</v>
      </c>
      <c r="C16" s="52">
        <v>11.371909685776179</v>
      </c>
      <c r="D16" s="53">
        <v>11.562250849733541</v>
      </c>
    </row>
    <row r="17" spans="2:12" ht="15" x14ac:dyDescent="0.3">
      <c r="B17" s="202" t="s">
        <v>121</v>
      </c>
      <c r="C17" s="52">
        <v>11.466722396793527</v>
      </c>
      <c r="D17" s="53">
        <v>11.601601264864684</v>
      </c>
    </row>
    <row r="18" spans="2:12" ht="15" x14ac:dyDescent="0.3">
      <c r="B18" s="202" t="s">
        <v>122</v>
      </c>
      <c r="C18" s="52">
        <v>11.372301758029819</v>
      </c>
      <c r="D18" s="53">
        <v>11.464493324175363</v>
      </c>
    </row>
    <row r="19" spans="2:12" ht="15" x14ac:dyDescent="0.3">
      <c r="B19" s="202" t="s">
        <v>123</v>
      </c>
      <c r="C19" s="52">
        <v>11.176003502704949</v>
      </c>
      <c r="D19" s="53">
        <v>11.219650907022841</v>
      </c>
    </row>
    <row r="20" spans="2:12" ht="15" x14ac:dyDescent="0.3">
      <c r="B20" s="202" t="s">
        <v>124</v>
      </c>
      <c r="C20" s="52">
        <v>11.018701739246872</v>
      </c>
      <c r="D20" s="53">
        <v>10.921223821714861</v>
      </c>
    </row>
    <row r="21" spans="2:12" ht="15" x14ac:dyDescent="0.3">
      <c r="B21" s="202" t="s">
        <v>125</v>
      </c>
      <c r="C21" s="52">
        <v>10.937032157614228</v>
      </c>
      <c r="D21" s="53">
        <v>10.834183221934712</v>
      </c>
    </row>
    <row r="22" spans="2:12" ht="15" x14ac:dyDescent="0.3">
      <c r="B22" s="202" t="s">
        <v>126</v>
      </c>
      <c r="C22" s="52">
        <v>10.734378628630504</v>
      </c>
      <c r="D22" s="53">
        <v>10.656630933373881</v>
      </c>
      <c r="L22" s="30"/>
    </row>
    <row r="23" spans="2:12" ht="15" x14ac:dyDescent="0.3">
      <c r="B23" s="202" t="s">
        <v>127</v>
      </c>
      <c r="C23" s="52">
        <v>10.640452282507805</v>
      </c>
      <c r="D23" s="53">
        <v>10.604731167849604</v>
      </c>
    </row>
    <row r="24" spans="2:12" ht="15" x14ac:dyDescent="0.3">
      <c r="B24" s="202" t="s">
        <v>128</v>
      </c>
      <c r="C24" s="52">
        <v>10.44210592104749</v>
      </c>
      <c r="D24" s="53">
        <v>10.473579482644263</v>
      </c>
    </row>
    <row r="25" spans="2:12" ht="15" x14ac:dyDescent="0.3">
      <c r="B25" s="202" t="s">
        <v>129</v>
      </c>
      <c r="C25" s="52">
        <v>10.352300068516069</v>
      </c>
      <c r="D25" s="53">
        <v>10.468719038783709</v>
      </c>
    </row>
    <row r="26" spans="2:12" ht="15" x14ac:dyDescent="0.3">
      <c r="B26" s="202" t="s">
        <v>130</v>
      </c>
      <c r="C26" s="52">
        <v>10.168575140613779</v>
      </c>
      <c r="D26" s="53">
        <v>10.434275189875725</v>
      </c>
    </row>
    <row r="27" spans="2:12" ht="15" x14ac:dyDescent="0.3">
      <c r="B27" s="202" t="s">
        <v>131</v>
      </c>
      <c r="C27" s="52">
        <v>9.9709662686761931</v>
      </c>
      <c r="D27" s="53">
        <v>10.38485595496523</v>
      </c>
    </row>
    <row r="28" spans="2:12" ht="15" x14ac:dyDescent="0.3">
      <c r="B28" s="202" t="s">
        <v>132</v>
      </c>
      <c r="C28" s="52">
        <v>9.7541659522701476</v>
      </c>
      <c r="D28" s="53">
        <v>10.219132676549121</v>
      </c>
    </row>
    <row r="29" spans="2:12" ht="15" x14ac:dyDescent="0.3">
      <c r="B29" s="202" t="s">
        <v>133</v>
      </c>
      <c r="C29" s="52">
        <v>9.7076489793883809</v>
      </c>
      <c r="D29" s="53">
        <v>10.087456459043411</v>
      </c>
    </row>
    <row r="30" spans="2:12" ht="15" x14ac:dyDescent="0.3">
      <c r="B30" s="202" t="s">
        <v>134</v>
      </c>
      <c r="C30" s="52">
        <v>9.2797229640882399</v>
      </c>
      <c r="D30" s="53">
        <v>9.6345973395153717</v>
      </c>
    </row>
    <row r="31" spans="2:12" ht="15" x14ac:dyDescent="0.3">
      <c r="B31" s="202" t="s">
        <v>135</v>
      </c>
      <c r="C31" s="52">
        <v>8.8606777663893084</v>
      </c>
      <c r="D31" s="53">
        <v>9.2633464189445895</v>
      </c>
    </row>
    <row r="32" spans="2:12" ht="15" x14ac:dyDescent="0.3">
      <c r="B32" s="202" t="s">
        <v>136</v>
      </c>
      <c r="C32" s="52">
        <v>8.4617058837754833</v>
      </c>
      <c r="D32" s="53">
        <v>8.7851613950886822</v>
      </c>
    </row>
    <row r="33" spans="2:4" ht="15" x14ac:dyDescent="0.3">
      <c r="B33" s="202" t="s">
        <v>137</v>
      </c>
      <c r="C33" s="52">
        <v>8.0555979102633035</v>
      </c>
      <c r="D33" s="53">
        <v>8.3436319022800127</v>
      </c>
    </row>
    <row r="34" spans="2:4" ht="15" x14ac:dyDescent="0.3">
      <c r="B34" s="202" t="s">
        <v>138</v>
      </c>
      <c r="C34" s="52">
        <v>7.6811767997761518</v>
      </c>
      <c r="D34" s="53">
        <v>8.0076110538108622</v>
      </c>
    </row>
    <row r="35" spans="2:4" ht="15" x14ac:dyDescent="0.3">
      <c r="B35" s="202" t="s">
        <v>139</v>
      </c>
      <c r="C35" s="52">
        <v>7.4784635896944591</v>
      </c>
      <c r="D35" s="53">
        <v>7.7700720192051209</v>
      </c>
    </row>
    <row r="36" spans="2:4" ht="15" x14ac:dyDescent="0.3">
      <c r="B36" s="202" t="s">
        <v>140</v>
      </c>
      <c r="C36" s="52">
        <v>7.3562438401757868</v>
      </c>
      <c r="D36" s="53">
        <v>7.7198165980560844</v>
      </c>
    </row>
    <row r="37" spans="2:4" ht="15" x14ac:dyDescent="0.3">
      <c r="B37" s="202" t="s">
        <v>141</v>
      </c>
      <c r="C37" s="52">
        <v>7.1882745985558785</v>
      </c>
      <c r="D37" s="53">
        <v>7.5612845953968364</v>
      </c>
    </row>
    <row r="38" spans="2:4" ht="15" x14ac:dyDescent="0.3">
      <c r="B38" s="202" t="s">
        <v>142</v>
      </c>
      <c r="C38" s="52">
        <v>6.9067923150944024</v>
      </c>
      <c r="D38" s="53">
        <v>7.2172557268458295</v>
      </c>
    </row>
    <row r="39" spans="2:4" ht="15" x14ac:dyDescent="0.3">
      <c r="B39" s="202" t="s">
        <v>143</v>
      </c>
      <c r="C39" s="52">
        <v>6.7235222450951566</v>
      </c>
      <c r="D39" s="53">
        <v>7.1181418377202448</v>
      </c>
    </row>
    <row r="40" spans="2:4" ht="15" x14ac:dyDescent="0.3">
      <c r="B40" s="202" t="s">
        <v>144</v>
      </c>
      <c r="C40" s="52">
        <v>6.5452470964885396</v>
      </c>
      <c r="D40" s="53">
        <v>6.9734435723538821</v>
      </c>
    </row>
    <row r="41" spans="2:4" ht="15" x14ac:dyDescent="0.3">
      <c r="B41" s="202" t="s">
        <v>145</v>
      </c>
      <c r="C41" s="52">
        <v>6.4223907148655419</v>
      </c>
      <c r="D41" s="53">
        <v>6.7988064791133844</v>
      </c>
    </row>
    <row r="42" spans="2:4" ht="15" x14ac:dyDescent="0.3">
      <c r="B42" s="202" t="s">
        <v>146</v>
      </c>
      <c r="C42" s="52">
        <v>6.2558943728387302</v>
      </c>
      <c r="D42" s="53">
        <v>6.6785868668212363</v>
      </c>
    </row>
    <row r="43" spans="2:4" ht="15" x14ac:dyDescent="0.3">
      <c r="B43" s="202" t="s">
        <v>147</v>
      </c>
      <c r="C43" s="52">
        <v>6.0453531663036211</v>
      </c>
      <c r="D43" s="53">
        <v>6.460006456093673</v>
      </c>
    </row>
    <row r="44" spans="2:4" ht="15" x14ac:dyDescent="0.3">
      <c r="B44" s="202" t="s">
        <v>148</v>
      </c>
      <c r="C44" s="52">
        <v>5.9550522403758501</v>
      </c>
      <c r="D44" s="53">
        <v>6.3884325330060765</v>
      </c>
    </row>
    <row r="45" spans="2:4" ht="15" x14ac:dyDescent="0.3">
      <c r="B45" s="202" t="s">
        <v>149</v>
      </c>
      <c r="C45" s="52">
        <v>5.9576230740830782</v>
      </c>
      <c r="D45" s="53">
        <v>6.4066738318235323</v>
      </c>
    </row>
    <row r="46" spans="2:4" ht="15" x14ac:dyDescent="0.3">
      <c r="B46" s="202" t="s">
        <v>150</v>
      </c>
      <c r="C46" s="52">
        <v>5.8456671151678243</v>
      </c>
      <c r="D46" s="53">
        <v>6.3141115217008768</v>
      </c>
    </row>
    <row r="47" spans="2:4" ht="15" x14ac:dyDescent="0.3">
      <c r="B47" s="202" t="s">
        <v>151</v>
      </c>
      <c r="C47" s="52">
        <v>5.7941482848736268</v>
      </c>
      <c r="D47" s="53">
        <v>6.2167774086378742</v>
      </c>
    </row>
    <row r="48" spans="2:4" ht="15" x14ac:dyDescent="0.3">
      <c r="B48" s="202" t="s">
        <v>152</v>
      </c>
      <c r="C48" s="52">
        <v>5.6460884322706617</v>
      </c>
      <c r="D48" s="53">
        <v>6.0770286870438621</v>
      </c>
    </row>
    <row r="49" spans="2:4" ht="15" x14ac:dyDescent="0.3">
      <c r="B49" s="202" t="s">
        <v>153</v>
      </c>
      <c r="C49" s="52">
        <v>5.5945271129240259</v>
      </c>
      <c r="D49" s="53">
        <v>5.9959716986004237</v>
      </c>
    </row>
    <row r="50" spans="2:4" ht="15" x14ac:dyDescent="0.3">
      <c r="B50" s="202" t="s">
        <v>154</v>
      </c>
      <c r="C50" s="52">
        <v>5.5201326822076844</v>
      </c>
      <c r="D50" s="53">
        <v>5.9079737423389229</v>
      </c>
    </row>
    <row r="51" spans="2:4" ht="15" x14ac:dyDescent="0.3">
      <c r="B51" s="202" t="s">
        <v>155</v>
      </c>
      <c r="C51" s="52">
        <v>5.4141709550725041</v>
      </c>
      <c r="D51" s="53">
        <v>5.8072763852795708</v>
      </c>
    </row>
    <row r="52" spans="2:4" ht="15" x14ac:dyDescent="0.3">
      <c r="B52" s="202" t="s">
        <v>156</v>
      </c>
      <c r="C52" s="52">
        <v>5.2241996940355948</v>
      </c>
      <c r="D52" s="53">
        <v>5.6439561364736583</v>
      </c>
    </row>
    <row r="53" spans="2:4" ht="15" x14ac:dyDescent="0.3">
      <c r="B53" s="202" t="s">
        <v>157</v>
      </c>
      <c r="C53" s="52">
        <v>5.0972058696838296</v>
      </c>
      <c r="D53" s="53">
        <v>5.497487224967271</v>
      </c>
    </row>
    <row r="54" spans="2:4" ht="15" x14ac:dyDescent="0.3">
      <c r="B54" s="202" t="s">
        <v>158</v>
      </c>
      <c r="C54" s="52">
        <v>4.9302865995352443</v>
      </c>
      <c r="D54" s="53">
        <v>5.3297480287967085</v>
      </c>
    </row>
    <row r="55" spans="2:4" ht="15" x14ac:dyDescent="0.3">
      <c r="B55" s="202" t="s">
        <v>159</v>
      </c>
      <c r="C55" s="52">
        <v>4.8477399972688788</v>
      </c>
      <c r="D55" s="53">
        <v>5.1613880563099857</v>
      </c>
    </row>
    <row r="56" spans="2:4" ht="15" x14ac:dyDescent="0.3">
      <c r="B56" s="202" t="s">
        <v>160</v>
      </c>
      <c r="C56" s="52">
        <v>4.7262242185890955</v>
      </c>
      <c r="D56" s="53">
        <v>5.0531364107035808</v>
      </c>
    </row>
    <row r="57" spans="2:4" ht="15" x14ac:dyDescent="0.3">
      <c r="B57" s="202" t="s">
        <v>161</v>
      </c>
      <c r="C57" s="52">
        <v>4.5905193653296541</v>
      </c>
      <c r="D57" s="53">
        <v>4.9335030505201241</v>
      </c>
    </row>
    <row r="58" spans="2:4" ht="15" x14ac:dyDescent="0.3">
      <c r="B58" s="202" t="s">
        <v>162</v>
      </c>
      <c r="C58" s="52">
        <v>4.4092253339420049</v>
      </c>
      <c r="D58" s="53">
        <v>4.8318631027392724</v>
      </c>
    </row>
    <row r="59" spans="2:4" ht="15" x14ac:dyDescent="0.3">
      <c r="B59" s="202" t="s">
        <v>163</v>
      </c>
      <c r="C59" s="52">
        <v>4.2461073258850552</v>
      </c>
      <c r="D59" s="53">
        <v>4.7624282667487519</v>
      </c>
    </row>
    <row r="60" spans="2:4" ht="15" x14ac:dyDescent="0.3">
      <c r="B60" s="202" t="s">
        <v>164</v>
      </c>
      <c r="C60" s="52">
        <v>4.0824154209284025</v>
      </c>
      <c r="D60" s="53">
        <v>4.6342561579600492</v>
      </c>
    </row>
    <row r="61" spans="2:4" ht="15" x14ac:dyDescent="0.3">
      <c r="B61" s="202" t="s">
        <v>165</v>
      </c>
      <c r="C61" s="52">
        <v>3.9584749184961932</v>
      </c>
      <c r="D61" s="53">
        <v>4.5292799718841978</v>
      </c>
    </row>
    <row r="62" spans="2:4" ht="15" x14ac:dyDescent="0.3">
      <c r="B62" s="202" t="s">
        <v>166</v>
      </c>
      <c r="C62" s="52">
        <v>3.9206596571518753</v>
      </c>
      <c r="D62" s="53">
        <v>4.470684218650085</v>
      </c>
    </row>
    <row r="63" spans="2:4" ht="15" x14ac:dyDescent="0.3">
      <c r="B63" s="202" t="s">
        <v>167</v>
      </c>
      <c r="C63" s="52">
        <v>3.76295540201005</v>
      </c>
      <c r="D63" s="53">
        <v>4.3821036725576512</v>
      </c>
    </row>
    <row r="64" spans="2:4" ht="15" x14ac:dyDescent="0.3">
      <c r="B64" s="202" t="s">
        <v>168</v>
      </c>
      <c r="C64" s="52">
        <v>3.7585376445971019</v>
      </c>
      <c r="D64" s="53">
        <v>4.2978107991742194</v>
      </c>
    </row>
    <row r="65" spans="2:4" ht="15" x14ac:dyDescent="0.3">
      <c r="B65" s="202" t="s">
        <v>169</v>
      </c>
      <c r="C65" s="52">
        <v>3.6748261074748134</v>
      </c>
      <c r="D65" s="53">
        <v>4.1913005544777233</v>
      </c>
    </row>
    <row r="66" spans="2:4" ht="15" x14ac:dyDescent="0.3">
      <c r="B66" s="202" t="s">
        <v>170</v>
      </c>
      <c r="C66" s="52">
        <v>3.6569424848535146</v>
      </c>
      <c r="D66" s="53">
        <v>4.1165726440395813</v>
      </c>
    </row>
    <row r="67" spans="2:4" ht="15" x14ac:dyDescent="0.3">
      <c r="B67" s="202" t="s">
        <v>171</v>
      </c>
      <c r="C67" s="52">
        <v>3.7010728976718545</v>
      </c>
      <c r="D67" s="53">
        <v>4.0596902064109077</v>
      </c>
    </row>
    <row r="68" spans="2:4" ht="15" x14ac:dyDescent="0.3">
      <c r="B68" s="202" t="s">
        <v>172</v>
      </c>
      <c r="C68" s="52">
        <v>3.7708665085090942</v>
      </c>
      <c r="D68" s="53">
        <v>4.1407047241731192</v>
      </c>
    </row>
    <row r="69" spans="2:4" ht="15" x14ac:dyDescent="0.3">
      <c r="B69" s="202" t="s">
        <v>173</v>
      </c>
      <c r="C69" s="52">
        <v>3.7837300711036526</v>
      </c>
      <c r="D69" s="53">
        <v>4.1914854741458072</v>
      </c>
    </row>
    <row r="70" spans="2:4" ht="15" x14ac:dyDescent="0.3">
      <c r="B70" s="202" t="s">
        <v>174</v>
      </c>
      <c r="C70" s="52">
        <v>3.8203482631720673</v>
      </c>
      <c r="D70" s="53">
        <v>4.2040594328660781</v>
      </c>
    </row>
    <row r="71" spans="2:4" ht="15" x14ac:dyDescent="0.3">
      <c r="B71" s="202" t="s">
        <v>175</v>
      </c>
      <c r="C71" s="52">
        <v>3.8771566755468152</v>
      </c>
      <c r="D71" s="53">
        <v>4.2425535653767463</v>
      </c>
    </row>
    <row r="72" spans="2:4" ht="15" x14ac:dyDescent="0.3">
      <c r="B72" s="202" t="s">
        <v>176</v>
      </c>
      <c r="C72" s="52">
        <v>4.0847775337235648</v>
      </c>
      <c r="D72" s="53">
        <v>4.4210019755838106</v>
      </c>
    </row>
    <row r="73" spans="2:4" ht="15" x14ac:dyDescent="0.3">
      <c r="B73" s="202" t="s">
        <v>177</v>
      </c>
      <c r="C73" s="52">
        <v>4.2170651949283382</v>
      </c>
      <c r="D73" s="53">
        <v>4.5261235318428454</v>
      </c>
    </row>
    <row r="74" spans="2:4" ht="15" x14ac:dyDescent="0.3">
      <c r="B74" s="202" t="s">
        <v>178</v>
      </c>
      <c r="C74" s="52">
        <v>4.3264189068214947</v>
      </c>
      <c r="D74" s="53">
        <v>4.6922948167159513</v>
      </c>
    </row>
    <row r="75" spans="2:4" ht="15" x14ac:dyDescent="0.3">
      <c r="B75" s="202" t="s">
        <v>179</v>
      </c>
      <c r="C75" s="52">
        <v>4.3648156516653813</v>
      </c>
      <c r="D75" s="53">
        <v>4.6406861400291666</v>
      </c>
    </row>
    <row r="76" spans="2:4" ht="15" x14ac:dyDescent="0.3">
      <c r="B76" s="202" t="s">
        <v>180</v>
      </c>
      <c r="C76" s="52">
        <v>4.3599761245862494</v>
      </c>
      <c r="D76" s="53">
        <v>4.6492491256943014</v>
      </c>
    </row>
    <row r="77" spans="2:4" ht="15" x14ac:dyDescent="0.3">
      <c r="B77" s="202" t="s">
        <v>181</v>
      </c>
      <c r="C77" s="52">
        <v>4.4461127794461124</v>
      </c>
      <c r="D77" s="53">
        <v>4.6871950395604065</v>
      </c>
    </row>
    <row r="78" spans="2:4" ht="15" x14ac:dyDescent="0.3">
      <c r="B78" s="202" t="s">
        <v>182</v>
      </c>
      <c r="C78" s="52">
        <v>4.4762654829240347</v>
      </c>
      <c r="D78" s="53">
        <v>4.7927600695673593</v>
      </c>
    </row>
    <row r="79" spans="2:4" ht="15" x14ac:dyDescent="0.3">
      <c r="B79" s="202" t="s">
        <v>183</v>
      </c>
      <c r="C79" s="52">
        <v>4.5064251477636956</v>
      </c>
      <c r="D79" s="53">
        <v>4.9583916688952163</v>
      </c>
    </row>
    <row r="80" spans="2:4" ht="15" x14ac:dyDescent="0.3">
      <c r="B80" s="202" t="s">
        <v>184</v>
      </c>
      <c r="C80" s="52">
        <v>4.5806316670152691</v>
      </c>
      <c r="D80" s="53">
        <v>5.0374144244547043</v>
      </c>
    </row>
    <row r="81" spans="2:4" ht="15" x14ac:dyDescent="0.3">
      <c r="B81" s="202" t="s">
        <v>185</v>
      </c>
      <c r="C81" s="52">
        <v>4.6907424271830163</v>
      </c>
      <c r="D81" s="53">
        <v>5.0638534147695724</v>
      </c>
    </row>
    <row r="82" spans="2:4" ht="15" x14ac:dyDescent="0.3">
      <c r="B82" s="202" t="s">
        <v>186</v>
      </c>
      <c r="C82" s="52">
        <v>4.8596677482542576</v>
      </c>
      <c r="D82" s="53">
        <v>5.1961420901762665</v>
      </c>
    </row>
    <row r="83" spans="2:4" ht="15" x14ac:dyDescent="0.3">
      <c r="B83" s="202" t="s">
        <v>187</v>
      </c>
      <c r="C83" s="52">
        <v>4.9548320601430822</v>
      </c>
      <c r="D83" s="53">
        <v>5.3356448040065496</v>
      </c>
    </row>
    <row r="84" spans="2:4" ht="15" x14ac:dyDescent="0.3">
      <c r="B84" s="202" t="s">
        <v>188</v>
      </c>
      <c r="C84" s="52">
        <v>5.0930067557145939</v>
      </c>
      <c r="D84" s="53">
        <v>5.4899856938483547</v>
      </c>
    </row>
    <row r="85" spans="2:4" ht="15" x14ac:dyDescent="0.3">
      <c r="B85" s="202" t="s">
        <v>189</v>
      </c>
      <c r="C85" s="52">
        <v>5.2338772338772346</v>
      </c>
      <c r="D85" s="53">
        <v>5.6006587072869491</v>
      </c>
    </row>
    <row r="86" spans="2:4" ht="15" x14ac:dyDescent="0.3">
      <c r="B86" s="202" t="s">
        <v>190</v>
      </c>
      <c r="C86" s="52">
        <v>5.4295252829574139</v>
      </c>
      <c r="D86" s="53">
        <v>5.7150759762822618</v>
      </c>
    </row>
    <row r="87" spans="2:4" ht="15" x14ac:dyDescent="0.3">
      <c r="B87" s="202" t="s">
        <v>191</v>
      </c>
      <c r="C87" s="52">
        <v>5.9160180521943886</v>
      </c>
      <c r="D87" s="53">
        <v>6.1976666783449534</v>
      </c>
    </row>
    <row r="88" spans="2:4" ht="15" x14ac:dyDescent="0.3">
      <c r="B88" s="202" t="s">
        <v>192</v>
      </c>
      <c r="C88" s="52">
        <v>6.3591124833713808</v>
      </c>
      <c r="D88" s="53">
        <v>6.7410951621477935</v>
      </c>
    </row>
    <row r="89" spans="2:4" ht="15" x14ac:dyDescent="0.3">
      <c r="B89" s="202" t="s">
        <v>193</v>
      </c>
      <c r="C89" s="52">
        <v>6.6444860779120098</v>
      </c>
      <c r="D89" s="53">
        <v>7.0251184254225736</v>
      </c>
    </row>
    <row r="90" spans="2:4" ht="15" x14ac:dyDescent="0.3">
      <c r="B90" s="202" t="s">
        <v>194</v>
      </c>
      <c r="C90" s="52">
        <v>7.1161410975688399</v>
      </c>
      <c r="D90" s="53">
        <v>7.4210599527055221</v>
      </c>
    </row>
    <row r="91" spans="2:4" ht="15" x14ac:dyDescent="0.3">
      <c r="B91" s="202" t="s">
        <v>195</v>
      </c>
      <c r="C91" s="52">
        <v>7.6255092600107126</v>
      </c>
      <c r="D91" s="53">
        <v>7.7396503655906432</v>
      </c>
    </row>
    <row r="92" spans="2:4" ht="15" x14ac:dyDescent="0.3">
      <c r="B92" s="202" t="s">
        <v>196</v>
      </c>
      <c r="C92" s="52">
        <v>8.1038204893366483</v>
      </c>
      <c r="D92" s="53">
        <v>8.1665077851922465</v>
      </c>
    </row>
    <row r="93" spans="2:4" ht="15" x14ac:dyDescent="0.3">
      <c r="B93" s="202" t="s">
        <v>197</v>
      </c>
      <c r="C93" s="52">
        <v>8.7477396021699825</v>
      </c>
      <c r="D93" s="53">
        <v>8.6989383393095689</v>
      </c>
    </row>
    <row r="94" spans="2:4" ht="15" x14ac:dyDescent="0.3">
      <c r="B94" s="202" t="s">
        <v>198</v>
      </c>
      <c r="C94" s="52">
        <v>9.2106134888034994</v>
      </c>
      <c r="D94" s="53">
        <v>9.1722514688179384</v>
      </c>
    </row>
    <row r="95" spans="2:4" ht="15" x14ac:dyDescent="0.3">
      <c r="B95" s="202" t="s">
        <v>199</v>
      </c>
      <c r="C95" s="52">
        <v>9.7227573498617978</v>
      </c>
      <c r="D95" s="53">
        <v>9.4078240766024077</v>
      </c>
    </row>
    <row r="96" spans="2:4" ht="15" x14ac:dyDescent="0.3">
      <c r="B96" s="202" t="s">
        <v>200</v>
      </c>
      <c r="C96" s="52">
        <v>10.173995028713465</v>
      </c>
      <c r="D96" s="53">
        <v>9.9843993759750393</v>
      </c>
    </row>
    <row r="97" spans="2:4" ht="15" x14ac:dyDescent="0.3">
      <c r="B97" s="202" t="s">
        <v>201</v>
      </c>
      <c r="C97" s="52">
        <v>10.580622595313047</v>
      </c>
      <c r="D97" s="53">
        <v>10.396425515733435</v>
      </c>
    </row>
    <row r="98" spans="2:4" ht="15" x14ac:dyDescent="0.3">
      <c r="B98" s="202" t="s">
        <v>202</v>
      </c>
      <c r="C98" s="52">
        <v>10.779541446208112</v>
      </c>
      <c r="D98" s="53">
        <v>10.702315515293126</v>
      </c>
    </row>
    <row r="99" spans="2:4" ht="15" x14ac:dyDescent="0.3">
      <c r="B99" s="202" t="s">
        <v>203</v>
      </c>
      <c r="C99" s="52">
        <v>11.184093733357003</v>
      </c>
      <c r="D99" s="53">
        <v>11.074180099521605</v>
      </c>
    </row>
    <row r="100" spans="2:4" ht="15" x14ac:dyDescent="0.3">
      <c r="B100" s="202" t="s">
        <v>204</v>
      </c>
      <c r="C100" s="52">
        <v>11.739937196688553</v>
      </c>
      <c r="D100" s="53">
        <v>11.565346324931159</v>
      </c>
    </row>
    <row r="101" spans="2:4" ht="15" x14ac:dyDescent="0.3">
      <c r="B101" s="202" t="s">
        <v>205</v>
      </c>
      <c r="C101" s="52">
        <v>12.205150016835912</v>
      </c>
      <c r="D101" s="53">
        <v>11.934611134397745</v>
      </c>
    </row>
    <row r="102" spans="2:4" ht="15" x14ac:dyDescent="0.3">
      <c r="B102" s="202" t="s">
        <v>206</v>
      </c>
      <c r="C102" s="52">
        <v>12.539940379500544</v>
      </c>
      <c r="D102" s="53">
        <v>12.381279322576953</v>
      </c>
    </row>
    <row r="103" spans="2:4" ht="15" x14ac:dyDescent="0.3">
      <c r="B103" s="202" t="s">
        <v>207</v>
      </c>
      <c r="C103" s="52">
        <v>12.795962560624227</v>
      </c>
      <c r="D103" s="53">
        <v>12.65649116789573</v>
      </c>
    </row>
    <row r="104" spans="2:4" ht="15" x14ac:dyDescent="0.3">
      <c r="B104" s="202" t="s">
        <v>208</v>
      </c>
      <c r="C104" s="52">
        <v>13.111888111888112</v>
      </c>
      <c r="D104" s="53">
        <v>12.885590083334916</v>
      </c>
    </row>
    <row r="105" spans="2:4" ht="15" x14ac:dyDescent="0.3">
      <c r="B105" s="202" t="s">
        <v>209</v>
      </c>
      <c r="C105" s="52">
        <v>13.198223110270638</v>
      </c>
      <c r="D105" s="53">
        <v>12.925479493594116</v>
      </c>
    </row>
    <row r="106" spans="2:4" ht="15" x14ac:dyDescent="0.3">
      <c r="B106" s="202" t="s">
        <v>210</v>
      </c>
      <c r="C106" s="52">
        <v>12.976690184870948</v>
      </c>
      <c r="D106" s="53">
        <v>12.813322650795467</v>
      </c>
    </row>
    <row r="107" spans="2:4" ht="15" x14ac:dyDescent="0.3">
      <c r="B107" s="202" t="s">
        <v>211</v>
      </c>
      <c r="C107" s="52">
        <v>12.968517088414361</v>
      </c>
      <c r="D107" s="53">
        <v>13.03799644678778</v>
      </c>
    </row>
    <row r="108" spans="2:4" ht="15" x14ac:dyDescent="0.3">
      <c r="B108" s="202" t="s">
        <v>212</v>
      </c>
      <c r="C108" s="52">
        <v>12.830222703092598</v>
      </c>
      <c r="D108" s="53">
        <v>13.048046613812209</v>
      </c>
    </row>
    <row r="109" spans="2:4" ht="15" x14ac:dyDescent="0.3">
      <c r="B109" s="202" t="s">
        <v>213</v>
      </c>
      <c r="C109" s="52">
        <v>12.449656689672302</v>
      </c>
      <c r="D109" s="53">
        <v>12.619657797542775</v>
      </c>
    </row>
    <row r="110" spans="2:4" ht="15" x14ac:dyDescent="0.3">
      <c r="B110" s="202" t="s">
        <v>214</v>
      </c>
      <c r="C110" s="52">
        <v>12.14435035254934</v>
      </c>
      <c r="D110" s="53">
        <v>12.140037048818368</v>
      </c>
    </row>
    <row r="111" spans="2:4" ht="15" x14ac:dyDescent="0.3">
      <c r="B111" s="202" t="s">
        <v>215</v>
      </c>
      <c r="C111" s="52">
        <v>11.633876580642937</v>
      </c>
      <c r="D111" s="53">
        <v>11.82189913675602</v>
      </c>
    </row>
    <row r="112" spans="2:4" ht="15" x14ac:dyDescent="0.3">
      <c r="B112" s="202" t="s">
        <v>216</v>
      </c>
      <c r="C112" s="52">
        <v>11.376168381413489</v>
      </c>
      <c r="D112" s="53">
        <v>11.620495655889474</v>
      </c>
    </row>
    <row r="113" spans="2:4" ht="15" x14ac:dyDescent="0.3">
      <c r="B113" s="202" t="s">
        <v>217</v>
      </c>
      <c r="C113" s="52">
        <v>11.308296187878385</v>
      </c>
      <c r="D113" s="53">
        <v>11.468462607044259</v>
      </c>
    </row>
    <row r="114" spans="2:4" ht="15" x14ac:dyDescent="0.3">
      <c r="B114" s="202" t="s">
        <v>218</v>
      </c>
      <c r="C114" s="52">
        <v>11.285235398054725</v>
      </c>
      <c r="D114" s="53">
        <v>11.245834714492577</v>
      </c>
    </row>
    <row r="115" spans="2:4" ht="15" x14ac:dyDescent="0.3">
      <c r="B115" s="202" t="s">
        <v>219</v>
      </c>
      <c r="C115" s="52">
        <v>10.929683044080502</v>
      </c>
      <c r="D115" s="53">
        <v>10.822533174988383</v>
      </c>
    </row>
    <row r="116" spans="2:4" ht="15" x14ac:dyDescent="0.3">
      <c r="B116" s="202" t="s">
        <v>220</v>
      </c>
      <c r="C116" s="52">
        <v>10.642482869810561</v>
      </c>
      <c r="D116" s="53">
        <v>10.586161902018269</v>
      </c>
    </row>
    <row r="117" spans="2:4" ht="15" x14ac:dyDescent="0.3">
      <c r="B117" s="202" t="s">
        <v>221</v>
      </c>
      <c r="C117" s="52">
        <v>10.423546302943286</v>
      </c>
      <c r="D117" s="53">
        <v>10.31438306729107</v>
      </c>
    </row>
    <row r="118" spans="2:4" ht="15" x14ac:dyDescent="0.3">
      <c r="B118" s="202" t="s">
        <v>222</v>
      </c>
      <c r="C118" s="52">
        <v>10.493847045937761</v>
      </c>
      <c r="D118" s="53">
        <v>10.131471943616157</v>
      </c>
    </row>
    <row r="119" spans="2:4" ht="15" x14ac:dyDescent="0.3">
      <c r="B119" s="202" t="s">
        <v>223</v>
      </c>
      <c r="C119" s="52">
        <v>10.473389309715902</v>
      </c>
      <c r="D119" s="53">
        <v>10.137146593705367</v>
      </c>
    </row>
    <row r="120" spans="2:4" ht="15" x14ac:dyDescent="0.3">
      <c r="B120" s="202" t="s">
        <v>224</v>
      </c>
      <c r="C120" s="52">
        <v>10.361369258541151</v>
      </c>
      <c r="D120" s="53">
        <v>10.057874430024553</v>
      </c>
    </row>
    <row r="121" spans="2:4" ht="15" x14ac:dyDescent="0.3">
      <c r="B121" s="202" t="s">
        <v>225</v>
      </c>
      <c r="C121" s="52">
        <v>10.1082029282526</v>
      </c>
      <c r="D121" s="53">
        <v>9.6895288527800947</v>
      </c>
    </row>
    <row r="122" spans="2:4" ht="15" x14ac:dyDescent="0.3">
      <c r="B122" s="202" t="s">
        <v>226</v>
      </c>
      <c r="C122" s="52">
        <v>10.068090763730439</v>
      </c>
      <c r="D122" s="53">
        <v>9.5674452527443758</v>
      </c>
    </row>
    <row r="123" spans="2:4" ht="15" x14ac:dyDescent="0.3">
      <c r="B123" s="202" t="s">
        <v>227</v>
      </c>
      <c r="C123" s="52">
        <v>10.103316613011904</v>
      </c>
      <c r="D123" s="53">
        <v>9.6536234970667394</v>
      </c>
    </row>
    <row r="124" spans="2:4" ht="15" x14ac:dyDescent="0.3">
      <c r="B124" s="202" t="s">
        <v>228</v>
      </c>
      <c r="C124" s="52">
        <v>10.318883517854358</v>
      </c>
      <c r="D124" s="53">
        <v>9.8092534090454659</v>
      </c>
    </row>
    <row r="125" spans="2:4" ht="15" x14ac:dyDescent="0.3">
      <c r="B125" s="202" t="s">
        <v>229</v>
      </c>
      <c r="C125" s="52">
        <v>9.9985886243119548</v>
      </c>
      <c r="D125" s="53">
        <v>9.6107729201254379</v>
      </c>
    </row>
    <row r="126" spans="2:4" ht="15" x14ac:dyDescent="0.3">
      <c r="B126" s="202" t="s">
        <v>230</v>
      </c>
      <c r="C126" s="52">
        <v>9.8392005264023688</v>
      </c>
      <c r="D126" s="53">
        <v>9.5006545726575649</v>
      </c>
    </row>
    <row r="127" spans="2:4" ht="15" x14ac:dyDescent="0.3">
      <c r="B127" s="202" t="s">
        <v>231</v>
      </c>
      <c r="C127" s="52">
        <v>9.6480797713665858</v>
      </c>
      <c r="D127" s="53">
        <v>9.3765134446526712</v>
      </c>
    </row>
    <row r="128" spans="2:4" ht="15" x14ac:dyDescent="0.3">
      <c r="B128" s="202" t="s">
        <v>232</v>
      </c>
      <c r="C128" s="52">
        <v>9.5270341762776418</v>
      </c>
      <c r="D128" s="53">
        <v>9.2733858938845088</v>
      </c>
    </row>
    <row r="129" spans="2:4" ht="15" x14ac:dyDescent="0.3">
      <c r="B129" s="202" t="s">
        <v>233</v>
      </c>
      <c r="C129" s="52">
        <v>9.2584336454153657</v>
      </c>
      <c r="D129" s="53">
        <v>9.0006859298636712</v>
      </c>
    </row>
    <row r="130" spans="2:4" ht="15" x14ac:dyDescent="0.3">
      <c r="B130" s="202" t="s">
        <v>234</v>
      </c>
      <c r="C130" s="52">
        <v>8.8119742067728577</v>
      </c>
      <c r="D130" s="53">
        <v>8.5792858534895302</v>
      </c>
    </row>
    <row r="131" spans="2:4" ht="15" x14ac:dyDescent="0.3">
      <c r="B131" s="202" t="s">
        <v>235</v>
      </c>
      <c r="C131" s="52">
        <v>8.445205925090546</v>
      </c>
      <c r="D131" s="53">
        <v>8.2781675427214161</v>
      </c>
    </row>
    <row r="132" spans="2:4" ht="15" x14ac:dyDescent="0.3">
      <c r="B132" s="202" t="s">
        <v>236</v>
      </c>
      <c r="C132" s="52">
        <v>8.1597941516387191</v>
      </c>
      <c r="D132" s="53">
        <v>8.1117700628595539</v>
      </c>
    </row>
    <row r="133" spans="2:4" ht="15" x14ac:dyDescent="0.3">
      <c r="B133" s="202" t="s">
        <v>237</v>
      </c>
      <c r="C133" s="52">
        <v>8.0067656620683589</v>
      </c>
      <c r="D133" s="53">
        <v>8.040122071627323</v>
      </c>
    </row>
    <row r="134" spans="2:4" ht="15" x14ac:dyDescent="0.3">
      <c r="B134" s="202" t="s">
        <v>238</v>
      </c>
      <c r="C134" s="52">
        <v>7.8277541485774735</v>
      </c>
      <c r="D134" s="53">
        <v>7.8223624887285848</v>
      </c>
    </row>
    <row r="135" spans="2:4" ht="15" x14ac:dyDescent="0.3">
      <c r="B135" s="202" t="s">
        <v>239</v>
      </c>
      <c r="C135" s="52">
        <v>7.5436104576323855</v>
      </c>
      <c r="D135" s="53">
        <v>7.5932635992798705</v>
      </c>
    </row>
    <row r="136" spans="2:4" ht="15" x14ac:dyDescent="0.3">
      <c r="B136" s="202" t="s">
        <v>240</v>
      </c>
      <c r="C136" s="52">
        <v>7.3999281996050978</v>
      </c>
      <c r="D136" s="53">
        <v>7.4573944870181856</v>
      </c>
    </row>
    <row r="137" spans="2:4" ht="15" x14ac:dyDescent="0.3">
      <c r="B137" s="202" t="s">
        <v>241</v>
      </c>
      <c r="C137" s="52">
        <v>7.1831270636328926</v>
      </c>
      <c r="D137" s="53">
        <v>7.2540992979166194</v>
      </c>
    </row>
    <row r="138" spans="2:4" ht="15" x14ac:dyDescent="0.3">
      <c r="B138" s="202" t="s">
        <v>242</v>
      </c>
      <c r="C138" s="52">
        <v>7.0795262267343491</v>
      </c>
      <c r="D138" s="53">
        <v>7.1205025699600233</v>
      </c>
    </row>
    <row r="139" spans="2:4" ht="15" x14ac:dyDescent="0.3">
      <c r="B139" s="202" t="s">
        <v>243</v>
      </c>
      <c r="C139" s="52">
        <v>7.1037265820501831</v>
      </c>
      <c r="D139" s="53">
        <v>6.9256949679069866</v>
      </c>
    </row>
    <row r="140" spans="2:4" ht="15" x14ac:dyDescent="0.3">
      <c r="B140" s="202" t="s">
        <v>244</v>
      </c>
      <c r="C140" s="52">
        <v>7.1125744181850985</v>
      </c>
      <c r="D140" s="53">
        <v>6.8316899323662694</v>
      </c>
    </row>
    <row r="141" spans="2:4" ht="15" x14ac:dyDescent="0.3">
      <c r="B141" s="202" t="s">
        <v>245</v>
      </c>
      <c r="C141" s="52">
        <v>7.0339499898353326</v>
      </c>
      <c r="D141" s="53">
        <v>6.8127462815752908</v>
      </c>
    </row>
    <row r="142" spans="2:4" ht="15" x14ac:dyDescent="0.3">
      <c r="B142" s="202" t="s">
        <v>246</v>
      </c>
      <c r="C142" s="52">
        <v>7.0096331215412988</v>
      </c>
      <c r="D142" s="53">
        <v>6.8022343273935926</v>
      </c>
    </row>
    <row r="143" spans="2:4" ht="15" x14ac:dyDescent="0.3">
      <c r="B143" s="202" t="s">
        <v>247</v>
      </c>
      <c r="C143" s="52">
        <v>6.8815571507454445</v>
      </c>
      <c r="D143" s="53">
        <v>6.7322944853970323</v>
      </c>
    </row>
    <row r="144" spans="2:4" ht="15" x14ac:dyDescent="0.3">
      <c r="B144" s="202" t="s">
        <v>248</v>
      </c>
      <c r="C144" s="52">
        <v>6.8927130200844191</v>
      </c>
      <c r="D144" s="53">
        <v>6.6701161860858935</v>
      </c>
    </row>
    <row r="145" spans="2:4" ht="15" x14ac:dyDescent="0.3">
      <c r="B145" s="202" t="s">
        <v>249</v>
      </c>
      <c r="C145" s="52">
        <v>6.8094838047232331</v>
      </c>
      <c r="D145" s="53">
        <v>6.7141355251839814</v>
      </c>
    </row>
    <row r="146" spans="2:4" ht="15" x14ac:dyDescent="0.3">
      <c r="B146" s="202" t="s">
        <v>250</v>
      </c>
      <c r="C146" s="52">
        <v>6.7639164429921808</v>
      </c>
      <c r="D146" s="53">
        <v>6.8138103481438739</v>
      </c>
    </row>
    <row r="147" spans="2:4" ht="15" x14ac:dyDescent="0.3">
      <c r="B147" s="202" t="s">
        <v>251</v>
      </c>
      <c r="C147" s="52">
        <v>6.7125887397202506</v>
      </c>
      <c r="D147" s="53">
        <v>6.7158760890609877</v>
      </c>
    </row>
    <row r="148" spans="2:4" ht="15" x14ac:dyDescent="0.3">
      <c r="B148" s="202" t="s">
        <v>252</v>
      </c>
      <c r="C148" s="52">
        <v>6.8189310101247944</v>
      </c>
      <c r="D148" s="53">
        <v>6.7429714955095674</v>
      </c>
    </row>
    <row r="149" spans="2:4" ht="15" x14ac:dyDescent="0.3">
      <c r="B149" s="202" t="s">
        <v>253</v>
      </c>
      <c r="C149" s="52">
        <v>7.0086326131540035</v>
      </c>
      <c r="D149" s="53">
        <v>6.952862796172921</v>
      </c>
    </row>
    <row r="150" spans="2:4" ht="15" x14ac:dyDescent="0.3">
      <c r="B150" s="202" t="s">
        <v>254</v>
      </c>
      <c r="C150" s="52">
        <v>7.1506446719757299</v>
      </c>
      <c r="D150" s="53">
        <v>7.0661490370071594</v>
      </c>
    </row>
    <row r="151" spans="2:4" ht="15" x14ac:dyDescent="0.3">
      <c r="B151" s="202" t="s">
        <v>255</v>
      </c>
      <c r="C151" s="52">
        <v>7.2032401629500562</v>
      </c>
      <c r="D151" s="53">
        <v>6.9492510167479216</v>
      </c>
    </row>
    <row r="152" spans="2:4" ht="15" x14ac:dyDescent="0.3">
      <c r="B152" s="202" t="s">
        <v>256</v>
      </c>
      <c r="C152" s="52">
        <v>7.1411803371050286</v>
      </c>
      <c r="D152" s="53">
        <v>6.8482391689891049</v>
      </c>
    </row>
    <row r="153" spans="2:4" ht="15" x14ac:dyDescent="0.3">
      <c r="B153" s="202" t="s">
        <v>257</v>
      </c>
      <c r="C153" s="52">
        <v>7.0577451879010082</v>
      </c>
      <c r="D153" s="53">
        <v>6.779103041353288</v>
      </c>
    </row>
    <row r="154" spans="2:4" ht="15" x14ac:dyDescent="0.3">
      <c r="B154" s="202" t="s">
        <v>258</v>
      </c>
      <c r="C154" s="52">
        <v>7.0483651545714689</v>
      </c>
      <c r="D154" s="53">
        <v>6.9173501577287064</v>
      </c>
    </row>
    <row r="155" spans="2:4" ht="15" x14ac:dyDescent="0.3">
      <c r="B155" s="202" t="s">
        <v>259</v>
      </c>
      <c r="C155" s="52">
        <v>7.1311819922476998</v>
      </c>
      <c r="D155" s="53">
        <v>6.9160482608915137</v>
      </c>
    </row>
    <row r="156" spans="2:4" ht="15" x14ac:dyDescent="0.3">
      <c r="B156" s="202" t="s">
        <v>260</v>
      </c>
      <c r="C156" s="52">
        <v>7.3343591178253371</v>
      </c>
      <c r="D156" s="53">
        <v>7.2188487981131129</v>
      </c>
    </row>
    <row r="157" spans="2:4" ht="15" x14ac:dyDescent="0.3">
      <c r="B157" s="202" t="s">
        <v>261</v>
      </c>
      <c r="C157" s="52">
        <v>7.3203101352767241</v>
      </c>
      <c r="D157" s="53">
        <v>7.3426309837919339</v>
      </c>
    </row>
    <row r="158" spans="2:4" ht="15" x14ac:dyDescent="0.3">
      <c r="B158" s="202" t="s">
        <v>262</v>
      </c>
      <c r="C158" s="52">
        <v>7.4408169942277587</v>
      </c>
      <c r="D158" s="53">
        <v>7.4692332756848892</v>
      </c>
    </row>
    <row r="159" spans="2:4" ht="15" x14ac:dyDescent="0.3">
      <c r="B159" s="202" t="s">
        <v>263</v>
      </c>
      <c r="C159" s="52">
        <v>7.4796823696527959</v>
      </c>
      <c r="D159" s="53">
        <v>7.5523952095808378</v>
      </c>
    </row>
    <row r="160" spans="2:4" ht="15" x14ac:dyDescent="0.3">
      <c r="B160" s="202" t="s">
        <v>264</v>
      </c>
      <c r="C160" s="52">
        <v>7.7372195660169174</v>
      </c>
      <c r="D160" s="53">
        <v>7.7779427044678631</v>
      </c>
    </row>
    <row r="161" spans="2:4" ht="15" x14ac:dyDescent="0.3">
      <c r="B161" s="202" t="s">
        <v>265</v>
      </c>
      <c r="C161" s="52">
        <v>7.7185326605754803</v>
      </c>
      <c r="D161" s="53">
        <v>7.8271114056402329</v>
      </c>
    </row>
    <row r="162" spans="2:4" ht="15" x14ac:dyDescent="0.3">
      <c r="B162" s="202" t="s">
        <v>266</v>
      </c>
      <c r="C162" s="52">
        <v>7.7559765448804692</v>
      </c>
      <c r="D162" s="53">
        <v>7.9101705683984171</v>
      </c>
    </row>
    <row r="163" spans="2:4" ht="15" x14ac:dyDescent="0.3">
      <c r="B163" s="202" t="s">
        <v>267</v>
      </c>
      <c r="C163" s="52">
        <v>7.8335705089110252</v>
      </c>
      <c r="D163" s="53">
        <v>7.9871420508919586</v>
      </c>
    </row>
    <row r="164" spans="2:4" ht="15" x14ac:dyDescent="0.3">
      <c r="B164" s="202" t="s">
        <v>268</v>
      </c>
      <c r="C164" s="52">
        <v>8.1933008772126623</v>
      </c>
      <c r="D164" s="53">
        <v>8.2503211420538562</v>
      </c>
    </row>
    <row r="165" spans="2:4" ht="15" x14ac:dyDescent="0.3">
      <c r="B165" s="202" t="s">
        <v>269</v>
      </c>
      <c r="C165" s="52">
        <v>8.4651080956255917</v>
      </c>
      <c r="D165" s="53">
        <v>8.4812576152137034</v>
      </c>
    </row>
    <row r="166" spans="2:4" ht="15" x14ac:dyDescent="0.3">
      <c r="B166" s="202" t="s">
        <v>270</v>
      </c>
      <c r="C166" s="52">
        <v>8.6569105691056905</v>
      </c>
      <c r="D166" s="53">
        <v>8.8819670583793471</v>
      </c>
    </row>
    <row r="167" spans="2:4" ht="15" x14ac:dyDescent="0.3">
      <c r="B167" s="202" t="s">
        <v>271</v>
      </c>
      <c r="C167" s="52">
        <v>8.6188573371875528</v>
      </c>
      <c r="D167" s="53">
        <v>8.8842544316996861</v>
      </c>
    </row>
    <row r="168" spans="2:4" ht="15" x14ac:dyDescent="0.3">
      <c r="B168" s="202" t="s">
        <v>272</v>
      </c>
      <c r="C168" s="52">
        <v>8.8527760842600962</v>
      </c>
      <c r="D168" s="53">
        <v>9.0027573529411757</v>
      </c>
    </row>
    <row r="169" spans="2:4" ht="15" x14ac:dyDescent="0.3">
      <c r="B169" s="202" t="s">
        <v>273</v>
      </c>
      <c r="C169" s="52">
        <v>8.9772107273261437</v>
      </c>
      <c r="D169" s="53">
        <v>9.2424484942720593</v>
      </c>
    </row>
    <row r="170" spans="2:4" ht="15" x14ac:dyDescent="0.3">
      <c r="B170" s="202" t="s">
        <v>274</v>
      </c>
      <c r="C170" s="52">
        <v>9.6226336937160841</v>
      </c>
      <c r="D170" s="53">
        <v>9.6210768917911285</v>
      </c>
    </row>
    <row r="171" spans="2:4" ht="15" x14ac:dyDescent="0.3">
      <c r="B171" s="202" t="s">
        <v>275</v>
      </c>
      <c r="C171" s="52">
        <v>9.9156246823218464</v>
      </c>
      <c r="D171" s="53">
        <v>9.8695290920931491</v>
      </c>
    </row>
    <row r="172" spans="2:4" ht="15" x14ac:dyDescent="0.3">
      <c r="B172" s="202" t="s">
        <v>276</v>
      </c>
      <c r="C172" s="52">
        <v>10.017405918012125</v>
      </c>
      <c r="D172" s="53">
        <v>10.097277563831444</v>
      </c>
    </row>
    <row r="173" spans="2:4" ht="15" x14ac:dyDescent="0.3">
      <c r="B173" s="202" t="s">
        <v>277</v>
      </c>
      <c r="C173" s="52">
        <v>10.195830950361882</v>
      </c>
      <c r="D173" s="53">
        <v>10.183943915785772</v>
      </c>
    </row>
    <row r="174" spans="2:4" ht="15" x14ac:dyDescent="0.3">
      <c r="B174" s="202" t="s">
        <v>278</v>
      </c>
      <c r="C174" s="52">
        <v>10.861517588913655</v>
      </c>
      <c r="D174" s="53">
        <v>10.793781396154513</v>
      </c>
    </row>
    <row r="175" spans="2:4" ht="15" x14ac:dyDescent="0.3">
      <c r="B175" s="202" t="s">
        <v>279</v>
      </c>
      <c r="C175" s="52">
        <v>11.035273874390594</v>
      </c>
      <c r="D175" s="53">
        <v>11.005785776809923</v>
      </c>
    </row>
    <row r="176" spans="2:4" ht="15" x14ac:dyDescent="0.3">
      <c r="B176" s="202" t="s">
        <v>280</v>
      </c>
      <c r="C176" s="52">
        <v>11.206619689040863</v>
      </c>
      <c r="D176" s="53">
        <v>11.196682464454977</v>
      </c>
    </row>
    <row r="177" spans="2:4" ht="15" x14ac:dyDescent="0.3">
      <c r="B177" s="202" t="s">
        <v>281</v>
      </c>
      <c r="C177" s="52">
        <v>11.631442343344457</v>
      </c>
      <c r="D177" s="53">
        <v>11.849416269535721</v>
      </c>
    </row>
    <row r="178" spans="2:4" ht="15" x14ac:dyDescent="0.3">
      <c r="B178" s="202" t="s">
        <v>282</v>
      </c>
      <c r="C178" s="52">
        <v>12.076124567474048</v>
      </c>
      <c r="D178" s="53">
        <v>12.474599691132244</v>
      </c>
    </row>
    <row r="179" spans="2:4" ht="15" x14ac:dyDescent="0.3">
      <c r="B179" s="202" t="s">
        <v>283</v>
      </c>
      <c r="C179" s="52">
        <v>12.51732840436498</v>
      </c>
      <c r="D179" s="53">
        <v>12.883508869731418</v>
      </c>
    </row>
    <row r="180" spans="2:4" ht="15" x14ac:dyDescent="0.3">
      <c r="B180" s="202" t="s">
        <v>284</v>
      </c>
      <c r="C180" s="52">
        <v>12.867044071742237</v>
      </c>
      <c r="D180" s="53">
        <v>13.33148887395755</v>
      </c>
    </row>
    <row r="181" spans="2:4" ht="15" x14ac:dyDescent="0.3">
      <c r="B181" s="202" t="s">
        <v>285</v>
      </c>
      <c r="C181" s="52">
        <v>12.613521695257315</v>
      </c>
      <c r="D181" s="53">
        <v>13.078490730298173</v>
      </c>
    </row>
    <row r="182" spans="2:4" ht="15" x14ac:dyDescent="0.3">
      <c r="B182" s="202" t="s">
        <v>286</v>
      </c>
      <c r="C182" s="52">
        <v>12.546217292377701</v>
      </c>
      <c r="D182" s="53">
        <v>12.984000475822279</v>
      </c>
    </row>
    <row r="183" spans="2:4" ht="15" x14ac:dyDescent="0.3">
      <c r="B183" s="202" t="s">
        <v>287</v>
      </c>
      <c r="C183" s="52">
        <v>12.514257780674598</v>
      </c>
      <c r="D183" s="53">
        <v>13.00768718600569</v>
      </c>
    </row>
    <row r="184" spans="2:4" ht="15" x14ac:dyDescent="0.3">
      <c r="B184" s="202" t="s">
        <v>288</v>
      </c>
      <c r="C184" s="52">
        <v>12.084358115304918</v>
      </c>
      <c r="D184" s="53">
        <v>12.652650939966209</v>
      </c>
    </row>
    <row r="185" spans="2:4" ht="15" x14ac:dyDescent="0.3">
      <c r="B185" s="202" t="s">
        <v>289</v>
      </c>
      <c r="C185" s="52">
        <v>11.778036381454033</v>
      </c>
      <c r="D185" s="53">
        <v>12.556428313470565</v>
      </c>
    </row>
    <row r="186" spans="2:4" ht="15" x14ac:dyDescent="0.3">
      <c r="B186" s="202" t="s">
        <v>290</v>
      </c>
      <c r="C186" s="52">
        <v>12.118785040970982</v>
      </c>
      <c r="D186" s="53">
        <v>12.860024020485394</v>
      </c>
    </row>
    <row r="187" spans="2:4" ht="15" x14ac:dyDescent="0.3">
      <c r="B187" s="202" t="s">
        <v>291</v>
      </c>
      <c r="C187" s="52">
        <v>12.575906778270147</v>
      </c>
      <c r="D187" s="53">
        <v>13.118997343505212</v>
      </c>
    </row>
    <row r="188" spans="2:4" ht="15" x14ac:dyDescent="0.3">
      <c r="B188" s="202" t="s">
        <v>292</v>
      </c>
      <c r="C188" s="52">
        <v>12.841260037059913</v>
      </c>
      <c r="D188" s="53">
        <v>13.490144186895419</v>
      </c>
    </row>
    <row r="189" spans="2:4" ht="15" x14ac:dyDescent="0.3">
      <c r="B189" s="202" t="s">
        <v>293</v>
      </c>
      <c r="C189" s="52">
        <v>12.830281430502644</v>
      </c>
      <c r="D189" s="53">
        <v>13.630858526998926</v>
      </c>
    </row>
    <row r="190" spans="2:4" ht="15" x14ac:dyDescent="0.3">
      <c r="B190" s="202" t="s">
        <v>294</v>
      </c>
      <c r="C190" s="52">
        <v>12.720239782899267</v>
      </c>
      <c r="D190" s="53">
        <v>13.55912952614602</v>
      </c>
    </row>
    <row r="191" spans="2:4" ht="15" x14ac:dyDescent="0.3">
      <c r="B191" s="202" t="s">
        <v>295</v>
      </c>
      <c r="C191" s="52">
        <v>12.928170120219901</v>
      </c>
      <c r="D191" s="53">
        <v>13.498103178028668</v>
      </c>
    </row>
    <row r="192" spans="2:4" ht="15" x14ac:dyDescent="0.3">
      <c r="B192" s="202" t="s">
        <v>296</v>
      </c>
      <c r="C192" s="52">
        <v>12.879080175939499</v>
      </c>
      <c r="D192" s="53">
        <v>13.484176731386638</v>
      </c>
    </row>
    <row r="193" spans="2:4" ht="15" x14ac:dyDescent="0.3">
      <c r="B193" s="202" t="s">
        <v>297</v>
      </c>
      <c r="C193" s="52">
        <v>12.36880380518102</v>
      </c>
      <c r="D193" s="53">
        <v>12.964563526361278</v>
      </c>
    </row>
    <row r="194" spans="2:4" ht="15" x14ac:dyDescent="0.3">
      <c r="B194" s="202" t="s">
        <v>298</v>
      </c>
      <c r="C194" s="52">
        <v>11.761280346994919</v>
      </c>
      <c r="D194" s="53">
        <v>12.496599873061928</v>
      </c>
    </row>
    <row r="195" spans="2:4" ht="15" x14ac:dyDescent="0.3">
      <c r="B195" s="202" t="s">
        <v>299</v>
      </c>
      <c r="C195" s="52">
        <v>11.464890051500042</v>
      </c>
      <c r="D195" s="53">
        <v>12.278924097273396</v>
      </c>
    </row>
    <row r="196" spans="2:4" ht="15" x14ac:dyDescent="0.3">
      <c r="B196" s="202" t="s">
        <v>300</v>
      </c>
      <c r="C196" s="52">
        <v>11.359756473806538</v>
      </c>
      <c r="D196" s="53">
        <v>12.03242617255356</v>
      </c>
    </row>
    <row r="197" spans="2:4" ht="15" x14ac:dyDescent="0.3">
      <c r="B197" s="202" t="s">
        <v>301</v>
      </c>
      <c r="C197" s="52">
        <v>11.312217194570136</v>
      </c>
      <c r="D197" s="53">
        <v>12.042274832972508</v>
      </c>
    </row>
    <row r="198" spans="2:4" ht="15" x14ac:dyDescent="0.3">
      <c r="B198" s="202" t="s">
        <v>302</v>
      </c>
      <c r="C198" s="52">
        <v>11.082718542636936</v>
      </c>
      <c r="D198" s="53">
        <v>12.03607353451266</v>
      </c>
    </row>
    <row r="199" spans="2:4" ht="15" x14ac:dyDescent="0.3">
      <c r="B199" s="202" t="s">
        <v>303</v>
      </c>
      <c r="C199" s="52">
        <v>10.61012548680225</v>
      </c>
      <c r="D199" s="53">
        <v>11.4997453125379</v>
      </c>
    </row>
    <row r="200" spans="2:4" ht="15" x14ac:dyDescent="0.3">
      <c r="B200" s="202" t="s">
        <v>304</v>
      </c>
      <c r="C200" s="52">
        <v>10.211924399397713</v>
      </c>
      <c r="D200" s="53">
        <v>10.929975922953451</v>
      </c>
    </row>
    <row r="201" spans="2:4" ht="15" x14ac:dyDescent="0.3">
      <c r="B201" s="202" t="s">
        <v>305</v>
      </c>
      <c r="C201" s="52">
        <v>9.7490480341331374</v>
      </c>
      <c r="D201" s="53">
        <v>10.450312539864779</v>
      </c>
    </row>
    <row r="202" spans="2:4" ht="15" x14ac:dyDescent="0.3">
      <c r="B202" s="202" t="s">
        <v>306</v>
      </c>
      <c r="C202" s="52">
        <v>9.0947143222565856</v>
      </c>
      <c r="D202" s="53">
        <v>9.8910180259284122</v>
      </c>
    </row>
    <row r="203" spans="2:4" ht="15" x14ac:dyDescent="0.3">
      <c r="B203" s="202" t="s">
        <v>307</v>
      </c>
      <c r="C203" s="52">
        <v>8.8229723971402869</v>
      </c>
      <c r="D203" s="53">
        <v>9.660383277994196</v>
      </c>
    </row>
    <row r="204" spans="2:4" ht="15" x14ac:dyDescent="0.3">
      <c r="B204" s="202" t="s">
        <v>308</v>
      </c>
      <c r="C204" s="52">
        <v>8.6976353378946101</v>
      </c>
      <c r="D204" s="53">
        <v>9.3602302431811584</v>
      </c>
    </row>
    <row r="205" spans="2:4" ht="15" x14ac:dyDescent="0.3">
      <c r="B205" s="202" t="s">
        <v>309</v>
      </c>
      <c r="C205" s="52">
        <v>8.3957507220835161</v>
      </c>
      <c r="D205" s="53">
        <v>8.9309696481332264</v>
      </c>
    </row>
    <row r="206" spans="2:4" ht="15" x14ac:dyDescent="0.3">
      <c r="B206" s="202" t="s">
        <v>310</v>
      </c>
      <c r="C206" s="52">
        <v>8.1178993025605628</v>
      </c>
      <c r="D206" s="53">
        <v>8.5415879527176557</v>
      </c>
    </row>
    <row r="207" spans="2:4" ht="15" x14ac:dyDescent="0.3">
      <c r="B207" s="202" t="s">
        <v>311</v>
      </c>
      <c r="C207" s="52">
        <v>7.9448180036225589</v>
      </c>
      <c r="D207" s="53">
        <v>8.3730890165889615</v>
      </c>
    </row>
    <row r="208" spans="2:4" ht="15" x14ac:dyDescent="0.3">
      <c r="B208" s="202" t="s">
        <v>312</v>
      </c>
      <c r="C208" s="52">
        <v>7.9566735840461602</v>
      </c>
      <c r="D208" s="53">
        <v>8.1682222586103368</v>
      </c>
    </row>
    <row r="209" spans="2:4" ht="15" x14ac:dyDescent="0.3">
      <c r="B209" s="202" t="s">
        <v>313</v>
      </c>
      <c r="C209" s="52">
        <v>7.9535573627947418</v>
      </c>
      <c r="D209" s="53">
        <v>8.1946858703749701</v>
      </c>
    </row>
    <row r="210" spans="2:4" ht="15" x14ac:dyDescent="0.3">
      <c r="B210" s="202" t="s">
        <v>314</v>
      </c>
      <c r="C210" s="52">
        <v>8.0100963272034207</v>
      </c>
      <c r="D210" s="53">
        <v>8.2231359039893306</v>
      </c>
    </row>
    <row r="211" spans="2:4" ht="15" x14ac:dyDescent="0.3">
      <c r="B211" s="202" t="s">
        <v>315</v>
      </c>
      <c r="C211" s="52">
        <v>8.0169434266261277</v>
      </c>
      <c r="D211" s="53">
        <v>8.3608207077765986</v>
      </c>
    </row>
    <row r="212" spans="2:4" ht="15" x14ac:dyDescent="0.3">
      <c r="B212" s="202" t="s">
        <v>316</v>
      </c>
      <c r="C212" s="52">
        <v>8.0729029886023422</v>
      </c>
      <c r="D212" s="53">
        <v>8.3911351717137546</v>
      </c>
    </row>
    <row r="213" spans="2:4" ht="15" x14ac:dyDescent="0.3">
      <c r="B213" s="202" t="s">
        <v>317</v>
      </c>
      <c r="C213" s="52">
        <v>8.2153731104107681</v>
      </c>
      <c r="D213" s="53">
        <v>8.5790884718498663</v>
      </c>
    </row>
    <row r="214" spans="2:4" ht="15" x14ac:dyDescent="0.3">
      <c r="B214" s="202" t="s">
        <v>318</v>
      </c>
      <c r="C214" s="52">
        <v>8.4152152259940252</v>
      </c>
      <c r="D214" s="53">
        <v>8.8523652994140356</v>
      </c>
    </row>
    <row r="215" spans="2:4" ht="15" x14ac:dyDescent="0.3">
      <c r="B215" s="202" t="s">
        <v>319</v>
      </c>
      <c r="C215" s="52">
        <v>8.3810849890215824</v>
      </c>
      <c r="D215" s="53">
        <v>9.0103228389236811</v>
      </c>
    </row>
    <row r="216" spans="2:4" ht="15" x14ac:dyDescent="0.3">
      <c r="B216" s="202" t="s">
        <v>320</v>
      </c>
      <c r="C216" s="52">
        <v>8.5005618879434905</v>
      </c>
      <c r="D216" s="53">
        <v>9.0575901355229131</v>
      </c>
    </row>
    <row r="217" spans="2:4" ht="15" x14ac:dyDescent="0.3">
      <c r="B217" s="202" t="s">
        <v>321</v>
      </c>
      <c r="C217" s="52">
        <v>8.6381571931321322</v>
      </c>
      <c r="D217" s="53">
        <v>9.0494016221428168</v>
      </c>
    </row>
    <row r="218" spans="2:4" ht="15" x14ac:dyDescent="0.3">
      <c r="B218" s="202" t="s">
        <v>322</v>
      </c>
      <c r="C218" s="52">
        <v>8.7994470438111438</v>
      </c>
      <c r="D218" s="53">
        <v>9.1117982468582444</v>
      </c>
    </row>
    <row r="219" spans="2:4" ht="15" x14ac:dyDescent="0.3">
      <c r="B219" s="202" t="s">
        <v>323</v>
      </c>
      <c r="C219" s="52">
        <v>9.1909991963568185</v>
      </c>
      <c r="D219" s="53">
        <v>9.4828821085804336</v>
      </c>
    </row>
    <row r="220" spans="2:4" ht="15" x14ac:dyDescent="0.3">
      <c r="B220" s="202" t="s">
        <v>324</v>
      </c>
      <c r="C220" s="52">
        <v>9.4915254237288131</v>
      </c>
      <c r="D220" s="53">
        <v>9.5975143948463604</v>
      </c>
    </row>
    <row r="221" spans="2:4" ht="15" x14ac:dyDescent="0.3">
      <c r="B221" s="202" t="s">
        <v>325</v>
      </c>
      <c r="C221" s="52">
        <v>9.6767389126193102</v>
      </c>
      <c r="D221" s="53">
        <v>9.7674948712103937</v>
      </c>
    </row>
    <row r="222" spans="2:4" ht="15" x14ac:dyDescent="0.3">
      <c r="B222" s="202" t="s">
        <v>326</v>
      </c>
      <c r="C222" s="52">
        <v>9.9439479667918143</v>
      </c>
      <c r="D222" s="53">
        <v>9.8629354654483148</v>
      </c>
    </row>
    <row r="223" spans="2:4" ht="15" x14ac:dyDescent="0.3">
      <c r="B223" s="202" t="s">
        <v>327</v>
      </c>
      <c r="C223" s="52">
        <v>10.160008366450533</v>
      </c>
      <c r="D223" s="53">
        <v>9.9070415328197399</v>
      </c>
    </row>
    <row r="224" spans="2:4" ht="15" x14ac:dyDescent="0.3">
      <c r="B224" s="202" t="s">
        <v>328</v>
      </c>
      <c r="C224" s="52">
        <v>10.226326742976067</v>
      </c>
      <c r="D224" s="53">
        <v>9.9849615526487518</v>
      </c>
    </row>
    <row r="225" spans="2:4" ht="15" x14ac:dyDescent="0.3">
      <c r="B225" s="202" t="s">
        <v>329</v>
      </c>
      <c r="C225" s="52">
        <v>10.288615014260669</v>
      </c>
      <c r="D225" s="53">
        <v>10.140338867020366</v>
      </c>
    </row>
    <row r="226" spans="2:4" ht="15" x14ac:dyDescent="0.3">
      <c r="B226" s="202" t="s">
        <v>330</v>
      </c>
      <c r="C226" s="52">
        <v>10.460362130303192</v>
      </c>
      <c r="D226" s="53">
        <v>10.302995457942851</v>
      </c>
    </row>
    <row r="227" spans="2:4" ht="15" x14ac:dyDescent="0.3">
      <c r="B227" s="202" t="s">
        <v>331</v>
      </c>
      <c r="C227" s="52">
        <v>10.585748307511171</v>
      </c>
      <c r="D227" s="53">
        <v>10.410552924426881</v>
      </c>
    </row>
    <row r="228" spans="2:4" ht="15" x14ac:dyDescent="0.3">
      <c r="B228" s="202" t="s">
        <v>332</v>
      </c>
      <c r="C228" s="52">
        <v>10.556237655474296</v>
      </c>
      <c r="D228" s="53">
        <v>10.344232594254162</v>
      </c>
    </row>
    <row r="229" spans="2:4" ht="15" x14ac:dyDescent="0.3">
      <c r="B229" s="202" t="s">
        <v>333</v>
      </c>
      <c r="C229" s="52">
        <v>10.754060016479281</v>
      </c>
      <c r="D229" s="53">
        <v>10.566921933935307</v>
      </c>
    </row>
    <row r="230" spans="2:4" ht="15" x14ac:dyDescent="0.3">
      <c r="B230" s="202" t="s">
        <v>334</v>
      </c>
      <c r="C230" s="52">
        <v>10.840848806366047</v>
      </c>
      <c r="D230" s="53">
        <v>10.827916524119056</v>
      </c>
    </row>
    <row r="231" spans="2:4" ht="15" x14ac:dyDescent="0.3">
      <c r="B231" s="202" t="s">
        <v>335</v>
      </c>
      <c r="C231" s="52">
        <v>10.938408670367433</v>
      </c>
      <c r="D231" s="53">
        <v>11.096920675464737</v>
      </c>
    </row>
    <row r="232" spans="2:4" ht="15" x14ac:dyDescent="0.3">
      <c r="B232" s="202" t="s">
        <v>336</v>
      </c>
      <c r="C232" s="52">
        <v>11.229592781732068</v>
      </c>
      <c r="D232" s="53">
        <v>11.212155445097153</v>
      </c>
    </row>
    <row r="233" spans="2:4" ht="15" x14ac:dyDescent="0.3">
      <c r="B233" s="202" t="s">
        <v>337</v>
      </c>
      <c r="C233" s="52">
        <v>11.575052854122623</v>
      </c>
      <c r="D233" s="53">
        <v>11.711329715061058</v>
      </c>
    </row>
    <row r="234" spans="2:4" ht="15" x14ac:dyDescent="0.3">
      <c r="B234" s="202" t="s">
        <v>338</v>
      </c>
      <c r="C234" s="52">
        <v>11.707495620800543</v>
      </c>
      <c r="D234" s="53">
        <v>12.074891714405476</v>
      </c>
    </row>
    <row r="235" spans="2:4" ht="15" x14ac:dyDescent="0.3">
      <c r="B235" s="202" t="s">
        <v>339</v>
      </c>
      <c r="C235" s="52">
        <v>12.105814562598219</v>
      </c>
      <c r="D235" s="53">
        <v>12.427680727967196</v>
      </c>
    </row>
    <row r="236" spans="2:4" ht="15" x14ac:dyDescent="0.3">
      <c r="B236" s="202" t="s">
        <v>340</v>
      </c>
      <c r="C236" s="52">
        <v>12.390218248750987</v>
      </c>
      <c r="D236" s="53">
        <v>12.700964630225082</v>
      </c>
    </row>
    <row r="237" spans="2:4" ht="15" x14ac:dyDescent="0.3">
      <c r="B237" s="202" t="s">
        <v>341</v>
      </c>
      <c r="C237" s="52">
        <v>12.474743498911019</v>
      </c>
      <c r="D237" s="53">
        <v>12.956091527520099</v>
      </c>
    </row>
    <row r="238" spans="2:4" ht="15" x14ac:dyDescent="0.3">
      <c r="B238" s="202" t="s">
        <v>342</v>
      </c>
      <c r="C238" s="52">
        <v>12.650301260294155</v>
      </c>
      <c r="D238" s="53">
        <v>13.098123203516879</v>
      </c>
    </row>
    <row r="239" spans="2:4" ht="15" x14ac:dyDescent="0.3">
      <c r="B239" s="202" t="s">
        <v>343</v>
      </c>
      <c r="C239" s="52">
        <v>12.812137814771891</v>
      </c>
      <c r="D239" s="53">
        <v>13.434950135992747</v>
      </c>
    </row>
    <row r="240" spans="2:4" ht="15" x14ac:dyDescent="0.3">
      <c r="B240" s="202" t="s">
        <v>344</v>
      </c>
      <c r="C240" s="52">
        <v>13.207295965916654</v>
      </c>
      <c r="D240" s="53">
        <v>13.610656561306808</v>
      </c>
    </row>
    <row r="241" spans="2:4" ht="15" x14ac:dyDescent="0.3">
      <c r="B241" s="202" t="s">
        <v>345</v>
      </c>
      <c r="C241" s="52">
        <v>13.401757959052418</v>
      </c>
      <c r="D241" s="53">
        <v>13.783885870354768</v>
      </c>
    </row>
    <row r="242" spans="2:4" ht="15" x14ac:dyDescent="0.3">
      <c r="B242" s="202" t="s">
        <v>346</v>
      </c>
      <c r="C242" s="52">
        <v>13.416691209938685</v>
      </c>
      <c r="D242" s="53">
        <v>13.760130604629467</v>
      </c>
    </row>
    <row r="243" spans="2:4" ht="15" x14ac:dyDescent="0.3">
      <c r="B243" s="202" t="s">
        <v>347</v>
      </c>
      <c r="C243" s="52">
        <v>13.360715148586616</v>
      </c>
      <c r="D243" s="53">
        <v>13.752662134959301</v>
      </c>
    </row>
    <row r="244" spans="2:4" ht="15" x14ac:dyDescent="0.3">
      <c r="B244" s="202" t="s">
        <v>348</v>
      </c>
      <c r="C244" s="52">
        <v>13.350342419766347</v>
      </c>
      <c r="D244" s="53">
        <v>13.44242104337116</v>
      </c>
    </row>
    <row r="245" spans="2:4" ht="15" x14ac:dyDescent="0.3">
      <c r="B245" s="202" t="s">
        <v>349</v>
      </c>
      <c r="C245" s="52">
        <v>13.303454013579882</v>
      </c>
      <c r="D245" s="53">
        <v>13.38684543236012</v>
      </c>
    </row>
    <row r="246" spans="2:4" ht="15" x14ac:dyDescent="0.3">
      <c r="B246" s="202" t="s">
        <v>350</v>
      </c>
      <c r="C246" s="52">
        <v>13.297614560336008</v>
      </c>
      <c r="D246" s="53">
        <v>13.237771538347864</v>
      </c>
    </row>
    <row r="247" spans="2:4" ht="15" x14ac:dyDescent="0.3">
      <c r="B247" s="202" t="s">
        <v>351</v>
      </c>
      <c r="C247" s="52">
        <v>13.158038147138965</v>
      </c>
      <c r="D247" s="53">
        <v>13.350464636806405</v>
      </c>
    </row>
    <row r="248" spans="2:4" ht="15" x14ac:dyDescent="0.3">
      <c r="B248" s="202" t="s">
        <v>352</v>
      </c>
      <c r="C248" s="52">
        <v>13.206309286241492</v>
      </c>
      <c r="D248" s="53">
        <v>13.479118121527156</v>
      </c>
    </row>
    <row r="249" spans="2:4" ht="15" x14ac:dyDescent="0.3">
      <c r="B249" s="202" t="s">
        <v>353</v>
      </c>
      <c r="C249" s="52">
        <v>13.189329360809953</v>
      </c>
      <c r="D249" s="53">
        <v>13.439150264042246</v>
      </c>
    </row>
    <row r="250" spans="2:4" ht="15" x14ac:dyDescent="0.3">
      <c r="B250" s="202" t="s">
        <v>354</v>
      </c>
      <c r="C250" s="52">
        <v>13.004237521325187</v>
      </c>
      <c r="D250" s="53">
        <v>13.332134400383659</v>
      </c>
    </row>
    <row r="251" spans="2:4" ht="15" x14ac:dyDescent="0.3">
      <c r="B251" s="202" t="s">
        <v>355</v>
      </c>
      <c r="C251" s="52">
        <v>12.739605646180042</v>
      </c>
      <c r="D251" s="53">
        <v>13.259487056996985</v>
      </c>
    </row>
    <row r="252" spans="2:4" ht="15" x14ac:dyDescent="0.3">
      <c r="B252" s="202" t="s">
        <v>356</v>
      </c>
      <c r="C252" s="52">
        <v>12.658193098525819</v>
      </c>
      <c r="D252" s="53">
        <v>13.156642274971741</v>
      </c>
    </row>
    <row r="253" spans="2:4" ht="15" x14ac:dyDescent="0.3">
      <c r="B253" s="202" t="s">
        <v>357</v>
      </c>
      <c r="C253" s="52">
        <v>12.61566424322538</v>
      </c>
      <c r="D253" s="53">
        <v>13.344252531268614</v>
      </c>
    </row>
    <row r="254" spans="2:4" ht="15" x14ac:dyDescent="0.3">
      <c r="B254" s="202" t="s">
        <v>358</v>
      </c>
      <c r="C254" s="52">
        <v>12.422649362028366</v>
      </c>
      <c r="D254" s="53">
        <v>12.932161102530593</v>
      </c>
    </row>
    <row r="255" spans="2:4" ht="15" x14ac:dyDescent="0.3">
      <c r="B255" s="202" t="s">
        <v>359</v>
      </c>
      <c r="C255" s="52">
        <v>12.334432610693625</v>
      </c>
      <c r="D255" s="53">
        <v>12.598078109847483</v>
      </c>
    </row>
    <row r="256" spans="2:4" ht="15" x14ac:dyDescent="0.3">
      <c r="B256" s="202" t="s">
        <v>360</v>
      </c>
      <c r="C256" s="52">
        <v>12.379984488245835</v>
      </c>
      <c r="D256" s="53">
        <v>12.570103062512846</v>
      </c>
    </row>
    <row r="257" spans="2:4" ht="15" x14ac:dyDescent="0.3">
      <c r="B257" s="202" t="s">
        <v>361</v>
      </c>
      <c r="C257" s="52">
        <v>12.505032611321361</v>
      </c>
      <c r="D257" s="53">
        <v>12.435217989634879</v>
      </c>
    </row>
    <row r="258" spans="2:4" ht="15" x14ac:dyDescent="0.3">
      <c r="B258" s="202" t="s">
        <v>362</v>
      </c>
      <c r="C258" s="52">
        <v>12.752298569174691</v>
      </c>
      <c r="D258" s="53">
        <v>12.416176774689079</v>
      </c>
    </row>
    <row r="259" spans="2:4" ht="15" x14ac:dyDescent="0.3">
      <c r="B259" s="202" t="s">
        <v>363</v>
      </c>
      <c r="C259" s="52">
        <v>12.753435382414082</v>
      </c>
      <c r="D259" s="53">
        <v>12.539388049592132</v>
      </c>
    </row>
    <row r="260" spans="2:4" ht="15" x14ac:dyDescent="0.3">
      <c r="B260" s="202" t="s">
        <v>364</v>
      </c>
      <c r="C260" s="52">
        <v>12.959724501600798</v>
      </c>
      <c r="D260" s="53">
        <v>12.651078399812707</v>
      </c>
    </row>
    <row r="261" spans="2:4" ht="15" x14ac:dyDescent="0.3">
      <c r="B261" s="202" t="s">
        <v>365</v>
      </c>
      <c r="C261" s="52">
        <v>13.199032161596389</v>
      </c>
      <c r="D261" s="53">
        <v>13.006881479074989</v>
      </c>
    </row>
    <row r="262" spans="2:4" ht="15" x14ac:dyDescent="0.3">
      <c r="B262" s="202" t="s">
        <v>366</v>
      </c>
      <c r="C262" s="52">
        <v>13.534753269834217</v>
      </c>
      <c r="D262" s="53">
        <v>13.247517028235364</v>
      </c>
    </row>
    <row r="263" spans="2:4" ht="15" x14ac:dyDescent="0.3">
      <c r="B263" s="202" t="s">
        <v>367</v>
      </c>
      <c r="C263" s="52">
        <v>13.372761162653809</v>
      </c>
      <c r="D263" s="53">
        <v>13.074556641331887</v>
      </c>
    </row>
    <row r="264" spans="2:4" ht="15" x14ac:dyDescent="0.3">
      <c r="B264" s="202" t="s">
        <v>368</v>
      </c>
      <c r="C264" s="52">
        <v>13.244608130353505</v>
      </c>
      <c r="D264" s="53">
        <v>13.246674727932287</v>
      </c>
    </row>
    <row r="265" spans="2:4" ht="15" x14ac:dyDescent="0.3">
      <c r="B265" s="202" t="s">
        <v>369</v>
      </c>
      <c r="C265" s="52">
        <v>13.072972453379473</v>
      </c>
      <c r="D265" s="53">
        <v>13.188712416937335</v>
      </c>
    </row>
    <row r="266" spans="2:4" ht="15" x14ac:dyDescent="0.3">
      <c r="B266" s="202" t="s">
        <v>370</v>
      </c>
      <c r="C266" s="52">
        <v>13.142589376774442</v>
      </c>
      <c r="D266" s="53">
        <v>13.211080068953219</v>
      </c>
    </row>
    <row r="267" spans="2:4" ht="15" x14ac:dyDescent="0.3">
      <c r="B267" s="202" t="s">
        <v>371</v>
      </c>
      <c r="C267" s="52">
        <v>12.887604897509974</v>
      </c>
      <c r="D267" s="53">
        <v>12.981913374583531</v>
      </c>
    </row>
    <row r="268" spans="2:4" ht="15" x14ac:dyDescent="0.3">
      <c r="B268" s="202" t="s">
        <v>372</v>
      </c>
      <c r="C268" s="52">
        <v>12.698543782861233</v>
      </c>
      <c r="D268" s="53">
        <v>12.795714923374499</v>
      </c>
    </row>
    <row r="269" spans="2:4" ht="15" x14ac:dyDescent="0.3">
      <c r="B269" s="202" t="s">
        <v>373</v>
      </c>
      <c r="C269" s="52">
        <v>12.407342515970781</v>
      </c>
      <c r="D269" s="53">
        <v>12.563136842719921</v>
      </c>
    </row>
    <row r="270" spans="2:4" ht="15" x14ac:dyDescent="0.3">
      <c r="B270" s="202" t="s">
        <v>374</v>
      </c>
      <c r="C270" s="52">
        <v>12.264957264957264</v>
      </c>
      <c r="D270" s="53">
        <v>12.556027876579625</v>
      </c>
    </row>
    <row r="271" spans="2:4" ht="15" x14ac:dyDescent="0.3">
      <c r="B271" s="202" t="s">
        <v>375</v>
      </c>
      <c r="C271" s="52">
        <v>12.145286427888193</v>
      </c>
      <c r="D271" s="53">
        <v>12.389711165397326</v>
      </c>
    </row>
    <row r="272" spans="2:4" ht="15" x14ac:dyDescent="0.3">
      <c r="B272" s="202" t="s">
        <v>376</v>
      </c>
      <c r="C272" s="52">
        <v>12.034871358707209</v>
      </c>
      <c r="D272" s="53">
        <v>12.279894119001037</v>
      </c>
    </row>
    <row r="273" spans="2:4" ht="15" x14ac:dyDescent="0.3">
      <c r="B273" s="202" t="s">
        <v>377</v>
      </c>
      <c r="C273" s="52">
        <v>11.801880085314796</v>
      </c>
      <c r="D273" s="53">
        <v>12.147207686368706</v>
      </c>
    </row>
    <row r="274" spans="2:4" ht="15" x14ac:dyDescent="0.3">
      <c r="B274" s="202" t="s">
        <v>378</v>
      </c>
      <c r="C274" s="52">
        <v>11.778475288609885</v>
      </c>
      <c r="D274" s="53">
        <v>12.025042555033034</v>
      </c>
    </row>
    <row r="275" spans="2:4" ht="15" x14ac:dyDescent="0.3">
      <c r="B275" s="202" t="s">
        <v>379</v>
      </c>
      <c r="C275" s="52">
        <v>11.650301604046634</v>
      </c>
      <c r="D275" s="53">
        <v>12.026132302103475</v>
      </c>
    </row>
    <row r="276" spans="2:4" ht="15" x14ac:dyDescent="0.3">
      <c r="B276" s="202" t="s">
        <v>380</v>
      </c>
      <c r="C276" s="52">
        <v>11.601702695935231</v>
      </c>
      <c r="D276" s="53">
        <v>11.903103709311127</v>
      </c>
    </row>
    <row r="277" spans="2:4" ht="15" x14ac:dyDescent="0.3">
      <c r="B277" s="202" t="s">
        <v>381</v>
      </c>
      <c r="C277" s="52">
        <v>11.442367076525743</v>
      </c>
      <c r="D277" s="53">
        <v>11.787466106084148</v>
      </c>
    </row>
    <row r="278" spans="2:4" ht="15" x14ac:dyDescent="0.3">
      <c r="B278" s="202" t="s">
        <v>382</v>
      </c>
      <c r="C278" s="52">
        <v>11.265046559164206</v>
      </c>
      <c r="D278" s="53">
        <v>11.752835784388663</v>
      </c>
    </row>
    <row r="279" spans="2:4" ht="15" x14ac:dyDescent="0.3">
      <c r="B279" s="202" t="s">
        <v>383</v>
      </c>
      <c r="C279" s="52">
        <v>11.116164056504561</v>
      </c>
      <c r="D279" s="53">
        <v>11.597985629183812</v>
      </c>
    </row>
    <row r="280" spans="2:4" ht="15" x14ac:dyDescent="0.3">
      <c r="B280" s="202" t="s">
        <v>384</v>
      </c>
      <c r="C280" s="52">
        <v>11.052239660900447</v>
      </c>
      <c r="D280" s="53">
        <v>11.497880503728457</v>
      </c>
    </row>
    <row r="281" spans="2:4" ht="15" x14ac:dyDescent="0.3">
      <c r="B281" s="202" t="s">
        <v>385</v>
      </c>
      <c r="C281" s="52">
        <v>11.043921069382559</v>
      </c>
      <c r="D281" s="53">
        <v>11.456444249890563</v>
      </c>
    </row>
    <row r="282" spans="2:4" ht="15" x14ac:dyDescent="0.3">
      <c r="B282" s="202" t="s">
        <v>386</v>
      </c>
      <c r="C282" s="52">
        <v>10.878760093466237</v>
      </c>
      <c r="D282" s="53">
        <v>11.301577186554086</v>
      </c>
    </row>
    <row r="283" spans="2:4" ht="15" x14ac:dyDescent="0.3">
      <c r="B283" s="202" t="s">
        <v>387</v>
      </c>
      <c r="C283" s="52">
        <v>10.668794696295388</v>
      </c>
      <c r="D283" s="53">
        <v>11.261012320795812</v>
      </c>
    </row>
    <row r="284" spans="2:4" ht="15" x14ac:dyDescent="0.3">
      <c r="B284" s="202" t="s">
        <v>388</v>
      </c>
      <c r="C284" s="52">
        <v>10.618507271855522</v>
      </c>
      <c r="D284" s="53">
        <v>11.32284362733586</v>
      </c>
    </row>
    <row r="285" spans="2:4" ht="15" x14ac:dyDescent="0.3">
      <c r="B285" s="202" t="s">
        <v>389</v>
      </c>
      <c r="C285" s="52">
        <v>10.498547433799713</v>
      </c>
      <c r="D285" s="53">
        <v>11.360959046497124</v>
      </c>
    </row>
    <row r="286" spans="2:4" ht="15" x14ac:dyDescent="0.3">
      <c r="B286" s="202" t="s">
        <v>390</v>
      </c>
      <c r="C286" s="52">
        <v>10.420364979052758</v>
      </c>
      <c r="D286" s="53">
        <v>11.391074212377189</v>
      </c>
    </row>
    <row r="287" spans="2:4" ht="15" x14ac:dyDescent="0.3">
      <c r="B287" s="202" t="s">
        <v>391</v>
      </c>
      <c r="C287" s="52">
        <v>10.398222027908332</v>
      </c>
      <c r="D287" s="53">
        <v>11.372765800626498</v>
      </c>
    </row>
    <row r="288" spans="2:4" ht="15" x14ac:dyDescent="0.3">
      <c r="B288" s="202" t="s">
        <v>392</v>
      </c>
      <c r="C288" s="52">
        <v>10.355172030665532</v>
      </c>
      <c r="D288" s="53">
        <v>11.316475790905999</v>
      </c>
    </row>
    <row r="289" spans="2:4" ht="15" x14ac:dyDescent="0.3">
      <c r="B289" s="202" t="s">
        <v>393</v>
      </c>
      <c r="C289" s="52">
        <v>10.611956137247965</v>
      </c>
      <c r="D289" s="53">
        <v>11.405644935925586</v>
      </c>
    </row>
    <row r="290" spans="2:4" ht="15" x14ac:dyDescent="0.3">
      <c r="B290" s="202" t="s">
        <v>394</v>
      </c>
      <c r="C290" s="52">
        <v>10.796474295058429</v>
      </c>
      <c r="D290" s="53">
        <v>11.498739529966659</v>
      </c>
    </row>
    <row r="291" spans="2:4" ht="15" x14ac:dyDescent="0.3">
      <c r="B291" s="202" t="s">
        <v>395</v>
      </c>
      <c r="C291" s="52">
        <v>10.825710552107154</v>
      </c>
      <c r="D291" s="53">
        <v>11.467334585681487</v>
      </c>
    </row>
    <row r="292" spans="2:4" ht="15" x14ac:dyDescent="0.3">
      <c r="B292" s="202" t="s">
        <v>396</v>
      </c>
      <c r="C292" s="52">
        <v>11.083650986470071</v>
      </c>
      <c r="D292" s="53">
        <v>11.303644414168938</v>
      </c>
    </row>
    <row r="293" spans="2:4" ht="15" x14ac:dyDescent="0.3">
      <c r="B293" s="202" t="s">
        <v>397</v>
      </c>
      <c r="C293" s="52">
        <v>10.93627065302911</v>
      </c>
      <c r="D293" s="53">
        <v>11.161970352328559</v>
      </c>
    </row>
    <row r="294" spans="2:4" ht="15" x14ac:dyDescent="0.3">
      <c r="B294" s="202" t="s">
        <v>398</v>
      </c>
      <c r="C294" s="52">
        <v>10.819191284307564</v>
      </c>
      <c r="D294" s="53">
        <v>11.126706647952023</v>
      </c>
    </row>
    <row r="295" spans="2:4" ht="15" x14ac:dyDescent="0.3">
      <c r="B295" s="202" t="s">
        <v>399</v>
      </c>
      <c r="C295" s="52">
        <v>10.78676439435665</v>
      </c>
      <c r="D295" s="53">
        <v>11.16191615742917</v>
      </c>
    </row>
    <row r="296" spans="2:4" ht="15" x14ac:dyDescent="0.3">
      <c r="B296" s="202" t="s">
        <v>400</v>
      </c>
      <c r="C296" s="52">
        <v>10.739786218260171</v>
      </c>
      <c r="D296" s="53">
        <v>11.184797857416145</v>
      </c>
    </row>
    <row r="297" spans="2:4" ht="15" x14ac:dyDescent="0.3">
      <c r="B297" s="202" t="s">
        <v>401</v>
      </c>
      <c r="C297" s="52">
        <v>10.462067483344079</v>
      </c>
      <c r="D297" s="53">
        <v>10.790366055125642</v>
      </c>
    </row>
    <row r="298" spans="2:4" ht="15" x14ac:dyDescent="0.3">
      <c r="B298" s="202" t="s">
        <v>402</v>
      </c>
      <c r="C298" s="52">
        <v>10.198715461873356</v>
      </c>
      <c r="D298" s="53">
        <v>10.407518004567013</v>
      </c>
    </row>
    <row r="299" spans="2:4" ht="15" x14ac:dyDescent="0.3">
      <c r="B299" s="202" t="s">
        <v>403</v>
      </c>
      <c r="C299" s="52">
        <v>10.024206795193221</v>
      </c>
      <c r="D299" s="53">
        <v>10.29658398799541</v>
      </c>
    </row>
    <row r="300" spans="2:4" ht="15" x14ac:dyDescent="0.3">
      <c r="B300" s="202" t="s">
        <v>404</v>
      </c>
      <c r="C300" s="52">
        <v>9.869950908621135</v>
      </c>
      <c r="D300" s="53">
        <v>10.103111032437933</v>
      </c>
    </row>
    <row r="301" spans="2:4" ht="15" x14ac:dyDescent="0.3">
      <c r="B301" s="202" t="s">
        <v>405</v>
      </c>
      <c r="C301" s="52">
        <v>9.6799173980382029</v>
      </c>
      <c r="D301" s="53">
        <v>10.072863766835946</v>
      </c>
    </row>
    <row r="302" spans="2:4" ht="15" x14ac:dyDescent="0.3">
      <c r="B302" s="202" t="s">
        <v>406</v>
      </c>
      <c r="C302" s="52">
        <v>9.5192641443943078</v>
      </c>
      <c r="D302" s="53">
        <v>10.074527548575992</v>
      </c>
    </row>
    <row r="303" spans="2:4" ht="15" x14ac:dyDescent="0.3">
      <c r="B303" s="202" t="s">
        <v>407</v>
      </c>
      <c r="C303" s="52">
        <v>9.1272104962920704</v>
      </c>
      <c r="D303" s="53">
        <v>9.9095450249763743</v>
      </c>
    </row>
    <row r="304" spans="2:4" ht="15" x14ac:dyDescent="0.3">
      <c r="B304" s="202" t="s">
        <v>408</v>
      </c>
      <c r="C304" s="52">
        <v>9.122072834119848</v>
      </c>
      <c r="D304" s="53">
        <v>9.8437071565670422</v>
      </c>
    </row>
    <row r="305" spans="2:4" ht="15" x14ac:dyDescent="0.3">
      <c r="B305" s="202" t="s">
        <v>409</v>
      </c>
      <c r="C305" s="52">
        <v>9.1273776255296131</v>
      </c>
      <c r="D305" s="53">
        <v>9.6342920150693754</v>
      </c>
    </row>
    <row r="306" spans="2:4" ht="15" x14ac:dyDescent="0.3">
      <c r="B306" s="202" t="s">
        <v>410</v>
      </c>
      <c r="C306" s="52">
        <v>9.1976069781248579</v>
      </c>
      <c r="D306" s="53">
        <v>9.6570313226136246</v>
      </c>
    </row>
    <row r="307" spans="2:4" ht="15" x14ac:dyDescent="0.3">
      <c r="B307" s="202" t="s">
        <v>411</v>
      </c>
      <c r="C307" s="52">
        <v>9.2651016052704822</v>
      </c>
      <c r="D307" s="53">
        <v>9.7952459402212284</v>
      </c>
    </row>
    <row r="308" spans="2:4" ht="15" x14ac:dyDescent="0.3">
      <c r="B308" s="202" t="s">
        <v>412</v>
      </c>
      <c r="C308" s="52">
        <v>9.4995718770811539</v>
      </c>
      <c r="D308" s="53">
        <v>9.8453558735952349</v>
      </c>
    </row>
    <row r="309" spans="2:4" ht="15" x14ac:dyDescent="0.3">
      <c r="B309" s="202" t="s">
        <v>413</v>
      </c>
      <c r="C309" s="52">
        <v>9.5713871995366357</v>
      </c>
      <c r="D309" s="53">
        <v>9.7980881779165045</v>
      </c>
    </row>
    <row r="310" spans="2:4" ht="15" x14ac:dyDescent="0.3">
      <c r="B310" s="202" t="s">
        <v>414</v>
      </c>
      <c r="C310" s="52">
        <v>10.031235598340929</v>
      </c>
      <c r="D310" s="53">
        <v>10.003602120104976</v>
      </c>
    </row>
    <row r="311" spans="2:4" ht="15" x14ac:dyDescent="0.3">
      <c r="B311" s="202" t="s">
        <v>415</v>
      </c>
      <c r="C311" s="52">
        <v>10.341282894736842</v>
      </c>
      <c r="D311" s="53">
        <v>9.908889689607248</v>
      </c>
    </row>
    <row r="312" spans="2:4" ht="15" x14ac:dyDescent="0.3">
      <c r="B312" s="202" t="s">
        <v>416</v>
      </c>
      <c r="C312" s="52">
        <v>10.344648063306956</v>
      </c>
      <c r="D312" s="53">
        <v>10.015616866215513</v>
      </c>
    </row>
    <row r="313" spans="2:4" ht="15" x14ac:dyDescent="0.3">
      <c r="B313" s="202" t="s">
        <v>417</v>
      </c>
      <c r="C313" s="52">
        <v>10.427722351942263</v>
      </c>
      <c r="D313" s="53">
        <v>9.9166622988626241</v>
      </c>
    </row>
    <row r="314" spans="2:4" ht="15" x14ac:dyDescent="0.3">
      <c r="B314" s="202" t="s">
        <v>418</v>
      </c>
      <c r="C314" s="52">
        <v>10.349815181871753</v>
      </c>
      <c r="D314" s="53">
        <v>9.7263470513364449</v>
      </c>
    </row>
    <row r="315" spans="2:4" ht="15" x14ac:dyDescent="0.3">
      <c r="B315" s="202" t="s">
        <v>419</v>
      </c>
      <c r="C315" s="52">
        <v>10.326380633308116</v>
      </c>
      <c r="D315" s="53">
        <v>9.6944770857814326</v>
      </c>
    </row>
    <row r="316" spans="2:4" ht="15" x14ac:dyDescent="0.3">
      <c r="B316" s="202" t="s">
        <v>420</v>
      </c>
      <c r="C316" s="52">
        <v>10.235018267081083</v>
      </c>
      <c r="D316" s="53">
        <v>9.6421256871833556</v>
      </c>
    </row>
    <row r="317" spans="2:4" ht="15" x14ac:dyDescent="0.3">
      <c r="B317" s="202" t="s">
        <v>421</v>
      </c>
      <c r="C317" s="52">
        <v>10.138934832947404</v>
      </c>
      <c r="D317" s="53">
        <v>9.7039742681131766</v>
      </c>
    </row>
    <row r="318" spans="2:4" ht="15" x14ac:dyDescent="0.3">
      <c r="B318" s="202" t="s">
        <v>422</v>
      </c>
      <c r="C318" s="52">
        <v>9.896884106702533</v>
      </c>
      <c r="D318" s="53">
        <v>9.571760540002213</v>
      </c>
    </row>
    <row r="319" spans="2:4" ht="15" x14ac:dyDescent="0.3">
      <c r="B319" s="202" t="s">
        <v>423</v>
      </c>
      <c r="C319" s="52">
        <v>9.7658480868075372</v>
      </c>
      <c r="D319" s="53">
        <v>9.5555680098638121</v>
      </c>
    </row>
    <row r="320" spans="2:4" ht="15" x14ac:dyDescent="0.3">
      <c r="B320" s="202" t="s">
        <v>424</v>
      </c>
      <c r="C320" s="52">
        <v>9.4827586206896548</v>
      </c>
      <c r="D320" s="53">
        <v>9.5510713071080371</v>
      </c>
    </row>
    <row r="321" spans="2:4" ht="15" x14ac:dyDescent="0.3">
      <c r="B321" s="202" t="s">
        <v>425</v>
      </c>
      <c r="C321" s="52">
        <v>9.3146689997083705</v>
      </c>
      <c r="D321" s="53">
        <v>9.574837812789621</v>
      </c>
    </row>
    <row r="322" spans="2:4" ht="15" x14ac:dyDescent="0.3">
      <c r="B322" s="202" t="s">
        <v>426</v>
      </c>
      <c r="C322" s="52">
        <v>9.2151366503153476</v>
      </c>
      <c r="D322" s="53">
        <v>9.3881609733270928</v>
      </c>
    </row>
    <row r="323" spans="2:4" ht="15" x14ac:dyDescent="0.3">
      <c r="B323" s="202" t="s">
        <v>427</v>
      </c>
      <c r="C323" s="52">
        <v>9.2173292922089498</v>
      </c>
      <c r="D323" s="53">
        <v>9.3003820439350537</v>
      </c>
    </row>
    <row r="324" spans="2:4" ht="15" x14ac:dyDescent="0.3">
      <c r="B324" s="202" t="s">
        <v>428</v>
      </c>
      <c r="C324" s="52">
        <v>8.8509590005278902</v>
      </c>
      <c r="D324" s="53">
        <v>8.9422736394758591</v>
      </c>
    </row>
    <row r="325" spans="2:4" ht="15" x14ac:dyDescent="0.3">
      <c r="B325" s="202" t="s">
        <v>429</v>
      </c>
      <c r="C325" s="52">
        <v>8.6922427313306798</v>
      </c>
      <c r="D325" s="53">
        <v>8.7933944069431043</v>
      </c>
    </row>
    <row r="326" spans="2:4" ht="15" x14ac:dyDescent="0.3">
      <c r="B326" s="202" t="s">
        <v>430</v>
      </c>
      <c r="C326" s="52">
        <v>8.4540619842288649</v>
      </c>
      <c r="D326" s="53">
        <v>8.6897571798348316</v>
      </c>
    </row>
    <row r="327" spans="2:4" ht="15" x14ac:dyDescent="0.3">
      <c r="B327" s="202" t="s">
        <v>431</v>
      </c>
      <c r="C327" s="52">
        <v>8.4407458390689527</v>
      </c>
      <c r="D327" s="53">
        <v>8.5196146338391792</v>
      </c>
    </row>
    <row r="328" spans="2:4" ht="15" x14ac:dyDescent="0.3">
      <c r="B328" s="202" t="s">
        <v>432</v>
      </c>
      <c r="C328" s="52">
        <v>8.6056782334384856</v>
      </c>
      <c r="D328" s="53">
        <v>8.4574602373138106</v>
      </c>
    </row>
    <row r="329" spans="2:4" ht="15" x14ac:dyDescent="0.3">
      <c r="B329" s="202" t="s">
        <v>433</v>
      </c>
      <c r="C329" s="52">
        <v>8.333853938901731</v>
      </c>
      <c r="D329" s="53">
        <v>8.3428209993674898</v>
      </c>
    </row>
    <row r="330" spans="2:4" ht="15" x14ac:dyDescent="0.3">
      <c r="B330" s="202" t="s">
        <v>434</v>
      </c>
      <c r="C330" s="52">
        <v>8.0118320850903153</v>
      </c>
      <c r="D330" s="53">
        <v>8.2274459974587053</v>
      </c>
    </row>
    <row r="331" spans="2:4" ht="15" x14ac:dyDescent="0.3">
      <c r="B331" s="202" t="s">
        <v>435</v>
      </c>
      <c r="C331" s="52">
        <v>8.1863899675345344</v>
      </c>
      <c r="D331" s="53">
        <v>8.4947551322478922</v>
      </c>
    </row>
    <row r="332" spans="2:4" ht="15" x14ac:dyDescent="0.3">
      <c r="B332" s="202" t="s">
        <v>436</v>
      </c>
      <c r="C332" s="52">
        <v>8.0899457224088902</v>
      </c>
      <c r="D332" s="53">
        <v>8.7050218768366747</v>
      </c>
    </row>
    <row r="333" spans="2:4" ht="15" x14ac:dyDescent="0.3">
      <c r="B333" s="202" t="s">
        <v>437</v>
      </c>
      <c r="C333" s="52">
        <v>8.1750294772697512</v>
      </c>
      <c r="D333" s="53">
        <v>8.6204620462046204</v>
      </c>
    </row>
    <row r="334" spans="2:4" ht="15" x14ac:dyDescent="0.3">
      <c r="B334" s="202" t="s">
        <v>438</v>
      </c>
      <c r="C334" s="52">
        <v>8.0093054170820874</v>
      </c>
      <c r="D334" s="53">
        <v>8.5727587124235178</v>
      </c>
    </row>
    <row r="335" spans="2:4" ht="15" x14ac:dyDescent="0.3">
      <c r="B335" s="202" t="s">
        <v>439</v>
      </c>
      <c r="C335" s="52">
        <v>7.927611587548113</v>
      </c>
      <c r="D335" s="53">
        <v>8.5520974289580511</v>
      </c>
    </row>
    <row r="336" spans="2:4" ht="15" x14ac:dyDescent="0.3">
      <c r="B336" s="202" t="s">
        <v>440</v>
      </c>
      <c r="C336" s="52">
        <v>8.00642189026944</v>
      </c>
      <c r="D336" s="53">
        <v>8.5823702386651171</v>
      </c>
    </row>
    <row r="337" spans="2:4" ht="15" x14ac:dyDescent="0.3">
      <c r="B337" s="202" t="s">
        <v>441</v>
      </c>
      <c r="C337" s="52">
        <v>8.0752368830434165</v>
      </c>
      <c r="D337" s="53">
        <v>8.4867503486750344</v>
      </c>
    </row>
    <row r="338" spans="2:4" ht="15" x14ac:dyDescent="0.3">
      <c r="B338" s="202" t="s">
        <v>442</v>
      </c>
      <c r="C338" s="52">
        <v>8.0393641180923545</v>
      </c>
      <c r="D338" s="53">
        <v>8.3778173190984582</v>
      </c>
    </row>
    <row r="339" spans="2:4" ht="15" x14ac:dyDescent="0.3">
      <c r="B339" s="202" t="s">
        <v>443</v>
      </c>
      <c r="C339" s="52">
        <v>7.8212708629593592</v>
      </c>
      <c r="D339" s="53">
        <v>7.966644330280694</v>
      </c>
    </row>
    <row r="340" spans="2:4" ht="15" x14ac:dyDescent="0.3">
      <c r="B340" s="202" t="s">
        <v>444</v>
      </c>
      <c r="C340" s="52">
        <v>7.6397146254458983</v>
      </c>
      <c r="D340" s="53">
        <v>7.9372197309417043</v>
      </c>
    </row>
    <row r="341" spans="2:4" ht="15" x14ac:dyDescent="0.3">
      <c r="B341" s="202" t="s">
        <v>445</v>
      </c>
      <c r="C341" s="52">
        <v>7.4522484584147994</v>
      </c>
      <c r="D341" s="53">
        <v>7.8452281209536139</v>
      </c>
    </row>
    <row r="342" spans="2:4" ht="15" x14ac:dyDescent="0.3">
      <c r="B342" s="202" t="s">
        <v>446</v>
      </c>
      <c r="C342" s="52">
        <v>7.2010869565217392</v>
      </c>
      <c r="D342" s="53">
        <v>7.560399359804892</v>
      </c>
    </row>
    <row r="343" spans="2:4" ht="15" x14ac:dyDescent="0.3">
      <c r="B343" s="202" t="s">
        <v>447</v>
      </c>
      <c r="C343" s="52">
        <v>7.0292573143285821</v>
      </c>
      <c r="D343" s="53">
        <v>7.302636636174956</v>
      </c>
    </row>
    <row r="344" spans="2:4" ht="15" x14ac:dyDescent="0.3">
      <c r="B344" s="202" t="s">
        <v>448</v>
      </c>
      <c r="C344" s="52">
        <v>7.027554621217809</v>
      </c>
      <c r="D344" s="53">
        <v>7.2041431552910264</v>
      </c>
    </row>
    <row r="345" spans="2:4" ht="15" x14ac:dyDescent="0.3">
      <c r="B345" s="202" t="s">
        <v>449</v>
      </c>
      <c r="C345" s="52">
        <v>6.9184223955675446</v>
      </c>
      <c r="D345" s="53">
        <v>7.3021098309142607</v>
      </c>
    </row>
    <row r="346" spans="2:4" ht="15" x14ac:dyDescent="0.3">
      <c r="B346" s="202" t="s">
        <v>450</v>
      </c>
      <c r="C346" s="52">
        <v>6.9377630787733011</v>
      </c>
      <c r="D346" s="53">
        <v>7.3046904599530196</v>
      </c>
    </row>
    <row r="347" spans="2:4" ht="15" x14ac:dyDescent="0.3">
      <c r="B347" s="202" t="s">
        <v>451</v>
      </c>
      <c r="C347" s="52">
        <v>6.83629675045984</v>
      </c>
      <c r="D347" s="53">
        <v>7.073114476820173</v>
      </c>
    </row>
    <row r="348" spans="2:4" ht="15" x14ac:dyDescent="0.3">
      <c r="B348" s="202" t="s">
        <v>452</v>
      </c>
      <c r="C348" s="52">
        <v>6.8234209313047485</v>
      </c>
      <c r="D348" s="53">
        <v>6.9457292630280607</v>
      </c>
    </row>
    <row r="349" spans="2:4" ht="15" x14ac:dyDescent="0.3">
      <c r="B349" s="202" t="s">
        <v>453</v>
      </c>
      <c r="C349" s="52">
        <v>6.7704702145789764</v>
      </c>
      <c r="D349" s="53">
        <v>6.813067432296112</v>
      </c>
    </row>
    <row r="350" spans="2:4" ht="15" x14ac:dyDescent="0.3">
      <c r="B350" s="202" t="s">
        <v>454</v>
      </c>
      <c r="C350" s="52">
        <v>6.6640471512770141</v>
      </c>
      <c r="D350" s="53">
        <v>7.0190573288369542</v>
      </c>
    </row>
    <row r="351" spans="2:4" ht="15" x14ac:dyDescent="0.3">
      <c r="B351" s="202" t="s">
        <v>455</v>
      </c>
      <c r="C351" s="52">
        <v>6.373836237765576</v>
      </c>
      <c r="D351" s="53">
        <v>7.0689518995340022</v>
      </c>
    </row>
    <row r="352" spans="2:4" ht="15" x14ac:dyDescent="0.3">
      <c r="B352" s="202" t="s">
        <v>456</v>
      </c>
      <c r="C352" s="52">
        <v>6.2712138354614515</v>
      </c>
      <c r="D352" s="53">
        <v>6.8268315889628921</v>
      </c>
    </row>
    <row r="353" spans="2:4" ht="15" x14ac:dyDescent="0.3">
      <c r="B353" s="202" t="s">
        <v>457</v>
      </c>
      <c r="C353" s="52">
        <v>5.9983766233766236</v>
      </c>
      <c r="D353" s="53">
        <v>6.4259244658203905</v>
      </c>
    </row>
    <row r="354" spans="2:4" ht="15" x14ac:dyDescent="0.3">
      <c r="B354" s="202" t="s">
        <v>458</v>
      </c>
      <c r="C354" s="52">
        <v>5.7518554372378183</v>
      </c>
      <c r="D354" s="53">
        <v>6.2103426395939083</v>
      </c>
    </row>
    <row r="355" spans="2:4" ht="15" x14ac:dyDescent="0.3">
      <c r="B355" s="202" t="s">
        <v>459</v>
      </c>
      <c r="C355" s="52">
        <v>5.4768414947385864</v>
      </c>
      <c r="D355" s="53">
        <v>6.0375526060213662</v>
      </c>
    </row>
    <row r="356" spans="2:4" ht="15" x14ac:dyDescent="0.3">
      <c r="B356" s="202" t="s">
        <v>460</v>
      </c>
      <c r="C356" s="52">
        <v>5.2955244277417153</v>
      </c>
      <c r="D356" s="53">
        <v>6.0155990706936606</v>
      </c>
    </row>
    <row r="357" spans="2:4" ht="15" x14ac:dyDescent="0.3">
      <c r="B357" s="202" t="s">
        <v>461</v>
      </c>
      <c r="C357" s="52">
        <v>5.1433461703038086</v>
      </c>
      <c r="D357" s="53">
        <v>5.8343155413369256</v>
      </c>
    </row>
    <row r="358" spans="2:4" ht="15" x14ac:dyDescent="0.3">
      <c r="B358" s="202" t="s">
        <v>462</v>
      </c>
      <c r="C358" s="52">
        <v>5.166374781085814</v>
      </c>
      <c r="D358" s="53">
        <v>5.6037414965986398</v>
      </c>
    </row>
    <row r="359" spans="2:4" ht="15" x14ac:dyDescent="0.3">
      <c r="B359" s="202" t="s">
        <v>463</v>
      </c>
      <c r="C359" s="52">
        <v>4.9923814645514026</v>
      </c>
      <c r="D359" s="53">
        <v>5.1559792027729641</v>
      </c>
    </row>
    <row r="360" spans="2:4" ht="15" x14ac:dyDescent="0.3">
      <c r="B360" s="202" t="s">
        <v>464</v>
      </c>
      <c r="C360" s="52">
        <v>4.7619047619047619</v>
      </c>
      <c r="D360" s="53">
        <v>5.0667369160519842</v>
      </c>
    </row>
    <row r="361" spans="2:4" ht="15" x14ac:dyDescent="0.3">
      <c r="B361" s="202" t="s">
        <v>465</v>
      </c>
      <c r="C361" s="52">
        <v>4.6162613981762917</v>
      </c>
      <c r="D361" s="53">
        <v>4.8971596474045054</v>
      </c>
    </row>
    <row r="362" spans="2:4" ht="15" x14ac:dyDescent="0.3">
      <c r="B362" s="202" t="s">
        <v>466</v>
      </c>
      <c r="C362" s="52">
        <v>4.4918157594213932</v>
      </c>
      <c r="D362" s="53">
        <v>4.7089425060543544</v>
      </c>
    </row>
    <row r="363" spans="2:4" ht="15" x14ac:dyDescent="0.3">
      <c r="B363" s="202" t="s">
        <v>467</v>
      </c>
      <c r="C363" s="52">
        <v>4.3287984016744367</v>
      </c>
      <c r="D363" s="53">
        <v>4.5438346400570211</v>
      </c>
    </row>
    <row r="364" spans="2:4" ht="15" x14ac:dyDescent="0.3">
      <c r="B364" s="202" t="s">
        <v>468</v>
      </c>
      <c r="C364" s="52">
        <v>4.2187954611579865</v>
      </c>
      <c r="D364" s="53">
        <v>4.4511977118341077</v>
      </c>
    </row>
    <row r="365" spans="2:4" ht="15" x14ac:dyDescent="0.3">
      <c r="B365" s="202" t="s">
        <v>469</v>
      </c>
      <c r="C365" s="52">
        <v>4.0816326530612246</v>
      </c>
      <c r="D365" s="53">
        <v>4.3462347881782417</v>
      </c>
    </row>
    <row r="366" spans="2:4" ht="15" x14ac:dyDescent="0.3">
      <c r="B366" s="202" t="s">
        <v>470</v>
      </c>
      <c r="C366" s="52">
        <v>3.9917695473251031</v>
      </c>
      <c r="D366" s="53">
        <v>4.2993326978074355</v>
      </c>
    </row>
    <row r="367" spans="2:4" ht="15" x14ac:dyDescent="0.3">
      <c r="B367" s="202" t="s">
        <v>471</v>
      </c>
      <c r="C367" s="52">
        <v>3.7876335383619293</v>
      </c>
      <c r="D367" s="53">
        <v>4.1381393475634312</v>
      </c>
    </row>
    <row r="368" spans="2:4" ht="15.6" thickBot="1" x14ac:dyDescent="0.35">
      <c r="B368" s="203" t="s">
        <v>472</v>
      </c>
      <c r="C368" s="55">
        <v>3.7285005194505367</v>
      </c>
      <c r="D368" s="56">
        <v>3.9637719765583377</v>
      </c>
    </row>
  </sheetData>
  <mergeCells count="4">
    <mergeCell ref="C4:E4"/>
    <mergeCell ref="C5:E5"/>
    <mergeCell ref="B8:B9"/>
    <mergeCell ref="C8:D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61"/>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3.25" customHeight="1" x14ac:dyDescent="0.4">
      <c r="C2" s="316" t="s">
        <v>877</v>
      </c>
      <c r="D2" s="316"/>
      <c r="E2" s="316"/>
      <c r="F2" s="316"/>
      <c r="G2" s="316"/>
      <c r="H2" s="316"/>
    </row>
    <row r="3" spans="2:11" s="20" customFormat="1" ht="23.1" customHeight="1" x14ac:dyDescent="0.4">
      <c r="C3" s="316" t="s">
        <v>1</v>
      </c>
      <c r="D3" s="316"/>
      <c r="E3" s="316"/>
      <c r="F3" s="316"/>
    </row>
    <row r="4" spans="2:11" s="20" customFormat="1" x14ac:dyDescent="0.3">
      <c r="C4" s="314"/>
      <c r="D4" s="314"/>
      <c r="E4" s="314"/>
      <c r="F4" s="314"/>
    </row>
    <row r="5" spans="2:11" s="20" customFormat="1" x14ac:dyDescent="0.3"/>
    <row r="6" spans="2:11" s="20" customFormat="1" x14ac:dyDescent="0.3"/>
    <row r="7" spans="2:11" ht="15" thickBot="1" x14ac:dyDescent="0.35"/>
    <row r="8" spans="2:11" ht="18.75" customHeight="1" thickBot="1" x14ac:dyDescent="0.35">
      <c r="B8" s="315" t="s">
        <v>475</v>
      </c>
      <c r="C8" s="317" t="s">
        <v>878</v>
      </c>
      <c r="D8" s="317"/>
      <c r="E8" s="317"/>
      <c r="F8" s="317"/>
      <c r="G8" s="317"/>
      <c r="H8" s="317"/>
      <c r="I8" s="317"/>
      <c r="J8" s="317"/>
      <c r="K8" s="317"/>
    </row>
    <row r="9" spans="2:11" ht="35.4" thickBot="1" x14ac:dyDescent="0.35">
      <c r="B9" s="315"/>
      <c r="C9" s="24" t="s">
        <v>509</v>
      </c>
      <c r="D9" s="25" t="s">
        <v>510</v>
      </c>
      <c r="E9" s="24" t="s">
        <v>511</v>
      </c>
      <c r="F9" s="24" t="s">
        <v>512</v>
      </c>
      <c r="G9" s="57" t="s">
        <v>513</v>
      </c>
      <c r="H9" s="24" t="s">
        <v>514</v>
      </c>
      <c r="I9" s="24" t="s">
        <v>515</v>
      </c>
      <c r="J9" s="24" t="s">
        <v>516</v>
      </c>
      <c r="K9" s="26" t="s">
        <v>517</v>
      </c>
    </row>
    <row r="10" spans="2:11" ht="15" x14ac:dyDescent="0.3">
      <c r="B10" s="41">
        <v>27</v>
      </c>
      <c r="C10" s="53">
        <v>38.840000000000003</v>
      </c>
      <c r="D10" s="53">
        <v>29.91</v>
      </c>
      <c r="E10" s="53">
        <v>47.31</v>
      </c>
      <c r="F10" s="53">
        <v>35.51</v>
      </c>
      <c r="G10" s="53">
        <v>50.230000000000004</v>
      </c>
      <c r="H10" s="53">
        <v>35.96</v>
      </c>
      <c r="I10" s="53">
        <v>40.200000000000003</v>
      </c>
      <c r="J10" s="53">
        <v>37.49</v>
      </c>
      <c r="K10" s="53">
        <v>42.32</v>
      </c>
    </row>
    <row r="11" spans="2:11" ht="15" x14ac:dyDescent="0.3">
      <c r="B11" s="41">
        <v>28</v>
      </c>
      <c r="C11" s="53">
        <v>34.49</v>
      </c>
      <c r="D11" s="53">
        <v>28.63</v>
      </c>
      <c r="E11" s="53">
        <v>42.03</v>
      </c>
      <c r="F11" s="53">
        <v>34.800000000000004</v>
      </c>
      <c r="G11" s="53">
        <v>49.58</v>
      </c>
      <c r="H11" s="53">
        <v>30.02</v>
      </c>
      <c r="I11" s="53">
        <v>34.020000000000003</v>
      </c>
      <c r="J11" s="53">
        <v>35.58</v>
      </c>
      <c r="K11" s="53">
        <v>39.660000000000004</v>
      </c>
    </row>
    <row r="12" spans="2:11" ht="15" x14ac:dyDescent="0.3">
      <c r="B12" s="41">
        <v>29</v>
      </c>
      <c r="C12" s="53">
        <v>29.04</v>
      </c>
      <c r="D12" s="53">
        <v>22.6</v>
      </c>
      <c r="E12" s="53">
        <v>32.520000000000003</v>
      </c>
      <c r="F12" s="53">
        <v>28.240000000000002</v>
      </c>
      <c r="G12" s="53">
        <v>39.08</v>
      </c>
      <c r="H12" s="53">
        <v>24.79</v>
      </c>
      <c r="I12" s="53">
        <v>27.3</v>
      </c>
      <c r="J12" s="53">
        <v>30.93</v>
      </c>
      <c r="K12" s="53">
        <v>31.68</v>
      </c>
    </row>
    <row r="13" spans="2:11" ht="15" x14ac:dyDescent="0.3">
      <c r="B13" s="41">
        <v>30</v>
      </c>
      <c r="C13" s="53">
        <v>24.72</v>
      </c>
      <c r="D13" s="53">
        <v>16.670000000000002</v>
      </c>
      <c r="E13" s="53">
        <v>24.32</v>
      </c>
      <c r="F13" s="53">
        <v>20.52</v>
      </c>
      <c r="G13" s="53">
        <v>29.82</v>
      </c>
      <c r="H13" s="53">
        <v>17.990000000000002</v>
      </c>
      <c r="I13" s="53">
        <v>19.600000000000001</v>
      </c>
      <c r="J13" s="53">
        <v>27.240000000000002</v>
      </c>
      <c r="K13" s="53">
        <v>26.17</v>
      </c>
    </row>
    <row r="14" spans="2:11" ht="15" x14ac:dyDescent="0.3">
      <c r="B14" s="41">
        <v>31</v>
      </c>
      <c r="C14" s="53">
        <v>19.18</v>
      </c>
      <c r="D14" s="53">
        <v>12.68</v>
      </c>
      <c r="E14" s="53">
        <v>18.68</v>
      </c>
      <c r="F14" s="53">
        <v>18.02</v>
      </c>
      <c r="G14" s="53">
        <v>24.07</v>
      </c>
      <c r="H14" s="53">
        <v>15.06</v>
      </c>
      <c r="I14" s="53">
        <v>14.42</v>
      </c>
      <c r="J14" s="53">
        <v>19.05</v>
      </c>
      <c r="K14" s="53">
        <v>19.87</v>
      </c>
    </row>
    <row r="15" spans="2:11" ht="15" x14ac:dyDescent="0.3">
      <c r="B15" s="41">
        <v>32</v>
      </c>
      <c r="C15" s="53">
        <v>16.809999999999999</v>
      </c>
      <c r="D15" s="53">
        <v>12.34</v>
      </c>
      <c r="E15" s="53">
        <v>14.77</v>
      </c>
      <c r="F15" s="53">
        <v>14.21</v>
      </c>
      <c r="G15" s="53">
        <v>21.5</v>
      </c>
      <c r="H15" s="53">
        <v>12.06</v>
      </c>
      <c r="I15" s="53">
        <v>11.47</v>
      </c>
      <c r="J15" s="53">
        <v>16.37</v>
      </c>
      <c r="K15" s="53">
        <v>16.830000000000002</v>
      </c>
    </row>
    <row r="16" spans="2:11" ht="15" x14ac:dyDescent="0.3">
      <c r="B16" s="41">
        <v>33</v>
      </c>
      <c r="C16" s="53">
        <v>12.33</v>
      </c>
      <c r="D16" s="53">
        <v>10.96</v>
      </c>
      <c r="E16" s="53">
        <v>10.81</v>
      </c>
      <c r="F16" s="53">
        <v>12.870000000000001</v>
      </c>
      <c r="G16" s="53">
        <v>15.24</v>
      </c>
      <c r="H16" s="53">
        <v>9.870000000000001</v>
      </c>
      <c r="I16" s="53">
        <v>10.210000000000001</v>
      </c>
      <c r="J16" s="53">
        <v>13.74</v>
      </c>
      <c r="K16" s="53">
        <v>12.450000000000001</v>
      </c>
    </row>
    <row r="17" spans="2:14" ht="15" x14ac:dyDescent="0.3">
      <c r="B17" s="41">
        <v>34</v>
      </c>
      <c r="C17" s="53">
        <v>11.120000000000001</v>
      </c>
      <c r="D17" s="53">
        <v>7.98</v>
      </c>
      <c r="E17" s="53">
        <v>9.35</v>
      </c>
      <c r="F17" s="53">
        <v>9.92</v>
      </c>
      <c r="G17" s="53">
        <v>13.450000000000001</v>
      </c>
      <c r="H17" s="53">
        <v>9</v>
      </c>
      <c r="I17" s="53">
        <v>8.89</v>
      </c>
      <c r="J17" s="53">
        <v>10.97</v>
      </c>
      <c r="K17" s="53">
        <v>10.24</v>
      </c>
    </row>
    <row r="18" spans="2:14" ht="15" x14ac:dyDescent="0.3">
      <c r="B18" s="41">
        <v>35</v>
      </c>
      <c r="C18" s="53">
        <v>11.18</v>
      </c>
      <c r="D18" s="53">
        <v>5.83</v>
      </c>
      <c r="E18" s="53">
        <v>7.96</v>
      </c>
      <c r="F18" s="53">
        <v>8.2799999999999994</v>
      </c>
      <c r="G18" s="53">
        <v>12.31</v>
      </c>
      <c r="H18" s="53">
        <v>7.66</v>
      </c>
      <c r="I18" s="53">
        <v>8.5299999999999994</v>
      </c>
      <c r="J18" s="53">
        <v>9.9500000000000011</v>
      </c>
      <c r="K18" s="53">
        <v>10.78</v>
      </c>
    </row>
    <row r="19" spans="2:14" ht="15" x14ac:dyDescent="0.3">
      <c r="B19" s="41">
        <v>36</v>
      </c>
      <c r="C19" s="53">
        <v>10.11</v>
      </c>
      <c r="D19" s="53">
        <v>5.55</v>
      </c>
      <c r="E19" s="53">
        <v>8.3000000000000007</v>
      </c>
      <c r="F19" s="53">
        <v>9.9600000000000009</v>
      </c>
      <c r="G19" s="53">
        <v>10</v>
      </c>
      <c r="H19" s="53">
        <v>6.96</v>
      </c>
      <c r="I19" s="53">
        <v>8.98</v>
      </c>
      <c r="J19" s="53">
        <v>8.81</v>
      </c>
      <c r="K19" s="53">
        <v>9.9500000000000011</v>
      </c>
    </row>
    <row r="20" spans="2:14" ht="15" x14ac:dyDescent="0.3">
      <c r="B20" s="41">
        <v>37</v>
      </c>
      <c r="C20" s="53">
        <v>11.41</v>
      </c>
      <c r="D20" s="53">
        <v>6.99</v>
      </c>
      <c r="E20" s="53">
        <v>8.2900000000000009</v>
      </c>
      <c r="F20" s="53">
        <v>10.78</v>
      </c>
      <c r="G20" s="53">
        <v>11.9</v>
      </c>
      <c r="H20" s="53">
        <v>7.99</v>
      </c>
      <c r="I20" s="53">
        <v>9.42</v>
      </c>
      <c r="J20" s="53">
        <v>9.43</v>
      </c>
      <c r="K20" s="53">
        <v>11.16</v>
      </c>
    </row>
    <row r="21" spans="2:14" ht="15" x14ac:dyDescent="0.3">
      <c r="B21" s="41">
        <v>38</v>
      </c>
      <c r="C21" s="53">
        <v>15.68</v>
      </c>
      <c r="D21" s="53">
        <v>10.09</v>
      </c>
      <c r="E21" s="53">
        <v>10.65</v>
      </c>
      <c r="F21" s="53">
        <v>16.23</v>
      </c>
      <c r="G21" s="53">
        <v>14.84</v>
      </c>
      <c r="H21" s="53">
        <v>12.91</v>
      </c>
      <c r="I21" s="53">
        <v>17.48</v>
      </c>
      <c r="J21" s="53">
        <v>14.74</v>
      </c>
      <c r="K21" s="53">
        <v>17.61</v>
      </c>
    </row>
    <row r="22" spans="2:14" ht="15" x14ac:dyDescent="0.3">
      <c r="B22" s="41">
        <v>39</v>
      </c>
      <c r="C22" s="53">
        <v>21.09</v>
      </c>
      <c r="D22" s="53">
        <v>14.08</v>
      </c>
      <c r="E22" s="53">
        <v>12.530000000000001</v>
      </c>
      <c r="F22" s="53">
        <v>18.580000000000002</v>
      </c>
      <c r="G22" s="53">
        <v>20.13</v>
      </c>
      <c r="H22" s="53">
        <v>15.67</v>
      </c>
      <c r="I22" s="53">
        <v>20.89</v>
      </c>
      <c r="J22" s="53">
        <v>20.16</v>
      </c>
      <c r="K22" s="53">
        <v>22.150000000000002</v>
      </c>
      <c r="N22" s="30"/>
    </row>
    <row r="23" spans="2:14" ht="15" x14ac:dyDescent="0.3">
      <c r="B23" s="41">
        <v>40</v>
      </c>
      <c r="C23" s="53">
        <v>22.28</v>
      </c>
      <c r="D23" s="53">
        <v>16.850000000000001</v>
      </c>
      <c r="E23" s="53">
        <v>16.559999999999999</v>
      </c>
      <c r="F23" s="53">
        <v>20.55</v>
      </c>
      <c r="G23" s="53">
        <v>20.47</v>
      </c>
      <c r="H23" s="53">
        <v>18.34</v>
      </c>
      <c r="I23" s="53">
        <v>22.37</v>
      </c>
      <c r="J23" s="53">
        <v>22.02</v>
      </c>
      <c r="K23" s="53">
        <v>27.310000000000002</v>
      </c>
    </row>
    <row r="24" spans="2:14" ht="15" x14ac:dyDescent="0.3">
      <c r="B24" s="41">
        <v>41</v>
      </c>
      <c r="C24" s="53">
        <v>23.41</v>
      </c>
      <c r="D24" s="53">
        <v>15.200000000000001</v>
      </c>
      <c r="E24" s="53">
        <v>14.97</v>
      </c>
      <c r="F24" s="53">
        <v>18.46</v>
      </c>
      <c r="G24" s="53">
        <v>19.52</v>
      </c>
      <c r="H24" s="53">
        <v>17.920000000000002</v>
      </c>
      <c r="I24" s="53">
        <v>19.740000000000002</v>
      </c>
      <c r="J24" s="53">
        <v>20.61</v>
      </c>
      <c r="K24" s="53">
        <v>24.03</v>
      </c>
    </row>
    <row r="25" spans="2:14" ht="15" x14ac:dyDescent="0.3">
      <c r="B25" s="41">
        <v>42</v>
      </c>
      <c r="C25" s="53">
        <v>20.37</v>
      </c>
      <c r="D25" s="53">
        <v>13.35</v>
      </c>
      <c r="E25" s="53">
        <v>12.66</v>
      </c>
      <c r="F25" s="53">
        <v>19.25</v>
      </c>
      <c r="G25" s="53">
        <v>17.39</v>
      </c>
      <c r="H25" s="53">
        <v>15.38</v>
      </c>
      <c r="I25" s="53">
        <v>18.400000000000002</v>
      </c>
      <c r="J25" s="53">
        <v>17.34</v>
      </c>
      <c r="K25" s="53">
        <v>20.190000000000001</v>
      </c>
    </row>
    <row r="26" spans="2:14" ht="15" x14ac:dyDescent="0.3">
      <c r="B26" s="41">
        <v>43</v>
      </c>
      <c r="C26" s="53">
        <v>14.65</v>
      </c>
      <c r="D26" s="53">
        <v>10.09</v>
      </c>
      <c r="E26" s="53">
        <v>10.290000000000001</v>
      </c>
      <c r="F26" s="53">
        <v>15.33</v>
      </c>
      <c r="G26" s="53">
        <v>13.89</v>
      </c>
      <c r="H26" s="53">
        <v>10.17</v>
      </c>
      <c r="I26" s="53">
        <v>13.540000000000001</v>
      </c>
      <c r="J26" s="53">
        <v>12.26</v>
      </c>
      <c r="K26" s="53">
        <v>13.48</v>
      </c>
    </row>
    <row r="27" spans="2:14" ht="15" x14ac:dyDescent="0.3">
      <c r="B27" s="41">
        <v>44</v>
      </c>
      <c r="C27" s="53">
        <v>10.09</v>
      </c>
      <c r="D27" s="53">
        <v>7.26</v>
      </c>
      <c r="E27" s="53">
        <v>7.91</v>
      </c>
      <c r="F27" s="53">
        <v>10.63</v>
      </c>
      <c r="G27" s="53">
        <v>11.21</v>
      </c>
      <c r="H27" s="53">
        <v>7.8900000000000006</v>
      </c>
      <c r="I27" s="53">
        <v>9.7200000000000006</v>
      </c>
      <c r="J27" s="53">
        <v>9.83</v>
      </c>
      <c r="K27" s="53">
        <v>11.73</v>
      </c>
    </row>
    <row r="28" spans="2:14" ht="15" x14ac:dyDescent="0.3">
      <c r="B28" s="41">
        <v>45</v>
      </c>
      <c r="C28" s="53">
        <v>9.25</v>
      </c>
      <c r="D28" s="53">
        <v>6.09</v>
      </c>
      <c r="E28" s="53">
        <v>7.08</v>
      </c>
      <c r="F28" s="53">
        <v>8.43</v>
      </c>
      <c r="G28" s="53">
        <v>11.1</v>
      </c>
      <c r="H28" s="53">
        <v>6.73</v>
      </c>
      <c r="I28" s="53">
        <v>8.0400000000000009</v>
      </c>
      <c r="J28" s="53">
        <v>8.59</v>
      </c>
      <c r="K28" s="53">
        <v>9.52</v>
      </c>
    </row>
    <row r="29" spans="2:14" ht="15" x14ac:dyDescent="0.3">
      <c r="B29" s="41">
        <v>46</v>
      </c>
      <c r="C29" s="53">
        <v>8.94</v>
      </c>
      <c r="D29" s="53">
        <v>5.86</v>
      </c>
      <c r="E29" s="53">
        <v>7.53</v>
      </c>
      <c r="F29" s="53">
        <v>7.24</v>
      </c>
      <c r="G29" s="53">
        <v>8.84</v>
      </c>
      <c r="H29" s="53">
        <v>6.92</v>
      </c>
      <c r="I29" s="53">
        <v>7.5600000000000005</v>
      </c>
      <c r="J29" s="53">
        <v>8.7200000000000006</v>
      </c>
      <c r="K29" s="53">
        <v>8.94</v>
      </c>
    </row>
    <row r="30" spans="2:14" ht="15" x14ac:dyDescent="0.3">
      <c r="B30" s="41">
        <v>47</v>
      </c>
      <c r="C30" s="53">
        <v>9.9500000000000011</v>
      </c>
      <c r="D30" s="53">
        <v>6.2700000000000005</v>
      </c>
      <c r="E30" s="53">
        <v>7.91</v>
      </c>
      <c r="F30" s="53">
        <v>7.8</v>
      </c>
      <c r="G30" s="53">
        <v>9.1300000000000008</v>
      </c>
      <c r="H30" s="53">
        <v>6.86</v>
      </c>
      <c r="I30" s="53">
        <v>8.3800000000000008</v>
      </c>
      <c r="J30" s="53">
        <v>8.91</v>
      </c>
      <c r="K30" s="53">
        <v>9.77</v>
      </c>
    </row>
    <row r="31" spans="2:14" ht="15" x14ac:dyDescent="0.3">
      <c r="B31" s="41">
        <v>48</v>
      </c>
      <c r="C31" s="53">
        <v>10.63</v>
      </c>
      <c r="D31" s="53">
        <v>7.69</v>
      </c>
      <c r="E31" s="53">
        <v>9.1300000000000008</v>
      </c>
      <c r="F31" s="53">
        <v>9.2900000000000009</v>
      </c>
      <c r="G31" s="53">
        <v>11.75</v>
      </c>
      <c r="H31" s="53">
        <v>8.3800000000000008</v>
      </c>
      <c r="I31" s="53">
        <v>10.74</v>
      </c>
      <c r="J31" s="53">
        <v>10.16</v>
      </c>
      <c r="K31" s="53">
        <v>10.26</v>
      </c>
    </row>
    <row r="32" spans="2:14" ht="15" x14ac:dyDescent="0.3">
      <c r="B32" s="41">
        <v>49</v>
      </c>
      <c r="C32" s="53">
        <v>12.31</v>
      </c>
      <c r="D32" s="53">
        <v>10.35</v>
      </c>
      <c r="E32" s="53">
        <v>12.13</v>
      </c>
      <c r="F32" s="53">
        <v>10.26</v>
      </c>
      <c r="G32" s="53">
        <v>12.85</v>
      </c>
      <c r="H32" s="53">
        <v>10.35</v>
      </c>
      <c r="I32" s="53">
        <v>16.72</v>
      </c>
      <c r="J32" s="53">
        <v>12.18</v>
      </c>
      <c r="K32" s="53">
        <v>12.94</v>
      </c>
    </row>
    <row r="33" spans="2:11" ht="15" x14ac:dyDescent="0.3">
      <c r="B33" s="41">
        <v>50</v>
      </c>
      <c r="C33" s="53">
        <v>16.940000000000001</v>
      </c>
      <c r="D33" s="53">
        <v>15.22</v>
      </c>
      <c r="E33" s="53">
        <v>15.07</v>
      </c>
      <c r="F33" s="53">
        <v>14.77</v>
      </c>
      <c r="G33" s="53">
        <v>16.64</v>
      </c>
      <c r="H33" s="53">
        <v>15.94</v>
      </c>
      <c r="I33" s="53">
        <v>23.73</v>
      </c>
      <c r="J33" s="53">
        <v>16.89</v>
      </c>
      <c r="K33" s="53">
        <v>18.760000000000002</v>
      </c>
    </row>
    <row r="34" spans="2:11" ht="15" x14ac:dyDescent="0.3">
      <c r="B34" s="41">
        <v>51</v>
      </c>
      <c r="C34" s="53">
        <v>20.260000000000002</v>
      </c>
      <c r="D34" s="53">
        <v>18.37</v>
      </c>
      <c r="E34" s="53">
        <v>16.600000000000001</v>
      </c>
      <c r="F34" s="53">
        <v>16.97</v>
      </c>
      <c r="G34" s="53">
        <v>21.26</v>
      </c>
      <c r="H34" s="53">
        <v>19.059999999999999</v>
      </c>
      <c r="I34" s="53">
        <v>28.5</v>
      </c>
      <c r="J34" s="53">
        <v>18.920000000000002</v>
      </c>
      <c r="K34" s="53">
        <v>20.190000000000001</v>
      </c>
    </row>
    <row r="35" spans="2:11" ht="15" x14ac:dyDescent="0.3">
      <c r="B35" s="41">
        <v>52</v>
      </c>
      <c r="C35" s="53">
        <v>19.89</v>
      </c>
      <c r="D35" s="53">
        <v>15.950000000000001</v>
      </c>
      <c r="E35" s="53">
        <v>12.290000000000001</v>
      </c>
      <c r="F35" s="53">
        <v>18.580000000000002</v>
      </c>
      <c r="G35" s="53">
        <v>20.73</v>
      </c>
      <c r="H35" s="53">
        <v>16.170000000000002</v>
      </c>
      <c r="I35" s="53">
        <v>22.85</v>
      </c>
      <c r="J35" s="53">
        <v>18.23</v>
      </c>
      <c r="K35" s="53">
        <v>18.75</v>
      </c>
    </row>
    <row r="36" spans="2:11" ht="15" x14ac:dyDescent="0.3">
      <c r="B36" s="41">
        <v>1</v>
      </c>
      <c r="C36" s="53">
        <v>16.809999999999999</v>
      </c>
      <c r="D36" s="53">
        <v>12.85</v>
      </c>
      <c r="E36" s="53">
        <v>10.83</v>
      </c>
      <c r="F36" s="53">
        <v>17.16</v>
      </c>
      <c r="G36" s="53">
        <v>17.25</v>
      </c>
      <c r="H36" s="53">
        <v>13.08</v>
      </c>
      <c r="I36" s="53">
        <v>16.88</v>
      </c>
      <c r="J36" s="53">
        <v>14.63</v>
      </c>
      <c r="K36" s="53">
        <v>16.740000000000002</v>
      </c>
    </row>
    <row r="37" spans="2:11" ht="15" x14ac:dyDescent="0.3">
      <c r="B37" s="41">
        <v>2</v>
      </c>
      <c r="C37" s="53">
        <v>11.02</v>
      </c>
      <c r="D37" s="53">
        <v>7.95</v>
      </c>
      <c r="E37" s="53">
        <v>7.32</v>
      </c>
      <c r="F37" s="53">
        <v>11.27</v>
      </c>
      <c r="G37" s="53">
        <v>12.57</v>
      </c>
      <c r="H37" s="53">
        <v>7.44</v>
      </c>
      <c r="I37" s="53">
        <v>10.370000000000001</v>
      </c>
      <c r="J37" s="53">
        <v>10.47</v>
      </c>
      <c r="K37" s="53">
        <v>11.58</v>
      </c>
    </row>
    <row r="38" spans="2:11" ht="15" x14ac:dyDescent="0.3">
      <c r="B38" s="41">
        <v>3</v>
      </c>
      <c r="C38" s="53">
        <v>9.68</v>
      </c>
      <c r="D38" s="53">
        <v>7.28</v>
      </c>
      <c r="E38" s="53">
        <v>5.59</v>
      </c>
      <c r="F38" s="53">
        <v>10.18</v>
      </c>
      <c r="G38" s="53">
        <v>9.73</v>
      </c>
      <c r="H38" s="53">
        <v>6.86</v>
      </c>
      <c r="I38" s="53">
        <v>9.74</v>
      </c>
      <c r="J38" s="53">
        <v>7.97</v>
      </c>
      <c r="K38" s="53">
        <v>10.86</v>
      </c>
    </row>
    <row r="39" spans="2:11" ht="15" x14ac:dyDescent="0.3">
      <c r="B39" s="41">
        <v>4</v>
      </c>
      <c r="C39" s="53">
        <v>9.1300000000000008</v>
      </c>
      <c r="D39" s="53">
        <v>7.95</v>
      </c>
      <c r="E39" s="53">
        <v>6.76</v>
      </c>
      <c r="F39" s="53">
        <v>10.63</v>
      </c>
      <c r="G39" s="53">
        <v>9.42</v>
      </c>
      <c r="H39" s="53">
        <v>8.870000000000001</v>
      </c>
      <c r="I39" s="53">
        <v>11.03</v>
      </c>
      <c r="J39" s="53">
        <v>9.33</v>
      </c>
      <c r="K39" s="53">
        <v>13.39</v>
      </c>
    </row>
    <row r="40" spans="2:11" ht="15" x14ac:dyDescent="0.3">
      <c r="B40" s="41">
        <v>5</v>
      </c>
      <c r="C40" s="53">
        <v>11.14</v>
      </c>
      <c r="D40" s="53">
        <v>9.51</v>
      </c>
      <c r="E40" s="53">
        <v>8.8800000000000008</v>
      </c>
      <c r="F40" s="53">
        <v>12.27</v>
      </c>
      <c r="G40" s="53">
        <v>9.94</v>
      </c>
      <c r="H40" s="53">
        <v>10.46</v>
      </c>
      <c r="I40" s="53">
        <v>13.620000000000001</v>
      </c>
      <c r="J40" s="53">
        <v>10.1</v>
      </c>
      <c r="K40" s="53">
        <v>14.24</v>
      </c>
    </row>
    <row r="41" spans="2:11" ht="15" x14ac:dyDescent="0.3">
      <c r="B41" s="41">
        <v>6</v>
      </c>
      <c r="C41" s="53">
        <v>11.26</v>
      </c>
      <c r="D41" s="53">
        <v>9.92</v>
      </c>
      <c r="E41" s="53">
        <v>10.51</v>
      </c>
      <c r="F41" s="53">
        <v>16</v>
      </c>
      <c r="G41" s="53">
        <v>12.6</v>
      </c>
      <c r="H41" s="53">
        <v>11.4</v>
      </c>
      <c r="I41" s="53">
        <v>13.43</v>
      </c>
      <c r="J41" s="53">
        <v>13.05</v>
      </c>
      <c r="K41" s="53">
        <v>14.280000000000001</v>
      </c>
    </row>
    <row r="42" spans="2:11" ht="15" x14ac:dyDescent="0.3">
      <c r="B42" s="41">
        <v>7</v>
      </c>
      <c r="C42" s="53">
        <v>15.06</v>
      </c>
      <c r="D42" s="53">
        <v>11.96</v>
      </c>
      <c r="E42" s="53">
        <v>12.120000000000001</v>
      </c>
      <c r="F42" s="53">
        <v>17.010000000000002</v>
      </c>
      <c r="G42" s="53">
        <v>15.200000000000001</v>
      </c>
      <c r="H42" s="53">
        <v>14.05</v>
      </c>
      <c r="I42" s="53">
        <v>14.49</v>
      </c>
      <c r="J42" s="53">
        <v>14.26</v>
      </c>
      <c r="K42" s="53">
        <v>16.72</v>
      </c>
    </row>
    <row r="43" spans="2:11" ht="15" x14ac:dyDescent="0.3">
      <c r="B43" s="41">
        <v>8</v>
      </c>
      <c r="C43" s="53">
        <v>16.649999999999999</v>
      </c>
      <c r="D43" s="53">
        <v>10.23</v>
      </c>
      <c r="E43" s="53">
        <v>12.4</v>
      </c>
      <c r="F43" s="53">
        <v>19.73</v>
      </c>
      <c r="G43" s="53">
        <v>13.15</v>
      </c>
      <c r="H43" s="53">
        <v>12.31</v>
      </c>
      <c r="I43" s="53">
        <v>12.51</v>
      </c>
      <c r="J43" s="53">
        <v>14.48</v>
      </c>
      <c r="K43" s="53">
        <v>16.96</v>
      </c>
    </row>
    <row r="44" spans="2:11" ht="15" x14ac:dyDescent="0.3">
      <c r="B44" s="41">
        <v>9</v>
      </c>
      <c r="C44" s="53">
        <v>14.65</v>
      </c>
      <c r="D44" s="53">
        <v>9.59</v>
      </c>
      <c r="E44" s="53">
        <v>11</v>
      </c>
      <c r="F44" s="53">
        <v>17.830000000000002</v>
      </c>
      <c r="G44" s="53">
        <v>15.08</v>
      </c>
      <c r="H44" s="53">
        <v>11.68</v>
      </c>
      <c r="I44" s="53">
        <v>12.76</v>
      </c>
      <c r="J44" s="53">
        <v>13.65</v>
      </c>
      <c r="K44" s="53">
        <v>17.990000000000002</v>
      </c>
    </row>
    <row r="45" spans="2:11" ht="15" x14ac:dyDescent="0.3">
      <c r="B45" s="41">
        <v>10</v>
      </c>
      <c r="C45" s="53">
        <v>14.8</v>
      </c>
      <c r="D45" s="53">
        <v>8.36</v>
      </c>
      <c r="E45" s="53">
        <v>10.120000000000001</v>
      </c>
      <c r="F45" s="53">
        <v>14.88</v>
      </c>
      <c r="G45" s="53">
        <v>17.16</v>
      </c>
      <c r="H45" s="53">
        <v>12.35</v>
      </c>
      <c r="I45" s="53">
        <v>13.77</v>
      </c>
      <c r="J45" s="53">
        <v>14.01</v>
      </c>
      <c r="K45" s="53">
        <v>18.690000000000001</v>
      </c>
    </row>
    <row r="46" spans="2:11" ht="15" x14ac:dyDescent="0.3">
      <c r="B46" s="41">
        <v>11</v>
      </c>
      <c r="C46" s="53">
        <v>15.540000000000001</v>
      </c>
      <c r="D46" s="53">
        <v>7.86</v>
      </c>
      <c r="E46" s="53">
        <v>9.89</v>
      </c>
      <c r="F46" s="53">
        <v>15.93</v>
      </c>
      <c r="G46" s="53">
        <v>14.700000000000001</v>
      </c>
      <c r="H46" s="53">
        <v>12.43</v>
      </c>
      <c r="I46" s="53">
        <v>13.96</v>
      </c>
      <c r="J46" s="53">
        <v>12.9</v>
      </c>
      <c r="K46" s="53">
        <v>18.38</v>
      </c>
    </row>
    <row r="47" spans="2:11" ht="15" x14ac:dyDescent="0.3">
      <c r="B47" s="41">
        <v>12</v>
      </c>
      <c r="C47" s="53">
        <v>14.22</v>
      </c>
      <c r="D47" s="53">
        <v>7.8100000000000005</v>
      </c>
      <c r="E47" s="53">
        <v>8.6300000000000008</v>
      </c>
      <c r="F47" s="53">
        <v>15.44</v>
      </c>
      <c r="G47" s="53">
        <v>15.8</v>
      </c>
      <c r="H47" s="53">
        <v>10.56</v>
      </c>
      <c r="I47" s="53">
        <v>13.69</v>
      </c>
      <c r="J47" s="53">
        <v>13.33</v>
      </c>
      <c r="K47" s="53">
        <v>16.36</v>
      </c>
    </row>
    <row r="48" spans="2:11" ht="15" x14ac:dyDescent="0.3">
      <c r="B48" s="41">
        <v>13</v>
      </c>
      <c r="C48" s="53">
        <v>11.86</v>
      </c>
      <c r="D48" s="53">
        <v>6.91</v>
      </c>
      <c r="E48" s="53">
        <v>7.04</v>
      </c>
      <c r="F48" s="53">
        <v>14.96</v>
      </c>
      <c r="G48" s="53">
        <v>14.55</v>
      </c>
      <c r="H48" s="53">
        <v>8.11</v>
      </c>
      <c r="I48" s="53">
        <v>11.22</v>
      </c>
      <c r="J48" s="53">
        <v>10.950000000000001</v>
      </c>
      <c r="K48" s="53">
        <v>13.280000000000001</v>
      </c>
    </row>
    <row r="49" spans="2:11" ht="15" x14ac:dyDescent="0.3">
      <c r="B49" s="41">
        <v>14</v>
      </c>
      <c r="C49" s="53">
        <v>9.41</v>
      </c>
      <c r="D49" s="53">
        <v>4.66</v>
      </c>
      <c r="E49" s="53">
        <v>5.12</v>
      </c>
      <c r="F49" s="53">
        <v>11.71</v>
      </c>
      <c r="G49" s="53">
        <v>10.9</v>
      </c>
      <c r="H49" s="53">
        <v>6.69</v>
      </c>
      <c r="I49" s="53">
        <v>9.01</v>
      </c>
      <c r="J49" s="53">
        <v>9.43</v>
      </c>
      <c r="K49" s="53">
        <v>9.8800000000000008</v>
      </c>
    </row>
    <row r="50" spans="2:11" ht="15" x14ac:dyDescent="0.3">
      <c r="B50" s="41">
        <v>15</v>
      </c>
      <c r="C50" s="53">
        <v>8.76</v>
      </c>
      <c r="D50" s="53">
        <v>5.0200000000000005</v>
      </c>
      <c r="E50" s="53">
        <v>4.57</v>
      </c>
      <c r="F50" s="53">
        <v>10.59</v>
      </c>
      <c r="G50" s="53">
        <v>8.08</v>
      </c>
      <c r="H50" s="53">
        <v>6.16</v>
      </c>
      <c r="I50" s="53">
        <v>8.11</v>
      </c>
      <c r="J50" s="53">
        <v>8.81</v>
      </c>
      <c r="K50" s="53">
        <v>9.01</v>
      </c>
    </row>
    <row r="51" spans="2:11" ht="15" x14ac:dyDescent="0.3">
      <c r="B51" s="41">
        <v>16</v>
      </c>
      <c r="C51" s="53">
        <v>7.46</v>
      </c>
      <c r="D51" s="53">
        <v>4.22</v>
      </c>
      <c r="E51" s="53">
        <v>4.8</v>
      </c>
      <c r="F51" s="53">
        <v>8.5400000000000009</v>
      </c>
      <c r="G51" s="53">
        <v>7.74</v>
      </c>
      <c r="H51" s="53">
        <v>5.21</v>
      </c>
      <c r="I51" s="53">
        <v>5.73</v>
      </c>
      <c r="J51" s="53">
        <v>7.8500000000000005</v>
      </c>
      <c r="K51" s="53">
        <v>7.36</v>
      </c>
    </row>
    <row r="52" spans="2:11" ht="15" x14ac:dyDescent="0.3">
      <c r="B52" s="41">
        <v>17</v>
      </c>
      <c r="C52" s="53">
        <v>6.3100000000000005</v>
      </c>
      <c r="D52" s="53">
        <v>3.79</v>
      </c>
      <c r="E52" s="53">
        <v>4.13</v>
      </c>
      <c r="F52" s="53">
        <v>6.15</v>
      </c>
      <c r="G52" s="53">
        <v>6.75</v>
      </c>
      <c r="H52" s="53">
        <v>5.87</v>
      </c>
      <c r="I52" s="53">
        <v>6.41</v>
      </c>
      <c r="J52" s="53">
        <v>6.8900000000000006</v>
      </c>
      <c r="K52" s="53">
        <v>6.46</v>
      </c>
    </row>
    <row r="53" spans="2:11" ht="15" x14ac:dyDescent="0.3">
      <c r="B53" s="41">
        <v>18</v>
      </c>
      <c r="C53" s="53">
        <v>6.04</v>
      </c>
      <c r="D53" s="53">
        <v>3.56</v>
      </c>
      <c r="E53" s="53">
        <v>4.12</v>
      </c>
      <c r="F53" s="53">
        <v>6.57</v>
      </c>
      <c r="G53" s="53">
        <v>5.5</v>
      </c>
      <c r="H53" s="53">
        <v>5.8</v>
      </c>
      <c r="I53" s="53">
        <v>5.04</v>
      </c>
      <c r="J53" s="53">
        <v>6.54</v>
      </c>
      <c r="K53" s="53">
        <v>5.2700000000000005</v>
      </c>
    </row>
    <row r="54" spans="2:11" ht="15" x14ac:dyDescent="0.3">
      <c r="B54" s="41">
        <v>19</v>
      </c>
      <c r="C54" s="53">
        <v>4.7300000000000004</v>
      </c>
      <c r="D54" s="53">
        <v>3.43</v>
      </c>
      <c r="E54" s="53">
        <v>3.63</v>
      </c>
      <c r="F54" s="53">
        <v>5.33</v>
      </c>
      <c r="G54" s="53">
        <v>4.2300000000000004</v>
      </c>
      <c r="H54" s="53">
        <v>4.6900000000000004</v>
      </c>
      <c r="I54" s="53">
        <v>4.7</v>
      </c>
      <c r="J54" s="53">
        <v>5.2</v>
      </c>
      <c r="K54" s="53">
        <v>5.41</v>
      </c>
    </row>
    <row r="55" spans="2:11" ht="15" x14ac:dyDescent="0.3">
      <c r="B55" s="41">
        <v>20</v>
      </c>
      <c r="C55" s="53">
        <v>5.1000000000000005</v>
      </c>
      <c r="D55" s="53">
        <v>2.46</v>
      </c>
      <c r="E55" s="53">
        <v>3.35</v>
      </c>
      <c r="F55" s="53">
        <v>3.21</v>
      </c>
      <c r="G55" s="53">
        <v>3.94</v>
      </c>
      <c r="H55" s="53">
        <v>3.68</v>
      </c>
      <c r="I55" s="53">
        <v>4.01</v>
      </c>
      <c r="J55" s="53">
        <v>3.74</v>
      </c>
      <c r="K55" s="53">
        <v>3.98</v>
      </c>
    </row>
    <row r="56" spans="2:11" ht="15" x14ac:dyDescent="0.3">
      <c r="B56" s="41">
        <v>21</v>
      </c>
      <c r="C56" s="53">
        <v>4.7300000000000004</v>
      </c>
      <c r="D56" s="53">
        <v>2.3199999999999998</v>
      </c>
      <c r="E56" s="53">
        <v>3.04</v>
      </c>
      <c r="F56" s="53">
        <v>4.33</v>
      </c>
      <c r="G56" s="53">
        <v>4.0600000000000005</v>
      </c>
      <c r="H56" s="53">
        <v>3.48</v>
      </c>
      <c r="I56" s="53">
        <v>3.11</v>
      </c>
      <c r="J56" s="53">
        <v>2.97</v>
      </c>
      <c r="K56" s="53">
        <v>3.46</v>
      </c>
    </row>
    <row r="57" spans="2:11" ht="15" x14ac:dyDescent="0.3">
      <c r="B57" s="41">
        <v>22</v>
      </c>
      <c r="C57" s="53">
        <v>3.88</v>
      </c>
      <c r="D57" s="53">
        <v>1.71</v>
      </c>
      <c r="E57" s="53">
        <v>2.44</v>
      </c>
      <c r="F57" s="53">
        <v>3.95</v>
      </c>
      <c r="G57" s="53">
        <v>3.12</v>
      </c>
      <c r="H57" s="53">
        <v>2.64</v>
      </c>
      <c r="I57" s="53">
        <v>2.42</v>
      </c>
      <c r="J57" s="53">
        <v>2.4500000000000002</v>
      </c>
      <c r="K57" s="53">
        <v>2.61</v>
      </c>
    </row>
    <row r="58" spans="2:11" ht="15" x14ac:dyDescent="0.3">
      <c r="B58" s="41">
        <v>23</v>
      </c>
      <c r="C58" s="53">
        <v>2.5500000000000003</v>
      </c>
      <c r="D58" s="53">
        <v>1.85</v>
      </c>
      <c r="E58" s="53">
        <v>2.37</v>
      </c>
      <c r="F58" s="53">
        <v>2.84</v>
      </c>
      <c r="G58" s="53">
        <v>2.59</v>
      </c>
      <c r="H58" s="53">
        <v>2.46</v>
      </c>
      <c r="I58" s="53">
        <v>2.6</v>
      </c>
      <c r="J58" s="53">
        <v>1.81</v>
      </c>
      <c r="K58" s="53">
        <v>3.35</v>
      </c>
    </row>
    <row r="59" spans="2:11" ht="15" x14ac:dyDescent="0.3">
      <c r="B59" s="41">
        <v>24</v>
      </c>
      <c r="C59" s="53">
        <v>2.3199999999999998</v>
      </c>
      <c r="D59" s="53">
        <v>1.24</v>
      </c>
      <c r="E59" s="53">
        <v>1.53</v>
      </c>
      <c r="F59" s="53">
        <v>2.46</v>
      </c>
      <c r="G59" s="53">
        <v>1.98</v>
      </c>
      <c r="H59" s="53">
        <v>1.73</v>
      </c>
      <c r="I59" s="53">
        <v>1.6300000000000001</v>
      </c>
      <c r="J59" s="53">
        <v>1.44</v>
      </c>
      <c r="K59" s="53">
        <v>1.79</v>
      </c>
    </row>
    <row r="60" spans="2:11" ht="15" x14ac:dyDescent="0.3">
      <c r="B60" s="41">
        <v>25</v>
      </c>
      <c r="C60" s="53">
        <v>1.3800000000000001</v>
      </c>
      <c r="D60" s="53">
        <v>0.93</v>
      </c>
      <c r="E60" s="53">
        <v>1.3900000000000001</v>
      </c>
      <c r="F60" s="53">
        <v>1.1200000000000001</v>
      </c>
      <c r="G60" s="53">
        <v>1.3</v>
      </c>
      <c r="H60" s="53">
        <v>0.77</v>
      </c>
      <c r="I60" s="53">
        <v>1.7</v>
      </c>
      <c r="J60" s="53">
        <v>1.04</v>
      </c>
      <c r="K60" s="53">
        <v>1.48</v>
      </c>
    </row>
    <row r="61" spans="2:11" ht="15.6" thickBot="1" x14ac:dyDescent="0.35">
      <c r="B61" s="43">
        <v>26</v>
      </c>
      <c r="C61" s="56">
        <v>0.86</v>
      </c>
      <c r="D61" s="56">
        <v>0.61</v>
      </c>
      <c r="E61" s="56">
        <v>0.84</v>
      </c>
      <c r="F61" s="56">
        <v>1.42</v>
      </c>
      <c r="G61" s="56">
        <v>1.03</v>
      </c>
      <c r="H61" s="56">
        <v>0.56000000000000005</v>
      </c>
      <c r="I61" s="56">
        <v>0.76</v>
      </c>
      <c r="J61" s="56">
        <v>0.92</v>
      </c>
      <c r="K61" s="56">
        <v>1.25</v>
      </c>
    </row>
  </sheetData>
  <mergeCells count="5">
    <mergeCell ref="C2:H2"/>
    <mergeCell ref="C3:F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61"/>
  <sheetViews>
    <sheetView workbookViewId="0"/>
  </sheetViews>
  <sheetFormatPr defaultRowHeight="14.4" x14ac:dyDescent="0.3"/>
  <cols>
    <col min="1" max="1" width="27.109375" customWidth="1"/>
    <col min="2" max="9" width="31.109375" customWidth="1"/>
    <col min="10" max="10" width="8.88671875" customWidth="1"/>
  </cols>
  <sheetData>
    <row r="1" spans="2:6" s="20" customFormat="1" x14ac:dyDescent="0.3"/>
    <row r="2" spans="2:6" s="20" customFormat="1" ht="22.8" x14ac:dyDescent="0.4">
      <c r="C2" s="313" t="s">
        <v>473</v>
      </c>
      <c r="D2" s="313"/>
      <c r="E2" s="313"/>
      <c r="F2" s="313"/>
    </row>
    <row r="3" spans="2:6" s="20" customFormat="1" ht="22.8" x14ac:dyDescent="0.4">
      <c r="C3" s="22" t="s">
        <v>474</v>
      </c>
    </row>
    <row r="4" spans="2:6" s="20" customFormat="1" ht="22.8" x14ac:dyDescent="0.4">
      <c r="C4" s="22"/>
      <c r="D4" s="22"/>
    </row>
    <row r="5" spans="2:6" s="20" customFormat="1" x14ac:dyDescent="0.3"/>
    <row r="6" spans="2:6" s="20" customFormat="1" x14ac:dyDescent="0.3"/>
    <row r="7" spans="2:6" ht="15" thickBot="1" x14ac:dyDescent="0.35"/>
    <row r="8" spans="2:6" ht="17.399999999999999" x14ac:dyDescent="0.3">
      <c r="B8" s="24" t="s">
        <v>475</v>
      </c>
      <c r="C8" s="24" t="s">
        <v>476</v>
      </c>
      <c r="D8" s="24" t="s">
        <v>477</v>
      </c>
      <c r="E8" s="26" t="s">
        <v>478</v>
      </c>
      <c r="F8" s="26" t="s">
        <v>479</v>
      </c>
    </row>
    <row r="9" spans="2:6" ht="15.6" x14ac:dyDescent="0.3">
      <c r="B9" s="34">
        <v>27</v>
      </c>
      <c r="C9" s="34" t="e">
        <f>#REF!</f>
        <v>#REF!</v>
      </c>
      <c r="D9" s="34" t="e">
        <f>#REF!</f>
        <v>#REF!</v>
      </c>
      <c r="E9" s="35" t="e">
        <f>#REF!</f>
        <v>#REF!</v>
      </c>
      <c r="F9" s="29" t="e">
        <f>#REF!</f>
        <v>#REF!</v>
      </c>
    </row>
    <row r="10" spans="2:6" ht="15.6" x14ac:dyDescent="0.3">
      <c r="B10" s="28">
        <v>28</v>
      </c>
      <c r="C10" s="34" t="e">
        <f>#REF!</f>
        <v>#REF!</v>
      </c>
      <c r="D10" s="34" t="e">
        <f>#REF!</f>
        <v>#REF!</v>
      </c>
      <c r="E10" s="35" t="e">
        <f>#REF!</f>
        <v>#REF!</v>
      </c>
      <c r="F10" s="29" t="e">
        <f>#REF!</f>
        <v>#REF!</v>
      </c>
    </row>
    <row r="11" spans="2:6" ht="15.6" x14ac:dyDescent="0.3">
      <c r="B11" s="28">
        <v>29</v>
      </c>
      <c r="C11" s="34" t="e">
        <f>#REF!</f>
        <v>#REF!</v>
      </c>
      <c r="D11" s="34" t="e">
        <f>#REF!</f>
        <v>#REF!</v>
      </c>
      <c r="E11" s="35" t="e">
        <f>#REF!</f>
        <v>#REF!</v>
      </c>
      <c r="F11" s="29" t="e">
        <f>#REF!</f>
        <v>#REF!</v>
      </c>
    </row>
    <row r="12" spans="2:6" ht="15.6" x14ac:dyDescent="0.3">
      <c r="B12" s="28">
        <v>30</v>
      </c>
      <c r="C12" s="34" t="e">
        <f>#REF!</f>
        <v>#REF!</v>
      </c>
      <c r="D12" s="34" t="e">
        <f>#REF!</f>
        <v>#REF!</v>
      </c>
      <c r="E12" s="35" t="e">
        <f>#REF!</f>
        <v>#REF!</v>
      </c>
      <c r="F12" s="29" t="e">
        <f>#REF!</f>
        <v>#REF!</v>
      </c>
    </row>
    <row r="13" spans="2:6" ht="15.6" x14ac:dyDescent="0.3">
      <c r="B13" s="28">
        <v>31</v>
      </c>
      <c r="C13" s="34" t="e">
        <f>#REF!</f>
        <v>#REF!</v>
      </c>
      <c r="D13" s="34" t="e">
        <f>#REF!</f>
        <v>#REF!</v>
      </c>
      <c r="E13" s="35" t="e">
        <f>#REF!</f>
        <v>#REF!</v>
      </c>
      <c r="F13" s="29" t="e">
        <f>#REF!</f>
        <v>#REF!</v>
      </c>
    </row>
    <row r="14" spans="2:6" ht="15.6" x14ac:dyDescent="0.3">
      <c r="B14" s="28">
        <v>32</v>
      </c>
      <c r="C14" s="34" t="e">
        <f>#REF!</f>
        <v>#REF!</v>
      </c>
      <c r="D14" s="34" t="e">
        <f>#REF!</f>
        <v>#REF!</v>
      </c>
      <c r="E14" s="35" t="e">
        <f>#REF!</f>
        <v>#REF!</v>
      </c>
      <c r="F14" s="29" t="e">
        <f>#REF!</f>
        <v>#REF!</v>
      </c>
    </row>
    <row r="15" spans="2:6" ht="15.6" x14ac:dyDescent="0.3">
      <c r="B15" s="28">
        <v>33</v>
      </c>
      <c r="C15" s="34" t="e">
        <f>#REF!</f>
        <v>#REF!</v>
      </c>
      <c r="D15" s="34" t="e">
        <f>#REF!</f>
        <v>#REF!</v>
      </c>
      <c r="E15" s="35" t="e">
        <f>#REF!</f>
        <v>#REF!</v>
      </c>
      <c r="F15" s="29" t="e">
        <f>#REF!</f>
        <v>#REF!</v>
      </c>
    </row>
    <row r="16" spans="2:6" ht="15.6" x14ac:dyDescent="0.3">
      <c r="B16" s="28">
        <v>34</v>
      </c>
      <c r="C16" s="34" t="e">
        <f>#REF!</f>
        <v>#REF!</v>
      </c>
      <c r="D16" s="34" t="e">
        <f>#REF!</f>
        <v>#REF!</v>
      </c>
      <c r="E16" s="35" t="e">
        <f>#REF!</f>
        <v>#REF!</v>
      </c>
      <c r="F16" s="29" t="e">
        <f>#REF!</f>
        <v>#REF!</v>
      </c>
    </row>
    <row r="17" spans="2:6" ht="15.6" x14ac:dyDescent="0.3">
      <c r="B17" s="28">
        <v>35</v>
      </c>
      <c r="C17" s="34" t="e">
        <f>#REF!</f>
        <v>#REF!</v>
      </c>
      <c r="D17" s="34" t="e">
        <f>#REF!</f>
        <v>#REF!</v>
      </c>
      <c r="E17" s="35" t="e">
        <f>#REF!</f>
        <v>#REF!</v>
      </c>
      <c r="F17" s="29" t="e">
        <f>#REF!</f>
        <v>#REF!</v>
      </c>
    </row>
    <row r="18" spans="2:6" ht="15.6" x14ac:dyDescent="0.3">
      <c r="B18" s="28">
        <v>36</v>
      </c>
      <c r="C18" s="34" t="e">
        <f>#REF!</f>
        <v>#REF!</v>
      </c>
      <c r="D18" s="34" t="e">
        <f>#REF!</f>
        <v>#REF!</v>
      </c>
      <c r="E18" s="35" t="e">
        <f>#REF!</f>
        <v>#REF!</v>
      </c>
      <c r="F18" s="29" t="e">
        <f>#REF!</f>
        <v>#REF!</v>
      </c>
    </row>
    <row r="19" spans="2:6" ht="15.6" x14ac:dyDescent="0.3">
      <c r="B19" s="28">
        <v>37</v>
      </c>
      <c r="C19" s="34" t="e">
        <f>#REF!</f>
        <v>#REF!</v>
      </c>
      <c r="D19" s="34" t="e">
        <f>#REF!</f>
        <v>#REF!</v>
      </c>
      <c r="E19" s="35" t="e">
        <f>#REF!</f>
        <v>#REF!</v>
      </c>
      <c r="F19" s="29" t="e">
        <f>#REF!</f>
        <v>#REF!</v>
      </c>
    </row>
    <row r="20" spans="2:6" ht="15.6" x14ac:dyDescent="0.3">
      <c r="B20" s="28">
        <v>38</v>
      </c>
      <c r="C20" s="34" t="e">
        <f>#REF!</f>
        <v>#REF!</v>
      </c>
      <c r="D20" s="34" t="e">
        <f>#REF!</f>
        <v>#REF!</v>
      </c>
      <c r="E20" s="35" t="e">
        <f>#REF!</f>
        <v>#REF!</v>
      </c>
      <c r="F20" s="29" t="e">
        <f>#REF!</f>
        <v>#REF!</v>
      </c>
    </row>
    <row r="21" spans="2:6" ht="15.6" x14ac:dyDescent="0.3">
      <c r="B21" s="28">
        <v>39</v>
      </c>
      <c r="C21" s="34" t="e">
        <f>#REF!</f>
        <v>#REF!</v>
      </c>
      <c r="D21" s="34" t="e">
        <f>#REF!</f>
        <v>#REF!</v>
      </c>
      <c r="E21" s="35" t="e">
        <f>#REF!</f>
        <v>#REF!</v>
      </c>
      <c r="F21" s="29" t="e">
        <f>#REF!</f>
        <v>#REF!</v>
      </c>
    </row>
    <row r="22" spans="2:6" ht="15.6" x14ac:dyDescent="0.3">
      <c r="B22" s="28">
        <v>40</v>
      </c>
      <c r="C22" s="34" t="e">
        <f>#REF!</f>
        <v>#REF!</v>
      </c>
      <c r="D22" s="34" t="e">
        <f>#REF!</f>
        <v>#REF!</v>
      </c>
      <c r="E22" s="35" t="e">
        <f>#REF!</f>
        <v>#REF!</v>
      </c>
      <c r="F22" s="29" t="e">
        <f>#REF!</f>
        <v>#REF!</v>
      </c>
    </row>
    <row r="23" spans="2:6" ht="15.6" x14ac:dyDescent="0.3">
      <c r="B23" s="28">
        <v>41</v>
      </c>
      <c r="C23" s="34" t="e">
        <f>#REF!</f>
        <v>#REF!</v>
      </c>
      <c r="D23" s="34" t="e">
        <f>#REF!</f>
        <v>#REF!</v>
      </c>
      <c r="E23" s="35" t="e">
        <f>#REF!</f>
        <v>#REF!</v>
      </c>
      <c r="F23" s="29" t="e">
        <f>#REF!</f>
        <v>#REF!</v>
      </c>
    </row>
    <row r="24" spans="2:6" ht="15.6" x14ac:dyDescent="0.3">
      <c r="B24" s="28">
        <v>42</v>
      </c>
      <c r="C24" s="34" t="e">
        <f>#REF!</f>
        <v>#REF!</v>
      </c>
      <c r="D24" s="34" t="e">
        <f>#REF!</f>
        <v>#REF!</v>
      </c>
      <c r="E24" s="35" t="e">
        <f>#REF!</f>
        <v>#REF!</v>
      </c>
      <c r="F24" s="29" t="e">
        <f>#REF!</f>
        <v>#REF!</v>
      </c>
    </row>
    <row r="25" spans="2:6" ht="15.6" x14ac:dyDescent="0.3">
      <c r="B25" s="28">
        <v>43</v>
      </c>
      <c r="C25" s="34" t="e">
        <f>#REF!</f>
        <v>#REF!</v>
      </c>
      <c r="D25" s="34" t="e">
        <f>#REF!</f>
        <v>#REF!</v>
      </c>
      <c r="E25" s="35" t="e">
        <f>#REF!</f>
        <v>#REF!</v>
      </c>
      <c r="F25" s="29" t="e">
        <f>#REF!</f>
        <v>#REF!</v>
      </c>
    </row>
    <row r="26" spans="2:6" ht="15.6" x14ac:dyDescent="0.3">
      <c r="B26" s="28">
        <v>44</v>
      </c>
      <c r="C26" s="34" t="e">
        <f>#REF!</f>
        <v>#REF!</v>
      </c>
      <c r="D26" s="34" t="e">
        <f>#REF!</f>
        <v>#REF!</v>
      </c>
      <c r="E26" s="35" t="e">
        <f>#REF!</f>
        <v>#REF!</v>
      </c>
      <c r="F26" s="29" t="e">
        <f>#REF!</f>
        <v>#REF!</v>
      </c>
    </row>
    <row r="27" spans="2:6" ht="15.6" x14ac:dyDescent="0.3">
      <c r="B27" s="28">
        <v>45</v>
      </c>
      <c r="C27" s="34" t="e">
        <f>#REF!</f>
        <v>#REF!</v>
      </c>
      <c r="D27" s="34" t="e">
        <f>#REF!</f>
        <v>#REF!</v>
      </c>
      <c r="E27" s="35" t="e">
        <f>#REF!</f>
        <v>#REF!</v>
      </c>
      <c r="F27" s="29" t="e">
        <f>#REF!</f>
        <v>#REF!</v>
      </c>
    </row>
    <row r="28" spans="2:6" ht="15.6" x14ac:dyDescent="0.3">
      <c r="B28" s="28">
        <v>46</v>
      </c>
      <c r="C28" s="34" t="e">
        <f>#REF!</f>
        <v>#REF!</v>
      </c>
      <c r="D28" s="34" t="e">
        <f>#REF!</f>
        <v>#REF!</v>
      </c>
      <c r="E28" s="35" t="e">
        <f>#REF!</f>
        <v>#REF!</v>
      </c>
      <c r="F28" s="29" t="e">
        <f>#REF!</f>
        <v>#REF!</v>
      </c>
    </row>
    <row r="29" spans="2:6" ht="15.6" x14ac:dyDescent="0.3">
      <c r="B29" s="28">
        <v>47</v>
      </c>
      <c r="C29" s="34" t="e">
        <f>#REF!</f>
        <v>#REF!</v>
      </c>
      <c r="D29" s="34" t="e">
        <f>#REF!</f>
        <v>#REF!</v>
      </c>
      <c r="E29" s="35" t="e">
        <f>#REF!</f>
        <v>#REF!</v>
      </c>
      <c r="F29" s="29" t="e">
        <f>#REF!</f>
        <v>#REF!</v>
      </c>
    </row>
    <row r="30" spans="2:6" ht="15.6" x14ac:dyDescent="0.3">
      <c r="B30" s="28">
        <v>48</v>
      </c>
      <c r="C30" s="34" t="e">
        <f>#REF!</f>
        <v>#REF!</v>
      </c>
      <c r="D30" s="34" t="e">
        <f>#REF!</f>
        <v>#REF!</v>
      </c>
      <c r="E30" s="35" t="e">
        <f>#REF!</f>
        <v>#REF!</v>
      </c>
      <c r="F30" s="29" t="e">
        <f>#REF!</f>
        <v>#REF!</v>
      </c>
    </row>
    <row r="31" spans="2:6" ht="15.6" x14ac:dyDescent="0.3">
      <c r="B31" s="28">
        <v>49</v>
      </c>
      <c r="C31" s="34" t="e">
        <f>#REF!</f>
        <v>#REF!</v>
      </c>
      <c r="D31" s="34" t="e">
        <f>#REF!</f>
        <v>#REF!</v>
      </c>
      <c r="E31" s="35" t="e">
        <f>#REF!</f>
        <v>#REF!</v>
      </c>
      <c r="F31" s="29" t="e">
        <f>#REF!</f>
        <v>#REF!</v>
      </c>
    </row>
    <row r="32" spans="2:6" ht="15.6" x14ac:dyDescent="0.3">
      <c r="B32" s="28">
        <v>50</v>
      </c>
      <c r="C32" s="34" t="e">
        <f>#REF!</f>
        <v>#REF!</v>
      </c>
      <c r="D32" s="34" t="e">
        <f>#REF!</f>
        <v>#REF!</v>
      </c>
      <c r="E32" s="35" t="e">
        <f>#REF!</f>
        <v>#REF!</v>
      </c>
      <c r="F32" s="29" t="e">
        <f>#REF!</f>
        <v>#REF!</v>
      </c>
    </row>
    <row r="33" spans="2:6" ht="15.6" x14ac:dyDescent="0.3">
      <c r="B33" s="28">
        <v>51</v>
      </c>
      <c r="C33" s="34" t="e">
        <f>#REF!</f>
        <v>#REF!</v>
      </c>
      <c r="D33" s="34" t="e">
        <f>#REF!</f>
        <v>#REF!</v>
      </c>
      <c r="E33" s="35" t="e">
        <f>#REF!</f>
        <v>#REF!</v>
      </c>
      <c r="F33" s="29" t="e">
        <f>#REF!</f>
        <v>#REF!</v>
      </c>
    </row>
    <row r="34" spans="2:6" ht="15.6" x14ac:dyDescent="0.3">
      <c r="B34" s="28">
        <v>52</v>
      </c>
      <c r="C34" s="34" t="e">
        <f>#REF!</f>
        <v>#REF!</v>
      </c>
      <c r="D34" s="34" t="e">
        <f>#REF!</f>
        <v>#REF!</v>
      </c>
      <c r="E34" s="35" t="e">
        <f>#REF!</f>
        <v>#REF!</v>
      </c>
      <c r="F34" s="29" t="e">
        <f>#REF!</f>
        <v>#REF!</v>
      </c>
    </row>
    <row r="35" spans="2:6" ht="15.6" x14ac:dyDescent="0.3">
      <c r="B35" s="28">
        <v>1</v>
      </c>
      <c r="C35" s="34" t="e">
        <f>#REF!</f>
        <v>#REF!</v>
      </c>
      <c r="D35" s="34" t="e">
        <f>#REF!</f>
        <v>#REF!</v>
      </c>
      <c r="E35" s="35" t="e">
        <f>#REF!</f>
        <v>#REF!</v>
      </c>
      <c r="F35" s="29" t="e">
        <f>#REF!</f>
        <v>#REF!</v>
      </c>
    </row>
    <row r="36" spans="2:6" ht="15.6" x14ac:dyDescent="0.3">
      <c r="B36" s="28">
        <v>2</v>
      </c>
      <c r="C36" s="34" t="e">
        <f>#REF!</f>
        <v>#REF!</v>
      </c>
      <c r="D36" s="34" t="e">
        <f>#REF!</f>
        <v>#REF!</v>
      </c>
      <c r="E36" s="35" t="e">
        <f>#REF!</f>
        <v>#REF!</v>
      </c>
      <c r="F36" s="29" t="e">
        <f>#REF!</f>
        <v>#REF!</v>
      </c>
    </row>
    <row r="37" spans="2:6" ht="15.6" x14ac:dyDescent="0.3">
      <c r="B37" s="28">
        <v>3</v>
      </c>
      <c r="C37" s="34" t="e">
        <f>#REF!</f>
        <v>#REF!</v>
      </c>
      <c r="D37" s="34" t="e">
        <f>#REF!</f>
        <v>#REF!</v>
      </c>
      <c r="E37" s="35" t="e">
        <f>#REF!</f>
        <v>#REF!</v>
      </c>
      <c r="F37" s="29" t="e">
        <f>#REF!</f>
        <v>#REF!</v>
      </c>
    </row>
    <row r="38" spans="2:6" ht="15.6" x14ac:dyDescent="0.3">
      <c r="B38" s="28">
        <v>4</v>
      </c>
      <c r="C38" s="34" t="e">
        <f>#REF!</f>
        <v>#REF!</v>
      </c>
      <c r="D38" s="34" t="e">
        <f>#REF!</f>
        <v>#REF!</v>
      </c>
      <c r="E38" s="35" t="e">
        <f>#REF!</f>
        <v>#REF!</v>
      </c>
      <c r="F38" s="29" t="e">
        <f>#REF!</f>
        <v>#REF!</v>
      </c>
    </row>
    <row r="39" spans="2:6" ht="15.6" x14ac:dyDescent="0.3">
      <c r="B39" s="28">
        <v>5</v>
      </c>
      <c r="C39" s="34" t="e">
        <f>#REF!</f>
        <v>#REF!</v>
      </c>
      <c r="D39" s="34" t="e">
        <f>#REF!</f>
        <v>#REF!</v>
      </c>
      <c r="E39" s="35" t="e">
        <f>#REF!</f>
        <v>#REF!</v>
      </c>
      <c r="F39" s="29" t="e">
        <f>#REF!</f>
        <v>#REF!</v>
      </c>
    </row>
    <row r="40" spans="2:6" ht="15.6" x14ac:dyDescent="0.3">
      <c r="B40" s="28">
        <v>6</v>
      </c>
      <c r="C40" s="34" t="e">
        <f>#REF!</f>
        <v>#REF!</v>
      </c>
      <c r="D40" s="34" t="e">
        <f>#REF!</f>
        <v>#REF!</v>
      </c>
      <c r="E40" s="35" t="e">
        <f>#REF!</f>
        <v>#REF!</v>
      </c>
      <c r="F40" s="29" t="e">
        <f>#REF!</f>
        <v>#REF!</v>
      </c>
    </row>
    <row r="41" spans="2:6" ht="15.6" x14ac:dyDescent="0.3">
      <c r="B41" s="28">
        <v>7</v>
      </c>
      <c r="C41" s="34" t="e">
        <f>#REF!</f>
        <v>#REF!</v>
      </c>
      <c r="D41" s="34" t="e">
        <f>#REF!</f>
        <v>#REF!</v>
      </c>
      <c r="E41" s="35" t="e">
        <f>#REF!</f>
        <v>#REF!</v>
      </c>
      <c r="F41" s="29" t="e">
        <f>#REF!</f>
        <v>#REF!</v>
      </c>
    </row>
    <row r="42" spans="2:6" ht="15.6" x14ac:dyDescent="0.3">
      <c r="B42" s="28">
        <v>8</v>
      </c>
      <c r="C42" s="34" t="e">
        <f>#REF!</f>
        <v>#REF!</v>
      </c>
      <c r="D42" s="34" t="e">
        <f>#REF!</f>
        <v>#REF!</v>
      </c>
      <c r="E42" s="35" t="e">
        <f>#REF!</f>
        <v>#REF!</v>
      </c>
      <c r="F42" s="29" t="e">
        <f>#REF!</f>
        <v>#REF!</v>
      </c>
    </row>
    <row r="43" spans="2:6" ht="15.6" x14ac:dyDescent="0.3">
      <c r="B43" s="28">
        <v>9</v>
      </c>
      <c r="C43" s="34" t="e">
        <f>#REF!</f>
        <v>#REF!</v>
      </c>
      <c r="D43" s="34" t="e">
        <f>#REF!</f>
        <v>#REF!</v>
      </c>
      <c r="E43" s="35" t="e">
        <f>#REF!</f>
        <v>#REF!</v>
      </c>
      <c r="F43" s="29" t="e">
        <f>#REF!</f>
        <v>#REF!</v>
      </c>
    </row>
    <row r="44" spans="2:6" ht="15.6" x14ac:dyDescent="0.3">
      <c r="B44" s="28">
        <v>10</v>
      </c>
      <c r="C44" s="34" t="e">
        <f>#REF!</f>
        <v>#REF!</v>
      </c>
      <c r="D44" s="34" t="e">
        <f>#REF!</f>
        <v>#REF!</v>
      </c>
      <c r="E44" s="35" t="e">
        <f>#REF!</f>
        <v>#REF!</v>
      </c>
      <c r="F44" s="29" t="e">
        <f>#REF!</f>
        <v>#REF!</v>
      </c>
    </row>
    <row r="45" spans="2:6" ht="15.6" x14ac:dyDescent="0.3">
      <c r="B45" s="28">
        <v>11</v>
      </c>
      <c r="C45" s="34" t="e">
        <f>#REF!</f>
        <v>#REF!</v>
      </c>
      <c r="D45" s="34" t="e">
        <f>#REF!</f>
        <v>#REF!</v>
      </c>
      <c r="E45" s="35" t="e">
        <f>#REF!</f>
        <v>#REF!</v>
      </c>
      <c r="F45" s="29" t="e">
        <f>#REF!</f>
        <v>#REF!</v>
      </c>
    </row>
    <row r="46" spans="2:6" ht="15.6" x14ac:dyDescent="0.3">
      <c r="B46" s="28">
        <v>12</v>
      </c>
      <c r="C46" s="34" t="e">
        <f>#REF!</f>
        <v>#REF!</v>
      </c>
      <c r="D46" s="34" t="e">
        <f>#REF!</f>
        <v>#REF!</v>
      </c>
      <c r="E46" s="35" t="e">
        <f>#REF!</f>
        <v>#REF!</v>
      </c>
      <c r="F46" s="29" t="e">
        <f>#REF!</f>
        <v>#REF!</v>
      </c>
    </row>
    <row r="47" spans="2:6" ht="15.6" x14ac:dyDescent="0.3">
      <c r="B47" s="28">
        <v>13</v>
      </c>
      <c r="C47" s="34" t="e">
        <f>#REF!</f>
        <v>#REF!</v>
      </c>
      <c r="D47" s="34" t="e">
        <f>#REF!</f>
        <v>#REF!</v>
      </c>
      <c r="E47" s="35" t="e">
        <f>#REF!</f>
        <v>#REF!</v>
      </c>
      <c r="F47" s="29" t="e">
        <f>#REF!</f>
        <v>#REF!</v>
      </c>
    </row>
    <row r="48" spans="2:6" ht="15.6" x14ac:dyDescent="0.3">
      <c r="B48" s="28">
        <v>14</v>
      </c>
      <c r="C48" s="34" t="e">
        <f>#REF!</f>
        <v>#REF!</v>
      </c>
      <c r="D48" s="34" t="e">
        <f>#REF!</f>
        <v>#REF!</v>
      </c>
      <c r="E48" s="35" t="e">
        <f>#REF!</f>
        <v>#REF!</v>
      </c>
      <c r="F48" s="29" t="e">
        <f>#REF!</f>
        <v>#REF!</v>
      </c>
    </row>
    <row r="49" spans="2:6" ht="15.6" x14ac:dyDescent="0.3">
      <c r="B49" s="28">
        <v>15</v>
      </c>
      <c r="C49" s="34" t="e">
        <f>#REF!</f>
        <v>#REF!</v>
      </c>
      <c r="D49" s="34" t="e">
        <f>#REF!</f>
        <v>#REF!</v>
      </c>
      <c r="E49" s="35" t="e">
        <f>#REF!</f>
        <v>#REF!</v>
      </c>
      <c r="F49" s="29" t="e">
        <f>#REF!</f>
        <v>#REF!</v>
      </c>
    </row>
    <row r="50" spans="2:6" ht="15.6" x14ac:dyDescent="0.3">
      <c r="B50" s="28">
        <v>16</v>
      </c>
      <c r="C50" s="34" t="e">
        <f>#REF!</f>
        <v>#REF!</v>
      </c>
      <c r="D50" s="34" t="e">
        <f>#REF!</f>
        <v>#REF!</v>
      </c>
      <c r="E50" s="35" t="e">
        <f>#REF!</f>
        <v>#REF!</v>
      </c>
      <c r="F50" s="29" t="e">
        <f>#REF!</f>
        <v>#REF!</v>
      </c>
    </row>
    <row r="51" spans="2:6" ht="15.6" x14ac:dyDescent="0.3">
      <c r="B51" s="28">
        <v>17</v>
      </c>
      <c r="C51" s="34" t="e">
        <f>#REF!</f>
        <v>#REF!</v>
      </c>
      <c r="D51" s="34" t="e">
        <f>#REF!</f>
        <v>#REF!</v>
      </c>
      <c r="E51" s="35" t="e">
        <f>#REF!</f>
        <v>#REF!</v>
      </c>
      <c r="F51" s="29" t="e">
        <f>#REF!</f>
        <v>#REF!</v>
      </c>
    </row>
    <row r="52" spans="2:6" ht="15.6" x14ac:dyDescent="0.3">
      <c r="B52" s="28">
        <v>18</v>
      </c>
      <c r="C52" s="34" t="e">
        <f>#REF!</f>
        <v>#REF!</v>
      </c>
      <c r="D52" s="34" t="e">
        <f>#REF!</f>
        <v>#REF!</v>
      </c>
      <c r="E52" s="35" t="e">
        <f>#REF!</f>
        <v>#REF!</v>
      </c>
      <c r="F52" s="29" t="e">
        <f>#REF!</f>
        <v>#REF!</v>
      </c>
    </row>
    <row r="53" spans="2:6" ht="15.6" x14ac:dyDescent="0.3">
      <c r="B53" s="28">
        <v>19</v>
      </c>
      <c r="C53" s="34" t="e">
        <f>#REF!</f>
        <v>#REF!</v>
      </c>
      <c r="D53" s="34" t="e">
        <f>#REF!</f>
        <v>#REF!</v>
      </c>
      <c r="E53" s="35" t="e">
        <f>#REF!</f>
        <v>#REF!</v>
      </c>
      <c r="F53" s="29" t="e">
        <f>#REF!</f>
        <v>#REF!</v>
      </c>
    </row>
    <row r="54" spans="2:6" ht="15.6" x14ac:dyDescent="0.3">
      <c r="B54" s="28">
        <v>20</v>
      </c>
      <c r="C54" s="34" t="e">
        <f>#REF!</f>
        <v>#REF!</v>
      </c>
      <c r="D54" s="34" t="e">
        <f>#REF!</f>
        <v>#REF!</v>
      </c>
      <c r="E54" s="35" t="e">
        <f>#REF!</f>
        <v>#REF!</v>
      </c>
      <c r="F54" s="29" t="e">
        <f>#REF!</f>
        <v>#REF!</v>
      </c>
    </row>
    <row r="55" spans="2:6" ht="15.6" x14ac:dyDescent="0.3">
      <c r="B55" s="28">
        <v>21</v>
      </c>
      <c r="C55" s="34" t="e">
        <f>#REF!</f>
        <v>#REF!</v>
      </c>
      <c r="D55" s="34" t="e">
        <f>#REF!</f>
        <v>#REF!</v>
      </c>
      <c r="E55" s="35" t="e">
        <f>#REF!</f>
        <v>#REF!</v>
      </c>
      <c r="F55" s="29" t="e">
        <f>#REF!</f>
        <v>#REF!</v>
      </c>
    </row>
    <row r="56" spans="2:6" ht="15.6" x14ac:dyDescent="0.3">
      <c r="B56" s="28">
        <v>22</v>
      </c>
      <c r="C56" s="34" t="e">
        <f>#REF!</f>
        <v>#REF!</v>
      </c>
      <c r="D56" s="34" t="e">
        <f>#REF!</f>
        <v>#REF!</v>
      </c>
      <c r="E56" s="35" t="e">
        <f>#REF!</f>
        <v>#REF!</v>
      </c>
      <c r="F56" s="29" t="e">
        <f>#REF!</f>
        <v>#REF!</v>
      </c>
    </row>
    <row r="57" spans="2:6" ht="15.6" x14ac:dyDescent="0.3">
      <c r="B57" s="28">
        <v>23</v>
      </c>
      <c r="C57" s="34" t="e">
        <f>#REF!</f>
        <v>#REF!</v>
      </c>
      <c r="D57" s="34" t="e">
        <f>#REF!</f>
        <v>#REF!</v>
      </c>
      <c r="E57" s="35" t="e">
        <f>#REF!</f>
        <v>#REF!</v>
      </c>
      <c r="F57" s="29" t="e">
        <f>#REF!</f>
        <v>#REF!</v>
      </c>
    </row>
    <row r="58" spans="2:6" ht="15.6" x14ac:dyDescent="0.3">
      <c r="B58" s="28">
        <v>24</v>
      </c>
      <c r="C58" s="34" t="e">
        <f>#REF!</f>
        <v>#REF!</v>
      </c>
      <c r="D58" s="34" t="e">
        <f>#REF!</f>
        <v>#REF!</v>
      </c>
      <c r="E58" s="29" t="e">
        <f>#REF!</f>
        <v>#REF!</v>
      </c>
      <c r="F58" s="29" t="e">
        <f>#REF!</f>
        <v>#REF!</v>
      </c>
    </row>
    <row r="59" spans="2:6" ht="15.6" x14ac:dyDescent="0.3">
      <c r="B59" s="28">
        <v>25</v>
      </c>
      <c r="C59" s="34" t="e">
        <f>#REF!</f>
        <v>#REF!</v>
      </c>
      <c r="D59" s="34" t="e">
        <f>#REF!</f>
        <v>#REF!</v>
      </c>
      <c r="E59" s="29" t="e">
        <f>#REF!</f>
        <v>#REF!</v>
      </c>
      <c r="F59" s="29" t="e">
        <f>#REF!</f>
        <v>#REF!</v>
      </c>
    </row>
    <row r="60" spans="2:6" ht="15.6" x14ac:dyDescent="0.3">
      <c r="B60" s="36">
        <v>26</v>
      </c>
      <c r="C60" s="34" t="e">
        <f>#REF!</f>
        <v>#REF!</v>
      </c>
      <c r="D60" s="34" t="e">
        <f>#REF!</f>
        <v>#REF!</v>
      </c>
      <c r="E60" s="29" t="e">
        <f>#REF!</f>
        <v>#REF!</v>
      </c>
      <c r="F60" s="29" t="e">
        <f>#REF!</f>
        <v>#REF!</v>
      </c>
    </row>
    <row r="61" spans="2:6" ht="15.6" x14ac:dyDescent="0.3">
      <c r="B61" s="32">
        <v>0</v>
      </c>
      <c r="C61" s="37" t="e">
        <f>#REF!</f>
        <v>#REF!</v>
      </c>
      <c r="D61" s="37" t="e">
        <f>#REF!</f>
        <v>#REF!</v>
      </c>
      <c r="E61" s="33" t="e">
        <f>#REF!</f>
        <v>#REF!</v>
      </c>
      <c r="F61" s="33" t="e">
        <f>#REF!</f>
        <v>#REF!</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bestFit="1" customWidth="1"/>
    <col min="10" max="16" width="24" style="23" customWidth="1"/>
    <col min="17" max="17" width="9.33203125" style="23" customWidth="1"/>
    <col min="18" max="16384" width="9.33203125" style="23"/>
  </cols>
  <sheetData>
    <row r="1" spans="2:9" s="20" customFormat="1" x14ac:dyDescent="0.3"/>
    <row r="2" spans="2:9" s="20" customFormat="1" ht="22.8" x14ac:dyDescent="0.4">
      <c r="C2" s="313" t="s">
        <v>879</v>
      </c>
      <c r="D2" s="313"/>
      <c r="E2" s="313"/>
      <c r="F2" s="313"/>
      <c r="G2" s="313"/>
    </row>
    <row r="3" spans="2:9" s="20" customFormat="1" ht="23.1" customHeight="1" x14ac:dyDescent="0.4">
      <c r="C3" s="313" t="s">
        <v>1</v>
      </c>
      <c r="D3" s="313"/>
      <c r="E3" s="313"/>
      <c r="F3" s="313"/>
    </row>
    <row r="4" spans="2:9" s="20" customFormat="1" x14ac:dyDescent="0.3">
      <c r="C4" s="314"/>
      <c r="D4" s="314"/>
      <c r="E4" s="314"/>
      <c r="F4" s="314"/>
    </row>
    <row r="5" spans="2:9" s="20" customFormat="1" x14ac:dyDescent="0.3"/>
    <row r="6" spans="2:9" s="20" customFormat="1" x14ac:dyDescent="0.3"/>
    <row r="7" spans="2:9" ht="15" thickBot="1" x14ac:dyDescent="0.35"/>
    <row r="8" spans="2:9" ht="54" customHeight="1" thickBot="1" x14ac:dyDescent="0.35">
      <c r="B8" s="24" t="s">
        <v>475</v>
      </c>
      <c r="C8" s="24" t="s">
        <v>842</v>
      </c>
      <c r="D8" s="126" t="s">
        <v>836</v>
      </c>
      <c r="E8" s="26" t="s">
        <v>840</v>
      </c>
      <c r="F8" s="26" t="s">
        <v>838</v>
      </c>
      <c r="G8" s="60" t="s">
        <v>880</v>
      </c>
      <c r="H8" s="26" t="s">
        <v>837</v>
      </c>
      <c r="I8" s="26" t="s">
        <v>839</v>
      </c>
    </row>
    <row r="9" spans="2:9" ht="15" x14ac:dyDescent="0.3">
      <c r="B9" s="41">
        <v>27</v>
      </c>
      <c r="C9" s="53">
        <v>34.747391111465959</v>
      </c>
      <c r="D9" s="53">
        <v>36.870731822690466</v>
      </c>
      <c r="E9" s="53">
        <v>30.38146346218155</v>
      </c>
      <c r="F9" s="53">
        <v>36.964978617456985</v>
      </c>
      <c r="G9" s="53">
        <v>38.150633893435391</v>
      </c>
      <c r="H9" s="53">
        <v>23.669120698319034</v>
      </c>
      <c r="I9" s="53">
        <v>83.85483568490298</v>
      </c>
    </row>
    <row r="10" spans="2:9" ht="15" x14ac:dyDescent="0.3">
      <c r="B10" s="41">
        <v>28</v>
      </c>
      <c r="C10" s="53">
        <v>31.386455821835334</v>
      </c>
      <c r="D10" s="53">
        <v>35.696089038958732</v>
      </c>
      <c r="E10" s="53">
        <v>34.44766943060484</v>
      </c>
      <c r="F10" s="53">
        <v>34.91136869426493</v>
      </c>
      <c r="G10" s="53">
        <v>40.716180880042501</v>
      </c>
      <c r="H10" s="53">
        <v>21.347354090309537</v>
      </c>
      <c r="I10" s="53">
        <v>77.773759814623759</v>
      </c>
    </row>
    <row r="11" spans="2:9" ht="15" x14ac:dyDescent="0.3">
      <c r="B11" s="41">
        <v>29</v>
      </c>
      <c r="C11" s="53">
        <v>25.851548465114522</v>
      </c>
      <c r="D11" s="53">
        <v>28.909264066286507</v>
      </c>
      <c r="E11" s="53">
        <v>23.323143667937355</v>
      </c>
      <c r="F11" s="53">
        <v>26.048420604699221</v>
      </c>
      <c r="G11" s="53">
        <v>29.123709310928884</v>
      </c>
      <c r="H11" s="53">
        <v>16.768314391179697</v>
      </c>
      <c r="I11" s="53">
        <v>56.329965956270705</v>
      </c>
    </row>
    <row r="12" spans="2:9" ht="15" x14ac:dyDescent="0.3">
      <c r="B12" s="41">
        <v>30</v>
      </c>
      <c r="C12" s="53">
        <v>19.799737769545459</v>
      </c>
      <c r="D12" s="53">
        <v>21.796149431466574</v>
      </c>
      <c r="E12" s="53">
        <v>21.405121984718821</v>
      </c>
      <c r="F12" s="53">
        <v>19.6173790031241</v>
      </c>
      <c r="G12" s="53">
        <v>21.237027833581099</v>
      </c>
      <c r="H12" s="53">
        <v>12.447248759606467</v>
      </c>
      <c r="I12" s="53">
        <v>46.408210588973027</v>
      </c>
    </row>
    <row r="13" spans="2:9" ht="15" x14ac:dyDescent="0.3">
      <c r="B13" s="41">
        <v>31</v>
      </c>
      <c r="C13" s="53">
        <v>15.290128393585386</v>
      </c>
      <c r="D13" s="53">
        <v>17.489125891116892</v>
      </c>
      <c r="E13" s="53">
        <v>15.957940404378189</v>
      </c>
      <c r="F13" s="53">
        <v>13.942930531146054</v>
      </c>
      <c r="G13" s="53">
        <v>17.056136447999137</v>
      </c>
      <c r="H13" s="53">
        <v>8.1906766449223891</v>
      </c>
      <c r="I13" s="53">
        <v>32.965832349408423</v>
      </c>
    </row>
    <row r="14" spans="2:9" ht="15" x14ac:dyDescent="0.3">
      <c r="B14" s="41">
        <v>32</v>
      </c>
      <c r="C14" s="53">
        <v>13.341636795293203</v>
      </c>
      <c r="D14" s="53">
        <v>14.683034796646647</v>
      </c>
      <c r="E14" s="53">
        <v>13.272710047872245</v>
      </c>
      <c r="F14" s="53">
        <v>13.132295035149191</v>
      </c>
      <c r="G14" s="53">
        <v>13.825447650049441</v>
      </c>
      <c r="H14" s="53">
        <v>7.4167544422525573</v>
      </c>
      <c r="I14" s="53">
        <v>31.845634162778044</v>
      </c>
    </row>
    <row r="15" spans="2:9" ht="15" x14ac:dyDescent="0.3">
      <c r="B15" s="41">
        <v>33</v>
      </c>
      <c r="C15" s="53">
        <v>10.469951579469569</v>
      </c>
      <c r="D15" s="53">
        <v>10.637042986015125</v>
      </c>
      <c r="E15" s="53">
        <v>9.7435501507501439</v>
      </c>
      <c r="F15" s="53">
        <v>9.0250751887650811</v>
      </c>
      <c r="G15" s="53">
        <v>9.0269245825065063</v>
      </c>
      <c r="H15" s="53">
        <v>5.6109359693562828</v>
      </c>
      <c r="I15" s="53">
        <v>22.083907107856131</v>
      </c>
    </row>
    <row r="16" spans="2:9" ht="15" x14ac:dyDescent="0.3">
      <c r="B16" s="41">
        <v>34</v>
      </c>
      <c r="C16" s="53">
        <v>8.9468948279660729</v>
      </c>
      <c r="D16" s="53">
        <v>8.5487891482698242</v>
      </c>
      <c r="E16" s="53">
        <v>9.2832249467776968</v>
      </c>
      <c r="F16" s="53">
        <v>8.3765667919675924</v>
      </c>
      <c r="G16" s="53">
        <v>9.2644752294145718</v>
      </c>
      <c r="H16" s="53">
        <v>4.837013766686451</v>
      </c>
      <c r="I16" s="53">
        <v>18.083199298461903</v>
      </c>
    </row>
    <row r="17" spans="2:14" ht="15" x14ac:dyDescent="0.3">
      <c r="B17" s="41">
        <v>35</v>
      </c>
      <c r="C17" s="53">
        <v>8.2491816792326276</v>
      </c>
      <c r="D17" s="53">
        <v>7.8962098239744174</v>
      </c>
      <c r="E17" s="53">
        <v>7.8255284675316119</v>
      </c>
      <c r="F17" s="53">
        <v>6.8093381663736547</v>
      </c>
      <c r="G17" s="53">
        <v>7.6491308304397236</v>
      </c>
      <c r="H17" s="53">
        <v>4.7080267329081451</v>
      </c>
      <c r="I17" s="53">
        <v>14.082491489067676</v>
      </c>
    </row>
    <row r="18" spans="2:14" ht="15" x14ac:dyDescent="0.3">
      <c r="B18" s="41">
        <v>36</v>
      </c>
      <c r="C18" s="53">
        <v>7.8194924839760551</v>
      </c>
      <c r="D18" s="53">
        <v>6.3952773780949839</v>
      </c>
      <c r="E18" s="53">
        <v>5.5239024476693732</v>
      </c>
      <c r="F18" s="53">
        <v>5.5663637391784633</v>
      </c>
      <c r="G18" s="53">
        <v>6.6039079840442332</v>
      </c>
      <c r="H18" s="53">
        <v>4.5145461822406867</v>
      </c>
      <c r="I18" s="53">
        <v>13.442378239564601</v>
      </c>
    </row>
    <row r="19" spans="2:14" ht="15" x14ac:dyDescent="0.3">
      <c r="B19" s="41">
        <v>37</v>
      </c>
      <c r="C19" s="53">
        <v>8.8001198058239769</v>
      </c>
      <c r="D19" s="53">
        <v>6.1342456483768206</v>
      </c>
      <c r="E19" s="53">
        <v>6.5212737229430102</v>
      </c>
      <c r="F19" s="53">
        <v>6.6472110671742817</v>
      </c>
      <c r="G19" s="53">
        <v>6.5088877252810065</v>
      </c>
      <c r="H19" s="53">
        <v>4.5145461822406867</v>
      </c>
      <c r="I19" s="53">
        <v>17.283057736583057</v>
      </c>
    </row>
    <row r="20" spans="2:14" ht="15" x14ac:dyDescent="0.3">
      <c r="B20" s="41">
        <v>38</v>
      </c>
      <c r="C20" s="53">
        <v>13.235278083596031</v>
      </c>
      <c r="D20" s="53">
        <v>11.485396107599152</v>
      </c>
      <c r="E20" s="53">
        <v>8.2091328041753187</v>
      </c>
      <c r="F20" s="53">
        <v>8.7008209903663367</v>
      </c>
      <c r="G20" s="53">
        <v>11.307410792823939</v>
      </c>
      <c r="H20" s="53">
        <v>5.2884683849105194</v>
      </c>
      <c r="I20" s="53">
        <v>18.563284235589208</v>
      </c>
    </row>
    <row r="21" spans="2:14" ht="15" x14ac:dyDescent="0.3">
      <c r="B21" s="41">
        <v>39</v>
      </c>
      <c r="C21" s="53">
        <v>17.538551558863592</v>
      </c>
      <c r="D21" s="53">
        <v>10.898074715733287</v>
      </c>
      <c r="E21" s="53">
        <v>9.896991885407628</v>
      </c>
      <c r="F21" s="53">
        <v>9.5654988527629907</v>
      </c>
      <c r="G21" s="53">
        <v>11.022350016534261</v>
      </c>
      <c r="H21" s="53">
        <v>5.8044165200237412</v>
      </c>
      <c r="I21" s="53">
        <v>19.683482422219594</v>
      </c>
    </row>
    <row r="22" spans="2:14" ht="15" x14ac:dyDescent="0.3">
      <c r="B22" s="41">
        <v>40</v>
      </c>
      <c r="C22" s="53">
        <v>19.576384474981403</v>
      </c>
      <c r="D22" s="53">
        <v>15.596645850660213</v>
      </c>
      <c r="E22" s="53">
        <v>11.661571833968678</v>
      </c>
      <c r="F22" s="53">
        <v>9.6735835855625716</v>
      </c>
      <c r="G22" s="53">
        <v>13.492876744378146</v>
      </c>
      <c r="H22" s="53">
        <v>8.8356118138139177</v>
      </c>
      <c r="I22" s="53">
        <v>28.645067915262661</v>
      </c>
      <c r="N22" s="30"/>
    </row>
    <row r="23" spans="2:14" ht="15" x14ac:dyDescent="0.3">
      <c r="B23" s="41">
        <v>41</v>
      </c>
      <c r="C23" s="53">
        <v>18.259663624170415</v>
      </c>
      <c r="D23" s="53">
        <v>12.921070621049047</v>
      </c>
      <c r="E23" s="53">
        <v>10.74092142602378</v>
      </c>
      <c r="F23" s="53">
        <v>9.1331599215646637</v>
      </c>
      <c r="G23" s="53">
        <v>13.350346356233306</v>
      </c>
      <c r="H23" s="53">
        <v>9.0935858813705277</v>
      </c>
      <c r="I23" s="53">
        <v>24.004246856365359</v>
      </c>
    </row>
    <row r="24" spans="2:14" ht="15" x14ac:dyDescent="0.3">
      <c r="B24" s="41">
        <v>42</v>
      </c>
      <c r="C24" s="53">
        <v>15.934662186470247</v>
      </c>
      <c r="D24" s="53">
        <v>12.464265094042263</v>
      </c>
      <c r="E24" s="53">
        <v>8.1324119368465784</v>
      </c>
      <c r="F24" s="53">
        <v>7.2957194639717731</v>
      </c>
      <c r="G24" s="53">
        <v>12.447653897982656</v>
      </c>
      <c r="H24" s="53">
        <v>10.189975668486122</v>
      </c>
      <c r="I24" s="53">
        <v>19.043369172716517</v>
      </c>
    </row>
    <row r="25" spans="2:14" ht="15" x14ac:dyDescent="0.3">
      <c r="B25" s="41">
        <v>43</v>
      </c>
      <c r="C25" s="53">
        <v>11.601608271927475</v>
      </c>
      <c r="D25" s="53">
        <v>9.5276581347129348</v>
      </c>
      <c r="E25" s="53">
        <v>7.2117615289016817</v>
      </c>
      <c r="F25" s="53">
        <v>5.8906179375772094</v>
      </c>
      <c r="G25" s="53">
        <v>8.0292118654926288</v>
      </c>
      <c r="H25" s="53">
        <v>7.9327025773657791</v>
      </c>
      <c r="I25" s="53">
        <v>18.243227610837671</v>
      </c>
    </row>
    <row r="26" spans="2:14" ht="15" x14ac:dyDescent="0.3">
      <c r="B26" s="41">
        <v>44</v>
      </c>
      <c r="C26" s="53">
        <v>8.9873111384109983</v>
      </c>
      <c r="D26" s="53">
        <v>7.3741463645380927</v>
      </c>
      <c r="E26" s="53">
        <v>6.6747154576004926</v>
      </c>
      <c r="F26" s="53">
        <v>4.9178553423809728</v>
      </c>
      <c r="G26" s="53">
        <v>6.271337078372941</v>
      </c>
      <c r="H26" s="53">
        <v>6.449351688915268</v>
      </c>
      <c r="I26" s="53">
        <v>18.083199298461903</v>
      </c>
    </row>
    <row r="27" spans="2:14" ht="15" x14ac:dyDescent="0.3">
      <c r="B27" s="41">
        <v>45</v>
      </c>
      <c r="C27" s="53">
        <v>7.7173881207467705</v>
      </c>
      <c r="D27" s="53">
        <v>7.961467756403958</v>
      </c>
      <c r="E27" s="53">
        <v>6.7514363249292346</v>
      </c>
      <c r="F27" s="53">
        <v>5.5663637391784633</v>
      </c>
      <c r="G27" s="53">
        <v>5.9387661727016487</v>
      </c>
      <c r="H27" s="53">
        <v>5.8044165200237412</v>
      </c>
      <c r="I27" s="53">
        <v>14.562576426194985</v>
      </c>
    </row>
    <row r="28" spans="2:14" ht="15" x14ac:dyDescent="0.3">
      <c r="B28" s="41">
        <v>46</v>
      </c>
      <c r="C28" s="53">
        <v>7.2791902285544232</v>
      </c>
      <c r="D28" s="53">
        <v>7.1783725672494709</v>
      </c>
      <c r="E28" s="53">
        <v>6.9815989269154572</v>
      </c>
      <c r="F28" s="53">
        <v>4.7557282431815997</v>
      </c>
      <c r="G28" s="53">
        <v>6.7939485015706866</v>
      </c>
      <c r="H28" s="53">
        <v>7.1587803746959464</v>
      </c>
      <c r="I28" s="53">
        <v>12.482208365309987</v>
      </c>
    </row>
    <row r="29" spans="2:14" ht="15" x14ac:dyDescent="0.3">
      <c r="B29" s="41">
        <v>47</v>
      </c>
      <c r="C29" s="53">
        <v>7.8152381355081673</v>
      </c>
      <c r="D29" s="53">
        <v>7.3741463645380927</v>
      </c>
      <c r="E29" s="53">
        <v>7.8255284675316119</v>
      </c>
      <c r="F29" s="53">
        <v>4.377431678383064</v>
      </c>
      <c r="G29" s="53">
        <v>6.4613775958993944</v>
      </c>
      <c r="H29" s="53">
        <v>5.094987834243061</v>
      </c>
      <c r="I29" s="53">
        <v>12.962293302437294</v>
      </c>
    </row>
    <row r="30" spans="2:14" ht="15" x14ac:dyDescent="0.3">
      <c r="B30" s="41">
        <v>48</v>
      </c>
      <c r="C30" s="53">
        <v>9.2042829102732284</v>
      </c>
      <c r="D30" s="53">
        <v>8.09198362126304</v>
      </c>
      <c r="E30" s="53">
        <v>7.5186449982166472</v>
      </c>
      <c r="F30" s="53">
        <v>5.079982441580345</v>
      </c>
      <c r="G30" s="53">
        <v>9.0744347118881183</v>
      </c>
      <c r="H30" s="53">
        <v>6.2558711382478087</v>
      </c>
      <c r="I30" s="53">
        <v>19.843510734595363</v>
      </c>
    </row>
    <row r="31" spans="2:14" ht="15" x14ac:dyDescent="0.3">
      <c r="B31" s="41">
        <v>49</v>
      </c>
      <c r="C31" s="53">
        <v>11.693076763987044</v>
      </c>
      <c r="D31" s="53">
        <v>11.02859058059237</v>
      </c>
      <c r="E31" s="53">
        <v>7.5953658655453875</v>
      </c>
      <c r="F31" s="53">
        <v>6.0527450367765816</v>
      </c>
      <c r="G31" s="53">
        <v>10.072147428901996</v>
      </c>
      <c r="H31" s="53">
        <v>7.8682090604766257</v>
      </c>
      <c r="I31" s="53">
        <v>22.724020357359205</v>
      </c>
    </row>
    <row r="32" spans="2:14" ht="15" x14ac:dyDescent="0.3">
      <c r="B32" s="41">
        <v>50</v>
      </c>
      <c r="C32" s="53">
        <v>16.7110807818596</v>
      </c>
      <c r="D32" s="53">
        <v>12.007459567035479</v>
      </c>
      <c r="E32" s="53">
        <v>9.0530623447914724</v>
      </c>
      <c r="F32" s="53">
        <v>8.4306091583673819</v>
      </c>
      <c r="G32" s="53">
        <v>12.495164027364268</v>
      </c>
      <c r="H32" s="53">
        <v>11.350858972490872</v>
      </c>
      <c r="I32" s="53">
        <v>27.844926353383816</v>
      </c>
    </row>
    <row r="33" spans="2:9" ht="15" x14ac:dyDescent="0.3">
      <c r="B33" s="41">
        <v>51</v>
      </c>
      <c r="C33" s="53">
        <v>19.672107315508857</v>
      </c>
      <c r="D33" s="53">
        <v>13.834681675062617</v>
      </c>
      <c r="E33" s="53">
        <v>11.201246629996229</v>
      </c>
      <c r="F33" s="53">
        <v>7.9442278607692636</v>
      </c>
      <c r="G33" s="53">
        <v>14.823160367063315</v>
      </c>
      <c r="H33" s="53">
        <v>11.608833040047482</v>
      </c>
      <c r="I33" s="53">
        <v>33.605945598911497</v>
      </c>
    </row>
    <row r="34" spans="2:9" ht="15" x14ac:dyDescent="0.3">
      <c r="B34" s="41">
        <v>52</v>
      </c>
      <c r="C34" s="53">
        <v>17.94484183754679</v>
      </c>
      <c r="D34" s="53">
        <v>10.180237459008341</v>
      </c>
      <c r="E34" s="53">
        <v>8.4392954061615431</v>
      </c>
      <c r="F34" s="53">
        <v>5.079982441580345</v>
      </c>
      <c r="G34" s="53">
        <v>8.9794144531248943</v>
      </c>
      <c r="H34" s="53">
        <v>8.1261831280332384</v>
      </c>
      <c r="I34" s="53">
        <v>20.643652296474208</v>
      </c>
    </row>
    <row r="35" spans="2:9" ht="15" x14ac:dyDescent="0.3">
      <c r="B35" s="41">
        <v>1</v>
      </c>
      <c r="C35" s="53">
        <v>14.930635948048947</v>
      </c>
      <c r="D35" s="53">
        <v>9.331884337424313</v>
      </c>
      <c r="E35" s="53">
        <v>6.8281571922579749</v>
      </c>
      <c r="F35" s="53">
        <v>4.8638129759811823</v>
      </c>
      <c r="G35" s="53">
        <v>8.3617827711639219</v>
      </c>
      <c r="H35" s="53">
        <v>7.7392220266983207</v>
      </c>
      <c r="I35" s="53">
        <v>20.163567359346899</v>
      </c>
    </row>
    <row r="36" spans="2:9" ht="15" x14ac:dyDescent="0.3">
      <c r="B36" s="41">
        <v>2</v>
      </c>
      <c r="C36" s="53">
        <v>9.7041688552499359</v>
      </c>
      <c r="D36" s="53">
        <v>6.1342456483768206</v>
      </c>
      <c r="E36" s="53">
        <v>3.912764233765806</v>
      </c>
      <c r="F36" s="53">
        <v>2.8642454191889182</v>
      </c>
      <c r="G36" s="53">
        <v>6.223826948991328</v>
      </c>
      <c r="H36" s="53">
        <v>4.966000800464756</v>
      </c>
      <c r="I36" s="53">
        <v>14.882633050946522</v>
      </c>
    </row>
    <row r="37" spans="2:9" ht="15" x14ac:dyDescent="0.3">
      <c r="B37" s="41">
        <v>3</v>
      </c>
      <c r="C37" s="53">
        <v>8.3704306105674036</v>
      </c>
      <c r="D37" s="53">
        <v>5.4164083916518733</v>
      </c>
      <c r="E37" s="53">
        <v>5.2170189783544085</v>
      </c>
      <c r="F37" s="53">
        <v>2.3778641215907999</v>
      </c>
      <c r="G37" s="53">
        <v>4.7035028087797057</v>
      </c>
      <c r="H37" s="53">
        <v>4.5145461822406867</v>
      </c>
      <c r="I37" s="53">
        <v>11.522038491055373</v>
      </c>
    </row>
    <row r="38" spans="2:9" ht="15" x14ac:dyDescent="0.3">
      <c r="B38" s="41">
        <v>4</v>
      </c>
      <c r="C38" s="53">
        <v>9.2680981372915312</v>
      </c>
      <c r="D38" s="53">
        <v>6.2647615132359018</v>
      </c>
      <c r="E38" s="53">
        <v>6.2143902536280446</v>
      </c>
      <c r="F38" s="53">
        <v>2.9723301519884999</v>
      </c>
      <c r="G38" s="53">
        <v>5.5586851376487427</v>
      </c>
      <c r="H38" s="53">
        <v>4.7725202497972985</v>
      </c>
      <c r="I38" s="53">
        <v>14.722604738570753</v>
      </c>
    </row>
    <row r="39" spans="2:9" ht="15" x14ac:dyDescent="0.3">
      <c r="B39" s="41">
        <v>5</v>
      </c>
      <c r="C39" s="53">
        <v>10.74222988141433</v>
      </c>
      <c r="D39" s="53">
        <v>8.4835312158402836</v>
      </c>
      <c r="E39" s="53">
        <v>5.9842276516418211</v>
      </c>
      <c r="F39" s="53">
        <v>3.1884996175876634</v>
      </c>
      <c r="G39" s="53">
        <v>7.7916612185845624</v>
      </c>
      <c r="H39" s="53">
        <v>6.7718192733610314</v>
      </c>
      <c r="I39" s="53">
        <v>19.363425797468054</v>
      </c>
    </row>
    <row r="40" spans="2:9" ht="15" x14ac:dyDescent="0.3">
      <c r="B40" s="41">
        <v>6</v>
      </c>
      <c r="C40" s="53">
        <v>11.963227891697858</v>
      </c>
      <c r="D40" s="53">
        <v>8.6140470806993648</v>
      </c>
      <c r="E40" s="53">
        <v>5.5239024476693732</v>
      </c>
      <c r="F40" s="53">
        <v>4.0531774799843179</v>
      </c>
      <c r="G40" s="53">
        <v>9.8345967819939304</v>
      </c>
      <c r="H40" s="53">
        <v>6.965299824028488</v>
      </c>
      <c r="I40" s="53">
        <v>18.563284235589208</v>
      </c>
    </row>
    <row r="41" spans="2:9" ht="15" x14ac:dyDescent="0.3">
      <c r="B41" s="41">
        <v>7</v>
      </c>
      <c r="C41" s="53">
        <v>14.118055390682555</v>
      </c>
      <c r="D41" s="53">
        <v>9.4624002022833942</v>
      </c>
      <c r="E41" s="53">
        <v>7.1350406615729405</v>
      </c>
      <c r="F41" s="53">
        <v>6.9174228991732365</v>
      </c>
      <c r="G41" s="53">
        <v>9.8821069113755424</v>
      </c>
      <c r="H41" s="53">
        <v>9.3515599489271377</v>
      </c>
      <c r="I41" s="53">
        <v>18.40325592321344</v>
      </c>
    </row>
    <row r="42" spans="2:9" ht="15" x14ac:dyDescent="0.3">
      <c r="B42" s="41">
        <v>8</v>
      </c>
      <c r="C42" s="53">
        <v>13.394816151141789</v>
      </c>
      <c r="D42" s="53">
        <v>10.441269188726503</v>
      </c>
      <c r="E42" s="53">
        <v>8.362574538832801</v>
      </c>
      <c r="F42" s="53">
        <v>4.5936011439822266</v>
      </c>
      <c r="G42" s="53">
        <v>9.2169651000329598</v>
      </c>
      <c r="H42" s="53">
        <v>9.4805469827054427</v>
      </c>
      <c r="I42" s="53">
        <v>22.724020357359205</v>
      </c>
    </row>
    <row r="43" spans="2:9" ht="15" x14ac:dyDescent="0.3">
      <c r="B43" s="41">
        <v>9</v>
      </c>
      <c r="C43" s="53">
        <v>13.109774803793369</v>
      </c>
      <c r="D43" s="53">
        <v>9.2666264049947724</v>
      </c>
      <c r="E43" s="53">
        <v>7.5186449982166472</v>
      </c>
      <c r="F43" s="53">
        <v>5.4042366399790911</v>
      </c>
      <c r="G43" s="53">
        <v>8.6943536768352132</v>
      </c>
      <c r="H43" s="53">
        <v>6.449351688915268</v>
      </c>
      <c r="I43" s="53">
        <v>21.763850483104591</v>
      </c>
    </row>
    <row r="44" spans="2:9" ht="15" x14ac:dyDescent="0.3">
      <c r="B44" s="41">
        <v>10</v>
      </c>
      <c r="C44" s="53">
        <v>13.12253784919703</v>
      </c>
      <c r="D44" s="53">
        <v>10.963332648162828</v>
      </c>
      <c r="E44" s="53">
        <v>8.6694580081477657</v>
      </c>
      <c r="F44" s="53">
        <v>4.647643510382018</v>
      </c>
      <c r="G44" s="53">
        <v>9.169454970651346</v>
      </c>
      <c r="H44" s="53">
        <v>8.1261831280332384</v>
      </c>
      <c r="I44" s="53">
        <v>21.443793858353054</v>
      </c>
    </row>
    <row r="45" spans="2:9" ht="15" x14ac:dyDescent="0.3">
      <c r="B45" s="41">
        <v>11</v>
      </c>
      <c r="C45" s="53">
        <v>12.677958434302852</v>
      </c>
      <c r="D45" s="53">
        <v>9.2013684725652301</v>
      </c>
      <c r="E45" s="53">
        <v>8.6694580081477657</v>
      </c>
      <c r="F45" s="53">
        <v>5.242109540779718</v>
      </c>
      <c r="G45" s="53">
        <v>8.9794144531248943</v>
      </c>
      <c r="H45" s="53">
        <v>8.0616896111440841</v>
      </c>
      <c r="I45" s="53">
        <v>22.083907107856131</v>
      </c>
    </row>
    <row r="46" spans="2:9" ht="15" x14ac:dyDescent="0.3">
      <c r="B46" s="41">
        <v>12</v>
      </c>
      <c r="C46" s="53">
        <v>12.003644202142784</v>
      </c>
      <c r="D46" s="53">
        <v>8.418273283410743</v>
      </c>
      <c r="E46" s="53">
        <v>7.9789702021890943</v>
      </c>
      <c r="F46" s="53">
        <v>4.647643510382018</v>
      </c>
      <c r="G46" s="53">
        <v>7.7916612185845624</v>
      </c>
      <c r="H46" s="53">
        <v>6.707325756471878</v>
      </c>
      <c r="I46" s="53">
        <v>22.2439354202319</v>
      </c>
    </row>
    <row r="47" spans="2:9" ht="15" x14ac:dyDescent="0.3">
      <c r="B47" s="41">
        <v>13</v>
      </c>
      <c r="C47" s="53">
        <v>10.17214718671749</v>
      </c>
      <c r="D47" s="53">
        <v>7.0478567023903889</v>
      </c>
      <c r="E47" s="53">
        <v>5.9842276516418211</v>
      </c>
      <c r="F47" s="53">
        <v>3.6748809151857817</v>
      </c>
      <c r="G47" s="53">
        <v>6.8414586309522996</v>
      </c>
      <c r="H47" s="53">
        <v>5.6109359693562828</v>
      </c>
      <c r="I47" s="53">
        <v>13.922463176691908</v>
      </c>
    </row>
    <row r="48" spans="2:9" ht="15" x14ac:dyDescent="0.3">
      <c r="B48" s="41">
        <v>14</v>
      </c>
      <c r="C48" s="53">
        <v>7.8407642263154891</v>
      </c>
      <c r="D48" s="53">
        <v>6.8520829051017671</v>
      </c>
      <c r="E48" s="53">
        <v>5.90750678431308</v>
      </c>
      <c r="F48" s="53">
        <v>2.7021183199895455</v>
      </c>
      <c r="G48" s="53">
        <v>3.9908508680555079</v>
      </c>
      <c r="H48" s="53">
        <v>4.2565721146840767</v>
      </c>
      <c r="I48" s="53">
        <v>10.561868616800759</v>
      </c>
    </row>
    <row r="49" spans="2:9" ht="15" x14ac:dyDescent="0.3">
      <c r="B49" s="41">
        <v>15</v>
      </c>
      <c r="C49" s="53">
        <v>7.1111434640728914</v>
      </c>
      <c r="D49" s="53">
        <v>6.5257932429540642</v>
      </c>
      <c r="E49" s="53">
        <v>3.912764233765806</v>
      </c>
      <c r="F49" s="53">
        <v>2.6480759535897547</v>
      </c>
      <c r="G49" s="53">
        <v>4.4659521618716402</v>
      </c>
      <c r="H49" s="53">
        <v>3.8696110133491604</v>
      </c>
      <c r="I49" s="53">
        <v>9.1216138054188356</v>
      </c>
    </row>
    <row r="50" spans="2:9" ht="15" x14ac:dyDescent="0.3">
      <c r="B50" s="41">
        <v>16</v>
      </c>
      <c r="C50" s="53">
        <v>6.0071400366562511</v>
      </c>
      <c r="D50" s="53">
        <v>5.5469242565109544</v>
      </c>
      <c r="E50" s="53">
        <v>3.3757181624646173</v>
      </c>
      <c r="F50" s="53">
        <v>2.5399912207901725</v>
      </c>
      <c r="G50" s="53">
        <v>4.4659521618716402</v>
      </c>
      <c r="H50" s="53">
        <v>3.6116369457925499</v>
      </c>
      <c r="I50" s="53">
        <v>7.5213306816611452</v>
      </c>
    </row>
    <row r="51" spans="2:9" ht="15" x14ac:dyDescent="0.3">
      <c r="B51" s="41">
        <v>17</v>
      </c>
      <c r="C51" s="53">
        <v>5.4796008266382801</v>
      </c>
      <c r="D51" s="53">
        <v>5.2206345943632515</v>
      </c>
      <c r="E51" s="53">
        <v>3.4524390297933585</v>
      </c>
      <c r="F51" s="53">
        <v>2.5940335871899638</v>
      </c>
      <c r="G51" s="53">
        <v>3.8008103505290554</v>
      </c>
      <c r="H51" s="53">
        <v>3.4181563951250915</v>
      </c>
      <c r="I51" s="53">
        <v>8.1614439311642215</v>
      </c>
    </row>
    <row r="52" spans="2:9" ht="15" x14ac:dyDescent="0.3">
      <c r="B52" s="41">
        <v>18</v>
      </c>
      <c r="C52" s="53">
        <v>4.9903507528312909</v>
      </c>
      <c r="D52" s="53">
        <v>3.7197021484838171</v>
      </c>
      <c r="E52" s="53">
        <v>3.4524390297933585</v>
      </c>
      <c r="F52" s="53">
        <v>2.485948854390382</v>
      </c>
      <c r="G52" s="53">
        <v>4.7035028087797057</v>
      </c>
      <c r="H52" s="53">
        <v>3.224675844457634</v>
      </c>
      <c r="I52" s="53">
        <v>6.4011324950307626</v>
      </c>
    </row>
    <row r="53" spans="2:9" ht="15" x14ac:dyDescent="0.3">
      <c r="B53" s="41">
        <v>19</v>
      </c>
      <c r="C53" s="53">
        <v>4.2862560813960151</v>
      </c>
      <c r="D53" s="53">
        <v>3.1323807566179509</v>
      </c>
      <c r="E53" s="53">
        <v>3.3757181624646173</v>
      </c>
      <c r="F53" s="53">
        <v>1.891482823992682</v>
      </c>
      <c r="G53" s="53">
        <v>3.3257090567129231</v>
      </c>
      <c r="H53" s="53">
        <v>2.8377147431227181</v>
      </c>
      <c r="I53" s="53">
        <v>8.6415288682915286</v>
      </c>
    </row>
    <row r="54" spans="2:9" ht="15" x14ac:dyDescent="0.3">
      <c r="B54" s="41">
        <v>20</v>
      </c>
      <c r="C54" s="53">
        <v>3.4779298724975107</v>
      </c>
      <c r="D54" s="53">
        <v>1.827222108027138</v>
      </c>
      <c r="E54" s="53">
        <v>1.9947425505472736</v>
      </c>
      <c r="F54" s="53">
        <v>1.6212709919937272</v>
      </c>
      <c r="G54" s="53">
        <v>3.8483204799106687</v>
      </c>
      <c r="H54" s="53">
        <v>2.8377147431227181</v>
      </c>
      <c r="I54" s="53">
        <v>6.2411041826549933</v>
      </c>
    </row>
    <row r="55" spans="2:9" ht="15" x14ac:dyDescent="0.3">
      <c r="B55" s="41">
        <v>21</v>
      </c>
      <c r="C55" s="53">
        <v>3.271593971804998</v>
      </c>
      <c r="D55" s="53">
        <v>3.0671228241884103</v>
      </c>
      <c r="E55" s="53">
        <v>1.7645799485610498</v>
      </c>
      <c r="F55" s="53">
        <v>1.5672286255939365</v>
      </c>
      <c r="G55" s="53">
        <v>2.8030976335151783</v>
      </c>
      <c r="H55" s="53">
        <v>2.0637925404528858</v>
      </c>
      <c r="I55" s="53">
        <v>6.4011324950307626</v>
      </c>
    </row>
    <row r="56" spans="2:9" ht="15" x14ac:dyDescent="0.3">
      <c r="B56" s="41">
        <v>22</v>
      </c>
      <c r="C56" s="53">
        <v>2.5526090807321178</v>
      </c>
      <c r="D56" s="53">
        <v>2.349285567463463</v>
      </c>
      <c r="E56" s="53">
        <v>1.4576964792460847</v>
      </c>
      <c r="F56" s="53">
        <v>1.3510591599947728</v>
      </c>
      <c r="G56" s="53">
        <v>2.3279963396990464</v>
      </c>
      <c r="H56" s="53">
        <v>0.51594813511322146</v>
      </c>
      <c r="I56" s="53">
        <v>5.1209059960246099</v>
      </c>
    </row>
    <row r="57" spans="2:9" ht="15" x14ac:dyDescent="0.3">
      <c r="B57" s="41">
        <v>23</v>
      </c>
      <c r="C57" s="53">
        <v>2.2930938241910193</v>
      </c>
      <c r="D57" s="53">
        <v>2.2187697026043818</v>
      </c>
      <c r="E57" s="53">
        <v>1.7645799485610498</v>
      </c>
      <c r="F57" s="53">
        <v>1.0808473279958182</v>
      </c>
      <c r="G57" s="53">
        <v>1.8053849165013014</v>
      </c>
      <c r="H57" s="53">
        <v>1.8703119897854277</v>
      </c>
      <c r="I57" s="53">
        <v>4.0007078093942257</v>
      </c>
    </row>
    <row r="58" spans="2:9" ht="15" x14ac:dyDescent="0.3">
      <c r="B58" s="41">
        <v>24</v>
      </c>
      <c r="C58" s="53">
        <v>1.6230339404988383</v>
      </c>
      <c r="D58" s="53">
        <v>1.3051586485908129</v>
      </c>
      <c r="E58" s="53">
        <v>0.99737127527363678</v>
      </c>
      <c r="F58" s="53">
        <v>0.59446603039769996</v>
      </c>
      <c r="G58" s="53">
        <v>1.5678342695932352</v>
      </c>
      <c r="H58" s="53">
        <v>1.612337922228817</v>
      </c>
      <c r="I58" s="53">
        <v>3.2005662475153813</v>
      </c>
    </row>
    <row r="59" spans="2:9" ht="15" x14ac:dyDescent="0.3">
      <c r="B59" s="41">
        <v>25</v>
      </c>
      <c r="C59" s="53">
        <v>1.0976219047148108</v>
      </c>
      <c r="D59" s="53">
        <v>1.1093848513021909</v>
      </c>
      <c r="E59" s="53">
        <v>0.84392954061615433</v>
      </c>
      <c r="F59" s="53">
        <v>0.54042366399790909</v>
      </c>
      <c r="G59" s="53">
        <v>1.3302836226851693</v>
      </c>
      <c r="H59" s="53">
        <v>1.0318962702264429</v>
      </c>
      <c r="I59" s="53">
        <v>4.0007078093942257</v>
      </c>
    </row>
    <row r="60" spans="2:9" ht="15" x14ac:dyDescent="0.3">
      <c r="B60" s="43">
        <v>26</v>
      </c>
      <c r="C60" s="56">
        <v>0.77003707268752231</v>
      </c>
      <c r="D60" s="56">
        <v>0.58732139186586574</v>
      </c>
      <c r="E60" s="56">
        <v>0.61376693862993037</v>
      </c>
      <c r="F60" s="56">
        <v>0.43233893119832728</v>
      </c>
      <c r="G60" s="56">
        <v>0.95020258763226384</v>
      </c>
      <c r="H60" s="56">
        <v>0.6449351688915268</v>
      </c>
      <c r="I60" s="56">
        <v>2.8805096227638431</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30" t="s">
        <v>881</v>
      </c>
      <c r="D2" s="330"/>
      <c r="E2" s="330"/>
      <c r="F2" s="330"/>
      <c r="G2" s="330"/>
      <c r="H2" s="330"/>
      <c r="I2" s="330"/>
      <c r="J2" s="330"/>
      <c r="K2" s="330"/>
      <c r="L2" s="330"/>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322" t="s">
        <v>882</v>
      </c>
      <c r="C8" s="322" t="s">
        <v>883</v>
      </c>
      <c r="D8" s="322"/>
      <c r="E8" s="322"/>
      <c r="F8" s="322"/>
      <c r="G8" s="322"/>
      <c r="H8" s="322"/>
      <c r="I8" s="322"/>
      <c r="J8" s="322"/>
      <c r="K8" s="322"/>
    </row>
    <row r="9" spans="2:12" s="63" customFormat="1" ht="48.75" customHeight="1" thickBot="1" x14ac:dyDescent="0.35">
      <c r="B9" s="322"/>
      <c r="C9" s="206" t="s">
        <v>884</v>
      </c>
      <c r="D9" s="64" t="s">
        <v>885</v>
      </c>
      <c r="E9" s="64" t="s">
        <v>886</v>
      </c>
      <c r="F9" s="64" t="s">
        <v>887</v>
      </c>
      <c r="G9" s="64" t="s">
        <v>888</v>
      </c>
      <c r="H9" s="64" t="s">
        <v>889</v>
      </c>
      <c r="I9" s="64" t="s">
        <v>890</v>
      </c>
      <c r="J9" s="64" t="s">
        <v>891</v>
      </c>
      <c r="K9" s="64" t="s">
        <v>506</v>
      </c>
    </row>
    <row r="10" spans="2:12" s="63" customFormat="1" ht="23.25" customHeight="1" thickBot="1" x14ac:dyDescent="0.35">
      <c r="B10" s="329" t="s">
        <v>509</v>
      </c>
      <c r="C10" s="329"/>
      <c r="D10" s="329"/>
      <c r="E10" s="329"/>
      <c r="F10" s="329"/>
      <c r="G10" s="329"/>
      <c r="H10" s="329"/>
      <c r="I10" s="329"/>
      <c r="J10" s="329"/>
      <c r="K10" s="329"/>
    </row>
    <row r="11" spans="2:12" ht="15.6" customHeight="1" x14ac:dyDescent="0.3">
      <c r="B11" s="71">
        <v>17</v>
      </c>
      <c r="C11" s="29">
        <v>1.4311</v>
      </c>
      <c r="D11" s="29">
        <v>1.0608</v>
      </c>
      <c r="E11" s="29">
        <v>1.7516</v>
      </c>
      <c r="F11" s="29">
        <v>2.6711</v>
      </c>
      <c r="G11" s="29">
        <v>3.2088000000000001</v>
      </c>
      <c r="H11" s="29">
        <v>2.7956000000000003</v>
      </c>
      <c r="I11" s="29">
        <v>6.2381000000000002</v>
      </c>
      <c r="J11" s="29">
        <v>15.364700000000001</v>
      </c>
      <c r="K11" s="29">
        <v>50.388000000000005</v>
      </c>
    </row>
    <row r="12" spans="2:12" ht="15.6" customHeight="1" x14ac:dyDescent="0.3">
      <c r="B12" s="71">
        <v>18</v>
      </c>
      <c r="C12" s="29">
        <v>1.7888000000000002</v>
      </c>
      <c r="D12" s="29">
        <v>0.88400000000000001</v>
      </c>
      <c r="E12" s="29">
        <v>1.9108000000000001</v>
      </c>
      <c r="F12" s="29">
        <v>2.8380000000000001</v>
      </c>
      <c r="G12" s="29">
        <v>3.0399000000000003</v>
      </c>
      <c r="H12" s="29">
        <v>2.9427000000000003</v>
      </c>
      <c r="I12" s="29">
        <v>6.0546000000000006</v>
      </c>
      <c r="J12" s="29">
        <v>11.3566</v>
      </c>
      <c r="K12" s="29">
        <v>51.597300000000004</v>
      </c>
    </row>
    <row r="13" spans="2:12" ht="15.6" customHeight="1" x14ac:dyDescent="0.3">
      <c r="B13" s="71">
        <v>19</v>
      </c>
      <c r="C13" s="29">
        <v>2.5044</v>
      </c>
      <c r="D13" s="29">
        <v>0.17680000000000001</v>
      </c>
      <c r="E13" s="29">
        <v>1.1146</v>
      </c>
      <c r="F13" s="29">
        <v>2.1703000000000001</v>
      </c>
      <c r="G13" s="29">
        <v>1.8577000000000001</v>
      </c>
      <c r="H13" s="29">
        <v>1.9128000000000001</v>
      </c>
      <c r="I13" s="29">
        <v>5.8712</v>
      </c>
      <c r="J13" s="29">
        <v>10.688500000000001</v>
      </c>
      <c r="K13" s="29">
        <v>36.682500000000005</v>
      </c>
    </row>
    <row r="14" spans="2:12" ht="15.6" customHeight="1" x14ac:dyDescent="0.3">
      <c r="B14" s="71">
        <v>20</v>
      </c>
      <c r="C14" s="29">
        <v>1.7888000000000002</v>
      </c>
      <c r="D14" s="29">
        <v>0.17680000000000001</v>
      </c>
      <c r="E14" s="29">
        <v>1.2739</v>
      </c>
      <c r="F14" s="29">
        <v>2.0033000000000003</v>
      </c>
      <c r="G14" s="29">
        <v>1.8577000000000001</v>
      </c>
      <c r="H14" s="29">
        <v>4.4141000000000004</v>
      </c>
      <c r="I14" s="29">
        <v>5.6877000000000004</v>
      </c>
      <c r="J14" s="29">
        <v>11.3566</v>
      </c>
      <c r="K14" s="29">
        <v>37.891800000000003</v>
      </c>
    </row>
    <row r="15" spans="2:12" ht="15.6" customHeight="1" x14ac:dyDescent="0.3">
      <c r="B15" s="71">
        <v>21</v>
      </c>
      <c r="C15" s="29">
        <v>1.2522</v>
      </c>
      <c r="D15" s="29">
        <v>0.70720000000000005</v>
      </c>
      <c r="E15" s="29">
        <v>1.2739</v>
      </c>
      <c r="F15" s="29">
        <v>1.6694</v>
      </c>
      <c r="G15" s="29">
        <v>1.0133000000000001</v>
      </c>
      <c r="H15" s="29">
        <v>2.3542000000000001</v>
      </c>
      <c r="I15" s="29">
        <v>4.5868000000000002</v>
      </c>
      <c r="J15" s="29">
        <v>11.5792</v>
      </c>
      <c r="K15" s="29">
        <v>41.116600000000005</v>
      </c>
    </row>
    <row r="16" spans="2:12" ht="15.6" customHeight="1" x14ac:dyDescent="0.3">
      <c r="B16" s="71">
        <v>22</v>
      </c>
      <c r="C16" s="29">
        <v>0.71550000000000002</v>
      </c>
      <c r="D16" s="29">
        <v>0.53039999999999998</v>
      </c>
      <c r="E16" s="29">
        <v>0.79620000000000002</v>
      </c>
      <c r="F16" s="29">
        <v>1.3356000000000001</v>
      </c>
      <c r="G16" s="29">
        <v>1.52</v>
      </c>
      <c r="H16" s="29">
        <v>1.3242</v>
      </c>
      <c r="I16" s="29">
        <v>3.3025000000000002</v>
      </c>
      <c r="J16" s="29">
        <v>14.2514</v>
      </c>
      <c r="K16" s="29">
        <v>27.8142</v>
      </c>
    </row>
    <row r="17" spans="2:14" ht="15.6" customHeight="1" x14ac:dyDescent="0.3">
      <c r="B17" s="71">
        <v>23</v>
      </c>
      <c r="C17" s="29">
        <v>0.53670000000000007</v>
      </c>
      <c r="D17" s="29">
        <v>0.17680000000000001</v>
      </c>
      <c r="E17" s="29">
        <v>0.63690000000000002</v>
      </c>
      <c r="F17" s="29">
        <v>0.33390000000000003</v>
      </c>
      <c r="G17" s="29">
        <v>0.50670000000000004</v>
      </c>
      <c r="H17" s="29">
        <v>1.4714</v>
      </c>
      <c r="I17" s="29">
        <v>2.9356</v>
      </c>
      <c r="J17" s="29">
        <v>7.5710000000000006</v>
      </c>
      <c r="K17" s="29">
        <v>20.558300000000003</v>
      </c>
    </row>
    <row r="18" spans="2:14" ht="15.6" customHeight="1" x14ac:dyDescent="0.3">
      <c r="B18" s="71">
        <v>24</v>
      </c>
      <c r="C18" s="29">
        <v>0.53670000000000007</v>
      </c>
      <c r="D18" s="29">
        <v>0.53039999999999998</v>
      </c>
      <c r="E18" s="29">
        <v>0.63690000000000002</v>
      </c>
      <c r="F18" s="29">
        <v>0.66780000000000006</v>
      </c>
      <c r="G18" s="29">
        <v>0.67549999999999999</v>
      </c>
      <c r="H18" s="29">
        <v>1.3242</v>
      </c>
      <c r="I18" s="29">
        <v>2.9356</v>
      </c>
      <c r="J18" s="29">
        <v>5.1215999999999999</v>
      </c>
      <c r="K18" s="29">
        <v>18.945900000000002</v>
      </c>
    </row>
    <row r="19" spans="2:14" ht="15.6" customHeight="1" x14ac:dyDescent="0.3">
      <c r="B19" s="71">
        <v>25</v>
      </c>
      <c r="C19" s="29">
        <v>0.53670000000000007</v>
      </c>
      <c r="D19" s="29">
        <v>0</v>
      </c>
      <c r="E19" s="29">
        <v>0.47770000000000001</v>
      </c>
      <c r="F19" s="29">
        <v>0.16690000000000002</v>
      </c>
      <c r="G19" s="29">
        <v>0.33779999999999999</v>
      </c>
      <c r="H19" s="29">
        <v>0.73570000000000002</v>
      </c>
      <c r="I19" s="29">
        <v>0.91739999999999999</v>
      </c>
      <c r="J19" s="29">
        <v>4.8989000000000003</v>
      </c>
      <c r="K19" s="29">
        <v>10.480700000000001</v>
      </c>
    </row>
    <row r="20" spans="2:14" ht="15.6" customHeight="1" thickBot="1" x14ac:dyDescent="0.35">
      <c r="B20" s="71">
        <v>26</v>
      </c>
      <c r="C20" s="29">
        <v>0.35780000000000001</v>
      </c>
      <c r="D20" s="29">
        <v>0</v>
      </c>
      <c r="E20" s="29">
        <v>0.47770000000000001</v>
      </c>
      <c r="F20" s="29">
        <v>0.33390000000000003</v>
      </c>
      <c r="G20" s="29">
        <v>0</v>
      </c>
      <c r="H20" s="29">
        <v>0.58850000000000002</v>
      </c>
      <c r="I20" s="29">
        <v>1.4678</v>
      </c>
      <c r="J20" s="29">
        <v>2.8948</v>
      </c>
      <c r="K20" s="29">
        <v>4.0310000000000006</v>
      </c>
    </row>
    <row r="21" spans="2:14" ht="18" thickBot="1" x14ac:dyDescent="0.35">
      <c r="B21" s="329" t="s">
        <v>510</v>
      </c>
      <c r="C21" s="329"/>
      <c r="D21" s="329"/>
      <c r="E21" s="329"/>
      <c r="F21" s="329"/>
      <c r="G21" s="329"/>
      <c r="H21" s="329"/>
      <c r="I21" s="329"/>
      <c r="J21" s="329"/>
      <c r="K21" s="329"/>
    </row>
    <row r="22" spans="2:14" ht="15.6" x14ac:dyDescent="0.3">
      <c r="B22" s="71">
        <v>17</v>
      </c>
      <c r="C22" s="29">
        <v>1.6261000000000001</v>
      </c>
      <c r="D22" s="29">
        <v>1.1892</v>
      </c>
      <c r="E22" s="29">
        <v>0.68340000000000001</v>
      </c>
      <c r="F22" s="29">
        <v>1.3075000000000001</v>
      </c>
      <c r="G22" s="29">
        <v>2.137</v>
      </c>
      <c r="H22" s="29">
        <v>1.8865000000000001</v>
      </c>
      <c r="I22" s="29">
        <v>3.2374000000000001</v>
      </c>
      <c r="J22" s="29">
        <v>9.8796999999999997</v>
      </c>
      <c r="K22" s="29">
        <v>25.900000000000002</v>
      </c>
      <c r="N22" s="30"/>
    </row>
    <row r="23" spans="2:14" ht="15.6" x14ac:dyDescent="0.3">
      <c r="B23" s="71">
        <v>18</v>
      </c>
      <c r="C23" s="29">
        <v>1.7511000000000001</v>
      </c>
      <c r="D23" s="29">
        <v>0.52850000000000008</v>
      </c>
      <c r="E23" s="29">
        <v>1.0935000000000001</v>
      </c>
      <c r="F23" s="29">
        <v>1.0697000000000001</v>
      </c>
      <c r="G23" s="29">
        <v>1.1872</v>
      </c>
      <c r="H23" s="29">
        <v>1.5536000000000001</v>
      </c>
      <c r="I23" s="29">
        <v>3.9412000000000003</v>
      </c>
      <c r="J23" s="29">
        <v>9.0425000000000004</v>
      </c>
      <c r="K23" s="29">
        <v>25.621500000000001</v>
      </c>
    </row>
    <row r="24" spans="2:14" ht="15.6" x14ac:dyDescent="0.3">
      <c r="B24" s="71">
        <v>19</v>
      </c>
      <c r="C24" s="29">
        <v>1.1257000000000001</v>
      </c>
      <c r="D24" s="29">
        <v>0.66070000000000007</v>
      </c>
      <c r="E24" s="29">
        <v>0.68340000000000001</v>
      </c>
      <c r="F24" s="29">
        <v>1.0697000000000001</v>
      </c>
      <c r="G24" s="29">
        <v>1.4247000000000001</v>
      </c>
      <c r="H24" s="29">
        <v>1.2207000000000001</v>
      </c>
      <c r="I24" s="29">
        <v>1.9706000000000001</v>
      </c>
      <c r="J24" s="29">
        <v>6.6981000000000002</v>
      </c>
      <c r="K24" s="29">
        <v>33.140799999999999</v>
      </c>
    </row>
    <row r="25" spans="2:14" ht="15.6" x14ac:dyDescent="0.3">
      <c r="B25" s="71">
        <v>20</v>
      </c>
      <c r="C25" s="29">
        <v>1.1257000000000001</v>
      </c>
      <c r="D25" s="29">
        <v>0.39640000000000003</v>
      </c>
      <c r="E25" s="29">
        <v>0.82010000000000005</v>
      </c>
      <c r="F25" s="29">
        <v>0.83200000000000007</v>
      </c>
      <c r="G25" s="29">
        <v>0.94980000000000009</v>
      </c>
      <c r="H25" s="29">
        <v>0.55490000000000006</v>
      </c>
      <c r="I25" s="29">
        <v>2.9559000000000002</v>
      </c>
      <c r="J25" s="29">
        <v>6.0283000000000007</v>
      </c>
      <c r="K25" s="29">
        <v>18.380600000000001</v>
      </c>
    </row>
    <row r="26" spans="2:14" ht="15.6" x14ac:dyDescent="0.3">
      <c r="B26" s="71">
        <v>21</v>
      </c>
      <c r="C26" s="29">
        <v>0.87560000000000004</v>
      </c>
      <c r="D26" s="29">
        <v>0.52850000000000008</v>
      </c>
      <c r="E26" s="29">
        <v>0.82010000000000005</v>
      </c>
      <c r="F26" s="29">
        <v>0.83200000000000007</v>
      </c>
      <c r="G26" s="29">
        <v>0.94980000000000009</v>
      </c>
      <c r="H26" s="29">
        <v>1.3316000000000001</v>
      </c>
      <c r="I26" s="29">
        <v>2.9559000000000002</v>
      </c>
      <c r="J26" s="29">
        <v>5.3585000000000003</v>
      </c>
      <c r="K26" s="29">
        <v>15.317200000000001</v>
      </c>
    </row>
    <row r="27" spans="2:14" ht="15.6" x14ac:dyDescent="0.3">
      <c r="B27" s="71">
        <v>22</v>
      </c>
      <c r="C27" s="29">
        <v>0.87560000000000004</v>
      </c>
      <c r="D27" s="29">
        <v>0.39640000000000003</v>
      </c>
      <c r="E27" s="29">
        <v>0.13670000000000002</v>
      </c>
      <c r="F27" s="29">
        <v>0.47540000000000004</v>
      </c>
      <c r="G27" s="29">
        <v>0.59360000000000002</v>
      </c>
      <c r="H27" s="29">
        <v>0.99870000000000003</v>
      </c>
      <c r="I27" s="29">
        <v>2.5336000000000003</v>
      </c>
      <c r="J27" s="29">
        <v>4.8561000000000005</v>
      </c>
      <c r="K27" s="29">
        <v>10.0258</v>
      </c>
    </row>
    <row r="28" spans="2:14" ht="15.6" x14ac:dyDescent="0.3">
      <c r="B28" s="71">
        <v>23</v>
      </c>
      <c r="C28" s="29">
        <v>1.0006000000000002</v>
      </c>
      <c r="D28" s="29">
        <v>0.1321</v>
      </c>
      <c r="E28" s="29">
        <v>1.0935000000000001</v>
      </c>
      <c r="F28" s="29">
        <v>0.71320000000000006</v>
      </c>
      <c r="G28" s="29">
        <v>0.59360000000000002</v>
      </c>
      <c r="H28" s="29">
        <v>0.66580000000000006</v>
      </c>
      <c r="I28" s="29">
        <v>2.3928000000000003</v>
      </c>
      <c r="J28" s="29">
        <v>5.3585000000000003</v>
      </c>
      <c r="K28" s="29">
        <v>10.582800000000001</v>
      </c>
    </row>
    <row r="29" spans="2:14" ht="15.6" x14ac:dyDescent="0.3">
      <c r="B29" s="71">
        <v>24</v>
      </c>
      <c r="C29" s="29">
        <v>0.25020000000000003</v>
      </c>
      <c r="D29" s="29">
        <v>0</v>
      </c>
      <c r="E29" s="29">
        <v>0.13670000000000002</v>
      </c>
      <c r="F29" s="29">
        <v>0.47540000000000004</v>
      </c>
      <c r="G29" s="29">
        <v>0.94980000000000009</v>
      </c>
      <c r="H29" s="29">
        <v>0.66580000000000006</v>
      </c>
      <c r="I29" s="29">
        <v>1.9706000000000001</v>
      </c>
      <c r="J29" s="29">
        <v>3.8514000000000004</v>
      </c>
      <c r="K29" s="29">
        <v>6.4054000000000002</v>
      </c>
    </row>
    <row r="30" spans="2:14" ht="15.6" x14ac:dyDescent="0.3">
      <c r="B30" s="71">
        <v>25</v>
      </c>
      <c r="C30" s="29">
        <v>0.50030000000000008</v>
      </c>
      <c r="D30" s="29">
        <v>0.1321</v>
      </c>
      <c r="E30" s="29">
        <v>0.13670000000000002</v>
      </c>
      <c r="F30" s="29">
        <v>0.11890000000000001</v>
      </c>
      <c r="G30" s="29">
        <v>0.47490000000000004</v>
      </c>
      <c r="H30" s="29">
        <v>0.77680000000000005</v>
      </c>
      <c r="I30" s="29">
        <v>0.56300000000000006</v>
      </c>
      <c r="J30" s="29">
        <v>3.3491</v>
      </c>
      <c r="K30" s="29">
        <v>5.2914000000000003</v>
      </c>
    </row>
    <row r="31" spans="2:14" ht="16.2" thickBot="1" x14ac:dyDescent="0.35">
      <c r="B31" s="71">
        <v>26</v>
      </c>
      <c r="C31" s="29">
        <v>0.50030000000000008</v>
      </c>
      <c r="D31" s="29">
        <v>0</v>
      </c>
      <c r="E31" s="29">
        <v>0.27340000000000003</v>
      </c>
      <c r="F31" s="29">
        <v>0.59430000000000005</v>
      </c>
      <c r="G31" s="29">
        <v>0.35620000000000002</v>
      </c>
      <c r="H31" s="29">
        <v>0.22190000000000001</v>
      </c>
      <c r="I31" s="29">
        <v>0.98530000000000006</v>
      </c>
      <c r="J31" s="29">
        <v>1.1722000000000001</v>
      </c>
      <c r="K31" s="29">
        <v>2.7848999999999999</v>
      </c>
    </row>
    <row r="32" spans="2:14" ht="18" thickBot="1" x14ac:dyDescent="0.35">
      <c r="B32" s="329" t="s">
        <v>511</v>
      </c>
      <c r="C32" s="329"/>
      <c r="D32" s="329"/>
      <c r="E32" s="329"/>
      <c r="F32" s="329"/>
      <c r="G32" s="329"/>
      <c r="H32" s="329"/>
      <c r="I32" s="329"/>
      <c r="J32" s="329"/>
      <c r="K32" s="329"/>
    </row>
    <row r="33" spans="2:11" ht="15.6" x14ac:dyDescent="0.3">
      <c r="B33" s="71">
        <v>17</v>
      </c>
      <c r="C33" s="29">
        <v>3.7433000000000001</v>
      </c>
      <c r="D33" s="29">
        <v>1.7557</v>
      </c>
      <c r="E33" s="29">
        <v>1.2172000000000001</v>
      </c>
      <c r="F33" s="29">
        <v>1.3733</v>
      </c>
      <c r="G33" s="29">
        <v>2.1943999999999999</v>
      </c>
      <c r="H33" s="29">
        <v>3.2448000000000001</v>
      </c>
      <c r="I33" s="29">
        <v>6.7706</v>
      </c>
      <c r="J33" s="29">
        <v>12.1631</v>
      </c>
      <c r="K33" s="29">
        <v>32.294200000000004</v>
      </c>
    </row>
    <row r="34" spans="2:11" ht="15.6" x14ac:dyDescent="0.3">
      <c r="B34" s="71">
        <v>18</v>
      </c>
      <c r="C34" s="29">
        <v>3.6602000000000001</v>
      </c>
      <c r="D34" s="29">
        <v>0.78029999999999999</v>
      </c>
      <c r="E34" s="29">
        <v>1.2172000000000001</v>
      </c>
      <c r="F34" s="29">
        <v>1.6854</v>
      </c>
      <c r="G34" s="29">
        <v>2.5862000000000003</v>
      </c>
      <c r="H34" s="29">
        <v>3.0594000000000001</v>
      </c>
      <c r="I34" s="29">
        <v>6.0796999999999999</v>
      </c>
      <c r="J34" s="29">
        <v>16.567</v>
      </c>
      <c r="K34" s="29">
        <v>28.6693</v>
      </c>
    </row>
    <row r="35" spans="2:11" ht="15.6" x14ac:dyDescent="0.3">
      <c r="B35" s="71">
        <v>19</v>
      </c>
      <c r="C35" s="29">
        <v>3.4106000000000001</v>
      </c>
      <c r="D35" s="29">
        <v>0.68280000000000007</v>
      </c>
      <c r="E35" s="29">
        <v>1.3694000000000002</v>
      </c>
      <c r="F35" s="29">
        <v>1.4981</v>
      </c>
      <c r="G35" s="29">
        <v>2.1160000000000001</v>
      </c>
      <c r="H35" s="29">
        <v>3.4302000000000001</v>
      </c>
      <c r="I35" s="29">
        <v>5.2507000000000001</v>
      </c>
      <c r="J35" s="29">
        <v>13.002000000000001</v>
      </c>
      <c r="K35" s="29">
        <v>24.055900000000001</v>
      </c>
    </row>
    <row r="36" spans="2:11" ht="15.6" x14ac:dyDescent="0.3">
      <c r="B36" s="71">
        <v>20</v>
      </c>
      <c r="C36" s="29">
        <v>2.4124000000000003</v>
      </c>
      <c r="D36" s="29">
        <v>0.29260000000000003</v>
      </c>
      <c r="E36" s="29">
        <v>1.3694000000000002</v>
      </c>
      <c r="F36" s="29">
        <v>1.3108</v>
      </c>
      <c r="G36" s="29">
        <v>1.4890000000000001</v>
      </c>
      <c r="H36" s="29">
        <v>3.5229000000000004</v>
      </c>
      <c r="I36" s="29">
        <v>5.1124999999999998</v>
      </c>
      <c r="J36" s="29">
        <v>10.904900000000001</v>
      </c>
      <c r="K36" s="29">
        <v>28.010300000000001</v>
      </c>
    </row>
    <row r="37" spans="2:11" ht="15.6" x14ac:dyDescent="0.3">
      <c r="B37" s="71">
        <v>21</v>
      </c>
      <c r="C37" s="29">
        <v>2.7451000000000003</v>
      </c>
      <c r="D37" s="29">
        <v>0.68280000000000007</v>
      </c>
      <c r="E37" s="29">
        <v>0.9890000000000001</v>
      </c>
      <c r="F37" s="29">
        <v>1.1860000000000002</v>
      </c>
      <c r="G37" s="29">
        <v>0.627</v>
      </c>
      <c r="H37" s="29">
        <v>2.9666000000000001</v>
      </c>
      <c r="I37" s="29">
        <v>4.6980000000000004</v>
      </c>
      <c r="J37" s="29">
        <v>11.7437</v>
      </c>
      <c r="K37" s="29">
        <v>23.726400000000002</v>
      </c>
    </row>
    <row r="38" spans="2:11" ht="15.6" x14ac:dyDescent="0.3">
      <c r="B38" s="71">
        <v>22</v>
      </c>
      <c r="C38" s="29">
        <v>1.8301000000000001</v>
      </c>
      <c r="D38" s="29">
        <v>0.68280000000000007</v>
      </c>
      <c r="E38" s="29">
        <v>0.68470000000000009</v>
      </c>
      <c r="F38" s="29">
        <v>0.99870000000000003</v>
      </c>
      <c r="G38" s="29">
        <v>1.2539</v>
      </c>
      <c r="H38" s="29">
        <v>1.9469000000000001</v>
      </c>
      <c r="I38" s="29">
        <v>3.8689</v>
      </c>
      <c r="J38" s="29">
        <v>9.0175000000000001</v>
      </c>
      <c r="K38" s="29">
        <v>19.1129</v>
      </c>
    </row>
    <row r="39" spans="2:11" ht="15.6" x14ac:dyDescent="0.3">
      <c r="B39" s="71">
        <v>23</v>
      </c>
      <c r="C39" s="29">
        <v>1.2478</v>
      </c>
      <c r="D39" s="29">
        <v>0.58520000000000005</v>
      </c>
      <c r="E39" s="29">
        <v>1.1412</v>
      </c>
      <c r="F39" s="29">
        <v>0.87390000000000001</v>
      </c>
      <c r="G39" s="29">
        <v>1.4107000000000001</v>
      </c>
      <c r="H39" s="29">
        <v>2.0396000000000001</v>
      </c>
      <c r="I39" s="29">
        <v>3.4544000000000001</v>
      </c>
      <c r="J39" s="29">
        <v>9.6466000000000012</v>
      </c>
      <c r="K39" s="29">
        <v>17.1357</v>
      </c>
    </row>
    <row r="40" spans="2:11" ht="15.6" x14ac:dyDescent="0.3">
      <c r="B40" s="71">
        <v>24</v>
      </c>
      <c r="C40" s="29">
        <v>1.4973000000000001</v>
      </c>
      <c r="D40" s="29">
        <v>0.1951</v>
      </c>
      <c r="E40" s="29">
        <v>0.38040000000000002</v>
      </c>
      <c r="F40" s="29">
        <v>0.56180000000000008</v>
      </c>
      <c r="G40" s="29">
        <v>0.70530000000000004</v>
      </c>
      <c r="H40" s="29">
        <v>1.5760000000000001</v>
      </c>
      <c r="I40" s="29">
        <v>3.1779999999999999</v>
      </c>
      <c r="J40" s="29">
        <v>4.4039000000000001</v>
      </c>
      <c r="K40" s="29">
        <v>11.2041</v>
      </c>
    </row>
    <row r="41" spans="2:11" ht="15.6" x14ac:dyDescent="0.3">
      <c r="B41" s="71">
        <v>25</v>
      </c>
      <c r="C41" s="29">
        <v>1.331</v>
      </c>
      <c r="D41" s="29">
        <v>9.7500000000000003E-2</v>
      </c>
      <c r="E41" s="29">
        <v>0.45650000000000002</v>
      </c>
      <c r="F41" s="29">
        <v>0.87390000000000001</v>
      </c>
      <c r="G41" s="29">
        <v>0.47020000000000001</v>
      </c>
      <c r="H41" s="29">
        <v>1.0198</v>
      </c>
      <c r="I41" s="29">
        <v>2.0726</v>
      </c>
      <c r="J41" s="29">
        <v>4.6135999999999999</v>
      </c>
      <c r="K41" s="29">
        <v>11.2041</v>
      </c>
    </row>
    <row r="42" spans="2:11" ht="16.2" thickBot="1" x14ac:dyDescent="0.35">
      <c r="B42" s="71">
        <v>26</v>
      </c>
      <c r="C42" s="29">
        <v>0.49910000000000004</v>
      </c>
      <c r="D42" s="29">
        <v>9.7500000000000003E-2</v>
      </c>
      <c r="E42" s="29">
        <v>0.38040000000000002</v>
      </c>
      <c r="F42" s="29">
        <v>0.49940000000000001</v>
      </c>
      <c r="G42" s="29">
        <v>0.39190000000000003</v>
      </c>
      <c r="H42" s="29">
        <v>1.0198</v>
      </c>
      <c r="I42" s="29">
        <v>1.1054000000000002</v>
      </c>
      <c r="J42" s="29">
        <v>3.1456</v>
      </c>
      <c r="K42" s="29">
        <v>5.6021000000000001</v>
      </c>
    </row>
    <row r="43" spans="2:11" ht="18" thickBot="1" x14ac:dyDescent="0.35">
      <c r="B43" s="329" t="s">
        <v>512</v>
      </c>
      <c r="C43" s="329"/>
      <c r="D43" s="329"/>
      <c r="E43" s="329"/>
      <c r="F43" s="329"/>
      <c r="G43" s="329"/>
      <c r="H43" s="329"/>
      <c r="I43" s="329"/>
      <c r="J43" s="329"/>
      <c r="K43" s="329"/>
    </row>
    <row r="44" spans="2:11" ht="15.6" x14ac:dyDescent="0.3">
      <c r="B44" s="71">
        <v>17</v>
      </c>
      <c r="C44" s="29">
        <v>2.0397000000000003</v>
      </c>
      <c r="D44" s="29">
        <v>0</v>
      </c>
      <c r="E44" s="29">
        <v>0.8427</v>
      </c>
      <c r="F44" s="29">
        <v>1.1966000000000001</v>
      </c>
      <c r="G44" s="29">
        <v>1.2898000000000001</v>
      </c>
      <c r="H44" s="29">
        <v>4.8036000000000003</v>
      </c>
      <c r="I44" s="29">
        <v>7.1458000000000004</v>
      </c>
      <c r="J44" s="29">
        <v>14.551</v>
      </c>
      <c r="K44" s="29">
        <v>50.338200000000001</v>
      </c>
    </row>
    <row r="45" spans="2:11" ht="15.6" x14ac:dyDescent="0.3">
      <c r="B45" s="71">
        <v>18</v>
      </c>
      <c r="C45" s="29">
        <v>1.0199</v>
      </c>
      <c r="D45" s="29">
        <v>0.66400000000000003</v>
      </c>
      <c r="E45" s="29">
        <v>1.4045000000000001</v>
      </c>
      <c r="F45" s="29">
        <v>1.4958</v>
      </c>
      <c r="G45" s="29">
        <v>3.2246000000000001</v>
      </c>
      <c r="H45" s="29">
        <v>2.6686000000000001</v>
      </c>
      <c r="I45" s="29">
        <v>5.5924000000000005</v>
      </c>
      <c r="J45" s="29">
        <v>17.784500000000001</v>
      </c>
      <c r="K45" s="29">
        <v>56.010100000000001</v>
      </c>
    </row>
    <row r="46" spans="2:11" ht="15.6" x14ac:dyDescent="0.3">
      <c r="B46" s="71">
        <v>19</v>
      </c>
      <c r="C46" s="29">
        <v>1.3598000000000001</v>
      </c>
      <c r="D46" s="29">
        <v>0.33200000000000002</v>
      </c>
      <c r="E46" s="29">
        <v>0.8427</v>
      </c>
      <c r="F46" s="29">
        <v>0.59830000000000005</v>
      </c>
      <c r="G46" s="29">
        <v>2.2572000000000001</v>
      </c>
      <c r="H46" s="29">
        <v>2.4018000000000002</v>
      </c>
      <c r="I46" s="29">
        <v>4.9710000000000001</v>
      </c>
      <c r="J46" s="29">
        <v>12.1258</v>
      </c>
      <c r="K46" s="29">
        <v>50.338200000000001</v>
      </c>
    </row>
    <row r="47" spans="2:11" ht="15.6" x14ac:dyDescent="0.3">
      <c r="B47" s="71">
        <v>20</v>
      </c>
      <c r="C47" s="29">
        <v>0.34</v>
      </c>
      <c r="D47" s="29">
        <v>0.66400000000000003</v>
      </c>
      <c r="E47" s="29">
        <v>1.6855</v>
      </c>
      <c r="F47" s="29">
        <v>0.29920000000000002</v>
      </c>
      <c r="G47" s="29">
        <v>1.6123000000000001</v>
      </c>
      <c r="H47" s="29">
        <v>0.80060000000000009</v>
      </c>
      <c r="I47" s="29">
        <v>2.7962000000000002</v>
      </c>
      <c r="J47" s="29">
        <v>8.8923000000000005</v>
      </c>
      <c r="K47" s="29">
        <v>26.232600000000001</v>
      </c>
    </row>
    <row r="48" spans="2:11" ht="15.6" x14ac:dyDescent="0.3">
      <c r="B48" s="71">
        <v>21</v>
      </c>
      <c r="C48" s="29">
        <v>2.0397000000000003</v>
      </c>
      <c r="D48" s="29">
        <v>0.996</v>
      </c>
      <c r="E48" s="29">
        <v>1.9664000000000001</v>
      </c>
      <c r="F48" s="29">
        <v>0.29920000000000002</v>
      </c>
      <c r="G48" s="29">
        <v>1.9348000000000001</v>
      </c>
      <c r="H48" s="29">
        <v>4.0030000000000001</v>
      </c>
      <c r="I48" s="29">
        <v>3.1069</v>
      </c>
      <c r="J48" s="29">
        <v>8.0838999999999999</v>
      </c>
      <c r="K48" s="29">
        <v>34.031500000000001</v>
      </c>
    </row>
    <row r="49" spans="2:11" ht="15.6" x14ac:dyDescent="0.3">
      <c r="B49" s="71">
        <v>22</v>
      </c>
      <c r="C49" s="29">
        <v>0.67990000000000006</v>
      </c>
      <c r="D49" s="29">
        <v>0.33200000000000002</v>
      </c>
      <c r="E49" s="29">
        <v>0.56180000000000008</v>
      </c>
      <c r="F49" s="29">
        <v>1.1966000000000001</v>
      </c>
      <c r="G49" s="29">
        <v>0.96740000000000004</v>
      </c>
      <c r="H49" s="29">
        <v>1.6012000000000002</v>
      </c>
      <c r="I49" s="29">
        <v>3.4176000000000002</v>
      </c>
      <c r="J49" s="29">
        <v>12.934200000000001</v>
      </c>
      <c r="K49" s="29">
        <v>31.904500000000002</v>
      </c>
    </row>
    <row r="50" spans="2:11" ht="15.6" x14ac:dyDescent="0.3">
      <c r="B50" s="71">
        <v>23</v>
      </c>
      <c r="C50" s="29">
        <v>0.67990000000000006</v>
      </c>
      <c r="D50" s="29">
        <v>0.33200000000000002</v>
      </c>
      <c r="E50" s="29">
        <v>0</v>
      </c>
      <c r="F50" s="29">
        <v>1.1966000000000001</v>
      </c>
      <c r="G50" s="29">
        <v>0.96740000000000004</v>
      </c>
      <c r="H50" s="29">
        <v>1.0675000000000001</v>
      </c>
      <c r="I50" s="29">
        <v>3.1069</v>
      </c>
      <c r="J50" s="29">
        <v>7.6797000000000004</v>
      </c>
      <c r="K50" s="29">
        <v>23.396599999999999</v>
      </c>
    </row>
    <row r="51" spans="2:11" ht="15.6" x14ac:dyDescent="0.3">
      <c r="B51" s="71">
        <v>24</v>
      </c>
      <c r="C51" s="29">
        <v>0.34</v>
      </c>
      <c r="D51" s="29">
        <v>0</v>
      </c>
      <c r="E51" s="29">
        <v>0.28090000000000004</v>
      </c>
      <c r="F51" s="29">
        <v>0.59830000000000005</v>
      </c>
      <c r="G51" s="29">
        <v>1.2898000000000001</v>
      </c>
      <c r="H51" s="29">
        <v>1.0675000000000001</v>
      </c>
      <c r="I51" s="29">
        <v>3.4176000000000002</v>
      </c>
      <c r="J51" s="29">
        <v>7.6797000000000004</v>
      </c>
      <c r="K51" s="29">
        <v>17.015700000000002</v>
      </c>
    </row>
    <row r="52" spans="2:11" ht="15.6" x14ac:dyDescent="0.3">
      <c r="B52" s="71">
        <v>25</v>
      </c>
      <c r="C52" s="29">
        <v>0</v>
      </c>
      <c r="D52" s="29">
        <v>0.996</v>
      </c>
      <c r="E52" s="29">
        <v>0</v>
      </c>
      <c r="F52" s="29">
        <v>0</v>
      </c>
      <c r="G52" s="29">
        <v>0.32250000000000001</v>
      </c>
      <c r="H52" s="29">
        <v>0.53370000000000006</v>
      </c>
      <c r="I52" s="29">
        <v>0.93210000000000004</v>
      </c>
      <c r="J52" s="29">
        <v>4.0419</v>
      </c>
      <c r="K52" s="29">
        <v>7.7989000000000006</v>
      </c>
    </row>
    <row r="53" spans="2:11" ht="16.2" thickBot="1" x14ac:dyDescent="0.35">
      <c r="B53" s="71">
        <v>26</v>
      </c>
      <c r="C53" s="29">
        <v>1.6998</v>
      </c>
      <c r="D53" s="29">
        <v>0.33200000000000002</v>
      </c>
      <c r="E53" s="29">
        <v>0.28090000000000004</v>
      </c>
      <c r="F53" s="29">
        <v>0.59830000000000005</v>
      </c>
      <c r="G53" s="29">
        <v>0.32250000000000001</v>
      </c>
      <c r="H53" s="29">
        <v>0</v>
      </c>
      <c r="I53" s="29">
        <v>1.5534000000000001</v>
      </c>
      <c r="J53" s="29">
        <v>4.4461000000000004</v>
      </c>
      <c r="K53" s="29">
        <v>8.5079000000000011</v>
      </c>
    </row>
    <row r="54" spans="2:11" ht="18" thickBot="1" x14ac:dyDescent="0.35">
      <c r="B54" s="329" t="s">
        <v>513</v>
      </c>
      <c r="C54" s="329"/>
      <c r="D54" s="329"/>
      <c r="E54" s="329"/>
      <c r="F54" s="329"/>
      <c r="G54" s="329"/>
      <c r="H54" s="329"/>
      <c r="I54" s="329"/>
      <c r="J54" s="329"/>
      <c r="K54" s="329"/>
    </row>
    <row r="55" spans="2:11" ht="15.6" x14ac:dyDescent="0.3">
      <c r="B55" s="71">
        <v>17</v>
      </c>
      <c r="C55" s="29">
        <v>3.0679000000000003</v>
      </c>
      <c r="D55" s="29">
        <v>1.1692</v>
      </c>
      <c r="E55" s="29">
        <v>2.3934000000000002</v>
      </c>
      <c r="F55" s="29">
        <v>2.0891000000000002</v>
      </c>
      <c r="G55" s="29">
        <v>2.5968</v>
      </c>
      <c r="H55" s="29">
        <v>4.7415000000000003</v>
      </c>
      <c r="I55" s="29">
        <v>8.5653000000000006</v>
      </c>
      <c r="J55" s="29">
        <v>16.600899999999999</v>
      </c>
      <c r="K55" s="29">
        <v>46.501300000000001</v>
      </c>
    </row>
    <row r="56" spans="2:11" ht="15.6" x14ac:dyDescent="0.3">
      <c r="B56" s="71">
        <v>18</v>
      </c>
      <c r="C56" s="29">
        <v>3.0679000000000003</v>
      </c>
      <c r="D56" s="29">
        <v>0.58460000000000001</v>
      </c>
      <c r="E56" s="29">
        <v>1.5609000000000002</v>
      </c>
      <c r="F56" s="29">
        <v>1.3579000000000001</v>
      </c>
      <c r="G56" s="29">
        <v>1.3548</v>
      </c>
      <c r="H56" s="29">
        <v>2.8647</v>
      </c>
      <c r="I56" s="29">
        <v>7.1998000000000006</v>
      </c>
      <c r="J56" s="29">
        <v>15.0494</v>
      </c>
      <c r="K56" s="29">
        <v>40.757000000000005</v>
      </c>
    </row>
    <row r="57" spans="2:11" ht="15.6" x14ac:dyDescent="0.3">
      <c r="B57" s="71">
        <v>19</v>
      </c>
      <c r="C57" s="29">
        <v>2.9542999999999999</v>
      </c>
      <c r="D57" s="29">
        <v>0.35070000000000001</v>
      </c>
      <c r="E57" s="29">
        <v>1.4569000000000001</v>
      </c>
      <c r="F57" s="29">
        <v>1.2535000000000001</v>
      </c>
      <c r="G57" s="29">
        <v>1.6936</v>
      </c>
      <c r="H57" s="29">
        <v>2.8647</v>
      </c>
      <c r="I57" s="29">
        <v>4.3447000000000005</v>
      </c>
      <c r="J57" s="29">
        <v>10.0846</v>
      </c>
      <c r="K57" s="29">
        <v>30.909700000000001</v>
      </c>
    </row>
    <row r="58" spans="2:11" ht="15.6" x14ac:dyDescent="0.3">
      <c r="B58" s="71">
        <v>20</v>
      </c>
      <c r="C58" s="29">
        <v>2.1589</v>
      </c>
      <c r="D58" s="29">
        <v>0.35070000000000001</v>
      </c>
      <c r="E58" s="29">
        <v>0.83250000000000002</v>
      </c>
      <c r="F58" s="29">
        <v>1.149</v>
      </c>
      <c r="G58" s="29">
        <v>1.129</v>
      </c>
      <c r="H58" s="29">
        <v>2.7659000000000002</v>
      </c>
      <c r="I58" s="29">
        <v>5.3378000000000005</v>
      </c>
      <c r="J58" s="29">
        <v>9.3089000000000013</v>
      </c>
      <c r="K58" s="29">
        <v>29.542000000000002</v>
      </c>
    </row>
    <row r="59" spans="2:11" ht="15.6" x14ac:dyDescent="0.3">
      <c r="B59" s="71">
        <v>21</v>
      </c>
      <c r="C59" s="29">
        <v>1.0226</v>
      </c>
      <c r="D59" s="29">
        <v>0.23380000000000001</v>
      </c>
      <c r="E59" s="29">
        <v>0.83250000000000002</v>
      </c>
      <c r="F59" s="29">
        <v>1.2535000000000001</v>
      </c>
      <c r="G59" s="29">
        <v>2.0323000000000002</v>
      </c>
      <c r="H59" s="29">
        <v>2.6671</v>
      </c>
      <c r="I59" s="29">
        <v>5.5860000000000003</v>
      </c>
      <c r="J59" s="29">
        <v>10.0846</v>
      </c>
      <c r="K59" s="29">
        <v>30.909700000000001</v>
      </c>
    </row>
    <row r="60" spans="2:11" ht="15.6" x14ac:dyDescent="0.3">
      <c r="B60" s="71">
        <v>22</v>
      </c>
      <c r="C60" s="29">
        <v>1.0226</v>
      </c>
      <c r="D60" s="29">
        <v>0.23380000000000001</v>
      </c>
      <c r="E60" s="29">
        <v>0.83250000000000002</v>
      </c>
      <c r="F60" s="29">
        <v>0.31340000000000001</v>
      </c>
      <c r="G60" s="29">
        <v>0.5645</v>
      </c>
      <c r="H60" s="29">
        <v>1.8768</v>
      </c>
      <c r="I60" s="29">
        <v>4.0964</v>
      </c>
      <c r="J60" s="29">
        <v>10.8604</v>
      </c>
      <c r="K60" s="29">
        <v>22.156500000000001</v>
      </c>
    </row>
    <row r="61" spans="2:11" ht="15.6" x14ac:dyDescent="0.3">
      <c r="B61" s="71">
        <v>23</v>
      </c>
      <c r="C61" s="29">
        <v>1.4772000000000001</v>
      </c>
      <c r="D61" s="29">
        <v>0.23380000000000001</v>
      </c>
      <c r="E61" s="29">
        <v>1.0406</v>
      </c>
      <c r="F61" s="29">
        <v>0.4178</v>
      </c>
      <c r="G61" s="29">
        <v>0.9032</v>
      </c>
      <c r="H61" s="29">
        <v>1.6793</v>
      </c>
      <c r="I61" s="29">
        <v>3.5999000000000003</v>
      </c>
      <c r="J61" s="29">
        <v>6.9817</v>
      </c>
      <c r="K61" s="29">
        <v>17.232800000000001</v>
      </c>
    </row>
    <row r="62" spans="2:11" ht="15.6" x14ac:dyDescent="0.3">
      <c r="B62" s="71">
        <v>24</v>
      </c>
      <c r="C62" s="29">
        <v>1.5908</v>
      </c>
      <c r="D62" s="29">
        <v>0.1169</v>
      </c>
      <c r="E62" s="29">
        <v>0.52029999999999998</v>
      </c>
      <c r="F62" s="29">
        <v>0.52229999999999999</v>
      </c>
      <c r="G62" s="29">
        <v>0.5645</v>
      </c>
      <c r="H62" s="29">
        <v>0.39510000000000001</v>
      </c>
      <c r="I62" s="29">
        <v>2.3585000000000003</v>
      </c>
      <c r="J62" s="29">
        <v>5.4302000000000001</v>
      </c>
      <c r="K62" s="29">
        <v>15.865200000000002</v>
      </c>
    </row>
    <row r="63" spans="2:11" ht="15.6" x14ac:dyDescent="0.3">
      <c r="B63" s="71">
        <v>25</v>
      </c>
      <c r="C63" s="29">
        <v>1.2499</v>
      </c>
      <c r="D63" s="29">
        <v>0</v>
      </c>
      <c r="E63" s="29">
        <v>0.20810000000000001</v>
      </c>
      <c r="F63" s="29">
        <v>0.31340000000000001</v>
      </c>
      <c r="G63" s="29">
        <v>0.4516</v>
      </c>
      <c r="H63" s="29">
        <v>0.6915</v>
      </c>
      <c r="I63" s="29">
        <v>1.1172</v>
      </c>
      <c r="J63" s="29">
        <v>2.6375000000000002</v>
      </c>
      <c r="K63" s="29">
        <v>11.7621</v>
      </c>
    </row>
    <row r="64" spans="2:11" ht="16.2" thickBot="1" x14ac:dyDescent="0.35">
      <c r="B64" s="71">
        <v>26</v>
      </c>
      <c r="C64" s="29">
        <v>1.0226</v>
      </c>
      <c r="D64" s="29">
        <v>0.1169</v>
      </c>
      <c r="E64" s="29">
        <v>0.31220000000000003</v>
      </c>
      <c r="F64" s="29">
        <v>0.31340000000000001</v>
      </c>
      <c r="G64" s="29">
        <v>0.2258</v>
      </c>
      <c r="H64" s="29">
        <v>0.29630000000000001</v>
      </c>
      <c r="I64" s="29">
        <v>0.86890000000000001</v>
      </c>
      <c r="J64" s="29">
        <v>3.5684</v>
      </c>
      <c r="K64" s="29">
        <v>6.8384</v>
      </c>
    </row>
    <row r="65" spans="2:11" ht="18" thickBot="1" x14ac:dyDescent="0.35">
      <c r="B65" s="329" t="s">
        <v>514</v>
      </c>
      <c r="C65" s="329"/>
      <c r="D65" s="329"/>
      <c r="E65" s="329"/>
      <c r="F65" s="329"/>
      <c r="G65" s="329"/>
      <c r="H65" s="329"/>
      <c r="I65" s="329"/>
      <c r="J65" s="329"/>
      <c r="K65" s="329"/>
    </row>
    <row r="66" spans="2:11" ht="15.6" x14ac:dyDescent="0.3">
      <c r="B66" s="71">
        <v>17</v>
      </c>
      <c r="C66" s="29">
        <v>2.0925000000000002</v>
      </c>
      <c r="D66" s="29">
        <v>0.3785</v>
      </c>
      <c r="E66" s="29">
        <v>1.7290000000000001</v>
      </c>
      <c r="F66" s="29">
        <v>1.7397</v>
      </c>
      <c r="G66" s="29">
        <v>1.8941000000000001</v>
      </c>
      <c r="H66" s="29">
        <v>3.1129000000000002</v>
      </c>
      <c r="I66" s="29">
        <v>6.5047000000000006</v>
      </c>
      <c r="J66" s="29">
        <v>15.145000000000001</v>
      </c>
      <c r="K66" s="29">
        <v>42.453700000000005</v>
      </c>
    </row>
    <row r="67" spans="2:11" ht="15.6" x14ac:dyDescent="0.3">
      <c r="B67" s="71">
        <v>18</v>
      </c>
      <c r="C67" s="29">
        <v>2.7583000000000002</v>
      </c>
      <c r="D67" s="29">
        <v>0.3785</v>
      </c>
      <c r="E67" s="29">
        <v>1.2487000000000001</v>
      </c>
      <c r="F67" s="29">
        <v>1.8312000000000002</v>
      </c>
      <c r="G67" s="29">
        <v>2.669</v>
      </c>
      <c r="H67" s="29">
        <v>3.512</v>
      </c>
      <c r="I67" s="29">
        <v>6.2982000000000005</v>
      </c>
      <c r="J67" s="29">
        <v>12.9465</v>
      </c>
      <c r="K67" s="29">
        <v>41.858499999999999</v>
      </c>
    </row>
    <row r="68" spans="2:11" ht="15.6" x14ac:dyDescent="0.3">
      <c r="B68" s="71">
        <v>19</v>
      </c>
      <c r="C68" s="29">
        <v>1.9974000000000001</v>
      </c>
      <c r="D68" s="29">
        <v>0.1893</v>
      </c>
      <c r="E68" s="29">
        <v>1.0566</v>
      </c>
      <c r="F68" s="29">
        <v>2.1059000000000001</v>
      </c>
      <c r="G68" s="29">
        <v>0.94710000000000005</v>
      </c>
      <c r="H68" s="29">
        <v>2.2349000000000001</v>
      </c>
      <c r="I68" s="29">
        <v>4.9560000000000004</v>
      </c>
      <c r="J68" s="29">
        <v>12.458</v>
      </c>
      <c r="K68" s="29">
        <v>34.5184</v>
      </c>
    </row>
    <row r="69" spans="2:11" ht="15.6" x14ac:dyDescent="0.3">
      <c r="B69" s="71">
        <v>20</v>
      </c>
      <c r="C69" s="29">
        <v>1.5218</v>
      </c>
      <c r="D69" s="29">
        <v>0.75700000000000001</v>
      </c>
      <c r="E69" s="29">
        <v>0.96050000000000002</v>
      </c>
      <c r="F69" s="29">
        <v>1.4650000000000001</v>
      </c>
      <c r="G69" s="29">
        <v>0.94710000000000005</v>
      </c>
      <c r="H69" s="29">
        <v>1.9157000000000002</v>
      </c>
      <c r="I69" s="29">
        <v>3.9235000000000002</v>
      </c>
      <c r="J69" s="29">
        <v>9.5266999999999999</v>
      </c>
      <c r="K69" s="29">
        <v>25.392800000000001</v>
      </c>
    </row>
    <row r="70" spans="2:11" ht="15.6" x14ac:dyDescent="0.3">
      <c r="B70" s="71">
        <v>21</v>
      </c>
      <c r="C70" s="29">
        <v>1.2365000000000002</v>
      </c>
      <c r="D70" s="29">
        <v>0.28390000000000004</v>
      </c>
      <c r="E70" s="29">
        <v>0.4803</v>
      </c>
      <c r="F70" s="29">
        <v>1.2819</v>
      </c>
      <c r="G70" s="29">
        <v>1.1193</v>
      </c>
      <c r="H70" s="29">
        <v>1.1973</v>
      </c>
      <c r="I70" s="29">
        <v>4.5430000000000001</v>
      </c>
      <c r="J70" s="29">
        <v>9.6487999999999996</v>
      </c>
      <c r="K70" s="29">
        <v>24.797700000000003</v>
      </c>
    </row>
    <row r="71" spans="2:11" ht="15.6" x14ac:dyDescent="0.3">
      <c r="B71" s="71">
        <v>22</v>
      </c>
      <c r="C71" s="29">
        <v>0.85600000000000009</v>
      </c>
      <c r="D71" s="29">
        <v>0.1893</v>
      </c>
      <c r="E71" s="29">
        <v>1.1526000000000001</v>
      </c>
      <c r="F71" s="29">
        <v>0.82410000000000005</v>
      </c>
      <c r="G71" s="29">
        <v>1.1193</v>
      </c>
      <c r="H71" s="29">
        <v>1.3569</v>
      </c>
      <c r="I71" s="29">
        <v>2.7877000000000001</v>
      </c>
      <c r="J71" s="29">
        <v>5.2519</v>
      </c>
      <c r="K71" s="29">
        <v>20.631700000000002</v>
      </c>
    </row>
    <row r="72" spans="2:11" ht="15.6" x14ac:dyDescent="0.3">
      <c r="B72" s="71">
        <v>23</v>
      </c>
      <c r="C72" s="29">
        <v>1.4267000000000001</v>
      </c>
      <c r="D72" s="29">
        <v>0.28390000000000004</v>
      </c>
      <c r="E72" s="29">
        <v>0.57630000000000003</v>
      </c>
      <c r="F72" s="29">
        <v>0.5494</v>
      </c>
      <c r="G72" s="29">
        <v>0.51660000000000006</v>
      </c>
      <c r="H72" s="29">
        <v>1.1973</v>
      </c>
      <c r="I72" s="29">
        <v>1.6520000000000001</v>
      </c>
      <c r="J72" s="29">
        <v>6.1068000000000007</v>
      </c>
      <c r="K72" s="29">
        <v>20.433300000000003</v>
      </c>
    </row>
    <row r="73" spans="2:11" ht="15.6" x14ac:dyDescent="0.3">
      <c r="B73" s="71">
        <v>24</v>
      </c>
      <c r="C73" s="29">
        <v>0.3805</v>
      </c>
      <c r="D73" s="29">
        <v>0</v>
      </c>
      <c r="E73" s="29">
        <v>1.0566</v>
      </c>
      <c r="F73" s="29">
        <v>0.2747</v>
      </c>
      <c r="G73" s="29">
        <v>0.34440000000000004</v>
      </c>
      <c r="H73" s="29">
        <v>0.9578000000000001</v>
      </c>
      <c r="I73" s="29">
        <v>1.8585</v>
      </c>
      <c r="J73" s="29">
        <v>4.8855000000000004</v>
      </c>
      <c r="K73" s="29">
        <v>12.498000000000001</v>
      </c>
    </row>
    <row r="74" spans="2:11" ht="15.6" x14ac:dyDescent="0.3">
      <c r="B74" s="71">
        <v>25</v>
      </c>
      <c r="C74" s="29">
        <v>0.47560000000000002</v>
      </c>
      <c r="D74" s="29">
        <v>0.1893</v>
      </c>
      <c r="E74" s="29">
        <v>0.4803</v>
      </c>
      <c r="F74" s="29">
        <v>0.18310000000000001</v>
      </c>
      <c r="G74" s="29">
        <v>0.60270000000000001</v>
      </c>
      <c r="H74" s="29">
        <v>0.39910000000000001</v>
      </c>
      <c r="I74" s="29">
        <v>1.2390000000000001</v>
      </c>
      <c r="J74" s="29">
        <v>1.3435000000000001</v>
      </c>
      <c r="K74" s="29">
        <v>3.9676</v>
      </c>
    </row>
    <row r="75" spans="2:11" ht="16.2" thickBot="1" x14ac:dyDescent="0.35">
      <c r="B75" s="71">
        <v>26</v>
      </c>
      <c r="C75" s="29">
        <v>0.66580000000000006</v>
      </c>
      <c r="D75" s="29">
        <v>0.1893</v>
      </c>
      <c r="E75" s="29">
        <v>0.38420000000000004</v>
      </c>
      <c r="F75" s="29">
        <v>0.2747</v>
      </c>
      <c r="G75" s="29">
        <v>8.610000000000001E-2</v>
      </c>
      <c r="H75" s="29">
        <v>0.55869999999999997</v>
      </c>
      <c r="I75" s="29">
        <v>0.61950000000000005</v>
      </c>
      <c r="J75" s="29">
        <v>1.4656</v>
      </c>
      <c r="K75" s="29">
        <v>1.5871000000000002</v>
      </c>
    </row>
    <row r="76" spans="2:11" ht="18" thickBot="1" x14ac:dyDescent="0.35">
      <c r="B76" s="329" t="s">
        <v>515</v>
      </c>
      <c r="C76" s="329"/>
      <c r="D76" s="329"/>
      <c r="E76" s="329"/>
      <c r="F76" s="329"/>
      <c r="G76" s="329"/>
      <c r="H76" s="329"/>
      <c r="I76" s="329"/>
      <c r="J76" s="329"/>
      <c r="K76" s="329"/>
    </row>
    <row r="77" spans="2:11" ht="15.6" x14ac:dyDescent="0.3">
      <c r="B77" s="71">
        <v>17</v>
      </c>
      <c r="C77" s="29">
        <v>1.802</v>
      </c>
      <c r="D77" s="29">
        <v>0.63900000000000001</v>
      </c>
      <c r="E77" s="29">
        <v>1.6496000000000002</v>
      </c>
      <c r="F77" s="29">
        <v>2.8529</v>
      </c>
      <c r="G77" s="29">
        <v>0.74740000000000006</v>
      </c>
      <c r="H77" s="29">
        <v>2.3858000000000001</v>
      </c>
      <c r="I77" s="29">
        <v>7.2012</v>
      </c>
      <c r="J77" s="29">
        <v>13.1487</v>
      </c>
      <c r="K77" s="29">
        <v>47.606000000000002</v>
      </c>
    </row>
    <row r="78" spans="2:11" ht="15.6" x14ac:dyDescent="0.3">
      <c r="B78" s="71">
        <v>18</v>
      </c>
      <c r="C78" s="29">
        <v>2.4573</v>
      </c>
      <c r="D78" s="29">
        <v>0.63900000000000001</v>
      </c>
      <c r="E78" s="29">
        <v>1.3497000000000001</v>
      </c>
      <c r="F78" s="29">
        <v>1.3514000000000002</v>
      </c>
      <c r="G78" s="29">
        <v>1.4947000000000001</v>
      </c>
      <c r="H78" s="29">
        <v>2.7625000000000002</v>
      </c>
      <c r="I78" s="29">
        <v>6.4664000000000001</v>
      </c>
      <c r="J78" s="29">
        <v>9.440100000000001</v>
      </c>
      <c r="K78" s="29">
        <v>33.067700000000002</v>
      </c>
    </row>
    <row r="79" spans="2:11" ht="15.6" x14ac:dyDescent="0.3">
      <c r="B79" s="71">
        <v>19</v>
      </c>
      <c r="C79" s="29">
        <v>1.9658</v>
      </c>
      <c r="D79" s="29">
        <v>0.31950000000000001</v>
      </c>
      <c r="E79" s="29">
        <v>1.6496000000000002</v>
      </c>
      <c r="F79" s="29">
        <v>1.0511000000000001</v>
      </c>
      <c r="G79" s="29">
        <v>0.89680000000000004</v>
      </c>
      <c r="H79" s="29">
        <v>2.5114000000000001</v>
      </c>
      <c r="I79" s="29">
        <v>5.5846</v>
      </c>
      <c r="J79" s="29">
        <v>10.620100000000001</v>
      </c>
      <c r="K79" s="29">
        <v>30.502100000000002</v>
      </c>
    </row>
    <row r="80" spans="2:11" ht="15.6" x14ac:dyDescent="0.3">
      <c r="B80" s="71">
        <v>20</v>
      </c>
      <c r="C80" s="29">
        <v>0.81910000000000005</v>
      </c>
      <c r="D80" s="29">
        <v>0.63900000000000001</v>
      </c>
      <c r="E80" s="29">
        <v>0.89980000000000004</v>
      </c>
      <c r="F80" s="29">
        <v>1.6517000000000002</v>
      </c>
      <c r="G80" s="29">
        <v>2.0926</v>
      </c>
      <c r="H80" s="29">
        <v>2.7625000000000002</v>
      </c>
      <c r="I80" s="29">
        <v>3.5271000000000003</v>
      </c>
      <c r="J80" s="29">
        <v>8.428700000000001</v>
      </c>
      <c r="K80" s="29">
        <v>25.941000000000003</v>
      </c>
    </row>
    <row r="81" spans="2:11" ht="15.6" x14ac:dyDescent="0.3">
      <c r="B81" s="71">
        <v>21</v>
      </c>
      <c r="C81" s="29">
        <v>0.9829</v>
      </c>
      <c r="D81" s="29">
        <v>0.15970000000000001</v>
      </c>
      <c r="E81" s="29">
        <v>0.44990000000000002</v>
      </c>
      <c r="F81" s="29">
        <v>0.60060000000000002</v>
      </c>
      <c r="G81" s="29">
        <v>0.2989</v>
      </c>
      <c r="H81" s="29">
        <v>1.1301000000000001</v>
      </c>
      <c r="I81" s="29">
        <v>3.968</v>
      </c>
      <c r="J81" s="29">
        <v>8.5972000000000008</v>
      </c>
      <c r="K81" s="29">
        <v>20.809800000000003</v>
      </c>
    </row>
    <row r="82" spans="2:11" ht="15.6" x14ac:dyDescent="0.3">
      <c r="B82" s="71">
        <v>22</v>
      </c>
      <c r="C82" s="29">
        <v>0.65529999999999999</v>
      </c>
      <c r="D82" s="29">
        <v>0</v>
      </c>
      <c r="E82" s="29">
        <v>0.2999</v>
      </c>
      <c r="F82" s="29">
        <v>0.45050000000000001</v>
      </c>
      <c r="G82" s="29">
        <v>0.89680000000000004</v>
      </c>
      <c r="H82" s="29">
        <v>1.2557</v>
      </c>
      <c r="I82" s="29">
        <v>2.4984000000000002</v>
      </c>
      <c r="J82" s="29">
        <v>4.7201000000000004</v>
      </c>
      <c r="K82" s="29">
        <v>19.099399999999999</v>
      </c>
    </row>
    <row r="83" spans="2:11" ht="15.6" x14ac:dyDescent="0.3">
      <c r="B83" s="71">
        <v>23</v>
      </c>
      <c r="C83" s="29">
        <v>1.6382000000000001</v>
      </c>
      <c r="D83" s="29">
        <v>0.15970000000000001</v>
      </c>
      <c r="E83" s="29">
        <v>0.44990000000000002</v>
      </c>
      <c r="F83" s="29">
        <v>1.0511000000000001</v>
      </c>
      <c r="G83" s="29">
        <v>0.14949999999999999</v>
      </c>
      <c r="H83" s="29">
        <v>1.5068000000000001</v>
      </c>
      <c r="I83" s="29">
        <v>2.7923</v>
      </c>
      <c r="J83" s="29">
        <v>5.7315000000000005</v>
      </c>
      <c r="K83" s="29">
        <v>17.103999999999999</v>
      </c>
    </row>
    <row r="84" spans="2:11" ht="15.6" x14ac:dyDescent="0.3">
      <c r="B84" s="71">
        <v>24</v>
      </c>
      <c r="C84" s="29">
        <v>0.3276</v>
      </c>
      <c r="D84" s="29">
        <v>0.15970000000000001</v>
      </c>
      <c r="E84" s="29">
        <v>0.2999</v>
      </c>
      <c r="F84" s="29">
        <v>0.90090000000000003</v>
      </c>
      <c r="G84" s="29">
        <v>1.0463</v>
      </c>
      <c r="H84" s="29">
        <v>0.75340000000000007</v>
      </c>
      <c r="I84" s="29">
        <v>1.9105000000000001</v>
      </c>
      <c r="J84" s="29">
        <v>4.0457999999999998</v>
      </c>
      <c r="K84" s="29">
        <v>8.8369999999999997</v>
      </c>
    </row>
    <row r="85" spans="2:11" ht="15.6" x14ac:dyDescent="0.3">
      <c r="B85" s="71">
        <v>25</v>
      </c>
      <c r="C85" s="29">
        <v>0.49150000000000005</v>
      </c>
      <c r="D85" s="29">
        <v>0</v>
      </c>
      <c r="E85" s="29">
        <v>0.2999</v>
      </c>
      <c r="F85" s="29">
        <v>0.30030000000000001</v>
      </c>
      <c r="G85" s="29">
        <v>0.14949999999999999</v>
      </c>
      <c r="H85" s="29">
        <v>0.25109999999999999</v>
      </c>
      <c r="I85" s="29">
        <v>1.7636000000000001</v>
      </c>
      <c r="J85" s="29">
        <v>4.8886000000000003</v>
      </c>
      <c r="K85" s="29">
        <v>12.828000000000001</v>
      </c>
    </row>
    <row r="86" spans="2:11" ht="16.2" thickBot="1" x14ac:dyDescent="0.35">
      <c r="B86" s="71">
        <v>26</v>
      </c>
      <c r="C86" s="29">
        <v>0.81910000000000005</v>
      </c>
      <c r="D86" s="29">
        <v>0</v>
      </c>
      <c r="E86" s="29">
        <v>0.15</v>
      </c>
      <c r="F86" s="29">
        <v>0.45050000000000001</v>
      </c>
      <c r="G86" s="29">
        <v>0.14949999999999999</v>
      </c>
      <c r="H86" s="29">
        <v>0.75340000000000007</v>
      </c>
      <c r="I86" s="29">
        <v>0.73480000000000001</v>
      </c>
      <c r="J86" s="29">
        <v>1.5172000000000001</v>
      </c>
      <c r="K86" s="29">
        <v>3.7059000000000002</v>
      </c>
    </row>
    <row r="87" spans="2:11" ht="18" thickBot="1" x14ac:dyDescent="0.35">
      <c r="B87" s="329" t="s">
        <v>516</v>
      </c>
      <c r="C87" s="329"/>
      <c r="D87" s="329"/>
      <c r="E87" s="329"/>
      <c r="F87" s="329"/>
      <c r="G87" s="329"/>
      <c r="H87" s="329"/>
      <c r="I87" s="329"/>
      <c r="J87" s="329"/>
      <c r="K87" s="329"/>
    </row>
    <row r="88" spans="2:11" ht="15.6" x14ac:dyDescent="0.3">
      <c r="B88" s="71">
        <v>17</v>
      </c>
      <c r="C88" s="29">
        <v>2.6046</v>
      </c>
      <c r="D88" s="29">
        <v>0.42000000000000004</v>
      </c>
      <c r="E88" s="29">
        <v>2.3794</v>
      </c>
      <c r="F88" s="29">
        <v>1.5618000000000001</v>
      </c>
      <c r="G88" s="29">
        <v>2.5081000000000002</v>
      </c>
      <c r="H88" s="29">
        <v>4.0357000000000003</v>
      </c>
      <c r="I88" s="29">
        <v>7.5717000000000008</v>
      </c>
      <c r="J88" s="29">
        <v>18.2438</v>
      </c>
      <c r="K88" s="29">
        <v>54.812000000000005</v>
      </c>
    </row>
    <row r="89" spans="2:11" ht="15.6" x14ac:dyDescent="0.3">
      <c r="B89" s="71">
        <v>18</v>
      </c>
      <c r="C89" s="29">
        <v>2.4675000000000002</v>
      </c>
      <c r="D89" s="29">
        <v>0.56000000000000005</v>
      </c>
      <c r="E89" s="29">
        <v>1.5028000000000001</v>
      </c>
      <c r="F89" s="29">
        <v>2.3427000000000002</v>
      </c>
      <c r="G89" s="29">
        <v>3.3441000000000001</v>
      </c>
      <c r="H89" s="29">
        <v>4.0357000000000003</v>
      </c>
      <c r="I89" s="29">
        <v>7.2495000000000003</v>
      </c>
      <c r="J89" s="29">
        <v>15.138500000000001</v>
      </c>
      <c r="K89" s="29">
        <v>52.186199999999999</v>
      </c>
    </row>
    <row r="90" spans="2:11" ht="15.6" x14ac:dyDescent="0.3">
      <c r="B90" s="71">
        <v>19</v>
      </c>
      <c r="C90" s="29">
        <v>1.3709</v>
      </c>
      <c r="D90" s="29">
        <v>0.28000000000000003</v>
      </c>
      <c r="E90" s="29">
        <v>1.6280000000000001</v>
      </c>
      <c r="F90" s="29">
        <v>2.4729000000000001</v>
      </c>
      <c r="G90" s="29">
        <v>1.9507000000000001</v>
      </c>
      <c r="H90" s="29">
        <v>2.0178000000000003</v>
      </c>
      <c r="I90" s="29">
        <v>4.8330000000000002</v>
      </c>
      <c r="J90" s="29">
        <v>15.332600000000001</v>
      </c>
      <c r="K90" s="29">
        <v>41.683399999999999</v>
      </c>
    </row>
    <row r="91" spans="2:11" ht="15.6" x14ac:dyDescent="0.3">
      <c r="B91" s="71">
        <v>20</v>
      </c>
      <c r="C91" s="29">
        <v>0.95960000000000001</v>
      </c>
      <c r="D91" s="29">
        <v>0.56000000000000005</v>
      </c>
      <c r="E91" s="29">
        <v>1.1271</v>
      </c>
      <c r="F91" s="29">
        <v>0.65080000000000005</v>
      </c>
      <c r="G91" s="29">
        <v>1.254</v>
      </c>
      <c r="H91" s="29">
        <v>2.6484000000000001</v>
      </c>
      <c r="I91" s="29">
        <v>4.9941000000000004</v>
      </c>
      <c r="J91" s="29">
        <v>10.6746</v>
      </c>
      <c r="K91" s="29">
        <v>26.913700000000002</v>
      </c>
    </row>
    <row r="92" spans="2:11" ht="15.6" x14ac:dyDescent="0.3">
      <c r="B92" s="71">
        <v>21</v>
      </c>
      <c r="C92" s="29">
        <v>1.0967</v>
      </c>
      <c r="D92" s="29">
        <v>0</v>
      </c>
      <c r="E92" s="29">
        <v>0.50090000000000001</v>
      </c>
      <c r="F92" s="29">
        <v>0.65080000000000005</v>
      </c>
      <c r="G92" s="29">
        <v>1.9507000000000001</v>
      </c>
      <c r="H92" s="29">
        <v>2.2701000000000002</v>
      </c>
      <c r="I92" s="29">
        <v>2.4165000000000001</v>
      </c>
      <c r="J92" s="29">
        <v>8.5396999999999998</v>
      </c>
      <c r="K92" s="29">
        <v>22.646900000000002</v>
      </c>
    </row>
    <row r="93" spans="2:11" ht="15.6" x14ac:dyDescent="0.3">
      <c r="B93" s="71">
        <v>22</v>
      </c>
      <c r="C93" s="29">
        <v>0.95960000000000001</v>
      </c>
      <c r="D93" s="29">
        <v>0.42000000000000004</v>
      </c>
      <c r="E93" s="29">
        <v>0.2505</v>
      </c>
      <c r="F93" s="29">
        <v>1.5618000000000001</v>
      </c>
      <c r="G93" s="29">
        <v>1.1147</v>
      </c>
      <c r="H93" s="29">
        <v>1.3873</v>
      </c>
      <c r="I93" s="29">
        <v>2.5776000000000003</v>
      </c>
      <c r="J93" s="29">
        <v>6.0166000000000004</v>
      </c>
      <c r="K93" s="29">
        <v>18.380100000000002</v>
      </c>
    </row>
    <row r="94" spans="2:11" ht="15.6" x14ac:dyDescent="0.3">
      <c r="B94" s="71">
        <v>23</v>
      </c>
      <c r="C94" s="29">
        <v>0.2742</v>
      </c>
      <c r="D94" s="29">
        <v>0.28000000000000003</v>
      </c>
      <c r="E94" s="29">
        <v>0.62619999999999998</v>
      </c>
      <c r="F94" s="29">
        <v>0.91110000000000002</v>
      </c>
      <c r="G94" s="29">
        <v>0.41800000000000004</v>
      </c>
      <c r="H94" s="29">
        <v>1.2612000000000001</v>
      </c>
      <c r="I94" s="29">
        <v>1.2888000000000002</v>
      </c>
      <c r="J94" s="29">
        <v>6.2107000000000001</v>
      </c>
      <c r="K94" s="29">
        <v>12.8004</v>
      </c>
    </row>
    <row r="95" spans="2:11" ht="15.6" x14ac:dyDescent="0.3">
      <c r="B95" s="71">
        <v>24</v>
      </c>
      <c r="C95" s="29">
        <v>0.4113</v>
      </c>
      <c r="D95" s="29">
        <v>0.42000000000000004</v>
      </c>
      <c r="E95" s="29">
        <v>0.62619999999999998</v>
      </c>
      <c r="F95" s="29">
        <v>0.13020000000000001</v>
      </c>
      <c r="G95" s="29">
        <v>0.83600000000000008</v>
      </c>
      <c r="H95" s="29">
        <v>1.135</v>
      </c>
      <c r="I95" s="29">
        <v>1.4499</v>
      </c>
      <c r="J95" s="29">
        <v>3.4935</v>
      </c>
      <c r="K95" s="29">
        <v>10.5029</v>
      </c>
    </row>
    <row r="96" spans="2:11" ht="15.6" x14ac:dyDescent="0.3">
      <c r="B96" s="71">
        <v>25</v>
      </c>
      <c r="C96" s="29">
        <v>0.82250000000000001</v>
      </c>
      <c r="D96" s="29">
        <v>0</v>
      </c>
      <c r="E96" s="29">
        <v>0</v>
      </c>
      <c r="F96" s="29">
        <v>0.52060000000000006</v>
      </c>
      <c r="G96" s="29">
        <v>0.55730000000000002</v>
      </c>
      <c r="H96" s="29">
        <v>1.135</v>
      </c>
      <c r="I96" s="29">
        <v>1.1277000000000001</v>
      </c>
      <c r="J96" s="29">
        <v>1.7467000000000001</v>
      </c>
      <c r="K96" s="29">
        <v>7.5490000000000004</v>
      </c>
    </row>
    <row r="97" spans="2:11" ht="16.2" thickBot="1" x14ac:dyDescent="0.35">
      <c r="B97" s="71">
        <v>26</v>
      </c>
      <c r="C97" s="29">
        <v>0.1371</v>
      </c>
      <c r="D97" s="29">
        <v>0.14000000000000001</v>
      </c>
      <c r="E97" s="29">
        <v>0.12520000000000001</v>
      </c>
      <c r="F97" s="29">
        <v>0</v>
      </c>
      <c r="G97" s="29">
        <v>0.13930000000000001</v>
      </c>
      <c r="H97" s="29">
        <v>0.37830000000000003</v>
      </c>
      <c r="I97" s="29">
        <v>0.80549999999999999</v>
      </c>
      <c r="J97" s="29">
        <v>2.9112</v>
      </c>
      <c r="K97" s="29">
        <v>9.1900000000000013</v>
      </c>
    </row>
    <row r="98" spans="2:11" ht="18" customHeight="1" thickBot="1" x14ac:dyDescent="0.35">
      <c r="B98" s="329" t="s">
        <v>517</v>
      </c>
      <c r="C98" s="329"/>
      <c r="D98" s="329"/>
      <c r="E98" s="329"/>
      <c r="F98" s="329"/>
      <c r="G98" s="329"/>
      <c r="H98" s="329"/>
      <c r="I98" s="329"/>
      <c r="J98" s="329"/>
      <c r="K98" s="329"/>
    </row>
    <row r="99" spans="2:11" ht="15.6" x14ac:dyDescent="0.3">
      <c r="B99" s="71">
        <v>17</v>
      </c>
      <c r="C99" s="29">
        <v>1.3788</v>
      </c>
      <c r="D99" s="29">
        <v>0.46140000000000003</v>
      </c>
      <c r="E99" s="29">
        <v>2.2772000000000001</v>
      </c>
      <c r="F99" s="29">
        <v>2.4203000000000001</v>
      </c>
      <c r="G99" s="29">
        <v>1.9682000000000002</v>
      </c>
      <c r="H99" s="29">
        <v>3.3401000000000001</v>
      </c>
      <c r="I99" s="29">
        <v>6.6143000000000001</v>
      </c>
      <c r="J99" s="29">
        <v>16.395300000000002</v>
      </c>
      <c r="K99" s="29">
        <v>55.234700000000004</v>
      </c>
    </row>
    <row r="100" spans="2:11" ht="15.6" x14ac:dyDescent="0.3">
      <c r="B100" s="71">
        <v>18</v>
      </c>
      <c r="C100" s="29">
        <v>1.3788</v>
      </c>
      <c r="D100" s="29">
        <v>0.61509999999999998</v>
      </c>
      <c r="E100" s="29">
        <v>1.7414000000000001</v>
      </c>
      <c r="F100" s="29">
        <v>1.9932000000000001</v>
      </c>
      <c r="G100" s="29">
        <v>2.4222999999999999</v>
      </c>
      <c r="H100" s="29">
        <v>2.6720000000000002</v>
      </c>
      <c r="I100" s="29">
        <v>5.7875000000000005</v>
      </c>
      <c r="J100" s="29">
        <v>13.6974</v>
      </c>
      <c r="K100" s="29">
        <v>40.888100000000001</v>
      </c>
    </row>
    <row r="101" spans="2:11" ht="15.6" x14ac:dyDescent="0.3">
      <c r="B101" s="71">
        <v>19</v>
      </c>
      <c r="C101" s="29">
        <v>2.1447000000000003</v>
      </c>
      <c r="D101" s="29">
        <v>0.61509999999999998</v>
      </c>
      <c r="E101" s="29">
        <v>0.53580000000000005</v>
      </c>
      <c r="F101" s="29">
        <v>1.7084000000000001</v>
      </c>
      <c r="G101" s="29">
        <v>2.2709999999999999</v>
      </c>
      <c r="H101" s="29">
        <v>4.0080999999999998</v>
      </c>
      <c r="I101" s="29">
        <v>6.7796000000000003</v>
      </c>
      <c r="J101" s="29">
        <v>14.735000000000001</v>
      </c>
      <c r="K101" s="29">
        <v>38.7361</v>
      </c>
    </row>
    <row r="102" spans="2:11" ht="15.6" x14ac:dyDescent="0.3">
      <c r="B102" s="71">
        <v>20</v>
      </c>
      <c r="C102" s="29">
        <v>1.2256</v>
      </c>
      <c r="D102" s="29">
        <v>0.61509999999999998</v>
      </c>
      <c r="E102" s="29">
        <v>1.2056</v>
      </c>
      <c r="F102" s="29">
        <v>1.4237</v>
      </c>
      <c r="G102" s="29">
        <v>1.514</v>
      </c>
      <c r="H102" s="29">
        <v>3.2065000000000001</v>
      </c>
      <c r="I102" s="29">
        <v>4.2993000000000006</v>
      </c>
      <c r="J102" s="29">
        <v>10.7919</v>
      </c>
      <c r="K102" s="29">
        <v>27.6174</v>
      </c>
    </row>
    <row r="103" spans="2:11" ht="15.6" x14ac:dyDescent="0.3">
      <c r="B103" s="71">
        <v>21</v>
      </c>
      <c r="C103" s="29">
        <v>1.0724</v>
      </c>
      <c r="D103" s="29">
        <v>0.46140000000000003</v>
      </c>
      <c r="E103" s="29">
        <v>0.80370000000000008</v>
      </c>
      <c r="F103" s="29">
        <v>1.8508</v>
      </c>
      <c r="G103" s="29">
        <v>1.2112000000000001</v>
      </c>
      <c r="H103" s="29">
        <v>1.7368000000000001</v>
      </c>
      <c r="I103" s="29">
        <v>2.9763999999999999</v>
      </c>
      <c r="J103" s="29">
        <v>9.3391000000000002</v>
      </c>
      <c r="K103" s="29">
        <v>27.976000000000003</v>
      </c>
    </row>
    <row r="104" spans="2:11" ht="15.6" x14ac:dyDescent="0.3">
      <c r="B104" s="71">
        <v>22</v>
      </c>
      <c r="C104" s="29">
        <v>1.0724</v>
      </c>
      <c r="D104" s="29">
        <v>0.15380000000000002</v>
      </c>
      <c r="E104" s="29">
        <v>0.53580000000000005</v>
      </c>
      <c r="F104" s="29">
        <v>0.85420000000000007</v>
      </c>
      <c r="G104" s="29">
        <v>0.9084000000000001</v>
      </c>
      <c r="H104" s="29">
        <v>1.6032000000000002</v>
      </c>
      <c r="I104" s="29">
        <v>4.1339000000000006</v>
      </c>
      <c r="J104" s="29">
        <v>5.8109999999999999</v>
      </c>
      <c r="K104" s="29">
        <v>19.726700000000001</v>
      </c>
    </row>
    <row r="105" spans="2:11" ht="15.6" x14ac:dyDescent="0.3">
      <c r="B105" s="71">
        <v>23</v>
      </c>
      <c r="C105" s="29">
        <v>1.0724</v>
      </c>
      <c r="D105" s="29">
        <v>0</v>
      </c>
      <c r="E105" s="29">
        <v>0.53580000000000005</v>
      </c>
      <c r="F105" s="29">
        <v>1.4237</v>
      </c>
      <c r="G105" s="29">
        <v>0.75700000000000001</v>
      </c>
      <c r="H105" s="29">
        <v>1.6032000000000002</v>
      </c>
      <c r="I105" s="29">
        <v>3.8032000000000004</v>
      </c>
      <c r="J105" s="29">
        <v>8.7164999999999999</v>
      </c>
      <c r="K105" s="29">
        <v>29.410700000000002</v>
      </c>
    </row>
    <row r="106" spans="2:11" ht="15.6" x14ac:dyDescent="0.3">
      <c r="B106" s="71">
        <v>24</v>
      </c>
      <c r="C106" s="29">
        <v>0.76600000000000001</v>
      </c>
      <c r="D106" s="29">
        <v>0.15380000000000002</v>
      </c>
      <c r="E106" s="29">
        <v>0</v>
      </c>
      <c r="F106" s="29">
        <v>0.42710000000000004</v>
      </c>
      <c r="G106" s="29">
        <v>0.9084000000000001</v>
      </c>
      <c r="H106" s="29">
        <v>1.3360000000000001</v>
      </c>
      <c r="I106" s="29">
        <v>0.99210000000000009</v>
      </c>
      <c r="J106" s="29">
        <v>5.3959000000000001</v>
      </c>
      <c r="K106" s="29">
        <v>15.064</v>
      </c>
    </row>
    <row r="107" spans="2:11" ht="15.6" x14ac:dyDescent="0.3">
      <c r="B107" s="71">
        <v>25</v>
      </c>
      <c r="C107" s="29">
        <v>0.45960000000000001</v>
      </c>
      <c r="D107" s="29">
        <v>0</v>
      </c>
      <c r="E107" s="29">
        <v>0</v>
      </c>
      <c r="F107" s="29">
        <v>0.28470000000000001</v>
      </c>
      <c r="G107" s="29">
        <v>0.15140000000000001</v>
      </c>
      <c r="H107" s="29">
        <v>0.66800000000000004</v>
      </c>
      <c r="I107" s="29">
        <v>1.3229</v>
      </c>
      <c r="J107" s="29">
        <v>2.2829000000000002</v>
      </c>
      <c r="K107" s="29">
        <v>18.650700000000001</v>
      </c>
    </row>
    <row r="108" spans="2:11" ht="16.2" thickBot="1" x14ac:dyDescent="0.35">
      <c r="B108" s="72">
        <v>26</v>
      </c>
      <c r="C108" s="33">
        <v>0.45960000000000001</v>
      </c>
      <c r="D108" s="33">
        <v>0</v>
      </c>
      <c r="E108" s="33">
        <v>0.80370000000000008</v>
      </c>
      <c r="F108" s="33">
        <v>0.56950000000000001</v>
      </c>
      <c r="G108" s="33">
        <v>0</v>
      </c>
      <c r="H108" s="33">
        <v>1.0688</v>
      </c>
      <c r="I108" s="33">
        <v>0.82680000000000009</v>
      </c>
      <c r="J108" s="33">
        <v>3.3206000000000002</v>
      </c>
      <c r="K108" s="33">
        <v>9.6840000000000011</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9" width="18.88671875" style="23" customWidth="1"/>
    <col min="10" max="10" width="18.77734375" style="23" customWidth="1"/>
    <col min="11" max="11" width="9.33203125" style="23" customWidth="1"/>
    <col min="12" max="16384" width="9.33203125" style="23"/>
  </cols>
  <sheetData>
    <row r="1" spans="2:10" s="20" customFormat="1" x14ac:dyDescent="0.3"/>
    <row r="2" spans="2:10" s="20" customFormat="1" ht="28.5" customHeight="1" x14ac:dyDescent="0.3">
      <c r="C2" s="330" t="s">
        <v>892</v>
      </c>
      <c r="D2" s="330"/>
      <c r="E2" s="330"/>
      <c r="F2" s="330"/>
      <c r="G2" s="330"/>
      <c r="H2" s="330"/>
      <c r="I2" s="330"/>
      <c r="J2" s="330"/>
    </row>
    <row r="3" spans="2:10" s="20" customFormat="1" ht="31.5" customHeight="1" x14ac:dyDescent="0.4">
      <c r="C3" s="204" t="s">
        <v>1</v>
      </c>
      <c r="D3" s="204"/>
      <c r="E3" s="204"/>
      <c r="F3" s="204"/>
      <c r="G3" s="204"/>
      <c r="H3" s="204"/>
      <c r="I3" s="204"/>
      <c r="J3" s="22"/>
    </row>
    <row r="4" spans="2:10" s="20" customFormat="1" ht="23.25" customHeight="1" x14ac:dyDescent="0.3">
      <c r="C4" s="205"/>
      <c r="D4" s="205"/>
      <c r="E4" s="205"/>
      <c r="F4" s="205"/>
      <c r="G4" s="205"/>
      <c r="H4" s="205"/>
      <c r="I4" s="205"/>
    </row>
    <row r="5" spans="2:10" s="20" customFormat="1" ht="15" customHeight="1" x14ac:dyDescent="0.3">
      <c r="C5" s="205"/>
      <c r="D5" s="205"/>
      <c r="E5" s="205"/>
      <c r="F5" s="205"/>
      <c r="G5" s="205"/>
      <c r="H5" s="205"/>
      <c r="I5" s="205"/>
    </row>
    <row r="6" spans="2:10" s="20" customFormat="1" x14ac:dyDescent="0.3"/>
    <row r="7" spans="2:10" ht="15" thickBot="1" x14ac:dyDescent="0.35"/>
    <row r="8" spans="2:10" ht="18" thickBot="1" x14ac:dyDescent="0.35">
      <c r="B8" s="322" t="s">
        <v>882</v>
      </c>
      <c r="C8" s="332" t="s">
        <v>893</v>
      </c>
      <c r="D8" s="332"/>
      <c r="E8" s="332"/>
      <c r="F8" s="332"/>
      <c r="G8" s="332"/>
      <c r="H8" s="332"/>
      <c r="I8" s="332"/>
    </row>
    <row r="9" spans="2:10" s="63" customFormat="1" ht="48.75" customHeight="1" thickBot="1" x14ac:dyDescent="0.35">
      <c r="B9" s="322"/>
      <c r="C9" s="206" t="s">
        <v>835</v>
      </c>
      <c r="D9" s="64" t="s">
        <v>894</v>
      </c>
      <c r="E9" s="64" t="s">
        <v>895</v>
      </c>
      <c r="F9" s="64" t="s">
        <v>896</v>
      </c>
      <c r="G9" s="64" t="s">
        <v>839</v>
      </c>
      <c r="H9" s="64" t="s">
        <v>897</v>
      </c>
      <c r="I9" s="64" t="s">
        <v>842</v>
      </c>
    </row>
    <row r="10" spans="2:10" s="63" customFormat="1" ht="23.25" customHeight="1" thickBot="1" x14ac:dyDescent="0.35">
      <c r="B10" s="331" t="s">
        <v>509</v>
      </c>
      <c r="C10" s="331"/>
      <c r="D10" s="331"/>
      <c r="E10" s="331"/>
      <c r="F10" s="331"/>
      <c r="G10" s="331"/>
      <c r="H10" s="331"/>
      <c r="I10" s="331"/>
    </row>
    <row r="11" spans="2:10" ht="15.6" customHeight="1" x14ac:dyDescent="0.3">
      <c r="B11" s="71">
        <v>17</v>
      </c>
      <c r="C11" s="29">
        <v>5.3524000000000003</v>
      </c>
      <c r="D11" s="29">
        <v>4.8375000000000004</v>
      </c>
      <c r="E11" s="29">
        <v>0</v>
      </c>
      <c r="F11" s="29">
        <v>0</v>
      </c>
      <c r="G11" s="29">
        <v>0</v>
      </c>
      <c r="H11" s="29">
        <v>3.4645000000000001</v>
      </c>
      <c r="I11" s="29">
        <v>6.3216000000000001</v>
      </c>
    </row>
    <row r="12" spans="2:10" ht="15.6" customHeight="1" x14ac:dyDescent="0.3">
      <c r="B12" s="71">
        <v>18</v>
      </c>
      <c r="C12" s="29">
        <v>7.4933000000000005</v>
      </c>
      <c r="D12" s="29">
        <v>2.6875</v>
      </c>
      <c r="E12" s="29">
        <v>2.6711</v>
      </c>
      <c r="F12" s="29">
        <v>3.5309000000000004</v>
      </c>
      <c r="G12" s="29">
        <v>3.3098000000000001</v>
      </c>
      <c r="H12" s="29">
        <v>5.1968000000000005</v>
      </c>
      <c r="I12" s="29">
        <v>5.9441000000000006</v>
      </c>
    </row>
    <row r="13" spans="2:10" ht="15.6" customHeight="1" x14ac:dyDescent="0.3">
      <c r="B13" s="71">
        <v>19</v>
      </c>
      <c r="C13" s="29">
        <v>8.5638000000000005</v>
      </c>
      <c r="D13" s="29">
        <v>2.6875</v>
      </c>
      <c r="E13" s="29">
        <v>3.5614000000000003</v>
      </c>
      <c r="F13" s="29">
        <v>2.3539000000000003</v>
      </c>
      <c r="G13" s="29">
        <v>0</v>
      </c>
      <c r="H13" s="29">
        <v>3.4645000000000001</v>
      </c>
      <c r="I13" s="29">
        <v>4.3873000000000006</v>
      </c>
    </row>
    <row r="14" spans="2:10" ht="15.6" customHeight="1" x14ac:dyDescent="0.3">
      <c r="B14" s="71">
        <v>20</v>
      </c>
      <c r="C14" s="29">
        <v>6.4228000000000005</v>
      </c>
      <c r="D14" s="29">
        <v>1.6125</v>
      </c>
      <c r="E14" s="29">
        <v>4.4518000000000004</v>
      </c>
      <c r="F14" s="29">
        <v>4.7079000000000004</v>
      </c>
      <c r="G14" s="29">
        <v>9.9294000000000011</v>
      </c>
      <c r="H14" s="29">
        <v>3.4645000000000001</v>
      </c>
      <c r="I14" s="29">
        <v>4.7176</v>
      </c>
    </row>
    <row r="15" spans="2:10" ht="15.6" customHeight="1" x14ac:dyDescent="0.3">
      <c r="B15" s="71">
        <v>21</v>
      </c>
      <c r="C15" s="29">
        <v>7.4933000000000005</v>
      </c>
      <c r="D15" s="29">
        <v>2.15</v>
      </c>
      <c r="E15" s="29">
        <v>2.6711</v>
      </c>
      <c r="F15" s="29">
        <v>3.5309000000000004</v>
      </c>
      <c r="G15" s="29">
        <v>0</v>
      </c>
      <c r="H15" s="29">
        <v>1.7323000000000002</v>
      </c>
      <c r="I15" s="29">
        <v>4.6232000000000006</v>
      </c>
    </row>
    <row r="16" spans="2:10" ht="15.6" customHeight="1" x14ac:dyDescent="0.3">
      <c r="B16" s="71">
        <v>22</v>
      </c>
      <c r="C16" s="29">
        <v>5.3524000000000003</v>
      </c>
      <c r="D16" s="29">
        <v>3.2250000000000001</v>
      </c>
      <c r="E16" s="29">
        <v>0</v>
      </c>
      <c r="F16" s="29">
        <v>1.177</v>
      </c>
      <c r="G16" s="29">
        <v>3.3098000000000001</v>
      </c>
      <c r="H16" s="29">
        <v>0</v>
      </c>
      <c r="I16" s="29">
        <v>3.6561000000000003</v>
      </c>
    </row>
    <row r="17" spans="2:12" ht="15.6" customHeight="1" x14ac:dyDescent="0.3">
      <c r="B17" s="71">
        <v>23</v>
      </c>
      <c r="C17" s="29">
        <v>3.2114000000000003</v>
      </c>
      <c r="D17" s="29">
        <v>0.53749999999999998</v>
      </c>
      <c r="E17" s="29">
        <v>0.89040000000000008</v>
      </c>
      <c r="F17" s="29">
        <v>1.177</v>
      </c>
      <c r="G17" s="29">
        <v>0</v>
      </c>
      <c r="H17" s="29">
        <v>0</v>
      </c>
      <c r="I17" s="29">
        <v>2.4767000000000001</v>
      </c>
    </row>
    <row r="18" spans="2:12" ht="15.6" customHeight="1" x14ac:dyDescent="0.3">
      <c r="B18" s="71">
        <v>24</v>
      </c>
      <c r="C18" s="29">
        <v>3.2114000000000003</v>
      </c>
      <c r="D18" s="29">
        <v>2.15</v>
      </c>
      <c r="E18" s="29">
        <v>1.7807000000000002</v>
      </c>
      <c r="F18" s="29">
        <v>0</v>
      </c>
      <c r="G18" s="29">
        <v>0</v>
      </c>
      <c r="H18" s="29">
        <v>3.4645000000000001</v>
      </c>
      <c r="I18" s="29">
        <v>2.1465000000000001</v>
      </c>
    </row>
    <row r="19" spans="2:12" ht="15.6" customHeight="1" x14ac:dyDescent="0.3">
      <c r="B19" s="71">
        <v>25</v>
      </c>
      <c r="C19" s="29">
        <v>0</v>
      </c>
      <c r="D19" s="29">
        <v>1.075</v>
      </c>
      <c r="E19" s="29">
        <v>0</v>
      </c>
      <c r="F19" s="29">
        <v>1.177</v>
      </c>
      <c r="G19" s="29">
        <v>0</v>
      </c>
      <c r="H19" s="29">
        <v>1.7323000000000002</v>
      </c>
      <c r="I19" s="29">
        <v>1.3445</v>
      </c>
    </row>
    <row r="20" spans="2:12" ht="15.6" customHeight="1" thickBot="1" x14ac:dyDescent="0.35">
      <c r="B20" s="71">
        <v>26</v>
      </c>
      <c r="C20" s="29">
        <v>1.0705</v>
      </c>
      <c r="D20" s="29">
        <v>0.53749999999999998</v>
      </c>
      <c r="E20" s="29">
        <v>0.89040000000000008</v>
      </c>
      <c r="F20" s="29">
        <v>0</v>
      </c>
      <c r="G20" s="29">
        <v>0</v>
      </c>
      <c r="H20" s="29">
        <v>1.7323000000000002</v>
      </c>
      <c r="I20" s="29">
        <v>0.75480000000000003</v>
      </c>
    </row>
    <row r="21" spans="2:12" ht="18" thickBot="1" x14ac:dyDescent="0.35">
      <c r="B21" s="331" t="s">
        <v>510</v>
      </c>
      <c r="C21" s="331"/>
      <c r="D21" s="331"/>
      <c r="E21" s="331"/>
      <c r="F21" s="331"/>
      <c r="G21" s="331"/>
      <c r="H21" s="331"/>
      <c r="I21" s="331"/>
    </row>
    <row r="22" spans="2:12" ht="15.6" x14ac:dyDescent="0.3">
      <c r="B22" s="71">
        <v>17</v>
      </c>
      <c r="C22" s="29">
        <v>7.4346000000000005</v>
      </c>
      <c r="D22" s="29">
        <v>4.0853999999999999</v>
      </c>
      <c r="E22" s="29">
        <v>7.4744000000000002</v>
      </c>
      <c r="F22" s="29">
        <v>3.5159000000000002</v>
      </c>
      <c r="G22" s="29">
        <v>9.0506000000000011</v>
      </c>
      <c r="H22" s="29">
        <v>5.0331999999999999</v>
      </c>
      <c r="I22" s="29">
        <v>3.1436000000000002</v>
      </c>
      <c r="L22" s="30"/>
    </row>
    <row r="23" spans="2:12" ht="15.6" x14ac:dyDescent="0.3">
      <c r="B23" s="71">
        <v>18</v>
      </c>
      <c r="C23" s="29">
        <v>11.151900000000001</v>
      </c>
      <c r="D23" s="29">
        <v>4.0853999999999999</v>
      </c>
      <c r="E23" s="29">
        <v>4.0769000000000002</v>
      </c>
      <c r="F23" s="29">
        <v>1.4063000000000001</v>
      </c>
      <c r="G23" s="29">
        <v>0</v>
      </c>
      <c r="H23" s="29">
        <v>2.5165999999999999</v>
      </c>
      <c r="I23" s="29">
        <v>3.0718000000000001</v>
      </c>
    </row>
    <row r="24" spans="2:12" ht="15.6" x14ac:dyDescent="0.3">
      <c r="B24" s="71">
        <v>19</v>
      </c>
      <c r="C24" s="29">
        <v>6.6911000000000005</v>
      </c>
      <c r="D24" s="29">
        <v>2.0427</v>
      </c>
      <c r="E24" s="29">
        <v>2.718</v>
      </c>
      <c r="F24" s="29">
        <v>0.70320000000000005</v>
      </c>
      <c r="G24" s="29">
        <v>3.0169000000000001</v>
      </c>
      <c r="H24" s="29">
        <v>2.5165999999999999</v>
      </c>
      <c r="I24" s="29">
        <v>3.2155</v>
      </c>
    </row>
    <row r="25" spans="2:12" ht="15.6" x14ac:dyDescent="0.3">
      <c r="B25" s="71">
        <v>20</v>
      </c>
      <c r="C25" s="29">
        <v>6.6911000000000005</v>
      </c>
      <c r="D25" s="29">
        <v>1.0214000000000001</v>
      </c>
      <c r="E25" s="29">
        <v>3.3975</v>
      </c>
      <c r="F25" s="29">
        <v>0.70320000000000005</v>
      </c>
      <c r="G25" s="29">
        <v>0</v>
      </c>
      <c r="H25" s="29">
        <v>2.5165999999999999</v>
      </c>
      <c r="I25" s="29">
        <v>2.2275</v>
      </c>
    </row>
    <row r="26" spans="2:12" ht="15.6" x14ac:dyDescent="0.3">
      <c r="B26" s="71">
        <v>21</v>
      </c>
      <c r="C26" s="29">
        <v>4.4607999999999999</v>
      </c>
      <c r="D26" s="29">
        <v>2.0427</v>
      </c>
      <c r="E26" s="29">
        <v>2.718</v>
      </c>
      <c r="F26" s="29">
        <v>0.70320000000000005</v>
      </c>
      <c r="G26" s="29">
        <v>0</v>
      </c>
      <c r="H26" s="29">
        <v>2.5165999999999999</v>
      </c>
      <c r="I26" s="29">
        <v>2.0119000000000002</v>
      </c>
    </row>
    <row r="27" spans="2:12" ht="15.6" x14ac:dyDescent="0.3">
      <c r="B27" s="71">
        <v>22</v>
      </c>
      <c r="C27" s="29">
        <v>0.74350000000000005</v>
      </c>
      <c r="D27" s="29">
        <v>4.0853999999999999</v>
      </c>
      <c r="E27" s="29">
        <v>1.359</v>
      </c>
      <c r="F27" s="29">
        <v>2.1095000000000002</v>
      </c>
      <c r="G27" s="29">
        <v>3.0169000000000001</v>
      </c>
      <c r="H27" s="29">
        <v>0</v>
      </c>
      <c r="I27" s="29">
        <v>1.4730000000000001</v>
      </c>
    </row>
    <row r="28" spans="2:12" ht="15.6" x14ac:dyDescent="0.3">
      <c r="B28" s="71">
        <v>23</v>
      </c>
      <c r="C28" s="29">
        <v>2.9738000000000002</v>
      </c>
      <c r="D28" s="29">
        <v>2.0427</v>
      </c>
      <c r="E28" s="29">
        <v>2.718</v>
      </c>
      <c r="F28" s="29">
        <v>0</v>
      </c>
      <c r="G28" s="29">
        <v>3.0169000000000001</v>
      </c>
      <c r="H28" s="29">
        <v>0</v>
      </c>
      <c r="I28" s="29">
        <v>1.7065000000000001</v>
      </c>
    </row>
    <row r="29" spans="2:12" ht="15.6" x14ac:dyDescent="0.3">
      <c r="B29" s="71">
        <v>24</v>
      </c>
      <c r="C29" s="29">
        <v>2.2303999999999999</v>
      </c>
      <c r="D29" s="29">
        <v>2.0427</v>
      </c>
      <c r="E29" s="29">
        <v>2.718</v>
      </c>
      <c r="F29" s="29">
        <v>0</v>
      </c>
      <c r="G29" s="29">
        <v>3.0169000000000001</v>
      </c>
      <c r="H29" s="29">
        <v>2.5165999999999999</v>
      </c>
      <c r="I29" s="29">
        <v>1.1137000000000001</v>
      </c>
    </row>
    <row r="30" spans="2:12" ht="15.6" x14ac:dyDescent="0.3">
      <c r="B30" s="71">
        <v>25</v>
      </c>
      <c r="C30" s="29">
        <v>2.9738000000000002</v>
      </c>
      <c r="D30" s="29">
        <v>3.0641000000000003</v>
      </c>
      <c r="E30" s="29">
        <v>2.0385</v>
      </c>
      <c r="F30" s="29">
        <v>1.4063000000000001</v>
      </c>
      <c r="G30" s="29">
        <v>0</v>
      </c>
      <c r="H30" s="29">
        <v>0</v>
      </c>
      <c r="I30" s="29">
        <v>0.79039999999999999</v>
      </c>
    </row>
    <row r="31" spans="2:12" ht="16.2" thickBot="1" x14ac:dyDescent="0.35">
      <c r="B31" s="71">
        <v>26</v>
      </c>
      <c r="C31" s="29">
        <v>0</v>
      </c>
      <c r="D31" s="29">
        <v>1.0214000000000001</v>
      </c>
      <c r="E31" s="29">
        <v>1.359</v>
      </c>
      <c r="F31" s="29">
        <v>0</v>
      </c>
      <c r="G31" s="29">
        <v>0</v>
      </c>
      <c r="H31" s="29">
        <v>0</v>
      </c>
      <c r="I31" s="29">
        <v>0.53890000000000005</v>
      </c>
    </row>
    <row r="32" spans="2:12" ht="18" thickBot="1" x14ac:dyDescent="0.35">
      <c r="B32" s="331" t="s">
        <v>511</v>
      </c>
      <c r="C32" s="331"/>
      <c r="D32" s="331"/>
      <c r="E32" s="331"/>
      <c r="F32" s="331"/>
      <c r="G32" s="331"/>
      <c r="H32" s="331"/>
      <c r="I32" s="331"/>
    </row>
    <row r="33" spans="2:9" ht="15.6" x14ac:dyDescent="0.3">
      <c r="B33" s="71">
        <v>17</v>
      </c>
      <c r="C33" s="29">
        <v>2.5776000000000003</v>
      </c>
      <c r="D33" s="29">
        <v>6.8346</v>
      </c>
      <c r="E33" s="29">
        <v>3.9472</v>
      </c>
      <c r="F33" s="29">
        <v>2.0155000000000003</v>
      </c>
      <c r="G33" s="29">
        <v>10.087200000000001</v>
      </c>
      <c r="H33" s="29">
        <v>2.3225000000000002</v>
      </c>
      <c r="I33" s="29">
        <v>3.2552000000000003</v>
      </c>
    </row>
    <row r="34" spans="2:9" ht="15.6" x14ac:dyDescent="0.3">
      <c r="B34" s="71">
        <v>18</v>
      </c>
      <c r="C34" s="29">
        <v>3.6247000000000003</v>
      </c>
      <c r="D34" s="29">
        <v>4.4424999999999999</v>
      </c>
      <c r="E34" s="29">
        <v>3.9472</v>
      </c>
      <c r="F34" s="29">
        <v>2.7268000000000003</v>
      </c>
      <c r="G34" s="29">
        <v>7.8806000000000003</v>
      </c>
      <c r="H34" s="29">
        <v>4.6448999999999998</v>
      </c>
      <c r="I34" s="29">
        <v>3.5281000000000002</v>
      </c>
    </row>
    <row r="35" spans="2:9" ht="15.6" x14ac:dyDescent="0.3">
      <c r="B35" s="71">
        <v>19</v>
      </c>
      <c r="C35" s="29">
        <v>2.4970000000000003</v>
      </c>
      <c r="D35" s="29">
        <v>3.7591000000000001</v>
      </c>
      <c r="E35" s="29">
        <v>4.3231999999999999</v>
      </c>
      <c r="F35" s="29">
        <v>2.8454000000000002</v>
      </c>
      <c r="G35" s="29">
        <v>9.4566999999999997</v>
      </c>
      <c r="H35" s="29">
        <v>3.4837000000000002</v>
      </c>
      <c r="I35" s="29">
        <v>3.1187</v>
      </c>
    </row>
    <row r="36" spans="2:9" ht="15.6" x14ac:dyDescent="0.3">
      <c r="B36" s="71">
        <v>20</v>
      </c>
      <c r="C36" s="29">
        <v>3.3831000000000002</v>
      </c>
      <c r="D36" s="29">
        <v>2.5630000000000002</v>
      </c>
      <c r="E36" s="29">
        <v>3.7593000000000001</v>
      </c>
      <c r="F36" s="29">
        <v>1.8969</v>
      </c>
      <c r="G36" s="29">
        <v>7.8806000000000003</v>
      </c>
      <c r="H36" s="29">
        <v>1.5483</v>
      </c>
      <c r="I36" s="29">
        <v>2.8848000000000003</v>
      </c>
    </row>
    <row r="37" spans="2:9" ht="15.6" x14ac:dyDescent="0.3">
      <c r="B37" s="71">
        <v>21</v>
      </c>
      <c r="C37" s="29">
        <v>2.3359000000000001</v>
      </c>
      <c r="D37" s="29">
        <v>3.0756000000000001</v>
      </c>
      <c r="E37" s="29">
        <v>2.6315</v>
      </c>
      <c r="F37" s="29">
        <v>1.5413000000000001</v>
      </c>
      <c r="G37" s="29">
        <v>9.4566999999999997</v>
      </c>
      <c r="H37" s="29">
        <v>1.1612</v>
      </c>
      <c r="I37" s="29">
        <v>2.7289000000000003</v>
      </c>
    </row>
    <row r="38" spans="2:9" ht="15.6" x14ac:dyDescent="0.3">
      <c r="B38" s="71">
        <v>22</v>
      </c>
      <c r="C38" s="29">
        <v>2.2554000000000003</v>
      </c>
      <c r="D38" s="29">
        <v>2.7339000000000002</v>
      </c>
      <c r="E38" s="29">
        <v>0.37590000000000001</v>
      </c>
      <c r="F38" s="29">
        <v>1.3041</v>
      </c>
      <c r="G38" s="29">
        <v>6.6196999999999999</v>
      </c>
      <c r="H38" s="29">
        <v>0.7742</v>
      </c>
      <c r="I38" s="29">
        <v>2.1831</v>
      </c>
    </row>
    <row r="39" spans="2:9" ht="15.6" x14ac:dyDescent="0.3">
      <c r="B39" s="71">
        <v>23</v>
      </c>
      <c r="C39" s="29">
        <v>1.611</v>
      </c>
      <c r="D39" s="29">
        <v>2.9047000000000001</v>
      </c>
      <c r="E39" s="29">
        <v>3.3833000000000002</v>
      </c>
      <c r="F39" s="29">
        <v>1.4227000000000001</v>
      </c>
      <c r="G39" s="29">
        <v>5.0436000000000005</v>
      </c>
      <c r="H39" s="29">
        <v>2.7095000000000002</v>
      </c>
      <c r="I39" s="29">
        <v>1.9297000000000002</v>
      </c>
    </row>
    <row r="40" spans="2:9" ht="15.6" x14ac:dyDescent="0.3">
      <c r="B40" s="71">
        <v>24</v>
      </c>
      <c r="C40" s="29">
        <v>1.6915</v>
      </c>
      <c r="D40" s="29">
        <v>1.8795000000000002</v>
      </c>
      <c r="E40" s="29">
        <v>2.0676000000000001</v>
      </c>
      <c r="F40" s="29">
        <v>1.0669999999999999</v>
      </c>
      <c r="G40" s="29">
        <v>4.7284000000000006</v>
      </c>
      <c r="H40" s="29">
        <v>1.1612</v>
      </c>
      <c r="I40" s="29">
        <v>1.0916000000000001</v>
      </c>
    </row>
    <row r="41" spans="2:9" ht="15.6" x14ac:dyDescent="0.3">
      <c r="B41" s="71">
        <v>25</v>
      </c>
      <c r="C41" s="29">
        <v>1.3693</v>
      </c>
      <c r="D41" s="29">
        <v>1.1961000000000002</v>
      </c>
      <c r="E41" s="29">
        <v>1.6917</v>
      </c>
      <c r="F41" s="29">
        <v>0</v>
      </c>
      <c r="G41" s="29">
        <v>6.3045</v>
      </c>
      <c r="H41" s="29">
        <v>1.5483</v>
      </c>
      <c r="I41" s="29">
        <v>0.9356000000000001</v>
      </c>
    </row>
    <row r="42" spans="2:9" ht="16.2" thickBot="1" x14ac:dyDescent="0.35">
      <c r="B42" s="71">
        <v>26</v>
      </c>
      <c r="C42" s="29">
        <v>1.1277000000000001</v>
      </c>
      <c r="D42" s="29">
        <v>0.6835</v>
      </c>
      <c r="E42" s="29">
        <v>0.56390000000000007</v>
      </c>
      <c r="F42" s="29">
        <v>0.47420000000000001</v>
      </c>
      <c r="G42" s="29">
        <v>5.0436000000000005</v>
      </c>
      <c r="H42" s="29">
        <v>0</v>
      </c>
      <c r="I42" s="29">
        <v>0.60430000000000006</v>
      </c>
    </row>
    <row r="43" spans="2:9" ht="18" thickBot="1" x14ac:dyDescent="0.35">
      <c r="B43" s="331" t="s">
        <v>512</v>
      </c>
      <c r="C43" s="331"/>
      <c r="D43" s="331"/>
      <c r="E43" s="331"/>
      <c r="F43" s="331"/>
      <c r="G43" s="331"/>
      <c r="H43" s="331"/>
      <c r="I43" s="331"/>
    </row>
    <row r="44" spans="2:9" ht="15.6" x14ac:dyDescent="0.3">
      <c r="B44" s="71">
        <v>17</v>
      </c>
      <c r="C44" s="29">
        <v>0</v>
      </c>
      <c r="D44" s="29">
        <v>5.7686999999999999</v>
      </c>
      <c r="E44" s="29">
        <v>3.5250000000000004</v>
      </c>
      <c r="F44" s="29">
        <v>0</v>
      </c>
      <c r="G44" s="29">
        <v>0</v>
      </c>
      <c r="H44" s="29">
        <v>8.7538999999999998</v>
      </c>
      <c r="I44" s="29">
        <v>5.9962</v>
      </c>
    </row>
    <row r="45" spans="2:9" ht="15.6" x14ac:dyDescent="0.3">
      <c r="B45" s="71">
        <v>18</v>
      </c>
      <c r="C45" s="29">
        <v>6.4558</v>
      </c>
      <c r="D45" s="29">
        <v>0</v>
      </c>
      <c r="E45" s="29">
        <v>0</v>
      </c>
      <c r="F45" s="29">
        <v>0</v>
      </c>
      <c r="G45" s="29">
        <v>7.9479000000000006</v>
      </c>
      <c r="H45" s="29">
        <v>0</v>
      </c>
      <c r="I45" s="29">
        <v>6.4728000000000003</v>
      </c>
    </row>
    <row r="46" spans="2:9" ht="15.6" x14ac:dyDescent="0.3">
      <c r="B46" s="71">
        <v>19</v>
      </c>
      <c r="C46" s="29">
        <v>0</v>
      </c>
      <c r="D46" s="29">
        <v>5.7686999999999999</v>
      </c>
      <c r="E46" s="29">
        <v>3.5250000000000004</v>
      </c>
      <c r="F46" s="29">
        <v>0</v>
      </c>
      <c r="G46" s="29">
        <v>7.9479000000000006</v>
      </c>
      <c r="H46" s="29">
        <v>4.3769999999999998</v>
      </c>
      <c r="I46" s="29">
        <v>5.3212000000000002</v>
      </c>
    </row>
    <row r="47" spans="2:9" ht="15.6" x14ac:dyDescent="0.3">
      <c r="B47" s="71">
        <v>20</v>
      </c>
      <c r="C47" s="29">
        <v>0</v>
      </c>
      <c r="D47" s="29">
        <v>0</v>
      </c>
      <c r="E47" s="29">
        <v>0</v>
      </c>
      <c r="F47" s="29">
        <v>2.3233999999999999</v>
      </c>
      <c r="G47" s="29">
        <v>0</v>
      </c>
      <c r="H47" s="29">
        <v>0</v>
      </c>
      <c r="I47" s="29">
        <v>3.2165000000000004</v>
      </c>
    </row>
    <row r="48" spans="2:9" ht="15.6" x14ac:dyDescent="0.3">
      <c r="B48" s="71">
        <v>21</v>
      </c>
      <c r="C48" s="29">
        <v>6.4558</v>
      </c>
      <c r="D48" s="29">
        <v>11.5373</v>
      </c>
      <c r="E48" s="29">
        <v>0</v>
      </c>
      <c r="F48" s="29">
        <v>0</v>
      </c>
      <c r="G48" s="29">
        <v>0</v>
      </c>
      <c r="H48" s="29">
        <v>0</v>
      </c>
      <c r="I48" s="29">
        <v>4.1696</v>
      </c>
    </row>
    <row r="49" spans="2:9" ht="15.6" x14ac:dyDescent="0.3">
      <c r="B49" s="71">
        <v>22</v>
      </c>
      <c r="C49" s="29">
        <v>12.9115</v>
      </c>
      <c r="D49" s="29">
        <v>0</v>
      </c>
      <c r="E49" s="29">
        <v>0</v>
      </c>
      <c r="F49" s="29">
        <v>2.3233999999999999</v>
      </c>
      <c r="G49" s="29">
        <v>15.895700000000001</v>
      </c>
      <c r="H49" s="29">
        <v>4.3769999999999998</v>
      </c>
      <c r="I49" s="29">
        <v>3.8122000000000003</v>
      </c>
    </row>
    <row r="50" spans="2:9" ht="15.6" x14ac:dyDescent="0.3">
      <c r="B50" s="71">
        <v>23</v>
      </c>
      <c r="C50" s="29">
        <v>0</v>
      </c>
      <c r="D50" s="29">
        <v>0</v>
      </c>
      <c r="E50" s="29">
        <v>0</v>
      </c>
      <c r="F50" s="29">
        <v>2.3233999999999999</v>
      </c>
      <c r="G50" s="29">
        <v>0</v>
      </c>
      <c r="H50" s="29">
        <v>0</v>
      </c>
      <c r="I50" s="29">
        <v>2.8194000000000004</v>
      </c>
    </row>
    <row r="51" spans="2:9" ht="15.6" x14ac:dyDescent="0.3">
      <c r="B51" s="71">
        <v>24</v>
      </c>
      <c r="C51" s="29">
        <v>6.4558</v>
      </c>
      <c r="D51" s="29">
        <v>5.7686999999999999</v>
      </c>
      <c r="E51" s="29">
        <v>0</v>
      </c>
      <c r="F51" s="29">
        <v>2.3233999999999999</v>
      </c>
      <c r="G51" s="29">
        <v>7.9479000000000006</v>
      </c>
      <c r="H51" s="29">
        <v>0</v>
      </c>
      <c r="I51" s="29">
        <v>2.4222999999999999</v>
      </c>
    </row>
    <row r="52" spans="2:9" ht="15.6" x14ac:dyDescent="0.3">
      <c r="B52" s="71">
        <v>25</v>
      </c>
      <c r="C52" s="29">
        <v>0</v>
      </c>
      <c r="D52" s="29">
        <v>0</v>
      </c>
      <c r="E52" s="29">
        <v>3.5250000000000004</v>
      </c>
      <c r="F52" s="29">
        <v>2.3233999999999999</v>
      </c>
      <c r="G52" s="29">
        <v>0</v>
      </c>
      <c r="H52" s="29">
        <v>0</v>
      </c>
      <c r="I52" s="29">
        <v>1.0325</v>
      </c>
    </row>
    <row r="53" spans="2:9" ht="16.2" thickBot="1" x14ac:dyDescent="0.35">
      <c r="B53" s="71">
        <v>26</v>
      </c>
      <c r="C53" s="29">
        <v>0</v>
      </c>
      <c r="D53" s="29">
        <v>0</v>
      </c>
      <c r="E53" s="29">
        <v>0</v>
      </c>
      <c r="F53" s="29">
        <v>0</v>
      </c>
      <c r="G53" s="29">
        <v>0</v>
      </c>
      <c r="H53" s="29">
        <v>4.3769999999999998</v>
      </c>
      <c r="I53" s="29">
        <v>1.2310000000000001</v>
      </c>
    </row>
    <row r="54" spans="2:9" ht="18" thickBot="1" x14ac:dyDescent="0.35">
      <c r="B54" s="331" t="s">
        <v>513</v>
      </c>
      <c r="C54" s="331"/>
      <c r="D54" s="331"/>
      <c r="E54" s="331"/>
      <c r="F54" s="331"/>
      <c r="G54" s="331"/>
      <c r="H54" s="331"/>
      <c r="I54" s="331"/>
    </row>
    <row r="55" spans="2:9" ht="15.6" x14ac:dyDescent="0.3">
      <c r="B55" s="71">
        <v>17</v>
      </c>
      <c r="C55" s="29">
        <v>9.0357000000000003</v>
      </c>
      <c r="D55" s="29">
        <v>0.84230000000000005</v>
      </c>
      <c r="E55" s="29">
        <v>2.8606000000000003</v>
      </c>
      <c r="F55" s="29">
        <v>3.1478000000000002</v>
      </c>
      <c r="G55" s="29">
        <v>9.7992000000000008</v>
      </c>
      <c r="H55" s="29">
        <v>2.2695000000000003</v>
      </c>
      <c r="I55" s="29">
        <v>6.4226000000000001</v>
      </c>
    </row>
    <row r="56" spans="2:9" ht="15.6" x14ac:dyDescent="0.3">
      <c r="B56" s="71">
        <v>18</v>
      </c>
      <c r="C56" s="29">
        <v>3.6143000000000001</v>
      </c>
      <c r="D56" s="29">
        <v>2.5268999999999999</v>
      </c>
      <c r="E56" s="29">
        <v>2.1455000000000002</v>
      </c>
      <c r="F56" s="29">
        <v>0.62960000000000005</v>
      </c>
      <c r="G56" s="29">
        <v>5.8795000000000002</v>
      </c>
      <c r="H56" s="29">
        <v>1.3617000000000001</v>
      </c>
      <c r="I56" s="29">
        <v>5.4831000000000003</v>
      </c>
    </row>
    <row r="57" spans="2:9" ht="15.6" x14ac:dyDescent="0.3">
      <c r="B57" s="71">
        <v>19</v>
      </c>
      <c r="C57" s="29">
        <v>2.7107000000000001</v>
      </c>
      <c r="D57" s="29">
        <v>2.5268999999999999</v>
      </c>
      <c r="E57" s="29">
        <v>1.4303000000000001</v>
      </c>
      <c r="F57" s="29">
        <v>1.2591000000000001</v>
      </c>
      <c r="G57" s="29">
        <v>11.759</v>
      </c>
      <c r="H57" s="29">
        <v>3.6311</v>
      </c>
      <c r="I57" s="29">
        <v>3.9275000000000002</v>
      </c>
    </row>
    <row r="58" spans="2:9" ht="15.6" x14ac:dyDescent="0.3">
      <c r="B58" s="71">
        <v>20</v>
      </c>
      <c r="C58" s="29">
        <v>2.7107000000000001</v>
      </c>
      <c r="D58" s="29">
        <v>0.84230000000000005</v>
      </c>
      <c r="E58" s="29">
        <v>3.5758000000000001</v>
      </c>
      <c r="F58" s="29">
        <v>2.5183</v>
      </c>
      <c r="G58" s="29">
        <v>0</v>
      </c>
      <c r="H58" s="29">
        <v>2.2695000000000003</v>
      </c>
      <c r="I58" s="29">
        <v>3.7581000000000002</v>
      </c>
    </row>
    <row r="59" spans="2:9" ht="15.6" x14ac:dyDescent="0.3">
      <c r="B59" s="71">
        <v>21</v>
      </c>
      <c r="C59" s="29">
        <v>5.4214000000000002</v>
      </c>
      <c r="D59" s="29">
        <v>4.2114000000000003</v>
      </c>
      <c r="E59" s="29">
        <v>2.1455000000000002</v>
      </c>
      <c r="F59" s="29">
        <v>0.62960000000000005</v>
      </c>
      <c r="G59" s="29">
        <v>5.8795000000000002</v>
      </c>
      <c r="H59" s="29">
        <v>3.1773000000000002</v>
      </c>
      <c r="I59" s="29">
        <v>3.9737</v>
      </c>
    </row>
    <row r="60" spans="2:9" ht="15.6" x14ac:dyDescent="0.3">
      <c r="B60" s="71">
        <v>22</v>
      </c>
      <c r="C60" s="29">
        <v>4.5178000000000003</v>
      </c>
      <c r="D60" s="29">
        <v>2.5268999999999999</v>
      </c>
      <c r="E60" s="29">
        <v>0</v>
      </c>
      <c r="F60" s="29">
        <v>3.1478000000000002</v>
      </c>
      <c r="G60" s="29">
        <v>0</v>
      </c>
      <c r="H60" s="29">
        <v>1.8156000000000001</v>
      </c>
      <c r="I60" s="29">
        <v>3.0342000000000002</v>
      </c>
    </row>
    <row r="61" spans="2:9" ht="15.6" x14ac:dyDescent="0.3">
      <c r="B61" s="71">
        <v>23</v>
      </c>
      <c r="C61" s="29">
        <v>4.5178000000000003</v>
      </c>
      <c r="D61" s="29">
        <v>2.5268999999999999</v>
      </c>
      <c r="E61" s="29">
        <v>0</v>
      </c>
      <c r="F61" s="29">
        <v>1.2591000000000001</v>
      </c>
      <c r="G61" s="29">
        <v>3.9197000000000002</v>
      </c>
      <c r="H61" s="29">
        <v>1.3617000000000001</v>
      </c>
      <c r="I61" s="29">
        <v>2.4335</v>
      </c>
    </row>
    <row r="62" spans="2:9" ht="15.6" x14ac:dyDescent="0.3">
      <c r="B62" s="71">
        <v>24</v>
      </c>
      <c r="C62" s="29">
        <v>0</v>
      </c>
      <c r="D62" s="29">
        <v>0</v>
      </c>
      <c r="E62" s="29">
        <v>0.71520000000000006</v>
      </c>
      <c r="F62" s="29">
        <v>0</v>
      </c>
      <c r="G62" s="29">
        <v>0</v>
      </c>
      <c r="H62" s="29">
        <v>0.45390000000000003</v>
      </c>
      <c r="I62" s="29">
        <v>1.9869000000000001</v>
      </c>
    </row>
    <row r="63" spans="2:9" ht="15.6" x14ac:dyDescent="0.3">
      <c r="B63" s="71">
        <v>25</v>
      </c>
      <c r="C63" s="29">
        <v>1.8071000000000002</v>
      </c>
      <c r="D63" s="29">
        <v>0</v>
      </c>
      <c r="E63" s="29">
        <v>0</v>
      </c>
      <c r="F63" s="29">
        <v>0</v>
      </c>
      <c r="G63" s="29">
        <v>3.9197000000000002</v>
      </c>
      <c r="H63" s="29">
        <v>1.3617000000000001</v>
      </c>
      <c r="I63" s="29">
        <v>1.2476</v>
      </c>
    </row>
    <row r="64" spans="2:9" ht="16.2" thickBot="1" x14ac:dyDescent="0.35">
      <c r="B64" s="71">
        <v>26</v>
      </c>
      <c r="C64" s="29">
        <v>0</v>
      </c>
      <c r="D64" s="29">
        <v>0</v>
      </c>
      <c r="E64" s="29">
        <v>0.71520000000000006</v>
      </c>
      <c r="F64" s="29">
        <v>0.62960000000000005</v>
      </c>
      <c r="G64" s="29">
        <v>0</v>
      </c>
      <c r="H64" s="29">
        <v>1.3617000000000001</v>
      </c>
      <c r="I64" s="29">
        <v>1.0319</v>
      </c>
    </row>
    <row r="65" spans="2:9" ht="18" thickBot="1" x14ac:dyDescent="0.35">
      <c r="B65" s="331" t="s">
        <v>514</v>
      </c>
      <c r="C65" s="331"/>
      <c r="D65" s="331"/>
      <c r="E65" s="331"/>
      <c r="F65" s="331"/>
      <c r="G65" s="331"/>
      <c r="H65" s="331"/>
      <c r="I65" s="331"/>
    </row>
    <row r="66" spans="2:9" ht="15.6" x14ac:dyDescent="0.3">
      <c r="B66" s="71">
        <v>17</v>
      </c>
      <c r="C66" s="29">
        <v>3.8030000000000004</v>
      </c>
      <c r="D66" s="29">
        <v>6.3650000000000002</v>
      </c>
      <c r="E66" s="29">
        <v>1.8387</v>
      </c>
      <c r="F66" s="29">
        <v>3.9955000000000003</v>
      </c>
      <c r="G66" s="29">
        <v>12.182</v>
      </c>
      <c r="H66" s="29">
        <v>4.2217000000000002</v>
      </c>
      <c r="I66" s="29">
        <v>5.5105000000000004</v>
      </c>
    </row>
    <row r="67" spans="2:9" ht="15.6" x14ac:dyDescent="0.3">
      <c r="B67" s="71">
        <v>18</v>
      </c>
      <c r="C67" s="29">
        <v>5.7045000000000003</v>
      </c>
      <c r="D67" s="29">
        <v>6.3650000000000002</v>
      </c>
      <c r="E67" s="29">
        <v>4.5968</v>
      </c>
      <c r="F67" s="29">
        <v>3.1076000000000001</v>
      </c>
      <c r="G67" s="29">
        <v>6.9611000000000001</v>
      </c>
      <c r="H67" s="29">
        <v>3.3773</v>
      </c>
      <c r="I67" s="29">
        <v>5.2662000000000004</v>
      </c>
    </row>
    <row r="68" spans="2:9" ht="15.6" x14ac:dyDescent="0.3">
      <c r="B68" s="71">
        <v>19</v>
      </c>
      <c r="C68" s="29">
        <v>1.9015000000000002</v>
      </c>
      <c r="D68" s="29">
        <v>3.4718</v>
      </c>
      <c r="E68" s="29">
        <v>2.2984</v>
      </c>
      <c r="F68" s="29">
        <v>1.7758</v>
      </c>
      <c r="G68" s="29">
        <v>10.441700000000001</v>
      </c>
      <c r="H68" s="29">
        <v>1.6887000000000001</v>
      </c>
      <c r="I68" s="29">
        <v>4.4596999999999998</v>
      </c>
    </row>
    <row r="69" spans="2:9" ht="15.6" x14ac:dyDescent="0.3">
      <c r="B69" s="71">
        <v>20</v>
      </c>
      <c r="C69" s="29">
        <v>3.8030000000000004</v>
      </c>
      <c r="D69" s="29">
        <v>1.7359</v>
      </c>
      <c r="E69" s="29">
        <v>1.379</v>
      </c>
      <c r="F69" s="29">
        <v>0.44390000000000002</v>
      </c>
      <c r="G69" s="29">
        <v>12.182</v>
      </c>
      <c r="H69" s="29">
        <v>0</v>
      </c>
      <c r="I69" s="29">
        <v>3.5067000000000004</v>
      </c>
    </row>
    <row r="70" spans="2:9" ht="15.6" x14ac:dyDescent="0.3">
      <c r="B70" s="71">
        <v>21</v>
      </c>
      <c r="C70" s="29">
        <v>2.5353000000000003</v>
      </c>
      <c r="D70" s="29">
        <v>4.6291000000000002</v>
      </c>
      <c r="E70" s="29">
        <v>1.8387</v>
      </c>
      <c r="F70" s="29">
        <v>3.1076000000000001</v>
      </c>
      <c r="G70" s="29">
        <v>8.7013999999999996</v>
      </c>
      <c r="H70" s="29">
        <v>0.84430000000000005</v>
      </c>
      <c r="I70" s="29">
        <v>3.2867999999999999</v>
      </c>
    </row>
    <row r="71" spans="2:9" ht="15.6" x14ac:dyDescent="0.3">
      <c r="B71" s="71">
        <v>22</v>
      </c>
      <c r="C71" s="29">
        <v>1.9015000000000002</v>
      </c>
      <c r="D71" s="29">
        <v>2.3145000000000002</v>
      </c>
      <c r="E71" s="29">
        <v>1.379</v>
      </c>
      <c r="F71" s="29">
        <v>0.88790000000000002</v>
      </c>
      <c r="G71" s="29">
        <v>8.7013999999999996</v>
      </c>
      <c r="H71" s="29">
        <v>0</v>
      </c>
      <c r="I71" s="29">
        <v>2.5169999999999999</v>
      </c>
    </row>
    <row r="72" spans="2:9" ht="15.6" x14ac:dyDescent="0.3">
      <c r="B72" s="71">
        <v>23</v>
      </c>
      <c r="C72" s="29">
        <v>1.9015000000000002</v>
      </c>
      <c r="D72" s="29">
        <v>2.3145000000000002</v>
      </c>
      <c r="E72" s="29">
        <v>1.379</v>
      </c>
      <c r="F72" s="29">
        <v>0.88790000000000002</v>
      </c>
      <c r="G72" s="29">
        <v>6.9611000000000001</v>
      </c>
      <c r="H72" s="29">
        <v>3.3773</v>
      </c>
      <c r="I72" s="29">
        <v>2.2238000000000002</v>
      </c>
    </row>
    <row r="73" spans="2:9" ht="15.6" x14ac:dyDescent="0.3">
      <c r="B73" s="71">
        <v>24</v>
      </c>
      <c r="C73" s="29">
        <v>0.63380000000000003</v>
      </c>
      <c r="D73" s="29">
        <v>0.5786</v>
      </c>
      <c r="E73" s="29">
        <v>1.379</v>
      </c>
      <c r="F73" s="29">
        <v>0</v>
      </c>
      <c r="G73" s="29">
        <v>5.2209000000000003</v>
      </c>
      <c r="H73" s="29">
        <v>0.84430000000000005</v>
      </c>
      <c r="I73" s="29">
        <v>1.6128</v>
      </c>
    </row>
    <row r="74" spans="2:9" ht="15.6" x14ac:dyDescent="0.3">
      <c r="B74" s="71">
        <v>25</v>
      </c>
      <c r="C74" s="29">
        <v>1.2677</v>
      </c>
      <c r="D74" s="29">
        <v>0.5786</v>
      </c>
      <c r="E74" s="29">
        <v>0</v>
      </c>
      <c r="F74" s="29">
        <v>0</v>
      </c>
      <c r="G74" s="29">
        <v>5.2209000000000003</v>
      </c>
      <c r="H74" s="29">
        <v>0.84430000000000005</v>
      </c>
      <c r="I74" s="29">
        <v>0.72089999999999999</v>
      </c>
    </row>
    <row r="75" spans="2:9" ht="16.2" thickBot="1" x14ac:dyDescent="0.35">
      <c r="B75" s="71">
        <v>26</v>
      </c>
      <c r="C75" s="29">
        <v>1.2677</v>
      </c>
      <c r="D75" s="29">
        <v>0.5786</v>
      </c>
      <c r="E75" s="29">
        <v>0.4597</v>
      </c>
      <c r="F75" s="29">
        <v>0.44390000000000002</v>
      </c>
      <c r="G75" s="29">
        <v>0</v>
      </c>
      <c r="H75" s="29">
        <v>1.6887000000000001</v>
      </c>
      <c r="I75" s="29">
        <v>0.46430000000000005</v>
      </c>
    </row>
    <row r="76" spans="2:9" ht="18" thickBot="1" x14ac:dyDescent="0.35">
      <c r="B76" s="331" t="s">
        <v>515</v>
      </c>
      <c r="C76" s="331"/>
      <c r="D76" s="331"/>
      <c r="E76" s="331"/>
      <c r="F76" s="331"/>
      <c r="G76" s="331"/>
      <c r="H76" s="331"/>
      <c r="I76" s="331"/>
    </row>
    <row r="77" spans="2:9" ht="15.6" x14ac:dyDescent="0.3">
      <c r="B77" s="71">
        <v>17</v>
      </c>
      <c r="C77" s="29">
        <v>3.4145000000000003</v>
      </c>
      <c r="D77" s="29">
        <v>5.0381</v>
      </c>
      <c r="E77" s="29">
        <v>2.1571000000000002</v>
      </c>
      <c r="F77" s="29">
        <v>5.9645999999999999</v>
      </c>
      <c r="G77" s="29">
        <v>5.5219000000000005</v>
      </c>
      <c r="H77" s="29">
        <v>7.1782000000000004</v>
      </c>
      <c r="I77" s="29">
        <v>6.1962999999999999</v>
      </c>
    </row>
    <row r="78" spans="2:9" ht="15.6" x14ac:dyDescent="0.3">
      <c r="B78" s="71">
        <v>18</v>
      </c>
      <c r="C78" s="29">
        <v>3.4145000000000003</v>
      </c>
      <c r="D78" s="29">
        <v>0</v>
      </c>
      <c r="E78" s="29">
        <v>1.0786</v>
      </c>
      <c r="F78" s="29">
        <v>1.4911000000000001</v>
      </c>
      <c r="G78" s="29">
        <v>5.5219000000000005</v>
      </c>
      <c r="H78" s="29">
        <v>0</v>
      </c>
      <c r="I78" s="29">
        <v>4.7648999999999999</v>
      </c>
    </row>
    <row r="79" spans="2:9" ht="15.6" x14ac:dyDescent="0.3">
      <c r="B79" s="71">
        <v>19</v>
      </c>
      <c r="C79" s="29">
        <v>0</v>
      </c>
      <c r="D79" s="29">
        <v>7.5572000000000008</v>
      </c>
      <c r="E79" s="29">
        <v>1.0786</v>
      </c>
      <c r="F79" s="29">
        <v>0</v>
      </c>
      <c r="G79" s="29">
        <v>27.609400000000001</v>
      </c>
      <c r="H79" s="29">
        <v>7.1782000000000004</v>
      </c>
      <c r="I79" s="29">
        <v>4.5577000000000005</v>
      </c>
    </row>
    <row r="80" spans="2:9" ht="15.6" x14ac:dyDescent="0.3">
      <c r="B80" s="71">
        <v>20</v>
      </c>
      <c r="C80" s="29">
        <v>11.950900000000001</v>
      </c>
      <c r="D80" s="29">
        <v>2.5191000000000003</v>
      </c>
      <c r="E80" s="29">
        <v>2.1571000000000002</v>
      </c>
      <c r="F80" s="29">
        <v>0</v>
      </c>
      <c r="G80" s="29">
        <v>5.5219000000000005</v>
      </c>
      <c r="H80" s="29">
        <v>7.1782000000000004</v>
      </c>
      <c r="I80" s="29">
        <v>3.7102000000000004</v>
      </c>
    </row>
    <row r="81" spans="2:9" ht="15.6" x14ac:dyDescent="0.3">
      <c r="B81" s="71">
        <v>21</v>
      </c>
      <c r="C81" s="29">
        <v>1.7073</v>
      </c>
      <c r="D81" s="29">
        <v>2.5191000000000003</v>
      </c>
      <c r="E81" s="29">
        <v>0</v>
      </c>
      <c r="F81" s="29">
        <v>0</v>
      </c>
      <c r="G81" s="29">
        <v>0</v>
      </c>
      <c r="H81" s="29">
        <v>0</v>
      </c>
      <c r="I81" s="29">
        <v>3.1641000000000004</v>
      </c>
    </row>
    <row r="82" spans="2:9" ht="15.6" x14ac:dyDescent="0.3">
      <c r="B82" s="71">
        <v>22</v>
      </c>
      <c r="C82" s="29">
        <v>1.7073</v>
      </c>
      <c r="D82" s="29">
        <v>0</v>
      </c>
      <c r="E82" s="29">
        <v>0</v>
      </c>
      <c r="F82" s="29">
        <v>0</v>
      </c>
      <c r="G82" s="29">
        <v>0</v>
      </c>
      <c r="H82" s="29">
        <v>0</v>
      </c>
      <c r="I82" s="29">
        <v>2.3542000000000001</v>
      </c>
    </row>
    <row r="83" spans="2:9" ht="15.6" x14ac:dyDescent="0.3">
      <c r="B83" s="71">
        <v>23</v>
      </c>
      <c r="C83" s="29">
        <v>1.7073</v>
      </c>
      <c r="D83" s="29">
        <v>2.5191000000000003</v>
      </c>
      <c r="E83" s="29">
        <v>0</v>
      </c>
      <c r="F83" s="29">
        <v>0</v>
      </c>
      <c r="G83" s="29">
        <v>0</v>
      </c>
      <c r="H83" s="29">
        <v>7.1782000000000004</v>
      </c>
      <c r="I83" s="29">
        <v>2.5425</v>
      </c>
    </row>
    <row r="84" spans="2:9" ht="15.6" x14ac:dyDescent="0.3">
      <c r="B84" s="71">
        <v>24</v>
      </c>
      <c r="C84" s="29">
        <v>1.7073</v>
      </c>
      <c r="D84" s="29">
        <v>0</v>
      </c>
      <c r="E84" s="29">
        <v>0</v>
      </c>
      <c r="F84" s="29">
        <v>0</v>
      </c>
      <c r="G84" s="29">
        <v>0</v>
      </c>
      <c r="H84" s="29">
        <v>0</v>
      </c>
      <c r="I84" s="29">
        <v>1.5444</v>
      </c>
    </row>
    <row r="85" spans="2:9" ht="15.6" x14ac:dyDescent="0.3">
      <c r="B85" s="71">
        <v>25</v>
      </c>
      <c r="C85" s="29">
        <v>0</v>
      </c>
      <c r="D85" s="29">
        <v>2.5191000000000003</v>
      </c>
      <c r="E85" s="29">
        <v>0</v>
      </c>
      <c r="F85" s="29">
        <v>1.4911000000000001</v>
      </c>
      <c r="G85" s="29">
        <v>0</v>
      </c>
      <c r="H85" s="29">
        <v>0</v>
      </c>
      <c r="I85" s="29">
        <v>1.6197000000000001</v>
      </c>
    </row>
    <row r="86" spans="2:9" ht="16.2" thickBot="1" x14ac:dyDescent="0.35">
      <c r="B86" s="71">
        <v>26</v>
      </c>
      <c r="C86" s="29">
        <v>1.7073</v>
      </c>
      <c r="D86" s="29">
        <v>0</v>
      </c>
      <c r="E86" s="29">
        <v>0</v>
      </c>
      <c r="F86" s="29">
        <v>1.4911000000000001</v>
      </c>
      <c r="G86" s="29">
        <v>11.043700000000001</v>
      </c>
      <c r="H86" s="29">
        <v>0</v>
      </c>
      <c r="I86" s="29">
        <v>0.64029999999999998</v>
      </c>
    </row>
    <row r="87" spans="2:9" ht="18" thickBot="1" x14ac:dyDescent="0.35">
      <c r="B87" s="331" t="s">
        <v>516</v>
      </c>
      <c r="C87" s="331"/>
      <c r="D87" s="331"/>
      <c r="E87" s="331"/>
      <c r="F87" s="331"/>
      <c r="G87" s="331"/>
      <c r="H87" s="331"/>
      <c r="I87" s="331"/>
    </row>
    <row r="88" spans="2:9" ht="15.6" x14ac:dyDescent="0.3">
      <c r="B88" s="71">
        <v>17</v>
      </c>
      <c r="C88" s="29">
        <v>5.9023000000000003</v>
      </c>
      <c r="D88" s="29">
        <v>3.7732000000000001</v>
      </c>
      <c r="E88" s="29">
        <v>4.6315</v>
      </c>
      <c r="F88" s="29">
        <v>3.2689000000000004</v>
      </c>
      <c r="G88" s="29">
        <v>3.4355000000000002</v>
      </c>
      <c r="H88" s="29">
        <v>3.3530000000000002</v>
      </c>
      <c r="I88" s="29">
        <v>6.9933000000000005</v>
      </c>
    </row>
    <row r="89" spans="2:9" ht="15.6" x14ac:dyDescent="0.3">
      <c r="B89" s="71">
        <v>18</v>
      </c>
      <c r="C89" s="29">
        <v>6.8860999999999999</v>
      </c>
      <c r="D89" s="29">
        <v>3.3539000000000003</v>
      </c>
      <c r="E89" s="29">
        <v>2.3157000000000001</v>
      </c>
      <c r="F89" s="29">
        <v>4.3585000000000003</v>
      </c>
      <c r="G89" s="29">
        <v>6.8711000000000002</v>
      </c>
      <c r="H89" s="29">
        <v>4.0981000000000005</v>
      </c>
      <c r="I89" s="29">
        <v>6.5327000000000002</v>
      </c>
    </row>
    <row r="90" spans="2:9" ht="15.6" x14ac:dyDescent="0.3">
      <c r="B90" s="71">
        <v>19</v>
      </c>
      <c r="C90" s="29">
        <v>3.9349000000000003</v>
      </c>
      <c r="D90" s="29">
        <v>2.5154000000000001</v>
      </c>
      <c r="E90" s="29">
        <v>1.7368000000000001</v>
      </c>
      <c r="F90" s="29">
        <v>1.0896000000000001</v>
      </c>
      <c r="G90" s="29">
        <v>1.7178</v>
      </c>
      <c r="H90" s="29">
        <v>5.2158000000000007</v>
      </c>
      <c r="I90" s="29">
        <v>5.2764000000000006</v>
      </c>
    </row>
    <row r="91" spans="2:9" ht="15.6" x14ac:dyDescent="0.3">
      <c r="B91" s="71">
        <v>20</v>
      </c>
      <c r="C91" s="29">
        <v>2.4593000000000003</v>
      </c>
      <c r="D91" s="29">
        <v>1.2577</v>
      </c>
      <c r="E91" s="29">
        <v>1.7368000000000001</v>
      </c>
      <c r="F91" s="29">
        <v>1.0896000000000001</v>
      </c>
      <c r="G91" s="29">
        <v>1.7178</v>
      </c>
      <c r="H91" s="29">
        <v>2.6079000000000003</v>
      </c>
      <c r="I91" s="29">
        <v>3.9363000000000001</v>
      </c>
    </row>
    <row r="92" spans="2:9" ht="15.6" x14ac:dyDescent="0.3">
      <c r="B92" s="71">
        <v>21</v>
      </c>
      <c r="C92" s="29">
        <v>0.98370000000000002</v>
      </c>
      <c r="D92" s="29">
        <v>2.5154000000000001</v>
      </c>
      <c r="E92" s="29">
        <v>1.7368000000000001</v>
      </c>
      <c r="F92" s="29">
        <v>1.6344000000000001</v>
      </c>
      <c r="G92" s="29">
        <v>1.7178</v>
      </c>
      <c r="H92" s="29">
        <v>2.2353000000000001</v>
      </c>
      <c r="I92" s="29">
        <v>2.9104000000000001</v>
      </c>
    </row>
    <row r="93" spans="2:9" ht="15.6" x14ac:dyDescent="0.3">
      <c r="B93" s="71">
        <v>22</v>
      </c>
      <c r="C93" s="29">
        <v>1.4756</v>
      </c>
      <c r="D93" s="29">
        <v>1.2577</v>
      </c>
      <c r="E93" s="29">
        <v>0.57890000000000008</v>
      </c>
      <c r="F93" s="29">
        <v>1.0896000000000001</v>
      </c>
      <c r="G93" s="29">
        <v>0</v>
      </c>
      <c r="H93" s="29">
        <v>2.6079000000000003</v>
      </c>
      <c r="I93" s="29">
        <v>2.3660000000000001</v>
      </c>
    </row>
    <row r="94" spans="2:9" ht="15.6" x14ac:dyDescent="0.3">
      <c r="B94" s="71">
        <v>23</v>
      </c>
      <c r="C94" s="29">
        <v>0.98370000000000002</v>
      </c>
      <c r="D94" s="29">
        <v>1.677</v>
      </c>
      <c r="E94" s="29">
        <v>1.7368000000000001</v>
      </c>
      <c r="F94" s="29">
        <v>0</v>
      </c>
      <c r="G94" s="29">
        <v>1.7178</v>
      </c>
      <c r="H94" s="29">
        <v>1.4902</v>
      </c>
      <c r="I94" s="29">
        <v>1.8007000000000002</v>
      </c>
    </row>
    <row r="95" spans="2:9" ht="15.6" x14ac:dyDescent="0.3">
      <c r="B95" s="71">
        <v>24</v>
      </c>
      <c r="C95" s="29">
        <v>0.98370000000000002</v>
      </c>
      <c r="D95" s="29">
        <v>0.41920000000000002</v>
      </c>
      <c r="E95" s="29">
        <v>0.57890000000000008</v>
      </c>
      <c r="F95" s="29">
        <v>0.54480000000000006</v>
      </c>
      <c r="G95" s="29">
        <v>0</v>
      </c>
      <c r="H95" s="29">
        <v>1.1177000000000001</v>
      </c>
      <c r="I95" s="29">
        <v>1.3819000000000001</v>
      </c>
    </row>
    <row r="96" spans="2:9" ht="15.6" x14ac:dyDescent="0.3">
      <c r="B96" s="71">
        <v>25</v>
      </c>
      <c r="C96" s="29">
        <v>0.98370000000000002</v>
      </c>
      <c r="D96" s="29">
        <v>1.2577</v>
      </c>
      <c r="E96" s="29">
        <v>0.57890000000000008</v>
      </c>
      <c r="F96" s="29">
        <v>0</v>
      </c>
      <c r="G96" s="29">
        <v>0</v>
      </c>
      <c r="H96" s="29">
        <v>0.37260000000000004</v>
      </c>
      <c r="I96" s="29">
        <v>0.98410000000000009</v>
      </c>
    </row>
    <row r="97" spans="2:9" ht="16.2" thickBot="1" x14ac:dyDescent="0.35">
      <c r="B97" s="71">
        <v>26</v>
      </c>
      <c r="C97" s="29">
        <v>0</v>
      </c>
      <c r="D97" s="29">
        <v>0.83850000000000002</v>
      </c>
      <c r="E97" s="29">
        <v>0</v>
      </c>
      <c r="F97" s="29">
        <v>0</v>
      </c>
      <c r="G97" s="29">
        <v>0</v>
      </c>
      <c r="H97" s="29">
        <v>0.37260000000000004</v>
      </c>
      <c r="I97" s="29">
        <v>1.0050000000000001</v>
      </c>
    </row>
    <row r="98" spans="2:9" ht="18" customHeight="1" thickBot="1" x14ac:dyDescent="0.35">
      <c r="B98" s="331" t="s">
        <v>517</v>
      </c>
      <c r="C98" s="331"/>
      <c r="D98" s="331"/>
      <c r="E98" s="331"/>
      <c r="F98" s="331"/>
      <c r="G98" s="331"/>
      <c r="H98" s="331"/>
      <c r="I98" s="331"/>
    </row>
    <row r="99" spans="2:9" ht="15.6" x14ac:dyDescent="0.3">
      <c r="B99" s="81">
        <v>17</v>
      </c>
      <c r="C99" s="75">
        <v>3.3482000000000003</v>
      </c>
      <c r="D99" s="75">
        <v>3.9440000000000004</v>
      </c>
      <c r="E99" s="75">
        <v>1.8544</v>
      </c>
      <c r="F99" s="75">
        <v>1.9606000000000001</v>
      </c>
      <c r="G99" s="75">
        <v>2.1322000000000001</v>
      </c>
      <c r="H99" s="75">
        <v>4.1677</v>
      </c>
      <c r="I99" s="75">
        <v>5.9250000000000007</v>
      </c>
    </row>
    <row r="100" spans="2:9" ht="15.6" x14ac:dyDescent="0.3">
      <c r="B100" s="71">
        <v>18</v>
      </c>
      <c r="C100" s="29">
        <v>2.2322000000000002</v>
      </c>
      <c r="D100" s="29">
        <v>0</v>
      </c>
      <c r="E100" s="29">
        <v>1.8544</v>
      </c>
      <c r="F100" s="29">
        <v>0.98030000000000006</v>
      </c>
      <c r="G100" s="29">
        <v>2.1322000000000001</v>
      </c>
      <c r="H100" s="29">
        <v>3.7888000000000002</v>
      </c>
      <c r="I100" s="29">
        <v>4.7358000000000002</v>
      </c>
    </row>
    <row r="101" spans="2:9" ht="15.6" x14ac:dyDescent="0.3">
      <c r="B101" s="71">
        <v>19</v>
      </c>
      <c r="C101" s="29">
        <v>8.9286000000000012</v>
      </c>
      <c r="D101" s="29">
        <v>0</v>
      </c>
      <c r="E101" s="29">
        <v>0.92720000000000002</v>
      </c>
      <c r="F101" s="29">
        <v>0</v>
      </c>
      <c r="G101" s="29">
        <v>8.5287000000000006</v>
      </c>
      <c r="H101" s="29">
        <v>1.8944000000000001</v>
      </c>
      <c r="I101" s="29">
        <v>5.0488</v>
      </c>
    </row>
    <row r="102" spans="2:9" ht="15.6" x14ac:dyDescent="0.3">
      <c r="B102" s="71">
        <v>20</v>
      </c>
      <c r="C102" s="29">
        <v>3.3482000000000003</v>
      </c>
      <c r="D102" s="29">
        <v>1.3147</v>
      </c>
      <c r="E102" s="29">
        <v>0.92720000000000002</v>
      </c>
      <c r="F102" s="29">
        <v>0.98030000000000006</v>
      </c>
      <c r="G102" s="29">
        <v>4.2644000000000002</v>
      </c>
      <c r="H102" s="29">
        <v>1.8944000000000001</v>
      </c>
      <c r="I102" s="29">
        <v>3.4632000000000001</v>
      </c>
    </row>
    <row r="103" spans="2:9" ht="15.6" x14ac:dyDescent="0.3">
      <c r="B103" s="71">
        <v>21</v>
      </c>
      <c r="C103" s="29">
        <v>3.3482000000000003</v>
      </c>
      <c r="D103" s="29">
        <v>1.3147</v>
      </c>
      <c r="E103" s="29">
        <v>0.92720000000000002</v>
      </c>
      <c r="F103" s="29">
        <v>0.98030000000000006</v>
      </c>
      <c r="G103" s="29">
        <v>2.1322000000000001</v>
      </c>
      <c r="H103" s="29">
        <v>1.1367</v>
      </c>
      <c r="I103" s="29">
        <v>3.1503000000000001</v>
      </c>
    </row>
    <row r="104" spans="2:9" ht="15.6" x14ac:dyDescent="0.3">
      <c r="B104" s="71">
        <v>22</v>
      </c>
      <c r="C104" s="29">
        <v>1.1161000000000001</v>
      </c>
      <c r="D104" s="29">
        <v>0</v>
      </c>
      <c r="E104" s="29">
        <v>0</v>
      </c>
      <c r="F104" s="29">
        <v>0</v>
      </c>
      <c r="G104" s="29">
        <v>4.2644000000000002</v>
      </c>
      <c r="H104" s="29">
        <v>1.8944000000000001</v>
      </c>
      <c r="I104" s="29">
        <v>2.3783000000000003</v>
      </c>
    </row>
    <row r="105" spans="2:9" ht="15.6" x14ac:dyDescent="0.3">
      <c r="B105" s="71">
        <v>23</v>
      </c>
      <c r="C105" s="29">
        <v>0</v>
      </c>
      <c r="D105" s="29">
        <v>2.6293000000000002</v>
      </c>
      <c r="E105" s="29">
        <v>0</v>
      </c>
      <c r="F105" s="29">
        <v>1.9606000000000001</v>
      </c>
      <c r="G105" s="29">
        <v>2.1322000000000001</v>
      </c>
      <c r="H105" s="29">
        <v>1.5155000000000001</v>
      </c>
      <c r="I105" s="29">
        <v>3.0668000000000002</v>
      </c>
    </row>
    <row r="106" spans="2:9" ht="15.6" x14ac:dyDescent="0.3">
      <c r="B106" s="71">
        <v>24</v>
      </c>
      <c r="C106" s="29">
        <v>1.1161000000000001</v>
      </c>
      <c r="D106" s="29">
        <v>0</v>
      </c>
      <c r="E106" s="29">
        <v>2.7816000000000001</v>
      </c>
      <c r="F106" s="29">
        <v>0</v>
      </c>
      <c r="G106" s="29">
        <v>0</v>
      </c>
      <c r="H106" s="29">
        <v>0.37890000000000001</v>
      </c>
      <c r="I106" s="29">
        <v>1.7525000000000002</v>
      </c>
    </row>
    <row r="107" spans="2:9" ht="15.6" x14ac:dyDescent="0.3">
      <c r="B107" s="71">
        <v>25</v>
      </c>
      <c r="C107" s="29">
        <v>1.1161000000000001</v>
      </c>
      <c r="D107" s="29">
        <v>0</v>
      </c>
      <c r="E107" s="29">
        <v>1.8544</v>
      </c>
      <c r="F107" s="29">
        <v>0</v>
      </c>
      <c r="G107" s="29">
        <v>0</v>
      </c>
      <c r="H107" s="29">
        <v>0.37890000000000001</v>
      </c>
      <c r="I107" s="29">
        <v>1.4187000000000001</v>
      </c>
    </row>
    <row r="108" spans="2:9" ht="16.2" thickBot="1" x14ac:dyDescent="0.35">
      <c r="B108" s="72">
        <v>26</v>
      </c>
      <c r="C108" s="33">
        <v>2.2322000000000002</v>
      </c>
      <c r="D108" s="33">
        <v>0</v>
      </c>
      <c r="E108" s="33">
        <v>1.8544</v>
      </c>
      <c r="F108" s="33">
        <v>0.98030000000000006</v>
      </c>
      <c r="G108" s="33">
        <v>0</v>
      </c>
      <c r="H108" s="33">
        <v>0</v>
      </c>
      <c r="I108" s="33">
        <v>1.0640000000000001</v>
      </c>
    </row>
  </sheetData>
  <mergeCells count="12">
    <mergeCell ref="B98:I98"/>
    <mergeCell ref="C2:J2"/>
    <mergeCell ref="B8:B9"/>
    <mergeCell ref="C8:I8"/>
    <mergeCell ref="B10:I10"/>
    <mergeCell ref="B21:I21"/>
    <mergeCell ref="B32:I32"/>
    <mergeCell ref="B43:I43"/>
    <mergeCell ref="B54:I54"/>
    <mergeCell ref="B65:I65"/>
    <mergeCell ref="B76:I76"/>
    <mergeCell ref="B87:I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0"/>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898</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B8" s="26" t="s">
        <v>475</v>
      </c>
      <c r="C8" s="26" t="s">
        <v>899</v>
      </c>
      <c r="D8" s="126" t="s">
        <v>900</v>
      </c>
      <c r="E8" s="24" t="s">
        <v>901</v>
      </c>
      <c r="F8" s="26" t="s">
        <v>902</v>
      </c>
      <c r="G8" s="26" t="s">
        <v>903</v>
      </c>
    </row>
    <row r="9" spans="1:11" ht="15.6" x14ac:dyDescent="0.3">
      <c r="A9" s="333"/>
      <c r="B9" s="28">
        <v>42</v>
      </c>
      <c r="C9" s="207">
        <v>25.529202798270475</v>
      </c>
      <c r="D9" s="207">
        <v>21.137536342827865</v>
      </c>
      <c r="E9" s="207">
        <v>17.696337672028402</v>
      </c>
      <c r="F9" s="207">
        <v>18.124262099676425</v>
      </c>
      <c r="G9" s="208">
        <v>16.594682986514549</v>
      </c>
    </row>
    <row r="10" spans="1:11" ht="15.6" x14ac:dyDescent="0.3">
      <c r="A10" s="333"/>
      <c r="B10" s="28">
        <v>43</v>
      </c>
      <c r="C10" s="207">
        <v>35.071585624466849</v>
      </c>
      <c r="D10" s="207">
        <v>26.588204684603252</v>
      </c>
      <c r="E10" s="207">
        <v>23.743899161331875</v>
      </c>
      <c r="F10" s="207">
        <v>23.152283198296338</v>
      </c>
      <c r="G10" s="208">
        <v>19.759506441654139</v>
      </c>
    </row>
    <row r="11" spans="1:11" ht="15.6" x14ac:dyDescent="0.3">
      <c r="A11" s="333"/>
      <c r="B11" s="28">
        <v>44</v>
      </c>
      <c r="C11" s="207">
        <v>35.320131409707308</v>
      </c>
      <c r="D11" s="207">
        <v>25.802133655916151</v>
      </c>
      <c r="E11" s="207">
        <v>23.577613100120924</v>
      </c>
      <c r="F11" s="207">
        <v>22.990379119986574</v>
      </c>
      <c r="G11" s="208">
        <v>18.025733592316801</v>
      </c>
    </row>
    <row r="12" spans="1:11" ht="15.6" x14ac:dyDescent="0.3">
      <c r="A12" s="333"/>
      <c r="B12" s="28">
        <v>45</v>
      </c>
      <c r="C12" s="207">
        <v>36.767022945214293</v>
      </c>
      <c r="D12" s="207">
        <v>26.88190155246437</v>
      </c>
      <c r="E12" s="207">
        <v>25.398007875482893</v>
      </c>
      <c r="F12" s="207">
        <v>24.81629733648003</v>
      </c>
      <c r="G12" s="208">
        <v>20.172309501020177</v>
      </c>
    </row>
    <row r="13" spans="1:11" ht="15.6" x14ac:dyDescent="0.3">
      <c r="A13" s="333"/>
      <c r="B13" s="28">
        <v>46</v>
      </c>
      <c r="C13" s="207">
        <v>38.435830360400267</v>
      </c>
      <c r="D13" s="207">
        <v>30.786342266382714</v>
      </c>
      <c r="E13" s="207">
        <v>27.533470977349825</v>
      </c>
      <c r="F13" s="207">
        <v>27.397767918419056</v>
      </c>
      <c r="G13" s="208">
        <v>23.584814791779387</v>
      </c>
    </row>
    <row r="14" spans="1:11" ht="15.6" x14ac:dyDescent="0.3">
      <c r="A14" s="333"/>
      <c r="B14" s="28">
        <v>47</v>
      </c>
      <c r="C14" s="207">
        <v>33.704583805644297</v>
      </c>
      <c r="D14" s="207">
        <v>27.046026272739695</v>
      </c>
      <c r="E14" s="207">
        <v>25.021676263268642</v>
      </c>
      <c r="F14" s="207">
        <v>24.006776944931204</v>
      </c>
      <c r="G14" s="208">
        <v>20.823620994686582</v>
      </c>
    </row>
    <row r="15" spans="1:11" ht="15.6" x14ac:dyDescent="0.3">
      <c r="A15" s="333"/>
      <c r="B15" s="28">
        <v>48</v>
      </c>
      <c r="C15" s="207">
        <v>27.757238230247491</v>
      </c>
      <c r="D15" s="207">
        <v>24.808747191091793</v>
      </c>
      <c r="E15" s="207">
        <v>20.838269039119496</v>
      </c>
      <c r="F15" s="207">
        <v>21.281391626716836</v>
      </c>
      <c r="G15" s="208">
        <v>16.869885026091904</v>
      </c>
    </row>
    <row r="16" spans="1:11" ht="15.6" x14ac:dyDescent="0.3">
      <c r="A16" s="333"/>
      <c r="B16" s="28">
        <v>49</v>
      </c>
      <c r="C16" s="207">
        <v>26.505632668858009</v>
      </c>
      <c r="D16" s="207">
        <v>26.164935669156353</v>
      </c>
      <c r="E16" s="207">
        <v>21.739714528842011</v>
      </c>
      <c r="F16" s="207">
        <v>21.515253073164271</v>
      </c>
      <c r="G16" s="208">
        <v>18.869686513687356</v>
      </c>
    </row>
    <row r="17" spans="1:14" ht="15.6" x14ac:dyDescent="0.3">
      <c r="A17" s="333"/>
      <c r="B17" s="28">
        <v>50</v>
      </c>
      <c r="C17" s="207">
        <v>30.828554005004644</v>
      </c>
      <c r="D17" s="207">
        <v>33.602376940580463</v>
      </c>
      <c r="E17" s="207">
        <v>29.196331589459319</v>
      </c>
      <c r="F17" s="207">
        <v>27.046975748747894</v>
      </c>
      <c r="G17" s="208">
        <v>24.859917575154469</v>
      </c>
    </row>
    <row r="18" spans="1:14" ht="15.6" x14ac:dyDescent="0.3">
      <c r="A18" s="333"/>
      <c r="B18" s="28">
        <v>51</v>
      </c>
      <c r="C18" s="207">
        <v>39.572039664356666</v>
      </c>
      <c r="D18" s="207">
        <v>45.523014518472756</v>
      </c>
      <c r="E18" s="207">
        <v>40.477528057928467</v>
      </c>
      <c r="F18" s="207">
        <v>38.57814399281002</v>
      </c>
      <c r="G18" s="208">
        <v>34.299347532657769</v>
      </c>
    </row>
    <row r="19" spans="1:14" ht="15.6" x14ac:dyDescent="0.3">
      <c r="A19" s="333"/>
      <c r="B19" s="28">
        <v>52</v>
      </c>
      <c r="C19" s="207">
        <v>39.066071458688583</v>
      </c>
      <c r="D19" s="207">
        <v>49.418817089218713</v>
      </c>
      <c r="E19" s="207">
        <v>42.017862098619361</v>
      </c>
      <c r="F19" s="207">
        <v>38.704069387050943</v>
      </c>
      <c r="G19" s="208">
        <v>35.739571539779263</v>
      </c>
    </row>
    <row r="20" spans="1:14" ht="15.6" x14ac:dyDescent="0.3">
      <c r="A20" s="333"/>
      <c r="B20" s="28">
        <v>53</v>
      </c>
      <c r="C20" s="207">
        <v>54.609059671404715</v>
      </c>
      <c r="D20" s="207">
        <v>58.091512834293979</v>
      </c>
      <c r="E20" s="207">
        <v>52.625162424286238</v>
      </c>
      <c r="F20" s="207">
        <v>47.599799023070787</v>
      </c>
      <c r="G20" s="208">
        <v>44.848759049789734</v>
      </c>
    </row>
    <row r="21" spans="1:14" ht="15.6" x14ac:dyDescent="0.3">
      <c r="A21" s="333"/>
      <c r="B21" s="28">
        <v>1</v>
      </c>
      <c r="C21" s="207">
        <v>69.317644176527864</v>
      </c>
      <c r="D21" s="207">
        <v>69.882578264600482</v>
      </c>
      <c r="E21" s="207">
        <v>62.917394423448151</v>
      </c>
      <c r="F21" s="207">
        <v>58.933084504754312</v>
      </c>
      <c r="G21" s="208">
        <v>51.618729223392684</v>
      </c>
    </row>
    <row r="22" spans="1:14" ht="15.6" x14ac:dyDescent="0.3">
      <c r="A22" s="333"/>
      <c r="B22" s="28">
        <v>2</v>
      </c>
      <c r="C22" s="207">
        <v>66.858816229684706</v>
      </c>
      <c r="D22" s="207">
        <v>64.034555336895352</v>
      </c>
      <c r="E22" s="207">
        <v>59.206589689056443</v>
      </c>
      <c r="F22" s="207">
        <v>51.503486244539566</v>
      </c>
      <c r="G22" s="208">
        <v>46.114688431845572</v>
      </c>
      <c r="N22" s="209"/>
    </row>
    <row r="23" spans="1:14" ht="15.6" x14ac:dyDescent="0.3">
      <c r="A23" s="333"/>
      <c r="B23" s="28">
        <v>3</v>
      </c>
      <c r="C23" s="207">
        <v>53.020141972903183</v>
      </c>
      <c r="D23" s="207">
        <v>50.049401540802876</v>
      </c>
      <c r="E23" s="207">
        <v>44.765958057579262</v>
      </c>
      <c r="F23" s="207">
        <v>40.511998261509987</v>
      </c>
      <c r="G23" s="208">
        <v>32.638961893874388</v>
      </c>
    </row>
    <row r="24" spans="1:14" ht="15.6" x14ac:dyDescent="0.3">
      <c r="A24" s="333"/>
      <c r="B24" s="28">
        <v>4</v>
      </c>
      <c r="C24" s="207">
        <v>39.350123784677685</v>
      </c>
      <c r="D24" s="207">
        <v>35.68416944512542</v>
      </c>
      <c r="E24" s="207">
        <v>30.815432711776456</v>
      </c>
      <c r="F24" s="207">
        <v>28.49511778251857</v>
      </c>
      <c r="G24" s="208">
        <v>24.584715535577111</v>
      </c>
    </row>
    <row r="25" spans="1:14" ht="15.6" x14ac:dyDescent="0.3">
      <c r="A25" s="333"/>
      <c r="B25" s="28">
        <v>5</v>
      </c>
      <c r="C25" s="207">
        <v>30.961703532812042</v>
      </c>
      <c r="D25" s="207">
        <v>25.162911061159608</v>
      </c>
      <c r="E25" s="207">
        <v>22.816197977733946</v>
      </c>
      <c r="F25" s="207">
        <v>21.641178467405201</v>
      </c>
      <c r="G25" s="208">
        <v>16.723110604983983</v>
      </c>
    </row>
    <row r="26" spans="1:14" ht="15.6" x14ac:dyDescent="0.3">
      <c r="A26" s="333"/>
      <c r="B26" s="28">
        <v>6</v>
      </c>
      <c r="C26" s="207">
        <v>24.100064533137811</v>
      </c>
      <c r="D26" s="207">
        <v>19.055743838282904</v>
      </c>
      <c r="E26" s="207">
        <v>16.444816263967045</v>
      </c>
      <c r="F26" s="207">
        <v>15.317924742307174</v>
      </c>
      <c r="G26" s="208">
        <v>12.28318436646931</v>
      </c>
    </row>
    <row r="27" spans="1:14" ht="15.6" x14ac:dyDescent="0.3">
      <c r="A27" s="333"/>
      <c r="B27" s="28">
        <v>7</v>
      </c>
      <c r="C27" s="207">
        <v>19.484214235814914</v>
      </c>
      <c r="D27" s="207">
        <v>14.05425894147157</v>
      </c>
      <c r="E27" s="207">
        <v>12.383935611236494</v>
      </c>
      <c r="F27" s="207">
        <v>11.657093638303051</v>
      </c>
      <c r="G27" s="208">
        <v>10.200822267000651</v>
      </c>
    </row>
    <row r="28" spans="1:14" ht="15.6" x14ac:dyDescent="0.3">
      <c r="A28" s="333"/>
      <c r="B28" s="28">
        <v>8</v>
      </c>
      <c r="C28" s="207">
        <v>13.421472402985035</v>
      </c>
      <c r="D28" s="207">
        <v>9.6228914940376953</v>
      </c>
      <c r="E28" s="207">
        <v>7.7629334891637942</v>
      </c>
      <c r="F28" s="207">
        <v>8.0232465473505563</v>
      </c>
      <c r="G28" s="208">
        <v>5.5315609955048499</v>
      </c>
    </row>
    <row r="29" spans="1:14" ht="15.6" x14ac:dyDescent="0.3">
      <c r="A29" s="333"/>
      <c r="B29" s="28">
        <v>9</v>
      </c>
      <c r="C29" s="207">
        <v>10.625332319029818</v>
      </c>
      <c r="D29" s="207">
        <v>7.083277401356292</v>
      </c>
      <c r="E29" s="207">
        <v>6.5639234688532646</v>
      </c>
      <c r="F29" s="207">
        <v>6.6650512237519752</v>
      </c>
      <c r="G29" s="208">
        <v>4.5775272583033502</v>
      </c>
    </row>
    <row r="30" spans="1:14" ht="15.6" x14ac:dyDescent="0.3">
      <c r="A30" s="333"/>
      <c r="B30" s="28">
        <v>10</v>
      </c>
      <c r="C30" s="207">
        <v>8.051108114753589</v>
      </c>
      <c r="D30" s="207">
        <v>5.9084899299118341</v>
      </c>
      <c r="E30" s="207">
        <v>4.682265407781995</v>
      </c>
      <c r="F30" s="207">
        <v>4.6772289289487556</v>
      </c>
      <c r="G30" s="208">
        <v>3.8344817514444896</v>
      </c>
    </row>
    <row r="31" spans="1:14" ht="15.6" x14ac:dyDescent="0.3">
      <c r="A31" s="333"/>
      <c r="B31" s="28">
        <v>11</v>
      </c>
      <c r="C31" s="207">
        <v>7.6782894368928929</v>
      </c>
      <c r="D31" s="207">
        <v>5.839384784532748</v>
      </c>
      <c r="E31" s="207">
        <v>4.8310476730760019</v>
      </c>
      <c r="F31" s="207">
        <v>4.4793461665701537</v>
      </c>
      <c r="G31" s="208">
        <v>3.5042393039516631</v>
      </c>
    </row>
    <row r="32" spans="1:14" ht="15.6" x14ac:dyDescent="0.3">
      <c r="A32" s="333"/>
      <c r="B32" s="28">
        <v>12</v>
      </c>
      <c r="C32" s="207">
        <v>7.8203155998874445</v>
      </c>
      <c r="D32" s="207">
        <v>5.4333920554306196</v>
      </c>
      <c r="E32" s="207">
        <v>4.6034983261557558</v>
      </c>
      <c r="F32" s="207">
        <v>3.8407245243483046</v>
      </c>
      <c r="G32" s="208">
        <v>2.788714001050538</v>
      </c>
    </row>
    <row r="33" spans="1:7" ht="15.6" x14ac:dyDescent="0.3">
      <c r="A33" s="333"/>
      <c r="B33" s="28">
        <v>13</v>
      </c>
      <c r="C33" s="207">
        <v>6.4533137810648951</v>
      </c>
      <c r="D33" s="207">
        <v>4.90646532191509</v>
      </c>
      <c r="E33" s="207">
        <v>3.6845490405162988</v>
      </c>
      <c r="F33" s="207">
        <v>3.2200922241608736</v>
      </c>
      <c r="G33" s="208">
        <v>2.7061533891773313</v>
      </c>
    </row>
    <row r="34" spans="1:7" ht="15.6" x14ac:dyDescent="0.3">
      <c r="A34" s="333"/>
      <c r="B34" s="28">
        <v>14</v>
      </c>
      <c r="C34" s="207">
        <v>7.6250296257699368</v>
      </c>
      <c r="D34" s="207">
        <v>5.8998517867394478</v>
      </c>
      <c r="E34" s="207">
        <v>4.8135438771590611</v>
      </c>
      <c r="F34" s="207">
        <v>4.1375486679162066</v>
      </c>
      <c r="G34" s="208">
        <v>3.4125052907592108</v>
      </c>
    </row>
    <row r="35" spans="1:7" ht="15.6" x14ac:dyDescent="0.3">
      <c r="A35" s="333"/>
      <c r="B35" s="28">
        <v>15</v>
      </c>
      <c r="C35" s="207">
        <v>5.3614876530442865</v>
      </c>
      <c r="D35" s="207">
        <v>4.6818735994330618</v>
      </c>
      <c r="E35" s="207">
        <v>4.0083692649797271</v>
      </c>
      <c r="F35" s="207">
        <v>3.5169163677287756</v>
      </c>
      <c r="G35" s="208">
        <v>2.9813554287546866</v>
      </c>
    </row>
    <row r="36" spans="1:7" ht="15.6" x14ac:dyDescent="0.3">
      <c r="A36" s="333"/>
      <c r="B36" s="28">
        <v>16</v>
      </c>
      <c r="C36" s="207">
        <v>4.0566222805318528</v>
      </c>
      <c r="D36" s="207">
        <v>4.0599272910212898</v>
      </c>
      <c r="E36" s="207">
        <v>3.5970300609315884</v>
      </c>
      <c r="F36" s="207">
        <v>3.2740602502641285</v>
      </c>
      <c r="G36" s="208">
        <v>2.6878065865388407</v>
      </c>
    </row>
    <row r="37" spans="1:7" ht="15.6" x14ac:dyDescent="0.3">
      <c r="A37" s="333"/>
      <c r="B37" s="28">
        <v>17</v>
      </c>
      <c r="C37" s="207">
        <v>3.5506540748637656</v>
      </c>
      <c r="D37" s="207">
        <v>2.6346336675776452</v>
      </c>
      <c r="E37" s="207">
        <v>2.3017491630778779</v>
      </c>
      <c r="F37" s="207">
        <v>2.4195665036292597</v>
      </c>
      <c r="G37" s="208">
        <v>1.7245994480180959</v>
      </c>
    </row>
    <row r="38" spans="1:7" ht="15.6" x14ac:dyDescent="0.3">
      <c r="A38" s="333"/>
      <c r="B38" s="28">
        <v>18</v>
      </c>
      <c r="C38" s="207">
        <v>2.9204129765754474</v>
      </c>
      <c r="D38" s="207">
        <v>2.4445945177851596</v>
      </c>
      <c r="E38" s="207">
        <v>1.8641542651543273</v>
      </c>
      <c r="F38" s="207">
        <v>1.7449661773385741</v>
      </c>
      <c r="G38" s="208">
        <v>1.4035304018445143</v>
      </c>
    </row>
    <row r="39" spans="1:7" ht="15.6" x14ac:dyDescent="0.3">
      <c r="A39" s="333"/>
      <c r="B39" s="28">
        <v>19</v>
      </c>
      <c r="C39" s="207">
        <v>2.6896204617093025</v>
      </c>
      <c r="D39" s="207">
        <v>2.0126873591658732</v>
      </c>
      <c r="E39" s="207">
        <v>1.6103492243586677</v>
      </c>
      <c r="F39" s="207">
        <v>1.2682486134264892</v>
      </c>
      <c r="G39" s="208">
        <v>1.2751027833750814</v>
      </c>
    </row>
    <row r="40" spans="1:7" ht="15.6" x14ac:dyDescent="0.3">
      <c r="A40" s="333"/>
      <c r="B40" s="28">
        <v>20</v>
      </c>
      <c r="C40" s="207">
        <v>2.9736727876984039</v>
      </c>
      <c r="D40" s="207">
        <v>2.4100419450956165</v>
      </c>
      <c r="E40" s="207">
        <v>1.5665897345663125</v>
      </c>
      <c r="F40" s="207">
        <v>1.4121633497018355</v>
      </c>
      <c r="G40" s="208">
        <v>1.2751027833750814</v>
      </c>
    </row>
    <row r="41" spans="1:7" ht="15.6" x14ac:dyDescent="0.3">
      <c r="A41" s="333"/>
      <c r="B41" s="28">
        <v>21</v>
      </c>
      <c r="C41" s="207">
        <v>3.2488484785003457</v>
      </c>
      <c r="D41" s="207">
        <v>2.8765016764044455</v>
      </c>
      <c r="E41" s="207">
        <v>1.9954327345313922</v>
      </c>
      <c r="F41" s="207">
        <v>2.1047530180269396</v>
      </c>
      <c r="G41" s="208">
        <v>1.5869984282294178</v>
      </c>
    </row>
    <row r="42" spans="1:7" ht="15.6" x14ac:dyDescent="0.3">
      <c r="A42" s="333"/>
      <c r="B42" s="28">
        <v>22</v>
      </c>
      <c r="C42" s="207">
        <v>4.0033624694088958</v>
      </c>
      <c r="D42" s="207">
        <v>3.6366582755743893</v>
      </c>
      <c r="E42" s="207">
        <v>2.6518250814167188</v>
      </c>
      <c r="F42" s="207">
        <v>2.7343799892315799</v>
      </c>
      <c r="G42" s="208">
        <v>2.4309513495999755</v>
      </c>
    </row>
    <row r="43" spans="1:7" ht="15.6" x14ac:dyDescent="0.3">
      <c r="A43" s="333"/>
      <c r="B43" s="28">
        <v>23</v>
      </c>
      <c r="C43" s="207">
        <v>5.7165530605306634</v>
      </c>
      <c r="D43" s="207">
        <v>3.8785262844011892</v>
      </c>
      <c r="E43" s="207">
        <v>3.500759183388408</v>
      </c>
      <c r="F43" s="207">
        <v>3.247076237212501</v>
      </c>
      <c r="G43" s="208">
        <v>3.0455692379894033</v>
      </c>
    </row>
    <row r="44" spans="1:7" ht="15.6" x14ac:dyDescent="0.3">
      <c r="A44" s="333"/>
      <c r="B44" s="28">
        <v>24</v>
      </c>
      <c r="C44" s="207">
        <v>6.9504053515458226</v>
      </c>
      <c r="D44" s="207">
        <v>5.8739373572222906</v>
      </c>
      <c r="E44" s="207">
        <v>4.5247312445295167</v>
      </c>
      <c r="F44" s="207">
        <v>4.7941596521724739</v>
      </c>
      <c r="G44" s="208">
        <v>4.0179497778293936</v>
      </c>
    </row>
    <row r="45" spans="1:7" ht="15.6" x14ac:dyDescent="0.3">
      <c r="A45" s="333"/>
      <c r="B45" s="28">
        <v>25</v>
      </c>
      <c r="C45" s="207">
        <v>8.8855118223465741</v>
      </c>
      <c r="D45" s="207">
        <v>7.6533948507337497</v>
      </c>
      <c r="E45" s="207">
        <v>6.5026601831439672</v>
      </c>
      <c r="F45" s="207">
        <v>7.6004970095417272</v>
      </c>
      <c r="G45" s="208">
        <v>7.1185594237342675</v>
      </c>
    </row>
    <row r="46" spans="1:7" ht="15.6" x14ac:dyDescent="0.3">
      <c r="A46" s="333"/>
      <c r="B46" s="28">
        <v>26</v>
      </c>
      <c r="C46" s="207">
        <v>13.03977708993718</v>
      </c>
      <c r="D46" s="207">
        <v>12.127953014029554</v>
      </c>
      <c r="E46" s="207">
        <v>11.009887631756541</v>
      </c>
      <c r="F46" s="207">
        <v>11.504184231010495</v>
      </c>
      <c r="G46" s="208">
        <v>10.292556280193104</v>
      </c>
    </row>
    <row r="47" spans="1:7" ht="15.6" x14ac:dyDescent="0.3">
      <c r="A47" s="333"/>
      <c r="B47" s="28">
        <v>27</v>
      </c>
      <c r="C47" s="207">
        <v>19.981305806295843</v>
      </c>
      <c r="D47" s="207">
        <v>16.740721468083528</v>
      </c>
      <c r="E47" s="207">
        <v>15.035760692653211</v>
      </c>
      <c r="F47" s="207">
        <v>15.902578358425767</v>
      </c>
      <c r="G47" s="208">
        <v>14.356373064618722</v>
      </c>
    </row>
    <row r="48" spans="1:7" ht="15.6" x14ac:dyDescent="0.3">
      <c r="A48" s="333"/>
      <c r="B48" s="28">
        <v>28</v>
      </c>
      <c r="C48" s="207">
        <v>27.659595243188736</v>
      </c>
      <c r="D48" s="207">
        <v>24.074505021439009</v>
      </c>
      <c r="E48" s="207">
        <v>22.361099283893452</v>
      </c>
      <c r="F48" s="207">
        <v>22.855459054728438</v>
      </c>
      <c r="G48" s="208">
        <v>21.869388745080535</v>
      </c>
    </row>
    <row r="49" spans="1:7" ht="15.6" x14ac:dyDescent="0.3">
      <c r="A49" s="333"/>
      <c r="B49" s="28">
        <v>29</v>
      </c>
      <c r="C49" s="207">
        <v>27.251270024579402</v>
      </c>
      <c r="D49" s="207">
        <v>23.823998869439823</v>
      </c>
      <c r="E49" s="207">
        <v>21.31087152887693</v>
      </c>
      <c r="F49" s="207">
        <v>21.497263731129856</v>
      </c>
      <c r="G49" s="208">
        <v>19.988841474635269</v>
      </c>
    </row>
    <row r="50" spans="1:7" ht="15.6" x14ac:dyDescent="0.3">
      <c r="A50" s="333"/>
      <c r="B50" s="28">
        <v>30</v>
      </c>
      <c r="C50" s="207">
        <v>24.029051451640537</v>
      </c>
      <c r="D50" s="207">
        <v>21.543529071929992</v>
      </c>
      <c r="E50" s="207">
        <v>18.877843896421989</v>
      </c>
      <c r="F50" s="207">
        <v>18.708915715795023</v>
      </c>
      <c r="G50" s="208">
        <v>18.218375020020947</v>
      </c>
    </row>
    <row r="51" spans="1:7" ht="15.6" x14ac:dyDescent="0.3">
      <c r="A51" s="210"/>
      <c r="B51" s="28">
        <v>31</v>
      </c>
      <c r="C51" s="207">
        <v>24.668169185116014</v>
      </c>
      <c r="D51" s="207">
        <v>22.200027953031306</v>
      </c>
      <c r="E51" s="207">
        <v>19.297934998428595</v>
      </c>
      <c r="F51" s="207">
        <v>18.457064927313162</v>
      </c>
      <c r="G51" s="208">
        <v>17.264341282819448</v>
      </c>
    </row>
    <row r="52" spans="1:7" ht="15.6" x14ac:dyDescent="0.3">
      <c r="A52" s="210"/>
      <c r="B52" s="28">
        <v>32</v>
      </c>
      <c r="C52" s="207">
        <v>25.174137390784097</v>
      </c>
      <c r="D52" s="207">
        <v>22.73559282971922</v>
      </c>
      <c r="E52" s="207">
        <v>20.313155161611235</v>
      </c>
      <c r="F52" s="207">
        <v>19.824254921928954</v>
      </c>
      <c r="G52" s="208">
        <v>18.475230256959815</v>
      </c>
    </row>
    <row r="53" spans="1:7" ht="15.6" x14ac:dyDescent="0.3">
      <c r="A53" s="210"/>
      <c r="B53" s="28">
        <v>33</v>
      </c>
      <c r="C53" s="207">
        <v>26.541139209606651</v>
      </c>
      <c r="D53" s="207">
        <v>24.178162739507638</v>
      </c>
      <c r="E53" s="207">
        <v>21.503413283963294</v>
      </c>
      <c r="F53" s="207">
        <v>22.090912018265659</v>
      </c>
      <c r="G53" s="208">
        <v>20.172309501020177</v>
      </c>
    </row>
    <row r="54" spans="1:7" ht="15.6" x14ac:dyDescent="0.3">
      <c r="A54" s="210"/>
      <c r="B54" s="28">
        <v>34</v>
      </c>
      <c r="C54" s="207">
        <v>26.692042007788359</v>
      </c>
      <c r="D54" s="207">
        <v>24.316373030265808</v>
      </c>
      <c r="E54" s="207">
        <v>23.20128148790667</v>
      </c>
      <c r="F54" s="207">
        <v>20.516844590254056</v>
      </c>
      <c r="G54" s="208">
        <v>19.814546849569613</v>
      </c>
    </row>
    <row r="55" spans="1:7" ht="15.6" x14ac:dyDescent="0.3">
      <c r="A55" s="210"/>
      <c r="B55" s="28">
        <v>35</v>
      </c>
      <c r="C55" s="207">
        <v>26.541139209606651</v>
      </c>
      <c r="D55" s="207">
        <v>24.014038019232309</v>
      </c>
      <c r="E55" s="207">
        <v>22.378603079810397</v>
      </c>
      <c r="F55" s="207">
        <v>21.43430103400939</v>
      </c>
      <c r="G55" s="208">
        <v>19.475131000757539</v>
      </c>
    </row>
    <row r="56" spans="1:7" ht="15.6" x14ac:dyDescent="0.3">
      <c r="A56" s="210"/>
      <c r="B56" s="28">
        <v>36</v>
      </c>
      <c r="C56" s="207">
        <v>24.623786009180215</v>
      </c>
      <c r="D56" s="207">
        <v>22.225942382548464</v>
      </c>
      <c r="E56" s="207">
        <v>18.921603386214343</v>
      </c>
      <c r="F56" s="207">
        <v>18.115267428659216</v>
      </c>
      <c r="G56" s="208">
        <v>15.915851288890405</v>
      </c>
    </row>
    <row r="57" spans="1:7" ht="15.6" x14ac:dyDescent="0.3">
      <c r="A57" s="210"/>
      <c r="B57" s="28">
        <v>37</v>
      </c>
      <c r="C57" s="207">
        <v>20.593793634209842</v>
      </c>
      <c r="D57" s="207">
        <v>18.762046970421789</v>
      </c>
      <c r="E57" s="207">
        <v>16.506079549676343</v>
      </c>
      <c r="F57" s="207">
        <v>16.532205329630408</v>
      </c>
      <c r="G57" s="208">
        <v>14.429760275172686</v>
      </c>
    </row>
    <row r="58" spans="1:7" ht="15.6" x14ac:dyDescent="0.3">
      <c r="A58" s="210"/>
      <c r="B58" s="28">
        <v>38</v>
      </c>
      <c r="C58" s="207">
        <v>18.126089052179527</v>
      </c>
      <c r="D58" s="207">
        <v>17.155352340358046</v>
      </c>
      <c r="E58" s="207">
        <v>15.910950488500314</v>
      </c>
      <c r="F58" s="207">
        <v>16.622152039802501</v>
      </c>
      <c r="G58" s="208">
        <v>15.723209861186255</v>
      </c>
    </row>
    <row r="59" spans="1:7" ht="15.6" x14ac:dyDescent="0.3">
      <c r="A59" s="210"/>
      <c r="B59" s="28">
        <v>39</v>
      </c>
      <c r="C59" s="207">
        <v>17.61124421132428</v>
      </c>
      <c r="D59" s="207">
        <v>17.880956366838443</v>
      </c>
      <c r="E59" s="207">
        <v>16.838651672098241</v>
      </c>
      <c r="F59" s="207">
        <v>16.226386515045295</v>
      </c>
      <c r="G59" s="208">
        <v>15.218672788627771</v>
      </c>
    </row>
    <row r="60" spans="1:7" ht="15.6" x14ac:dyDescent="0.3">
      <c r="A60" s="210"/>
      <c r="B60" s="28">
        <v>40</v>
      </c>
      <c r="C60" s="207">
        <v>20.114455334103233</v>
      </c>
      <c r="D60" s="207">
        <v>18.286949095940571</v>
      </c>
      <c r="E60" s="207">
        <v>18.89534769233893</v>
      </c>
      <c r="F60" s="207">
        <v>18.60997433460572</v>
      </c>
      <c r="G60" s="208">
        <v>19.429263994161314</v>
      </c>
    </row>
    <row r="61" spans="1:7" ht="15.6" x14ac:dyDescent="0.3">
      <c r="A61" s="210"/>
      <c r="B61" s="28">
        <v>41</v>
      </c>
      <c r="C61" s="207">
        <v>22.10282161602694</v>
      </c>
      <c r="D61" s="207">
        <v>21.206641488206948</v>
      </c>
      <c r="E61" s="207">
        <v>23.166273896072784</v>
      </c>
      <c r="F61" s="207">
        <v>23.799899511535394</v>
      </c>
      <c r="G61" s="208">
        <v>22.933503298112978</v>
      </c>
    </row>
    <row r="62" spans="1:7" ht="15.6" x14ac:dyDescent="0.3">
      <c r="A62" s="210"/>
      <c r="B62" s="28">
        <v>42</v>
      </c>
      <c r="C62" s="207">
        <v>24.499513116559985</v>
      </c>
      <c r="D62" s="207">
        <v>23.754893724060736</v>
      </c>
      <c r="E62" s="207">
        <v>25.082939548977944</v>
      </c>
      <c r="F62" s="207">
        <v>26.795124960266044</v>
      </c>
      <c r="G62" s="208">
        <v>28.611838714725749</v>
      </c>
    </row>
    <row r="63" spans="1:7" ht="15.6" x14ac:dyDescent="0.3">
      <c r="A63" s="210"/>
      <c r="B63" s="28">
        <v>43</v>
      </c>
      <c r="C63" s="207">
        <v>23.95803837014326</v>
      </c>
      <c r="D63" s="207">
        <v>22.502362964064805</v>
      </c>
      <c r="E63" s="207">
        <v>22.361099283893452</v>
      </c>
      <c r="F63" s="207">
        <v>23.673974117294467</v>
      </c>
      <c r="G63" s="208">
        <v>24.107698666976361</v>
      </c>
    </row>
    <row r="64" spans="1:7" ht="15.6" x14ac:dyDescent="0.3">
      <c r="A64" s="210"/>
      <c r="B64" s="28">
        <v>44</v>
      </c>
      <c r="C64" s="207">
        <v>19.519720776563553</v>
      </c>
      <c r="D64" s="207">
        <v>18.934809833869505</v>
      </c>
      <c r="E64" s="207">
        <v>18.221451549536663</v>
      </c>
      <c r="F64" s="207">
        <v>18.169235454762472</v>
      </c>
      <c r="G64" s="208">
        <v>17.842265565931896</v>
      </c>
    </row>
    <row r="65" spans="1:7" ht="15.6" x14ac:dyDescent="0.3">
      <c r="A65" s="210"/>
      <c r="B65" s="28">
        <v>45</v>
      </c>
      <c r="C65" s="207">
        <v>18.95161612458535</v>
      </c>
      <c r="D65" s="207">
        <v>19.168039699523916</v>
      </c>
      <c r="E65" s="207">
        <v>17.039945325143076</v>
      </c>
      <c r="F65" s="207">
        <v>17.593576509661084</v>
      </c>
      <c r="G65" s="208">
        <v>15.989238499444369</v>
      </c>
    </row>
    <row r="66" spans="1:7" ht="15.6" x14ac:dyDescent="0.3">
      <c r="A66" s="210"/>
      <c r="B66" s="28">
        <v>46</v>
      </c>
      <c r="C66" s="207">
        <v>17.522477859452685</v>
      </c>
      <c r="D66" s="207">
        <v>18.088271802975701</v>
      </c>
      <c r="E66" s="207">
        <v>16.462320059883986</v>
      </c>
      <c r="F66" s="207">
        <v>16.631146710819706</v>
      </c>
      <c r="G66" s="208">
        <v>15.484701426885881</v>
      </c>
    </row>
    <row r="67" spans="1:7" ht="15.6" x14ac:dyDescent="0.3">
      <c r="A67" s="210"/>
      <c r="B67" s="28">
        <v>47</v>
      </c>
      <c r="C67" s="207">
        <v>17.975186253997816</v>
      </c>
      <c r="D67" s="207">
        <v>17.552706926287787</v>
      </c>
      <c r="E67" s="207">
        <v>18.282714835245958</v>
      </c>
      <c r="F67" s="207">
        <v>17.566592496609459</v>
      </c>
      <c r="G67" s="208">
        <v>15.530568433482108</v>
      </c>
    </row>
    <row r="68" spans="1:7" ht="15.6" x14ac:dyDescent="0.3">
      <c r="A68" s="210"/>
      <c r="B68" s="28">
        <v>48</v>
      </c>
      <c r="C68" s="207">
        <v>21.801016019663525</v>
      </c>
      <c r="D68" s="207">
        <v>22.994737124890793</v>
      </c>
      <c r="E68" s="207">
        <v>21.468405692129409</v>
      </c>
      <c r="F68" s="207">
        <v>21.973981295041941</v>
      </c>
      <c r="G68" s="208">
        <v>19.860413856165838</v>
      </c>
    </row>
    <row r="69" spans="1:7" ht="15.6" x14ac:dyDescent="0.3">
      <c r="A69" s="210"/>
      <c r="B69" s="28">
        <v>49</v>
      </c>
      <c r="C69" s="207">
        <v>26.443496222547896</v>
      </c>
      <c r="D69" s="207">
        <v>30.872723698106569</v>
      </c>
      <c r="E69" s="207">
        <v>29.012541732331428</v>
      </c>
      <c r="F69" s="207">
        <v>27.964432192503232</v>
      </c>
      <c r="G69" s="208">
        <v>25.850644917632948</v>
      </c>
    </row>
    <row r="70" spans="1:7" ht="15.6" x14ac:dyDescent="0.3">
      <c r="A70" s="210"/>
      <c r="B70" s="28">
        <v>50</v>
      </c>
      <c r="C70" s="207">
        <v>47.703037495794696</v>
      </c>
      <c r="D70" s="207">
        <v>65.762183971372508</v>
      </c>
      <c r="E70" s="207">
        <v>60.641900954245685</v>
      </c>
      <c r="F70" s="207">
        <v>61.064821535832884</v>
      </c>
      <c r="G70" s="208">
        <v>55.471557777475667</v>
      </c>
    </row>
    <row r="71" spans="1:7" ht="15.6" x14ac:dyDescent="0.3">
      <c r="A71" s="210"/>
      <c r="B71" s="28">
        <v>51</v>
      </c>
      <c r="C71" s="207">
        <v>75.371509374170586</v>
      </c>
      <c r="D71" s="207">
        <v>86.165478144547578</v>
      </c>
      <c r="E71" s="207">
        <v>77.454296932468523</v>
      </c>
      <c r="F71" s="207">
        <v>74.251009247061489</v>
      </c>
      <c r="G71" s="208">
        <v>72.295575796971349</v>
      </c>
    </row>
    <row r="72" spans="1:7" ht="15.6" x14ac:dyDescent="0.3">
      <c r="A72" s="210"/>
      <c r="B72" s="28">
        <v>52</v>
      </c>
      <c r="C72" s="207">
        <v>145.83423948984202</v>
      </c>
      <c r="D72" s="207">
        <v>144.40383941277213</v>
      </c>
      <c r="E72" s="207">
        <v>135.87321580526259</v>
      </c>
      <c r="F72" s="207">
        <v>132.12272257178512</v>
      </c>
      <c r="G72" s="208">
        <v>119.67619361087276</v>
      </c>
    </row>
    <row r="73" spans="1:7" ht="15.6" x14ac:dyDescent="0.3">
      <c r="A73" s="210"/>
      <c r="B73" s="28">
        <v>1</v>
      </c>
      <c r="C73" s="207">
        <v>145.66558342128599</v>
      </c>
      <c r="D73" s="207">
        <v>145.85504746573292</v>
      </c>
      <c r="E73" s="207">
        <v>138.95388388664435</v>
      </c>
      <c r="F73" s="207">
        <v>139.98406504082593</v>
      </c>
      <c r="G73" s="208">
        <v>126.54707119898741</v>
      </c>
    </row>
    <row r="74" spans="1:7" ht="15.6" x14ac:dyDescent="0.3">
      <c r="A74" s="210"/>
      <c r="B74" s="28">
        <v>2</v>
      </c>
      <c r="C74" s="207">
        <v>94.749203987739591</v>
      </c>
      <c r="D74" s="207">
        <v>89.663926129363801</v>
      </c>
      <c r="E74" s="207">
        <v>80.18488909551148</v>
      </c>
      <c r="F74" s="207">
        <v>76.949410552224236</v>
      </c>
      <c r="G74" s="208">
        <v>68.846376900935155</v>
      </c>
    </row>
    <row r="75" spans="1:7" ht="15.6" x14ac:dyDescent="0.3">
      <c r="A75" s="210"/>
      <c r="B75" s="28">
        <v>3</v>
      </c>
      <c r="C75" s="207">
        <v>72.477726303156615</v>
      </c>
      <c r="D75" s="207">
        <v>68.465922784329237</v>
      </c>
      <c r="E75" s="207">
        <v>63.083680484659105</v>
      </c>
      <c r="F75" s="207">
        <v>58.690228387289672</v>
      </c>
      <c r="G75" s="208">
        <v>53.113993638429655</v>
      </c>
    </row>
    <row r="76" spans="1:7" ht="15.6" x14ac:dyDescent="0.3">
      <c r="A76" s="210"/>
      <c r="B76" s="28">
        <v>4</v>
      </c>
      <c r="C76" s="207">
        <v>61.364179048833037</v>
      </c>
      <c r="D76" s="207">
        <v>59.257662162566049</v>
      </c>
      <c r="E76" s="207">
        <v>55.452025464872371</v>
      </c>
      <c r="F76" s="207">
        <v>52.483905385415362</v>
      </c>
      <c r="G76" s="208">
        <v>50.022557393844025</v>
      </c>
    </row>
    <row r="77" spans="1:7" ht="15.6" x14ac:dyDescent="0.3">
      <c r="A77" s="210"/>
      <c r="B77" s="28">
        <v>5</v>
      </c>
      <c r="C77" s="207">
        <v>49.362968275793506</v>
      </c>
      <c r="D77" s="207">
        <v>49.28924494163293</v>
      </c>
      <c r="E77" s="207">
        <v>48.468010894012501</v>
      </c>
      <c r="F77" s="207">
        <v>48.139479284103338</v>
      </c>
      <c r="G77" s="208">
        <v>47.683340057436496</v>
      </c>
    </row>
    <row r="78" spans="1:7" ht="15.6" x14ac:dyDescent="0.3">
      <c r="A78" s="210"/>
      <c r="B78" s="28">
        <v>6</v>
      </c>
      <c r="C78" s="207">
        <v>38.222791115908436</v>
      </c>
      <c r="D78" s="207">
        <v>40.348766758213706</v>
      </c>
      <c r="E78" s="207">
        <v>40.93262675176895</v>
      </c>
      <c r="F78" s="207">
        <v>40.754854378974635</v>
      </c>
      <c r="G78" s="208">
        <v>41.225265528687885</v>
      </c>
    </row>
    <row r="79" spans="1:7" ht="15.6" x14ac:dyDescent="0.3">
      <c r="A79" s="210"/>
      <c r="B79" s="28">
        <v>7</v>
      </c>
      <c r="C79" s="207">
        <v>29.088733508321404</v>
      </c>
      <c r="D79" s="207">
        <v>30.207586673832868</v>
      </c>
      <c r="E79" s="207">
        <v>30.850440303610345</v>
      </c>
      <c r="F79" s="207">
        <v>31.436375205145957</v>
      </c>
      <c r="G79" s="208">
        <v>29.134722589922724</v>
      </c>
    </row>
    <row r="80" spans="1:7" ht="15.6" x14ac:dyDescent="0.3">
      <c r="A80" s="210"/>
      <c r="B80" s="28">
        <v>8</v>
      </c>
      <c r="C80" s="207">
        <v>24.552772927682941</v>
      </c>
      <c r="D80" s="207">
        <v>26.769605691223354</v>
      </c>
      <c r="E80" s="207">
        <v>27.524719079391353</v>
      </c>
      <c r="F80" s="207">
        <v>29.061782056602748</v>
      </c>
      <c r="G80" s="208">
        <v>26.676251036365013</v>
      </c>
    </row>
    <row r="81" spans="1:7" ht="15.6" x14ac:dyDescent="0.3">
      <c r="A81" s="210"/>
      <c r="B81" s="28">
        <v>9</v>
      </c>
      <c r="C81" s="207">
        <v>28.644901748963427</v>
      </c>
      <c r="D81" s="207">
        <v>32.306655464722596</v>
      </c>
      <c r="E81" s="207">
        <v>32.69709077284773</v>
      </c>
      <c r="F81" s="207">
        <v>32.839543883830586</v>
      </c>
      <c r="G81" s="208">
        <v>32.519707676724202</v>
      </c>
    </row>
    <row r="82" spans="1:7" ht="15.6" x14ac:dyDescent="0.3">
      <c r="A82" s="210"/>
      <c r="B82" s="28">
        <v>10</v>
      </c>
      <c r="C82" s="207">
        <v>39.092701364250061</v>
      </c>
      <c r="D82" s="207">
        <v>43.760833311306065</v>
      </c>
      <c r="E82" s="207">
        <v>46.218773118685455</v>
      </c>
      <c r="F82" s="207">
        <v>47.078108104072662</v>
      </c>
      <c r="G82" s="208">
        <v>45.903700201502936</v>
      </c>
    </row>
    <row r="83" spans="1:7" ht="15.6" x14ac:dyDescent="0.3">
      <c r="A83" s="210"/>
      <c r="B83" s="28">
        <v>11</v>
      </c>
      <c r="C83" s="207">
        <v>51.369087828091537</v>
      </c>
      <c r="D83" s="207">
        <v>56.21703576588628</v>
      </c>
      <c r="E83" s="207">
        <v>60.440607301200856</v>
      </c>
      <c r="F83" s="207">
        <v>60.696040024127306</v>
      </c>
      <c r="G83" s="208">
        <v>58.663901436572999</v>
      </c>
    </row>
    <row r="84" spans="1:7" ht="15.6" x14ac:dyDescent="0.3">
      <c r="A84" s="210"/>
      <c r="B84" s="28">
        <v>12</v>
      </c>
      <c r="C84" s="207">
        <v>59.038500629797269</v>
      </c>
      <c r="D84" s="207">
        <v>61.408559812490097</v>
      </c>
      <c r="E84" s="207">
        <v>64.842811974311786</v>
      </c>
      <c r="F84" s="207">
        <v>66.605538882433706</v>
      </c>
      <c r="G84" s="208">
        <v>62.791932030233326</v>
      </c>
    </row>
    <row r="85" spans="1:7" ht="15.6" x14ac:dyDescent="0.3">
      <c r="A85" s="210"/>
      <c r="B85" s="28">
        <v>13</v>
      </c>
      <c r="C85" s="207">
        <v>59.926164148513209</v>
      </c>
      <c r="D85" s="207">
        <v>59.97462804587407</v>
      </c>
      <c r="E85" s="207">
        <v>61.088247750127714</v>
      </c>
      <c r="F85" s="207">
        <v>63.880153564219341</v>
      </c>
      <c r="G85" s="208">
        <v>61.122372990130707</v>
      </c>
    </row>
    <row r="86" spans="1:7" ht="15.6" x14ac:dyDescent="0.3">
      <c r="A86" s="210"/>
      <c r="B86" s="28">
        <v>14</v>
      </c>
      <c r="C86" s="207">
        <v>51.014022420605158</v>
      </c>
      <c r="D86" s="207">
        <v>50.930492144386221</v>
      </c>
      <c r="E86" s="207">
        <v>53.447840832382518</v>
      </c>
      <c r="F86" s="207">
        <v>54.201887549702299</v>
      </c>
      <c r="G86" s="208">
        <v>52.343427927613057</v>
      </c>
    </row>
    <row r="87" spans="1:7" ht="15.6" x14ac:dyDescent="0.3">
      <c r="A87" s="210"/>
      <c r="B87" s="28">
        <v>15</v>
      </c>
      <c r="C87" s="207">
        <v>38.400323819651625</v>
      </c>
      <c r="D87" s="207">
        <v>36.14199103326186</v>
      </c>
      <c r="E87" s="207">
        <v>38.727148466234262</v>
      </c>
      <c r="F87" s="207">
        <v>38.443223927551884</v>
      </c>
      <c r="G87" s="208">
        <v>36.528484053234351</v>
      </c>
    </row>
    <row r="88" spans="1:7" ht="15.6" x14ac:dyDescent="0.3">
      <c r="A88" s="210"/>
      <c r="B88" s="28">
        <v>16</v>
      </c>
      <c r="C88" s="207">
        <v>28.618271843401953</v>
      </c>
      <c r="D88" s="207">
        <v>28.877312625285466</v>
      </c>
      <c r="E88" s="207">
        <v>30.019009997555596</v>
      </c>
      <c r="F88" s="207">
        <v>30.339025341046444</v>
      </c>
      <c r="G88" s="208">
        <v>27.455990148500856</v>
      </c>
    </row>
    <row r="89" spans="1:7" ht="15.6" x14ac:dyDescent="0.3">
      <c r="A89" s="210"/>
      <c r="B89" s="28">
        <v>17</v>
      </c>
      <c r="C89" s="207">
        <v>20.220974956349149</v>
      </c>
      <c r="D89" s="207">
        <v>19.50492728324696</v>
      </c>
      <c r="E89" s="207">
        <v>20.068102018774049</v>
      </c>
      <c r="F89" s="207">
        <v>20.157057749565695</v>
      </c>
      <c r="G89" s="208">
        <v>19.14488855326471</v>
      </c>
    </row>
    <row r="90" spans="1:7" ht="15.6" x14ac:dyDescent="0.3">
      <c r="A90" s="210"/>
      <c r="B90" s="28">
        <v>18</v>
      </c>
      <c r="C90" s="207">
        <v>16.253119027688889</v>
      </c>
      <c r="D90" s="207">
        <v>16.654340036359674</v>
      </c>
      <c r="E90" s="207">
        <v>17.153719998603197</v>
      </c>
      <c r="F90" s="207">
        <v>16.334322567251807</v>
      </c>
      <c r="G90" s="208">
        <v>15.805770473059463</v>
      </c>
    </row>
    <row r="91" spans="1:7" ht="15.6" x14ac:dyDescent="0.3">
      <c r="A91" s="210"/>
      <c r="B91" s="28">
        <v>19</v>
      </c>
      <c r="C91" s="207">
        <v>13.181803252931731</v>
      </c>
      <c r="D91" s="207">
        <v>14.261574377608826</v>
      </c>
      <c r="E91" s="207">
        <v>13.267877305042063</v>
      </c>
      <c r="F91" s="207">
        <v>13.689889288192317</v>
      </c>
      <c r="G91" s="208">
        <v>12.906975656177982</v>
      </c>
    </row>
    <row r="92" spans="1:7" ht="15.6" x14ac:dyDescent="0.3">
      <c r="A92" s="210"/>
      <c r="B92" s="28">
        <v>20</v>
      </c>
      <c r="C92" s="207">
        <v>11.015904267264833</v>
      </c>
      <c r="D92" s="207">
        <v>11.601026280514025</v>
      </c>
      <c r="E92" s="207">
        <v>11.736295162309636</v>
      </c>
      <c r="F92" s="207">
        <v>10.649690484375627</v>
      </c>
      <c r="G92" s="208">
        <v>10.668665734282156</v>
      </c>
    </row>
    <row r="93" spans="1:7" ht="15.6" x14ac:dyDescent="0.3">
      <c r="A93" s="210"/>
      <c r="B93" s="28">
        <v>21</v>
      </c>
      <c r="C93" s="207">
        <v>8.8411286464107768</v>
      </c>
      <c r="D93" s="207">
        <v>9.5883389213481518</v>
      </c>
      <c r="E93" s="207">
        <v>9.4520497951487013</v>
      </c>
      <c r="F93" s="207">
        <v>9.3904365419663467</v>
      </c>
      <c r="G93" s="208">
        <v>9.2743087337568877</v>
      </c>
    </row>
    <row r="94" spans="1:7" ht="15.6" x14ac:dyDescent="0.3">
      <c r="A94" s="210"/>
      <c r="B94" s="28">
        <v>22</v>
      </c>
      <c r="C94" s="207">
        <v>9.6844089891909206</v>
      </c>
      <c r="D94" s="207">
        <v>10.927251113067939</v>
      </c>
      <c r="E94" s="207">
        <v>10.090938346117085</v>
      </c>
      <c r="F94" s="207">
        <v>10.39783969589377</v>
      </c>
      <c r="G94" s="208">
        <v>10.310903082831594</v>
      </c>
    </row>
    <row r="95" spans="1:7" ht="15.6" x14ac:dyDescent="0.3">
      <c r="A95" s="210"/>
      <c r="B95" s="28">
        <v>23</v>
      </c>
      <c r="C95" s="207">
        <v>14.486668625444166</v>
      </c>
      <c r="D95" s="207">
        <v>16.438386457050029</v>
      </c>
      <c r="E95" s="207">
        <v>15.893446692583369</v>
      </c>
      <c r="F95" s="207">
        <v>15.97453572656344</v>
      </c>
      <c r="G95" s="208">
        <v>14.989337755646641</v>
      </c>
    </row>
    <row r="96" spans="1:7" ht="15.6" x14ac:dyDescent="0.3">
      <c r="A96" s="210"/>
      <c r="B96" s="28">
        <v>24</v>
      </c>
      <c r="C96" s="207">
        <v>18.916109583836715</v>
      </c>
      <c r="D96" s="207">
        <v>19.677690146694676</v>
      </c>
      <c r="E96" s="207">
        <v>19.525484345348843</v>
      </c>
      <c r="F96" s="207">
        <v>20.013143013290346</v>
      </c>
      <c r="G96" s="208">
        <v>17.943172980443592</v>
      </c>
    </row>
    <row r="97" spans="1:7" ht="15.6" x14ac:dyDescent="0.3">
      <c r="A97" s="210"/>
      <c r="B97" s="28">
        <v>25</v>
      </c>
      <c r="C97" s="207">
        <v>27.92589429880352</v>
      </c>
      <c r="D97" s="207">
        <v>27.538400433565684</v>
      </c>
      <c r="E97" s="207">
        <v>25.8793622631988</v>
      </c>
      <c r="F97" s="207">
        <v>26.759146276197203</v>
      </c>
      <c r="G97" s="208">
        <v>25.988245937421624</v>
      </c>
    </row>
    <row r="98" spans="1:7" ht="15.6" x14ac:dyDescent="0.3">
      <c r="A98" s="210"/>
      <c r="B98" s="28">
        <v>26</v>
      </c>
      <c r="C98" s="207">
        <v>36.624996782219746</v>
      </c>
      <c r="D98" s="207">
        <v>34.595763405404817</v>
      </c>
      <c r="E98" s="207">
        <v>34.745034895129947</v>
      </c>
      <c r="F98" s="207">
        <v>34.971280914909158</v>
      </c>
      <c r="G98" s="208">
        <v>32.547227880681938</v>
      </c>
    </row>
    <row r="99" spans="1:7" ht="15.6" x14ac:dyDescent="0.3">
      <c r="A99" s="210"/>
      <c r="B99" s="28">
        <v>27</v>
      </c>
      <c r="C99" s="207">
        <v>44.010357257936377</v>
      </c>
      <c r="D99" s="207">
        <v>41.031180068832178</v>
      </c>
      <c r="E99" s="207">
        <v>39.777376221250783</v>
      </c>
      <c r="F99" s="207">
        <v>39.747451225047215</v>
      </c>
      <c r="G99" s="208">
        <v>38.08796227750603</v>
      </c>
    </row>
    <row r="100" spans="1:7" ht="15.6" x14ac:dyDescent="0.3">
      <c r="A100" s="210"/>
      <c r="B100" s="28">
        <v>28</v>
      </c>
      <c r="C100" s="207">
        <v>40.53071626456989</v>
      </c>
      <c r="D100" s="207">
        <v>39.312189577527427</v>
      </c>
      <c r="E100" s="207">
        <v>35.865277833814233</v>
      </c>
      <c r="F100" s="207">
        <v>35.187153019322167</v>
      </c>
      <c r="G100" s="208">
        <v>34.097532703634371</v>
      </c>
    </row>
    <row r="101" spans="1:7" ht="15.6" x14ac:dyDescent="0.3">
      <c r="A101" s="210"/>
      <c r="B101" s="28">
        <v>29</v>
      </c>
      <c r="C101" s="207">
        <v>34.317071633558299</v>
      </c>
      <c r="D101" s="207">
        <v>30.63085568927977</v>
      </c>
      <c r="E101" s="207">
        <v>28.636210120117177</v>
      </c>
      <c r="F101" s="207">
        <v>28.57606982167345</v>
      </c>
      <c r="G101" s="208">
        <v>27.079880694411802</v>
      </c>
    </row>
    <row r="102" spans="1:7" ht="15.6" x14ac:dyDescent="0.3">
      <c r="A102" s="210"/>
      <c r="B102" s="28">
        <v>30</v>
      </c>
      <c r="C102" s="207">
        <v>27.348913011638157</v>
      </c>
      <c r="D102" s="207">
        <v>23.029289697580335</v>
      </c>
      <c r="E102" s="207">
        <v>22.116046141056266</v>
      </c>
      <c r="F102" s="207">
        <v>22.261810767592632</v>
      </c>
      <c r="G102" s="208">
        <v>20.814447593367337</v>
      </c>
    </row>
    <row r="103" spans="1:7" ht="15.6" x14ac:dyDescent="0.3">
      <c r="A103" s="210"/>
      <c r="B103" s="28">
        <v>31</v>
      </c>
      <c r="C103" s="207">
        <v>20.540533823086886</v>
      </c>
      <c r="D103" s="207">
        <v>18.649751109180777</v>
      </c>
      <c r="E103" s="207">
        <v>16.72487699863812</v>
      </c>
      <c r="F103" s="207">
        <v>18.502038282399209</v>
      </c>
      <c r="G103" s="208">
        <v>15.191152584670034</v>
      </c>
    </row>
    <row r="104" spans="1:7" ht="15.6" x14ac:dyDescent="0.3">
      <c r="A104" s="210"/>
      <c r="B104" s="28">
        <v>32</v>
      </c>
      <c r="C104" s="207">
        <v>17.859789996564743</v>
      </c>
      <c r="D104" s="207">
        <v>15.134026838019787</v>
      </c>
      <c r="E104" s="207">
        <v>14.738196162065195</v>
      </c>
      <c r="F104" s="207">
        <v>14.679303100085324</v>
      </c>
      <c r="G104" s="208">
        <v>13.521593544567409</v>
      </c>
    </row>
    <row r="105" spans="1:7" ht="15.6" x14ac:dyDescent="0.3">
      <c r="A105" s="210"/>
      <c r="B105" s="28">
        <v>33</v>
      </c>
      <c r="C105" s="207">
        <v>13.527992025230947</v>
      </c>
      <c r="D105" s="207">
        <v>11.436901560238697</v>
      </c>
      <c r="E105" s="207">
        <v>12.130130570440832</v>
      </c>
      <c r="F105" s="207">
        <v>11.675082980337468</v>
      </c>
      <c r="G105" s="208">
        <v>10.953041175178758</v>
      </c>
    </row>
    <row r="106" spans="1:7" ht="15.6" x14ac:dyDescent="0.3">
      <c r="A106" s="210"/>
      <c r="B106" s="28">
        <v>34</v>
      </c>
      <c r="C106" s="207">
        <v>10.91826128020608</v>
      </c>
      <c r="D106" s="207">
        <v>10.391686236380025</v>
      </c>
      <c r="E106" s="207">
        <v>9.7583662236951856</v>
      </c>
      <c r="F106" s="207">
        <v>9.8671541058784307</v>
      </c>
      <c r="G106" s="208">
        <v>9.5862043786112245</v>
      </c>
    </row>
    <row r="107" spans="1:7" ht="15.6" x14ac:dyDescent="0.3">
      <c r="A107" s="210"/>
      <c r="B107" s="28">
        <v>35</v>
      </c>
      <c r="C107" s="207">
        <v>10.332403357853558</v>
      </c>
      <c r="D107" s="207">
        <v>8.6986101745924227</v>
      </c>
      <c r="E107" s="207">
        <v>9.1982447543530412</v>
      </c>
      <c r="F107" s="207">
        <v>9.3274738448458816</v>
      </c>
      <c r="G107" s="208">
        <v>7.97168574642407</v>
      </c>
    </row>
    <row r="108" spans="1:7" ht="15.6" x14ac:dyDescent="0.3">
      <c r="A108" s="210"/>
      <c r="B108" s="28">
        <v>36</v>
      </c>
      <c r="C108" s="207">
        <v>8.9920314445924863</v>
      </c>
      <c r="D108" s="207">
        <v>8.7849916063162787</v>
      </c>
      <c r="E108" s="207">
        <v>8.6731308768447803</v>
      </c>
      <c r="F108" s="207">
        <v>8.5089587822798514</v>
      </c>
      <c r="G108" s="208">
        <v>7.7515241147621854</v>
      </c>
    </row>
    <row r="109" spans="1:7" ht="15.6" x14ac:dyDescent="0.3">
      <c r="A109" s="210"/>
      <c r="B109" s="28">
        <v>37</v>
      </c>
      <c r="C109" s="207">
        <v>10.15487065411037</v>
      </c>
      <c r="D109" s="207">
        <v>9.1477936195564808</v>
      </c>
      <c r="E109" s="207">
        <v>9.4783054890241125</v>
      </c>
      <c r="F109" s="207">
        <v>9.3724471999319281</v>
      </c>
      <c r="G109" s="208">
        <v>9.38438954958783</v>
      </c>
    </row>
    <row r="110" spans="1:7" ht="15.6" x14ac:dyDescent="0.3">
      <c r="A110" s="210"/>
      <c r="B110" s="28">
        <v>38</v>
      </c>
      <c r="C110" s="207">
        <v>14.318012556888135</v>
      </c>
      <c r="D110" s="207">
        <v>13.561884780645585</v>
      </c>
      <c r="E110" s="207">
        <v>13.976781039678219</v>
      </c>
      <c r="F110" s="207">
        <v>14.535388363809975</v>
      </c>
      <c r="G110" s="208">
        <v>13.851835992060238</v>
      </c>
    </row>
    <row r="111" spans="1:7" ht="15.6" x14ac:dyDescent="0.3">
      <c r="A111" s="210"/>
      <c r="B111" s="28">
        <v>39</v>
      </c>
      <c r="C111" s="207">
        <v>18.587674081911814</v>
      </c>
      <c r="D111" s="207">
        <v>17.397220349184845</v>
      </c>
      <c r="E111" s="207">
        <v>17.888879427114762</v>
      </c>
      <c r="F111" s="207">
        <v>17.962358021366661</v>
      </c>
      <c r="G111" s="208">
        <v>17.585410328993028</v>
      </c>
    </row>
    <row r="112" spans="1:7" ht="15.6" x14ac:dyDescent="0.3">
      <c r="A112" s="210"/>
      <c r="B112" s="28">
        <v>40</v>
      </c>
      <c r="C112" s="207">
        <v>21.090885204690768</v>
      </c>
      <c r="D112" s="207">
        <v>19.332164419799245</v>
      </c>
      <c r="E112" s="207">
        <v>20.523200712614539</v>
      </c>
      <c r="F112" s="207">
        <v>20.624780642460568</v>
      </c>
      <c r="G112" s="208">
        <v>20.300737119489607</v>
      </c>
    </row>
    <row r="113" spans="1:7" ht="15.6" x14ac:dyDescent="0.3">
      <c r="A113" s="210"/>
      <c r="B113" s="28">
        <v>41</v>
      </c>
      <c r="C113" s="207">
        <v>19.200161909825813</v>
      </c>
      <c r="D113" s="207">
        <v>18.053719230286159</v>
      </c>
      <c r="E113" s="207">
        <v>19.079137549466822</v>
      </c>
      <c r="F113" s="207">
        <v>19.725313540739652</v>
      </c>
      <c r="G113" s="208">
        <v>18.943073724241316</v>
      </c>
    </row>
    <row r="114" spans="1:7" ht="15.6" x14ac:dyDescent="0.3">
      <c r="A114" s="210"/>
      <c r="B114" s="28">
        <v>42</v>
      </c>
      <c r="C114" s="207">
        <v>16.918866666725844</v>
      </c>
      <c r="D114" s="207">
        <v>16.291538023119472</v>
      </c>
      <c r="E114" s="207">
        <v>16.681117508845762</v>
      </c>
      <c r="F114" s="207">
        <v>16.829029473198311</v>
      </c>
      <c r="G114" s="208">
        <v>16.502948973322098</v>
      </c>
    </row>
    <row r="115" spans="1:7" ht="15.6" x14ac:dyDescent="0.3">
      <c r="A115" s="210"/>
      <c r="B115" s="28">
        <v>43</v>
      </c>
      <c r="C115" s="207">
        <v>12.453919167584658</v>
      </c>
      <c r="D115" s="207">
        <v>12.01565715278854</v>
      </c>
      <c r="E115" s="207">
        <v>12.252657141859427</v>
      </c>
      <c r="F115" s="207">
        <v>12.799416857488612</v>
      </c>
      <c r="G115" s="208">
        <v>11.631872872802901</v>
      </c>
    </row>
    <row r="116" spans="1:7" ht="15.6" x14ac:dyDescent="0.3">
      <c r="A116" s="210"/>
      <c r="B116" s="28">
        <v>44</v>
      </c>
      <c r="C116" s="207">
        <v>10.296896817104921</v>
      </c>
      <c r="D116" s="207">
        <v>8.9232018970744509</v>
      </c>
      <c r="E116" s="207">
        <v>9.4520497951487013</v>
      </c>
      <c r="F116" s="207">
        <v>9.2645111477254183</v>
      </c>
      <c r="G116" s="208">
        <v>8.9532396875833058</v>
      </c>
    </row>
    <row r="117" spans="1:7" ht="15.6" x14ac:dyDescent="0.3">
      <c r="A117" s="210"/>
      <c r="B117" s="28">
        <v>45</v>
      </c>
      <c r="C117" s="207">
        <v>9.3648501224531824</v>
      </c>
      <c r="D117" s="207">
        <v>8.2062360137664356</v>
      </c>
      <c r="E117" s="207">
        <v>7.4391132647003664</v>
      </c>
      <c r="F117" s="207">
        <v>8.2301239807463666</v>
      </c>
      <c r="G117" s="208">
        <v>7.8340847266353935</v>
      </c>
    </row>
    <row r="118" spans="1:7" ht="15.6" x14ac:dyDescent="0.3">
      <c r="A118" s="210"/>
      <c r="B118" s="28">
        <v>46</v>
      </c>
      <c r="C118" s="207">
        <v>8.3617903463041685</v>
      </c>
      <c r="D118" s="207">
        <v>7.4201649850793352</v>
      </c>
      <c r="E118" s="207">
        <v>7.6491588157036698</v>
      </c>
      <c r="F118" s="207">
        <v>8.0322412183677656</v>
      </c>
      <c r="G118" s="208">
        <v>7.6506167002504881</v>
      </c>
    </row>
    <row r="119" spans="1:7" ht="15.6" x14ac:dyDescent="0.3">
      <c r="A119" s="210"/>
      <c r="B119" s="28">
        <v>47</v>
      </c>
      <c r="C119" s="207">
        <v>8.539323050047356</v>
      </c>
      <c r="D119" s="207">
        <v>8.3703607340417641</v>
      </c>
      <c r="E119" s="207">
        <v>7.9992347340425116</v>
      </c>
      <c r="F119" s="207">
        <v>8.2840920068496224</v>
      </c>
      <c r="G119" s="208">
        <v>8.0817665622550123</v>
      </c>
    </row>
    <row r="120" spans="1:7" ht="15.6" x14ac:dyDescent="0.3">
      <c r="A120" s="210"/>
      <c r="B120" s="28">
        <v>48</v>
      </c>
      <c r="C120" s="207">
        <v>10.394539804163674</v>
      </c>
      <c r="D120" s="207">
        <v>9.8733976460368797</v>
      </c>
      <c r="E120" s="207">
        <v>9.4958092849410551</v>
      </c>
      <c r="F120" s="207">
        <v>9.5703299623105291</v>
      </c>
      <c r="G120" s="208">
        <v>9.4027363522263201</v>
      </c>
    </row>
    <row r="121" spans="1:7" ht="15.6" x14ac:dyDescent="0.3">
      <c r="A121" s="210"/>
      <c r="B121" s="28">
        <v>49</v>
      </c>
      <c r="C121" s="207">
        <v>11.850307974857818</v>
      </c>
      <c r="D121" s="207">
        <v>12.395735452373511</v>
      </c>
      <c r="E121" s="207">
        <v>12.340176121444136</v>
      </c>
      <c r="F121" s="207">
        <v>13.006294290884423</v>
      </c>
      <c r="G121" s="208">
        <v>11.714433484676109</v>
      </c>
    </row>
    <row r="122" spans="1:7" ht="15.6" x14ac:dyDescent="0.3">
      <c r="A122" s="210"/>
      <c r="B122" s="28">
        <v>50</v>
      </c>
      <c r="C122" s="207">
        <v>16.874483490790045</v>
      </c>
      <c r="D122" s="207">
        <v>17.259010058426671</v>
      </c>
      <c r="E122" s="207">
        <v>17.214983284312495</v>
      </c>
      <c r="F122" s="207">
        <v>16.945960196422028</v>
      </c>
      <c r="G122" s="208">
        <v>17.071699855115298</v>
      </c>
    </row>
    <row r="123" spans="1:7" ht="15.6" x14ac:dyDescent="0.3">
      <c r="A123" s="210"/>
      <c r="B123" s="28">
        <v>51</v>
      </c>
      <c r="C123" s="207">
        <v>18.516661000414537</v>
      </c>
      <c r="D123" s="207">
        <v>19.314888133454474</v>
      </c>
      <c r="E123" s="207">
        <v>20.584463998323837</v>
      </c>
      <c r="F123" s="207">
        <v>20.849647417890797</v>
      </c>
      <c r="G123" s="208">
        <v>20.841967797325072</v>
      </c>
    </row>
    <row r="124" spans="1:7" ht="15.6" x14ac:dyDescent="0.3">
      <c r="A124" s="210"/>
      <c r="B124" s="28">
        <v>52</v>
      </c>
      <c r="C124" s="207">
        <v>17.673380657634397</v>
      </c>
      <c r="D124" s="207">
        <v>16.611149320497745</v>
      </c>
      <c r="E124" s="207">
        <v>17.635074386319101</v>
      </c>
      <c r="F124" s="207">
        <v>17.854421969160153</v>
      </c>
      <c r="G124" s="208">
        <v>19.181582158541694</v>
      </c>
    </row>
    <row r="125" spans="1:7" ht="15.6" x14ac:dyDescent="0.3">
      <c r="A125" s="210"/>
      <c r="B125" s="28">
        <v>1</v>
      </c>
      <c r="C125" s="207">
        <v>14.078343406834831</v>
      </c>
      <c r="D125" s="207">
        <v>13.665542498714212</v>
      </c>
      <c r="E125" s="207">
        <v>14.475639223311067</v>
      </c>
      <c r="F125" s="207">
        <v>15.857605003339723</v>
      </c>
      <c r="G125" s="208">
        <v>15.603955644036068</v>
      </c>
    </row>
    <row r="126" spans="1:7" ht="15.6" x14ac:dyDescent="0.3">
      <c r="A126" s="210"/>
      <c r="B126" s="28">
        <v>2</v>
      </c>
      <c r="C126" s="207">
        <v>10.074980937425936</v>
      </c>
      <c r="D126" s="207">
        <v>9.4674049169347523</v>
      </c>
      <c r="E126" s="207">
        <v>9.9334041828646065</v>
      </c>
      <c r="F126" s="207">
        <v>9.4983725941728565</v>
      </c>
      <c r="G126" s="208">
        <v>9.5219905693765075</v>
      </c>
    </row>
    <row r="127" spans="1:7" ht="15.6" x14ac:dyDescent="0.3">
      <c r="A127" s="210"/>
      <c r="B127" s="28">
        <v>3</v>
      </c>
      <c r="C127" s="207">
        <v>8.3440370759298492</v>
      </c>
      <c r="D127" s="207">
        <v>8.1198545820425796</v>
      </c>
      <c r="E127" s="207">
        <v>8.2442878768796994</v>
      </c>
      <c r="F127" s="207">
        <v>8.2391186517635759</v>
      </c>
      <c r="G127" s="208">
        <v>8.6413440427289689</v>
      </c>
    </row>
    <row r="128" spans="1:7" ht="15.6" x14ac:dyDescent="0.3">
      <c r="A128" s="210"/>
      <c r="B128" s="28">
        <v>4</v>
      </c>
      <c r="C128" s="207">
        <v>10.270266911543443</v>
      </c>
      <c r="D128" s="207">
        <v>8.5776761701790232</v>
      </c>
      <c r="E128" s="207">
        <v>9.2245004482284525</v>
      </c>
      <c r="F128" s="207">
        <v>9.3364685158630909</v>
      </c>
      <c r="G128" s="208">
        <v>9.393562950907075</v>
      </c>
    </row>
    <row r="129" spans="1:7" ht="15.6" x14ac:dyDescent="0.3">
      <c r="A129" s="210"/>
      <c r="B129" s="28">
        <v>5</v>
      </c>
      <c r="C129" s="207">
        <v>10.820618293147326</v>
      </c>
      <c r="D129" s="207">
        <v>9.7956543574854074</v>
      </c>
      <c r="E129" s="207">
        <v>11.07115091746584</v>
      </c>
      <c r="F129" s="207">
        <v>11.378258836769568</v>
      </c>
      <c r="G129" s="208">
        <v>11.3474974319063</v>
      </c>
    </row>
    <row r="130" spans="1:7" ht="15.6" x14ac:dyDescent="0.3">
      <c r="A130" s="210"/>
      <c r="B130" s="28">
        <v>6</v>
      </c>
      <c r="C130" s="207">
        <v>12.320769639777268</v>
      </c>
      <c r="D130" s="207">
        <v>11.972466436926611</v>
      </c>
      <c r="E130" s="207">
        <v>11.517497713347861</v>
      </c>
      <c r="F130" s="207">
        <v>12.709470147316521</v>
      </c>
      <c r="G130" s="208">
        <v>12.329051373065537</v>
      </c>
    </row>
    <row r="131" spans="1:7" ht="15.6" x14ac:dyDescent="0.3">
      <c r="A131" s="210"/>
      <c r="B131" s="28">
        <v>7</v>
      </c>
      <c r="C131" s="207">
        <v>13.909687338278804</v>
      </c>
      <c r="D131" s="207">
        <v>13.700095071403755</v>
      </c>
      <c r="E131" s="207">
        <v>13.679216509090203</v>
      </c>
      <c r="F131" s="207">
        <v>14.922159217549972</v>
      </c>
      <c r="G131" s="208">
        <v>15.209499387308526</v>
      </c>
    </row>
    <row r="132" spans="1:7" ht="15.6" x14ac:dyDescent="0.3">
      <c r="A132" s="210"/>
      <c r="B132" s="28">
        <v>8</v>
      </c>
      <c r="C132" s="207">
        <v>13.208433158493209</v>
      </c>
      <c r="D132" s="207">
        <v>13.812390932644769</v>
      </c>
      <c r="E132" s="207">
        <v>13.495426651962312</v>
      </c>
      <c r="F132" s="207">
        <v>13.545974551916972</v>
      </c>
      <c r="G132" s="208">
        <v>14.374719867257213</v>
      </c>
    </row>
    <row r="133" spans="1:7" ht="15.6" x14ac:dyDescent="0.3">
      <c r="A133" s="210"/>
      <c r="B133" s="28">
        <v>9</v>
      </c>
      <c r="C133" s="207">
        <v>12.871121021381152</v>
      </c>
      <c r="D133" s="207">
        <v>13.155892051543454</v>
      </c>
      <c r="E133" s="207">
        <v>13.259125407083594</v>
      </c>
      <c r="F133" s="207">
        <v>13.842798695484873</v>
      </c>
      <c r="G133" s="208">
        <v>13.457379735332694</v>
      </c>
    </row>
    <row r="134" spans="1:7" ht="15.6" x14ac:dyDescent="0.3">
      <c r="A134" s="210"/>
      <c r="B134" s="28">
        <v>10</v>
      </c>
      <c r="C134" s="207">
        <v>14.087220042021992</v>
      </c>
      <c r="D134" s="207">
        <v>13.069510619819598</v>
      </c>
      <c r="E134" s="207">
        <v>14.151818998847638</v>
      </c>
      <c r="F134" s="207">
        <v>13.060262316987677</v>
      </c>
      <c r="G134" s="208">
        <v>13.062923478605152</v>
      </c>
    </row>
    <row r="135" spans="1:7" ht="15.6" x14ac:dyDescent="0.3">
      <c r="A135" s="210"/>
      <c r="B135" s="28">
        <v>11</v>
      </c>
      <c r="C135" s="207">
        <v>14.699707869935992</v>
      </c>
      <c r="D135" s="207">
        <v>13.121339478853914</v>
      </c>
      <c r="E135" s="207">
        <v>12.996568468329464</v>
      </c>
      <c r="F135" s="207">
        <v>12.331693964593736</v>
      </c>
      <c r="G135" s="208">
        <v>12.163930149319123</v>
      </c>
    </row>
    <row r="136" spans="1:7" ht="15.6" x14ac:dyDescent="0.3">
      <c r="A136" s="210"/>
      <c r="B136" s="28">
        <v>12</v>
      </c>
      <c r="C136" s="207">
        <v>14.007330325337556</v>
      </c>
      <c r="D136" s="207">
        <v>12.957214758578582</v>
      </c>
      <c r="E136" s="207">
        <v>11.67503187660034</v>
      </c>
      <c r="F136" s="207">
        <v>12.016880478991418</v>
      </c>
      <c r="G136" s="208">
        <v>11.274110221352339</v>
      </c>
    </row>
    <row r="137" spans="1:7" ht="15.6" x14ac:dyDescent="0.3">
      <c r="A137" s="210"/>
      <c r="B137" s="28">
        <v>13</v>
      </c>
      <c r="C137" s="207">
        <v>12.152113571221239</v>
      </c>
      <c r="D137" s="207">
        <v>10.227561516104695</v>
      </c>
      <c r="E137" s="207">
        <v>10.406006672622041</v>
      </c>
      <c r="F137" s="207">
        <v>9.6422873304482035</v>
      </c>
      <c r="G137" s="208">
        <v>9.8155394115923542</v>
      </c>
    </row>
    <row r="138" spans="1:7" ht="15.6" x14ac:dyDescent="0.3">
      <c r="A138" s="210"/>
      <c r="B138" s="28">
        <v>14</v>
      </c>
      <c r="C138" s="207">
        <v>9.2050706890843124</v>
      </c>
      <c r="D138" s="207">
        <v>7.8088814278366927</v>
      </c>
      <c r="E138" s="207">
        <v>7.9642271422086273</v>
      </c>
      <c r="F138" s="207">
        <v>7.9782731922645107</v>
      </c>
      <c r="G138" s="208">
        <v>7.5221890817810566</v>
      </c>
    </row>
    <row r="139" spans="1:7" ht="15.6" x14ac:dyDescent="0.3">
      <c r="A139" s="210"/>
      <c r="B139" s="28">
        <v>15</v>
      </c>
      <c r="C139" s="207">
        <v>8.0954912906893863</v>
      </c>
      <c r="D139" s="207">
        <v>7.1005536877010638</v>
      </c>
      <c r="E139" s="207">
        <v>6.8877436933166916</v>
      </c>
      <c r="F139" s="207">
        <v>7.3126675369910341</v>
      </c>
      <c r="G139" s="208">
        <v>6.8158371801991766</v>
      </c>
    </row>
    <row r="140" spans="1:7" ht="15.6" x14ac:dyDescent="0.3">
      <c r="A140" s="210"/>
      <c r="B140" s="28">
        <v>16</v>
      </c>
      <c r="C140" s="207">
        <v>7.1013081497275312</v>
      </c>
      <c r="D140" s="207">
        <v>6.1676342250834058</v>
      </c>
      <c r="E140" s="207">
        <v>5.5049438158782706</v>
      </c>
      <c r="F140" s="207">
        <v>6.0893922786505907</v>
      </c>
      <c r="G140" s="208">
        <v>6.5589819432603109</v>
      </c>
    </row>
    <row r="141" spans="1:7" ht="15.6" x14ac:dyDescent="0.3">
      <c r="A141" s="210"/>
      <c r="B141" s="28">
        <v>17</v>
      </c>
      <c r="C141" s="207">
        <v>6.6574763903695606</v>
      </c>
      <c r="D141" s="207">
        <v>5.8221084981879763</v>
      </c>
      <c r="E141" s="207">
        <v>5.3299058567088506</v>
      </c>
      <c r="F141" s="207">
        <v>5.2888665581189773</v>
      </c>
      <c r="G141" s="208">
        <v>5.7242024232089985</v>
      </c>
    </row>
    <row r="142" spans="1:7" ht="15.6" x14ac:dyDescent="0.3">
      <c r="A142" s="210"/>
      <c r="B142" s="28">
        <v>18</v>
      </c>
      <c r="C142" s="207">
        <v>5.7786895068407791</v>
      </c>
      <c r="D142" s="207">
        <v>5.018761183156105</v>
      </c>
      <c r="E142" s="207">
        <v>5.137364101622488</v>
      </c>
      <c r="F142" s="207">
        <v>5.3608239262566499</v>
      </c>
      <c r="G142" s="208">
        <v>5.0361973242656095</v>
      </c>
    </row>
    <row r="143" spans="1:7" ht="15.6" x14ac:dyDescent="0.3">
      <c r="A143" s="210"/>
      <c r="B143" s="28">
        <v>19</v>
      </c>
      <c r="C143" s="207">
        <v>4.8288895418147213</v>
      </c>
      <c r="D143" s="207">
        <v>4.4227293042614892</v>
      </c>
      <c r="E143" s="207">
        <v>4.6647616118650532</v>
      </c>
      <c r="F143" s="207">
        <v>4.3804047853808532</v>
      </c>
      <c r="G143" s="208">
        <v>4.173897600256562</v>
      </c>
    </row>
    <row r="144" spans="1:7" ht="15.6" x14ac:dyDescent="0.3">
      <c r="A144" s="210"/>
      <c r="B144" s="28">
        <v>20</v>
      </c>
      <c r="C144" s="207">
        <v>3.9944858342217366</v>
      </c>
      <c r="D144" s="207">
        <v>3.7057634209534749</v>
      </c>
      <c r="E144" s="207">
        <v>3.4832553874714653</v>
      </c>
      <c r="F144" s="207">
        <v>3.7237938011245855</v>
      </c>
      <c r="G144" s="208">
        <v>3.6234935211018504</v>
      </c>
    </row>
    <row r="145" spans="2:7" ht="15.6" x14ac:dyDescent="0.3">
      <c r="B145" s="28">
        <v>21</v>
      </c>
      <c r="C145" s="207">
        <v>4.2341549842750403</v>
      </c>
      <c r="D145" s="207">
        <v>3.386152123575203</v>
      </c>
      <c r="E145" s="207">
        <v>3.185690856883451</v>
      </c>
      <c r="F145" s="207">
        <v>2.9142734095757628</v>
      </c>
      <c r="G145" s="208">
        <v>3.3849850868014753</v>
      </c>
    </row>
    <row r="146" spans="2:7" ht="15.6" x14ac:dyDescent="0.3">
      <c r="B146" s="28">
        <v>22</v>
      </c>
      <c r="C146" s="207">
        <v>3.3287381951847803</v>
      </c>
      <c r="D146" s="207">
        <v>2.6864625266119595</v>
      </c>
      <c r="E146" s="207">
        <v>2.4767871222472984</v>
      </c>
      <c r="F146" s="207">
        <v>2.7343799892315799</v>
      </c>
      <c r="G146" s="208">
        <v>2.265830125853562</v>
      </c>
    </row>
    <row r="147" spans="2:7" ht="15.6" x14ac:dyDescent="0.3">
      <c r="B147" s="28">
        <v>23</v>
      </c>
      <c r="C147" s="207">
        <v>2.6807438265221433</v>
      </c>
      <c r="D147" s="207">
        <v>2.6778243834395741</v>
      </c>
      <c r="E147" s="207">
        <v>2.5643061018320084</v>
      </c>
      <c r="F147" s="207">
        <v>2.0327956498892665</v>
      </c>
      <c r="G147" s="208">
        <v>2.3300439350882782</v>
      </c>
    </row>
    <row r="148" spans="2:7" ht="15.6" x14ac:dyDescent="0.3">
      <c r="B148" s="28">
        <v>24</v>
      </c>
      <c r="C148" s="207">
        <v>1.8463401189291582</v>
      </c>
      <c r="D148" s="207">
        <v>1.6757997754428302</v>
      </c>
      <c r="E148" s="207">
        <v>1.6716125100679646</v>
      </c>
      <c r="F148" s="207">
        <v>1.6820034802181101</v>
      </c>
      <c r="G148" s="208">
        <v>1.7979866585720574</v>
      </c>
    </row>
    <row r="149" spans="2:7" ht="15.6" x14ac:dyDescent="0.3">
      <c r="B149" s="28">
        <v>25</v>
      </c>
      <c r="C149" s="207">
        <v>1.3758784540097093</v>
      </c>
      <c r="D149" s="207">
        <v>1.1143204692377582</v>
      </c>
      <c r="E149" s="207">
        <v>1.3740479794799498</v>
      </c>
      <c r="F149" s="207">
        <v>1.0883551930823063</v>
      </c>
      <c r="G149" s="208">
        <v>1.1558485662248941</v>
      </c>
    </row>
    <row r="150" spans="2:7" ht="15.6" x14ac:dyDescent="0.3">
      <c r="B150" s="32">
        <v>26</v>
      </c>
      <c r="C150" s="211">
        <v>1.047442952084811</v>
      </c>
      <c r="D150" s="211">
        <v>0.91564317627288649</v>
      </c>
      <c r="E150" s="211">
        <v>0.91019738768098601</v>
      </c>
      <c r="F150" s="211">
        <v>0.79153104951440467</v>
      </c>
      <c r="G150" s="212">
        <v>0.66965829630489881</v>
      </c>
    </row>
  </sheetData>
  <mergeCells count="1">
    <mergeCell ref="A9:A5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313" t="s">
        <v>904</v>
      </c>
      <c r="D2" s="313"/>
      <c r="E2" s="313"/>
      <c r="F2" s="313"/>
      <c r="G2" s="313"/>
    </row>
    <row r="3" spans="2:7" s="20" customFormat="1" ht="23.1" customHeight="1" x14ac:dyDescent="0.4">
      <c r="C3" s="313" t="s">
        <v>1</v>
      </c>
      <c r="D3" s="313"/>
      <c r="E3" s="313"/>
      <c r="F3" s="313"/>
    </row>
    <row r="4" spans="2:7" s="20" customFormat="1" x14ac:dyDescent="0.3">
      <c r="C4" s="314"/>
      <c r="D4" s="314"/>
      <c r="E4" s="314"/>
      <c r="F4" s="314"/>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0.41407867494824019</v>
      </c>
      <c r="D9" s="50">
        <v>0</v>
      </c>
      <c r="E9" s="50">
        <v>1.5802781289506951</v>
      </c>
      <c r="F9" s="50">
        <v>0.43010752688172044</v>
      </c>
      <c r="G9" s="50">
        <v>0.42750267189169933</v>
      </c>
    </row>
    <row r="10" spans="2:7" ht="15" x14ac:dyDescent="0.3">
      <c r="B10" s="41">
        <v>28</v>
      </c>
      <c r="C10" s="53">
        <v>0.77519379844961245</v>
      </c>
      <c r="D10" s="53">
        <v>1.9230769230769231</v>
      </c>
      <c r="E10" s="53">
        <v>2.1058315334773217</v>
      </c>
      <c r="F10" s="53">
        <v>1.0271903323262841</v>
      </c>
      <c r="G10" s="53">
        <v>0.71791803769069695</v>
      </c>
    </row>
    <row r="11" spans="2:7" ht="15" x14ac:dyDescent="0.3">
      <c r="B11" s="41">
        <v>29</v>
      </c>
      <c r="C11" s="53">
        <v>0.12578616352201258</v>
      </c>
      <c r="D11" s="53">
        <v>0.35587188612099641</v>
      </c>
      <c r="E11" s="53">
        <v>1.7806267806267806</v>
      </c>
      <c r="F11" s="53">
        <v>0.41186161449752884</v>
      </c>
      <c r="G11" s="53">
        <v>0.15444015444015444</v>
      </c>
    </row>
    <row r="12" spans="2:7" ht="15" x14ac:dyDescent="0.3">
      <c r="B12" s="41">
        <v>30</v>
      </c>
      <c r="C12" s="53">
        <v>0</v>
      </c>
      <c r="D12" s="53">
        <v>0.30769230769230771</v>
      </c>
      <c r="E12" s="53">
        <v>0.68238213399503722</v>
      </c>
      <c r="F12" s="53">
        <v>0.35971223021582738</v>
      </c>
      <c r="G12" s="53">
        <v>0.50623052959501558</v>
      </c>
    </row>
    <row r="13" spans="2:7" ht="15" x14ac:dyDescent="0.3">
      <c r="B13" s="41">
        <v>31</v>
      </c>
      <c r="C13" s="53">
        <v>0.31007751937984496</v>
      </c>
      <c r="D13" s="53">
        <v>0.41666666666666669</v>
      </c>
      <c r="E13" s="53">
        <v>1.5957446808510638</v>
      </c>
      <c r="F13" s="53">
        <v>1.2919896640826873</v>
      </c>
      <c r="G13" s="53">
        <v>0.2142857142857143</v>
      </c>
    </row>
    <row r="14" spans="2:7" ht="15" x14ac:dyDescent="0.3">
      <c r="B14" s="41">
        <v>32</v>
      </c>
      <c r="C14" s="53">
        <v>1.4580801944106925</v>
      </c>
      <c r="D14" s="53">
        <v>3.4267912772585665</v>
      </c>
      <c r="E14" s="53">
        <v>2.9062870699881378</v>
      </c>
      <c r="F14" s="53">
        <v>1.098901098901099</v>
      </c>
      <c r="G14" s="53">
        <v>0.87118855009334173</v>
      </c>
    </row>
    <row r="15" spans="2:7" ht="15" x14ac:dyDescent="0.3">
      <c r="B15" s="41">
        <v>33</v>
      </c>
      <c r="C15" s="53">
        <v>1.0101010101010102</v>
      </c>
      <c r="D15" s="53">
        <v>0.34965034965034963</v>
      </c>
      <c r="E15" s="53">
        <v>1.4913007456503728</v>
      </c>
      <c r="F15" s="53">
        <v>0.39643211100099107</v>
      </c>
      <c r="G15" s="53">
        <v>0.83129584352078234</v>
      </c>
    </row>
    <row r="16" spans="2:7" ht="15" x14ac:dyDescent="0.3">
      <c r="B16" s="41">
        <v>34</v>
      </c>
      <c r="C16" s="53">
        <v>0</v>
      </c>
      <c r="D16" s="53">
        <v>0</v>
      </c>
      <c r="E16" s="53">
        <v>0.56818181818181823</v>
      </c>
      <c r="F16" s="53">
        <v>0.75268817204301075</v>
      </c>
      <c r="G16" s="53">
        <v>0.67453625632377734</v>
      </c>
    </row>
    <row r="17" spans="2:14" ht="15" x14ac:dyDescent="0.3">
      <c r="B17" s="41">
        <v>35</v>
      </c>
      <c r="C17" s="53">
        <v>0.42194092827004215</v>
      </c>
      <c r="D17" s="53">
        <v>0</v>
      </c>
      <c r="E17" s="53">
        <v>3.6549707602339181</v>
      </c>
      <c r="F17" s="53">
        <v>0.49019607843137253</v>
      </c>
      <c r="G17" s="53">
        <v>0.40160642570281119</v>
      </c>
    </row>
    <row r="18" spans="2:14" ht="15" x14ac:dyDescent="0.3">
      <c r="B18" s="41">
        <v>36</v>
      </c>
      <c r="C18" s="53">
        <v>0.95541401273885351</v>
      </c>
      <c r="D18" s="53">
        <v>2.834008097165992</v>
      </c>
      <c r="E18" s="53">
        <v>6.557377049180328</v>
      </c>
      <c r="F18" s="53">
        <v>2.2608695652173916</v>
      </c>
      <c r="G18" s="53">
        <v>0.81227436823104682</v>
      </c>
    </row>
    <row r="19" spans="2:14" ht="15" x14ac:dyDescent="0.3">
      <c r="B19" s="41">
        <v>37</v>
      </c>
      <c r="C19" s="53">
        <v>2.1276595744680851</v>
      </c>
      <c r="D19" s="53">
        <v>3.2069970845481048</v>
      </c>
      <c r="E19" s="53">
        <v>7.7551020408163263</v>
      </c>
      <c r="F19" s="53">
        <v>3.566333808844508</v>
      </c>
      <c r="G19" s="53">
        <v>1.7313432835820894</v>
      </c>
    </row>
    <row r="20" spans="2:14" ht="15" x14ac:dyDescent="0.3">
      <c r="B20" s="41">
        <v>38</v>
      </c>
      <c r="C20" s="53">
        <v>2.3323615160349855</v>
      </c>
      <c r="D20" s="53">
        <v>1.6181229773462782</v>
      </c>
      <c r="E20" s="53">
        <v>4.4910179640718564</v>
      </c>
      <c r="F20" s="53">
        <v>3.2061068702290076</v>
      </c>
      <c r="G20" s="53">
        <v>1.7301038062283738</v>
      </c>
    </row>
    <row r="21" spans="2:14" ht="15" x14ac:dyDescent="0.3">
      <c r="B21" s="41">
        <v>39</v>
      </c>
      <c r="C21" s="53">
        <v>2.2727272727272729</v>
      </c>
      <c r="D21" s="53">
        <v>4.225352112676056</v>
      </c>
      <c r="E21" s="53">
        <v>5.7755775577557751</v>
      </c>
      <c r="F21" s="53">
        <v>3.833333333333333</v>
      </c>
      <c r="G21" s="53">
        <v>2.0185029436501263</v>
      </c>
    </row>
    <row r="22" spans="2:14" ht="15" x14ac:dyDescent="0.3">
      <c r="B22" s="41">
        <v>40</v>
      </c>
      <c r="C22" s="53">
        <v>3.7769784172661871</v>
      </c>
      <c r="D22" s="53">
        <v>4.8507462686567164</v>
      </c>
      <c r="E22" s="53">
        <v>9.6062992125984259</v>
      </c>
      <c r="F22" s="53">
        <v>3.1914893617021276</v>
      </c>
      <c r="G22" s="53">
        <v>2.318548387096774</v>
      </c>
      <c r="N22" s="30"/>
    </row>
    <row r="23" spans="2:14" ht="15" x14ac:dyDescent="0.3">
      <c r="B23" s="41">
        <v>41</v>
      </c>
      <c r="C23" s="53">
        <v>4.288939051918736</v>
      </c>
      <c r="D23" s="53">
        <v>13.802816901408452</v>
      </c>
      <c r="E23" s="53">
        <v>10.7</v>
      </c>
      <c r="F23" s="53">
        <v>4.7071129707112966</v>
      </c>
      <c r="G23" s="53">
        <v>3.4862385321100922</v>
      </c>
    </row>
    <row r="24" spans="2:14" ht="15" x14ac:dyDescent="0.3">
      <c r="B24" s="41">
        <v>42</v>
      </c>
      <c r="C24" s="53">
        <v>6.1111111111111107</v>
      </c>
      <c r="D24" s="53">
        <v>11.370262390670554</v>
      </c>
      <c r="E24" s="53">
        <v>10.473313192346426</v>
      </c>
      <c r="F24" s="53">
        <v>6.0540540540540544</v>
      </c>
      <c r="G24" s="53">
        <v>3.4968431277319088</v>
      </c>
    </row>
    <row r="25" spans="2:14" ht="15" x14ac:dyDescent="0.3">
      <c r="B25" s="41">
        <v>43</v>
      </c>
      <c r="C25" s="53">
        <v>7.0157068062827221</v>
      </c>
      <c r="D25" s="53">
        <v>12.349397590361445</v>
      </c>
      <c r="E25" s="53">
        <v>14.503042596348884</v>
      </c>
      <c r="F25" s="53">
        <v>6.1814556331006978</v>
      </c>
      <c r="G25" s="53">
        <v>4.8007681228996635</v>
      </c>
    </row>
    <row r="26" spans="2:14" ht="15" x14ac:dyDescent="0.3">
      <c r="B26" s="41">
        <v>44</v>
      </c>
      <c r="C26" s="53">
        <v>5.8598726114649686</v>
      </c>
      <c r="D26" s="53">
        <v>11.379310344827587</v>
      </c>
      <c r="E26" s="53">
        <v>14.903846153846153</v>
      </c>
      <c r="F26" s="53">
        <v>7.7220077220077217</v>
      </c>
      <c r="G26" s="53">
        <v>5.5432372505543244</v>
      </c>
    </row>
    <row r="27" spans="2:14" ht="15" x14ac:dyDescent="0.3">
      <c r="B27" s="41">
        <v>45</v>
      </c>
      <c r="C27" s="53">
        <v>8.1611570247933898</v>
      </c>
      <c r="D27" s="53">
        <v>15.135135135135137</v>
      </c>
      <c r="E27" s="53">
        <v>14.891416752843847</v>
      </c>
      <c r="F27" s="53">
        <v>6.9295101553166063</v>
      </c>
      <c r="G27" s="53">
        <v>6.5832784726793951</v>
      </c>
    </row>
    <row r="28" spans="2:14" ht="15" x14ac:dyDescent="0.3">
      <c r="B28" s="41">
        <v>46</v>
      </c>
      <c r="C28" s="53">
        <v>8.6092715231788084</v>
      </c>
      <c r="D28" s="53">
        <v>15.681818181818183</v>
      </c>
      <c r="E28" s="53">
        <v>17.502124044180121</v>
      </c>
      <c r="F28" s="53">
        <v>7.2046109510086458</v>
      </c>
      <c r="G28" s="53">
        <v>6.516750803120698</v>
      </c>
    </row>
    <row r="29" spans="2:14" ht="15" x14ac:dyDescent="0.3">
      <c r="B29" s="41">
        <v>47</v>
      </c>
      <c r="C29" s="53">
        <v>9.7222222222222232</v>
      </c>
      <c r="D29" s="53">
        <v>22.183708838821488</v>
      </c>
      <c r="E29" s="53">
        <v>21.085759244689221</v>
      </c>
      <c r="F29" s="53">
        <v>9.2592592592592595</v>
      </c>
      <c r="G29" s="53">
        <v>8.6353467561521242</v>
      </c>
    </row>
    <row r="30" spans="2:14" ht="15" x14ac:dyDescent="0.3">
      <c r="B30" s="41">
        <v>48</v>
      </c>
      <c r="C30" s="53">
        <v>13.262599469496022</v>
      </c>
      <c r="D30" s="53">
        <v>29.327902240325866</v>
      </c>
      <c r="E30" s="53">
        <v>28.633217993079583</v>
      </c>
      <c r="F30" s="53">
        <v>14.468503937007874</v>
      </c>
      <c r="G30" s="53">
        <v>11.505321844906234</v>
      </c>
    </row>
    <row r="31" spans="2:14" ht="15" x14ac:dyDescent="0.3">
      <c r="B31" s="41">
        <v>49</v>
      </c>
      <c r="C31" s="53">
        <v>18.515283842794762</v>
      </c>
      <c r="D31" s="53">
        <v>35.630498533724342</v>
      </c>
      <c r="E31" s="53">
        <v>33.574879227053138</v>
      </c>
      <c r="F31" s="53">
        <v>19.024390243902438</v>
      </c>
      <c r="G31" s="53">
        <v>18.348144276006273</v>
      </c>
    </row>
    <row r="32" spans="2:14" ht="15" x14ac:dyDescent="0.3">
      <c r="B32" s="41">
        <v>50</v>
      </c>
      <c r="C32" s="53">
        <v>27.740189445196211</v>
      </c>
      <c r="D32" s="53">
        <v>45.294855708908408</v>
      </c>
      <c r="E32" s="53">
        <v>42.946058091286304</v>
      </c>
      <c r="F32" s="53">
        <v>24.750733137829911</v>
      </c>
      <c r="G32" s="53">
        <v>23.606295012003201</v>
      </c>
    </row>
    <row r="33" spans="2:7" ht="15" x14ac:dyDescent="0.3">
      <c r="B33" s="41">
        <v>51</v>
      </c>
      <c r="C33" s="53">
        <v>30.106851037083594</v>
      </c>
      <c r="D33" s="53">
        <v>50.327653997378761</v>
      </c>
      <c r="E33" s="53">
        <v>44.419642857142854</v>
      </c>
      <c r="F33" s="53">
        <v>27.804410354745922</v>
      </c>
      <c r="G33" s="53">
        <v>26.087761525643398</v>
      </c>
    </row>
    <row r="34" spans="2:7" ht="15" x14ac:dyDescent="0.3">
      <c r="B34" s="41">
        <v>52</v>
      </c>
      <c r="C34" s="53">
        <v>27.947598253275107</v>
      </c>
      <c r="D34" s="53">
        <v>30.625000000000004</v>
      </c>
      <c r="E34" s="53">
        <v>36.632536973833901</v>
      </c>
      <c r="F34" s="53">
        <v>25.631174533479694</v>
      </c>
      <c r="G34" s="53">
        <v>25.462680496237546</v>
      </c>
    </row>
    <row r="35" spans="2:7" ht="15" x14ac:dyDescent="0.3">
      <c r="B35" s="41">
        <v>1</v>
      </c>
      <c r="C35" s="53">
        <v>18.969957081545065</v>
      </c>
      <c r="D35" s="53">
        <v>18.877551020408163</v>
      </c>
      <c r="E35" s="53">
        <v>17.752948479205465</v>
      </c>
      <c r="F35" s="53">
        <v>11.070496083550914</v>
      </c>
      <c r="G35" s="53">
        <v>14.699977693508812</v>
      </c>
    </row>
    <row r="36" spans="2:7" ht="15" x14ac:dyDescent="0.3">
      <c r="B36" s="41">
        <v>2</v>
      </c>
      <c r="C36" s="53">
        <v>8.8607594936708853</v>
      </c>
      <c r="D36" s="53">
        <v>7.3068893528183718</v>
      </c>
      <c r="E36" s="53">
        <v>10.0169779286927</v>
      </c>
      <c r="F36" s="53">
        <v>5.539906103286385</v>
      </c>
      <c r="G36" s="53">
        <v>6.6639158242211671</v>
      </c>
    </row>
    <row r="37" spans="2:7" ht="15" x14ac:dyDescent="0.3">
      <c r="B37" s="41">
        <v>3</v>
      </c>
      <c r="C37" s="53">
        <v>3.4628378378378377</v>
      </c>
      <c r="D37" s="53">
        <v>5.019305019305019</v>
      </c>
      <c r="E37" s="53">
        <v>5.5066079295154182</v>
      </c>
      <c r="F37" s="53">
        <v>3.0856423173803527</v>
      </c>
      <c r="G37" s="53">
        <v>2.5171624713958809</v>
      </c>
    </row>
    <row r="38" spans="2:7" ht="15" x14ac:dyDescent="0.3">
      <c r="B38" s="41">
        <v>4</v>
      </c>
      <c r="C38" s="53">
        <v>3.3626901521216972</v>
      </c>
      <c r="D38" s="53">
        <v>2.9702970297029703</v>
      </c>
      <c r="E38" s="53">
        <v>7.2503419972640222</v>
      </c>
      <c r="F38" s="53">
        <v>2.9463759575721862</v>
      </c>
      <c r="G38" s="53">
        <v>1.7826336975273145</v>
      </c>
    </row>
    <row r="39" spans="2:7" ht="15" x14ac:dyDescent="0.3">
      <c r="B39" s="41">
        <v>5</v>
      </c>
      <c r="C39" s="53">
        <v>2.4756852343059239</v>
      </c>
      <c r="D39" s="53">
        <v>4.3071161048689142</v>
      </c>
      <c r="E39" s="53">
        <v>5.1687006460875811</v>
      </c>
      <c r="F39" s="53">
        <v>2.268308489954634</v>
      </c>
      <c r="G39" s="53">
        <v>1.7598024081506638</v>
      </c>
    </row>
    <row r="40" spans="2:7" ht="15" x14ac:dyDescent="0.3">
      <c r="B40" s="41">
        <v>6</v>
      </c>
      <c r="C40" s="53">
        <v>1.7699115044247788</v>
      </c>
      <c r="D40" s="53">
        <v>4.5725646123260439</v>
      </c>
      <c r="E40" s="53">
        <v>5.3097345132743365</v>
      </c>
      <c r="F40" s="53">
        <v>1.4538558786346398</v>
      </c>
      <c r="G40" s="53">
        <v>0.90470446320868525</v>
      </c>
    </row>
    <row r="41" spans="2:7" ht="15" x14ac:dyDescent="0.3">
      <c r="B41" s="41">
        <v>7</v>
      </c>
      <c r="C41" s="53">
        <v>2.3336214347450301</v>
      </c>
      <c r="D41" s="53">
        <v>4.3010752688172049</v>
      </c>
      <c r="E41" s="53">
        <v>7.6762037683182145</v>
      </c>
      <c r="F41" s="53">
        <v>0.9375</v>
      </c>
      <c r="G41" s="53">
        <v>0.92204526404023457</v>
      </c>
    </row>
    <row r="42" spans="2:7" ht="15" x14ac:dyDescent="0.3">
      <c r="B42" s="41">
        <v>8</v>
      </c>
      <c r="C42" s="53">
        <v>2.9335634167385676</v>
      </c>
      <c r="D42" s="53">
        <v>2.6315789473684208</v>
      </c>
      <c r="E42" s="53">
        <v>6.8663257852447037</v>
      </c>
      <c r="F42" s="53">
        <v>1.4666666666666666</v>
      </c>
      <c r="G42" s="53">
        <v>0.99937539038101186</v>
      </c>
    </row>
    <row r="43" spans="2:7" ht="15" x14ac:dyDescent="0.3">
      <c r="B43" s="41">
        <v>9</v>
      </c>
      <c r="C43" s="53">
        <v>1.956521739130435</v>
      </c>
      <c r="D43" s="53">
        <v>3.1088082901554404</v>
      </c>
      <c r="E43" s="53">
        <v>5.3254437869822491</v>
      </c>
      <c r="F43" s="53">
        <v>1.0093167701863355</v>
      </c>
      <c r="G43" s="53">
        <v>0.66298342541436461</v>
      </c>
    </row>
    <row r="44" spans="2:7" ht="15" x14ac:dyDescent="0.3">
      <c r="B44" s="41">
        <v>10</v>
      </c>
      <c r="C44" s="53">
        <v>2.4475524475524475</v>
      </c>
      <c r="D44" s="53">
        <v>3.5714285714285712</v>
      </c>
      <c r="E44" s="53">
        <v>5.9722222222222223</v>
      </c>
      <c r="F44" s="53">
        <v>1.0342598577892694</v>
      </c>
      <c r="G44" s="53">
        <v>0.50715990453460624</v>
      </c>
    </row>
    <row r="45" spans="2:7" ht="15" x14ac:dyDescent="0.3">
      <c r="B45" s="41">
        <v>11</v>
      </c>
      <c r="C45" s="53">
        <v>2.7027027027027026</v>
      </c>
      <c r="D45" s="53">
        <v>3.1380753138075312</v>
      </c>
      <c r="E45" s="53">
        <v>5.3818181818181818</v>
      </c>
      <c r="F45" s="53">
        <v>1.4973958333333335</v>
      </c>
      <c r="G45" s="53">
        <v>0.74395536267823936</v>
      </c>
    </row>
    <row r="46" spans="2:7" ht="15" x14ac:dyDescent="0.3">
      <c r="B46" s="41">
        <v>12</v>
      </c>
      <c r="C46" s="53">
        <v>1.9791666666666665</v>
      </c>
      <c r="D46" s="53">
        <v>3.1476997578692498</v>
      </c>
      <c r="E46" s="53">
        <v>4.6811945117029863</v>
      </c>
      <c r="F46" s="53">
        <v>0.70671378091872794</v>
      </c>
      <c r="G46" s="53">
        <v>0.4157339302846178</v>
      </c>
    </row>
    <row r="47" spans="2:7" ht="15" x14ac:dyDescent="0.3">
      <c r="B47" s="41">
        <v>13</v>
      </c>
      <c r="C47" s="53">
        <v>1.9507186858316223</v>
      </c>
      <c r="D47" s="53">
        <v>3.1662269129287601</v>
      </c>
      <c r="E47" s="53">
        <v>4.8736462093862816</v>
      </c>
      <c r="F47" s="53">
        <v>1.2839879154078551</v>
      </c>
      <c r="G47" s="53">
        <v>0.28449502133712662</v>
      </c>
    </row>
    <row r="48" spans="2:7" ht="15" x14ac:dyDescent="0.3">
      <c r="B48" s="41">
        <v>14</v>
      </c>
      <c r="C48" s="53">
        <v>1.0012515644555695</v>
      </c>
      <c r="D48" s="53">
        <v>2.6058631921824107</v>
      </c>
      <c r="E48" s="53">
        <v>4.9000000000000004</v>
      </c>
      <c r="F48" s="53">
        <v>0.58626465661641536</v>
      </c>
      <c r="G48" s="53">
        <v>0.49281314168377827</v>
      </c>
    </row>
    <row r="49" spans="2:7" ht="15" x14ac:dyDescent="0.3">
      <c r="B49" s="41">
        <v>15</v>
      </c>
      <c r="C49" s="53">
        <v>1.3349514563106795</v>
      </c>
      <c r="D49" s="53">
        <v>1.107011070110701</v>
      </c>
      <c r="E49" s="53">
        <v>3.6238981390793339</v>
      </c>
      <c r="F49" s="53">
        <v>1.2511170688114388</v>
      </c>
      <c r="G49" s="53">
        <v>0.21061499578770007</v>
      </c>
    </row>
    <row r="50" spans="2:7" ht="15" x14ac:dyDescent="0.3">
      <c r="B50" s="41">
        <v>16</v>
      </c>
      <c r="C50" s="53">
        <v>1.1142061281337048</v>
      </c>
      <c r="D50" s="53">
        <v>0.61728395061728392</v>
      </c>
      <c r="E50" s="53">
        <v>3.2407407407407405</v>
      </c>
      <c r="F50" s="53">
        <v>0.48685491723466412</v>
      </c>
      <c r="G50" s="53">
        <v>0.19920318725099601</v>
      </c>
    </row>
    <row r="51" spans="2:7" ht="15" x14ac:dyDescent="0.3">
      <c r="B51" s="41">
        <v>17</v>
      </c>
      <c r="C51" s="53">
        <v>1.3831258644536653</v>
      </c>
      <c r="D51" s="53">
        <v>1.4705882352941175</v>
      </c>
      <c r="E51" s="53">
        <v>2.5</v>
      </c>
      <c r="F51" s="53">
        <v>0.73059360730593603</v>
      </c>
      <c r="G51" s="53">
        <v>0.3948667324777887</v>
      </c>
    </row>
    <row r="52" spans="2:7" ht="15" x14ac:dyDescent="0.3">
      <c r="B52" s="41">
        <v>18</v>
      </c>
      <c r="C52" s="53">
        <v>1.0071942446043165</v>
      </c>
      <c r="D52" s="53">
        <v>2.8469750889679712</v>
      </c>
      <c r="E52" s="53">
        <v>1.96319018404908</v>
      </c>
      <c r="F52" s="53">
        <v>0.3105590062111801</v>
      </c>
      <c r="G52" s="53">
        <v>0.48192771084337355</v>
      </c>
    </row>
    <row r="53" spans="2:7" ht="15" x14ac:dyDescent="0.3">
      <c r="B53" s="41">
        <v>19</v>
      </c>
      <c r="C53" s="53">
        <v>0.41152263374485598</v>
      </c>
      <c r="D53" s="53">
        <v>0.57471264367816088</v>
      </c>
      <c r="E53" s="53">
        <v>1.9653179190751446</v>
      </c>
      <c r="F53" s="53">
        <v>0.18181818181818182</v>
      </c>
      <c r="G53" s="53">
        <v>0.19579050416054822</v>
      </c>
    </row>
    <row r="54" spans="2:7" ht="15" x14ac:dyDescent="0.3">
      <c r="B54" s="41">
        <v>20</v>
      </c>
      <c r="C54" s="53">
        <v>0.62794348508634223</v>
      </c>
      <c r="D54" s="53">
        <v>0.33444816053511706</v>
      </c>
      <c r="E54" s="53">
        <v>1.0191082802547771</v>
      </c>
      <c r="F54" s="53">
        <v>0.4</v>
      </c>
      <c r="G54" s="53">
        <v>5.9206631142687975E-2</v>
      </c>
    </row>
    <row r="55" spans="2:7" ht="15" x14ac:dyDescent="0.3">
      <c r="B55" s="41">
        <v>21</v>
      </c>
      <c r="C55" s="53">
        <v>0.78125</v>
      </c>
      <c r="D55" s="53">
        <v>0.35335689045936397</v>
      </c>
      <c r="E55" s="53">
        <v>1.2211668928086838</v>
      </c>
      <c r="F55" s="53">
        <v>0.5714285714285714</v>
      </c>
      <c r="G55" s="53">
        <v>0.32404406999351915</v>
      </c>
    </row>
    <row r="56" spans="2:7" ht="15" x14ac:dyDescent="0.3">
      <c r="B56" s="41">
        <v>22</v>
      </c>
      <c r="C56" s="53">
        <v>0.16501650165016502</v>
      </c>
      <c r="D56" s="53">
        <v>0.45045045045045046</v>
      </c>
      <c r="E56" s="53">
        <v>1.2139605462822458</v>
      </c>
      <c r="F56" s="53">
        <v>0.23474178403755869</v>
      </c>
      <c r="G56" s="53">
        <v>0.24193548387096775</v>
      </c>
    </row>
    <row r="57" spans="2:7" ht="15" x14ac:dyDescent="0.3">
      <c r="B57" s="41">
        <v>23</v>
      </c>
      <c r="C57" s="53">
        <v>0.40080160320641278</v>
      </c>
      <c r="D57" s="53">
        <v>0</v>
      </c>
      <c r="E57" s="53">
        <v>0</v>
      </c>
      <c r="F57" s="53">
        <v>0.15698587127158556</v>
      </c>
      <c r="G57" s="53">
        <v>0.41806020066889632</v>
      </c>
    </row>
    <row r="58" spans="2:7" ht="15" x14ac:dyDescent="0.3">
      <c r="B58" s="41">
        <v>24</v>
      </c>
      <c r="C58" s="53">
        <v>0.20449897750511251</v>
      </c>
      <c r="D58" s="53">
        <v>0.46511627906976744</v>
      </c>
      <c r="E58" s="53">
        <v>0.6932409012131715</v>
      </c>
      <c r="F58" s="53">
        <v>0.30075187969924816</v>
      </c>
      <c r="G58" s="53">
        <v>0.52631578947368418</v>
      </c>
    </row>
    <row r="59" spans="2:7" ht="15" x14ac:dyDescent="0.3">
      <c r="B59" s="41">
        <v>25</v>
      </c>
      <c r="C59" s="53">
        <v>0.63559322033898313</v>
      </c>
      <c r="D59" s="53">
        <v>0</v>
      </c>
      <c r="E59" s="53">
        <v>0.68376068376068377</v>
      </c>
      <c r="F59" s="53">
        <v>0.62015503875968991</v>
      </c>
      <c r="G59" s="53">
        <v>0.49407114624505932</v>
      </c>
    </row>
    <row r="60" spans="2:7" ht="15" x14ac:dyDescent="0.3">
      <c r="B60" s="43">
        <v>26</v>
      </c>
      <c r="C60" s="56">
        <v>0</v>
      </c>
      <c r="D60" s="56">
        <v>0</v>
      </c>
      <c r="E60" s="56">
        <v>1.0504201680672269</v>
      </c>
      <c r="F60" s="56">
        <v>0.18214936247723132</v>
      </c>
      <c r="G60" s="56">
        <v>0.11037527593818984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313" t="s">
        <v>908</v>
      </c>
      <c r="D2" s="313"/>
      <c r="E2" s="313"/>
      <c r="F2" s="313"/>
      <c r="G2" s="313"/>
    </row>
    <row r="3" spans="2:7" s="20" customFormat="1" ht="23.1" customHeight="1" x14ac:dyDescent="0.4">
      <c r="C3" s="313" t="s">
        <v>1</v>
      </c>
      <c r="D3" s="313"/>
      <c r="E3" s="313"/>
      <c r="F3" s="313"/>
    </row>
    <row r="4" spans="2:7" s="20" customFormat="1" x14ac:dyDescent="0.3">
      <c r="C4" s="314"/>
      <c r="D4" s="314"/>
      <c r="E4" s="314"/>
      <c r="F4" s="314"/>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0.60015003750937734</v>
      </c>
      <c r="E9" s="53">
        <v>0.37453183520599254</v>
      </c>
      <c r="F9" s="53">
        <v>1.7538815411155837</v>
      </c>
    </row>
    <row r="10" spans="2:7" ht="15" x14ac:dyDescent="0.3">
      <c r="B10" s="41">
        <v>28</v>
      </c>
      <c r="C10" s="53">
        <v>1.1111111111111112</v>
      </c>
      <c r="D10" s="53">
        <v>0.51502145922746778</v>
      </c>
      <c r="E10" s="53">
        <v>0.51750380517503802</v>
      </c>
      <c r="F10" s="53">
        <v>2.990301724137931</v>
      </c>
    </row>
    <row r="11" spans="2:7" ht="15" x14ac:dyDescent="0.3">
      <c r="B11" s="41">
        <v>29</v>
      </c>
      <c r="C11" s="53">
        <v>0.78740157480314954</v>
      </c>
      <c r="D11" s="53">
        <v>0.93896713615023475</v>
      </c>
      <c r="E11" s="53">
        <v>0.41819132253005747</v>
      </c>
      <c r="F11" s="53">
        <v>2.0176544766708702</v>
      </c>
    </row>
    <row r="12" spans="2:7" ht="15" x14ac:dyDescent="0.3">
      <c r="B12" s="41">
        <v>30</v>
      </c>
      <c r="C12" s="53">
        <v>0</v>
      </c>
      <c r="D12" s="53">
        <v>1.0714285714285714</v>
      </c>
      <c r="E12" s="53">
        <v>0.55045871559633031</v>
      </c>
      <c r="F12" s="53">
        <v>2.5081788440567068</v>
      </c>
    </row>
    <row r="13" spans="2:7" ht="15" x14ac:dyDescent="0.3">
      <c r="B13" s="41">
        <v>31</v>
      </c>
      <c r="C13" s="53">
        <v>1.3333333333333335</v>
      </c>
      <c r="D13" s="53">
        <v>1.288936627282492</v>
      </c>
      <c r="E13" s="53">
        <v>0.50847457627118642</v>
      </c>
      <c r="F13" s="53">
        <v>9.4808126410835225</v>
      </c>
    </row>
    <row r="14" spans="2:7" ht="15" x14ac:dyDescent="0.3">
      <c r="B14" s="41">
        <v>32</v>
      </c>
      <c r="C14" s="53">
        <v>1.3157894736842104</v>
      </c>
      <c r="D14" s="53">
        <v>0.91649694501018331</v>
      </c>
      <c r="E14" s="53">
        <v>0.68744271310724103</v>
      </c>
      <c r="F14" s="53">
        <v>1.7167381974248928</v>
      </c>
    </row>
    <row r="15" spans="2:7" ht="15" x14ac:dyDescent="0.3">
      <c r="B15" s="41">
        <v>33</v>
      </c>
      <c r="C15" s="53">
        <v>1.3698630136986301</v>
      </c>
      <c r="D15" s="53">
        <v>1.8181818181818181</v>
      </c>
      <c r="E15" s="53">
        <v>0.96540627514078836</v>
      </c>
      <c r="F15" s="53">
        <v>1.3182674199623352</v>
      </c>
    </row>
    <row r="16" spans="2:7" ht="15" x14ac:dyDescent="0.3">
      <c r="B16" s="41">
        <v>34</v>
      </c>
      <c r="C16" s="53">
        <v>0.86956521739130432</v>
      </c>
      <c r="D16" s="53">
        <v>1.9927536231884055</v>
      </c>
      <c r="E16" s="53">
        <v>0.31185031185031187</v>
      </c>
      <c r="F16" s="53">
        <v>0.52246603970741901</v>
      </c>
    </row>
    <row r="17" spans="2:13" ht="15" x14ac:dyDescent="0.3">
      <c r="B17" s="41">
        <v>35</v>
      </c>
      <c r="C17" s="53">
        <v>0</v>
      </c>
      <c r="D17" s="53">
        <v>2.2181146025878005</v>
      </c>
      <c r="E17" s="53">
        <v>0.60240963855421692</v>
      </c>
      <c r="F17" s="53">
        <v>1.4354066985645932</v>
      </c>
    </row>
    <row r="18" spans="2:13" ht="15" x14ac:dyDescent="0.3">
      <c r="B18" s="41">
        <v>36</v>
      </c>
      <c r="C18" s="53">
        <v>1.6129032258064515</v>
      </c>
      <c r="D18" s="53">
        <v>2.1164021164021163</v>
      </c>
      <c r="E18" s="53">
        <v>2.0930232558139537</v>
      </c>
      <c r="F18" s="53">
        <v>3.4385964912280702</v>
      </c>
      <c r="M18" s="30"/>
    </row>
    <row r="19" spans="2:13" ht="15" x14ac:dyDescent="0.3">
      <c r="B19" s="41">
        <v>37</v>
      </c>
      <c r="C19" s="53">
        <v>5.1851851851851851</v>
      </c>
      <c r="D19" s="53">
        <v>2.4890190336749636</v>
      </c>
      <c r="E19" s="53">
        <v>2.2280471821756227</v>
      </c>
      <c r="F19" s="53">
        <v>1.2252964426877471</v>
      </c>
    </row>
    <row r="20" spans="2:13" ht="15" x14ac:dyDescent="0.3">
      <c r="B20" s="41">
        <v>38</v>
      </c>
      <c r="C20" s="53">
        <v>0.76335877862595414</v>
      </c>
      <c r="D20" s="53">
        <v>3.106332138590203</v>
      </c>
      <c r="E20" s="53">
        <v>3.1746031746031744</v>
      </c>
      <c r="F20" s="53">
        <v>1.499482936918304</v>
      </c>
    </row>
    <row r="21" spans="2:13" ht="15" x14ac:dyDescent="0.3">
      <c r="B21" s="41">
        <v>39</v>
      </c>
      <c r="C21" s="53">
        <v>5.2631578947368416</v>
      </c>
      <c r="D21" s="53">
        <v>3.2482598607888629</v>
      </c>
      <c r="E21" s="53">
        <v>4.3668122270742353</v>
      </c>
      <c r="F21" s="53">
        <v>2.2745735174654751</v>
      </c>
    </row>
    <row r="22" spans="2:13" ht="15" x14ac:dyDescent="0.3">
      <c r="B22" s="41">
        <v>40</v>
      </c>
      <c r="C22" s="53">
        <v>1.5625</v>
      </c>
      <c r="D22" s="53">
        <v>3.6072144288577155</v>
      </c>
      <c r="E22" s="53">
        <v>4.9207673060884067</v>
      </c>
      <c r="F22" s="53">
        <v>5.0083472454090154</v>
      </c>
    </row>
    <row r="23" spans="2:13" ht="15" x14ac:dyDescent="0.3">
      <c r="B23" s="41">
        <v>41</v>
      </c>
      <c r="C23" s="53">
        <v>4.4025157232704402</v>
      </c>
      <c r="D23" s="53">
        <v>5.0743657042869641</v>
      </c>
      <c r="E23" s="53">
        <v>6.7851373182552503</v>
      </c>
      <c r="F23" s="53">
        <v>3.202979515828678</v>
      </c>
    </row>
    <row r="24" spans="2:13" ht="15" x14ac:dyDescent="0.3">
      <c r="B24" s="41">
        <v>42</v>
      </c>
      <c r="C24" s="53">
        <v>3.3519553072625698</v>
      </c>
      <c r="D24" s="53">
        <v>6.2279670975323151</v>
      </c>
      <c r="E24" s="53">
        <v>9.7920858484238753</v>
      </c>
      <c r="F24" s="53">
        <v>3.528945281522601</v>
      </c>
    </row>
    <row r="25" spans="2:13" ht="15" x14ac:dyDescent="0.3">
      <c r="B25" s="41">
        <v>43</v>
      </c>
      <c r="C25" s="53">
        <v>2.7932960893854748</v>
      </c>
      <c r="D25" s="53">
        <v>6.5857885615251295</v>
      </c>
      <c r="E25" s="53">
        <v>12.391738840772819</v>
      </c>
      <c r="F25" s="53">
        <v>6.0414026193493875</v>
      </c>
    </row>
    <row r="26" spans="2:13" ht="15" x14ac:dyDescent="0.3">
      <c r="B26" s="41">
        <v>44</v>
      </c>
      <c r="C26" s="53">
        <v>1.2195121951219512</v>
      </c>
      <c r="D26" s="53">
        <v>6.8201948627103635</v>
      </c>
      <c r="E26" s="53">
        <v>11.498470948012232</v>
      </c>
      <c r="F26" s="53">
        <v>11.146496815286625</v>
      </c>
    </row>
    <row r="27" spans="2:13" ht="15" x14ac:dyDescent="0.3">
      <c r="B27" s="41">
        <v>45</v>
      </c>
      <c r="C27" s="53">
        <v>2.3809523809523809</v>
      </c>
      <c r="D27" s="53">
        <v>6.6069428891377378</v>
      </c>
      <c r="E27" s="53">
        <v>12.133645955451348</v>
      </c>
      <c r="F27" s="53">
        <v>9.3452380952380949</v>
      </c>
    </row>
    <row r="28" spans="2:13" ht="15" x14ac:dyDescent="0.3">
      <c r="B28" s="41">
        <v>46</v>
      </c>
      <c r="C28" s="53">
        <v>6.9364161849710975</v>
      </c>
      <c r="D28" s="53">
        <v>9.0651558073654392</v>
      </c>
      <c r="E28" s="53">
        <v>14.24759871931697</v>
      </c>
      <c r="F28" s="53">
        <v>11.098779134295228</v>
      </c>
    </row>
    <row r="29" spans="2:13" ht="15" x14ac:dyDescent="0.3">
      <c r="B29" s="41">
        <v>47</v>
      </c>
      <c r="C29" s="53">
        <v>23.52941176470588</v>
      </c>
      <c r="D29" s="53">
        <v>11.121157323688969</v>
      </c>
      <c r="E29" s="53">
        <v>16.642120765832104</v>
      </c>
      <c r="F29" s="53">
        <v>11.98529411764706</v>
      </c>
    </row>
    <row r="30" spans="2:13" ht="15" x14ac:dyDescent="0.3">
      <c r="B30" s="41">
        <v>48</v>
      </c>
      <c r="C30" s="53">
        <v>28.513238289205699</v>
      </c>
      <c r="D30" s="53">
        <v>15.512927439532945</v>
      </c>
      <c r="E30" s="53">
        <v>19.105907397551888</v>
      </c>
      <c r="F30" s="53">
        <v>10.906217070600633</v>
      </c>
    </row>
    <row r="31" spans="2:13" ht="15" x14ac:dyDescent="0.3">
      <c r="B31" s="41">
        <v>49</v>
      </c>
      <c r="C31" s="53">
        <v>35.106382978723403</v>
      </c>
      <c r="D31" s="53">
        <v>19.751753912574205</v>
      </c>
      <c r="E31" s="53">
        <v>27.295534370296039</v>
      </c>
      <c r="F31" s="53">
        <v>13.228894691035684</v>
      </c>
    </row>
    <row r="32" spans="2:13" ht="15" x14ac:dyDescent="0.3">
      <c r="B32" s="41">
        <v>50</v>
      </c>
      <c r="C32" s="53">
        <v>41.117478510028654</v>
      </c>
      <c r="D32" s="53">
        <v>26.138107416879798</v>
      </c>
      <c r="E32" s="53">
        <v>28.277310924369747</v>
      </c>
      <c r="F32" s="53">
        <v>5.973025048169557</v>
      </c>
    </row>
    <row r="33" spans="2:6" ht="15" x14ac:dyDescent="0.3">
      <c r="B33" s="41">
        <v>51</v>
      </c>
      <c r="C33" s="53">
        <v>44.050343249427918</v>
      </c>
      <c r="D33" s="53">
        <v>33.698760724499522</v>
      </c>
      <c r="E33" s="53">
        <v>25.858838226108681</v>
      </c>
      <c r="F33" s="53">
        <v>5.4164347987386385</v>
      </c>
    </row>
    <row r="34" spans="2:6" ht="15" x14ac:dyDescent="0.3">
      <c r="B34" s="41">
        <v>52</v>
      </c>
      <c r="C34" s="53">
        <v>38.914027149321271</v>
      </c>
      <c r="D34" s="53">
        <v>24.051948051948052</v>
      </c>
      <c r="E34" s="53">
        <v>34.179970972423803</v>
      </c>
      <c r="F34" s="53">
        <v>4.5578659945389619</v>
      </c>
    </row>
    <row r="35" spans="2:6" ht="15" x14ac:dyDescent="0.3">
      <c r="B35" s="41">
        <v>1</v>
      </c>
      <c r="C35" s="53">
        <v>22.133333333333333</v>
      </c>
      <c r="D35" s="53">
        <v>9.4045174537987677</v>
      </c>
      <c r="E35" s="53">
        <v>23.70153621068032</v>
      </c>
      <c r="F35" s="53">
        <v>4.2928550426345193</v>
      </c>
    </row>
    <row r="36" spans="2:6" ht="15" x14ac:dyDescent="0.3">
      <c r="B36" s="41">
        <v>2</v>
      </c>
      <c r="C36" s="53">
        <v>9.4017094017094021</v>
      </c>
      <c r="D36" s="53">
        <v>5.6560037088548913</v>
      </c>
      <c r="E36" s="53">
        <v>8.2345402114706818</v>
      </c>
      <c r="F36" s="53">
        <v>3.0030030030030028</v>
      </c>
    </row>
    <row r="37" spans="2:6" ht="15" x14ac:dyDescent="0.3">
      <c r="B37" s="41">
        <v>3</v>
      </c>
      <c r="C37" s="53">
        <v>6.9196428571428577</v>
      </c>
      <c r="D37" s="53">
        <v>2.9538131041890443</v>
      </c>
      <c r="E37" s="53">
        <v>3.8873462911543042</v>
      </c>
      <c r="F37" s="53">
        <v>2.6700572155117608</v>
      </c>
    </row>
    <row r="38" spans="2:6" ht="15" x14ac:dyDescent="0.3">
      <c r="B38" s="41">
        <v>4</v>
      </c>
      <c r="C38" s="53">
        <v>4.9568965517241379</v>
      </c>
      <c r="D38" s="53">
        <v>2.6007139214686386</v>
      </c>
      <c r="E38" s="53">
        <v>4.7376664056382145</v>
      </c>
      <c r="F38" s="53">
        <v>2.0646319569120291</v>
      </c>
    </row>
    <row r="39" spans="2:6" ht="15" x14ac:dyDescent="0.3">
      <c r="B39" s="41">
        <v>5</v>
      </c>
      <c r="C39" s="53">
        <v>6.0674157303370784</v>
      </c>
      <c r="D39" s="53">
        <v>1.948051948051948</v>
      </c>
      <c r="E39" s="53">
        <v>2.843412094513416</v>
      </c>
      <c r="F39" s="53">
        <v>1.4168530947054436</v>
      </c>
    </row>
    <row r="40" spans="2:6" ht="15" x14ac:dyDescent="0.3">
      <c r="B40" s="41">
        <v>6</v>
      </c>
      <c r="C40" s="53">
        <v>3.5087719298245612</v>
      </c>
      <c r="D40" s="53">
        <v>1.023541453428864</v>
      </c>
      <c r="E40" s="53">
        <v>1.9698239731768652</v>
      </c>
      <c r="F40" s="53">
        <v>1.209941137998692</v>
      </c>
    </row>
    <row r="41" spans="2:6" ht="15" x14ac:dyDescent="0.3">
      <c r="B41" s="41">
        <v>7</v>
      </c>
      <c r="C41" s="53">
        <v>3.3557046979865772</v>
      </c>
      <c r="D41" s="53">
        <v>2.1463951568519537</v>
      </c>
      <c r="E41" s="53">
        <v>2.9723991507431</v>
      </c>
      <c r="F41" s="53">
        <v>1.0787172011661808</v>
      </c>
    </row>
    <row r="42" spans="2:6" ht="15" x14ac:dyDescent="0.3">
      <c r="B42" s="41">
        <v>8</v>
      </c>
      <c r="C42" s="53">
        <v>3.089887640449438</v>
      </c>
      <c r="D42" s="53">
        <v>1.8784530386740332</v>
      </c>
      <c r="E42" s="53">
        <v>2.7839151568714096</v>
      </c>
      <c r="F42" s="53">
        <v>0.96680631646793425</v>
      </c>
    </row>
    <row r="43" spans="2:6" ht="15" x14ac:dyDescent="0.3">
      <c r="B43" s="41">
        <v>9</v>
      </c>
      <c r="C43" s="53">
        <v>2.8132992327365729</v>
      </c>
      <c r="D43" s="53">
        <v>1.152542372881356</v>
      </c>
      <c r="E43" s="53">
        <v>2.267674522009782</v>
      </c>
      <c r="F43" s="53">
        <v>1.043557168784029</v>
      </c>
    </row>
    <row r="44" spans="2:6" ht="15" x14ac:dyDescent="0.3">
      <c r="B44" s="41">
        <v>10</v>
      </c>
      <c r="C44" s="53">
        <v>3.0588235294117649</v>
      </c>
      <c r="D44" s="53">
        <v>2.4082568807339451</v>
      </c>
      <c r="E44" s="53">
        <v>1.476510067114094</v>
      </c>
      <c r="F44" s="53">
        <v>0.82207868467410439</v>
      </c>
    </row>
    <row r="45" spans="2:6" ht="15" x14ac:dyDescent="0.3">
      <c r="B45" s="41">
        <v>11</v>
      </c>
      <c r="C45" s="53">
        <v>4.0760869565217392</v>
      </c>
      <c r="D45" s="53">
        <v>1.035598705501618</v>
      </c>
      <c r="E45" s="53">
        <v>1.9073569482288828</v>
      </c>
      <c r="F45" s="53">
        <v>0.58055152394775034</v>
      </c>
    </row>
    <row r="46" spans="2:6" ht="15" x14ac:dyDescent="0.3">
      <c r="B46" s="41">
        <v>12</v>
      </c>
      <c r="C46" s="53">
        <v>3.1347962382445136</v>
      </c>
      <c r="D46" s="53">
        <v>1.4029180695847363</v>
      </c>
      <c r="E46" s="53">
        <v>1.0679611650485437</v>
      </c>
      <c r="F46" s="53">
        <v>0.43368268883267075</v>
      </c>
    </row>
    <row r="47" spans="2:6" ht="15" x14ac:dyDescent="0.3">
      <c r="B47" s="41">
        <v>13</v>
      </c>
      <c r="C47" s="53">
        <v>2.3255813953488373</v>
      </c>
      <c r="D47" s="53">
        <v>1.1673151750972763</v>
      </c>
      <c r="E47" s="53">
        <v>1.1966701352757543</v>
      </c>
      <c r="F47" s="53">
        <v>0.16999575010624735</v>
      </c>
    </row>
    <row r="48" spans="2:6" ht="15" x14ac:dyDescent="0.3">
      <c r="B48" s="41">
        <v>14</v>
      </c>
      <c r="C48" s="53">
        <v>2.7863777089783279</v>
      </c>
      <c r="D48" s="53">
        <v>1.3708513708513708</v>
      </c>
      <c r="E48" s="53">
        <v>1.4577259475218658</v>
      </c>
      <c r="F48" s="53">
        <v>0.18099547511312217</v>
      </c>
    </row>
    <row r="49" spans="2:6" ht="15" x14ac:dyDescent="0.3">
      <c r="B49" s="41">
        <v>15</v>
      </c>
      <c r="C49" s="53">
        <v>1.4326647564469914</v>
      </c>
      <c r="D49" s="53">
        <v>1.2849584278155708</v>
      </c>
      <c r="E49" s="53">
        <v>0.7037747920665387</v>
      </c>
      <c r="F49" s="53">
        <v>0.26052974381241856</v>
      </c>
    </row>
    <row r="50" spans="2:6" ht="15" x14ac:dyDescent="0.3">
      <c r="B50" s="41">
        <v>16</v>
      </c>
      <c r="C50" s="53">
        <v>1.4880952380952379</v>
      </c>
      <c r="D50" s="53">
        <v>0.98887515451174279</v>
      </c>
      <c r="E50" s="53">
        <v>0.97264437689969607</v>
      </c>
      <c r="F50" s="53">
        <v>0.48701298701298701</v>
      </c>
    </row>
    <row r="51" spans="2:6" ht="15" x14ac:dyDescent="0.3">
      <c r="B51" s="41">
        <v>17</v>
      </c>
      <c r="C51" s="53">
        <v>2.0231213872832372</v>
      </c>
      <c r="D51" s="53">
        <v>0.65104166666666674</v>
      </c>
      <c r="E51" s="53">
        <v>1.3126491646778042</v>
      </c>
      <c r="F51" s="53">
        <v>0.4307250538406317</v>
      </c>
    </row>
    <row r="52" spans="2:6" ht="15" x14ac:dyDescent="0.3">
      <c r="B52" s="41">
        <v>18</v>
      </c>
      <c r="C52" s="53">
        <v>1.1976047904191618</v>
      </c>
      <c r="D52" s="53">
        <v>0.71801566579634468</v>
      </c>
      <c r="E52" s="53">
        <v>1.013299556681444</v>
      </c>
      <c r="F52" s="53">
        <v>0.67039106145251393</v>
      </c>
    </row>
    <row r="53" spans="2:6" ht="15" x14ac:dyDescent="0.3">
      <c r="B53" s="41">
        <v>19</v>
      </c>
      <c r="C53" s="53">
        <v>0.73891625615763545</v>
      </c>
      <c r="D53" s="53">
        <v>0.25575447570332482</v>
      </c>
      <c r="E53" s="53">
        <v>0.92838196286472141</v>
      </c>
      <c r="F53" s="53">
        <v>0.25756600128783003</v>
      </c>
    </row>
    <row r="54" spans="2:6" ht="15" x14ac:dyDescent="0.3">
      <c r="B54" s="41">
        <v>20</v>
      </c>
      <c r="C54" s="53">
        <v>0.45045045045045046</v>
      </c>
      <c r="D54" s="53">
        <v>0.26501766784452296</v>
      </c>
      <c r="E54" s="53">
        <v>0.20256583389601621</v>
      </c>
      <c r="F54" s="53">
        <v>0.26333113890717574</v>
      </c>
    </row>
    <row r="55" spans="2:6" ht="15" x14ac:dyDescent="0.3">
      <c r="B55" s="41">
        <v>21</v>
      </c>
      <c r="C55" s="53">
        <v>0</v>
      </c>
      <c r="D55" s="53">
        <v>0.67307692307692313</v>
      </c>
      <c r="E55" s="53">
        <v>0.3620564808110065</v>
      </c>
      <c r="F55" s="53">
        <v>0.37037037037037041</v>
      </c>
    </row>
    <row r="56" spans="2:6" ht="15" x14ac:dyDescent="0.3">
      <c r="B56" s="41">
        <v>22</v>
      </c>
      <c r="C56" s="53">
        <v>0</v>
      </c>
      <c r="D56" s="53">
        <v>0.53134962805526043</v>
      </c>
      <c r="E56" s="53">
        <v>0.27720027720027718</v>
      </c>
      <c r="F56" s="53">
        <v>0.53590568060021437</v>
      </c>
    </row>
    <row r="57" spans="2:6" ht="15" x14ac:dyDescent="0.3">
      <c r="B57" s="41">
        <v>23</v>
      </c>
      <c r="C57" s="53">
        <v>0</v>
      </c>
      <c r="D57" s="53">
        <v>0.26845637583892618</v>
      </c>
      <c r="E57" s="53">
        <v>0.30280090840272522</v>
      </c>
      <c r="F57" s="53">
        <v>0.26917900403768508</v>
      </c>
    </row>
    <row r="58" spans="2:6" ht="15" x14ac:dyDescent="0.3">
      <c r="B58" s="41">
        <v>24</v>
      </c>
      <c r="C58" s="53">
        <v>0</v>
      </c>
      <c r="D58" s="53">
        <v>0.2304147465437788</v>
      </c>
      <c r="E58" s="53">
        <v>0.25488530161427359</v>
      </c>
      <c r="F58" s="53">
        <v>1.0650887573964496</v>
      </c>
    </row>
    <row r="59" spans="2:6" ht="15" x14ac:dyDescent="0.3">
      <c r="B59" s="41">
        <v>25</v>
      </c>
      <c r="C59" s="53">
        <v>0</v>
      </c>
      <c r="D59" s="53">
        <v>0.36855036855036855</v>
      </c>
      <c r="E59" s="53">
        <v>0.81967213114754101</v>
      </c>
      <c r="F59" s="53">
        <v>0.52287581699346397</v>
      </c>
    </row>
    <row r="60" spans="2:6" ht="15" x14ac:dyDescent="0.3">
      <c r="B60" s="43">
        <v>26</v>
      </c>
      <c r="C60" s="56">
        <v>0</v>
      </c>
      <c r="D60" s="56">
        <v>0.88028169014084512</v>
      </c>
      <c r="E60" s="56">
        <v>9.1575091575091569E-2</v>
      </c>
      <c r="F60" s="56">
        <v>0.29629629629629628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8" s="20" customFormat="1" x14ac:dyDescent="0.3"/>
    <row r="2" spans="2:8" s="20" customFormat="1" ht="23.25" customHeight="1" x14ac:dyDescent="0.4">
      <c r="C2" s="313" t="s">
        <v>912</v>
      </c>
      <c r="D2" s="313"/>
      <c r="E2" s="313"/>
      <c r="F2" s="313"/>
      <c r="G2" s="313"/>
    </row>
    <row r="3" spans="2:8" s="20" customFormat="1" ht="23.1" customHeight="1" x14ac:dyDescent="0.4">
      <c r="C3" s="313" t="s">
        <v>1</v>
      </c>
      <c r="D3" s="313"/>
      <c r="E3" s="313"/>
      <c r="F3" s="313"/>
    </row>
    <row r="4" spans="2:8" s="20" customFormat="1" x14ac:dyDescent="0.3">
      <c r="C4" s="314"/>
      <c r="D4" s="314"/>
      <c r="E4" s="314"/>
      <c r="F4" s="314"/>
    </row>
    <row r="5" spans="2:8" s="20" customFormat="1" x14ac:dyDescent="0.3"/>
    <row r="6" spans="2:8" s="20" customFormat="1" x14ac:dyDescent="0.3"/>
    <row r="7" spans="2:8" ht="15" thickBot="1" x14ac:dyDescent="0.35"/>
    <row r="8" spans="2:8" ht="54" customHeight="1" thickBot="1" x14ac:dyDescent="0.35">
      <c r="B8" s="24" t="s">
        <v>519</v>
      </c>
      <c r="C8" s="24" t="s">
        <v>913</v>
      </c>
      <c r="D8" s="26" t="s">
        <v>914</v>
      </c>
      <c r="E8" s="60" t="s">
        <v>915</v>
      </c>
      <c r="F8" s="26" t="s">
        <v>916</v>
      </c>
      <c r="G8" s="26" t="s">
        <v>917</v>
      </c>
      <c r="H8" s="26" t="s">
        <v>918</v>
      </c>
    </row>
    <row r="9" spans="2:8" ht="15" x14ac:dyDescent="0.3">
      <c r="B9" s="40">
        <v>27</v>
      </c>
      <c r="C9" s="40">
        <v>147</v>
      </c>
      <c r="D9" s="50">
        <v>4.7600000000000007</v>
      </c>
      <c r="E9" s="50">
        <v>6.7901234567901199</v>
      </c>
      <c r="F9" s="50">
        <v>0</v>
      </c>
      <c r="G9" s="50">
        <v>0.18796992481203001</v>
      </c>
      <c r="H9" s="50">
        <v>0.79</v>
      </c>
    </row>
    <row r="10" spans="2:8" ht="15" x14ac:dyDescent="0.3">
      <c r="B10" s="41">
        <v>28</v>
      </c>
      <c r="C10" s="41">
        <v>217</v>
      </c>
      <c r="D10" s="53">
        <v>7.1800000000000006</v>
      </c>
      <c r="E10" s="53">
        <v>8.92480674631061</v>
      </c>
      <c r="F10" s="53">
        <v>0.12903225806451599</v>
      </c>
      <c r="G10" s="53">
        <v>0.25252525252525299</v>
      </c>
      <c r="H10" s="53">
        <v>0.73</v>
      </c>
    </row>
    <row r="11" spans="2:8" ht="15" x14ac:dyDescent="0.3">
      <c r="B11" s="41">
        <v>29</v>
      </c>
      <c r="C11" s="41">
        <v>127</v>
      </c>
      <c r="D11" s="53">
        <v>5.54</v>
      </c>
      <c r="E11" s="53">
        <v>13.1247984521122</v>
      </c>
      <c r="F11" s="53">
        <v>0</v>
      </c>
      <c r="G11" s="53">
        <v>0.25789813023855601</v>
      </c>
      <c r="H11" s="53">
        <v>0.62</v>
      </c>
    </row>
    <row r="12" spans="2:8" ht="15" x14ac:dyDescent="0.3">
      <c r="B12" s="41">
        <v>30</v>
      </c>
      <c r="C12" s="41">
        <v>153</v>
      </c>
      <c r="D12" s="53">
        <v>6.05</v>
      </c>
      <c r="E12" s="53">
        <v>15.730337078651701</v>
      </c>
      <c r="F12" s="53">
        <v>0</v>
      </c>
      <c r="G12" s="53">
        <v>0.221565731166913</v>
      </c>
      <c r="H12" s="53">
        <v>0.83</v>
      </c>
    </row>
    <row r="13" spans="2:8" ht="15" x14ac:dyDescent="0.3">
      <c r="B13" s="41">
        <v>31</v>
      </c>
      <c r="C13" s="41">
        <v>130</v>
      </c>
      <c r="D13" s="53">
        <v>6</v>
      </c>
      <c r="E13" s="53">
        <v>15.253029223093399</v>
      </c>
      <c r="F13" s="53">
        <v>0</v>
      </c>
      <c r="G13" s="53">
        <v>0.45351473922902502</v>
      </c>
      <c r="H13" s="53">
        <v>0.62444246208742205</v>
      </c>
    </row>
    <row r="14" spans="2:8" ht="15" x14ac:dyDescent="0.3">
      <c r="B14" s="41">
        <v>32</v>
      </c>
      <c r="C14" s="41">
        <v>153</v>
      </c>
      <c r="D14" s="53">
        <v>6.1899999999999995</v>
      </c>
      <c r="E14" s="53">
        <v>13.8983050847458</v>
      </c>
      <c r="F14" s="53">
        <v>0</v>
      </c>
      <c r="G14" s="53">
        <v>0.47430830039525701</v>
      </c>
      <c r="H14" s="53">
        <v>1.28087831655993</v>
      </c>
    </row>
    <row r="15" spans="2:8" ht="15" x14ac:dyDescent="0.3">
      <c r="B15" s="41">
        <v>33</v>
      </c>
      <c r="C15" s="41">
        <v>82</v>
      </c>
      <c r="D15" s="53">
        <v>4.33</v>
      </c>
      <c r="E15" s="53">
        <v>13.4419551934827</v>
      </c>
      <c r="F15" s="53">
        <v>0</v>
      </c>
      <c r="G15" s="53">
        <v>0.646203554119548</v>
      </c>
      <c r="H15" s="53">
        <v>0.775193798449612</v>
      </c>
    </row>
    <row r="16" spans="2:8" ht="15" x14ac:dyDescent="0.3">
      <c r="B16" s="41">
        <v>34</v>
      </c>
      <c r="C16" s="41">
        <v>37</v>
      </c>
      <c r="D16" s="53">
        <v>2.25</v>
      </c>
      <c r="E16" s="53">
        <v>12.8967456809964</v>
      </c>
      <c r="F16" s="53">
        <v>0.22962112514351299</v>
      </c>
      <c r="G16" s="53">
        <v>0.21598272138228899</v>
      </c>
      <c r="H16" s="53">
        <v>1.2302284710017599</v>
      </c>
    </row>
    <row r="17" spans="2:13" ht="15" x14ac:dyDescent="0.3">
      <c r="B17" s="41">
        <v>35</v>
      </c>
      <c r="C17" s="41">
        <v>44</v>
      </c>
      <c r="D17" s="53">
        <v>2.81</v>
      </c>
      <c r="E17" s="53">
        <v>12.082601054481501</v>
      </c>
      <c r="F17" s="53">
        <v>0</v>
      </c>
      <c r="G17" s="53">
        <v>0.92827004219409304</v>
      </c>
      <c r="H17" s="53">
        <v>2.2261798753339299</v>
      </c>
    </row>
    <row r="18" spans="2:13" ht="15" x14ac:dyDescent="0.3">
      <c r="B18" s="41">
        <v>36</v>
      </c>
      <c r="C18" s="41">
        <v>72</v>
      </c>
      <c r="D18" s="53">
        <v>3.52</v>
      </c>
      <c r="E18" s="53">
        <v>9.3120486507031508</v>
      </c>
      <c r="F18" s="53">
        <v>0</v>
      </c>
      <c r="G18" s="53">
        <v>1.0393466963622899</v>
      </c>
      <c r="H18" s="53">
        <v>1.3776337115072901</v>
      </c>
    </row>
    <row r="19" spans="2:13" ht="15" x14ac:dyDescent="0.3">
      <c r="B19" s="41">
        <v>37</v>
      </c>
      <c r="C19" s="41">
        <v>53</v>
      </c>
      <c r="D19" s="53">
        <v>2.46</v>
      </c>
      <c r="E19" s="53">
        <v>8.4848484848484897</v>
      </c>
      <c r="F19" s="53">
        <v>0</v>
      </c>
      <c r="G19" s="53">
        <v>1.0989010989011001</v>
      </c>
      <c r="H19" s="53">
        <v>1.33432171979244</v>
      </c>
    </row>
    <row r="20" spans="2:13" ht="15" x14ac:dyDescent="0.3">
      <c r="B20" s="41">
        <v>38</v>
      </c>
      <c r="C20" s="41">
        <v>71</v>
      </c>
      <c r="D20" s="53">
        <v>3.01</v>
      </c>
      <c r="E20" s="53">
        <v>7.8438147892190697</v>
      </c>
      <c r="F20" s="53">
        <v>0</v>
      </c>
      <c r="G20" s="53">
        <v>0.84602368866328304</v>
      </c>
      <c r="H20" s="53">
        <v>1.5018773466833499</v>
      </c>
    </row>
    <row r="21" spans="2:13" ht="15" x14ac:dyDescent="0.3">
      <c r="B21" s="41">
        <v>39</v>
      </c>
      <c r="C21" s="41">
        <v>57</v>
      </c>
      <c r="D21" s="53">
        <v>2.25</v>
      </c>
      <c r="E21" s="53">
        <v>8.3656900811860204</v>
      </c>
      <c r="F21" s="53">
        <v>0</v>
      </c>
      <c r="G21" s="53">
        <v>1.11761575306014</v>
      </c>
      <c r="H21" s="53">
        <v>2.4904214559387001</v>
      </c>
    </row>
    <row r="22" spans="2:13" ht="15" x14ac:dyDescent="0.3">
      <c r="B22" s="41">
        <v>40</v>
      </c>
      <c r="C22" s="41">
        <v>85</v>
      </c>
      <c r="D22" s="53">
        <v>2.75</v>
      </c>
      <c r="E22" s="53">
        <v>8.9235694277711097</v>
      </c>
      <c r="F22" s="53">
        <v>0</v>
      </c>
      <c r="G22" s="53">
        <v>1.0025062656641599</v>
      </c>
      <c r="H22" s="53">
        <v>2.8317601332593001</v>
      </c>
      <c r="M22" s="30"/>
    </row>
    <row r="23" spans="2:13" ht="15" x14ac:dyDescent="0.3">
      <c r="B23" s="41">
        <v>41</v>
      </c>
      <c r="C23" s="41">
        <v>145</v>
      </c>
      <c r="D23" s="53">
        <v>4</v>
      </c>
      <c r="E23" s="53">
        <v>8.1797235023041495</v>
      </c>
      <c r="F23" s="53">
        <v>8.0710250201775594E-2</v>
      </c>
      <c r="G23" s="53">
        <v>1.4140521431727799</v>
      </c>
      <c r="H23" s="53">
        <v>4.3703277745830897</v>
      </c>
    </row>
    <row r="24" spans="2:13" ht="15" x14ac:dyDescent="0.3">
      <c r="B24" s="41">
        <v>42</v>
      </c>
      <c r="C24" s="41">
        <v>193</v>
      </c>
      <c r="D24" s="53">
        <v>5.4399999999999995</v>
      </c>
      <c r="E24" s="53">
        <v>8.3023962200472496</v>
      </c>
      <c r="F24" s="53">
        <v>9.3984962406015005E-2</v>
      </c>
      <c r="G24" s="53">
        <v>2.34375</v>
      </c>
      <c r="H24" s="53">
        <v>6.57251493753395</v>
      </c>
    </row>
    <row r="25" spans="2:13" ht="15" x14ac:dyDescent="0.3">
      <c r="B25" s="41">
        <v>43</v>
      </c>
      <c r="C25" s="41">
        <v>304</v>
      </c>
      <c r="D25" s="53">
        <v>8</v>
      </c>
      <c r="E25" s="53">
        <v>8.0939032936229793</v>
      </c>
      <c r="F25" s="53">
        <v>0</v>
      </c>
      <c r="G25" s="53">
        <v>3.6679536679536699</v>
      </c>
      <c r="H25" s="53">
        <v>9.4573643410852704</v>
      </c>
    </row>
    <row r="26" spans="2:13" ht="15" x14ac:dyDescent="0.3">
      <c r="B26" s="41">
        <v>44</v>
      </c>
      <c r="C26" s="41">
        <v>282</v>
      </c>
      <c r="D26" s="53">
        <v>7.42</v>
      </c>
      <c r="E26" s="53">
        <v>7.4037512339585403</v>
      </c>
      <c r="F26" s="53">
        <v>8.4602368866328298E-2</v>
      </c>
      <c r="G26" s="53">
        <v>5.0351288056206096</v>
      </c>
      <c r="H26" s="53">
        <v>13.8303089749877</v>
      </c>
    </row>
    <row r="27" spans="2:13" ht="15" x14ac:dyDescent="0.3">
      <c r="B27" s="41">
        <v>45</v>
      </c>
      <c r="C27" s="41">
        <v>349</v>
      </c>
      <c r="D27" s="53">
        <v>8.98</v>
      </c>
      <c r="E27" s="53">
        <v>4.38826615788218</v>
      </c>
      <c r="F27" s="53">
        <v>0</v>
      </c>
      <c r="G27" s="53">
        <v>7.6522435897435903</v>
      </c>
      <c r="H27" s="53">
        <v>16.796536796536799</v>
      </c>
    </row>
    <row r="28" spans="2:13" ht="15" x14ac:dyDescent="0.3">
      <c r="B28" s="41">
        <v>46</v>
      </c>
      <c r="C28" s="41">
        <v>553</v>
      </c>
      <c r="D28" s="53">
        <v>11.020000000000001</v>
      </c>
      <c r="E28" s="53">
        <v>3.5298757641490801</v>
      </c>
      <c r="F28" s="53">
        <v>0</v>
      </c>
      <c r="G28" s="53">
        <v>8.6656441717791406</v>
      </c>
      <c r="H28" s="53">
        <v>18.3786078098472</v>
      </c>
    </row>
    <row r="29" spans="2:13" ht="15" x14ac:dyDescent="0.3">
      <c r="B29" s="41">
        <v>47</v>
      </c>
      <c r="C29" s="41">
        <v>668</v>
      </c>
      <c r="D29" s="53">
        <v>12.379999999999999</v>
      </c>
      <c r="E29" s="53">
        <v>3.8980232772954002</v>
      </c>
      <c r="F29" s="53">
        <v>0.388198757763975</v>
      </c>
      <c r="G29" s="53">
        <v>10.057887120115801</v>
      </c>
      <c r="H29" s="53">
        <v>20.215741110667199</v>
      </c>
    </row>
    <row r="30" spans="2:13" ht="15" x14ac:dyDescent="0.3">
      <c r="B30" s="41">
        <v>48</v>
      </c>
      <c r="C30" s="41">
        <v>540</v>
      </c>
      <c r="D30" s="53">
        <v>9.75</v>
      </c>
      <c r="E30" s="53">
        <v>4.2496914124492999</v>
      </c>
      <c r="F30" s="53">
        <v>0.13698630136986301</v>
      </c>
      <c r="G30" s="53">
        <v>12.879746835442999</v>
      </c>
      <c r="H30" s="53">
        <v>21.490402709823101</v>
      </c>
    </row>
    <row r="31" spans="2:13" ht="15" x14ac:dyDescent="0.3">
      <c r="B31" s="41">
        <v>49</v>
      </c>
      <c r="C31" s="41">
        <v>563</v>
      </c>
      <c r="D31" s="53">
        <v>8.5500000000000007</v>
      </c>
      <c r="E31" s="53">
        <v>3.01204819277108</v>
      </c>
      <c r="F31" s="53">
        <v>0</v>
      </c>
      <c r="G31" s="53">
        <v>13.4319863403529</v>
      </c>
      <c r="H31" s="53">
        <v>19.439033891702401</v>
      </c>
    </row>
    <row r="32" spans="2:13" ht="15" x14ac:dyDescent="0.3">
      <c r="B32" s="41">
        <v>50</v>
      </c>
      <c r="C32" s="41">
        <v>563</v>
      </c>
      <c r="D32" s="53">
        <v>6.4600000000000009</v>
      </c>
      <c r="E32" s="53">
        <v>3.6171259842519699</v>
      </c>
      <c r="F32" s="53">
        <v>0</v>
      </c>
      <c r="G32" s="53">
        <v>13.204853675945801</v>
      </c>
      <c r="H32" s="53">
        <v>15.852205005959499</v>
      </c>
    </row>
    <row r="33" spans="2:8" ht="15" x14ac:dyDescent="0.3">
      <c r="B33" s="41">
        <v>51</v>
      </c>
      <c r="C33" s="41">
        <v>725</v>
      </c>
      <c r="D33" s="53">
        <v>6.8500000000000005</v>
      </c>
      <c r="E33" s="53">
        <v>3.01242890246471</v>
      </c>
      <c r="F33" s="53">
        <v>0</v>
      </c>
      <c r="G33" s="53">
        <v>12.665890570430699</v>
      </c>
      <c r="H33" s="53">
        <v>11.2969004893964</v>
      </c>
    </row>
    <row r="34" spans="2:8" ht="15" x14ac:dyDescent="0.3">
      <c r="B34" s="41">
        <v>52</v>
      </c>
      <c r="C34" s="41">
        <v>538</v>
      </c>
      <c r="D34" s="53">
        <v>6.2</v>
      </c>
      <c r="E34" s="53">
        <v>2.3117960877297001</v>
      </c>
      <c r="F34" s="53">
        <v>8.1499592502037504E-2</v>
      </c>
      <c r="G34" s="53">
        <v>11.5933412604043</v>
      </c>
      <c r="H34" s="53">
        <v>9.3400231570822108</v>
      </c>
    </row>
    <row r="35" spans="2:8" ht="15" x14ac:dyDescent="0.3">
      <c r="B35" s="41">
        <v>1</v>
      </c>
      <c r="C35" s="41">
        <v>453</v>
      </c>
      <c r="D35" s="53">
        <v>5.17</v>
      </c>
      <c r="E35" s="53">
        <v>2.2399999999999998</v>
      </c>
      <c r="F35" s="53">
        <v>0</v>
      </c>
      <c r="G35" s="53">
        <v>10.8300589390963</v>
      </c>
      <c r="H35" s="53">
        <v>8.0079794813337095</v>
      </c>
    </row>
    <row r="36" spans="2:8" ht="15" x14ac:dyDescent="0.3">
      <c r="B36" s="41">
        <v>2</v>
      </c>
      <c r="C36" s="41">
        <v>358</v>
      </c>
      <c r="D36" s="53">
        <v>4.2700000000000005</v>
      </c>
      <c r="E36" s="53">
        <v>1.1199999999999999</v>
      </c>
      <c r="F36" s="53">
        <v>0</v>
      </c>
      <c r="G36" s="53">
        <v>9.1718610863757792</v>
      </c>
      <c r="H36" s="53">
        <v>5.7011962331381998</v>
      </c>
    </row>
    <row r="37" spans="2:8" ht="15" x14ac:dyDescent="0.3">
      <c r="B37" s="41">
        <v>3</v>
      </c>
      <c r="C37" s="41">
        <v>245</v>
      </c>
      <c r="D37" s="53">
        <v>3.5700000000000003</v>
      </c>
      <c r="E37" s="53">
        <v>1.41</v>
      </c>
      <c r="F37" s="53">
        <v>0</v>
      </c>
      <c r="G37" s="53">
        <v>6.7419825072886299</v>
      </c>
      <c r="H37" s="53">
        <v>5.0678482414843504</v>
      </c>
    </row>
    <row r="38" spans="2:8" ht="15" x14ac:dyDescent="0.3">
      <c r="B38" s="41">
        <v>4</v>
      </c>
      <c r="C38" s="41">
        <v>195</v>
      </c>
      <c r="D38" s="53">
        <v>2.74</v>
      </c>
      <c r="E38" s="53">
        <v>1.7500000000000002</v>
      </c>
      <c r="F38" s="53">
        <v>0</v>
      </c>
      <c r="G38" s="53">
        <v>5.4239615516649504</v>
      </c>
      <c r="H38" s="53">
        <v>3.3707865168539302</v>
      </c>
    </row>
    <row r="39" spans="2:8" ht="15" x14ac:dyDescent="0.3">
      <c r="B39" s="41">
        <v>5</v>
      </c>
      <c r="C39" s="41">
        <v>140</v>
      </c>
      <c r="D39" s="53">
        <v>2.11</v>
      </c>
      <c r="E39" s="53">
        <v>0.77</v>
      </c>
      <c r="F39" s="53">
        <v>2.5673940949935799E-2</v>
      </c>
      <c r="G39" s="53">
        <v>4.28909152313408</v>
      </c>
      <c r="H39" s="53">
        <v>3.0680728667305801</v>
      </c>
    </row>
    <row r="40" spans="2:8" ht="15" x14ac:dyDescent="0.3">
      <c r="B40" s="41">
        <v>6</v>
      </c>
      <c r="C40" s="41">
        <v>111</v>
      </c>
      <c r="D40" s="53">
        <v>1.6400000000000001</v>
      </c>
      <c r="E40" s="53">
        <v>0.86</v>
      </c>
      <c r="F40" s="53">
        <v>0</v>
      </c>
      <c r="G40" s="53">
        <v>2.22585924713584</v>
      </c>
      <c r="H40" s="53">
        <v>2.1296734500709902</v>
      </c>
    </row>
    <row r="41" spans="2:8" ht="15" x14ac:dyDescent="0.3">
      <c r="B41" s="41">
        <v>7</v>
      </c>
      <c r="C41" s="41">
        <v>108</v>
      </c>
      <c r="D41" s="53">
        <v>1.63</v>
      </c>
      <c r="E41" s="53">
        <v>1.02</v>
      </c>
      <c r="F41" s="53">
        <v>2.2909507445589901E-2</v>
      </c>
      <c r="G41" s="53">
        <v>2.0166711481581099</v>
      </c>
      <c r="H41" s="53">
        <v>1.95537728754074</v>
      </c>
    </row>
    <row r="42" spans="2:8" ht="15" x14ac:dyDescent="0.3">
      <c r="B42" s="41">
        <v>8</v>
      </c>
      <c r="C42" s="41">
        <v>104</v>
      </c>
      <c r="D42" s="53">
        <v>1.6400000000000001</v>
      </c>
      <c r="E42" s="53">
        <v>0.62</v>
      </c>
      <c r="F42" s="53">
        <v>0</v>
      </c>
      <c r="G42" s="53">
        <v>2.0388349514563102</v>
      </c>
      <c r="H42" s="53">
        <v>1.2979521199884601</v>
      </c>
    </row>
    <row r="43" spans="2:8" ht="15" x14ac:dyDescent="0.3">
      <c r="B43" s="41">
        <v>9</v>
      </c>
      <c r="C43" s="41">
        <v>65</v>
      </c>
      <c r="D43" s="53">
        <v>1.17</v>
      </c>
      <c r="E43" s="53">
        <v>1.1299999999999999</v>
      </c>
      <c r="F43" s="53">
        <v>0</v>
      </c>
      <c r="G43" s="53">
        <v>0.85616438356164404</v>
      </c>
      <c r="H43" s="53">
        <v>1.65447025135221</v>
      </c>
    </row>
    <row r="44" spans="2:8" ht="15" x14ac:dyDescent="0.3">
      <c r="B44" s="41">
        <v>10</v>
      </c>
      <c r="C44" s="41">
        <v>55</v>
      </c>
      <c r="D44" s="53">
        <v>0.85000000000000009</v>
      </c>
      <c r="E44" s="53">
        <v>0.96</v>
      </c>
      <c r="F44" s="53">
        <v>3.7411148522259602E-2</v>
      </c>
      <c r="G44" s="53">
        <v>0.91231626964014201</v>
      </c>
      <c r="H44" s="53">
        <v>1.1986923356338499</v>
      </c>
    </row>
    <row r="45" spans="2:8" ht="15" x14ac:dyDescent="0.3">
      <c r="B45" s="41">
        <v>11</v>
      </c>
      <c r="C45" s="41">
        <v>58</v>
      </c>
      <c r="D45" s="53">
        <v>0.94000000000000006</v>
      </c>
      <c r="E45" s="53">
        <v>0.91999999999999993</v>
      </c>
      <c r="F45" s="53">
        <v>1.77809388335704E-2</v>
      </c>
      <c r="G45" s="53">
        <v>0.76392770635364304</v>
      </c>
      <c r="H45" s="53">
        <v>1.1986923356338499</v>
      </c>
    </row>
    <row r="46" spans="2:8" ht="15" x14ac:dyDescent="0.3">
      <c r="B46" s="41">
        <v>12</v>
      </c>
      <c r="C46" s="41">
        <v>43</v>
      </c>
      <c r="D46" s="53">
        <v>0.73</v>
      </c>
      <c r="E46" s="53">
        <v>0.82000000000000006</v>
      </c>
      <c r="F46" s="53">
        <v>6.2945866554762905E-2</v>
      </c>
      <c r="G46" s="53">
        <v>0.90634441087613304</v>
      </c>
      <c r="H46" s="53">
        <v>0.82582582582582598</v>
      </c>
    </row>
    <row r="47" spans="2:8" ht="15" x14ac:dyDescent="0.3">
      <c r="B47" s="41">
        <v>13</v>
      </c>
      <c r="C47" s="41">
        <v>26</v>
      </c>
      <c r="D47" s="53">
        <v>0.45999999999999996</v>
      </c>
      <c r="E47" s="53">
        <v>0.62</v>
      </c>
      <c r="F47" s="53">
        <v>5.3390282968499701E-2</v>
      </c>
      <c r="G47" s="53">
        <v>0.188368259948199</v>
      </c>
      <c r="H47" s="53">
        <v>0.710405348934392</v>
      </c>
    </row>
    <row r="48" spans="2:8" ht="15" x14ac:dyDescent="0.3">
      <c r="B48" s="41">
        <v>14</v>
      </c>
      <c r="C48" s="41">
        <v>27</v>
      </c>
      <c r="D48" s="53">
        <v>0.62</v>
      </c>
      <c r="E48" s="53">
        <v>1.73</v>
      </c>
      <c r="F48" s="53">
        <v>2.3679848448969899E-2</v>
      </c>
      <c r="G48" s="53">
        <v>0.189513581806696</v>
      </c>
      <c r="H48" s="53">
        <v>0.54580896686159897</v>
      </c>
    </row>
    <row r="49" spans="2:8" ht="15" x14ac:dyDescent="0.3">
      <c r="B49" s="41">
        <v>15</v>
      </c>
      <c r="C49" s="41">
        <v>24</v>
      </c>
      <c r="D49" s="53">
        <v>0.57000000000000006</v>
      </c>
      <c r="E49" s="53">
        <v>1.38</v>
      </c>
      <c r="F49" s="53">
        <v>5.1572975760701398E-2</v>
      </c>
      <c r="G49" s="53">
        <v>4.4228217602830598E-2</v>
      </c>
      <c r="H49" s="53">
        <v>0.65897858319604596</v>
      </c>
    </row>
    <row r="50" spans="2:8" ht="15" x14ac:dyDescent="0.3">
      <c r="B50" s="41">
        <v>16</v>
      </c>
      <c r="C50" s="41">
        <v>23</v>
      </c>
      <c r="D50" s="53">
        <v>0.5</v>
      </c>
      <c r="E50" s="53">
        <v>1.87</v>
      </c>
      <c r="F50" s="53">
        <v>6.7613252197430695E-2</v>
      </c>
      <c r="G50" s="53">
        <v>0.20942408376963401</v>
      </c>
      <c r="H50" s="53">
        <v>0.78577336641852802</v>
      </c>
    </row>
    <row r="51" spans="2:8" ht="15" x14ac:dyDescent="0.3">
      <c r="B51" s="41">
        <v>17</v>
      </c>
      <c r="C51" s="41">
        <v>17</v>
      </c>
      <c r="D51" s="53">
        <v>0.37</v>
      </c>
      <c r="E51" s="53">
        <v>1.31</v>
      </c>
      <c r="F51" s="53">
        <v>4.0104271104872698E-2</v>
      </c>
      <c r="G51" s="53">
        <v>0.120481927710843</v>
      </c>
      <c r="H51" s="53">
        <v>0.32169117647058798</v>
      </c>
    </row>
    <row r="52" spans="2:8" ht="15" x14ac:dyDescent="0.3">
      <c r="B52" s="41">
        <v>18</v>
      </c>
      <c r="C52" s="41">
        <v>23</v>
      </c>
      <c r="D52" s="53">
        <v>0.54</v>
      </c>
      <c r="E52" s="53">
        <v>2.02</v>
      </c>
      <c r="F52" s="53">
        <v>0.11890606420927501</v>
      </c>
      <c r="G52" s="53">
        <v>0</v>
      </c>
      <c r="H52" s="53">
        <v>0.79129574678536096</v>
      </c>
    </row>
    <row r="53" spans="2:8" ht="15" x14ac:dyDescent="0.3">
      <c r="B53" s="41">
        <v>19</v>
      </c>
      <c r="C53" s="41">
        <v>13</v>
      </c>
      <c r="D53" s="53">
        <v>0.28999999999999998</v>
      </c>
      <c r="E53" s="53">
        <v>2.81</v>
      </c>
      <c r="F53" s="53">
        <v>9.2721372276309694E-2</v>
      </c>
      <c r="G53" s="53">
        <v>0.23014959723820499</v>
      </c>
      <c r="H53" s="53">
        <v>0.46923879040667399</v>
      </c>
    </row>
    <row r="54" spans="2:8" ht="15" x14ac:dyDescent="0.3">
      <c r="B54" s="41">
        <v>20</v>
      </c>
      <c r="C54" s="41">
        <v>15</v>
      </c>
      <c r="D54" s="53">
        <v>0.4</v>
      </c>
      <c r="E54" s="53">
        <v>3.1300000000000003</v>
      </c>
      <c r="F54" s="53">
        <v>0.38440417353102702</v>
      </c>
      <c r="G54" s="53">
        <v>0</v>
      </c>
      <c r="H54" s="53">
        <v>0.482573726541555</v>
      </c>
    </row>
    <row r="55" spans="2:8" ht="15" x14ac:dyDescent="0.3">
      <c r="B55" s="41">
        <v>21</v>
      </c>
      <c r="C55" s="41">
        <v>10</v>
      </c>
      <c r="D55" s="53">
        <v>0.28999999999999998</v>
      </c>
      <c r="E55" s="53">
        <v>4.0599999999999996</v>
      </c>
      <c r="F55" s="53">
        <v>0.52652895909274999</v>
      </c>
      <c r="G55" s="53">
        <v>0.21715526601520099</v>
      </c>
      <c r="H55" s="53">
        <v>0.33259423503325902</v>
      </c>
    </row>
    <row r="56" spans="2:8" ht="15" x14ac:dyDescent="0.3">
      <c r="B56" s="41">
        <v>22</v>
      </c>
      <c r="C56" s="41">
        <v>9</v>
      </c>
      <c r="D56" s="53">
        <v>0.27</v>
      </c>
      <c r="E56" s="53">
        <v>4.63</v>
      </c>
      <c r="F56" s="53">
        <v>0.97719869706840401</v>
      </c>
      <c r="G56" s="53">
        <v>0</v>
      </c>
      <c r="H56" s="53">
        <v>0.12453300124533</v>
      </c>
    </row>
    <row r="57" spans="2:8" ht="15" x14ac:dyDescent="0.3">
      <c r="B57" s="41">
        <v>23</v>
      </c>
      <c r="C57" s="41">
        <v>6</v>
      </c>
      <c r="D57" s="53">
        <v>0.2</v>
      </c>
      <c r="E57" s="53">
        <v>3.7699999999999996</v>
      </c>
      <c r="F57" s="53">
        <v>1.86181216383947</v>
      </c>
      <c r="G57" s="53">
        <v>0.10638297872340401</v>
      </c>
      <c r="H57" s="53">
        <v>0.13550135501355001</v>
      </c>
    </row>
    <row r="58" spans="2:8" ht="15" x14ac:dyDescent="0.3">
      <c r="B58" s="41">
        <v>24</v>
      </c>
      <c r="C58" s="41">
        <v>11</v>
      </c>
      <c r="D58" s="53">
        <v>0.37</v>
      </c>
      <c r="E58" s="53">
        <v>3.6700000000000004</v>
      </c>
      <c r="F58" s="53">
        <v>1.2129380053908401</v>
      </c>
      <c r="G58" s="53">
        <v>0.32537960954446898</v>
      </c>
      <c r="H58" s="53">
        <v>6.9348127600554796E-2</v>
      </c>
    </row>
    <row r="59" spans="2:8" ht="15" x14ac:dyDescent="0.3">
      <c r="B59" s="41">
        <v>25</v>
      </c>
      <c r="C59" s="41">
        <v>4</v>
      </c>
      <c r="D59" s="53">
        <v>0.13999999999999999</v>
      </c>
      <c r="E59" s="53">
        <v>4.6500000000000004</v>
      </c>
      <c r="F59" s="53">
        <v>1.7953929539295399</v>
      </c>
      <c r="G59" s="53">
        <v>0.12738853503184699</v>
      </c>
      <c r="H59" s="53">
        <v>0.512820512820513</v>
      </c>
    </row>
    <row r="60" spans="2:8" ht="15" x14ac:dyDescent="0.3">
      <c r="B60" s="43">
        <v>26</v>
      </c>
      <c r="C60" s="43">
        <v>5</v>
      </c>
      <c r="D60" s="56">
        <v>0.2</v>
      </c>
      <c r="E60" s="56">
        <v>4.6500000000000004</v>
      </c>
      <c r="F60" s="56">
        <v>2.5990491283676702</v>
      </c>
      <c r="G60" s="56">
        <v>0</v>
      </c>
      <c r="H60" s="56">
        <v>0.25510204081632698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313" t="s">
        <v>919</v>
      </c>
      <c r="D2" s="313"/>
      <c r="E2" s="313"/>
      <c r="F2" s="313"/>
      <c r="G2" s="313"/>
    </row>
    <row r="3" spans="2:7" s="20" customFormat="1" ht="23.1" customHeight="1" x14ac:dyDescent="0.4">
      <c r="C3" s="313" t="s">
        <v>1</v>
      </c>
      <c r="D3" s="313"/>
      <c r="E3" s="313"/>
      <c r="F3" s="313"/>
    </row>
    <row r="4" spans="2:7" s="20" customFormat="1" x14ac:dyDescent="0.3">
      <c r="C4" s="314"/>
      <c r="D4" s="314"/>
      <c r="E4" s="314"/>
      <c r="F4" s="314"/>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16.82</v>
      </c>
      <c r="D9" s="50">
        <v>2.25</v>
      </c>
      <c r="E9" s="50">
        <v>0.96</v>
      </c>
      <c r="F9" s="50">
        <v>0</v>
      </c>
      <c r="G9" s="50">
        <v>1.32</v>
      </c>
    </row>
    <row r="10" spans="2:7" ht="15" x14ac:dyDescent="0.3">
      <c r="B10" s="41">
        <v>28</v>
      </c>
      <c r="C10" s="53">
        <v>22.07</v>
      </c>
      <c r="D10" s="53">
        <v>4.67</v>
      </c>
      <c r="E10" s="53">
        <v>3</v>
      </c>
      <c r="F10" s="53">
        <v>0.69</v>
      </c>
      <c r="G10" s="53">
        <v>1.17</v>
      </c>
    </row>
    <row r="11" spans="2:7" ht="15" x14ac:dyDescent="0.3">
      <c r="B11" s="41">
        <v>29</v>
      </c>
      <c r="C11" s="53">
        <v>16.98</v>
      </c>
      <c r="D11" s="53">
        <v>2.1</v>
      </c>
      <c r="E11" s="53">
        <v>1.76</v>
      </c>
      <c r="F11" s="53">
        <v>0.47000000000000003</v>
      </c>
      <c r="G11" s="53">
        <v>1.54</v>
      </c>
    </row>
    <row r="12" spans="2:7" ht="15" x14ac:dyDescent="0.3">
      <c r="B12" s="41">
        <v>30</v>
      </c>
      <c r="C12" s="53">
        <v>20.41</v>
      </c>
      <c r="D12" s="53">
        <v>3.64</v>
      </c>
      <c r="E12" s="53">
        <v>1.2</v>
      </c>
      <c r="F12" s="53">
        <v>0.57999999999999996</v>
      </c>
      <c r="G12" s="53">
        <v>1.1400000000000001</v>
      </c>
    </row>
    <row r="13" spans="2:7" ht="15" x14ac:dyDescent="0.3">
      <c r="B13" s="41">
        <v>31</v>
      </c>
      <c r="C13" s="53">
        <v>17.899999999999999</v>
      </c>
      <c r="D13" s="53">
        <v>3.0300000000000002</v>
      </c>
      <c r="E13" s="53">
        <v>1.1199999999999999</v>
      </c>
      <c r="F13" s="53">
        <v>2.1</v>
      </c>
      <c r="G13" s="53">
        <v>2.11</v>
      </c>
    </row>
    <row r="14" spans="2:7" ht="15" x14ac:dyDescent="0.3">
      <c r="B14" s="41">
        <v>32</v>
      </c>
      <c r="C14" s="53">
        <v>16.72</v>
      </c>
      <c r="D14" s="53">
        <v>3.47</v>
      </c>
      <c r="E14" s="53">
        <v>2.35</v>
      </c>
      <c r="F14" s="53">
        <v>1.01</v>
      </c>
      <c r="G14" s="53">
        <v>2.33</v>
      </c>
    </row>
    <row r="15" spans="2:7" ht="15" x14ac:dyDescent="0.3">
      <c r="B15" s="41">
        <v>33</v>
      </c>
      <c r="C15" s="53">
        <v>13.91</v>
      </c>
      <c r="D15" s="53">
        <v>0.57999999999999996</v>
      </c>
      <c r="E15" s="53">
        <v>0.86</v>
      </c>
      <c r="F15" s="53">
        <v>1.39</v>
      </c>
      <c r="G15" s="53">
        <v>0.59</v>
      </c>
    </row>
    <row r="16" spans="2:7" ht="15" x14ac:dyDescent="0.3">
      <c r="B16" s="41">
        <v>34</v>
      </c>
      <c r="C16" s="53">
        <v>7.4499999999999993</v>
      </c>
      <c r="D16" s="53">
        <v>0.67999999999999994</v>
      </c>
      <c r="E16" s="53">
        <v>0.69</v>
      </c>
      <c r="F16" s="53">
        <v>0.55999999999999994</v>
      </c>
      <c r="G16" s="53">
        <v>0.22999999999999998</v>
      </c>
    </row>
    <row r="17" spans="2:14" ht="15" x14ac:dyDescent="0.3">
      <c r="B17" s="41">
        <v>35</v>
      </c>
      <c r="C17" s="53">
        <v>8.2100000000000009</v>
      </c>
      <c r="D17" s="53">
        <v>1.92</v>
      </c>
      <c r="E17" s="53">
        <v>1.05</v>
      </c>
      <c r="F17" s="53">
        <v>0.63</v>
      </c>
      <c r="G17" s="53">
        <v>0.53</v>
      </c>
    </row>
    <row r="18" spans="2:14" ht="15" x14ac:dyDescent="0.3">
      <c r="B18" s="41">
        <v>36</v>
      </c>
      <c r="C18" s="53">
        <v>8.92</v>
      </c>
      <c r="D18" s="53">
        <v>1.8800000000000001</v>
      </c>
      <c r="E18" s="53">
        <v>0.84</v>
      </c>
      <c r="F18" s="53">
        <v>0.26</v>
      </c>
      <c r="G18" s="53">
        <v>1.8900000000000001</v>
      </c>
    </row>
    <row r="19" spans="2:14" ht="15" x14ac:dyDescent="0.3">
      <c r="B19" s="41">
        <v>37</v>
      </c>
      <c r="C19" s="53">
        <v>7.12</v>
      </c>
      <c r="D19" s="53">
        <v>0.42</v>
      </c>
      <c r="E19" s="53">
        <v>0.86</v>
      </c>
      <c r="F19" s="53">
        <v>0.26</v>
      </c>
      <c r="G19" s="53">
        <v>0.79</v>
      </c>
    </row>
    <row r="20" spans="2:14" ht="15" x14ac:dyDescent="0.3">
      <c r="B20" s="41">
        <v>38</v>
      </c>
      <c r="C20" s="53">
        <v>7.37</v>
      </c>
      <c r="D20" s="53">
        <v>3.04</v>
      </c>
      <c r="E20" s="53">
        <v>0.5</v>
      </c>
      <c r="F20" s="53">
        <v>0.98</v>
      </c>
      <c r="G20" s="53">
        <v>1.81</v>
      </c>
    </row>
    <row r="21" spans="2:14" ht="15" x14ac:dyDescent="0.3">
      <c r="B21" s="41">
        <v>39</v>
      </c>
      <c r="C21" s="53">
        <v>8.64</v>
      </c>
      <c r="D21" s="53">
        <v>3.17</v>
      </c>
      <c r="E21" s="53">
        <v>0.2</v>
      </c>
      <c r="F21" s="53">
        <v>0.63</v>
      </c>
      <c r="G21" s="53">
        <v>0</v>
      </c>
    </row>
    <row r="22" spans="2:14" ht="15" x14ac:dyDescent="0.3">
      <c r="B22" s="41">
        <v>40</v>
      </c>
      <c r="C22" s="53">
        <v>10.220000000000001</v>
      </c>
      <c r="D22" s="53">
        <v>2.6599999999999997</v>
      </c>
      <c r="E22" s="53">
        <v>1.6099999999999999</v>
      </c>
      <c r="F22" s="53">
        <v>0.61</v>
      </c>
      <c r="G22" s="53">
        <v>0.71000000000000008</v>
      </c>
      <c r="N22" s="30"/>
    </row>
    <row r="23" spans="2:14" ht="15" x14ac:dyDescent="0.3">
      <c r="B23" s="41">
        <v>41</v>
      </c>
      <c r="C23" s="53">
        <v>13.05</v>
      </c>
      <c r="D23" s="53">
        <v>0.9900000000000001</v>
      </c>
      <c r="E23" s="53">
        <v>1.22</v>
      </c>
      <c r="F23" s="53">
        <v>1.94</v>
      </c>
      <c r="G23" s="53">
        <v>1.27</v>
      </c>
    </row>
    <row r="24" spans="2:14" ht="15" x14ac:dyDescent="0.3">
      <c r="B24" s="41">
        <v>42</v>
      </c>
      <c r="C24" s="53">
        <v>19.8</v>
      </c>
      <c r="D24" s="53">
        <v>2.11</v>
      </c>
      <c r="E24" s="53">
        <v>1.68</v>
      </c>
      <c r="F24" s="53">
        <v>1.66</v>
      </c>
      <c r="G24" s="53">
        <v>0.62</v>
      </c>
    </row>
    <row r="25" spans="2:14" ht="15" x14ac:dyDescent="0.3">
      <c r="B25" s="41">
        <v>43</v>
      </c>
      <c r="C25" s="53">
        <v>25.06</v>
      </c>
      <c r="D25" s="53">
        <v>7.580000000000001</v>
      </c>
      <c r="E25" s="53">
        <v>3.3099999999999996</v>
      </c>
      <c r="F25" s="53">
        <v>1.82</v>
      </c>
      <c r="G25" s="53">
        <v>2.1800000000000002</v>
      </c>
    </row>
    <row r="26" spans="2:14" ht="15" x14ac:dyDescent="0.3">
      <c r="B26" s="41">
        <v>44</v>
      </c>
      <c r="C26" s="53">
        <v>25.56</v>
      </c>
      <c r="D26" s="53">
        <v>8.1</v>
      </c>
      <c r="E26" s="53">
        <v>2.4500000000000002</v>
      </c>
      <c r="F26" s="53">
        <v>2.78</v>
      </c>
      <c r="G26" s="53">
        <v>2.0699999999999998</v>
      </c>
    </row>
    <row r="27" spans="2:14" ht="15" x14ac:dyDescent="0.3">
      <c r="B27" s="41">
        <v>45</v>
      </c>
      <c r="C27" s="53">
        <v>26.66</v>
      </c>
      <c r="D27" s="53">
        <v>8.7999999999999989</v>
      </c>
      <c r="E27" s="53">
        <v>2.1</v>
      </c>
      <c r="F27" s="53">
        <v>2.7199999999999998</v>
      </c>
      <c r="G27" s="53">
        <v>3.32</v>
      </c>
    </row>
    <row r="28" spans="2:14" ht="15" x14ac:dyDescent="0.3">
      <c r="B28" s="41">
        <v>46</v>
      </c>
      <c r="C28" s="53">
        <v>31.2</v>
      </c>
      <c r="D28" s="53">
        <v>11</v>
      </c>
      <c r="E28" s="53">
        <v>3.92</v>
      </c>
      <c r="F28" s="53">
        <v>3.46</v>
      </c>
      <c r="G28" s="53">
        <v>4.5</v>
      </c>
    </row>
    <row r="29" spans="2:14" ht="15" x14ac:dyDescent="0.3">
      <c r="B29" s="41">
        <v>47</v>
      </c>
      <c r="C29" s="53">
        <v>33.200000000000003</v>
      </c>
      <c r="D29" s="53">
        <v>11.85</v>
      </c>
      <c r="E29" s="53">
        <v>6.4399999999999995</v>
      </c>
      <c r="F29" s="53">
        <v>4.72</v>
      </c>
      <c r="G29" s="53">
        <v>4.7699999999999996</v>
      </c>
    </row>
    <row r="30" spans="2:14" ht="15" x14ac:dyDescent="0.3">
      <c r="B30" s="41">
        <v>48</v>
      </c>
      <c r="C30" s="53">
        <v>25.95</v>
      </c>
      <c r="D30" s="53">
        <v>8.7099999999999991</v>
      </c>
      <c r="E30" s="53">
        <v>4.1399999999999997</v>
      </c>
      <c r="F30" s="53">
        <v>4.97</v>
      </c>
      <c r="G30" s="53">
        <v>5.25</v>
      </c>
    </row>
    <row r="31" spans="2:14" ht="15" x14ac:dyDescent="0.3">
      <c r="B31" s="41">
        <v>49</v>
      </c>
      <c r="C31" s="53">
        <v>19.75</v>
      </c>
      <c r="D31" s="53">
        <v>9.64</v>
      </c>
      <c r="E31" s="53">
        <v>5.41</v>
      </c>
      <c r="F31" s="53">
        <v>5.42</v>
      </c>
      <c r="G31" s="53">
        <v>5.01</v>
      </c>
    </row>
    <row r="32" spans="2:14" ht="15" x14ac:dyDescent="0.3">
      <c r="B32" s="41">
        <v>50</v>
      </c>
      <c r="C32" s="53">
        <v>14.499999999999998</v>
      </c>
      <c r="D32" s="53">
        <v>6.0600000000000005</v>
      </c>
      <c r="E32" s="53">
        <v>3.0700000000000003</v>
      </c>
      <c r="F32" s="53">
        <v>4.2299999999999995</v>
      </c>
      <c r="G32" s="53">
        <v>5.55</v>
      </c>
    </row>
    <row r="33" spans="2:7" ht="15" x14ac:dyDescent="0.3">
      <c r="B33" s="41">
        <v>51</v>
      </c>
      <c r="C33" s="53">
        <v>15.870000000000001</v>
      </c>
      <c r="D33" s="53">
        <v>4.42</v>
      </c>
      <c r="E33" s="53">
        <v>2.74</v>
      </c>
      <c r="F33" s="53">
        <v>4.8099999999999996</v>
      </c>
      <c r="G33" s="53">
        <v>6.4399999999999995</v>
      </c>
    </row>
    <row r="34" spans="2:7" ht="15" x14ac:dyDescent="0.3">
      <c r="B34" s="41">
        <v>52</v>
      </c>
      <c r="C34" s="53">
        <v>13.83</v>
      </c>
      <c r="D34" s="53">
        <v>3.65</v>
      </c>
      <c r="E34" s="53">
        <v>3.05</v>
      </c>
      <c r="F34" s="53">
        <v>3.9899999999999998</v>
      </c>
      <c r="G34" s="53">
        <v>5.7799999999999994</v>
      </c>
    </row>
    <row r="35" spans="2:7" ht="15" x14ac:dyDescent="0.3">
      <c r="B35" s="41">
        <v>1</v>
      </c>
      <c r="C35" s="53">
        <v>12.31</v>
      </c>
      <c r="D35" s="53">
        <v>3.6999999999999997</v>
      </c>
      <c r="E35" s="53">
        <v>2.1999999999999997</v>
      </c>
      <c r="F35" s="53">
        <v>3.9</v>
      </c>
      <c r="G35" s="53">
        <v>4.8</v>
      </c>
    </row>
    <row r="36" spans="2:7" ht="15" x14ac:dyDescent="0.3">
      <c r="B36" s="41">
        <v>2</v>
      </c>
      <c r="C36" s="53">
        <v>10.38</v>
      </c>
      <c r="D36" s="53">
        <v>1.35</v>
      </c>
      <c r="E36" s="53">
        <v>2.2399999999999998</v>
      </c>
      <c r="F36" s="53">
        <v>3.71</v>
      </c>
      <c r="G36" s="53">
        <v>3.81</v>
      </c>
    </row>
    <row r="37" spans="2:7" ht="15" x14ac:dyDescent="0.3">
      <c r="B37" s="41">
        <v>3</v>
      </c>
      <c r="C37" s="53">
        <v>7.61</v>
      </c>
      <c r="D37" s="53">
        <v>2.0699999999999998</v>
      </c>
      <c r="E37" s="53">
        <v>1.48</v>
      </c>
      <c r="F37" s="53">
        <v>2.48</v>
      </c>
      <c r="G37" s="53">
        <v>3.5700000000000003</v>
      </c>
    </row>
    <row r="38" spans="2:7" ht="15" x14ac:dyDescent="0.3">
      <c r="B38" s="41">
        <v>4</v>
      </c>
      <c r="C38" s="53">
        <v>6.4</v>
      </c>
      <c r="D38" s="53">
        <v>1.73</v>
      </c>
      <c r="E38" s="53">
        <v>0.67</v>
      </c>
      <c r="F38" s="53">
        <v>1.71</v>
      </c>
      <c r="G38" s="53">
        <v>2.74</v>
      </c>
    </row>
    <row r="39" spans="2:7" ht="15" x14ac:dyDescent="0.3">
      <c r="B39" s="41">
        <v>5</v>
      </c>
      <c r="C39" s="53">
        <v>4.26</v>
      </c>
      <c r="D39" s="53">
        <v>1.39</v>
      </c>
      <c r="E39" s="53">
        <v>0.95</v>
      </c>
      <c r="F39" s="53">
        <v>1.53</v>
      </c>
      <c r="G39" s="53">
        <v>2.19</v>
      </c>
    </row>
    <row r="40" spans="2:7" ht="15" x14ac:dyDescent="0.3">
      <c r="B40" s="41">
        <v>6</v>
      </c>
      <c r="C40" s="53">
        <v>4.42</v>
      </c>
      <c r="D40" s="53">
        <v>0.42</v>
      </c>
      <c r="E40" s="53">
        <v>0.5</v>
      </c>
      <c r="F40" s="53">
        <v>1.22</v>
      </c>
      <c r="G40" s="53">
        <v>1.47</v>
      </c>
    </row>
    <row r="41" spans="2:7" ht="15" x14ac:dyDescent="0.3">
      <c r="B41" s="41">
        <v>7</v>
      </c>
      <c r="C41" s="53">
        <v>3.9800000000000004</v>
      </c>
      <c r="D41" s="53">
        <v>0.91999999999999993</v>
      </c>
      <c r="E41" s="53">
        <v>0.63</v>
      </c>
      <c r="F41" s="53">
        <v>1.25</v>
      </c>
      <c r="G41" s="53">
        <v>1.37</v>
      </c>
    </row>
    <row r="42" spans="2:7" ht="15" x14ac:dyDescent="0.3">
      <c r="B42" s="41">
        <v>8</v>
      </c>
      <c r="C42" s="53">
        <v>3.51</v>
      </c>
      <c r="D42" s="53">
        <v>1.59</v>
      </c>
      <c r="E42" s="53">
        <v>0.54999999999999993</v>
      </c>
      <c r="F42" s="53">
        <v>1.24</v>
      </c>
      <c r="G42" s="53">
        <v>1.51</v>
      </c>
    </row>
    <row r="43" spans="2:7" ht="15" x14ac:dyDescent="0.3">
      <c r="B43" s="41">
        <v>9</v>
      </c>
      <c r="C43" s="53">
        <v>3.9800000000000004</v>
      </c>
      <c r="D43" s="53">
        <v>0.27999999999999997</v>
      </c>
      <c r="E43" s="53">
        <v>0.38999999999999996</v>
      </c>
      <c r="F43" s="53">
        <v>0.80999999999999994</v>
      </c>
      <c r="G43" s="53">
        <v>0.74</v>
      </c>
    </row>
    <row r="44" spans="2:7" ht="15" x14ac:dyDescent="0.3">
      <c r="B44" s="41">
        <v>10</v>
      </c>
      <c r="C44" s="53">
        <v>2.52</v>
      </c>
      <c r="D44" s="53">
        <v>0.85000000000000009</v>
      </c>
      <c r="E44" s="53">
        <v>0.61</v>
      </c>
      <c r="F44" s="53">
        <v>0.74</v>
      </c>
      <c r="G44" s="53">
        <v>0.2</v>
      </c>
    </row>
    <row r="45" spans="2:7" ht="15" x14ac:dyDescent="0.3">
      <c r="B45" s="41">
        <v>11</v>
      </c>
      <c r="C45" s="53">
        <v>1.87</v>
      </c>
      <c r="D45" s="53">
        <v>0.69</v>
      </c>
      <c r="E45" s="53">
        <v>0.79</v>
      </c>
      <c r="F45" s="53">
        <v>0.82000000000000006</v>
      </c>
      <c r="G45" s="53">
        <v>0.65</v>
      </c>
    </row>
    <row r="46" spans="2:7" ht="15" x14ac:dyDescent="0.3">
      <c r="B46" s="41">
        <v>12</v>
      </c>
      <c r="C46" s="53">
        <v>2.56</v>
      </c>
      <c r="D46" s="53">
        <v>0.53</v>
      </c>
      <c r="E46" s="53">
        <v>0.28999999999999998</v>
      </c>
      <c r="F46" s="53">
        <v>0.52</v>
      </c>
      <c r="G46" s="53">
        <v>0.28999999999999998</v>
      </c>
    </row>
    <row r="47" spans="2:7" ht="15" x14ac:dyDescent="0.3">
      <c r="B47" s="41">
        <v>13</v>
      </c>
      <c r="C47" s="53">
        <v>1.6</v>
      </c>
      <c r="D47" s="53">
        <v>0.28999999999999998</v>
      </c>
      <c r="E47" s="53">
        <v>0.21</v>
      </c>
      <c r="F47" s="53">
        <v>0.16999999999999998</v>
      </c>
      <c r="G47" s="53">
        <v>0.27999999999999997</v>
      </c>
    </row>
    <row r="48" spans="2:7" ht="15" x14ac:dyDescent="0.3">
      <c r="B48" s="41">
        <v>14</v>
      </c>
      <c r="C48" s="53">
        <v>2.65</v>
      </c>
      <c r="D48" s="53">
        <v>0</v>
      </c>
      <c r="E48" s="53">
        <v>0</v>
      </c>
      <c r="F48" s="53">
        <v>0.11</v>
      </c>
      <c r="G48" s="53">
        <v>0.42</v>
      </c>
    </row>
    <row r="49" spans="2:7" ht="15" x14ac:dyDescent="0.3">
      <c r="B49" s="41">
        <v>15</v>
      </c>
      <c r="C49" s="53">
        <v>2.23</v>
      </c>
      <c r="D49" s="53">
        <v>0.41000000000000003</v>
      </c>
      <c r="E49" s="53">
        <v>0</v>
      </c>
      <c r="F49" s="53">
        <v>0.24</v>
      </c>
      <c r="G49" s="53">
        <v>0.25</v>
      </c>
    </row>
    <row r="50" spans="2:7" ht="15" x14ac:dyDescent="0.3">
      <c r="B50" s="41">
        <v>16</v>
      </c>
      <c r="C50" s="53">
        <v>1.94</v>
      </c>
      <c r="D50" s="53">
        <v>0</v>
      </c>
      <c r="E50" s="53">
        <v>0</v>
      </c>
      <c r="F50" s="53">
        <v>0.11</v>
      </c>
      <c r="G50" s="53">
        <v>0.33</v>
      </c>
    </row>
    <row r="51" spans="2:7" ht="15" x14ac:dyDescent="0.3">
      <c r="B51" s="41">
        <v>17</v>
      </c>
      <c r="C51" s="53">
        <v>1.6400000000000001</v>
      </c>
      <c r="D51" s="53">
        <v>0.67</v>
      </c>
      <c r="E51" s="53">
        <v>0</v>
      </c>
      <c r="F51" s="53">
        <v>0.1</v>
      </c>
      <c r="G51" s="53">
        <v>0.16999999999999998</v>
      </c>
    </row>
    <row r="52" spans="2:7" ht="15" x14ac:dyDescent="0.3">
      <c r="B52" s="41">
        <v>18</v>
      </c>
      <c r="C52" s="53">
        <v>1.5</v>
      </c>
      <c r="D52" s="53">
        <v>1.1199999999999999</v>
      </c>
      <c r="E52" s="53">
        <v>0.13</v>
      </c>
      <c r="F52" s="53">
        <v>0.32</v>
      </c>
      <c r="G52" s="53">
        <v>0.38</v>
      </c>
    </row>
    <row r="53" spans="2:7" ht="15" x14ac:dyDescent="0.3">
      <c r="B53" s="41">
        <v>19</v>
      </c>
      <c r="C53" s="53">
        <v>1.0900000000000001</v>
      </c>
      <c r="D53" s="53">
        <v>0</v>
      </c>
      <c r="E53" s="53">
        <v>0.13</v>
      </c>
      <c r="F53" s="53">
        <v>0.21</v>
      </c>
      <c r="G53" s="53">
        <v>0.18</v>
      </c>
    </row>
    <row r="54" spans="2:7" ht="15" x14ac:dyDescent="0.3">
      <c r="B54" s="41">
        <v>20</v>
      </c>
      <c r="C54" s="53">
        <v>2.19</v>
      </c>
      <c r="D54" s="53">
        <v>0</v>
      </c>
      <c r="E54" s="53">
        <v>0</v>
      </c>
      <c r="F54" s="53">
        <v>0.11</v>
      </c>
      <c r="G54" s="53">
        <v>0.15</v>
      </c>
    </row>
    <row r="55" spans="2:7" ht="15" x14ac:dyDescent="0.3">
      <c r="B55" s="41">
        <v>21</v>
      </c>
      <c r="C55" s="53">
        <v>1.24</v>
      </c>
      <c r="D55" s="53">
        <v>0.4</v>
      </c>
      <c r="E55" s="53">
        <v>0</v>
      </c>
      <c r="F55" s="53">
        <v>0.13</v>
      </c>
      <c r="G55" s="53">
        <v>0.08</v>
      </c>
    </row>
    <row r="56" spans="2:7" ht="15" x14ac:dyDescent="0.3">
      <c r="B56" s="41">
        <v>22</v>
      </c>
      <c r="C56" s="53">
        <v>1.04</v>
      </c>
      <c r="D56" s="53">
        <v>0.47000000000000003</v>
      </c>
      <c r="E56" s="53">
        <v>0</v>
      </c>
      <c r="F56" s="53">
        <v>0.13</v>
      </c>
      <c r="G56" s="53">
        <v>0.09</v>
      </c>
    </row>
    <row r="57" spans="2:7" ht="15" x14ac:dyDescent="0.3">
      <c r="B57" s="41">
        <v>23</v>
      </c>
      <c r="C57" s="53">
        <v>1.02</v>
      </c>
      <c r="D57" s="53">
        <v>0</v>
      </c>
      <c r="E57" s="53">
        <v>0.19</v>
      </c>
      <c r="F57" s="53">
        <v>0</v>
      </c>
      <c r="G57" s="53">
        <v>0</v>
      </c>
    </row>
    <row r="58" spans="2:7" ht="15" x14ac:dyDescent="0.3">
      <c r="B58" s="41">
        <v>24</v>
      </c>
      <c r="C58" s="53">
        <v>1.68</v>
      </c>
      <c r="D58" s="53">
        <v>0</v>
      </c>
      <c r="E58" s="53">
        <v>0</v>
      </c>
      <c r="F58" s="53">
        <v>0.31</v>
      </c>
      <c r="G58" s="53">
        <v>0.09</v>
      </c>
    </row>
    <row r="59" spans="2:7" ht="15" x14ac:dyDescent="0.3">
      <c r="B59" s="41">
        <v>25</v>
      </c>
      <c r="C59" s="53">
        <v>0.43</v>
      </c>
      <c r="D59" s="53">
        <v>0</v>
      </c>
      <c r="E59" s="53">
        <v>0</v>
      </c>
      <c r="F59" s="53">
        <v>0.32</v>
      </c>
      <c r="G59" s="53">
        <v>0</v>
      </c>
    </row>
    <row r="60" spans="2:7" ht="15" x14ac:dyDescent="0.3">
      <c r="B60" s="43">
        <v>26</v>
      </c>
      <c r="C60" s="56">
        <v>1.24</v>
      </c>
      <c r="D60" s="56">
        <v>0</v>
      </c>
      <c r="E60" s="56">
        <v>0</v>
      </c>
      <c r="F60" s="56">
        <v>0</v>
      </c>
      <c r="G60" s="56">
        <v>0</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313" t="s">
        <v>920</v>
      </c>
      <c r="D2" s="313"/>
      <c r="E2" s="313"/>
      <c r="F2" s="313"/>
      <c r="G2" s="313"/>
    </row>
    <row r="3" spans="2:7" s="20" customFormat="1" ht="23.1" customHeight="1" x14ac:dyDescent="0.4">
      <c r="C3" s="313" t="s">
        <v>1</v>
      </c>
      <c r="D3" s="313"/>
      <c r="E3" s="313"/>
      <c r="F3" s="313"/>
    </row>
    <row r="4" spans="2:7" s="20" customFormat="1" x14ac:dyDescent="0.3">
      <c r="C4" s="314"/>
      <c r="D4" s="314"/>
      <c r="E4" s="314"/>
      <c r="F4" s="314"/>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1.7612524461839529</v>
      </c>
      <c r="E9" s="53">
        <v>5.3511705685618729</v>
      </c>
      <c r="F9" s="53">
        <v>8.7517934002869442</v>
      </c>
    </row>
    <row r="10" spans="2:7" ht="15" x14ac:dyDescent="0.3">
      <c r="B10" s="41">
        <v>28</v>
      </c>
      <c r="C10" s="53">
        <v>2.5862068965517242</v>
      </c>
      <c r="D10" s="53">
        <v>2.9666254635352285</v>
      </c>
      <c r="E10" s="53">
        <v>6.1821219715956559</v>
      </c>
      <c r="F10" s="53">
        <v>13.277511961722489</v>
      </c>
    </row>
    <row r="11" spans="2:7" ht="15" x14ac:dyDescent="0.3">
      <c r="B11" s="41">
        <v>29</v>
      </c>
      <c r="C11" s="53">
        <v>0</v>
      </c>
      <c r="D11" s="53">
        <v>3.3426183844011144</v>
      </c>
      <c r="E11" s="53">
        <v>3.6184210526315788</v>
      </c>
      <c r="F11" s="53">
        <v>11.829944547134936</v>
      </c>
    </row>
    <row r="12" spans="2:7" ht="15" x14ac:dyDescent="0.3">
      <c r="B12" s="41">
        <v>30</v>
      </c>
      <c r="C12" s="53">
        <v>0</v>
      </c>
      <c r="D12" s="53">
        <v>2.4390243902439024</v>
      </c>
      <c r="E12" s="53">
        <v>5.177372962607862</v>
      </c>
      <c r="F12" s="53">
        <v>13.26923076923077</v>
      </c>
    </row>
    <row r="13" spans="2:7" ht="15" x14ac:dyDescent="0.3">
      <c r="B13" s="41">
        <v>31</v>
      </c>
      <c r="C13" s="53">
        <v>1.4492753623188406</v>
      </c>
      <c r="D13" s="53">
        <v>3.2534246575342465</v>
      </c>
      <c r="E13" s="53">
        <v>6.2256809338521402</v>
      </c>
      <c r="F13" s="53">
        <v>9.4808126410835207</v>
      </c>
    </row>
    <row r="14" spans="2:7" ht="15" x14ac:dyDescent="0.3">
      <c r="B14" s="41">
        <v>32</v>
      </c>
      <c r="C14" s="53">
        <v>3.6585365853658538</v>
      </c>
      <c r="D14" s="53">
        <v>3.0497592295345104</v>
      </c>
      <c r="E14" s="53">
        <v>5.2141527001862196</v>
      </c>
      <c r="F14" s="53">
        <v>11.093990755007704</v>
      </c>
    </row>
    <row r="15" spans="2:7" ht="15" x14ac:dyDescent="0.3">
      <c r="B15" s="41">
        <v>33</v>
      </c>
      <c r="C15" s="53">
        <v>0</v>
      </c>
      <c r="D15" s="53">
        <v>4.577464788732394</v>
      </c>
      <c r="E15" s="53">
        <v>2.4948024948024949</v>
      </c>
      <c r="F15" s="53">
        <v>8.1871345029239766</v>
      </c>
    </row>
    <row r="16" spans="2:7" ht="15" x14ac:dyDescent="0.3">
      <c r="B16" s="41">
        <v>34</v>
      </c>
      <c r="C16" s="53">
        <v>0</v>
      </c>
      <c r="D16" s="53">
        <v>2.7491408934707904</v>
      </c>
      <c r="E16" s="53">
        <v>1.4736842105263157</v>
      </c>
      <c r="F16" s="53">
        <v>4.8543689320388346</v>
      </c>
    </row>
    <row r="17" spans="2:13" ht="15" x14ac:dyDescent="0.3">
      <c r="B17" s="41">
        <v>35</v>
      </c>
      <c r="C17" s="53">
        <v>2.1052631578947367</v>
      </c>
      <c r="D17" s="53">
        <v>2.5830258302583027</v>
      </c>
      <c r="E17" s="53">
        <v>1.5795868772782502</v>
      </c>
      <c r="F17" s="53">
        <v>6.2130177514792901</v>
      </c>
    </row>
    <row r="18" spans="2:13" ht="15" x14ac:dyDescent="0.3">
      <c r="B18" s="41">
        <v>36</v>
      </c>
      <c r="C18" s="53">
        <v>1.8867924528301887</v>
      </c>
      <c r="D18" s="53">
        <v>1.2269938650306749</v>
      </c>
      <c r="E18" s="53">
        <v>1.056338028169014</v>
      </c>
      <c r="F18" s="53">
        <v>8.8447653429602884</v>
      </c>
      <c r="M18" s="30"/>
    </row>
    <row r="19" spans="2:13" ht="15" x14ac:dyDescent="0.3">
      <c r="B19" s="41">
        <v>37</v>
      </c>
      <c r="C19" s="53">
        <v>0</v>
      </c>
      <c r="D19" s="53">
        <v>1.2875536480686696</v>
      </c>
      <c r="E19" s="53">
        <v>1.7173051519154559</v>
      </c>
      <c r="F19" s="53">
        <v>4.1891891891891895</v>
      </c>
    </row>
    <row r="20" spans="2:13" ht="15" x14ac:dyDescent="0.3">
      <c r="B20" s="41">
        <v>38</v>
      </c>
      <c r="C20" s="53">
        <v>0</v>
      </c>
      <c r="D20" s="53">
        <v>1.5834348355663825</v>
      </c>
      <c r="E20" s="53">
        <v>3.0487804878048781</v>
      </c>
      <c r="F20" s="53">
        <v>5.5133079847908748</v>
      </c>
    </row>
    <row r="21" spans="2:13" ht="15" x14ac:dyDescent="0.3">
      <c r="B21" s="41">
        <v>39</v>
      </c>
      <c r="C21" s="53">
        <v>0</v>
      </c>
      <c r="D21" s="53">
        <v>0.46565774155995343</v>
      </c>
      <c r="E21" s="53">
        <v>2.0810514786418399</v>
      </c>
      <c r="F21" s="53">
        <v>5.6224899598393572</v>
      </c>
    </row>
    <row r="22" spans="2:13" ht="15" x14ac:dyDescent="0.3">
      <c r="B22" s="41">
        <v>40</v>
      </c>
      <c r="C22" s="53">
        <v>0</v>
      </c>
      <c r="D22" s="53">
        <v>1.7189079878665319</v>
      </c>
      <c r="E22" s="53">
        <v>2.8181041844577286</v>
      </c>
      <c r="F22" s="53">
        <v>5.0335570469798654</v>
      </c>
    </row>
    <row r="23" spans="2:13" ht="15" x14ac:dyDescent="0.3">
      <c r="B23" s="41">
        <v>41</v>
      </c>
      <c r="C23" s="53">
        <v>0</v>
      </c>
      <c r="D23" s="53">
        <v>1.5057573073516386</v>
      </c>
      <c r="E23" s="53">
        <v>2.834008097165992</v>
      </c>
      <c r="F23" s="53">
        <v>9.2972972972972965</v>
      </c>
    </row>
    <row r="24" spans="2:13" ht="15" x14ac:dyDescent="0.3">
      <c r="B24" s="41">
        <v>42</v>
      </c>
      <c r="C24" s="53">
        <v>0.61349693251533743</v>
      </c>
      <c r="D24" s="53">
        <v>3.3452807646356035</v>
      </c>
      <c r="E24" s="53">
        <v>3.3063427800269904</v>
      </c>
      <c r="F24" s="53">
        <v>10.300925925925926</v>
      </c>
    </row>
    <row r="25" spans="2:13" ht="15" x14ac:dyDescent="0.3">
      <c r="B25" s="41">
        <v>43</v>
      </c>
      <c r="C25" s="53">
        <v>1.2658227848101267</v>
      </c>
      <c r="D25" s="53">
        <v>2.8871391076115485</v>
      </c>
      <c r="E25" s="53">
        <v>6.8594485541358443</v>
      </c>
      <c r="F25" s="53">
        <v>17.987421383647799</v>
      </c>
    </row>
    <row r="26" spans="2:13" ht="15" x14ac:dyDescent="0.3">
      <c r="B26" s="41">
        <v>44</v>
      </c>
      <c r="C26" s="53">
        <v>0</v>
      </c>
      <c r="D26" s="53">
        <v>3.629764065335753</v>
      </c>
      <c r="E26" s="53">
        <v>7.0142768466790812</v>
      </c>
      <c r="F26" s="53">
        <v>14.747191011235955</v>
      </c>
    </row>
    <row r="27" spans="2:13" ht="15" x14ac:dyDescent="0.3">
      <c r="B27" s="41">
        <v>45</v>
      </c>
      <c r="C27" s="53">
        <v>0.63694267515923564</v>
      </c>
      <c r="D27" s="53">
        <v>3.981797497155859</v>
      </c>
      <c r="E27" s="53">
        <v>6.9657615112160567</v>
      </c>
      <c r="F27" s="53">
        <v>17.046688382193267</v>
      </c>
    </row>
    <row r="28" spans="2:13" ht="15" x14ac:dyDescent="0.3">
      <c r="B28" s="41">
        <v>46</v>
      </c>
      <c r="C28" s="53">
        <v>1.8633540372670807</v>
      </c>
      <c r="D28" s="53">
        <v>3.8204393505253105</v>
      </c>
      <c r="E28" s="53">
        <v>9.120521172638437</v>
      </c>
      <c r="F28" s="53">
        <v>17.595307917888562</v>
      </c>
    </row>
    <row r="29" spans="2:13" ht="15" x14ac:dyDescent="0.3">
      <c r="B29" s="41">
        <v>47</v>
      </c>
      <c r="C29" s="53">
        <v>4.9242424242424239</v>
      </c>
      <c r="D29" s="53">
        <v>5.1282051282051286</v>
      </c>
      <c r="E29" s="53">
        <v>10.97194388777555</v>
      </c>
      <c r="F29" s="53">
        <v>18.714121699196326</v>
      </c>
    </row>
    <row r="30" spans="2:13" ht="15" x14ac:dyDescent="0.3">
      <c r="B30" s="41">
        <v>48</v>
      </c>
      <c r="C30" s="53">
        <v>4.7146401985111659</v>
      </c>
      <c r="D30" s="53">
        <v>4.1806020066889635</v>
      </c>
      <c r="E30" s="53">
        <v>9.5108695652173907</v>
      </c>
      <c r="F30" s="53">
        <v>14.743589743589743</v>
      </c>
    </row>
    <row r="31" spans="2:13" ht="15" x14ac:dyDescent="0.3">
      <c r="B31" s="41">
        <v>49</v>
      </c>
      <c r="C31" s="53">
        <v>4.5766590389016022</v>
      </c>
      <c r="D31" s="53">
        <v>3.1504617055947852</v>
      </c>
      <c r="E31" s="53">
        <v>9.8002261590652093</v>
      </c>
      <c r="F31" s="53">
        <v>13.194444444444445</v>
      </c>
    </row>
    <row r="32" spans="2:13" ht="15" x14ac:dyDescent="0.3">
      <c r="B32" s="41">
        <v>50</v>
      </c>
      <c r="C32" s="53">
        <v>2.4489795918367347</v>
      </c>
      <c r="D32" s="53">
        <v>3.2091097308488612</v>
      </c>
      <c r="E32" s="53">
        <v>6.3103670315518352</v>
      </c>
      <c r="F32" s="53">
        <v>9.3584905660377355</v>
      </c>
    </row>
    <row r="33" spans="2:6" ht="15" x14ac:dyDescent="0.3">
      <c r="B33" s="41">
        <v>51</v>
      </c>
      <c r="C33" s="53">
        <v>2.8571428571428572</v>
      </c>
      <c r="D33" s="53">
        <v>3.4313725490196076</v>
      </c>
      <c r="E33" s="53">
        <v>7.5946275946275943</v>
      </c>
      <c r="F33" s="53">
        <v>8.9460784313725483</v>
      </c>
    </row>
    <row r="34" spans="2:6" ht="15" x14ac:dyDescent="0.3">
      <c r="B34" s="41">
        <v>52</v>
      </c>
      <c r="C34" s="53">
        <v>2.1231422505307855</v>
      </c>
      <c r="D34" s="53">
        <v>3.0949839914621133</v>
      </c>
      <c r="E34" s="53">
        <v>6.9309927360774815</v>
      </c>
      <c r="F34" s="53">
        <v>7.8937795562022552</v>
      </c>
    </row>
    <row r="35" spans="2:6" ht="15" x14ac:dyDescent="0.3">
      <c r="B35" s="41">
        <v>1</v>
      </c>
      <c r="C35" s="53">
        <v>2.5276461295418642</v>
      </c>
      <c r="D35" s="53">
        <v>2.7983539094650207</v>
      </c>
      <c r="E35" s="53">
        <v>6.1329305135951664</v>
      </c>
      <c r="F35" s="53">
        <v>6.9823051171688189</v>
      </c>
    </row>
    <row r="36" spans="2:6" ht="15" x14ac:dyDescent="0.3">
      <c r="B36" s="41">
        <v>2</v>
      </c>
      <c r="C36" s="53">
        <v>0.74766355140186913</v>
      </c>
      <c r="D36" s="53">
        <v>1.3564078578110383</v>
      </c>
      <c r="E36" s="53">
        <v>6.0716655607166556</v>
      </c>
      <c r="F36" s="53">
        <v>5.3453947368421053</v>
      </c>
    </row>
    <row r="37" spans="2:6" ht="15" x14ac:dyDescent="0.3">
      <c r="B37" s="41">
        <v>3</v>
      </c>
      <c r="C37" s="53">
        <v>1.4457831325301205</v>
      </c>
      <c r="D37" s="53">
        <v>1.1339092872570193</v>
      </c>
      <c r="E37" s="53">
        <v>5.0718849840255595</v>
      </c>
      <c r="F37" s="53">
        <v>4.4967880085653107</v>
      </c>
    </row>
    <row r="38" spans="2:6" ht="15" x14ac:dyDescent="0.3">
      <c r="B38" s="41">
        <v>4</v>
      </c>
      <c r="C38" s="53">
        <v>0.22727272727272727</v>
      </c>
      <c r="D38" s="53">
        <v>1.0741687979539642</v>
      </c>
      <c r="E38" s="53">
        <v>3.8811881188118811</v>
      </c>
      <c r="F38" s="53">
        <v>3.5078800203355365</v>
      </c>
    </row>
    <row r="39" spans="2:6" ht="15" x14ac:dyDescent="0.3">
      <c r="B39" s="41">
        <v>5</v>
      </c>
      <c r="C39" s="53">
        <v>1.4354066985645932</v>
      </c>
      <c r="D39" s="53">
        <v>0.9</v>
      </c>
      <c r="E39" s="53">
        <v>2.7710843373493974</v>
      </c>
      <c r="F39" s="53">
        <v>2.6063100137174211</v>
      </c>
    </row>
    <row r="40" spans="2:6" ht="15" x14ac:dyDescent="0.3">
      <c r="B40" s="41">
        <v>6</v>
      </c>
      <c r="C40" s="53">
        <v>0.78328981723237601</v>
      </c>
      <c r="D40" s="53">
        <v>0.41088854648176681</v>
      </c>
      <c r="E40" s="53">
        <v>2.3529411764705883</v>
      </c>
      <c r="F40" s="53">
        <v>2.0809898762654666</v>
      </c>
    </row>
    <row r="41" spans="2:6" ht="15" x14ac:dyDescent="0.3">
      <c r="B41" s="41">
        <v>7</v>
      </c>
      <c r="C41" s="53">
        <v>1.1876484560570071</v>
      </c>
      <c r="D41" s="53">
        <v>0.88251516822945397</v>
      </c>
      <c r="E41" s="53">
        <v>1.8699532511687207</v>
      </c>
      <c r="F41" s="53">
        <v>2.037444933920705</v>
      </c>
    </row>
    <row r="42" spans="2:6" ht="15" x14ac:dyDescent="0.3">
      <c r="B42" s="41">
        <v>8</v>
      </c>
      <c r="C42" s="53">
        <v>1.4749262536873156</v>
      </c>
      <c r="D42" s="53">
        <v>1.0532150776053215</v>
      </c>
      <c r="E42" s="53">
        <v>1.8149623727312971</v>
      </c>
      <c r="F42" s="53">
        <v>1.7574692442882249</v>
      </c>
    </row>
    <row r="43" spans="2:6" ht="15" x14ac:dyDescent="0.3">
      <c r="B43" s="41">
        <v>9</v>
      </c>
      <c r="C43" s="53">
        <v>1.0526315789473684</v>
      </c>
      <c r="D43" s="53">
        <v>0.67980965329707677</v>
      </c>
      <c r="E43" s="53">
        <v>1.2032085561497325</v>
      </c>
      <c r="F43" s="53">
        <v>1.8268467037331215</v>
      </c>
    </row>
    <row r="44" spans="2:6" ht="15" x14ac:dyDescent="0.3">
      <c r="B44" s="41">
        <v>10</v>
      </c>
      <c r="C44" s="53">
        <v>0.2544529262086514</v>
      </c>
      <c r="D44" s="53">
        <v>0.28785261945883706</v>
      </c>
      <c r="E44" s="53">
        <v>0.85240017945266933</v>
      </c>
      <c r="F44" s="53">
        <v>1.4917421417155035</v>
      </c>
    </row>
    <row r="45" spans="2:6" ht="15" x14ac:dyDescent="0.3">
      <c r="B45" s="41">
        <v>11</v>
      </c>
      <c r="C45" s="53">
        <v>0.57636887608069165</v>
      </c>
      <c r="D45" s="53">
        <v>0.45543266102797658</v>
      </c>
      <c r="E45" s="53">
        <v>1.0009099181073704</v>
      </c>
      <c r="F45" s="53">
        <v>1.1031439602868174</v>
      </c>
    </row>
    <row r="46" spans="2:6" ht="15" x14ac:dyDescent="0.3">
      <c r="B46" s="41">
        <v>12</v>
      </c>
      <c r="C46" s="53">
        <v>0.32573289902280128</v>
      </c>
      <c r="D46" s="53">
        <v>5.6465273856578208E-2</v>
      </c>
      <c r="E46" s="53">
        <v>1.1673151750972763</v>
      </c>
      <c r="F46" s="53">
        <v>0.7978723404255319</v>
      </c>
    </row>
    <row r="47" spans="2:6" ht="15" x14ac:dyDescent="0.3">
      <c r="B47" s="41">
        <v>13</v>
      </c>
      <c r="C47" s="53">
        <v>0.26455026455026454</v>
      </c>
      <c r="D47" s="53">
        <v>0.16713091922005571</v>
      </c>
      <c r="E47" s="53">
        <v>0.83289953149401352</v>
      </c>
      <c r="F47" s="53">
        <v>0.3065134099616858</v>
      </c>
    </row>
    <row r="48" spans="2:6" ht="15" x14ac:dyDescent="0.3">
      <c r="B48" s="41">
        <v>14</v>
      </c>
      <c r="C48" s="53">
        <v>0.64935064935064934</v>
      </c>
      <c r="D48" s="53">
        <v>0.28901734104046245</v>
      </c>
      <c r="E48" s="53">
        <v>0.93294460641399413</v>
      </c>
      <c r="F48" s="53">
        <v>0.50314465408805031</v>
      </c>
    </row>
    <row r="49" spans="2:6" ht="15" x14ac:dyDescent="0.3">
      <c r="B49" s="41">
        <v>15</v>
      </c>
      <c r="C49" s="53">
        <v>0</v>
      </c>
      <c r="D49" s="53">
        <v>7.598784194528875E-2</v>
      </c>
      <c r="E49" s="53">
        <v>1.0890454836643177</v>
      </c>
      <c r="F49" s="53">
        <v>0.69605568445475641</v>
      </c>
    </row>
    <row r="50" spans="2:6" ht="15" x14ac:dyDescent="0.3">
      <c r="B50" s="41">
        <v>16</v>
      </c>
      <c r="C50" s="53">
        <v>0.29850746268656714</v>
      </c>
      <c r="D50" s="53">
        <v>0.30921459492888065</v>
      </c>
      <c r="E50" s="53">
        <v>0.60864272671941566</v>
      </c>
      <c r="F50" s="53">
        <v>0.72639225181598066</v>
      </c>
    </row>
    <row r="51" spans="2:6" ht="15" x14ac:dyDescent="0.3">
      <c r="B51" s="41">
        <v>17</v>
      </c>
      <c r="C51" s="53">
        <v>0.58479532163742687</v>
      </c>
      <c r="D51" s="53">
        <v>0.13071895424836602</v>
      </c>
      <c r="E51" s="53">
        <v>0.29868578255675032</v>
      </c>
      <c r="F51" s="53">
        <v>0.68571428571428572</v>
      </c>
    </row>
    <row r="52" spans="2:6" ht="15" x14ac:dyDescent="0.3">
      <c r="B52" s="41">
        <v>18</v>
      </c>
      <c r="C52" s="53">
        <v>1.2048192771084338</v>
      </c>
      <c r="D52" s="53">
        <v>0.26109660574412535</v>
      </c>
      <c r="E52" s="53">
        <v>0.507292327203551</v>
      </c>
      <c r="F52" s="53">
        <v>0.8571428571428571</v>
      </c>
    </row>
    <row r="53" spans="2:6" ht="15" x14ac:dyDescent="0.3">
      <c r="B53" s="41">
        <v>19</v>
      </c>
      <c r="C53" s="53">
        <v>0.49751243781094528</v>
      </c>
      <c r="D53" s="53">
        <v>6.4061499039077513E-2</v>
      </c>
      <c r="E53" s="53">
        <v>0.33244680851063829</v>
      </c>
      <c r="F53" s="53">
        <v>0.47619047619047616</v>
      </c>
    </row>
    <row r="54" spans="2:6" ht="15" x14ac:dyDescent="0.3">
      <c r="B54" s="41">
        <v>20</v>
      </c>
      <c r="C54" s="53">
        <v>0.45454545454545453</v>
      </c>
      <c r="D54" s="53">
        <v>0.1774622892635315</v>
      </c>
      <c r="E54" s="53">
        <v>0.54017555705604325</v>
      </c>
      <c r="F54" s="53">
        <v>0.4836759371221282</v>
      </c>
    </row>
    <row r="55" spans="2:6" ht="15" x14ac:dyDescent="0.3">
      <c r="B55" s="41">
        <v>21</v>
      </c>
      <c r="C55" s="53">
        <v>0</v>
      </c>
      <c r="D55" s="53">
        <v>9.6246390760346481E-2</v>
      </c>
      <c r="E55" s="53">
        <v>0.21739130434782608</v>
      </c>
      <c r="F55" s="53">
        <v>0.68119891008174382</v>
      </c>
    </row>
    <row r="56" spans="2:6" ht="15" x14ac:dyDescent="0.3">
      <c r="B56" s="41">
        <v>22</v>
      </c>
      <c r="C56" s="53">
        <v>0</v>
      </c>
      <c r="D56" s="53">
        <v>0.10638297872340426</v>
      </c>
      <c r="E56" s="53">
        <v>0.20818875780707841</v>
      </c>
      <c r="F56" s="53">
        <v>0.72568940493468792</v>
      </c>
    </row>
    <row r="57" spans="2:6" ht="15" x14ac:dyDescent="0.3">
      <c r="B57" s="41">
        <v>23</v>
      </c>
      <c r="C57" s="53">
        <v>0</v>
      </c>
      <c r="D57" s="53">
        <v>0</v>
      </c>
      <c r="E57" s="53">
        <v>0.30326004548900681</v>
      </c>
      <c r="F57" s="53">
        <v>0.31347962382445144</v>
      </c>
    </row>
    <row r="58" spans="2:6" ht="15" x14ac:dyDescent="0.3">
      <c r="B58" s="41">
        <v>24</v>
      </c>
      <c r="C58" s="53">
        <v>0</v>
      </c>
      <c r="D58" s="53">
        <v>0</v>
      </c>
      <c r="E58" s="53">
        <v>0.17006802721088435</v>
      </c>
      <c r="F58" s="53">
        <v>1.308139534883721</v>
      </c>
    </row>
    <row r="59" spans="2:6" ht="15" x14ac:dyDescent="0.3">
      <c r="B59" s="41">
        <v>25</v>
      </c>
      <c r="C59" s="53">
        <v>0</v>
      </c>
      <c r="D59" s="53">
        <v>0</v>
      </c>
      <c r="E59" s="53">
        <v>0</v>
      </c>
      <c r="F59" s="53">
        <v>0.56818181818181823</v>
      </c>
    </row>
    <row r="60" spans="2:6" ht="15" x14ac:dyDescent="0.3">
      <c r="B60" s="43">
        <v>26</v>
      </c>
      <c r="C60" s="56">
        <v>0</v>
      </c>
      <c r="D60" s="56">
        <v>0</v>
      </c>
      <c r="E60" s="56">
        <v>0.27472527472527475</v>
      </c>
      <c r="F60" s="56">
        <v>0.31007751937984496</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N372"/>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334" t="s">
        <v>921</v>
      </c>
      <c r="D2" s="334"/>
      <c r="E2" s="334"/>
      <c r="F2" s="334"/>
      <c r="G2" s="334"/>
      <c r="H2" s="334"/>
      <c r="I2" s="334"/>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27.75" customHeight="1" thickBot="1" x14ac:dyDescent="0.35">
      <c r="B8" s="322" t="s">
        <v>475</v>
      </c>
      <c r="C8" s="322" t="s">
        <v>495</v>
      </c>
      <c r="D8" s="322" t="s">
        <v>922</v>
      </c>
      <c r="E8" s="335" t="s">
        <v>923</v>
      </c>
      <c r="F8" s="335" t="s">
        <v>924</v>
      </c>
      <c r="G8" s="322" t="s">
        <v>925</v>
      </c>
      <c r="H8" s="322" t="s">
        <v>926</v>
      </c>
    </row>
    <row r="9" spans="2:12" s="63" customFormat="1" ht="41.25" customHeight="1" thickBot="1" x14ac:dyDescent="0.35">
      <c r="B9" s="322"/>
      <c r="C9" s="322"/>
      <c r="D9" s="322"/>
      <c r="E9" s="335"/>
      <c r="F9" s="335"/>
      <c r="G9" s="322"/>
      <c r="H9" s="322"/>
    </row>
    <row r="10" spans="2:12" ht="15.6" x14ac:dyDescent="0.3">
      <c r="B10" s="39">
        <v>27</v>
      </c>
      <c r="C10" s="39">
        <v>20220704</v>
      </c>
      <c r="D10" s="213">
        <v>0.2020059115</v>
      </c>
      <c r="E10" s="214">
        <v>0.2104360163</v>
      </c>
      <c r="F10" s="214">
        <v>0.23409007239999999</v>
      </c>
      <c r="G10" s="214">
        <v>0.19715905019999999</v>
      </c>
      <c r="H10" s="214">
        <v>0.27102109460000001</v>
      </c>
    </row>
    <row r="11" spans="2:12" ht="15.6" customHeight="1" x14ac:dyDescent="0.3">
      <c r="B11" s="36">
        <v>0</v>
      </c>
      <c r="C11" s="36">
        <v>20220705</v>
      </c>
      <c r="D11" s="215">
        <v>0.20206546559999999</v>
      </c>
      <c r="E11" s="216">
        <v>0.21063578969999999</v>
      </c>
      <c r="F11" s="216">
        <v>0.2339942122</v>
      </c>
      <c r="G11" s="216">
        <v>0.19781779869999999</v>
      </c>
      <c r="H11" s="216">
        <v>0.2701706257</v>
      </c>
    </row>
    <row r="12" spans="2:12" ht="15.6" customHeight="1" x14ac:dyDescent="0.3">
      <c r="B12" s="36">
        <v>0</v>
      </c>
      <c r="C12" s="36">
        <v>20220706</v>
      </c>
      <c r="D12" s="215">
        <v>0.1989191894</v>
      </c>
      <c r="E12" s="216">
        <v>0.20749996070000001</v>
      </c>
      <c r="F12" s="216">
        <v>0.2333667119</v>
      </c>
      <c r="G12" s="216">
        <v>0.196465893</v>
      </c>
      <c r="H12" s="216">
        <v>0.27026753079999999</v>
      </c>
    </row>
    <row r="13" spans="2:12" ht="15.6" customHeight="1" x14ac:dyDescent="0.3">
      <c r="B13" s="36">
        <v>0</v>
      </c>
      <c r="C13" s="36">
        <v>20220707</v>
      </c>
      <c r="D13" s="215">
        <v>0.19963467570000001</v>
      </c>
      <c r="E13" s="216">
        <v>0.2051413684</v>
      </c>
      <c r="F13" s="216">
        <v>0.23267482079999999</v>
      </c>
      <c r="G13" s="216">
        <v>0.1964036357</v>
      </c>
      <c r="H13" s="216">
        <v>0.26894600590000001</v>
      </c>
    </row>
    <row r="14" spans="2:12" ht="15.6" customHeight="1" x14ac:dyDescent="0.3">
      <c r="B14" s="36">
        <v>0</v>
      </c>
      <c r="C14" s="36">
        <v>20220708</v>
      </c>
      <c r="D14" s="215">
        <v>0.1977323996</v>
      </c>
      <c r="E14" s="216">
        <v>0.20122515069999999</v>
      </c>
      <c r="F14" s="216">
        <v>0.23146326019999999</v>
      </c>
      <c r="G14" s="216">
        <v>0.19495019320000001</v>
      </c>
      <c r="H14" s="216">
        <v>0.26797632710000002</v>
      </c>
    </row>
    <row r="15" spans="2:12" ht="15.6" customHeight="1" x14ac:dyDescent="0.3">
      <c r="B15" s="36">
        <v>0</v>
      </c>
      <c r="C15" s="36">
        <v>20220709</v>
      </c>
      <c r="D15" s="215">
        <v>0.19560284180000001</v>
      </c>
      <c r="E15" s="216">
        <v>0.1975923161</v>
      </c>
      <c r="F15" s="216">
        <v>0.2308285893</v>
      </c>
      <c r="G15" s="216">
        <v>0.19338254799999999</v>
      </c>
      <c r="H15" s="216">
        <v>0.2682746305</v>
      </c>
    </row>
    <row r="16" spans="2:12" ht="15.6" x14ac:dyDescent="0.3">
      <c r="B16" s="36">
        <v>0</v>
      </c>
      <c r="C16" s="36">
        <v>20220710</v>
      </c>
      <c r="D16" s="215">
        <v>0.19472961899999999</v>
      </c>
      <c r="E16" s="216">
        <v>0.19651975820000001</v>
      </c>
      <c r="F16" s="216">
        <v>0.23058892510000001</v>
      </c>
      <c r="G16" s="216">
        <v>0.19250563200000001</v>
      </c>
      <c r="H16" s="216">
        <v>0.26867221810000003</v>
      </c>
    </row>
    <row r="17" spans="2:14" ht="15.6" x14ac:dyDescent="0.3">
      <c r="B17" s="36">
        <v>28</v>
      </c>
      <c r="C17" s="36">
        <v>20220711</v>
      </c>
      <c r="D17" s="215">
        <v>0.1939341826</v>
      </c>
      <c r="E17" s="216">
        <v>0.19553969869999999</v>
      </c>
      <c r="F17" s="216">
        <v>0.23014084360000001</v>
      </c>
      <c r="G17" s="216">
        <v>0.19225905560000001</v>
      </c>
      <c r="H17" s="216">
        <v>0.26802263160000001</v>
      </c>
    </row>
    <row r="18" spans="2:14" ht="15.6" x14ac:dyDescent="0.3">
      <c r="B18" s="36">
        <v>0</v>
      </c>
      <c r="C18" s="36">
        <v>20220712</v>
      </c>
      <c r="D18" s="215">
        <v>0.1929329572</v>
      </c>
      <c r="E18" s="216">
        <v>0.19444685370000001</v>
      </c>
      <c r="F18" s="216">
        <v>0.23004889379999999</v>
      </c>
      <c r="G18" s="216">
        <v>0.19034450950000001</v>
      </c>
      <c r="H18" s="216">
        <v>0.26975327809999999</v>
      </c>
    </row>
    <row r="19" spans="2:14" ht="15.6" x14ac:dyDescent="0.3">
      <c r="B19" s="36">
        <v>0</v>
      </c>
      <c r="C19" s="36">
        <v>20220713</v>
      </c>
      <c r="D19" s="215">
        <v>0.19360521989999999</v>
      </c>
      <c r="E19" s="216">
        <v>0.19534252199999999</v>
      </c>
      <c r="F19" s="216">
        <v>0.2306929576</v>
      </c>
      <c r="G19" s="216">
        <v>0.191828937</v>
      </c>
      <c r="H19" s="216">
        <v>0.26955697820000002</v>
      </c>
    </row>
    <row r="20" spans="2:14" ht="15.6" x14ac:dyDescent="0.3">
      <c r="B20" s="36">
        <v>0</v>
      </c>
      <c r="C20" s="36">
        <v>20220714</v>
      </c>
      <c r="D20" s="215">
        <v>0.19272938589999999</v>
      </c>
      <c r="E20" s="216">
        <v>0.1947113084</v>
      </c>
      <c r="F20" s="216">
        <v>0.23144713950000001</v>
      </c>
      <c r="G20" s="216">
        <v>0.19314556760000001</v>
      </c>
      <c r="H20" s="216">
        <v>0.26974871140000001</v>
      </c>
    </row>
    <row r="21" spans="2:14" ht="15.6" x14ac:dyDescent="0.3">
      <c r="B21" s="36">
        <v>0</v>
      </c>
      <c r="C21" s="36">
        <v>20220715</v>
      </c>
      <c r="D21" s="215">
        <v>0.19030981450000001</v>
      </c>
      <c r="E21" s="216">
        <v>0.19318594010000001</v>
      </c>
      <c r="F21" s="216">
        <v>0.23147555610000001</v>
      </c>
      <c r="G21" s="216">
        <v>0.1937966357</v>
      </c>
      <c r="H21" s="216">
        <v>0.26915447650000002</v>
      </c>
    </row>
    <row r="22" spans="2:14" ht="15.6" x14ac:dyDescent="0.3">
      <c r="B22" s="36">
        <v>0</v>
      </c>
      <c r="C22" s="36">
        <v>20220716</v>
      </c>
      <c r="D22" s="215">
        <v>0.1835647047</v>
      </c>
      <c r="E22" s="216">
        <v>0.186620587</v>
      </c>
      <c r="F22" s="216">
        <v>0.23148719440000001</v>
      </c>
      <c r="G22" s="216">
        <v>0.19447811379999999</v>
      </c>
      <c r="H22" s="216">
        <v>0.2684962749</v>
      </c>
      <c r="N22" s="30"/>
    </row>
    <row r="23" spans="2:14" ht="15.6" x14ac:dyDescent="0.3">
      <c r="B23" s="36">
        <v>0</v>
      </c>
      <c r="C23" s="36">
        <v>20220717</v>
      </c>
      <c r="D23" s="215">
        <v>0.17791436869999999</v>
      </c>
      <c r="E23" s="216">
        <v>0.18039181900000001</v>
      </c>
      <c r="F23" s="216">
        <v>0.23073174160000001</v>
      </c>
      <c r="G23" s="216">
        <v>0.19520868150000001</v>
      </c>
      <c r="H23" s="216">
        <v>0.2662548018</v>
      </c>
    </row>
    <row r="24" spans="2:14" ht="15.6" x14ac:dyDescent="0.3">
      <c r="B24" s="36">
        <v>29</v>
      </c>
      <c r="C24" s="36">
        <v>20220718</v>
      </c>
      <c r="D24" s="215">
        <v>0.17511704289999999</v>
      </c>
      <c r="E24" s="216">
        <v>0.1772191018</v>
      </c>
      <c r="F24" s="216">
        <v>0.23049221449999999</v>
      </c>
      <c r="G24" s="216">
        <v>0.1977106522</v>
      </c>
      <c r="H24" s="216">
        <v>0.26327377680000003</v>
      </c>
    </row>
    <row r="25" spans="2:14" ht="15.6" x14ac:dyDescent="0.3">
      <c r="B25" s="36">
        <v>0</v>
      </c>
      <c r="C25" s="36">
        <v>20220719</v>
      </c>
      <c r="D25" s="215">
        <v>0.1749289943</v>
      </c>
      <c r="E25" s="216">
        <v>0.17684314009999999</v>
      </c>
      <c r="F25" s="216">
        <v>0.23081338200000001</v>
      </c>
      <c r="G25" s="216">
        <v>0.19927256930000001</v>
      </c>
      <c r="H25" s="216">
        <v>0.26235419469999999</v>
      </c>
    </row>
    <row r="26" spans="2:14" ht="15.6" x14ac:dyDescent="0.3">
      <c r="B26" s="36">
        <v>0</v>
      </c>
      <c r="C26" s="36">
        <v>20220720</v>
      </c>
      <c r="D26" s="215">
        <v>0.18019145789999999</v>
      </c>
      <c r="E26" s="216">
        <v>0.18177517439999999</v>
      </c>
      <c r="F26" s="216">
        <v>0.22986024050000001</v>
      </c>
      <c r="G26" s="216">
        <v>0.19799309070000001</v>
      </c>
      <c r="H26" s="216">
        <v>0.26172739020000002</v>
      </c>
    </row>
    <row r="27" spans="2:14" ht="15.6" x14ac:dyDescent="0.3">
      <c r="B27" s="36">
        <v>0</v>
      </c>
      <c r="C27" s="36">
        <v>20220721</v>
      </c>
      <c r="D27" s="215">
        <v>0.18546285109999999</v>
      </c>
      <c r="E27" s="216">
        <v>0.18675193409999999</v>
      </c>
      <c r="F27" s="216">
        <v>0.22839014999999999</v>
      </c>
      <c r="G27" s="216">
        <v>0.1968327443</v>
      </c>
      <c r="H27" s="216">
        <v>0.2599475557</v>
      </c>
    </row>
    <row r="28" spans="2:14" ht="15.6" x14ac:dyDescent="0.3">
      <c r="B28" s="36">
        <v>0</v>
      </c>
      <c r="C28" s="36">
        <v>20220722</v>
      </c>
      <c r="D28" s="215">
        <v>0.18952794510000001</v>
      </c>
      <c r="E28" s="216">
        <v>0.1898842765</v>
      </c>
      <c r="F28" s="216">
        <v>0.22815395799999999</v>
      </c>
      <c r="G28" s="216">
        <v>0.19407293810000001</v>
      </c>
      <c r="H28" s="216">
        <v>0.26223497800000001</v>
      </c>
    </row>
    <row r="29" spans="2:14" ht="15.6" x14ac:dyDescent="0.3">
      <c r="B29" s="36">
        <v>0</v>
      </c>
      <c r="C29" s="36">
        <v>20220723</v>
      </c>
      <c r="D29" s="215">
        <v>0.19732567100000001</v>
      </c>
      <c r="E29" s="216">
        <v>0.1975046916</v>
      </c>
      <c r="F29" s="216">
        <v>0.22792513610000001</v>
      </c>
      <c r="G29" s="216">
        <v>0.19187064540000001</v>
      </c>
      <c r="H29" s="216">
        <v>0.26397962679999998</v>
      </c>
    </row>
    <row r="30" spans="2:14" ht="15.6" x14ac:dyDescent="0.3">
      <c r="B30" s="36">
        <v>0</v>
      </c>
      <c r="C30" s="36">
        <v>20220724</v>
      </c>
      <c r="D30" s="215">
        <v>0.2025611766</v>
      </c>
      <c r="E30" s="216">
        <v>0.20256531459999999</v>
      </c>
      <c r="F30" s="216">
        <v>0.2278973007</v>
      </c>
      <c r="G30" s="216">
        <v>0.18867583469999999</v>
      </c>
      <c r="H30" s="216">
        <v>0.2671187666</v>
      </c>
    </row>
    <row r="31" spans="2:14" ht="15.6" x14ac:dyDescent="0.3">
      <c r="B31" s="36">
        <v>30</v>
      </c>
      <c r="C31" s="36">
        <v>20220725</v>
      </c>
      <c r="D31" s="215">
        <v>0.20565211489999999</v>
      </c>
      <c r="E31" s="216">
        <v>0.2056570828</v>
      </c>
      <c r="F31" s="216">
        <v>0.22719693869999999</v>
      </c>
      <c r="G31" s="216">
        <v>0.1849207625</v>
      </c>
      <c r="H31" s="216">
        <v>0.26947311499999999</v>
      </c>
    </row>
    <row r="32" spans="2:14" ht="15.6" customHeight="1" x14ac:dyDescent="0.3">
      <c r="B32" s="36">
        <v>0</v>
      </c>
      <c r="C32" s="36">
        <v>20220726</v>
      </c>
      <c r="D32" s="215">
        <v>0.2055521364</v>
      </c>
      <c r="E32" s="216">
        <v>0.2055965011</v>
      </c>
      <c r="F32" s="216">
        <v>0.22619708729999999</v>
      </c>
      <c r="G32" s="216">
        <v>0.18390237100000001</v>
      </c>
      <c r="H32" s="216">
        <v>0.26849180350000001</v>
      </c>
    </row>
    <row r="33" spans="2:8" ht="15.6" x14ac:dyDescent="0.3">
      <c r="B33" s="36">
        <v>0</v>
      </c>
      <c r="C33" s="36">
        <v>20220727</v>
      </c>
      <c r="D33" s="215">
        <v>0.20008981149999999</v>
      </c>
      <c r="E33" s="216">
        <v>0.20077927409999999</v>
      </c>
      <c r="F33" s="216">
        <v>0.22589041830000001</v>
      </c>
      <c r="G33" s="216">
        <v>0.18363141420000001</v>
      </c>
      <c r="H33" s="216">
        <v>0.2681494223</v>
      </c>
    </row>
    <row r="34" spans="2:8" ht="15.6" x14ac:dyDescent="0.3">
      <c r="B34" s="36">
        <v>0</v>
      </c>
      <c r="C34" s="36">
        <v>20220728</v>
      </c>
      <c r="D34" s="215">
        <v>0.19679623669999999</v>
      </c>
      <c r="E34" s="216">
        <v>0.19786048980000001</v>
      </c>
      <c r="F34" s="216">
        <v>0.2264419114</v>
      </c>
      <c r="G34" s="216">
        <v>0.1830867639</v>
      </c>
      <c r="H34" s="216">
        <v>0.2697970589</v>
      </c>
    </row>
    <row r="35" spans="2:8" ht="15.6" x14ac:dyDescent="0.3">
      <c r="B35" s="36">
        <v>0</v>
      </c>
      <c r="C35" s="36">
        <v>20220729</v>
      </c>
      <c r="D35" s="215">
        <v>0.19719920899999999</v>
      </c>
      <c r="E35" s="216">
        <v>0.19856087780000001</v>
      </c>
      <c r="F35" s="216">
        <v>0.22703709950000001</v>
      </c>
      <c r="G35" s="216">
        <v>0.1863462337</v>
      </c>
      <c r="H35" s="216">
        <v>0.26772796519999997</v>
      </c>
    </row>
    <row r="36" spans="2:8" ht="15.6" x14ac:dyDescent="0.3">
      <c r="B36" s="36">
        <v>0</v>
      </c>
      <c r="C36" s="36">
        <v>20220730</v>
      </c>
      <c r="D36" s="215">
        <v>0.20169853430000001</v>
      </c>
      <c r="E36" s="216">
        <v>0.20305775710000001</v>
      </c>
      <c r="F36" s="216">
        <v>0.22741640120000001</v>
      </c>
      <c r="G36" s="216">
        <v>0.18918764290000001</v>
      </c>
      <c r="H36" s="216">
        <v>0.26564515950000001</v>
      </c>
    </row>
    <row r="37" spans="2:8" ht="15.6" x14ac:dyDescent="0.3">
      <c r="B37" s="36">
        <v>0</v>
      </c>
      <c r="C37" s="36">
        <v>20220731</v>
      </c>
      <c r="D37" s="215">
        <v>0.20394624049999999</v>
      </c>
      <c r="E37" s="216">
        <v>0.2053622866</v>
      </c>
      <c r="F37" s="216">
        <v>0.2278490705</v>
      </c>
      <c r="G37" s="216">
        <v>0.19223985900000001</v>
      </c>
      <c r="H37" s="216">
        <v>0.2634582821</v>
      </c>
    </row>
    <row r="38" spans="2:8" ht="15.6" x14ac:dyDescent="0.3">
      <c r="B38" s="36">
        <v>31</v>
      </c>
      <c r="C38" s="36">
        <v>20220801</v>
      </c>
      <c r="D38" s="215">
        <v>0.20519227479999999</v>
      </c>
      <c r="E38" s="216">
        <v>0.206668568</v>
      </c>
      <c r="F38" s="216">
        <v>0.22867058700000001</v>
      </c>
      <c r="G38" s="216">
        <v>0.1954651349</v>
      </c>
      <c r="H38" s="216">
        <v>0.26187603910000001</v>
      </c>
    </row>
    <row r="39" spans="2:8" ht="15.6" x14ac:dyDescent="0.3">
      <c r="B39" s="36">
        <v>0</v>
      </c>
      <c r="C39" s="36">
        <v>20220802</v>
      </c>
      <c r="D39" s="215">
        <v>0.2065673271</v>
      </c>
      <c r="E39" s="216">
        <v>0.20806331510000001</v>
      </c>
      <c r="F39" s="216">
        <v>0.22944646869999999</v>
      </c>
      <c r="G39" s="216">
        <v>0.19707568489999999</v>
      </c>
      <c r="H39" s="216">
        <v>0.26181725249999999</v>
      </c>
    </row>
    <row r="40" spans="2:8" ht="15.6" x14ac:dyDescent="0.3">
      <c r="B40" s="36">
        <v>0</v>
      </c>
      <c r="C40" s="36">
        <v>20220803</v>
      </c>
      <c r="D40" s="215">
        <v>0.2076985573</v>
      </c>
      <c r="E40" s="216">
        <v>0.20895723099999999</v>
      </c>
      <c r="F40" s="216">
        <v>0.23033614760000001</v>
      </c>
      <c r="G40" s="216">
        <v>0.19919056700000001</v>
      </c>
      <c r="H40" s="216">
        <v>0.26148172819999999</v>
      </c>
    </row>
    <row r="41" spans="2:8" ht="15.6" x14ac:dyDescent="0.3">
      <c r="B41" s="36">
        <v>0</v>
      </c>
      <c r="C41" s="36">
        <v>20220804</v>
      </c>
      <c r="D41" s="215">
        <v>0.2089411675</v>
      </c>
      <c r="E41" s="216">
        <v>0.21006027720000001</v>
      </c>
      <c r="F41" s="216">
        <v>0.23050597959999999</v>
      </c>
      <c r="G41" s="216">
        <v>0.20094806740000001</v>
      </c>
      <c r="H41" s="216">
        <v>0.2600638918</v>
      </c>
    </row>
    <row r="42" spans="2:8" ht="15.6" x14ac:dyDescent="0.3">
      <c r="B42" s="36">
        <v>0</v>
      </c>
      <c r="C42" s="36">
        <v>20220805</v>
      </c>
      <c r="D42" s="215">
        <v>0.2109214824</v>
      </c>
      <c r="E42" s="216">
        <v>0.2119363423</v>
      </c>
      <c r="F42" s="216">
        <v>0.22991146879999999</v>
      </c>
      <c r="G42" s="216">
        <v>0.20074113790000001</v>
      </c>
      <c r="H42" s="216">
        <v>0.2590817996</v>
      </c>
    </row>
    <row r="43" spans="2:8" ht="15.6" x14ac:dyDescent="0.3">
      <c r="B43" s="36">
        <v>0</v>
      </c>
      <c r="C43" s="36">
        <v>20220806</v>
      </c>
      <c r="D43" s="215">
        <v>0.2086735357</v>
      </c>
      <c r="E43" s="216">
        <v>0.2097041667</v>
      </c>
      <c r="F43" s="216">
        <v>0.23026424570000001</v>
      </c>
      <c r="G43" s="216">
        <v>0.20208687219999999</v>
      </c>
      <c r="H43" s="216">
        <v>0.25844161919999997</v>
      </c>
    </row>
    <row r="44" spans="2:8" ht="15.6" x14ac:dyDescent="0.3">
      <c r="B44" s="36">
        <v>0</v>
      </c>
      <c r="C44" s="36">
        <v>20220807</v>
      </c>
      <c r="D44" s="215">
        <v>0.20572554749999999</v>
      </c>
      <c r="E44" s="216">
        <v>0.20674993799999999</v>
      </c>
      <c r="F44" s="216">
        <v>0.23018957940000001</v>
      </c>
      <c r="G44" s="216">
        <v>0.20196141309999999</v>
      </c>
      <c r="H44" s="216">
        <v>0.25841774569999998</v>
      </c>
    </row>
    <row r="45" spans="2:8" ht="15.6" x14ac:dyDescent="0.3">
      <c r="B45" s="36">
        <v>32</v>
      </c>
      <c r="C45" s="36">
        <v>20220808</v>
      </c>
      <c r="D45" s="215">
        <v>0.20524124769999999</v>
      </c>
      <c r="E45" s="216">
        <v>0.2063527429</v>
      </c>
      <c r="F45" s="216">
        <v>0.23031704110000001</v>
      </c>
      <c r="G45" s="216">
        <v>0.2012391932</v>
      </c>
      <c r="H45" s="216">
        <v>0.25939488910000003</v>
      </c>
    </row>
    <row r="46" spans="2:8" ht="15.6" x14ac:dyDescent="0.3">
      <c r="B46" s="36">
        <v>0</v>
      </c>
      <c r="C46" s="36">
        <v>20220809</v>
      </c>
      <c r="D46" s="215">
        <v>0.2042766832</v>
      </c>
      <c r="E46" s="216">
        <v>0.20538237049999999</v>
      </c>
      <c r="F46" s="216">
        <v>0.2296602968</v>
      </c>
      <c r="G46" s="216">
        <v>0.20131811569999999</v>
      </c>
      <c r="H46" s="216">
        <v>0.25800247799999998</v>
      </c>
    </row>
    <row r="47" spans="2:8" ht="15.6" x14ac:dyDescent="0.3">
      <c r="B47" s="36">
        <v>0</v>
      </c>
      <c r="C47" s="36">
        <v>20220810</v>
      </c>
      <c r="D47" s="215">
        <v>0.20420929800000001</v>
      </c>
      <c r="E47" s="216">
        <v>0.20532024260000001</v>
      </c>
      <c r="F47" s="216">
        <v>0.22912303949999999</v>
      </c>
      <c r="G47" s="216">
        <v>0.2008422577</v>
      </c>
      <c r="H47" s="216">
        <v>0.25740382140000001</v>
      </c>
    </row>
    <row r="48" spans="2:8" ht="15.6" x14ac:dyDescent="0.3">
      <c r="B48" s="36">
        <v>0</v>
      </c>
      <c r="C48" s="36">
        <v>20220811</v>
      </c>
      <c r="D48" s="215">
        <v>0.20352436630000001</v>
      </c>
      <c r="E48" s="216">
        <v>0.2046086785</v>
      </c>
      <c r="F48" s="216">
        <v>0.22910848349999999</v>
      </c>
      <c r="G48" s="216">
        <v>0.20143718939999999</v>
      </c>
      <c r="H48" s="216">
        <v>0.25677977769999999</v>
      </c>
    </row>
    <row r="49" spans="2:8" ht="15.6" x14ac:dyDescent="0.3">
      <c r="B49" s="36">
        <v>0</v>
      </c>
      <c r="C49" s="36">
        <v>20220812</v>
      </c>
      <c r="D49" s="215">
        <v>0.2026826025</v>
      </c>
      <c r="E49" s="216">
        <v>0.20375472620000001</v>
      </c>
      <c r="F49" s="216">
        <v>0.22905141470000001</v>
      </c>
      <c r="G49" s="216">
        <v>0.2021627091</v>
      </c>
      <c r="H49" s="216">
        <v>0.25594012030000002</v>
      </c>
    </row>
    <row r="50" spans="2:8" ht="15.6" x14ac:dyDescent="0.3">
      <c r="B50" s="36">
        <v>0</v>
      </c>
      <c r="C50" s="36">
        <v>20220813</v>
      </c>
      <c r="D50" s="215">
        <v>0.20102221009999999</v>
      </c>
      <c r="E50" s="216">
        <v>0.2020785628</v>
      </c>
      <c r="F50" s="216">
        <v>0.2280916298</v>
      </c>
      <c r="G50" s="216">
        <v>0.2003780711</v>
      </c>
      <c r="H50" s="216">
        <v>0.2558051885</v>
      </c>
    </row>
    <row r="51" spans="2:8" ht="15.6" x14ac:dyDescent="0.3">
      <c r="B51" s="36">
        <v>0</v>
      </c>
      <c r="C51" s="36">
        <v>20220814</v>
      </c>
      <c r="D51" s="215">
        <v>0.20210925960000001</v>
      </c>
      <c r="E51" s="216">
        <v>0.20393740630000001</v>
      </c>
      <c r="F51" s="216">
        <v>0.22704912059999999</v>
      </c>
      <c r="G51" s="216">
        <v>0.198904792</v>
      </c>
      <c r="H51" s="216">
        <v>0.25519344929999999</v>
      </c>
    </row>
    <row r="52" spans="2:8" ht="15.6" x14ac:dyDescent="0.3">
      <c r="B52" s="36">
        <v>33</v>
      </c>
      <c r="C52" s="36">
        <v>20220815</v>
      </c>
      <c r="D52" s="215">
        <v>0.2011852807</v>
      </c>
      <c r="E52" s="216">
        <v>0.20334785120000001</v>
      </c>
      <c r="F52" s="216">
        <v>0.2260639196</v>
      </c>
      <c r="G52" s="216">
        <v>0.1971323039</v>
      </c>
      <c r="H52" s="216">
        <v>0.25499553530000002</v>
      </c>
    </row>
    <row r="53" spans="2:8" ht="15.6" x14ac:dyDescent="0.3">
      <c r="B53" s="36">
        <v>0</v>
      </c>
      <c r="C53" s="36">
        <v>20220816</v>
      </c>
      <c r="D53" s="215">
        <v>0.20164574599999999</v>
      </c>
      <c r="E53" s="216">
        <v>0.20400194739999999</v>
      </c>
      <c r="F53" s="216">
        <v>0.22551846310000001</v>
      </c>
      <c r="G53" s="216">
        <v>0.19579320610000001</v>
      </c>
      <c r="H53" s="216">
        <v>0.25524372020000002</v>
      </c>
    </row>
    <row r="54" spans="2:8" ht="15.6" x14ac:dyDescent="0.3">
      <c r="B54" s="36">
        <v>0</v>
      </c>
      <c r="C54" s="36">
        <v>20220817</v>
      </c>
      <c r="D54" s="215">
        <v>0.20689884750000001</v>
      </c>
      <c r="E54" s="216">
        <v>0.2088674606</v>
      </c>
      <c r="F54" s="216">
        <v>0.2251136158</v>
      </c>
      <c r="G54" s="216">
        <v>0.1952143824</v>
      </c>
      <c r="H54" s="216">
        <v>0.2550128492</v>
      </c>
    </row>
    <row r="55" spans="2:8" ht="15.6" x14ac:dyDescent="0.3">
      <c r="B55" s="36">
        <v>0</v>
      </c>
      <c r="C55" s="36">
        <v>20220818</v>
      </c>
      <c r="D55" s="215">
        <v>0.2103374609</v>
      </c>
      <c r="E55" s="216">
        <v>0.212097326</v>
      </c>
      <c r="F55" s="216">
        <v>0.22427561579999999</v>
      </c>
      <c r="G55" s="216">
        <v>0.19322677560000001</v>
      </c>
      <c r="H55" s="216">
        <v>0.25532445599999998</v>
      </c>
    </row>
    <row r="56" spans="2:8" ht="15.6" x14ac:dyDescent="0.3">
      <c r="B56" s="36">
        <v>0</v>
      </c>
      <c r="C56" s="36">
        <v>20220819</v>
      </c>
      <c r="D56" s="215">
        <v>0.2103379212</v>
      </c>
      <c r="E56" s="216">
        <v>0.21216189369999999</v>
      </c>
      <c r="F56" s="216">
        <v>0.2235462933</v>
      </c>
      <c r="G56" s="216">
        <v>0.19116624460000001</v>
      </c>
      <c r="H56" s="216">
        <v>0.25592634190000002</v>
      </c>
    </row>
    <row r="57" spans="2:8" ht="15.6" x14ac:dyDescent="0.3">
      <c r="B57" s="36">
        <v>0</v>
      </c>
      <c r="C57" s="36">
        <v>20220820</v>
      </c>
      <c r="D57" s="215">
        <v>0.20995584950000001</v>
      </c>
      <c r="E57" s="216">
        <v>0.2123385844</v>
      </c>
      <c r="F57" s="216">
        <v>0.22306539919999999</v>
      </c>
      <c r="G57" s="216">
        <v>0.19025675149999999</v>
      </c>
      <c r="H57" s="216">
        <v>0.25587404699999999</v>
      </c>
    </row>
    <row r="58" spans="2:8" ht="15.6" x14ac:dyDescent="0.3">
      <c r="B58" s="36">
        <v>0</v>
      </c>
      <c r="C58" s="36">
        <v>20220821</v>
      </c>
      <c r="D58" s="215">
        <v>0.2102744459</v>
      </c>
      <c r="E58" s="216">
        <v>0.21211595180000001</v>
      </c>
      <c r="F58" s="216">
        <v>0.2224341933</v>
      </c>
      <c r="G58" s="216">
        <v>0.19127458750000001</v>
      </c>
      <c r="H58" s="216">
        <v>0.25359379900000001</v>
      </c>
    </row>
    <row r="59" spans="2:8" ht="15.6" x14ac:dyDescent="0.3">
      <c r="B59" s="36">
        <v>34</v>
      </c>
      <c r="C59" s="36">
        <v>20220822</v>
      </c>
      <c r="D59" s="215">
        <v>0.2075912946</v>
      </c>
      <c r="E59" s="216">
        <v>0.20905156</v>
      </c>
      <c r="F59" s="216">
        <v>0.22161982129999999</v>
      </c>
      <c r="G59" s="216">
        <v>0.19050109530000001</v>
      </c>
      <c r="H59" s="216">
        <v>0.2527385473</v>
      </c>
    </row>
    <row r="60" spans="2:8" ht="15.6" x14ac:dyDescent="0.3">
      <c r="B60" s="36">
        <v>0</v>
      </c>
      <c r="C60" s="36">
        <v>20220823</v>
      </c>
      <c r="D60" s="215">
        <v>0.20463532300000001</v>
      </c>
      <c r="E60" s="216">
        <v>0.20584867379999999</v>
      </c>
      <c r="F60" s="216">
        <v>0.2202596453</v>
      </c>
      <c r="G60" s="216">
        <v>0.18775203509999999</v>
      </c>
      <c r="H60" s="216">
        <v>0.2527672554</v>
      </c>
    </row>
    <row r="61" spans="2:8" ht="15.6" x14ac:dyDescent="0.3">
      <c r="B61" s="36">
        <v>0</v>
      </c>
      <c r="C61" s="36">
        <v>20220824</v>
      </c>
      <c r="D61" s="215">
        <v>0.19432929639999999</v>
      </c>
      <c r="E61" s="216">
        <v>0.195518409</v>
      </c>
      <c r="F61" s="216">
        <v>0.2189499812</v>
      </c>
      <c r="G61" s="216">
        <v>0.18492600519999999</v>
      </c>
      <c r="H61" s="216">
        <v>0.25297395719999999</v>
      </c>
    </row>
    <row r="62" spans="2:8" ht="15.6" x14ac:dyDescent="0.3">
      <c r="B62" s="36">
        <v>0</v>
      </c>
      <c r="C62" s="36">
        <v>20220825</v>
      </c>
      <c r="D62" s="215">
        <v>0.1908252325</v>
      </c>
      <c r="E62" s="216">
        <v>0.1922318311</v>
      </c>
      <c r="F62" s="216">
        <v>0.21791254779999999</v>
      </c>
      <c r="G62" s="216">
        <v>0.18131147880000001</v>
      </c>
      <c r="H62" s="216">
        <v>0.25451361690000002</v>
      </c>
    </row>
    <row r="63" spans="2:8" ht="15.6" x14ac:dyDescent="0.3">
      <c r="B63" s="36">
        <v>0</v>
      </c>
      <c r="C63" s="36">
        <v>20220826</v>
      </c>
      <c r="D63" s="215">
        <v>0.18422194550000001</v>
      </c>
      <c r="E63" s="216">
        <v>0.18543861189999999</v>
      </c>
      <c r="F63" s="216">
        <v>0.2177041868</v>
      </c>
      <c r="G63" s="216">
        <v>0.1807404668</v>
      </c>
      <c r="H63" s="216">
        <v>0.25466790680000001</v>
      </c>
    </row>
    <row r="64" spans="2:8" ht="15.6" x14ac:dyDescent="0.3">
      <c r="B64" s="36">
        <v>0</v>
      </c>
      <c r="C64" s="36">
        <v>20220827</v>
      </c>
      <c r="D64" s="215">
        <v>0.1784491389</v>
      </c>
      <c r="E64" s="216">
        <v>0.17919664830000001</v>
      </c>
      <c r="F64" s="216">
        <v>0.21827455470000001</v>
      </c>
      <c r="G64" s="216">
        <v>0.18243153849999999</v>
      </c>
      <c r="H64" s="216">
        <v>0.25411757089999998</v>
      </c>
    </row>
    <row r="65" spans="2:8" ht="15.6" x14ac:dyDescent="0.3">
      <c r="B65" s="36">
        <v>0</v>
      </c>
      <c r="C65" s="36">
        <v>20220828</v>
      </c>
      <c r="D65" s="215">
        <v>0.1765293215</v>
      </c>
      <c r="E65" s="216">
        <v>0.17703744399999999</v>
      </c>
      <c r="F65" s="216">
        <v>0.218586317</v>
      </c>
      <c r="G65" s="216">
        <v>0.1822907134</v>
      </c>
      <c r="H65" s="216">
        <v>0.25488192050000003</v>
      </c>
    </row>
    <row r="66" spans="2:8" ht="15.6" x14ac:dyDescent="0.3">
      <c r="B66" s="36">
        <v>35</v>
      </c>
      <c r="C66" s="36">
        <v>20220829</v>
      </c>
      <c r="D66" s="215">
        <v>0.17727004160000001</v>
      </c>
      <c r="E66" s="216">
        <v>0.17770585229999999</v>
      </c>
      <c r="F66" s="216">
        <v>0.21891142699999999</v>
      </c>
      <c r="G66" s="216">
        <v>0.18301287320000001</v>
      </c>
      <c r="H66" s="216">
        <v>0.25480998069999999</v>
      </c>
    </row>
    <row r="67" spans="2:8" ht="15.6" x14ac:dyDescent="0.3">
      <c r="B67" s="36">
        <v>0</v>
      </c>
      <c r="C67" s="36">
        <v>20220830</v>
      </c>
      <c r="D67" s="215">
        <v>0.17967961330000001</v>
      </c>
      <c r="E67" s="216">
        <v>0.18011542389999999</v>
      </c>
      <c r="F67" s="216">
        <v>0.21997903490000001</v>
      </c>
      <c r="G67" s="216">
        <v>0.18425694419999999</v>
      </c>
      <c r="H67" s="216">
        <v>0.25570112550000001</v>
      </c>
    </row>
    <row r="68" spans="2:8" ht="15.6" x14ac:dyDescent="0.3">
      <c r="B68" s="36">
        <v>0</v>
      </c>
      <c r="C68" s="36">
        <v>20220831</v>
      </c>
      <c r="D68" s="215">
        <v>0.1817273761</v>
      </c>
      <c r="E68" s="216">
        <v>0.18216164100000001</v>
      </c>
      <c r="F68" s="216">
        <v>0.22086795349999999</v>
      </c>
      <c r="G68" s="216">
        <v>0.1855912888</v>
      </c>
      <c r="H68" s="216">
        <v>0.25614461820000001</v>
      </c>
    </row>
    <row r="69" spans="2:8" ht="15.6" x14ac:dyDescent="0.3">
      <c r="B69" s="36">
        <v>0</v>
      </c>
      <c r="C69" s="36">
        <v>20220901</v>
      </c>
      <c r="D69" s="215">
        <v>0.17913156420000001</v>
      </c>
      <c r="E69" s="216">
        <v>0.17955057690000001</v>
      </c>
      <c r="F69" s="216">
        <v>0.22177886150000001</v>
      </c>
      <c r="G69" s="216">
        <v>0.1864309589</v>
      </c>
      <c r="H69" s="216">
        <v>0.25712676410000002</v>
      </c>
    </row>
    <row r="70" spans="2:8" ht="15.6" x14ac:dyDescent="0.3">
      <c r="B70" s="36">
        <v>0</v>
      </c>
      <c r="C70" s="36">
        <v>20220902</v>
      </c>
      <c r="D70" s="215">
        <v>0.17916095100000001</v>
      </c>
      <c r="E70" s="216">
        <v>0.182119684</v>
      </c>
      <c r="F70" s="216">
        <v>0.22213690859999999</v>
      </c>
      <c r="G70" s="216">
        <v>0.18550874140000001</v>
      </c>
      <c r="H70" s="216">
        <v>0.25876507589999997</v>
      </c>
    </row>
    <row r="71" spans="2:8" ht="15.6" x14ac:dyDescent="0.3">
      <c r="B71" s="36">
        <v>0</v>
      </c>
      <c r="C71" s="36">
        <v>20220903</v>
      </c>
      <c r="D71" s="215">
        <v>0.1803660269</v>
      </c>
      <c r="E71" s="216">
        <v>0.18463080309999999</v>
      </c>
      <c r="F71" s="216">
        <v>0.2215665376</v>
      </c>
      <c r="G71" s="216">
        <v>0.18175116399999999</v>
      </c>
      <c r="H71" s="216">
        <v>0.26138191119999998</v>
      </c>
    </row>
    <row r="72" spans="2:8" ht="15.6" x14ac:dyDescent="0.3">
      <c r="B72" s="36">
        <v>0</v>
      </c>
      <c r="C72" s="36">
        <v>20220904</v>
      </c>
      <c r="D72" s="215">
        <v>0.17836739939999999</v>
      </c>
      <c r="E72" s="216">
        <v>0.18343172090000001</v>
      </c>
      <c r="F72" s="216">
        <v>0.22154063700000001</v>
      </c>
      <c r="G72" s="216">
        <v>0.17991975360000001</v>
      </c>
      <c r="H72" s="216">
        <v>0.26316152040000002</v>
      </c>
    </row>
    <row r="73" spans="2:8" ht="15.6" x14ac:dyDescent="0.3">
      <c r="B73" s="36">
        <v>36</v>
      </c>
      <c r="C73" s="36">
        <v>20220905</v>
      </c>
      <c r="D73" s="215">
        <v>0.1707458697</v>
      </c>
      <c r="E73" s="216">
        <v>0.175781138</v>
      </c>
      <c r="F73" s="216">
        <v>0.22190587619999999</v>
      </c>
      <c r="G73" s="216">
        <v>0.1796751395</v>
      </c>
      <c r="H73" s="216">
        <v>0.26413661300000002</v>
      </c>
    </row>
    <row r="74" spans="2:8" ht="15.6" x14ac:dyDescent="0.3">
      <c r="B74" s="36">
        <v>0</v>
      </c>
      <c r="C74" s="36">
        <v>20220906</v>
      </c>
      <c r="D74" s="215">
        <v>0.1635360186</v>
      </c>
      <c r="E74" s="216">
        <v>0.16857128699999999</v>
      </c>
      <c r="F74" s="216">
        <v>0.22264302520000001</v>
      </c>
      <c r="G74" s="216">
        <v>0.1796695328</v>
      </c>
      <c r="H74" s="216">
        <v>0.2656165177</v>
      </c>
    </row>
    <row r="75" spans="2:8" ht="15.6" x14ac:dyDescent="0.3">
      <c r="B75" s="36">
        <v>0</v>
      </c>
      <c r="C75" s="36">
        <v>20220907</v>
      </c>
      <c r="D75" s="215">
        <v>0.160745147</v>
      </c>
      <c r="E75" s="216">
        <v>0.16578041539999999</v>
      </c>
      <c r="F75" s="216">
        <v>0.2224473351</v>
      </c>
      <c r="G75" s="216">
        <v>0.17844161289999999</v>
      </c>
      <c r="H75" s="216">
        <v>0.26645305730000002</v>
      </c>
    </row>
    <row r="76" spans="2:8" ht="15.6" x14ac:dyDescent="0.3">
      <c r="B76" s="36">
        <v>0</v>
      </c>
      <c r="C76" s="36">
        <v>20220908</v>
      </c>
      <c r="D76" s="215">
        <v>0.1575181658</v>
      </c>
      <c r="E76" s="216">
        <v>0.16281743770000001</v>
      </c>
      <c r="F76" s="216">
        <v>0.22254994450000001</v>
      </c>
      <c r="G76" s="216">
        <v>0.17976686280000001</v>
      </c>
      <c r="H76" s="216">
        <v>0.26533302619999999</v>
      </c>
    </row>
    <row r="77" spans="2:8" ht="15.6" x14ac:dyDescent="0.3">
      <c r="B77" s="36">
        <v>0</v>
      </c>
      <c r="C77" s="36">
        <v>20220909</v>
      </c>
      <c r="D77" s="215">
        <v>0.15802395459999999</v>
      </c>
      <c r="E77" s="216">
        <v>0.16115722460000001</v>
      </c>
      <c r="F77" s="216">
        <v>0.2224891856</v>
      </c>
      <c r="G77" s="216">
        <v>0.18019930670000001</v>
      </c>
      <c r="H77" s="216">
        <v>0.2647790646</v>
      </c>
    </row>
    <row r="78" spans="2:8" ht="15.6" x14ac:dyDescent="0.3">
      <c r="B78" s="36">
        <v>0</v>
      </c>
      <c r="C78" s="36">
        <v>20220910</v>
      </c>
      <c r="D78" s="215">
        <v>0.15389739329999999</v>
      </c>
      <c r="E78" s="216">
        <v>0.15573419320000001</v>
      </c>
      <c r="F78" s="216">
        <v>0.22242762760000001</v>
      </c>
      <c r="G78" s="216">
        <v>0.1819725542</v>
      </c>
      <c r="H78" s="216">
        <v>0.2628827011</v>
      </c>
    </row>
    <row r="79" spans="2:8" ht="15.6" x14ac:dyDescent="0.3">
      <c r="B79" s="36">
        <v>0</v>
      </c>
      <c r="C79" s="36">
        <v>20220911</v>
      </c>
      <c r="D79" s="215">
        <v>0.15149714359999999</v>
      </c>
      <c r="E79" s="216">
        <v>0.15249151729999999</v>
      </c>
      <c r="F79" s="216">
        <v>0.22271622090000001</v>
      </c>
      <c r="G79" s="216">
        <v>0.1820293295</v>
      </c>
      <c r="H79" s="216">
        <v>0.26340311230000002</v>
      </c>
    </row>
    <row r="80" spans="2:8" ht="15.6" x14ac:dyDescent="0.3">
      <c r="B80" s="36">
        <v>37</v>
      </c>
      <c r="C80" s="36">
        <v>20220912</v>
      </c>
      <c r="D80" s="215">
        <v>0.15196473120000001</v>
      </c>
      <c r="E80" s="216">
        <v>0.1529591049</v>
      </c>
      <c r="F80" s="216">
        <v>0.22218734479999999</v>
      </c>
      <c r="G80" s="216">
        <v>0.18087492790000001</v>
      </c>
      <c r="H80" s="216">
        <v>0.2634997617</v>
      </c>
    </row>
    <row r="81" spans="2:8" ht="15.6" x14ac:dyDescent="0.3">
      <c r="B81" s="36">
        <v>0</v>
      </c>
      <c r="C81" s="36">
        <v>20220913</v>
      </c>
      <c r="D81" s="215">
        <v>0.15690564630000001</v>
      </c>
      <c r="E81" s="216">
        <v>0.15792856089999999</v>
      </c>
      <c r="F81" s="216">
        <v>0.22109568809999999</v>
      </c>
      <c r="G81" s="216">
        <v>0.18138390670000001</v>
      </c>
      <c r="H81" s="216">
        <v>0.2608074695</v>
      </c>
    </row>
    <row r="82" spans="2:8" ht="15.6" x14ac:dyDescent="0.3">
      <c r="B82" s="36">
        <v>0</v>
      </c>
      <c r="C82" s="36">
        <v>20220914</v>
      </c>
      <c r="D82" s="215">
        <v>0.15767506219999999</v>
      </c>
      <c r="E82" s="216">
        <v>0.1587090149</v>
      </c>
      <c r="F82" s="216">
        <v>0.2204049783</v>
      </c>
      <c r="G82" s="216">
        <v>0.1826336948</v>
      </c>
      <c r="H82" s="216">
        <v>0.25817626170000002</v>
      </c>
    </row>
    <row r="83" spans="2:8" ht="15.6" x14ac:dyDescent="0.3">
      <c r="B83" s="36">
        <v>0</v>
      </c>
      <c r="C83" s="36">
        <v>20220915</v>
      </c>
      <c r="D83" s="215">
        <v>0.15992856110000001</v>
      </c>
      <c r="E83" s="216">
        <v>0.16050892089999999</v>
      </c>
      <c r="F83" s="216">
        <v>0.220028747</v>
      </c>
      <c r="G83" s="216">
        <v>0.18404777489999999</v>
      </c>
      <c r="H83" s="216">
        <v>0.25600971919999999</v>
      </c>
    </row>
    <row r="84" spans="2:8" ht="15.6" x14ac:dyDescent="0.3">
      <c r="B84" s="36">
        <v>0</v>
      </c>
      <c r="C84" s="36">
        <v>20220916</v>
      </c>
      <c r="D84" s="215">
        <v>0.1576219676</v>
      </c>
      <c r="E84" s="216">
        <v>0.15790462929999999</v>
      </c>
      <c r="F84" s="216">
        <v>0.21981376690000001</v>
      </c>
      <c r="G84" s="216">
        <v>0.18625120049999999</v>
      </c>
      <c r="H84" s="216">
        <v>0.25337633329999998</v>
      </c>
    </row>
    <row r="85" spans="2:8" ht="15.6" x14ac:dyDescent="0.3">
      <c r="B85" s="36">
        <v>0</v>
      </c>
      <c r="C85" s="36">
        <v>20220917</v>
      </c>
      <c r="D85" s="215">
        <v>0.1602854598</v>
      </c>
      <c r="E85" s="216">
        <v>0.16058283000000001</v>
      </c>
      <c r="F85" s="216">
        <v>0.21968923709999999</v>
      </c>
      <c r="G85" s="216">
        <v>0.1879884282</v>
      </c>
      <c r="H85" s="216">
        <v>0.25139004599999998</v>
      </c>
    </row>
    <row r="86" spans="2:8" ht="15.6" x14ac:dyDescent="0.3">
      <c r="B86" s="36">
        <v>0</v>
      </c>
      <c r="C86" s="36">
        <v>20220918</v>
      </c>
      <c r="D86" s="215">
        <v>0.15983187809999999</v>
      </c>
      <c r="E86" s="216">
        <v>0.1601854841</v>
      </c>
      <c r="F86" s="216">
        <v>0.21976264640000001</v>
      </c>
      <c r="G86" s="216">
        <v>0.19061647809999999</v>
      </c>
      <c r="H86" s="216">
        <v>0.2489088146</v>
      </c>
    </row>
    <row r="87" spans="2:8" ht="15.6" x14ac:dyDescent="0.3">
      <c r="B87" s="36">
        <v>38</v>
      </c>
      <c r="C87" s="36">
        <v>20220919</v>
      </c>
      <c r="D87" s="215">
        <v>0.16557187849999999</v>
      </c>
      <c r="E87" s="216">
        <v>0.1659254845</v>
      </c>
      <c r="F87" s="216">
        <v>0.21986560050000001</v>
      </c>
      <c r="G87" s="216">
        <v>0.1912006393</v>
      </c>
      <c r="H87" s="216">
        <v>0.24853056160000001</v>
      </c>
    </row>
    <row r="88" spans="2:8" ht="15.6" x14ac:dyDescent="0.3">
      <c r="B88" s="36">
        <v>0</v>
      </c>
      <c r="C88" s="36">
        <v>20220920</v>
      </c>
      <c r="D88" s="215">
        <v>0.1648769685</v>
      </c>
      <c r="E88" s="216">
        <v>0.16520203359999999</v>
      </c>
      <c r="F88" s="216">
        <v>0.21933860059999999</v>
      </c>
      <c r="G88" s="216">
        <v>0.19002043360000001</v>
      </c>
      <c r="H88" s="216">
        <v>0.24865676759999999</v>
      </c>
    </row>
    <row r="89" spans="2:8" ht="15.6" x14ac:dyDescent="0.3">
      <c r="B89" s="36">
        <v>0</v>
      </c>
      <c r="C89" s="36">
        <v>20220921</v>
      </c>
      <c r="D89" s="215">
        <v>0.1675663963</v>
      </c>
      <c r="E89" s="216">
        <v>0.1678804233</v>
      </c>
      <c r="F89" s="216">
        <v>0.2200202594</v>
      </c>
      <c r="G89" s="216">
        <v>0.18918518819999999</v>
      </c>
      <c r="H89" s="216">
        <v>0.25085533059999998</v>
      </c>
    </row>
    <row r="90" spans="2:8" ht="15.6" x14ac:dyDescent="0.3">
      <c r="B90" s="36">
        <v>0</v>
      </c>
      <c r="C90" s="36">
        <v>20220922</v>
      </c>
      <c r="D90" s="215">
        <v>0.16629238039999999</v>
      </c>
      <c r="E90" s="216">
        <v>0.1687371097</v>
      </c>
      <c r="F90" s="216">
        <v>0.2198832479</v>
      </c>
      <c r="G90" s="216">
        <v>0.1871178899</v>
      </c>
      <c r="H90" s="216">
        <v>0.252648606</v>
      </c>
    </row>
    <row r="91" spans="2:8" ht="15.6" x14ac:dyDescent="0.3">
      <c r="B91" s="36">
        <v>0</v>
      </c>
      <c r="C91" s="36">
        <v>20220923</v>
      </c>
      <c r="D91" s="215">
        <v>0.17109533260000001</v>
      </c>
      <c r="E91" s="216">
        <v>0.1758411943</v>
      </c>
      <c r="F91" s="216">
        <v>0.21976547269999999</v>
      </c>
      <c r="G91" s="216">
        <v>0.18591696890000001</v>
      </c>
      <c r="H91" s="216">
        <v>0.25361397660000001</v>
      </c>
    </row>
    <row r="92" spans="2:8" ht="15.6" x14ac:dyDescent="0.3">
      <c r="B92" s="36">
        <v>0</v>
      </c>
      <c r="C92" s="36">
        <v>20220924</v>
      </c>
      <c r="D92" s="215">
        <v>0.17113321400000001</v>
      </c>
      <c r="E92" s="216">
        <v>0.17995915439999999</v>
      </c>
      <c r="F92" s="216">
        <v>0.21963985999999999</v>
      </c>
      <c r="G92" s="216">
        <v>0.1840874082</v>
      </c>
      <c r="H92" s="216">
        <v>0.25519231180000002</v>
      </c>
    </row>
    <row r="93" spans="2:8" ht="15.6" x14ac:dyDescent="0.3">
      <c r="B93" s="36">
        <v>0</v>
      </c>
      <c r="C93" s="36">
        <v>20220925</v>
      </c>
      <c r="D93" s="215">
        <v>0.1734222738</v>
      </c>
      <c r="E93" s="216">
        <v>0.18343665479999999</v>
      </c>
      <c r="F93" s="216">
        <v>0.21965137670000001</v>
      </c>
      <c r="G93" s="216">
        <v>0.18252607670000001</v>
      </c>
      <c r="H93" s="216">
        <v>0.25677667659999998</v>
      </c>
    </row>
    <row r="94" spans="2:8" ht="15.6" x14ac:dyDescent="0.3">
      <c r="B94" s="36">
        <v>39</v>
      </c>
      <c r="C94" s="36">
        <v>20220926</v>
      </c>
      <c r="D94" s="215">
        <v>0.17190630170000001</v>
      </c>
      <c r="E94" s="216">
        <v>0.1829470903</v>
      </c>
      <c r="F94" s="216">
        <v>0.21987569840000001</v>
      </c>
      <c r="G94" s="216">
        <v>0.18303134209999999</v>
      </c>
      <c r="H94" s="216">
        <v>0.25672005479999999</v>
      </c>
    </row>
    <row r="95" spans="2:8" ht="15.6" x14ac:dyDescent="0.3">
      <c r="B95" s="36">
        <v>0</v>
      </c>
      <c r="C95" s="36">
        <v>20220927</v>
      </c>
      <c r="D95" s="215">
        <v>0.17383730629999999</v>
      </c>
      <c r="E95" s="216">
        <v>0.1850549823</v>
      </c>
      <c r="F95" s="216">
        <v>0.2201762069</v>
      </c>
      <c r="G95" s="216">
        <v>0.18359392990000001</v>
      </c>
      <c r="H95" s="216">
        <v>0.2567584839</v>
      </c>
    </row>
    <row r="96" spans="2:8" ht="15.6" x14ac:dyDescent="0.3">
      <c r="B96" s="36">
        <v>0</v>
      </c>
      <c r="C96" s="36">
        <v>20220928</v>
      </c>
      <c r="D96" s="215">
        <v>0.1710767769</v>
      </c>
      <c r="E96" s="216">
        <v>0.18256892650000001</v>
      </c>
      <c r="F96" s="216">
        <v>0.2198775486</v>
      </c>
      <c r="G96" s="216">
        <v>0.1819885228</v>
      </c>
      <c r="H96" s="216">
        <v>0.2577665744</v>
      </c>
    </row>
    <row r="97" spans="2:8" ht="15.6" x14ac:dyDescent="0.3">
      <c r="B97" s="36">
        <v>0</v>
      </c>
      <c r="C97" s="36">
        <v>20220929</v>
      </c>
      <c r="D97" s="215">
        <v>0.1715597814</v>
      </c>
      <c r="E97" s="216">
        <v>0.181085686</v>
      </c>
      <c r="F97" s="216">
        <v>0.22012829419999999</v>
      </c>
      <c r="G97" s="216">
        <v>0.18091261759999999</v>
      </c>
      <c r="H97" s="216">
        <v>0.25934397079999999</v>
      </c>
    </row>
    <row r="98" spans="2:8" ht="15.6" x14ac:dyDescent="0.3">
      <c r="B98" s="36">
        <v>0</v>
      </c>
      <c r="C98" s="36">
        <v>20220930</v>
      </c>
      <c r="D98" s="215">
        <v>0.1714368423</v>
      </c>
      <c r="E98" s="216">
        <v>0.1791090182</v>
      </c>
      <c r="F98" s="216">
        <v>0.22420751019999999</v>
      </c>
      <c r="G98" s="216">
        <v>0.19010931659999999</v>
      </c>
      <c r="H98" s="216">
        <v>0.25830570380000001</v>
      </c>
    </row>
    <row r="99" spans="2:8" ht="15.6" x14ac:dyDescent="0.3">
      <c r="B99" s="36">
        <v>0</v>
      </c>
      <c r="C99" s="36">
        <v>20221001</v>
      </c>
      <c r="D99" s="215">
        <v>0.1752709006</v>
      </c>
      <c r="E99" s="216">
        <v>0.18001074089999999</v>
      </c>
      <c r="F99" s="216">
        <v>0.22726032409999999</v>
      </c>
      <c r="G99" s="216">
        <v>0.1949439483</v>
      </c>
      <c r="H99" s="216">
        <v>0.25957669979999998</v>
      </c>
    </row>
    <row r="100" spans="2:8" ht="15.6" x14ac:dyDescent="0.3">
      <c r="B100" s="36">
        <v>0</v>
      </c>
      <c r="C100" s="36">
        <v>20221002</v>
      </c>
      <c r="D100" s="215">
        <v>0.17434198279999999</v>
      </c>
      <c r="E100" s="216">
        <v>0.18229111670000001</v>
      </c>
      <c r="F100" s="216">
        <v>0.22739625150000001</v>
      </c>
      <c r="G100" s="216">
        <v>0.19879229170000001</v>
      </c>
      <c r="H100" s="216">
        <v>0.25600021140000001</v>
      </c>
    </row>
    <row r="101" spans="2:8" ht="15.6" x14ac:dyDescent="0.3">
      <c r="B101" s="36">
        <v>40</v>
      </c>
      <c r="C101" s="36">
        <v>20221003</v>
      </c>
      <c r="D101" s="215">
        <v>0.1730013497</v>
      </c>
      <c r="E101" s="216">
        <v>0.18123062849999999</v>
      </c>
      <c r="F101" s="216">
        <v>0.2273352421</v>
      </c>
      <c r="G101" s="216">
        <v>0.2006119814</v>
      </c>
      <c r="H101" s="216">
        <v>0.25405850289999998</v>
      </c>
    </row>
    <row r="102" spans="2:8" ht="15.6" x14ac:dyDescent="0.3">
      <c r="B102" s="36">
        <v>0</v>
      </c>
      <c r="C102" s="36">
        <v>20221004</v>
      </c>
      <c r="D102" s="215">
        <v>0.1702333516</v>
      </c>
      <c r="E102" s="216">
        <v>0.18149249000000001</v>
      </c>
      <c r="F102" s="216">
        <v>0.22749494279999999</v>
      </c>
      <c r="G102" s="216">
        <v>0.2020069129</v>
      </c>
      <c r="H102" s="216">
        <v>0.25298297260000002</v>
      </c>
    </row>
    <row r="103" spans="2:8" ht="15.6" x14ac:dyDescent="0.3">
      <c r="B103" s="36">
        <v>0</v>
      </c>
      <c r="C103" s="36">
        <v>20221005</v>
      </c>
      <c r="D103" s="215">
        <v>0.17387287930000001</v>
      </c>
      <c r="E103" s="216">
        <v>0.18691977169999999</v>
      </c>
      <c r="F103" s="216">
        <v>0.22757438520000001</v>
      </c>
      <c r="G103" s="216">
        <v>0.20192528809999999</v>
      </c>
      <c r="H103" s="216">
        <v>0.25322348230000002</v>
      </c>
    </row>
    <row r="104" spans="2:8" ht="15.6" x14ac:dyDescent="0.3">
      <c r="B104" s="36">
        <v>0</v>
      </c>
      <c r="C104" s="36">
        <v>20221006</v>
      </c>
      <c r="D104" s="215">
        <v>0.17336691670000001</v>
      </c>
      <c r="E104" s="216">
        <v>0.19067951150000001</v>
      </c>
      <c r="F104" s="216">
        <v>0.22843887769999999</v>
      </c>
      <c r="G104" s="216">
        <v>0.20558646929999999</v>
      </c>
      <c r="H104" s="216">
        <v>0.25129128610000001</v>
      </c>
    </row>
    <row r="105" spans="2:8" ht="15.6" x14ac:dyDescent="0.3">
      <c r="B105" s="36">
        <v>0</v>
      </c>
      <c r="C105" s="36">
        <v>20221007</v>
      </c>
      <c r="D105" s="215">
        <v>0.1683624732</v>
      </c>
      <c r="E105" s="216">
        <v>0.1905134118</v>
      </c>
      <c r="F105" s="216">
        <v>0.2294388537</v>
      </c>
      <c r="G105" s="216">
        <v>0.20836389820000001</v>
      </c>
      <c r="H105" s="216">
        <v>0.25051380909999998</v>
      </c>
    </row>
    <row r="106" spans="2:8" ht="15.6" x14ac:dyDescent="0.3">
      <c r="B106" s="36">
        <v>0</v>
      </c>
      <c r="C106" s="36">
        <v>20221008</v>
      </c>
      <c r="D106" s="215">
        <v>0.16440134989999999</v>
      </c>
      <c r="E106" s="216">
        <v>0.1884160446</v>
      </c>
      <c r="F106" s="216">
        <v>0.2306018678</v>
      </c>
      <c r="G106" s="216">
        <v>0.20911944900000001</v>
      </c>
      <c r="H106" s="216">
        <v>0.25208428649999998</v>
      </c>
    </row>
    <row r="107" spans="2:8" ht="15.6" x14ac:dyDescent="0.3">
      <c r="B107" s="36">
        <v>0</v>
      </c>
      <c r="C107" s="36">
        <v>20221009</v>
      </c>
      <c r="D107" s="215">
        <v>0.16747563579999999</v>
      </c>
      <c r="E107" s="216">
        <v>0.18873985539999999</v>
      </c>
      <c r="F107" s="216">
        <v>0.23114950070000001</v>
      </c>
      <c r="G107" s="216">
        <v>0.20918116950000001</v>
      </c>
      <c r="H107" s="216">
        <v>0.25311783189999998</v>
      </c>
    </row>
    <row r="108" spans="2:8" ht="15.6" x14ac:dyDescent="0.3">
      <c r="B108" s="36">
        <v>41</v>
      </c>
      <c r="C108" s="36">
        <v>20221010</v>
      </c>
      <c r="D108" s="215">
        <v>0.17073593500000001</v>
      </c>
      <c r="E108" s="216">
        <v>0.19080140900000001</v>
      </c>
      <c r="F108" s="216">
        <v>0.2319021698</v>
      </c>
      <c r="G108" s="216">
        <v>0.21169939430000001</v>
      </c>
      <c r="H108" s="216">
        <v>0.25210494529999999</v>
      </c>
    </row>
    <row r="109" spans="2:8" ht="15.6" x14ac:dyDescent="0.3">
      <c r="B109" s="36">
        <v>0</v>
      </c>
      <c r="C109" s="36">
        <v>20221011</v>
      </c>
      <c r="D109" s="215">
        <v>0.17521896000000001</v>
      </c>
      <c r="E109" s="216">
        <v>0.19257279569999999</v>
      </c>
      <c r="F109" s="216">
        <v>0.23296792629999999</v>
      </c>
      <c r="G109" s="216">
        <v>0.2141647569</v>
      </c>
      <c r="H109" s="216">
        <v>0.2517710957</v>
      </c>
    </row>
    <row r="110" spans="2:8" ht="15.6" x14ac:dyDescent="0.3">
      <c r="B110" s="36">
        <v>0</v>
      </c>
      <c r="C110" s="36">
        <v>20221012</v>
      </c>
      <c r="D110" s="215">
        <v>0.17586325229999999</v>
      </c>
      <c r="E110" s="216">
        <v>0.1913441478</v>
      </c>
      <c r="F110" s="216">
        <v>0.23382979130000001</v>
      </c>
      <c r="G110" s="216">
        <v>0.2149011972</v>
      </c>
      <c r="H110" s="216">
        <v>0.25275838550000002</v>
      </c>
    </row>
    <row r="111" spans="2:8" ht="15.6" x14ac:dyDescent="0.3">
      <c r="B111" s="36">
        <v>0</v>
      </c>
      <c r="C111" s="36">
        <v>20221013</v>
      </c>
      <c r="D111" s="215">
        <v>0.1770920587</v>
      </c>
      <c r="E111" s="216">
        <v>0.19053259419999999</v>
      </c>
      <c r="F111" s="216">
        <v>0.2332736</v>
      </c>
      <c r="G111" s="216">
        <v>0.2127210386</v>
      </c>
      <c r="H111" s="216">
        <v>0.25382616140000003</v>
      </c>
    </row>
    <row r="112" spans="2:8" ht="15.6" x14ac:dyDescent="0.3">
      <c r="B112" s="36">
        <v>0</v>
      </c>
      <c r="C112" s="36">
        <v>20221014</v>
      </c>
      <c r="D112" s="215">
        <v>0.18365425699999999</v>
      </c>
      <c r="E112" s="216">
        <v>0.19390278590000001</v>
      </c>
      <c r="F112" s="216">
        <v>0.233102794</v>
      </c>
      <c r="G112" s="216">
        <v>0.211510543</v>
      </c>
      <c r="H112" s="216">
        <v>0.25469504500000001</v>
      </c>
    </row>
    <row r="113" spans="2:8" ht="15.6" x14ac:dyDescent="0.3">
      <c r="B113" s="36">
        <v>0</v>
      </c>
      <c r="C113" s="36">
        <v>20221015</v>
      </c>
      <c r="D113" s="215">
        <v>0.1847906386</v>
      </c>
      <c r="E113" s="216">
        <v>0.19501750079999999</v>
      </c>
      <c r="F113" s="216">
        <v>0.23218117730000001</v>
      </c>
      <c r="G113" s="216">
        <v>0.21037947970000001</v>
      </c>
      <c r="H113" s="216">
        <v>0.25398287489999999</v>
      </c>
    </row>
    <row r="114" spans="2:8" ht="15.6" x14ac:dyDescent="0.3">
      <c r="B114" s="36">
        <v>0</v>
      </c>
      <c r="C114" s="36">
        <v>20221016</v>
      </c>
      <c r="D114" s="215">
        <v>0.18382219420000001</v>
      </c>
      <c r="E114" s="216">
        <v>0.19335926270000001</v>
      </c>
      <c r="F114" s="216">
        <v>0.23219435629999999</v>
      </c>
      <c r="G114" s="216">
        <v>0.211476677</v>
      </c>
      <c r="H114" s="216">
        <v>0.25291203559999997</v>
      </c>
    </row>
    <row r="115" spans="2:8" ht="15.6" x14ac:dyDescent="0.3">
      <c r="B115" s="36">
        <v>42</v>
      </c>
      <c r="C115" s="36">
        <v>20221017</v>
      </c>
      <c r="D115" s="215">
        <v>0.1856615331</v>
      </c>
      <c r="E115" s="216">
        <v>0.195900091</v>
      </c>
      <c r="F115" s="216">
        <v>0.2321985312</v>
      </c>
      <c r="G115" s="216">
        <v>0.20975515810000001</v>
      </c>
      <c r="H115" s="216">
        <v>0.2546419043</v>
      </c>
    </row>
    <row r="116" spans="2:8" ht="15.6" x14ac:dyDescent="0.3">
      <c r="B116" s="36">
        <v>0</v>
      </c>
      <c r="C116" s="36">
        <v>20221018</v>
      </c>
      <c r="D116" s="215">
        <v>0.18506680589999999</v>
      </c>
      <c r="E116" s="216">
        <v>0.1963908275</v>
      </c>
      <c r="F116" s="216">
        <v>0.23189669860000001</v>
      </c>
      <c r="G116" s="216">
        <v>0.2082214211</v>
      </c>
      <c r="H116" s="216">
        <v>0.25557197609999999</v>
      </c>
    </row>
    <row r="117" spans="2:8" ht="15.6" x14ac:dyDescent="0.3">
      <c r="B117" s="36">
        <v>0</v>
      </c>
      <c r="C117" s="36">
        <v>20221019</v>
      </c>
      <c r="D117" s="215">
        <v>0.18471245720000001</v>
      </c>
      <c r="E117" s="216">
        <v>0.19642452069999999</v>
      </c>
      <c r="F117" s="216">
        <v>0.2317177181</v>
      </c>
      <c r="G117" s="216">
        <v>0.20882716479999999</v>
      </c>
      <c r="H117" s="216">
        <v>0.25460827139999997</v>
      </c>
    </row>
    <row r="118" spans="2:8" ht="15.6" x14ac:dyDescent="0.3">
      <c r="B118" s="36">
        <v>0</v>
      </c>
      <c r="C118" s="36">
        <v>20221020</v>
      </c>
      <c r="D118" s="215">
        <v>0.1837822771</v>
      </c>
      <c r="E118" s="216">
        <v>0.19688343990000001</v>
      </c>
      <c r="F118" s="216">
        <v>0.23125837799999999</v>
      </c>
      <c r="G118" s="216">
        <v>0.2090427886</v>
      </c>
      <c r="H118" s="216">
        <v>0.25347396750000001</v>
      </c>
    </row>
    <row r="119" spans="2:8" ht="15.6" x14ac:dyDescent="0.3">
      <c r="B119" s="36">
        <v>0</v>
      </c>
      <c r="C119" s="36">
        <v>20221021</v>
      </c>
      <c r="D119" s="215">
        <v>0.18040327619999999</v>
      </c>
      <c r="E119" s="216">
        <v>0.19284479369999999</v>
      </c>
      <c r="F119" s="216">
        <v>0.2307204591</v>
      </c>
      <c r="G119" s="216">
        <v>0.20794680430000001</v>
      </c>
      <c r="H119" s="216">
        <v>0.25349411379999998</v>
      </c>
    </row>
    <row r="120" spans="2:8" ht="15.6" x14ac:dyDescent="0.3">
      <c r="B120" s="36">
        <v>0</v>
      </c>
      <c r="C120" s="36">
        <v>20221022</v>
      </c>
      <c r="D120" s="215">
        <v>0.1783922513</v>
      </c>
      <c r="E120" s="216">
        <v>0.19146225920000001</v>
      </c>
      <c r="F120" s="216">
        <v>0.23035678609999999</v>
      </c>
      <c r="G120" s="216">
        <v>0.20695516550000001</v>
      </c>
      <c r="H120" s="216">
        <v>0.25375840669999999</v>
      </c>
    </row>
    <row r="121" spans="2:8" ht="15.6" x14ac:dyDescent="0.3">
      <c r="B121" s="36">
        <v>0</v>
      </c>
      <c r="C121" s="36">
        <v>20221023</v>
      </c>
      <c r="D121" s="215">
        <v>0.17769478790000001</v>
      </c>
      <c r="E121" s="216">
        <v>0.19241959359999999</v>
      </c>
      <c r="F121" s="216">
        <v>0.22865616389999999</v>
      </c>
      <c r="G121" s="216">
        <v>0.2036956056</v>
      </c>
      <c r="H121" s="216">
        <v>0.25361672229999999</v>
      </c>
    </row>
    <row r="122" spans="2:8" ht="15.6" x14ac:dyDescent="0.3">
      <c r="B122" s="36">
        <v>43</v>
      </c>
      <c r="C122" s="36">
        <v>20221024</v>
      </c>
      <c r="D122" s="215">
        <v>0.17675742280000001</v>
      </c>
      <c r="E122" s="216">
        <v>0.1931771481</v>
      </c>
      <c r="F122" s="216">
        <v>0.2270064809</v>
      </c>
      <c r="G122" s="216">
        <v>0.20105975540000001</v>
      </c>
      <c r="H122" s="216">
        <v>0.25295320650000003</v>
      </c>
    </row>
    <row r="123" spans="2:8" ht="15.6" x14ac:dyDescent="0.3">
      <c r="B123" s="36">
        <v>0</v>
      </c>
      <c r="C123" s="36">
        <v>20221025</v>
      </c>
      <c r="D123" s="215">
        <v>0.17615954040000001</v>
      </c>
      <c r="E123" s="216">
        <v>0.1915039653</v>
      </c>
      <c r="F123" s="216">
        <v>0.22560243260000001</v>
      </c>
      <c r="G123" s="216">
        <v>0.19806378860000001</v>
      </c>
      <c r="H123" s="216">
        <v>0.25314107660000001</v>
      </c>
    </row>
    <row r="124" spans="2:8" ht="15.6" x14ac:dyDescent="0.3">
      <c r="B124" s="36">
        <v>0</v>
      </c>
      <c r="C124" s="36">
        <v>20221026</v>
      </c>
      <c r="D124" s="215">
        <v>0.1793697289</v>
      </c>
      <c r="E124" s="216">
        <v>0.1954670315</v>
      </c>
      <c r="F124" s="216">
        <v>0.22501165470000001</v>
      </c>
      <c r="G124" s="216">
        <v>0.1974622318</v>
      </c>
      <c r="H124" s="216">
        <v>0.25256107760000002</v>
      </c>
    </row>
    <row r="125" spans="2:8" ht="15.6" x14ac:dyDescent="0.3">
      <c r="B125" s="36">
        <v>0</v>
      </c>
      <c r="C125" s="36">
        <v>20221027</v>
      </c>
      <c r="D125" s="215">
        <v>0.18221940959999999</v>
      </c>
      <c r="E125" s="216">
        <v>0.1948873384</v>
      </c>
      <c r="F125" s="216">
        <v>0.2246667319</v>
      </c>
      <c r="G125" s="216">
        <v>0.19564785670000001</v>
      </c>
      <c r="H125" s="216">
        <v>0.25368560709999999</v>
      </c>
    </row>
    <row r="126" spans="2:8" ht="15.6" x14ac:dyDescent="0.3">
      <c r="B126" s="36">
        <v>0</v>
      </c>
      <c r="C126" s="36">
        <v>20221028</v>
      </c>
      <c r="D126" s="215">
        <v>0.1870999525</v>
      </c>
      <c r="E126" s="216">
        <v>0.1985811197</v>
      </c>
      <c r="F126" s="216">
        <v>0.22368339039999999</v>
      </c>
      <c r="G126" s="216">
        <v>0.19445029759999999</v>
      </c>
      <c r="H126" s="216">
        <v>0.25291648319999999</v>
      </c>
    </row>
    <row r="127" spans="2:8" ht="15.6" x14ac:dyDescent="0.3">
      <c r="B127" s="36">
        <v>0</v>
      </c>
      <c r="C127" s="36">
        <v>20221029</v>
      </c>
      <c r="D127" s="215">
        <v>0.19473472380000001</v>
      </c>
      <c r="E127" s="216">
        <v>0.20320276700000001</v>
      </c>
      <c r="F127" s="216">
        <v>0.2243697194</v>
      </c>
      <c r="G127" s="216">
        <v>0.19390761500000001</v>
      </c>
      <c r="H127" s="216">
        <v>0.25483182380000002</v>
      </c>
    </row>
    <row r="128" spans="2:8" ht="15.6" x14ac:dyDescent="0.3">
      <c r="B128" s="36">
        <v>0</v>
      </c>
      <c r="C128" s="36">
        <v>20221030</v>
      </c>
      <c r="D128" s="215">
        <v>0.1993584736</v>
      </c>
      <c r="E128" s="216">
        <v>0.2054946715</v>
      </c>
      <c r="F128" s="216">
        <v>0.2254863798</v>
      </c>
      <c r="G128" s="216">
        <v>0.19328725769999999</v>
      </c>
      <c r="H128" s="216">
        <v>0.2576855019</v>
      </c>
    </row>
    <row r="129" spans="2:8" ht="15.6" x14ac:dyDescent="0.3">
      <c r="B129" s="36">
        <v>44</v>
      </c>
      <c r="C129" s="36">
        <v>20221031</v>
      </c>
      <c r="D129" s="215">
        <v>0.1995116415</v>
      </c>
      <c r="E129" s="216">
        <v>0.2045514625</v>
      </c>
      <c r="F129" s="216">
        <v>0.2266881369</v>
      </c>
      <c r="G129" s="216">
        <v>0.1939259774</v>
      </c>
      <c r="H129" s="216">
        <v>0.25945029629999999</v>
      </c>
    </row>
    <row r="130" spans="2:8" ht="15.6" x14ac:dyDescent="0.3">
      <c r="B130" s="36">
        <v>0</v>
      </c>
      <c r="C130" s="36">
        <v>20221101</v>
      </c>
      <c r="D130" s="215">
        <v>0.1997649185</v>
      </c>
      <c r="E130" s="216">
        <v>0.20479363719999999</v>
      </c>
      <c r="F130" s="216">
        <v>0.2277258197</v>
      </c>
      <c r="G130" s="216">
        <v>0.1956655877</v>
      </c>
      <c r="H130" s="216">
        <v>0.25978605170000002</v>
      </c>
    </row>
    <row r="131" spans="2:8" ht="15.6" x14ac:dyDescent="0.3">
      <c r="B131" s="36">
        <v>0</v>
      </c>
      <c r="C131" s="36">
        <v>20221102</v>
      </c>
      <c r="D131" s="215">
        <v>0.19468382149999999</v>
      </c>
      <c r="E131" s="216">
        <v>0.198571579</v>
      </c>
      <c r="F131" s="216">
        <v>0.22778122200000001</v>
      </c>
      <c r="G131" s="216">
        <v>0.19660115810000001</v>
      </c>
      <c r="H131" s="216">
        <v>0.2589612858</v>
      </c>
    </row>
    <row r="132" spans="2:8" ht="15.6" x14ac:dyDescent="0.3">
      <c r="B132" s="36">
        <v>0</v>
      </c>
      <c r="C132" s="36">
        <v>20221103</v>
      </c>
      <c r="D132" s="215">
        <v>0.1924425337</v>
      </c>
      <c r="E132" s="216">
        <v>0.19596812150000001</v>
      </c>
      <c r="F132" s="216">
        <v>0.2280438222</v>
      </c>
      <c r="G132" s="216">
        <v>0.1992868391</v>
      </c>
      <c r="H132" s="216">
        <v>0.25680080519999998</v>
      </c>
    </row>
    <row r="133" spans="2:8" ht="15.6" x14ac:dyDescent="0.3">
      <c r="B133" s="36">
        <v>0</v>
      </c>
      <c r="C133" s="36">
        <v>20221104</v>
      </c>
      <c r="D133" s="215">
        <v>0.18918945030000001</v>
      </c>
      <c r="E133" s="216">
        <v>0.19233644429999999</v>
      </c>
      <c r="F133" s="216">
        <v>0.22903845480000001</v>
      </c>
      <c r="G133" s="216">
        <v>0.20227637600000001</v>
      </c>
      <c r="H133" s="216">
        <v>0.2558005337</v>
      </c>
    </row>
    <row r="134" spans="2:8" ht="15.6" x14ac:dyDescent="0.3">
      <c r="B134" s="36">
        <v>0</v>
      </c>
      <c r="C134" s="36">
        <v>20221105</v>
      </c>
      <c r="D134" s="215">
        <v>0.1863401989</v>
      </c>
      <c r="E134" s="216">
        <v>0.18876810699999999</v>
      </c>
      <c r="F134" s="216">
        <v>0.2277241002</v>
      </c>
      <c r="G134" s="216">
        <v>0.20304452570000001</v>
      </c>
      <c r="H134" s="216">
        <v>0.25240367479999998</v>
      </c>
    </row>
    <row r="135" spans="2:8" ht="15.6" x14ac:dyDescent="0.3">
      <c r="B135" s="36">
        <v>0</v>
      </c>
      <c r="C135" s="36">
        <v>20221106</v>
      </c>
      <c r="D135" s="215">
        <v>0.18225545800000001</v>
      </c>
      <c r="E135" s="216">
        <v>0.18434671250000001</v>
      </c>
      <c r="F135" s="216">
        <v>0.22612941750000001</v>
      </c>
      <c r="G135" s="216">
        <v>0.20340520379999999</v>
      </c>
      <c r="H135" s="216">
        <v>0.2488536311</v>
      </c>
    </row>
    <row r="136" spans="2:8" ht="15.6" x14ac:dyDescent="0.3">
      <c r="B136" s="36">
        <v>45</v>
      </c>
      <c r="C136" s="36">
        <v>20221107</v>
      </c>
      <c r="D136" s="215">
        <v>0.17953970429999999</v>
      </c>
      <c r="E136" s="216">
        <v>0.1802231198</v>
      </c>
      <c r="F136" s="216">
        <v>0.22496174429999999</v>
      </c>
      <c r="G136" s="216">
        <v>0.2038957713</v>
      </c>
      <c r="H136" s="216">
        <v>0.2460277173</v>
      </c>
    </row>
    <row r="137" spans="2:8" ht="15.6" x14ac:dyDescent="0.3">
      <c r="B137" s="36">
        <v>0</v>
      </c>
      <c r="C137" s="36">
        <v>20221108</v>
      </c>
      <c r="D137" s="215">
        <v>0.17863553099999999</v>
      </c>
      <c r="E137" s="216">
        <v>0.17882477669999999</v>
      </c>
      <c r="F137" s="216">
        <v>0.2239963355</v>
      </c>
      <c r="G137" s="216">
        <v>0.20395152850000001</v>
      </c>
      <c r="H137" s="216">
        <v>0.2440411425</v>
      </c>
    </row>
    <row r="138" spans="2:8" ht="15.6" x14ac:dyDescent="0.3">
      <c r="B138" s="36">
        <v>0</v>
      </c>
      <c r="C138" s="36">
        <v>20221109</v>
      </c>
      <c r="D138" s="215">
        <v>0.18207371050000001</v>
      </c>
      <c r="E138" s="216">
        <v>0.1825625568</v>
      </c>
      <c r="F138" s="216">
        <v>0.2242337073</v>
      </c>
      <c r="G138" s="216">
        <v>0.20402565959999999</v>
      </c>
      <c r="H138" s="216">
        <v>0.24444175509999999</v>
      </c>
    </row>
    <row r="139" spans="2:8" ht="15.6" x14ac:dyDescent="0.3">
      <c r="B139" s="36">
        <v>0</v>
      </c>
      <c r="C139" s="36">
        <v>20221110</v>
      </c>
      <c r="D139" s="215">
        <v>0.18423186120000001</v>
      </c>
      <c r="E139" s="216">
        <v>0.18491368180000001</v>
      </c>
      <c r="F139" s="216">
        <v>0.22419169359999999</v>
      </c>
      <c r="G139" s="216">
        <v>0.20392260000000001</v>
      </c>
      <c r="H139" s="216">
        <v>0.24446078709999999</v>
      </c>
    </row>
    <row r="140" spans="2:8" ht="15.6" x14ac:dyDescent="0.3">
      <c r="B140" s="36">
        <v>0</v>
      </c>
      <c r="C140" s="36">
        <v>20221111</v>
      </c>
      <c r="D140" s="215">
        <v>0.18759041160000001</v>
      </c>
      <c r="E140" s="216">
        <v>0.188588909</v>
      </c>
      <c r="F140" s="216">
        <v>0.22409200069999999</v>
      </c>
      <c r="G140" s="216">
        <v>0.2026259047</v>
      </c>
      <c r="H140" s="216">
        <v>0.2455580966</v>
      </c>
    </row>
    <row r="141" spans="2:8" ht="15.6" x14ac:dyDescent="0.3">
      <c r="B141" s="36">
        <v>0</v>
      </c>
      <c r="C141" s="36">
        <v>20221112</v>
      </c>
      <c r="D141" s="215">
        <v>0.1901882214</v>
      </c>
      <c r="E141" s="216">
        <v>0.19124247450000001</v>
      </c>
      <c r="F141" s="216">
        <v>0.2252700785</v>
      </c>
      <c r="G141" s="216">
        <v>0.2024481132</v>
      </c>
      <c r="H141" s="216">
        <v>0.2480920438</v>
      </c>
    </row>
    <row r="142" spans="2:8" ht="15.6" x14ac:dyDescent="0.3">
      <c r="B142" s="36">
        <v>0</v>
      </c>
      <c r="C142" s="36">
        <v>20221113</v>
      </c>
      <c r="D142" s="215">
        <v>0.1921879772</v>
      </c>
      <c r="E142" s="216">
        <v>0.19455824690000001</v>
      </c>
      <c r="F142" s="216">
        <v>0.2260291368</v>
      </c>
      <c r="G142" s="216">
        <v>0.20286402689999999</v>
      </c>
      <c r="H142" s="216">
        <v>0.2491942466</v>
      </c>
    </row>
    <row r="143" spans="2:8" ht="15.6" x14ac:dyDescent="0.3">
      <c r="B143" s="36">
        <v>46</v>
      </c>
      <c r="C143" s="36">
        <v>20221114</v>
      </c>
      <c r="D143" s="215">
        <v>0.19460643690000001</v>
      </c>
      <c r="E143" s="216">
        <v>0.1975319465</v>
      </c>
      <c r="F143" s="216">
        <v>0.2266994947</v>
      </c>
      <c r="G143" s="216">
        <v>0.20372220890000001</v>
      </c>
      <c r="H143" s="216">
        <v>0.24967678039999999</v>
      </c>
    </row>
    <row r="144" spans="2:8" ht="15.6" x14ac:dyDescent="0.3">
      <c r="B144" s="36">
        <v>0</v>
      </c>
      <c r="C144" s="36">
        <v>20221115</v>
      </c>
      <c r="D144" s="215">
        <v>0.1934215373</v>
      </c>
      <c r="E144" s="216">
        <v>0.1975155653</v>
      </c>
      <c r="F144" s="216">
        <v>0.22734506569999999</v>
      </c>
      <c r="G144" s="216">
        <v>0.20502731330000001</v>
      </c>
      <c r="H144" s="216">
        <v>0.24966281800000001</v>
      </c>
    </row>
    <row r="145" spans="2:8" ht="15.6" x14ac:dyDescent="0.3">
      <c r="B145" s="36">
        <v>0</v>
      </c>
      <c r="C145" s="36">
        <v>20221116</v>
      </c>
      <c r="D145" s="215">
        <v>0.19515016020000001</v>
      </c>
      <c r="E145" s="216">
        <v>0.1996329882</v>
      </c>
      <c r="F145" s="216">
        <v>0.22660062710000001</v>
      </c>
      <c r="G145" s="216">
        <v>0.20449920560000001</v>
      </c>
      <c r="H145" s="216">
        <v>0.2487020486</v>
      </c>
    </row>
    <row r="146" spans="2:8" ht="15.6" x14ac:dyDescent="0.3">
      <c r="B146" s="36">
        <v>0</v>
      </c>
      <c r="C146" s="36">
        <v>20221117</v>
      </c>
      <c r="D146" s="215">
        <v>0.1993255032</v>
      </c>
      <c r="E146" s="216">
        <v>0.2045809063</v>
      </c>
      <c r="F146" s="216">
        <v>0.22637936380000001</v>
      </c>
      <c r="G146" s="216">
        <v>0.20315428999999999</v>
      </c>
      <c r="H146" s="216">
        <v>0.2496044375</v>
      </c>
    </row>
    <row r="147" spans="2:8" ht="15.6" x14ac:dyDescent="0.3">
      <c r="B147" s="36">
        <v>0</v>
      </c>
      <c r="C147" s="36">
        <v>20221118</v>
      </c>
      <c r="D147" s="215">
        <v>0.20039618279999999</v>
      </c>
      <c r="E147" s="216">
        <v>0.20558264100000001</v>
      </c>
      <c r="F147" s="216">
        <v>0.226048315</v>
      </c>
      <c r="G147" s="216">
        <v>0.2021004552</v>
      </c>
      <c r="H147" s="216">
        <v>0.24999617469999999</v>
      </c>
    </row>
    <row r="148" spans="2:8" ht="15.6" x14ac:dyDescent="0.3">
      <c r="B148" s="36">
        <v>0</v>
      </c>
      <c r="C148" s="36">
        <v>20221119</v>
      </c>
      <c r="D148" s="215">
        <v>0.19781476610000001</v>
      </c>
      <c r="E148" s="216">
        <v>0.20303274599999999</v>
      </c>
      <c r="F148" s="216">
        <v>0.22544183179999999</v>
      </c>
      <c r="G148" s="216">
        <v>0.2006625427</v>
      </c>
      <c r="H148" s="216">
        <v>0.25022112089999998</v>
      </c>
    </row>
    <row r="149" spans="2:8" ht="15.6" x14ac:dyDescent="0.3">
      <c r="B149" s="36">
        <v>0</v>
      </c>
      <c r="C149" s="36">
        <v>20221120</v>
      </c>
      <c r="D149" s="215">
        <v>0.1952170064</v>
      </c>
      <c r="E149" s="216">
        <v>0.2008590371</v>
      </c>
      <c r="F149" s="216">
        <v>0.22531704850000001</v>
      </c>
      <c r="G149" s="216">
        <v>0.19796011529999999</v>
      </c>
      <c r="H149" s="216">
        <v>0.25267398169999999</v>
      </c>
    </row>
    <row r="150" spans="2:8" ht="15.6" x14ac:dyDescent="0.3">
      <c r="B150" s="36">
        <v>47</v>
      </c>
      <c r="C150" s="36">
        <v>20221121</v>
      </c>
      <c r="D150" s="215">
        <v>0.19311949480000001</v>
      </c>
      <c r="E150" s="216">
        <v>0.19895678750000001</v>
      </c>
      <c r="F150" s="216">
        <v>0.22486859070000001</v>
      </c>
      <c r="G150" s="216">
        <v>0.1945323464</v>
      </c>
      <c r="H150" s="216">
        <v>0.25520483500000002</v>
      </c>
    </row>
    <row r="151" spans="2:8" ht="15.6" x14ac:dyDescent="0.3">
      <c r="B151" s="36">
        <v>0</v>
      </c>
      <c r="C151" s="36">
        <v>20221122</v>
      </c>
      <c r="D151" s="215">
        <v>0.1917696009</v>
      </c>
      <c r="E151" s="216">
        <v>0.1968238584</v>
      </c>
      <c r="F151" s="216">
        <v>0.22389218969999999</v>
      </c>
      <c r="G151" s="216">
        <v>0.1928705902</v>
      </c>
      <c r="H151" s="216">
        <v>0.25491378930000003</v>
      </c>
    </row>
    <row r="152" spans="2:8" ht="15.6" x14ac:dyDescent="0.3">
      <c r="B152" s="36">
        <v>0</v>
      </c>
      <c r="C152" s="36">
        <v>20221123</v>
      </c>
      <c r="D152" s="215">
        <v>0.18897563240000001</v>
      </c>
      <c r="E152" s="216">
        <v>0.19319595889999999</v>
      </c>
      <c r="F152" s="216">
        <v>0.22352735000000001</v>
      </c>
      <c r="G152" s="216">
        <v>0.19227272000000001</v>
      </c>
      <c r="H152" s="216">
        <v>0.25478198000000002</v>
      </c>
    </row>
    <row r="153" spans="2:8" ht="15.6" x14ac:dyDescent="0.3">
      <c r="B153" s="36">
        <v>0</v>
      </c>
      <c r="C153" s="36">
        <v>20221124</v>
      </c>
      <c r="D153" s="215">
        <v>0.1861878797</v>
      </c>
      <c r="E153" s="216">
        <v>0.18947607550000001</v>
      </c>
      <c r="F153" s="216">
        <v>0.2229716601</v>
      </c>
      <c r="G153" s="216">
        <v>0.19247889200000001</v>
      </c>
      <c r="H153" s="216">
        <v>0.25346442810000003</v>
      </c>
    </row>
    <row r="154" spans="2:8" ht="15.6" x14ac:dyDescent="0.3">
      <c r="B154" s="36">
        <v>0</v>
      </c>
      <c r="C154" s="36">
        <v>20221125</v>
      </c>
      <c r="D154" s="215">
        <v>0.18347674350000001</v>
      </c>
      <c r="E154" s="216">
        <v>0.18842292090000001</v>
      </c>
      <c r="F154" s="216">
        <v>0.22178411349999999</v>
      </c>
      <c r="G154" s="216">
        <v>0.19168668699999999</v>
      </c>
      <c r="H154" s="216">
        <v>0.25188154000000001</v>
      </c>
    </row>
    <row r="155" spans="2:8" ht="15.6" x14ac:dyDescent="0.3">
      <c r="B155" s="36">
        <v>0</v>
      </c>
      <c r="C155" s="36">
        <v>20221126</v>
      </c>
      <c r="D155" s="215">
        <v>0.18363997739999999</v>
      </c>
      <c r="E155" s="216">
        <v>0.18933070699999999</v>
      </c>
      <c r="F155" s="216">
        <v>0.22089481599999999</v>
      </c>
      <c r="G155" s="216">
        <v>0.19211230030000001</v>
      </c>
      <c r="H155" s="216">
        <v>0.2496773316</v>
      </c>
    </row>
    <row r="156" spans="2:8" ht="15.6" x14ac:dyDescent="0.3">
      <c r="B156" s="36">
        <v>0</v>
      </c>
      <c r="C156" s="36">
        <v>20221127</v>
      </c>
      <c r="D156" s="215">
        <v>0.1828922795</v>
      </c>
      <c r="E156" s="216">
        <v>0.19172274180000001</v>
      </c>
      <c r="F156" s="216">
        <v>0.22052700950000001</v>
      </c>
      <c r="G156" s="216">
        <v>0.1966059345</v>
      </c>
      <c r="H156" s="216">
        <v>0.2444480846</v>
      </c>
    </row>
    <row r="157" spans="2:8" ht="15.6" x14ac:dyDescent="0.3">
      <c r="B157" s="36">
        <v>48</v>
      </c>
      <c r="C157" s="36">
        <v>20221128</v>
      </c>
      <c r="D157" s="215">
        <v>0.1835280598</v>
      </c>
      <c r="E157" s="216">
        <v>0.19336160350000001</v>
      </c>
      <c r="F157" s="216">
        <v>0.21966030780000001</v>
      </c>
      <c r="G157" s="216">
        <v>0.2000849432</v>
      </c>
      <c r="H157" s="216">
        <v>0.23923567230000001</v>
      </c>
    </row>
    <row r="158" spans="2:8" ht="15.6" x14ac:dyDescent="0.3">
      <c r="B158" s="36">
        <v>0</v>
      </c>
      <c r="C158" s="36">
        <v>20221129</v>
      </c>
      <c r="D158" s="215">
        <v>0.185827721</v>
      </c>
      <c r="E158" s="216">
        <v>0.19630832300000001</v>
      </c>
      <c r="F158" s="216">
        <v>0.2192407596</v>
      </c>
      <c r="G158" s="216">
        <v>0.20098639879999999</v>
      </c>
      <c r="H158" s="216">
        <v>0.23749512040000001</v>
      </c>
    </row>
    <row r="159" spans="2:8" ht="15.6" x14ac:dyDescent="0.3">
      <c r="B159" s="36">
        <v>0</v>
      </c>
      <c r="C159" s="36">
        <v>20221130</v>
      </c>
      <c r="D159" s="215">
        <v>0.1882210798</v>
      </c>
      <c r="E159" s="216">
        <v>0.19965907299999999</v>
      </c>
      <c r="F159" s="216">
        <v>0.21913762640000001</v>
      </c>
      <c r="G159" s="216">
        <v>0.2017959785</v>
      </c>
      <c r="H159" s="216">
        <v>0.23647927439999999</v>
      </c>
    </row>
    <row r="160" spans="2:8" ht="15.6" x14ac:dyDescent="0.3">
      <c r="B160" s="36">
        <v>0</v>
      </c>
      <c r="C160" s="36">
        <v>20221201</v>
      </c>
      <c r="D160" s="215">
        <v>0.19146515959999999</v>
      </c>
      <c r="E160" s="216">
        <v>0.20358888210000001</v>
      </c>
      <c r="F160" s="216">
        <v>0.21902070900000001</v>
      </c>
      <c r="G160" s="216">
        <v>0.2009371069</v>
      </c>
      <c r="H160" s="216">
        <v>0.23710431109999999</v>
      </c>
    </row>
    <row r="161" spans="2:8" ht="15.6" x14ac:dyDescent="0.3">
      <c r="B161" s="36">
        <v>0</v>
      </c>
      <c r="C161" s="36">
        <v>20221202</v>
      </c>
      <c r="D161" s="215">
        <v>0.19736109499999999</v>
      </c>
      <c r="E161" s="216">
        <v>0.20886608719999999</v>
      </c>
      <c r="F161" s="216">
        <v>0.21926307880000001</v>
      </c>
      <c r="G161" s="216">
        <v>0.2022087135</v>
      </c>
      <c r="H161" s="216">
        <v>0.2363174441</v>
      </c>
    </row>
    <row r="162" spans="2:8" ht="15.6" x14ac:dyDescent="0.3">
      <c r="B162" s="36">
        <v>0</v>
      </c>
      <c r="C162" s="36">
        <v>20221203</v>
      </c>
      <c r="D162" s="215">
        <v>0.20579735690000001</v>
      </c>
      <c r="E162" s="216">
        <v>0.2176066659</v>
      </c>
      <c r="F162" s="216">
        <v>0.21954321609999999</v>
      </c>
      <c r="G162" s="216">
        <v>0.2028473378</v>
      </c>
      <c r="H162" s="216">
        <v>0.23623909430000001</v>
      </c>
    </row>
    <row r="163" spans="2:8" ht="15.6" x14ac:dyDescent="0.3">
      <c r="B163" s="36">
        <v>0</v>
      </c>
      <c r="C163" s="36">
        <v>20221204</v>
      </c>
      <c r="D163" s="215">
        <v>0.2221980787</v>
      </c>
      <c r="E163" s="216">
        <v>0.22987051959999999</v>
      </c>
      <c r="F163" s="216">
        <v>0.2198134715</v>
      </c>
      <c r="G163" s="216">
        <v>0.20112310110000001</v>
      </c>
      <c r="H163" s="216">
        <v>0.2385038418</v>
      </c>
    </row>
    <row r="164" spans="2:8" ht="15.6" x14ac:dyDescent="0.3">
      <c r="B164" s="36">
        <v>49</v>
      </c>
      <c r="C164" s="36">
        <v>20221205</v>
      </c>
      <c r="D164" s="215">
        <v>0.23747462110000001</v>
      </c>
      <c r="E164" s="216">
        <v>0.24367420810000001</v>
      </c>
      <c r="F164" s="216">
        <v>0.2202343507</v>
      </c>
      <c r="G164" s="216">
        <v>0.20009714670000001</v>
      </c>
      <c r="H164" s="216">
        <v>0.24037155469999999</v>
      </c>
    </row>
    <row r="165" spans="2:8" ht="15.6" x14ac:dyDescent="0.3">
      <c r="B165" s="36">
        <v>0</v>
      </c>
      <c r="C165" s="36">
        <v>20221206</v>
      </c>
      <c r="D165" s="215">
        <v>0.2541779273</v>
      </c>
      <c r="E165" s="216">
        <v>0.25934497299999998</v>
      </c>
      <c r="F165" s="216">
        <v>0.2208060389</v>
      </c>
      <c r="G165" s="216">
        <v>0.19966442670000001</v>
      </c>
      <c r="H165" s="216">
        <v>0.2419476512</v>
      </c>
    </row>
    <row r="166" spans="2:8" ht="15.6" x14ac:dyDescent="0.3">
      <c r="B166" s="36">
        <v>0</v>
      </c>
      <c r="C166" s="36">
        <v>20221207</v>
      </c>
      <c r="D166" s="215">
        <v>0.26268297930000001</v>
      </c>
      <c r="E166" s="216">
        <v>0.26877150170000003</v>
      </c>
      <c r="F166" s="216">
        <v>0.2205983078</v>
      </c>
      <c r="G166" s="216">
        <v>0.19746477200000001</v>
      </c>
      <c r="H166" s="216">
        <v>0.24373184370000001</v>
      </c>
    </row>
    <row r="167" spans="2:8" ht="15.6" x14ac:dyDescent="0.3">
      <c r="B167" s="36">
        <v>0</v>
      </c>
      <c r="C167" s="36">
        <v>20221208</v>
      </c>
      <c r="D167" s="215">
        <v>0.27039122920000003</v>
      </c>
      <c r="E167" s="216">
        <v>0.27672691170000002</v>
      </c>
      <c r="F167" s="216">
        <v>0.2202949092</v>
      </c>
      <c r="G167" s="216">
        <v>0.19613062680000001</v>
      </c>
      <c r="H167" s="216">
        <v>0.24445919150000001</v>
      </c>
    </row>
    <row r="168" spans="2:8" ht="15.6" x14ac:dyDescent="0.3">
      <c r="B168" s="36">
        <v>0</v>
      </c>
      <c r="C168" s="36">
        <v>20221209</v>
      </c>
      <c r="D168" s="215">
        <v>0.27777119259999999</v>
      </c>
      <c r="E168" s="216">
        <v>0.28356150730000002</v>
      </c>
      <c r="F168" s="216">
        <v>0.22100378309999999</v>
      </c>
      <c r="G168" s="216">
        <v>0.1953337336</v>
      </c>
      <c r="H168" s="216">
        <v>0.2466738325</v>
      </c>
    </row>
    <row r="169" spans="2:8" ht="15.6" x14ac:dyDescent="0.3">
      <c r="B169" s="36">
        <v>0</v>
      </c>
      <c r="C169" s="36">
        <v>20221210</v>
      </c>
      <c r="D169" s="215">
        <v>0.2841694991</v>
      </c>
      <c r="E169" s="216">
        <v>0.28882366720000002</v>
      </c>
      <c r="F169" s="216">
        <v>0.2220803378</v>
      </c>
      <c r="G169" s="216">
        <v>0.1948883726</v>
      </c>
      <c r="H169" s="216">
        <v>0.24927230289999999</v>
      </c>
    </row>
    <row r="170" spans="2:8" ht="15.6" x14ac:dyDescent="0.3">
      <c r="B170" s="36">
        <v>0</v>
      </c>
      <c r="C170" s="36">
        <v>20221211</v>
      </c>
      <c r="D170" s="215">
        <v>0.28662713159999997</v>
      </c>
      <c r="E170" s="216">
        <v>0.29053836789999998</v>
      </c>
      <c r="F170" s="216">
        <v>0.22334672880000001</v>
      </c>
      <c r="G170" s="216">
        <v>0.19393788079999999</v>
      </c>
      <c r="H170" s="216">
        <v>0.25275557669999998</v>
      </c>
    </row>
    <row r="171" spans="2:8" ht="15.6" x14ac:dyDescent="0.3">
      <c r="B171" s="36">
        <v>50</v>
      </c>
      <c r="C171" s="36">
        <v>20221212</v>
      </c>
      <c r="D171" s="215">
        <v>0.28596219810000001</v>
      </c>
      <c r="E171" s="216">
        <v>0.29196318110000002</v>
      </c>
      <c r="F171" s="216">
        <v>0.22463710810000001</v>
      </c>
      <c r="G171" s="216">
        <v>0.1930914094</v>
      </c>
      <c r="H171" s="216">
        <v>0.2561828068</v>
      </c>
    </row>
    <row r="172" spans="2:8" ht="15.6" x14ac:dyDescent="0.3">
      <c r="B172" s="36">
        <v>0</v>
      </c>
      <c r="C172" s="36">
        <v>20221213</v>
      </c>
      <c r="D172" s="215">
        <v>0.28631805329999999</v>
      </c>
      <c r="E172" s="216">
        <v>0.2935581853</v>
      </c>
      <c r="F172" s="216">
        <v>0.2259219237</v>
      </c>
      <c r="G172" s="216">
        <v>0.19253177560000001</v>
      </c>
      <c r="H172" s="216">
        <v>0.2593120719</v>
      </c>
    </row>
    <row r="173" spans="2:8" ht="15.6" x14ac:dyDescent="0.3">
      <c r="B173" s="36">
        <v>0</v>
      </c>
      <c r="C173" s="36">
        <v>20221214</v>
      </c>
      <c r="D173" s="215">
        <v>0.29370420460000002</v>
      </c>
      <c r="E173" s="216">
        <v>0.30157510440000002</v>
      </c>
      <c r="F173" s="216">
        <v>0.2280496575</v>
      </c>
      <c r="G173" s="216">
        <v>0.19421342359999999</v>
      </c>
      <c r="H173" s="216">
        <v>0.26188589150000002</v>
      </c>
    </row>
    <row r="174" spans="2:8" ht="15.6" x14ac:dyDescent="0.3">
      <c r="B174" s="36">
        <v>0</v>
      </c>
      <c r="C174" s="36">
        <v>20221215</v>
      </c>
      <c r="D174" s="215">
        <v>0.2921875136</v>
      </c>
      <c r="E174" s="216">
        <v>0.30932938090000001</v>
      </c>
      <c r="F174" s="216">
        <v>0.23018715300000001</v>
      </c>
      <c r="G174" s="216">
        <v>0.19566386199999999</v>
      </c>
      <c r="H174" s="216">
        <v>0.26471044389999998</v>
      </c>
    </row>
    <row r="175" spans="2:8" ht="15.6" x14ac:dyDescent="0.3">
      <c r="B175" s="36">
        <v>0</v>
      </c>
      <c r="C175" s="36">
        <v>20221216</v>
      </c>
      <c r="D175" s="215">
        <v>0.29590343250000001</v>
      </c>
      <c r="E175" s="216">
        <v>0.31844935759999998</v>
      </c>
      <c r="F175" s="216">
        <v>0.23156733139999999</v>
      </c>
      <c r="G175" s="216">
        <v>0.19461889560000001</v>
      </c>
      <c r="H175" s="216">
        <v>0.26851576719999998</v>
      </c>
    </row>
    <row r="176" spans="2:8" ht="15.6" x14ac:dyDescent="0.3">
      <c r="B176" s="36">
        <v>0</v>
      </c>
      <c r="C176" s="36">
        <v>20221217</v>
      </c>
      <c r="D176" s="215">
        <v>0.30028404739999998</v>
      </c>
      <c r="E176" s="216">
        <v>0.32643349890000001</v>
      </c>
      <c r="F176" s="216">
        <v>0.23305635299999999</v>
      </c>
      <c r="G176" s="216">
        <v>0.19631132479999999</v>
      </c>
      <c r="H176" s="216">
        <v>0.26980138120000002</v>
      </c>
    </row>
    <row r="177" spans="2:8" ht="15.6" x14ac:dyDescent="0.3">
      <c r="B177" s="36">
        <v>0</v>
      </c>
      <c r="C177" s="36">
        <v>20221218</v>
      </c>
      <c r="D177" s="215">
        <v>0.30955064430000001</v>
      </c>
      <c r="E177" s="216">
        <v>0.3357214094</v>
      </c>
      <c r="F177" s="216">
        <v>0.2346301569</v>
      </c>
      <c r="G177" s="216">
        <v>0.19854464199999999</v>
      </c>
      <c r="H177" s="216">
        <v>0.2707156718</v>
      </c>
    </row>
    <row r="178" spans="2:8" ht="15.6" x14ac:dyDescent="0.3">
      <c r="B178" s="36">
        <v>51</v>
      </c>
      <c r="C178" s="36">
        <v>20221219</v>
      </c>
      <c r="D178" s="215">
        <v>0.31470461709999997</v>
      </c>
      <c r="E178" s="216">
        <v>0.34728097600000002</v>
      </c>
      <c r="F178" s="216">
        <v>0.23715534329999999</v>
      </c>
      <c r="G178" s="216">
        <v>0.2004416869</v>
      </c>
      <c r="H178" s="216">
        <v>0.2738689996</v>
      </c>
    </row>
    <row r="179" spans="2:8" ht="15.6" x14ac:dyDescent="0.3">
      <c r="B179" s="36">
        <v>0</v>
      </c>
      <c r="C179" s="36">
        <v>20221220</v>
      </c>
      <c r="D179" s="215">
        <v>0.31845166149999998</v>
      </c>
      <c r="E179" s="216">
        <v>0.35582146250000002</v>
      </c>
      <c r="F179" s="216">
        <v>0.2403896395</v>
      </c>
      <c r="G179" s="216">
        <v>0.20128010090000001</v>
      </c>
      <c r="H179" s="216">
        <v>0.27949917819999998</v>
      </c>
    </row>
    <row r="180" spans="2:8" ht="15.6" x14ac:dyDescent="0.3">
      <c r="B180" s="36">
        <v>0</v>
      </c>
      <c r="C180" s="36">
        <v>20221221</v>
      </c>
      <c r="D180" s="215">
        <v>0.31784393560000002</v>
      </c>
      <c r="E180" s="216">
        <v>0.3564355897</v>
      </c>
      <c r="F180" s="216">
        <v>0.2418982603</v>
      </c>
      <c r="G180" s="216">
        <v>0.19939214189999999</v>
      </c>
      <c r="H180" s="216">
        <v>0.28440437860000001</v>
      </c>
    </row>
    <row r="181" spans="2:8" ht="15.6" x14ac:dyDescent="0.3">
      <c r="B181" s="36">
        <v>0</v>
      </c>
      <c r="C181" s="36">
        <v>20221222</v>
      </c>
      <c r="D181" s="215">
        <v>0.32452146459999998</v>
      </c>
      <c r="E181" s="216">
        <v>0.35384342990000001</v>
      </c>
      <c r="F181" s="216">
        <v>0.2417061277</v>
      </c>
      <c r="G181" s="216">
        <v>0.19716563989999999</v>
      </c>
      <c r="H181" s="216">
        <v>0.28624661550000002</v>
      </c>
    </row>
    <row r="182" spans="2:8" ht="15.6" x14ac:dyDescent="0.3">
      <c r="B182" s="36">
        <v>0</v>
      </c>
      <c r="C182" s="36">
        <v>20221223</v>
      </c>
      <c r="D182" s="215">
        <v>0.32022603760000001</v>
      </c>
      <c r="E182" s="216">
        <v>0.34595671300000003</v>
      </c>
      <c r="F182" s="216">
        <v>0.2423966367</v>
      </c>
      <c r="G182" s="216">
        <v>0.19894316100000001</v>
      </c>
      <c r="H182" s="216">
        <v>0.28585011249999998</v>
      </c>
    </row>
    <row r="183" spans="2:8" ht="15.6" x14ac:dyDescent="0.3">
      <c r="B183" s="36">
        <v>0</v>
      </c>
      <c r="C183" s="36">
        <v>20221224</v>
      </c>
      <c r="D183" s="215">
        <v>0.31519434899999998</v>
      </c>
      <c r="E183" s="216">
        <v>0.33852239709999998</v>
      </c>
      <c r="F183" s="216">
        <v>0.24392385550000001</v>
      </c>
      <c r="G183" s="216">
        <v>0.19995567240000001</v>
      </c>
      <c r="H183" s="216">
        <v>0.28789203860000001</v>
      </c>
    </row>
    <row r="184" spans="2:8" ht="15.6" x14ac:dyDescent="0.3">
      <c r="B184" s="36">
        <v>0</v>
      </c>
      <c r="C184" s="36">
        <v>20221225</v>
      </c>
      <c r="D184" s="215">
        <v>0.30782434790000002</v>
      </c>
      <c r="E184" s="216">
        <v>0.3319822462</v>
      </c>
      <c r="F184" s="216">
        <v>0.24589956090000001</v>
      </c>
      <c r="G184" s="216">
        <v>0.20129080529999999</v>
      </c>
      <c r="H184" s="216">
        <v>0.29050831640000002</v>
      </c>
    </row>
    <row r="185" spans="2:8" ht="15.6" x14ac:dyDescent="0.3">
      <c r="B185" s="36">
        <v>52</v>
      </c>
      <c r="C185" s="36">
        <v>20221226</v>
      </c>
      <c r="D185" s="215">
        <v>0.30020171410000002</v>
      </c>
      <c r="E185" s="216">
        <v>0.32321085399999999</v>
      </c>
      <c r="F185" s="216">
        <v>0.24786335900000001</v>
      </c>
      <c r="G185" s="216">
        <v>0.20259759969999999</v>
      </c>
      <c r="H185" s="216">
        <v>0.29312911819999998</v>
      </c>
    </row>
    <row r="186" spans="2:8" ht="15.6" x14ac:dyDescent="0.3">
      <c r="B186" s="36">
        <v>0</v>
      </c>
      <c r="C186" s="36">
        <v>20221227</v>
      </c>
      <c r="D186" s="215">
        <v>0.29487799339999998</v>
      </c>
      <c r="E186" s="216">
        <v>0.31554597909999998</v>
      </c>
      <c r="F186" s="216">
        <v>0.2489504277</v>
      </c>
      <c r="G186" s="216">
        <v>0.20416932239999999</v>
      </c>
      <c r="H186" s="216">
        <v>0.29373153299999999</v>
      </c>
    </row>
    <row r="187" spans="2:8" ht="15.6" x14ac:dyDescent="0.3">
      <c r="B187" s="36">
        <v>0</v>
      </c>
      <c r="C187" s="36">
        <v>20221228</v>
      </c>
      <c r="D187" s="215">
        <v>0.2883026943</v>
      </c>
      <c r="E187" s="216">
        <v>0.30780991569999999</v>
      </c>
      <c r="F187" s="216">
        <v>0.2498549115</v>
      </c>
      <c r="G187" s="216">
        <v>0.20666873650000001</v>
      </c>
      <c r="H187" s="216">
        <v>0.29304108649999999</v>
      </c>
    </row>
    <row r="188" spans="2:8" ht="15.6" x14ac:dyDescent="0.3">
      <c r="B188" s="36">
        <v>0</v>
      </c>
      <c r="C188" s="36">
        <v>20221229</v>
      </c>
      <c r="D188" s="215">
        <v>0.28369425380000002</v>
      </c>
      <c r="E188" s="216">
        <v>0.30253875569999999</v>
      </c>
      <c r="F188" s="216">
        <v>0.25300782939999999</v>
      </c>
      <c r="G188" s="216">
        <v>0.21043338859999999</v>
      </c>
      <c r="H188" s="216">
        <v>0.2955822702</v>
      </c>
    </row>
    <row r="189" spans="2:8" ht="15.6" x14ac:dyDescent="0.3">
      <c r="B189" s="36">
        <v>0</v>
      </c>
      <c r="C189" s="36">
        <v>20221230</v>
      </c>
      <c r="D189" s="215">
        <v>0.27921128340000001</v>
      </c>
      <c r="E189" s="216">
        <v>0.29951939599999999</v>
      </c>
      <c r="F189" s="216">
        <v>0.25585073279999998</v>
      </c>
      <c r="G189" s="216">
        <v>0.21118210339999999</v>
      </c>
      <c r="H189" s="216">
        <v>0.30051936229999998</v>
      </c>
    </row>
    <row r="190" spans="2:8" ht="15.6" x14ac:dyDescent="0.3">
      <c r="B190" s="36">
        <v>0</v>
      </c>
      <c r="C190" s="36">
        <v>20221231</v>
      </c>
      <c r="D190" s="215">
        <v>0.27407542660000001</v>
      </c>
      <c r="E190" s="216">
        <v>0.29492825179999999</v>
      </c>
      <c r="F190" s="216">
        <v>0.25763087740000001</v>
      </c>
      <c r="G190" s="216">
        <v>0.2111467111</v>
      </c>
      <c r="H190" s="216">
        <v>0.30411504369999998</v>
      </c>
    </row>
    <row r="191" spans="2:8" ht="15.6" x14ac:dyDescent="0.3">
      <c r="B191" s="36">
        <v>0</v>
      </c>
      <c r="C191" s="36">
        <v>20230101</v>
      </c>
      <c r="D191" s="215">
        <v>0.26951991019999999</v>
      </c>
      <c r="E191" s="216">
        <v>0.29141545260000001</v>
      </c>
      <c r="F191" s="216">
        <v>0.25961593109999997</v>
      </c>
      <c r="G191" s="216">
        <v>0.21225297909999999</v>
      </c>
      <c r="H191" s="216">
        <v>0.30697888309999999</v>
      </c>
    </row>
    <row r="192" spans="2:8" ht="15.6" x14ac:dyDescent="0.3">
      <c r="B192" s="36">
        <v>1</v>
      </c>
      <c r="C192" s="36">
        <v>20230102</v>
      </c>
      <c r="D192" s="215">
        <v>0.26828579800000002</v>
      </c>
      <c r="E192" s="216">
        <v>0.2827344457</v>
      </c>
      <c r="F192" s="216">
        <v>0.26115976839999999</v>
      </c>
      <c r="G192" s="216">
        <v>0.21565967420000001</v>
      </c>
      <c r="H192" s="216">
        <v>0.30665986270000001</v>
      </c>
    </row>
    <row r="193" spans="2:8" ht="15.6" x14ac:dyDescent="0.3">
      <c r="B193" s="36">
        <v>0</v>
      </c>
      <c r="C193" s="36">
        <v>20230103</v>
      </c>
      <c r="D193" s="215">
        <v>0.265080439</v>
      </c>
      <c r="E193" s="216">
        <v>0.27596522280000002</v>
      </c>
      <c r="F193" s="216">
        <v>0.26280669979999999</v>
      </c>
      <c r="G193" s="216">
        <v>0.21928408930000001</v>
      </c>
      <c r="H193" s="216">
        <v>0.30632931019999998</v>
      </c>
    </row>
    <row r="194" spans="2:8" ht="15.6" x14ac:dyDescent="0.3">
      <c r="B194" s="36">
        <v>0</v>
      </c>
      <c r="C194" s="36">
        <v>20230104</v>
      </c>
      <c r="D194" s="215">
        <v>0.26483705210000003</v>
      </c>
      <c r="E194" s="216">
        <v>0.273107396</v>
      </c>
      <c r="F194" s="216">
        <v>0.26560042620000002</v>
      </c>
      <c r="G194" s="216">
        <v>0.2230829053</v>
      </c>
      <c r="H194" s="216">
        <v>0.30811794710000001</v>
      </c>
    </row>
    <row r="195" spans="2:8" ht="15.6" x14ac:dyDescent="0.3">
      <c r="B195" s="36">
        <v>0</v>
      </c>
      <c r="C195" s="36">
        <v>20230105</v>
      </c>
      <c r="D195" s="215">
        <v>0.2639416872</v>
      </c>
      <c r="E195" s="216">
        <v>0.27190716380000002</v>
      </c>
      <c r="F195" s="216">
        <v>0.26720007639999999</v>
      </c>
      <c r="G195" s="216">
        <v>0.22612195639999999</v>
      </c>
      <c r="H195" s="216">
        <v>0.30827819629999997</v>
      </c>
    </row>
    <row r="196" spans="2:8" ht="15.6" x14ac:dyDescent="0.3">
      <c r="B196" s="36">
        <v>0</v>
      </c>
      <c r="C196" s="36">
        <v>20230106</v>
      </c>
      <c r="D196" s="215">
        <v>0.26155611179999999</v>
      </c>
      <c r="E196" s="216">
        <v>0.2665154871</v>
      </c>
      <c r="F196" s="216">
        <v>0.26817965719999998</v>
      </c>
      <c r="G196" s="216">
        <v>0.2285369642</v>
      </c>
      <c r="H196" s="216">
        <v>0.30782235009999998</v>
      </c>
    </row>
    <row r="197" spans="2:8" ht="15.6" x14ac:dyDescent="0.3">
      <c r="B197" s="36">
        <v>0</v>
      </c>
      <c r="C197" s="36">
        <v>20230107</v>
      </c>
      <c r="D197" s="215">
        <v>0.25657556349999999</v>
      </c>
      <c r="E197" s="216">
        <v>0.26117674029999999</v>
      </c>
      <c r="F197" s="216">
        <v>0.26819846330000002</v>
      </c>
      <c r="G197" s="216">
        <v>0.2297685686</v>
      </c>
      <c r="H197" s="216">
        <v>0.30662835789999998</v>
      </c>
    </row>
    <row r="198" spans="2:8" ht="15.6" x14ac:dyDescent="0.3">
      <c r="B198" s="36">
        <v>0</v>
      </c>
      <c r="C198" s="36">
        <v>20230108</v>
      </c>
      <c r="D198" s="215">
        <v>0.24542961420000001</v>
      </c>
      <c r="E198" s="216">
        <v>0.24883343080000001</v>
      </c>
      <c r="F198" s="216">
        <v>0.26684712199999999</v>
      </c>
      <c r="G198" s="216">
        <v>0.2296407003</v>
      </c>
      <c r="H198" s="216">
        <v>0.30405354379999999</v>
      </c>
    </row>
    <row r="199" spans="2:8" ht="15.6" x14ac:dyDescent="0.3">
      <c r="B199" s="36">
        <v>2</v>
      </c>
      <c r="C199" s="36">
        <v>20230109</v>
      </c>
      <c r="D199" s="215">
        <v>0.2365632285</v>
      </c>
      <c r="E199" s="216">
        <v>0.24027994820000001</v>
      </c>
      <c r="F199" s="216">
        <v>0.26542453100000002</v>
      </c>
      <c r="G199" s="216">
        <v>0.2277103369</v>
      </c>
      <c r="H199" s="216">
        <v>0.30313872510000001</v>
      </c>
    </row>
    <row r="200" spans="2:8" ht="15.6" x14ac:dyDescent="0.3">
      <c r="B200" s="36">
        <v>0</v>
      </c>
      <c r="C200" s="36">
        <v>20230110</v>
      </c>
      <c r="D200" s="215">
        <v>0.22278802640000001</v>
      </c>
      <c r="E200" s="216">
        <v>0.2267915989</v>
      </c>
      <c r="F200" s="216">
        <v>0.26296179530000002</v>
      </c>
      <c r="G200" s="216">
        <v>0.22463414840000001</v>
      </c>
      <c r="H200" s="216">
        <v>0.30128944210000003</v>
      </c>
    </row>
    <row r="201" spans="2:8" ht="15.6" x14ac:dyDescent="0.3">
      <c r="B201" s="36">
        <v>0</v>
      </c>
      <c r="C201" s="36">
        <v>20230111</v>
      </c>
      <c r="D201" s="215">
        <v>0.20862287709999999</v>
      </c>
      <c r="E201" s="216">
        <v>0.21477844099999999</v>
      </c>
      <c r="F201" s="216">
        <v>0.26085804569999999</v>
      </c>
      <c r="G201" s="216">
        <v>0.22279350949999999</v>
      </c>
      <c r="H201" s="216">
        <v>0.29892258199999999</v>
      </c>
    </row>
    <row r="202" spans="2:8" ht="15.6" x14ac:dyDescent="0.3">
      <c r="B202" s="36">
        <v>0</v>
      </c>
      <c r="C202" s="36">
        <v>20230112</v>
      </c>
      <c r="D202" s="215">
        <v>0.19648601700000001</v>
      </c>
      <c r="E202" s="216">
        <v>0.2041315789</v>
      </c>
      <c r="F202" s="216">
        <v>0.25876477339999998</v>
      </c>
      <c r="G202" s="216">
        <v>0.2206060853</v>
      </c>
      <c r="H202" s="216">
        <v>0.29692346149999999</v>
      </c>
    </row>
    <row r="203" spans="2:8" ht="15.6" x14ac:dyDescent="0.3">
      <c r="B203" s="36">
        <v>0</v>
      </c>
      <c r="C203" s="36">
        <v>20230113</v>
      </c>
      <c r="D203" s="215">
        <v>0.1924094237</v>
      </c>
      <c r="E203" s="216">
        <v>0.200389347</v>
      </c>
      <c r="F203" s="216">
        <v>0.25648794260000002</v>
      </c>
      <c r="G203" s="216">
        <v>0.21874894180000001</v>
      </c>
      <c r="H203" s="216">
        <v>0.2942269434</v>
      </c>
    </row>
    <row r="204" spans="2:8" ht="15.6" x14ac:dyDescent="0.3">
      <c r="B204" s="36">
        <v>0</v>
      </c>
      <c r="C204" s="36">
        <v>20230114</v>
      </c>
      <c r="D204" s="215">
        <v>0.18994814190000001</v>
      </c>
      <c r="E204" s="216">
        <v>0.19757517120000001</v>
      </c>
      <c r="F204" s="216">
        <v>0.25418467169999998</v>
      </c>
      <c r="G204" s="216">
        <v>0.21752938459999999</v>
      </c>
      <c r="H204" s="216">
        <v>0.29083995880000002</v>
      </c>
    </row>
    <row r="205" spans="2:8" ht="15.6" x14ac:dyDescent="0.3">
      <c r="B205" s="36">
        <v>0</v>
      </c>
      <c r="C205" s="36">
        <v>20230115</v>
      </c>
      <c r="D205" s="215">
        <v>0.18680572619999999</v>
      </c>
      <c r="E205" s="216">
        <v>0.19446391499999999</v>
      </c>
      <c r="F205" s="216">
        <v>0.25167564260000003</v>
      </c>
      <c r="G205" s="216">
        <v>0.21505013680000001</v>
      </c>
      <c r="H205" s="216">
        <v>0.28830114839999998</v>
      </c>
    </row>
    <row r="206" spans="2:8" ht="15.6" x14ac:dyDescent="0.3">
      <c r="B206" s="36">
        <v>3</v>
      </c>
      <c r="C206" s="36">
        <v>20230116</v>
      </c>
      <c r="D206" s="215">
        <v>0.18456909839999999</v>
      </c>
      <c r="E206" s="216">
        <v>0.19224211990000001</v>
      </c>
      <c r="F206" s="216">
        <v>0.24874009620000001</v>
      </c>
      <c r="G206" s="216">
        <v>0.2123606841</v>
      </c>
      <c r="H206" s="216">
        <v>0.28511950819999998</v>
      </c>
    </row>
    <row r="207" spans="2:8" ht="15.6" x14ac:dyDescent="0.3">
      <c r="B207" s="36">
        <v>0</v>
      </c>
      <c r="C207" s="36">
        <v>20230117</v>
      </c>
      <c r="D207" s="215">
        <v>0.18425996</v>
      </c>
      <c r="E207" s="216">
        <v>0.192800939</v>
      </c>
      <c r="F207" s="216">
        <v>0.2466031716</v>
      </c>
      <c r="G207" s="216">
        <v>0.21034869389999999</v>
      </c>
      <c r="H207" s="216">
        <v>0.28285764930000001</v>
      </c>
    </row>
    <row r="208" spans="2:8" ht="15.6" x14ac:dyDescent="0.3">
      <c r="B208" s="36">
        <v>0</v>
      </c>
      <c r="C208" s="36">
        <v>20230118</v>
      </c>
      <c r="D208" s="215">
        <v>0.18400353450000001</v>
      </c>
      <c r="E208" s="216">
        <v>0.19282834330000001</v>
      </c>
      <c r="F208" s="216">
        <v>0.24512795700000001</v>
      </c>
      <c r="G208" s="216">
        <v>0.20779372090000001</v>
      </c>
      <c r="H208" s="216">
        <v>0.28246219299999997</v>
      </c>
    </row>
    <row r="209" spans="2:8" ht="15.6" x14ac:dyDescent="0.3">
      <c r="B209" s="36">
        <v>0</v>
      </c>
      <c r="C209" s="36">
        <v>20230119</v>
      </c>
      <c r="D209" s="215">
        <v>0.18045355299999999</v>
      </c>
      <c r="E209" s="216">
        <v>0.1896394736</v>
      </c>
      <c r="F209" s="216">
        <v>0.2446004084</v>
      </c>
      <c r="G209" s="216">
        <v>0.20652127410000001</v>
      </c>
      <c r="H209" s="216">
        <v>0.2826795426</v>
      </c>
    </row>
    <row r="210" spans="2:8" ht="15.6" x14ac:dyDescent="0.3">
      <c r="B210" s="36">
        <v>0</v>
      </c>
      <c r="C210" s="36">
        <v>20230120</v>
      </c>
      <c r="D210" s="215">
        <v>0.17457095919999999</v>
      </c>
      <c r="E210" s="216">
        <v>0.1835284821</v>
      </c>
      <c r="F210" s="216">
        <v>0.24431733629999999</v>
      </c>
      <c r="G210" s="216">
        <v>0.2067016297</v>
      </c>
      <c r="H210" s="216">
        <v>0.28193304299999999</v>
      </c>
    </row>
    <row r="211" spans="2:8" ht="15.6" x14ac:dyDescent="0.3">
      <c r="B211" s="36">
        <v>0</v>
      </c>
      <c r="C211" s="36">
        <v>20230121</v>
      </c>
      <c r="D211" s="215">
        <v>0.16727637140000001</v>
      </c>
      <c r="E211" s="216">
        <v>0.1780692509</v>
      </c>
      <c r="F211" s="216">
        <v>0.2442828665</v>
      </c>
      <c r="G211" s="216">
        <v>0.20699885639999999</v>
      </c>
      <c r="H211" s="216">
        <v>0.28156687650000001</v>
      </c>
    </row>
    <row r="212" spans="2:8" ht="15.6" x14ac:dyDescent="0.3">
      <c r="B212" s="36">
        <v>0</v>
      </c>
      <c r="C212" s="36">
        <v>20230122</v>
      </c>
      <c r="D212" s="215">
        <v>0.16582901420000001</v>
      </c>
      <c r="E212" s="216">
        <v>0.1775840907</v>
      </c>
      <c r="F212" s="216">
        <v>0.245072912</v>
      </c>
      <c r="G212" s="216">
        <v>0.20755830619999999</v>
      </c>
      <c r="H212" s="216">
        <v>0.28258751789999997</v>
      </c>
    </row>
    <row r="213" spans="2:8" ht="15.6" x14ac:dyDescent="0.3">
      <c r="B213" s="36">
        <v>4</v>
      </c>
      <c r="C213" s="36">
        <v>20230123</v>
      </c>
      <c r="D213" s="215">
        <v>0.1637163589</v>
      </c>
      <c r="E213" s="216">
        <v>0.1778371114</v>
      </c>
      <c r="F213" s="216">
        <v>0.24610241050000001</v>
      </c>
      <c r="G213" s="216">
        <v>0.20886004959999999</v>
      </c>
      <c r="H213" s="216">
        <v>0.28334477139999997</v>
      </c>
    </row>
    <row r="214" spans="2:8" ht="15.6" x14ac:dyDescent="0.3">
      <c r="B214" s="36">
        <v>0</v>
      </c>
      <c r="C214" s="36">
        <v>20230124</v>
      </c>
      <c r="D214" s="215">
        <v>0.16458721409999999</v>
      </c>
      <c r="E214" s="216">
        <v>0.17821496470000001</v>
      </c>
      <c r="F214" s="216">
        <v>0.24720154489999999</v>
      </c>
      <c r="G214" s="216">
        <v>0.20875001209999999</v>
      </c>
      <c r="H214" s="216">
        <v>0.28565307760000003</v>
      </c>
    </row>
    <row r="215" spans="2:8" ht="15.6" x14ac:dyDescent="0.3">
      <c r="B215" s="36">
        <v>0</v>
      </c>
      <c r="C215" s="36">
        <v>20230125</v>
      </c>
      <c r="D215" s="215">
        <v>0.1694097832</v>
      </c>
      <c r="E215" s="216">
        <v>0.18134671159999999</v>
      </c>
      <c r="F215" s="216">
        <v>0.2475793825</v>
      </c>
      <c r="G215" s="216">
        <v>0.2093643207</v>
      </c>
      <c r="H215" s="216">
        <v>0.28579444440000001</v>
      </c>
    </row>
    <row r="216" spans="2:8" ht="15.6" x14ac:dyDescent="0.3">
      <c r="B216" s="36">
        <v>0</v>
      </c>
      <c r="C216" s="36">
        <v>20230126</v>
      </c>
      <c r="D216" s="215">
        <v>0.17471054520000001</v>
      </c>
      <c r="E216" s="216">
        <v>0.1852362672</v>
      </c>
      <c r="F216" s="216">
        <v>0.24770886489999999</v>
      </c>
      <c r="G216" s="216">
        <v>0.20978664960000001</v>
      </c>
      <c r="H216" s="216">
        <v>0.28563108030000001</v>
      </c>
    </row>
    <row r="217" spans="2:8" ht="15.6" x14ac:dyDescent="0.3">
      <c r="B217" s="36">
        <v>0</v>
      </c>
      <c r="C217" s="36">
        <v>20230127</v>
      </c>
      <c r="D217" s="215">
        <v>0.17838447430000001</v>
      </c>
      <c r="E217" s="216">
        <v>0.18800770310000001</v>
      </c>
      <c r="F217" s="216">
        <v>0.24774237730000001</v>
      </c>
      <c r="G217" s="216">
        <v>0.20957327119999999</v>
      </c>
      <c r="H217" s="216">
        <v>0.28591148329999999</v>
      </c>
    </row>
    <row r="218" spans="2:8" ht="15.6" x14ac:dyDescent="0.3">
      <c r="B218" s="36">
        <v>0</v>
      </c>
      <c r="C218" s="36">
        <v>20230128</v>
      </c>
      <c r="D218" s="215">
        <v>0.18517157100000001</v>
      </c>
      <c r="E218" s="216">
        <v>0.19208983099999999</v>
      </c>
      <c r="F218" s="216">
        <v>0.24694255549999999</v>
      </c>
      <c r="G218" s="216">
        <v>0.20750552780000001</v>
      </c>
      <c r="H218" s="216">
        <v>0.28637958330000002</v>
      </c>
    </row>
    <row r="219" spans="2:8" ht="15.6" x14ac:dyDescent="0.3">
      <c r="B219" s="36">
        <v>0</v>
      </c>
      <c r="C219" s="36">
        <v>20230129</v>
      </c>
      <c r="D219" s="215">
        <v>0.18695266429999999</v>
      </c>
      <c r="E219" s="216">
        <v>0.19270880160000001</v>
      </c>
      <c r="F219" s="216">
        <v>0.2469617556</v>
      </c>
      <c r="G219" s="216">
        <v>0.20713517789999999</v>
      </c>
      <c r="H219" s="216">
        <v>0.28678833329999998</v>
      </c>
    </row>
    <row r="220" spans="2:8" ht="15.6" x14ac:dyDescent="0.3">
      <c r="B220" s="36">
        <v>5</v>
      </c>
      <c r="C220" s="36">
        <v>20230130</v>
      </c>
      <c r="D220" s="215">
        <v>0.1909015513</v>
      </c>
      <c r="E220" s="216">
        <v>0.194063339</v>
      </c>
      <c r="F220" s="216">
        <v>0.24725098240000001</v>
      </c>
      <c r="G220" s="216">
        <v>0.2075653593</v>
      </c>
      <c r="H220" s="216">
        <v>0.2869366055</v>
      </c>
    </row>
    <row r="221" spans="2:8" ht="15.6" x14ac:dyDescent="0.3">
      <c r="B221" s="36">
        <v>0</v>
      </c>
      <c r="C221" s="36">
        <v>20230131</v>
      </c>
      <c r="D221" s="215">
        <v>0.1918587594</v>
      </c>
      <c r="E221" s="216">
        <v>0.19552168449999999</v>
      </c>
      <c r="F221" s="216">
        <v>0.24801450259999999</v>
      </c>
      <c r="G221" s="216">
        <v>0.2101818</v>
      </c>
      <c r="H221" s="216">
        <v>0.28584720530000002</v>
      </c>
    </row>
    <row r="222" spans="2:8" ht="15.6" x14ac:dyDescent="0.3">
      <c r="B222" s="36">
        <v>0</v>
      </c>
      <c r="C222" s="36">
        <v>20230201</v>
      </c>
      <c r="D222" s="215">
        <v>0.19253937190000001</v>
      </c>
      <c r="E222" s="216">
        <v>0.19614944100000001</v>
      </c>
      <c r="F222" s="216">
        <v>0.24787391240000001</v>
      </c>
      <c r="G222" s="216">
        <v>0.21105372920000001</v>
      </c>
      <c r="H222" s="216">
        <v>0.28469409559999997</v>
      </c>
    </row>
    <row r="223" spans="2:8" ht="15.6" x14ac:dyDescent="0.3">
      <c r="B223" s="36">
        <v>0</v>
      </c>
      <c r="C223" s="36">
        <v>20230202</v>
      </c>
      <c r="D223" s="215">
        <v>0.19611475219999999</v>
      </c>
      <c r="E223" s="216">
        <v>0.19988278109999999</v>
      </c>
      <c r="F223" s="216">
        <v>0.24793241050000001</v>
      </c>
      <c r="G223" s="216">
        <v>0.21245283740000001</v>
      </c>
      <c r="H223" s="216">
        <v>0.28341198350000002</v>
      </c>
    </row>
    <row r="224" spans="2:8" ht="15.6" x14ac:dyDescent="0.3">
      <c r="B224" s="36">
        <v>0</v>
      </c>
      <c r="C224" s="36">
        <v>20230203</v>
      </c>
      <c r="D224" s="215">
        <v>0.199025219</v>
      </c>
      <c r="E224" s="216">
        <v>0.20278308019999999</v>
      </c>
      <c r="F224" s="216">
        <v>0.2487473915</v>
      </c>
      <c r="G224" s="216">
        <v>0.21455749560000001</v>
      </c>
      <c r="H224" s="216">
        <v>0.28293728740000001</v>
      </c>
    </row>
    <row r="225" spans="2:8" ht="15.6" x14ac:dyDescent="0.3">
      <c r="B225" s="36">
        <v>0</v>
      </c>
      <c r="C225" s="36">
        <v>20230204</v>
      </c>
      <c r="D225" s="215">
        <v>0.19842230159999999</v>
      </c>
      <c r="E225" s="216">
        <v>0.2022227643</v>
      </c>
      <c r="F225" s="216">
        <v>0.250097456</v>
      </c>
      <c r="G225" s="216">
        <v>0.21587651669999999</v>
      </c>
      <c r="H225" s="216">
        <v>0.28431839530000003</v>
      </c>
    </row>
    <row r="226" spans="2:8" ht="15.6" x14ac:dyDescent="0.3">
      <c r="B226" s="36">
        <v>0</v>
      </c>
      <c r="C226" s="36">
        <v>20230205</v>
      </c>
      <c r="D226" s="215">
        <v>0.2000444166</v>
      </c>
      <c r="E226" s="216">
        <v>0.20343649089999999</v>
      </c>
      <c r="F226" s="216">
        <v>0.25035335730000002</v>
      </c>
      <c r="G226" s="216">
        <v>0.21626634380000001</v>
      </c>
      <c r="H226" s="216">
        <v>0.2844403707</v>
      </c>
    </row>
    <row r="227" spans="2:8" ht="15.6" x14ac:dyDescent="0.3">
      <c r="B227" s="36">
        <v>6</v>
      </c>
      <c r="C227" s="36">
        <v>20230206</v>
      </c>
      <c r="D227" s="215">
        <v>0.19901416420000001</v>
      </c>
      <c r="E227" s="216">
        <v>0.2046646114</v>
      </c>
      <c r="F227" s="216">
        <v>0.25086237290000002</v>
      </c>
      <c r="G227" s="216">
        <v>0.21593208289999999</v>
      </c>
      <c r="H227" s="216">
        <v>0.28579266289999999</v>
      </c>
    </row>
    <row r="228" spans="2:8" ht="15.6" x14ac:dyDescent="0.3">
      <c r="B228" s="36">
        <v>0</v>
      </c>
      <c r="C228" s="36">
        <v>20230207</v>
      </c>
      <c r="D228" s="215">
        <v>0.20120201530000001</v>
      </c>
      <c r="E228" s="216">
        <v>0.2068172915</v>
      </c>
      <c r="F228" s="216">
        <v>0.25067111069999998</v>
      </c>
      <c r="G228" s="216">
        <v>0.2141131272</v>
      </c>
      <c r="H228" s="216">
        <v>0.28722909419999998</v>
      </c>
    </row>
    <row r="229" spans="2:8" ht="15.6" x14ac:dyDescent="0.3">
      <c r="B229" s="36">
        <v>0</v>
      </c>
      <c r="C229" s="36">
        <v>20230208</v>
      </c>
      <c r="D229" s="215">
        <v>0.2014807582</v>
      </c>
      <c r="E229" s="216">
        <v>0.20724435159999999</v>
      </c>
      <c r="F229" s="216">
        <v>0.25138131219999998</v>
      </c>
      <c r="G229" s="216">
        <v>0.2132071072</v>
      </c>
      <c r="H229" s="216">
        <v>0.2895555172</v>
      </c>
    </row>
    <row r="230" spans="2:8" ht="15.6" x14ac:dyDescent="0.3">
      <c r="B230" s="36">
        <v>0</v>
      </c>
      <c r="C230" s="36">
        <v>20230209</v>
      </c>
      <c r="D230" s="215">
        <v>0.2024521729</v>
      </c>
      <c r="E230" s="216">
        <v>0.2076179034</v>
      </c>
      <c r="F230" s="216">
        <v>0.25220941260000002</v>
      </c>
      <c r="G230" s="216">
        <v>0.21072327020000001</v>
      </c>
      <c r="H230" s="216">
        <v>0.29369555489999999</v>
      </c>
    </row>
    <row r="231" spans="2:8" ht="15.6" x14ac:dyDescent="0.3">
      <c r="B231" s="36">
        <v>0</v>
      </c>
      <c r="C231" s="36">
        <v>20230210</v>
      </c>
      <c r="D231" s="215">
        <v>0.20497306709999999</v>
      </c>
      <c r="E231" s="216">
        <v>0.20993360220000001</v>
      </c>
      <c r="F231" s="216">
        <v>0.25294273239999998</v>
      </c>
      <c r="G231" s="216">
        <v>0.20933947829999999</v>
      </c>
      <c r="H231" s="216">
        <v>0.29654598650000003</v>
      </c>
    </row>
    <row r="232" spans="2:8" ht="15.6" x14ac:dyDescent="0.3">
      <c r="B232" s="36">
        <v>0</v>
      </c>
      <c r="C232" s="36">
        <v>20230211</v>
      </c>
      <c r="D232" s="215">
        <v>0.20929847679999999</v>
      </c>
      <c r="E232" s="216">
        <v>0.21440962180000001</v>
      </c>
      <c r="F232" s="216">
        <v>0.2532366466</v>
      </c>
      <c r="G232" s="216">
        <v>0.20951094100000001</v>
      </c>
      <c r="H232" s="216">
        <v>0.2969623522</v>
      </c>
    </row>
    <row r="233" spans="2:8" ht="15.6" x14ac:dyDescent="0.3">
      <c r="B233" s="36">
        <v>0</v>
      </c>
      <c r="C233" s="36">
        <v>20230212</v>
      </c>
      <c r="D233" s="215">
        <v>0.21724838169999999</v>
      </c>
      <c r="E233" s="216">
        <v>0.2224719356</v>
      </c>
      <c r="F233" s="216">
        <v>0.25426373619999998</v>
      </c>
      <c r="G233" s="216">
        <v>0.21092489610000001</v>
      </c>
      <c r="H233" s="216">
        <v>0.29760257629999998</v>
      </c>
    </row>
    <row r="234" spans="2:8" ht="15.6" x14ac:dyDescent="0.3">
      <c r="B234" s="36">
        <v>7</v>
      </c>
      <c r="C234" s="36">
        <v>20230213</v>
      </c>
      <c r="D234" s="215">
        <v>0.22467276990000001</v>
      </c>
      <c r="E234" s="216">
        <v>0.2274896112</v>
      </c>
      <c r="F234" s="216">
        <v>0.25541284209999998</v>
      </c>
      <c r="G234" s="216">
        <v>0.21264141950000001</v>
      </c>
      <c r="H234" s="216">
        <v>0.29818426469999998</v>
      </c>
    </row>
    <row r="235" spans="2:8" ht="15.6" x14ac:dyDescent="0.3">
      <c r="B235" s="36">
        <v>0</v>
      </c>
      <c r="C235" s="36">
        <v>20230214</v>
      </c>
      <c r="D235" s="215">
        <v>0.23295955069999999</v>
      </c>
      <c r="E235" s="216">
        <v>0.23464583689999999</v>
      </c>
      <c r="F235" s="216">
        <v>0.25723715629999999</v>
      </c>
      <c r="G235" s="216">
        <v>0.2164572401</v>
      </c>
      <c r="H235" s="216">
        <v>0.29801707249999998</v>
      </c>
    </row>
    <row r="236" spans="2:8" ht="15.6" x14ac:dyDescent="0.3">
      <c r="B236" s="36">
        <v>0</v>
      </c>
      <c r="C236" s="36">
        <v>20230215</v>
      </c>
      <c r="D236" s="215">
        <v>0.23968049499999999</v>
      </c>
      <c r="E236" s="216">
        <v>0.2405838683</v>
      </c>
      <c r="F236" s="216">
        <v>0.25907457119999999</v>
      </c>
      <c r="G236" s="216">
        <v>0.2189381956</v>
      </c>
      <c r="H236" s="216">
        <v>0.29921094679999999</v>
      </c>
    </row>
    <row r="237" spans="2:8" ht="15.6" x14ac:dyDescent="0.3">
      <c r="B237" s="36">
        <v>0</v>
      </c>
      <c r="C237" s="36">
        <v>20230216</v>
      </c>
      <c r="D237" s="215">
        <v>0.24033413770000001</v>
      </c>
      <c r="E237" s="216">
        <v>0.24126968909999999</v>
      </c>
      <c r="F237" s="216">
        <v>0.26157995280000002</v>
      </c>
      <c r="G237" s="216">
        <v>0.2226347639</v>
      </c>
      <c r="H237" s="216">
        <v>0.30052514180000001</v>
      </c>
    </row>
    <row r="238" spans="2:8" ht="15.6" x14ac:dyDescent="0.3">
      <c r="B238" s="36">
        <v>0</v>
      </c>
      <c r="C238" s="36">
        <v>20230217</v>
      </c>
      <c r="D238" s="215">
        <v>0.2411996894</v>
      </c>
      <c r="E238" s="216">
        <v>0.24213524080000001</v>
      </c>
      <c r="F238" s="216">
        <v>0.26445812569999999</v>
      </c>
      <c r="G238" s="216">
        <v>0.22627121089999999</v>
      </c>
      <c r="H238" s="216">
        <v>0.30264504040000001</v>
      </c>
    </row>
    <row r="239" spans="2:8" ht="15.6" x14ac:dyDescent="0.3">
      <c r="B239" s="36">
        <v>0</v>
      </c>
      <c r="C239" s="36">
        <v>20230218</v>
      </c>
      <c r="D239" s="215">
        <v>0.2418728165</v>
      </c>
      <c r="E239" s="216">
        <v>0.2424502493</v>
      </c>
      <c r="F239" s="216">
        <v>0.26858962390000002</v>
      </c>
      <c r="G239" s="216">
        <v>0.2314831782</v>
      </c>
      <c r="H239" s="216">
        <v>0.30569606970000002</v>
      </c>
    </row>
    <row r="240" spans="2:8" ht="15.6" x14ac:dyDescent="0.3">
      <c r="B240" s="36">
        <v>0</v>
      </c>
      <c r="C240" s="36">
        <v>20230219</v>
      </c>
      <c r="D240" s="215">
        <v>0.2356335507</v>
      </c>
      <c r="E240" s="216">
        <v>0.23849274130000001</v>
      </c>
      <c r="F240" s="216">
        <v>0.27168716869999998</v>
      </c>
      <c r="G240" s="216">
        <v>0.23551165969999999</v>
      </c>
      <c r="H240" s="216">
        <v>0.30786267769999998</v>
      </c>
    </row>
    <row r="241" spans="2:8" ht="15.6" x14ac:dyDescent="0.3">
      <c r="B241" s="36">
        <v>8</v>
      </c>
      <c r="C241" s="36">
        <v>20230220</v>
      </c>
      <c r="D241" s="215">
        <v>0.2355517925</v>
      </c>
      <c r="E241" s="216">
        <v>0.23979153389999999</v>
      </c>
      <c r="F241" s="216">
        <v>0.27399972500000003</v>
      </c>
      <c r="G241" s="216">
        <v>0.2399795032</v>
      </c>
      <c r="H241" s="216">
        <v>0.30801994669999999</v>
      </c>
    </row>
    <row r="242" spans="2:8" ht="15.6" x14ac:dyDescent="0.3">
      <c r="B242" s="36">
        <v>0</v>
      </c>
      <c r="C242" s="36">
        <v>20230221</v>
      </c>
      <c r="D242" s="215">
        <v>0.2327897364</v>
      </c>
      <c r="E242" s="216">
        <v>0.23784716789999999</v>
      </c>
      <c r="F242" s="216">
        <v>0.27523101830000002</v>
      </c>
      <c r="G242" s="216">
        <v>0.2423962134</v>
      </c>
      <c r="H242" s="216">
        <v>0.30806582319999998</v>
      </c>
    </row>
    <row r="243" spans="2:8" ht="15.6" x14ac:dyDescent="0.3">
      <c r="B243" s="36">
        <v>0</v>
      </c>
      <c r="C243" s="36">
        <v>20230222</v>
      </c>
      <c r="D243" s="215">
        <v>0.22815385029999999</v>
      </c>
      <c r="E243" s="216">
        <v>0.23327547940000001</v>
      </c>
      <c r="F243" s="216">
        <v>0.27736073420000001</v>
      </c>
      <c r="G243" s="216">
        <v>0.2466940222</v>
      </c>
      <c r="H243" s="216">
        <v>0.3080274462</v>
      </c>
    </row>
    <row r="244" spans="2:8" ht="15.6" x14ac:dyDescent="0.3">
      <c r="B244" s="36">
        <v>0</v>
      </c>
      <c r="C244" s="36">
        <v>20230223</v>
      </c>
      <c r="D244" s="215">
        <v>0.22339115370000001</v>
      </c>
      <c r="E244" s="216">
        <v>0.22852667260000001</v>
      </c>
      <c r="F244" s="216">
        <v>0.27778625779999999</v>
      </c>
      <c r="G244" s="216">
        <v>0.24945336830000001</v>
      </c>
      <c r="H244" s="216">
        <v>0.30611914730000001</v>
      </c>
    </row>
    <row r="245" spans="2:8" ht="15.6" x14ac:dyDescent="0.3">
      <c r="B245" s="36">
        <v>0</v>
      </c>
      <c r="C245" s="36">
        <v>20230224</v>
      </c>
      <c r="D245" s="215">
        <v>0.21711706089999999</v>
      </c>
      <c r="E245" s="216">
        <v>0.22343258899999999</v>
      </c>
      <c r="F245" s="216">
        <v>0.27656745890000001</v>
      </c>
      <c r="G245" s="216">
        <v>0.25127131600000002</v>
      </c>
      <c r="H245" s="216">
        <v>0.30186360179999999</v>
      </c>
    </row>
    <row r="246" spans="2:8" ht="15.6" x14ac:dyDescent="0.3">
      <c r="B246" s="36">
        <v>0</v>
      </c>
      <c r="C246" s="36">
        <v>20230225</v>
      </c>
      <c r="D246" s="215">
        <v>0.21335417819999999</v>
      </c>
      <c r="E246" s="216">
        <v>0.2203272929</v>
      </c>
      <c r="F246" s="216">
        <v>0.27498002249999998</v>
      </c>
      <c r="G246" s="216">
        <v>0.2497197126</v>
      </c>
      <c r="H246" s="216">
        <v>0.30024033239999998</v>
      </c>
    </row>
    <row r="247" spans="2:8" ht="15.6" x14ac:dyDescent="0.3">
      <c r="B247" s="36">
        <v>0</v>
      </c>
      <c r="C247" s="36">
        <v>20230226</v>
      </c>
      <c r="D247" s="215">
        <v>0.20902571110000001</v>
      </c>
      <c r="E247" s="216">
        <v>0.2162272855</v>
      </c>
      <c r="F247" s="216">
        <v>0.27296466219999999</v>
      </c>
      <c r="G247" s="216">
        <v>0.24438365670000001</v>
      </c>
      <c r="H247" s="216">
        <v>0.30154566760000001</v>
      </c>
    </row>
    <row r="248" spans="2:8" ht="15.6" x14ac:dyDescent="0.3">
      <c r="B248" s="36">
        <v>9</v>
      </c>
      <c r="C248" s="36">
        <v>20230227</v>
      </c>
      <c r="D248" s="215">
        <v>0.207404012</v>
      </c>
      <c r="E248" s="216">
        <v>0.21499241429999999</v>
      </c>
      <c r="F248" s="216">
        <v>0.27130873919999998</v>
      </c>
      <c r="G248" s="216">
        <v>0.23867689889999999</v>
      </c>
      <c r="H248" s="216">
        <v>0.30394057940000002</v>
      </c>
    </row>
    <row r="249" spans="2:8" ht="15.6" x14ac:dyDescent="0.3">
      <c r="B249" s="36">
        <v>0</v>
      </c>
      <c r="C249" s="36">
        <v>20230228</v>
      </c>
      <c r="D249" s="215">
        <v>0.2040151627</v>
      </c>
      <c r="E249" s="216">
        <v>0.21206596359999999</v>
      </c>
      <c r="F249" s="216">
        <v>0.2706310649</v>
      </c>
      <c r="G249" s="216">
        <v>0.2348804001</v>
      </c>
      <c r="H249" s="216">
        <v>0.30638172969999999</v>
      </c>
    </row>
    <row r="250" spans="2:8" ht="15.6" x14ac:dyDescent="0.3">
      <c r="B250" s="36">
        <v>0</v>
      </c>
      <c r="C250" s="36">
        <v>20230301</v>
      </c>
      <c r="D250" s="215">
        <v>0.2020370078</v>
      </c>
      <c r="E250" s="216">
        <v>0.2111426075</v>
      </c>
      <c r="F250" s="216">
        <v>0.26894103580000001</v>
      </c>
      <c r="G250" s="216">
        <v>0.2327100138</v>
      </c>
      <c r="H250" s="216">
        <v>0.30517205780000001</v>
      </c>
    </row>
    <row r="251" spans="2:8" ht="15.6" x14ac:dyDescent="0.3">
      <c r="B251" s="36">
        <v>0</v>
      </c>
      <c r="C251" s="36">
        <v>20230302</v>
      </c>
      <c r="D251" s="215">
        <v>0.20532927670000001</v>
      </c>
      <c r="E251" s="216">
        <v>0.2151358156</v>
      </c>
      <c r="F251" s="216">
        <v>0.2682480498</v>
      </c>
      <c r="G251" s="216">
        <v>0.2325295543</v>
      </c>
      <c r="H251" s="216">
        <v>0.3039665453</v>
      </c>
    </row>
    <row r="252" spans="2:8" ht="15.6" x14ac:dyDescent="0.3">
      <c r="B252" s="36">
        <v>0</v>
      </c>
      <c r="C252" s="36">
        <v>20230303</v>
      </c>
      <c r="D252" s="215">
        <v>0.21210843269999999</v>
      </c>
      <c r="E252" s="216">
        <v>0.22124774859999999</v>
      </c>
      <c r="F252" s="216">
        <v>0.26881756629999998</v>
      </c>
      <c r="G252" s="216">
        <v>0.23236259170000001</v>
      </c>
      <c r="H252" s="216">
        <v>0.30527254100000001</v>
      </c>
    </row>
    <row r="253" spans="2:8" ht="15.6" x14ac:dyDescent="0.3">
      <c r="B253" s="36">
        <v>0</v>
      </c>
      <c r="C253" s="36">
        <v>20230304</v>
      </c>
      <c r="D253" s="215">
        <v>0.21581906679999999</v>
      </c>
      <c r="E253" s="216">
        <v>0.224300796</v>
      </c>
      <c r="F253" s="216">
        <v>0.26986467190000002</v>
      </c>
      <c r="G253" s="216">
        <v>0.23386075200000001</v>
      </c>
      <c r="H253" s="216">
        <v>0.30586859189999999</v>
      </c>
    </row>
    <row r="254" spans="2:8" ht="15.6" x14ac:dyDescent="0.3">
      <c r="B254" s="36">
        <v>0</v>
      </c>
      <c r="C254" s="36">
        <v>20230305</v>
      </c>
      <c r="D254" s="215">
        <v>0.21955835949999999</v>
      </c>
      <c r="E254" s="216">
        <v>0.22541691599999999</v>
      </c>
      <c r="F254" s="216">
        <v>0.27096730409999997</v>
      </c>
      <c r="G254" s="216">
        <v>0.2373810177</v>
      </c>
      <c r="H254" s="216">
        <v>0.30455359050000003</v>
      </c>
    </row>
    <row r="255" spans="2:8" ht="15.6" x14ac:dyDescent="0.3">
      <c r="B255" s="36">
        <v>10</v>
      </c>
      <c r="C255" s="36">
        <v>20230306</v>
      </c>
      <c r="D255" s="215">
        <v>0.21467859449999999</v>
      </c>
      <c r="E255" s="216">
        <v>0.21878477199999999</v>
      </c>
      <c r="F255" s="216">
        <v>0.27255680650000003</v>
      </c>
      <c r="G255" s="216">
        <v>0.24153906859999999</v>
      </c>
      <c r="H255" s="216">
        <v>0.30357454449999999</v>
      </c>
    </row>
    <row r="256" spans="2:8" ht="15.6" x14ac:dyDescent="0.3">
      <c r="B256" s="36">
        <v>0</v>
      </c>
      <c r="C256" s="36">
        <v>20230307</v>
      </c>
      <c r="D256" s="215">
        <v>0.21020964040000001</v>
      </c>
      <c r="E256" s="216">
        <v>0.21297283359999999</v>
      </c>
      <c r="F256" s="216">
        <v>0.27337248889999999</v>
      </c>
      <c r="G256" s="216">
        <v>0.2428208047</v>
      </c>
      <c r="H256" s="216">
        <v>0.30392417309999997</v>
      </c>
    </row>
    <row r="257" spans="2:8" ht="15.6" x14ac:dyDescent="0.3">
      <c r="B257" s="36">
        <v>0</v>
      </c>
      <c r="C257" s="36">
        <v>20230308</v>
      </c>
      <c r="D257" s="215">
        <v>0.20766396940000001</v>
      </c>
      <c r="E257" s="216">
        <v>0.20986511769999999</v>
      </c>
      <c r="F257" s="216">
        <v>0.27413681649999999</v>
      </c>
      <c r="G257" s="216">
        <v>0.24306980850000001</v>
      </c>
      <c r="H257" s="216">
        <v>0.30520382460000001</v>
      </c>
    </row>
    <row r="258" spans="2:8" ht="15.6" x14ac:dyDescent="0.3">
      <c r="B258" s="36">
        <v>0</v>
      </c>
      <c r="C258" s="36">
        <v>20230309</v>
      </c>
      <c r="D258" s="215">
        <v>0.20359232890000001</v>
      </c>
      <c r="E258" s="216">
        <v>0.2063523803</v>
      </c>
      <c r="F258" s="216">
        <v>0.27543249250000001</v>
      </c>
      <c r="G258" s="216">
        <v>0.2413914493</v>
      </c>
      <c r="H258" s="216">
        <v>0.30947353560000002</v>
      </c>
    </row>
    <row r="259" spans="2:8" ht="15.6" x14ac:dyDescent="0.3">
      <c r="B259" s="36">
        <v>0</v>
      </c>
      <c r="C259" s="36">
        <v>20230310</v>
      </c>
      <c r="D259" s="215">
        <v>0.19825949370000001</v>
      </c>
      <c r="E259" s="216">
        <v>0.20176254190000001</v>
      </c>
      <c r="F259" s="216">
        <v>0.27610558270000002</v>
      </c>
      <c r="G259" s="216">
        <v>0.2388496373</v>
      </c>
      <c r="H259" s="216">
        <v>0.313361528</v>
      </c>
    </row>
    <row r="260" spans="2:8" ht="15.6" x14ac:dyDescent="0.3">
      <c r="B260" s="36">
        <v>0</v>
      </c>
      <c r="C260" s="36">
        <v>20230311</v>
      </c>
      <c r="D260" s="215">
        <v>0.19507959629999999</v>
      </c>
      <c r="E260" s="216">
        <v>0.2003409357</v>
      </c>
      <c r="F260" s="216">
        <v>0.27620865630000002</v>
      </c>
      <c r="G260" s="216">
        <v>0.2365050702</v>
      </c>
      <c r="H260" s="216">
        <v>0.31591224229999998</v>
      </c>
    </row>
    <row r="261" spans="2:8" ht="15.6" x14ac:dyDescent="0.3">
      <c r="B261" s="36">
        <v>0</v>
      </c>
      <c r="C261" s="36">
        <v>20230312</v>
      </c>
      <c r="D261" s="215">
        <v>0.19278158710000001</v>
      </c>
      <c r="E261" s="216">
        <v>0.19839711190000001</v>
      </c>
      <c r="F261" s="216">
        <v>0.27720310399999998</v>
      </c>
      <c r="G261" s="216">
        <v>0.23577993189999999</v>
      </c>
      <c r="H261" s="216">
        <v>0.31862627609999999</v>
      </c>
    </row>
    <row r="262" spans="2:8" ht="15.6" x14ac:dyDescent="0.3">
      <c r="B262" s="36">
        <v>11</v>
      </c>
      <c r="C262" s="36">
        <v>20230313</v>
      </c>
      <c r="D262" s="215">
        <v>0.19534129140000001</v>
      </c>
      <c r="E262" s="216">
        <v>0.20113442270000001</v>
      </c>
      <c r="F262" s="216">
        <v>0.27741056069999998</v>
      </c>
      <c r="G262" s="216">
        <v>0.23143870990000001</v>
      </c>
      <c r="H262" s="216">
        <v>0.32338241159999997</v>
      </c>
    </row>
    <row r="263" spans="2:8" ht="15.6" x14ac:dyDescent="0.3">
      <c r="B263" s="36">
        <v>0</v>
      </c>
      <c r="C263" s="36">
        <v>20230314</v>
      </c>
      <c r="D263" s="215">
        <v>0.2008500382</v>
      </c>
      <c r="E263" s="216">
        <v>0.20658127230000001</v>
      </c>
      <c r="F263" s="216">
        <v>0.27775404110000002</v>
      </c>
      <c r="G263" s="216">
        <v>0.22859344749999999</v>
      </c>
      <c r="H263" s="216">
        <v>0.32691463459999998</v>
      </c>
    </row>
    <row r="264" spans="2:8" ht="15.6" x14ac:dyDescent="0.3">
      <c r="B264" s="36">
        <v>0</v>
      </c>
      <c r="C264" s="36">
        <v>20230315</v>
      </c>
      <c r="D264" s="215">
        <v>0.20356923120000001</v>
      </c>
      <c r="E264" s="216">
        <v>0.20868596619999999</v>
      </c>
      <c r="F264" s="216">
        <v>0.27857622990000003</v>
      </c>
      <c r="G264" s="216">
        <v>0.2261615324</v>
      </c>
      <c r="H264" s="216">
        <v>0.33099092740000002</v>
      </c>
    </row>
    <row r="265" spans="2:8" ht="15.6" x14ac:dyDescent="0.3">
      <c r="B265" s="36">
        <v>0</v>
      </c>
      <c r="C265" s="36">
        <v>20230316</v>
      </c>
      <c r="D265" s="215">
        <v>0.2036478089</v>
      </c>
      <c r="E265" s="216">
        <v>0.20745863370000001</v>
      </c>
      <c r="F265" s="216">
        <v>0.27915364030000001</v>
      </c>
      <c r="G265" s="216">
        <v>0.22755861259999999</v>
      </c>
      <c r="H265" s="216">
        <v>0.33074866790000002</v>
      </c>
    </row>
    <row r="266" spans="2:8" ht="15.6" x14ac:dyDescent="0.3">
      <c r="B266" s="36">
        <v>0</v>
      </c>
      <c r="C266" s="36">
        <v>20230317</v>
      </c>
      <c r="D266" s="215">
        <v>0.2064568303</v>
      </c>
      <c r="E266" s="216">
        <v>0.20911589019999999</v>
      </c>
      <c r="F266" s="216">
        <v>0.28017363909999998</v>
      </c>
      <c r="G266" s="216">
        <v>0.2284546267</v>
      </c>
      <c r="H266" s="216">
        <v>0.33189265150000002</v>
      </c>
    </row>
    <row r="267" spans="2:8" ht="15.6" x14ac:dyDescent="0.3">
      <c r="B267" s="36">
        <v>0</v>
      </c>
      <c r="C267" s="36">
        <v>20230318</v>
      </c>
      <c r="D267" s="215">
        <v>0.20696564179999999</v>
      </c>
      <c r="E267" s="216">
        <v>0.20926185380000001</v>
      </c>
      <c r="F267" s="216">
        <v>0.28082698969999997</v>
      </c>
      <c r="G267" s="216">
        <v>0.22785169329999999</v>
      </c>
      <c r="H267" s="216">
        <v>0.33380228610000001</v>
      </c>
    </row>
    <row r="268" spans="2:8" ht="15.6" x14ac:dyDescent="0.3">
      <c r="B268" s="36">
        <v>0</v>
      </c>
      <c r="C268" s="36">
        <v>20230319</v>
      </c>
      <c r="D268" s="215">
        <v>0.21590428410000001</v>
      </c>
      <c r="E268" s="216">
        <v>0.21876356050000001</v>
      </c>
      <c r="F268" s="216">
        <v>0.28102295620000001</v>
      </c>
      <c r="G268" s="216">
        <v>0.22655685859999999</v>
      </c>
      <c r="H268" s="216">
        <v>0.33548905379999999</v>
      </c>
    </row>
    <row r="269" spans="2:8" ht="15.6" x14ac:dyDescent="0.3">
      <c r="B269" s="36">
        <v>12</v>
      </c>
      <c r="C269" s="36">
        <v>20230320</v>
      </c>
      <c r="D269" s="215">
        <v>0.21975260520000001</v>
      </c>
      <c r="E269" s="216">
        <v>0.2230598617</v>
      </c>
      <c r="F269" s="216">
        <v>0.28126484880000002</v>
      </c>
      <c r="G269" s="216">
        <v>0.2266425323</v>
      </c>
      <c r="H269" s="216">
        <v>0.33588716530000001</v>
      </c>
    </row>
    <row r="270" spans="2:8" ht="15.6" x14ac:dyDescent="0.3">
      <c r="B270" s="36">
        <v>0</v>
      </c>
      <c r="C270" s="36">
        <v>20230321</v>
      </c>
      <c r="D270" s="215">
        <v>0.22164499030000001</v>
      </c>
      <c r="E270" s="216">
        <v>0.2259314147</v>
      </c>
      <c r="F270" s="216">
        <v>0.2811445903</v>
      </c>
      <c r="G270" s="216">
        <v>0.2274260501</v>
      </c>
      <c r="H270" s="216">
        <v>0.33486313039999999</v>
      </c>
    </row>
    <row r="271" spans="2:8" ht="15.6" x14ac:dyDescent="0.3">
      <c r="B271" s="36">
        <v>0</v>
      </c>
      <c r="C271" s="36">
        <v>20230322</v>
      </c>
      <c r="D271" s="215">
        <v>0.22646365460000001</v>
      </c>
      <c r="E271" s="216">
        <v>0.2312537757</v>
      </c>
      <c r="F271" s="216">
        <v>0.28050297639999999</v>
      </c>
      <c r="G271" s="216">
        <v>0.227526376</v>
      </c>
      <c r="H271" s="216">
        <v>0.33347957680000001</v>
      </c>
    </row>
    <row r="272" spans="2:8" ht="15.6" x14ac:dyDescent="0.3">
      <c r="B272" s="36">
        <v>0</v>
      </c>
      <c r="C272" s="36">
        <v>20230323</v>
      </c>
      <c r="D272" s="215">
        <v>0.23337259430000001</v>
      </c>
      <c r="E272" s="216">
        <v>0.23845905919999999</v>
      </c>
      <c r="F272" s="216">
        <v>0.27903861340000002</v>
      </c>
      <c r="G272" s="216">
        <v>0.225255924</v>
      </c>
      <c r="H272" s="216">
        <v>0.3328213028</v>
      </c>
    </row>
    <row r="273" spans="2:8" ht="15.6" x14ac:dyDescent="0.3">
      <c r="B273" s="36">
        <v>0</v>
      </c>
      <c r="C273" s="36">
        <v>20230324</v>
      </c>
      <c r="D273" s="215">
        <v>0.23706547559999999</v>
      </c>
      <c r="E273" s="216">
        <v>0.24225527599999999</v>
      </c>
      <c r="F273" s="216">
        <v>0.27672883590000003</v>
      </c>
      <c r="G273" s="216">
        <v>0.2241203779</v>
      </c>
      <c r="H273" s="216">
        <v>0.329337294</v>
      </c>
    </row>
    <row r="274" spans="2:8" ht="15.6" x14ac:dyDescent="0.3">
      <c r="B274" s="36">
        <v>0</v>
      </c>
      <c r="C274" s="36">
        <v>20230325</v>
      </c>
      <c r="D274" s="215">
        <v>0.24322101090000001</v>
      </c>
      <c r="E274" s="216">
        <v>0.24712573360000001</v>
      </c>
      <c r="F274" s="216">
        <v>0.27537587320000001</v>
      </c>
      <c r="G274" s="216">
        <v>0.22492085549999999</v>
      </c>
      <c r="H274" s="216">
        <v>0.32583089100000001</v>
      </c>
    </row>
    <row r="275" spans="2:8" ht="15.6" x14ac:dyDescent="0.3">
      <c r="B275" s="36">
        <v>0</v>
      </c>
      <c r="C275" s="36">
        <v>20230326</v>
      </c>
      <c r="D275" s="215">
        <v>0.241974361</v>
      </c>
      <c r="E275" s="216">
        <v>0.24490928379999999</v>
      </c>
      <c r="F275" s="216">
        <v>0.27359417730000002</v>
      </c>
      <c r="G275" s="216">
        <v>0.2240359898</v>
      </c>
      <c r="H275" s="216">
        <v>0.32315236479999998</v>
      </c>
    </row>
    <row r="276" spans="2:8" ht="15.6" x14ac:dyDescent="0.3">
      <c r="B276" s="36">
        <v>13</v>
      </c>
      <c r="C276" s="36">
        <v>20230327</v>
      </c>
      <c r="D276" s="215">
        <v>0.2431308043</v>
      </c>
      <c r="E276" s="216">
        <v>0.2452940012</v>
      </c>
      <c r="F276" s="216">
        <v>0.27235306720000002</v>
      </c>
      <c r="G276" s="216">
        <v>0.22371869850000001</v>
      </c>
      <c r="H276" s="216">
        <v>0.32098743600000001</v>
      </c>
    </row>
    <row r="277" spans="2:8" ht="15.6" x14ac:dyDescent="0.3">
      <c r="B277" s="36">
        <v>0</v>
      </c>
      <c r="C277" s="36">
        <v>20230328</v>
      </c>
      <c r="D277" s="215">
        <v>0.2428426041</v>
      </c>
      <c r="E277" s="216">
        <v>0.2440266331</v>
      </c>
      <c r="F277" s="216">
        <v>0.2711701031</v>
      </c>
      <c r="G277" s="216">
        <v>0.2219635164</v>
      </c>
      <c r="H277" s="216">
        <v>0.3203766898</v>
      </c>
    </row>
    <row r="278" spans="2:8" ht="15.6" x14ac:dyDescent="0.3">
      <c r="B278" s="36">
        <v>0</v>
      </c>
      <c r="C278" s="36">
        <v>20230329</v>
      </c>
      <c r="D278" s="215">
        <v>0.23877390400000001</v>
      </c>
      <c r="E278" s="216">
        <v>0.2394788299</v>
      </c>
      <c r="F278" s="216">
        <v>0.26985551730000001</v>
      </c>
      <c r="G278" s="216">
        <v>0.2221342493</v>
      </c>
      <c r="H278" s="216">
        <v>0.3175767853</v>
      </c>
    </row>
    <row r="279" spans="2:8" ht="15.6" x14ac:dyDescent="0.3">
      <c r="B279" s="36">
        <v>0</v>
      </c>
      <c r="C279" s="36">
        <v>20230330</v>
      </c>
      <c r="D279" s="215">
        <v>0.23505620399999999</v>
      </c>
      <c r="E279" s="216">
        <v>0.2364313643</v>
      </c>
      <c r="F279" s="216">
        <v>0.26861577289999999</v>
      </c>
      <c r="G279" s="216">
        <v>0.22188572649999999</v>
      </c>
      <c r="H279" s="216">
        <v>0.3153458193</v>
      </c>
    </row>
    <row r="280" spans="2:8" ht="15.6" x14ac:dyDescent="0.3">
      <c r="B280" s="36">
        <v>0</v>
      </c>
      <c r="C280" s="36">
        <v>20230331</v>
      </c>
      <c r="D280" s="215">
        <v>0.22971097770000001</v>
      </c>
      <c r="E280" s="216">
        <v>0.23133927100000001</v>
      </c>
      <c r="F280" s="216">
        <v>0.26842957000000001</v>
      </c>
      <c r="G280" s="216">
        <v>0.22098381070000001</v>
      </c>
      <c r="H280" s="216">
        <v>0.31587532930000001</v>
      </c>
    </row>
    <row r="281" spans="2:8" ht="15.6" x14ac:dyDescent="0.3">
      <c r="B281" s="36">
        <v>0</v>
      </c>
      <c r="C281" s="36">
        <v>20230401</v>
      </c>
      <c r="D281" s="215">
        <v>0.2205629107</v>
      </c>
      <c r="E281" s="216">
        <v>0.22231214090000001</v>
      </c>
      <c r="F281" s="216">
        <v>0.26774225639999999</v>
      </c>
      <c r="G281" s="216">
        <v>0.2185629845</v>
      </c>
      <c r="H281" s="216">
        <v>0.31692152829999998</v>
      </c>
    </row>
    <row r="282" spans="2:8" ht="15.6" x14ac:dyDescent="0.3">
      <c r="B282" s="36">
        <v>0</v>
      </c>
      <c r="C282" s="36">
        <v>20230402</v>
      </c>
      <c r="D282" s="215">
        <v>0.21514501120000001</v>
      </c>
      <c r="E282" s="216">
        <v>0.2168325851</v>
      </c>
      <c r="F282" s="216">
        <v>0.26757775379999998</v>
      </c>
      <c r="G282" s="216">
        <v>0.21895253319999999</v>
      </c>
      <c r="H282" s="216">
        <v>0.31620297429999999</v>
      </c>
    </row>
    <row r="283" spans="2:8" ht="15.6" x14ac:dyDescent="0.3">
      <c r="B283" s="36">
        <v>14</v>
      </c>
      <c r="C283" s="36">
        <v>20230403</v>
      </c>
      <c r="D283" s="215">
        <v>0.20843687869999999</v>
      </c>
      <c r="E283" s="216">
        <v>0.2109326285</v>
      </c>
      <c r="F283" s="216">
        <v>0.2671954379</v>
      </c>
      <c r="G283" s="216">
        <v>0.22076004329999999</v>
      </c>
      <c r="H283" s="216">
        <v>0.31363083260000002</v>
      </c>
    </row>
    <row r="284" spans="2:8" ht="15.6" x14ac:dyDescent="0.3">
      <c r="B284" s="36">
        <v>0</v>
      </c>
      <c r="C284" s="36">
        <v>20230404</v>
      </c>
      <c r="D284" s="215">
        <v>0.2039578886</v>
      </c>
      <c r="E284" s="216">
        <v>0.20694802649999999</v>
      </c>
      <c r="F284" s="216">
        <v>0.26751038049999998</v>
      </c>
      <c r="G284" s="216">
        <v>0.22308328420000001</v>
      </c>
      <c r="H284" s="216">
        <v>0.3119374768</v>
      </c>
    </row>
    <row r="285" spans="2:8" ht="15.6" x14ac:dyDescent="0.3">
      <c r="B285" s="36">
        <v>0</v>
      </c>
      <c r="C285" s="36">
        <v>20230405</v>
      </c>
      <c r="D285" s="215">
        <v>0.20211943939999999</v>
      </c>
      <c r="E285" s="216">
        <v>0.20560716509999999</v>
      </c>
      <c r="F285" s="216">
        <v>0.26756222210000002</v>
      </c>
      <c r="G285" s="216">
        <v>0.22359301619999999</v>
      </c>
      <c r="H285" s="216">
        <v>0.31153142810000001</v>
      </c>
    </row>
    <row r="286" spans="2:8" ht="15.6" x14ac:dyDescent="0.3">
      <c r="B286" s="36">
        <v>0</v>
      </c>
      <c r="C286" s="36">
        <v>20230406</v>
      </c>
      <c r="D286" s="215">
        <v>0.2017305727</v>
      </c>
      <c r="E286" s="216">
        <v>0.20443526619999999</v>
      </c>
      <c r="F286" s="216">
        <v>0.26771754949999998</v>
      </c>
      <c r="G286" s="216">
        <v>0.22546900280000001</v>
      </c>
      <c r="H286" s="216">
        <v>0.30996609619999999</v>
      </c>
    </row>
    <row r="287" spans="2:8" ht="15.6" x14ac:dyDescent="0.3">
      <c r="B287" s="36">
        <v>0</v>
      </c>
      <c r="C287" s="36">
        <v>20230407</v>
      </c>
      <c r="D287" s="215">
        <v>0.1988326446</v>
      </c>
      <c r="E287" s="216">
        <v>0.20155208960000001</v>
      </c>
      <c r="F287" s="216">
        <v>0.26712505939999998</v>
      </c>
      <c r="G287" s="216">
        <v>0.22747314339999999</v>
      </c>
      <c r="H287" s="216">
        <v>0.30677697539999998</v>
      </c>
    </row>
    <row r="288" spans="2:8" ht="15.6" x14ac:dyDescent="0.3">
      <c r="B288" s="36">
        <v>0</v>
      </c>
      <c r="C288" s="36">
        <v>20230408</v>
      </c>
      <c r="D288" s="215">
        <v>0.2004173786</v>
      </c>
      <c r="E288" s="216">
        <v>0.20317959390000001</v>
      </c>
      <c r="F288" s="216">
        <v>0.2662778234</v>
      </c>
      <c r="G288" s="216">
        <v>0.23043625170000001</v>
      </c>
      <c r="H288" s="216">
        <v>0.30211939519999997</v>
      </c>
    </row>
    <row r="289" spans="2:8" ht="15.6" x14ac:dyDescent="0.3">
      <c r="B289" s="36">
        <v>0</v>
      </c>
      <c r="C289" s="36">
        <v>20230409</v>
      </c>
      <c r="D289" s="215">
        <v>0.19921175590000001</v>
      </c>
      <c r="E289" s="216">
        <v>0.2023233327</v>
      </c>
      <c r="F289" s="216">
        <v>0.26573162189999999</v>
      </c>
      <c r="G289" s="216">
        <v>0.23171852970000001</v>
      </c>
      <c r="H289" s="216">
        <v>0.29974471409999998</v>
      </c>
    </row>
    <row r="290" spans="2:8" ht="15.6" x14ac:dyDescent="0.3">
      <c r="B290" s="36">
        <v>15</v>
      </c>
      <c r="C290" s="36">
        <v>20230410</v>
      </c>
      <c r="D290" s="215">
        <v>0.19817222949999999</v>
      </c>
      <c r="E290" s="216">
        <v>0.20110029060000001</v>
      </c>
      <c r="F290" s="216">
        <v>0.26535285209999998</v>
      </c>
      <c r="G290" s="216">
        <v>0.23158874360000001</v>
      </c>
      <c r="H290" s="216">
        <v>0.29911696059999998</v>
      </c>
    </row>
    <row r="291" spans="2:8" ht="15.6" x14ac:dyDescent="0.3">
      <c r="B291" s="36">
        <v>0</v>
      </c>
      <c r="C291" s="36">
        <v>20230411</v>
      </c>
      <c r="D291" s="215">
        <v>0.19726554939999999</v>
      </c>
      <c r="E291" s="216">
        <v>0.2000123197</v>
      </c>
      <c r="F291" s="216">
        <v>0.26409000069999999</v>
      </c>
      <c r="G291" s="216">
        <v>0.23222546720000001</v>
      </c>
      <c r="H291" s="216">
        <v>0.29595453420000001</v>
      </c>
    </row>
    <row r="292" spans="2:8" ht="15.6" x14ac:dyDescent="0.3">
      <c r="B292" s="36">
        <v>0</v>
      </c>
      <c r="C292" s="36">
        <v>20230412</v>
      </c>
      <c r="D292" s="215">
        <v>0.1971085484</v>
      </c>
      <c r="E292" s="216">
        <v>0.19950401810000001</v>
      </c>
      <c r="F292" s="216">
        <v>0.26315773009999999</v>
      </c>
      <c r="G292" s="216">
        <v>0.2319872785</v>
      </c>
      <c r="H292" s="216">
        <v>0.29432818160000002</v>
      </c>
    </row>
    <row r="293" spans="2:8" ht="15.6" x14ac:dyDescent="0.3">
      <c r="B293" s="36">
        <v>0</v>
      </c>
      <c r="C293" s="36">
        <v>20230413</v>
      </c>
      <c r="D293" s="215">
        <v>0.19497331079999999</v>
      </c>
      <c r="E293" s="216">
        <v>0.19870095779999999</v>
      </c>
      <c r="F293" s="216">
        <v>0.26171213240000002</v>
      </c>
      <c r="G293" s="216">
        <v>0.22969288309999999</v>
      </c>
      <c r="H293" s="216">
        <v>0.29373138170000002</v>
      </c>
    </row>
    <row r="294" spans="2:8" ht="15.6" x14ac:dyDescent="0.3">
      <c r="B294" s="36">
        <v>0</v>
      </c>
      <c r="C294" s="36">
        <v>20230414</v>
      </c>
      <c r="D294" s="215">
        <v>0.19432642180000001</v>
      </c>
      <c r="E294" s="216">
        <v>0.19981640840000001</v>
      </c>
      <c r="F294" s="216">
        <v>0.26139378639999999</v>
      </c>
      <c r="G294" s="216">
        <v>0.23046557740000001</v>
      </c>
      <c r="H294" s="216">
        <v>0.29232199530000003</v>
      </c>
    </row>
    <row r="295" spans="2:8" ht="15.6" x14ac:dyDescent="0.3">
      <c r="B295" s="36">
        <v>0</v>
      </c>
      <c r="C295" s="36">
        <v>20230415</v>
      </c>
      <c r="D295" s="215">
        <v>0.19425493730000001</v>
      </c>
      <c r="E295" s="216">
        <v>0.20092281510000001</v>
      </c>
      <c r="F295" s="216">
        <v>0.2607462217</v>
      </c>
      <c r="G295" s="216">
        <v>0.22985877169999999</v>
      </c>
      <c r="H295" s="216">
        <v>0.29163367169999999</v>
      </c>
    </row>
    <row r="296" spans="2:8" ht="15.6" x14ac:dyDescent="0.3">
      <c r="B296" s="36">
        <v>0</v>
      </c>
      <c r="C296" s="36">
        <v>20230416</v>
      </c>
      <c r="D296" s="215">
        <v>0.1981564002</v>
      </c>
      <c r="E296" s="216">
        <v>0.20576904069999999</v>
      </c>
      <c r="F296" s="216">
        <v>0.25989279879999999</v>
      </c>
      <c r="G296" s="216">
        <v>0.2302582618</v>
      </c>
      <c r="H296" s="216">
        <v>0.2895273357</v>
      </c>
    </row>
    <row r="297" spans="2:8" ht="15.6" x14ac:dyDescent="0.3">
      <c r="B297" s="36">
        <v>16</v>
      </c>
      <c r="C297" s="36">
        <v>20230417</v>
      </c>
      <c r="D297" s="215">
        <v>0.2017906716</v>
      </c>
      <c r="E297" s="216">
        <v>0.2090030383</v>
      </c>
      <c r="F297" s="216">
        <v>0.25826492049999999</v>
      </c>
      <c r="G297" s="216">
        <v>0.23160938240000001</v>
      </c>
      <c r="H297" s="216">
        <v>0.28492045849999997</v>
      </c>
    </row>
    <row r="298" spans="2:8" ht="15.6" x14ac:dyDescent="0.3">
      <c r="B298" s="36">
        <v>0</v>
      </c>
      <c r="C298" s="36">
        <v>20230418</v>
      </c>
      <c r="D298" s="215">
        <v>0.2030992824</v>
      </c>
      <c r="E298" s="216">
        <v>0.21011807399999999</v>
      </c>
      <c r="F298" s="216">
        <v>0.25764528790000002</v>
      </c>
      <c r="G298" s="216">
        <v>0.23208077369999999</v>
      </c>
      <c r="H298" s="216">
        <v>0.28320980200000001</v>
      </c>
    </row>
    <row r="299" spans="2:8" ht="15.6" x14ac:dyDescent="0.3">
      <c r="B299" s="36">
        <v>0</v>
      </c>
      <c r="C299" s="36">
        <v>20230419</v>
      </c>
      <c r="D299" s="215">
        <v>0.20490730039999999</v>
      </c>
      <c r="E299" s="216">
        <v>0.2117552113</v>
      </c>
      <c r="F299" s="216">
        <v>0.2572196007</v>
      </c>
      <c r="G299" s="216">
        <v>0.23231131029999999</v>
      </c>
      <c r="H299" s="216">
        <v>0.28212789109999997</v>
      </c>
    </row>
    <row r="300" spans="2:8" ht="15.6" x14ac:dyDescent="0.3">
      <c r="B300" s="36">
        <v>0</v>
      </c>
      <c r="C300" s="36">
        <v>20230420</v>
      </c>
      <c r="D300" s="215">
        <v>0.20392517809999999</v>
      </c>
      <c r="E300" s="216">
        <v>0.2092573657</v>
      </c>
      <c r="F300" s="216">
        <v>0.25692893290000002</v>
      </c>
      <c r="G300" s="216">
        <v>0.23321954489999999</v>
      </c>
      <c r="H300" s="216">
        <v>0.28063832090000002</v>
      </c>
    </row>
    <row r="301" spans="2:8" ht="15.6" x14ac:dyDescent="0.3">
      <c r="B301" s="36">
        <v>0</v>
      </c>
      <c r="C301" s="36">
        <v>20230421</v>
      </c>
      <c r="D301" s="215">
        <v>0.2036633541</v>
      </c>
      <c r="E301" s="216">
        <v>0.20675811890000001</v>
      </c>
      <c r="F301" s="216">
        <v>0.25642176909999997</v>
      </c>
      <c r="G301" s="216">
        <v>0.23089744549999999</v>
      </c>
      <c r="H301" s="216">
        <v>0.28194609269999998</v>
      </c>
    </row>
    <row r="302" spans="2:8" ht="15.6" x14ac:dyDescent="0.3">
      <c r="B302" s="36">
        <v>0</v>
      </c>
      <c r="C302" s="36">
        <v>20230422</v>
      </c>
      <c r="D302" s="215">
        <v>0.19791592990000001</v>
      </c>
      <c r="E302" s="216">
        <v>0.200196399</v>
      </c>
      <c r="F302" s="216">
        <v>0.25604158659999998</v>
      </c>
      <c r="G302" s="216">
        <v>0.2308819349</v>
      </c>
      <c r="H302" s="216">
        <v>0.28120123819999998</v>
      </c>
    </row>
    <row r="303" spans="2:8" ht="15.6" x14ac:dyDescent="0.3">
      <c r="B303" s="36">
        <v>0</v>
      </c>
      <c r="C303" s="36">
        <v>20230423</v>
      </c>
      <c r="D303" s="215">
        <v>0.1936442558</v>
      </c>
      <c r="E303" s="216">
        <v>0.195276952</v>
      </c>
      <c r="F303" s="216">
        <v>0.25530192930000001</v>
      </c>
      <c r="G303" s="216">
        <v>0.23028231099999999</v>
      </c>
      <c r="H303" s="216">
        <v>0.2803215476</v>
      </c>
    </row>
    <row r="304" spans="2:8" ht="15.6" x14ac:dyDescent="0.3">
      <c r="B304" s="36">
        <v>17</v>
      </c>
      <c r="C304" s="36">
        <v>20230424</v>
      </c>
      <c r="D304" s="215">
        <v>0.18842974309999999</v>
      </c>
      <c r="E304" s="216">
        <v>0.19203553879999999</v>
      </c>
      <c r="F304" s="216">
        <v>0.25465542130000002</v>
      </c>
      <c r="G304" s="216">
        <v>0.22874716</v>
      </c>
      <c r="H304" s="216">
        <v>0.28056368259999998</v>
      </c>
    </row>
    <row r="305" spans="2:8" ht="15.6" x14ac:dyDescent="0.3">
      <c r="B305" s="36">
        <v>0</v>
      </c>
      <c r="C305" s="36">
        <v>20230425</v>
      </c>
      <c r="D305" s="215">
        <v>0.1838738815</v>
      </c>
      <c r="E305" s="216">
        <v>0.1913049137</v>
      </c>
      <c r="F305" s="216">
        <v>0.25368389460000002</v>
      </c>
      <c r="G305" s="216">
        <v>0.22697997180000001</v>
      </c>
      <c r="H305" s="216">
        <v>0.28038781730000001</v>
      </c>
    </row>
    <row r="306" spans="2:8" ht="15.6" x14ac:dyDescent="0.3">
      <c r="B306" s="36">
        <v>0</v>
      </c>
      <c r="C306" s="36">
        <v>20230426</v>
      </c>
      <c r="D306" s="215">
        <v>0.18070518529999999</v>
      </c>
      <c r="E306" s="216">
        <v>0.1913895917</v>
      </c>
      <c r="F306" s="216">
        <v>0.25231194620000003</v>
      </c>
      <c r="G306" s="216">
        <v>0.22420849239999999</v>
      </c>
      <c r="H306" s="216">
        <v>0.28041539999999998</v>
      </c>
    </row>
    <row r="307" spans="2:8" ht="15.6" x14ac:dyDescent="0.3">
      <c r="B307" s="36">
        <v>0</v>
      </c>
      <c r="C307" s="36">
        <v>20230427</v>
      </c>
      <c r="D307" s="215">
        <v>0.17891090039999999</v>
      </c>
      <c r="E307" s="216">
        <v>0.19064667709999999</v>
      </c>
      <c r="F307" s="216">
        <v>0.25161288259999998</v>
      </c>
      <c r="G307" s="216">
        <v>0.2220491846</v>
      </c>
      <c r="H307" s="216">
        <v>0.2811765805</v>
      </c>
    </row>
    <row r="308" spans="2:8" ht="15.6" x14ac:dyDescent="0.3">
      <c r="B308" s="36">
        <v>0</v>
      </c>
      <c r="C308" s="36">
        <v>20230428</v>
      </c>
      <c r="D308" s="215">
        <v>0.17563556399999999</v>
      </c>
      <c r="E308" s="216">
        <v>0.19152769689999999</v>
      </c>
      <c r="F308" s="216">
        <v>0.24998803620000001</v>
      </c>
      <c r="G308" s="216">
        <v>0.2201438453</v>
      </c>
      <c r="H308" s="216">
        <v>0.2798322271</v>
      </c>
    </row>
    <row r="309" spans="2:8" ht="15.6" x14ac:dyDescent="0.3">
      <c r="B309" s="36">
        <v>0</v>
      </c>
      <c r="C309" s="36">
        <v>20230429</v>
      </c>
      <c r="D309" s="215">
        <v>0.17813785609999999</v>
      </c>
      <c r="E309" s="216">
        <v>0.195535294</v>
      </c>
      <c r="F309" s="216">
        <v>0.24906636870000001</v>
      </c>
      <c r="G309" s="216">
        <v>0.21920910169999999</v>
      </c>
      <c r="H309" s="216">
        <v>0.27892363570000001</v>
      </c>
    </row>
    <row r="310" spans="2:8" ht="15.6" x14ac:dyDescent="0.3">
      <c r="B310" s="36">
        <v>0</v>
      </c>
      <c r="C310" s="36">
        <v>20230430</v>
      </c>
      <c r="D310" s="215">
        <v>0.1767978566</v>
      </c>
      <c r="E310" s="216">
        <v>0.19500298290000001</v>
      </c>
      <c r="F310" s="216">
        <v>0.24784344999999999</v>
      </c>
      <c r="G310" s="216">
        <v>0.21850093749999999</v>
      </c>
      <c r="H310" s="216">
        <v>0.27718596239999999</v>
      </c>
    </row>
    <row r="311" spans="2:8" ht="15.6" x14ac:dyDescent="0.3">
      <c r="B311" s="36">
        <v>18</v>
      </c>
      <c r="C311" s="36">
        <v>20230501</v>
      </c>
      <c r="D311" s="215">
        <v>0.1793642496</v>
      </c>
      <c r="E311" s="216">
        <v>0.1953718901</v>
      </c>
      <c r="F311" s="216">
        <v>0.24678766020000001</v>
      </c>
      <c r="G311" s="216">
        <v>0.21664624739999999</v>
      </c>
      <c r="H311" s="216">
        <v>0.27692907300000003</v>
      </c>
    </row>
    <row r="312" spans="2:8" ht="15.6" x14ac:dyDescent="0.3">
      <c r="B312" s="36">
        <v>0</v>
      </c>
      <c r="C312" s="36">
        <v>20230502</v>
      </c>
      <c r="D312" s="215">
        <v>0.183122906</v>
      </c>
      <c r="E312" s="216">
        <v>0.1951857877</v>
      </c>
      <c r="F312" s="216">
        <v>0.2455476285</v>
      </c>
      <c r="G312" s="216">
        <v>0.21455037469999999</v>
      </c>
      <c r="H312" s="216">
        <v>0.27654488240000002</v>
      </c>
    </row>
    <row r="313" spans="2:8" ht="15.6" x14ac:dyDescent="0.3">
      <c r="B313" s="36">
        <v>0</v>
      </c>
      <c r="C313" s="36">
        <v>20230503</v>
      </c>
      <c r="D313" s="215">
        <v>0.18278864750000001</v>
      </c>
      <c r="E313" s="216">
        <v>0.19159815499999999</v>
      </c>
      <c r="F313" s="216">
        <v>0.24498173519999999</v>
      </c>
      <c r="G313" s="216">
        <v>0.21580236250000001</v>
      </c>
      <c r="H313" s="216">
        <v>0.27416110780000003</v>
      </c>
    </row>
    <row r="314" spans="2:8" ht="15.6" x14ac:dyDescent="0.3">
      <c r="B314" s="36">
        <v>0</v>
      </c>
      <c r="C314" s="36">
        <v>20230504</v>
      </c>
      <c r="D314" s="215">
        <v>0.18266115899999999</v>
      </c>
      <c r="E314" s="216">
        <v>0.19051321099999999</v>
      </c>
      <c r="F314" s="216">
        <v>0.2452618848</v>
      </c>
      <c r="G314" s="216">
        <v>0.21648130739999999</v>
      </c>
      <c r="H314" s="216">
        <v>0.27404246209999999</v>
      </c>
    </row>
    <row r="315" spans="2:8" ht="15.6" x14ac:dyDescent="0.3">
      <c r="B315" s="36">
        <v>0</v>
      </c>
      <c r="C315" s="36">
        <v>20230505</v>
      </c>
      <c r="D315" s="215">
        <v>0.1861802004</v>
      </c>
      <c r="E315" s="216">
        <v>0.18993726320000001</v>
      </c>
      <c r="F315" s="216">
        <v>0.24559101780000001</v>
      </c>
      <c r="G315" s="216">
        <v>0.21655319570000001</v>
      </c>
      <c r="H315" s="216">
        <v>0.27462883999999999</v>
      </c>
    </row>
    <row r="316" spans="2:8" ht="15.6" x14ac:dyDescent="0.3">
      <c r="B316" s="36">
        <v>0</v>
      </c>
      <c r="C316" s="36">
        <v>20230506</v>
      </c>
      <c r="D316" s="215">
        <v>0.1892515209</v>
      </c>
      <c r="E316" s="216">
        <v>0.1909192619</v>
      </c>
      <c r="F316" s="216">
        <v>0.24625756409999999</v>
      </c>
      <c r="G316" s="216">
        <v>0.21623388709999999</v>
      </c>
      <c r="H316" s="216">
        <v>0.27628124120000003</v>
      </c>
    </row>
    <row r="317" spans="2:8" ht="15.6" x14ac:dyDescent="0.3">
      <c r="B317" s="36">
        <v>0</v>
      </c>
      <c r="C317" s="36">
        <v>20230507</v>
      </c>
      <c r="D317" s="215">
        <v>0.19070357360000001</v>
      </c>
      <c r="E317" s="216">
        <v>0.19110776400000001</v>
      </c>
      <c r="F317" s="216">
        <v>0.24756715879999999</v>
      </c>
      <c r="G317" s="216">
        <v>0.21603271839999999</v>
      </c>
      <c r="H317" s="216">
        <v>0.2791015993</v>
      </c>
    </row>
    <row r="318" spans="2:8" ht="15.6" x14ac:dyDescent="0.3">
      <c r="B318" s="36">
        <v>19</v>
      </c>
      <c r="C318" s="36">
        <v>20230508</v>
      </c>
      <c r="D318" s="215">
        <v>0.19082215659999999</v>
      </c>
      <c r="E318" s="216">
        <v>0.19132499759999999</v>
      </c>
      <c r="F318" s="216">
        <v>0.24881060460000001</v>
      </c>
      <c r="G318" s="216">
        <v>0.2179907851</v>
      </c>
      <c r="H318" s="216">
        <v>0.27963042399999999</v>
      </c>
    </row>
    <row r="319" spans="2:8" ht="15.6" x14ac:dyDescent="0.3">
      <c r="B319" s="36">
        <v>0</v>
      </c>
      <c r="C319" s="36">
        <v>20230509</v>
      </c>
      <c r="D319" s="215">
        <v>0.1925912189</v>
      </c>
      <c r="E319" s="216">
        <v>0.19332452089999999</v>
      </c>
      <c r="F319" s="216">
        <v>0.25087530400000002</v>
      </c>
      <c r="G319" s="216">
        <v>0.22023655419999999</v>
      </c>
      <c r="H319" s="216">
        <v>0.2815140538</v>
      </c>
    </row>
    <row r="320" spans="2:8" ht="15.6" x14ac:dyDescent="0.3">
      <c r="B320" s="36">
        <v>0</v>
      </c>
      <c r="C320" s="36">
        <v>20230510</v>
      </c>
      <c r="D320" s="215">
        <v>0.19074119389999999</v>
      </c>
      <c r="E320" s="216">
        <v>0.19150853470000001</v>
      </c>
      <c r="F320" s="216">
        <v>0.25243861090000003</v>
      </c>
      <c r="G320" s="216">
        <v>0.2206874757</v>
      </c>
      <c r="H320" s="216">
        <v>0.28418974619999998</v>
      </c>
    </row>
    <row r="321" spans="2:8" ht="15.6" x14ac:dyDescent="0.3">
      <c r="B321" s="36">
        <v>0</v>
      </c>
      <c r="C321" s="36">
        <v>20230511</v>
      </c>
      <c r="D321" s="215">
        <v>0.1893483805</v>
      </c>
      <c r="E321" s="216">
        <v>0.19004241699999999</v>
      </c>
      <c r="F321" s="216">
        <v>0.25285186929999998</v>
      </c>
      <c r="G321" s="216">
        <v>0.22127730239999999</v>
      </c>
      <c r="H321" s="216">
        <v>0.28442643620000002</v>
      </c>
    </row>
    <row r="322" spans="2:8" ht="15.6" x14ac:dyDescent="0.3">
      <c r="B322" s="36">
        <v>0</v>
      </c>
      <c r="C322" s="36">
        <v>20230512</v>
      </c>
      <c r="D322" s="215">
        <v>0.19176519989999999</v>
      </c>
      <c r="E322" s="216">
        <v>0.192398283</v>
      </c>
      <c r="F322" s="216">
        <v>0.25348085529999997</v>
      </c>
      <c r="G322" s="216">
        <v>0.22342378500000001</v>
      </c>
      <c r="H322" s="216">
        <v>0.28353792560000002</v>
      </c>
    </row>
    <row r="323" spans="2:8" ht="15.6" x14ac:dyDescent="0.3">
      <c r="B323" s="36">
        <v>0</v>
      </c>
      <c r="C323" s="36">
        <v>20230513</v>
      </c>
      <c r="D323" s="215">
        <v>0.1920096754</v>
      </c>
      <c r="E323" s="216">
        <v>0.19277007460000001</v>
      </c>
      <c r="F323" s="216">
        <v>0.2529879666</v>
      </c>
      <c r="G323" s="216">
        <v>0.2241022466</v>
      </c>
      <c r="H323" s="216">
        <v>0.28187368660000001</v>
      </c>
    </row>
    <row r="324" spans="2:8" ht="15.6" x14ac:dyDescent="0.3">
      <c r="B324" s="36">
        <v>0</v>
      </c>
      <c r="C324" s="36">
        <v>20230514</v>
      </c>
      <c r="D324" s="215">
        <v>0.19237682659999999</v>
      </c>
      <c r="E324" s="216">
        <v>0.19390392209999999</v>
      </c>
      <c r="F324" s="216">
        <v>0.25310996359999999</v>
      </c>
      <c r="G324" s="216">
        <v>0.22538326340000001</v>
      </c>
      <c r="H324" s="216">
        <v>0.2808366638</v>
      </c>
    </row>
    <row r="325" spans="2:8" ht="15.6" x14ac:dyDescent="0.3">
      <c r="B325" s="36">
        <v>20</v>
      </c>
      <c r="C325" s="36">
        <v>20230515</v>
      </c>
      <c r="D325" s="215">
        <v>0.19498147969999999</v>
      </c>
      <c r="E325" s="216">
        <v>0.1970084919</v>
      </c>
      <c r="F325" s="216">
        <v>0.25316540679999999</v>
      </c>
      <c r="G325" s="216">
        <v>0.22564379439999999</v>
      </c>
      <c r="H325" s="216">
        <v>0.28068701909999999</v>
      </c>
    </row>
    <row r="326" spans="2:8" ht="15.6" x14ac:dyDescent="0.3">
      <c r="B326" s="36">
        <v>0</v>
      </c>
      <c r="C326" s="36">
        <v>20230516</v>
      </c>
      <c r="D326" s="215">
        <v>0.1922095167</v>
      </c>
      <c r="E326" s="216">
        <v>0.19422610370000001</v>
      </c>
      <c r="F326" s="216">
        <v>0.2524614509</v>
      </c>
      <c r="G326" s="216">
        <v>0.2256756271</v>
      </c>
      <c r="H326" s="216">
        <v>0.27924727469999999</v>
      </c>
    </row>
    <row r="327" spans="2:8" ht="15.6" x14ac:dyDescent="0.3">
      <c r="B327" s="36">
        <v>0</v>
      </c>
      <c r="C327" s="36">
        <v>20230517</v>
      </c>
      <c r="D327" s="215">
        <v>0.19522006950000001</v>
      </c>
      <c r="E327" s="216">
        <v>0.1973686593</v>
      </c>
      <c r="F327" s="216">
        <v>0.25217137820000002</v>
      </c>
      <c r="G327" s="216">
        <v>0.2255472181</v>
      </c>
      <c r="H327" s="216">
        <v>0.27879553820000003</v>
      </c>
    </row>
    <row r="328" spans="2:8" ht="15.6" x14ac:dyDescent="0.3">
      <c r="B328" s="36">
        <v>0</v>
      </c>
      <c r="C328" s="36">
        <v>20230518</v>
      </c>
      <c r="D328" s="215">
        <v>0.19826963910000001</v>
      </c>
      <c r="E328" s="216">
        <v>0.20047604020000001</v>
      </c>
      <c r="F328" s="216">
        <v>0.25271456180000001</v>
      </c>
      <c r="G328" s="216">
        <v>0.2274055868</v>
      </c>
      <c r="H328" s="216">
        <v>0.27802353670000002</v>
      </c>
    </row>
    <row r="329" spans="2:8" ht="15.6" x14ac:dyDescent="0.3">
      <c r="B329" s="36">
        <v>0</v>
      </c>
      <c r="C329" s="36">
        <v>20230519</v>
      </c>
      <c r="D329" s="215">
        <v>0.1996460941</v>
      </c>
      <c r="E329" s="216">
        <v>0.2019324982</v>
      </c>
      <c r="F329" s="216">
        <v>0.25283397600000002</v>
      </c>
      <c r="G329" s="216">
        <v>0.2272930725</v>
      </c>
      <c r="H329" s="216">
        <v>0.27837487950000001</v>
      </c>
    </row>
    <row r="330" spans="2:8" ht="15.6" x14ac:dyDescent="0.3">
      <c r="B330" s="36">
        <v>0</v>
      </c>
      <c r="C330" s="36">
        <v>20230520</v>
      </c>
      <c r="D330" s="215">
        <v>0.19940138969999999</v>
      </c>
      <c r="E330" s="216">
        <v>0.20230595949999999</v>
      </c>
      <c r="F330" s="216">
        <v>0.2523726033</v>
      </c>
      <c r="G330" s="216">
        <v>0.22733829119999999</v>
      </c>
      <c r="H330" s="216">
        <v>0.27740691540000001</v>
      </c>
    </row>
    <row r="331" spans="2:8" ht="15.6" x14ac:dyDescent="0.3">
      <c r="B331" s="36">
        <v>0</v>
      </c>
      <c r="C331" s="36">
        <v>20230521</v>
      </c>
      <c r="D331" s="215">
        <v>0.20201634739999999</v>
      </c>
      <c r="E331" s="216">
        <v>0.20443268440000001</v>
      </c>
      <c r="F331" s="216">
        <v>0.25069970029999999</v>
      </c>
      <c r="G331" s="216">
        <v>0.22573158209999999</v>
      </c>
      <c r="H331" s="216">
        <v>0.27566781849999999</v>
      </c>
    </row>
    <row r="332" spans="2:8" ht="15.6" x14ac:dyDescent="0.3">
      <c r="B332" s="36">
        <v>21</v>
      </c>
      <c r="C332" s="36">
        <v>20230522</v>
      </c>
      <c r="D332" s="215">
        <v>0.20144478669999999</v>
      </c>
      <c r="E332" s="216">
        <v>0.20361482310000001</v>
      </c>
      <c r="F332" s="216">
        <v>0.24893131239999999</v>
      </c>
      <c r="G332" s="216">
        <v>0.2250171856</v>
      </c>
      <c r="H332" s="216">
        <v>0.27284543929999999</v>
      </c>
    </row>
    <row r="333" spans="2:8" ht="15.6" x14ac:dyDescent="0.3">
      <c r="B333" s="36">
        <v>0</v>
      </c>
      <c r="C333" s="36">
        <v>20230523</v>
      </c>
      <c r="D333" s="215">
        <v>0.2024410552</v>
      </c>
      <c r="E333" s="216">
        <v>0.20441312380000001</v>
      </c>
      <c r="F333" s="216">
        <v>0.24712683460000001</v>
      </c>
      <c r="G333" s="216">
        <v>0.22321584720000001</v>
      </c>
      <c r="H333" s="216">
        <v>0.27103782189999998</v>
      </c>
    </row>
    <row r="334" spans="2:8" ht="15.6" x14ac:dyDescent="0.3">
      <c r="B334" s="36">
        <v>0</v>
      </c>
      <c r="C334" s="36">
        <v>20230524</v>
      </c>
      <c r="D334" s="215">
        <v>0.19821669510000001</v>
      </c>
      <c r="E334" s="216">
        <v>0.20003652180000001</v>
      </c>
      <c r="F334" s="216">
        <v>0.24553900309999999</v>
      </c>
      <c r="G334" s="216">
        <v>0.22074771360000001</v>
      </c>
      <c r="H334" s="216">
        <v>0.27033029250000001</v>
      </c>
    </row>
    <row r="335" spans="2:8" ht="15.6" x14ac:dyDescent="0.3">
      <c r="B335" s="36">
        <v>0</v>
      </c>
      <c r="C335" s="36">
        <v>20230525</v>
      </c>
      <c r="D335" s="215">
        <v>0.1968412235</v>
      </c>
      <c r="E335" s="216">
        <v>0.19858984139999999</v>
      </c>
      <c r="F335" s="216">
        <v>0.2425655407</v>
      </c>
      <c r="G335" s="216">
        <v>0.2163974427</v>
      </c>
      <c r="H335" s="216">
        <v>0.26873363880000001</v>
      </c>
    </row>
    <row r="336" spans="2:8" ht="15.6" x14ac:dyDescent="0.3">
      <c r="B336" s="36">
        <v>0</v>
      </c>
      <c r="C336" s="36">
        <v>20230526</v>
      </c>
      <c r="D336" s="215">
        <v>0.1922354402</v>
      </c>
      <c r="E336" s="216">
        <v>0.19399823020000001</v>
      </c>
      <c r="F336" s="216">
        <v>0.2399517444</v>
      </c>
      <c r="G336" s="216">
        <v>0.21358661449999999</v>
      </c>
      <c r="H336" s="216">
        <v>0.2663168742</v>
      </c>
    </row>
    <row r="337" spans="2:8" ht="15.6" x14ac:dyDescent="0.3">
      <c r="B337" s="36">
        <v>0</v>
      </c>
      <c r="C337" s="36">
        <v>20230527</v>
      </c>
      <c r="D337" s="215">
        <v>0.18728574149999999</v>
      </c>
      <c r="E337" s="216">
        <v>0.1884300411</v>
      </c>
      <c r="F337" s="216">
        <v>0.23848882800000001</v>
      </c>
      <c r="G337" s="216">
        <v>0.21173923259999999</v>
      </c>
      <c r="H337" s="216">
        <v>0.26523842339999998</v>
      </c>
    </row>
    <row r="338" spans="2:8" ht="15.6" x14ac:dyDescent="0.3">
      <c r="B338" s="36">
        <v>0</v>
      </c>
      <c r="C338" s="36">
        <v>20230528</v>
      </c>
      <c r="D338" s="215">
        <v>0.18019441310000001</v>
      </c>
      <c r="E338" s="216">
        <v>0.18142607199999999</v>
      </c>
      <c r="F338" s="216">
        <v>0.23765607280000001</v>
      </c>
      <c r="G338" s="216">
        <v>0.20970339660000001</v>
      </c>
      <c r="H338" s="216">
        <v>0.26560874899999998</v>
      </c>
    </row>
    <row r="339" spans="2:8" ht="15.6" x14ac:dyDescent="0.3">
      <c r="B339" s="36">
        <v>22</v>
      </c>
      <c r="C339" s="36">
        <v>20230529</v>
      </c>
      <c r="D339" s="215">
        <v>0.17381480730000001</v>
      </c>
      <c r="E339" s="216">
        <v>0.17619464300000001</v>
      </c>
      <c r="F339" s="216">
        <v>0.2375601853</v>
      </c>
      <c r="G339" s="216">
        <v>0.2069418442</v>
      </c>
      <c r="H339" s="216">
        <v>0.26817852640000001</v>
      </c>
    </row>
    <row r="340" spans="2:8" ht="15.6" x14ac:dyDescent="0.3">
      <c r="B340" s="36">
        <v>0</v>
      </c>
      <c r="C340" s="36">
        <v>20230530</v>
      </c>
      <c r="D340" s="215">
        <v>0.1673451078</v>
      </c>
      <c r="E340" s="216">
        <v>0.170023811</v>
      </c>
      <c r="F340" s="216">
        <v>0.23810509169999999</v>
      </c>
      <c r="G340" s="216">
        <v>0.2078848868</v>
      </c>
      <c r="H340" s="216">
        <v>0.26832529669999999</v>
      </c>
    </row>
    <row r="341" spans="2:8" ht="15.6" x14ac:dyDescent="0.3">
      <c r="B341" s="36">
        <v>0</v>
      </c>
      <c r="C341" s="36">
        <v>20230531</v>
      </c>
      <c r="D341" s="215">
        <v>0.16732378110000001</v>
      </c>
      <c r="E341" s="216">
        <v>0.17078634819999999</v>
      </c>
      <c r="F341" s="216">
        <v>0.2381260862</v>
      </c>
      <c r="G341" s="216">
        <v>0.2097112445</v>
      </c>
      <c r="H341" s="216">
        <v>0.2665409279</v>
      </c>
    </row>
    <row r="342" spans="2:8" ht="15.6" x14ac:dyDescent="0.3">
      <c r="B342" s="36">
        <v>0</v>
      </c>
      <c r="C342" s="36">
        <v>20230601</v>
      </c>
      <c r="D342" s="215">
        <v>0.16524398709999999</v>
      </c>
      <c r="E342" s="216">
        <v>0.16897029020000001</v>
      </c>
      <c r="F342" s="216">
        <v>0.23833381349999999</v>
      </c>
      <c r="G342" s="216">
        <v>0.21001698539999999</v>
      </c>
      <c r="H342" s="216">
        <v>0.26665064160000002</v>
      </c>
    </row>
    <row r="343" spans="2:8" ht="15.6" x14ac:dyDescent="0.3">
      <c r="B343" s="36">
        <v>0</v>
      </c>
      <c r="C343" s="36">
        <v>20230602</v>
      </c>
      <c r="D343" s="215">
        <v>0.16680708990000001</v>
      </c>
      <c r="E343" s="216">
        <v>0.17095467980000001</v>
      </c>
      <c r="F343" s="216">
        <v>0.2395611379</v>
      </c>
      <c r="G343" s="216">
        <v>0.2104178441</v>
      </c>
      <c r="H343" s="216">
        <v>0.26870443170000002</v>
      </c>
    </row>
    <row r="344" spans="2:8" ht="15.6" x14ac:dyDescent="0.3">
      <c r="B344" s="36">
        <v>0</v>
      </c>
      <c r="C344" s="36">
        <v>20230603</v>
      </c>
      <c r="D344" s="215">
        <v>0.16851788700000001</v>
      </c>
      <c r="E344" s="216">
        <v>0.172667879</v>
      </c>
      <c r="F344" s="216">
        <v>0.24019679059999999</v>
      </c>
      <c r="G344" s="216">
        <v>0.20955004399999999</v>
      </c>
      <c r="H344" s="216">
        <v>0.27084353729999999</v>
      </c>
    </row>
    <row r="345" spans="2:8" ht="15.6" x14ac:dyDescent="0.3">
      <c r="B345" s="36">
        <v>0</v>
      </c>
      <c r="C345" s="36">
        <v>20230604</v>
      </c>
      <c r="D345" s="215">
        <v>0.17152403190000001</v>
      </c>
      <c r="E345" s="216">
        <v>0.17523551200000001</v>
      </c>
      <c r="F345" s="216">
        <v>0.24031635700000001</v>
      </c>
      <c r="G345" s="216">
        <v>0.20886351789999999</v>
      </c>
      <c r="H345" s="216">
        <v>0.27176919599999999</v>
      </c>
    </row>
    <row r="346" spans="2:8" ht="15.6" x14ac:dyDescent="0.3">
      <c r="B346" s="36">
        <v>23</v>
      </c>
      <c r="C346" s="36">
        <v>20230605</v>
      </c>
      <c r="D346" s="215">
        <v>0.1724098577</v>
      </c>
      <c r="E346" s="216">
        <v>0.177496871</v>
      </c>
      <c r="F346" s="216">
        <v>0.2401300743</v>
      </c>
      <c r="G346" s="216">
        <v>0.2082239243</v>
      </c>
      <c r="H346" s="216">
        <v>0.27203622420000001</v>
      </c>
    </row>
    <row r="347" spans="2:8" ht="15.6" x14ac:dyDescent="0.3">
      <c r="B347" s="36">
        <v>0</v>
      </c>
      <c r="C347" s="36">
        <v>20230606</v>
      </c>
      <c r="D347" s="215">
        <v>0.17586724779999999</v>
      </c>
      <c r="E347" s="216">
        <v>0.1817323055</v>
      </c>
      <c r="F347" s="216">
        <v>0.23974032519999999</v>
      </c>
      <c r="G347" s="216">
        <v>0.20762002199999999</v>
      </c>
      <c r="H347" s="216">
        <v>0.27186062840000003</v>
      </c>
    </row>
    <row r="348" spans="2:8" ht="15.6" x14ac:dyDescent="0.3">
      <c r="B348" s="36">
        <v>0</v>
      </c>
      <c r="C348" s="36">
        <v>20230607</v>
      </c>
      <c r="D348" s="215">
        <v>0.17853491029999999</v>
      </c>
      <c r="E348" s="216">
        <v>0.18435100679999999</v>
      </c>
      <c r="F348" s="216">
        <v>0.23983671179999999</v>
      </c>
      <c r="G348" s="216">
        <v>0.2063779828</v>
      </c>
      <c r="H348" s="216">
        <v>0.27329544080000001</v>
      </c>
    </row>
    <row r="349" spans="2:8" ht="15.6" x14ac:dyDescent="0.3">
      <c r="B349" s="36">
        <v>0</v>
      </c>
      <c r="C349" s="36">
        <v>20230608</v>
      </c>
      <c r="D349" s="215">
        <v>0.18100884240000001</v>
      </c>
      <c r="E349" s="216">
        <v>0.18655399</v>
      </c>
      <c r="F349" s="216">
        <v>0.24151966129999999</v>
      </c>
      <c r="G349" s="216">
        <v>0.2083272407</v>
      </c>
      <c r="H349" s="216">
        <v>0.27471208180000001</v>
      </c>
    </row>
    <row r="350" spans="2:8" ht="15.6" x14ac:dyDescent="0.3">
      <c r="B350" s="36">
        <v>0</v>
      </c>
      <c r="C350" s="36">
        <v>20230609</v>
      </c>
      <c r="D350" s="215">
        <v>0.1796294017</v>
      </c>
      <c r="E350" s="216">
        <v>0.1846585188</v>
      </c>
      <c r="F350" s="216">
        <v>0.2417743071</v>
      </c>
      <c r="G350" s="216">
        <v>0.20929211070000001</v>
      </c>
      <c r="H350" s="216">
        <v>0.27425650350000003</v>
      </c>
    </row>
    <row r="351" spans="2:8" ht="15.6" x14ac:dyDescent="0.3">
      <c r="B351" s="36">
        <v>0</v>
      </c>
      <c r="C351" s="36">
        <v>20230610</v>
      </c>
      <c r="D351" s="215">
        <v>0.17640525060000001</v>
      </c>
      <c r="E351" s="216">
        <v>0.18483570069999999</v>
      </c>
      <c r="F351" s="216">
        <v>0.24301555010000001</v>
      </c>
      <c r="G351" s="216">
        <v>0.2119859633</v>
      </c>
      <c r="H351" s="216">
        <v>0.27404513699999999</v>
      </c>
    </row>
    <row r="352" spans="2:8" ht="15.6" x14ac:dyDescent="0.3">
      <c r="B352" s="36">
        <v>0</v>
      </c>
      <c r="C352" s="36">
        <v>20230611</v>
      </c>
      <c r="D352" s="215">
        <v>0.1738081484</v>
      </c>
      <c r="E352" s="216">
        <v>0.18501387059999999</v>
      </c>
      <c r="F352" s="216">
        <v>0.24446105330000001</v>
      </c>
      <c r="G352" s="216">
        <v>0.21368188960000001</v>
      </c>
      <c r="H352" s="216">
        <v>0.2752402169</v>
      </c>
    </row>
    <row r="353" spans="2:8" ht="15.6" x14ac:dyDescent="0.3">
      <c r="B353" s="36">
        <v>24</v>
      </c>
      <c r="C353" s="36">
        <v>20230612</v>
      </c>
      <c r="D353" s="215">
        <v>0.1727279632</v>
      </c>
      <c r="E353" s="216">
        <v>0.18235139610000001</v>
      </c>
      <c r="F353" s="216">
        <v>0.24501735229999999</v>
      </c>
      <c r="G353" s="216">
        <v>0.21469055870000001</v>
      </c>
      <c r="H353" s="216">
        <v>0.2753441459</v>
      </c>
    </row>
    <row r="354" spans="2:8" ht="15.6" x14ac:dyDescent="0.3">
      <c r="B354" s="36">
        <v>0</v>
      </c>
      <c r="C354" s="36">
        <v>20230613</v>
      </c>
      <c r="D354" s="215">
        <v>0.17068780559999999</v>
      </c>
      <c r="E354" s="216">
        <v>0.17933301090000001</v>
      </c>
      <c r="F354" s="216">
        <v>0.2454311787</v>
      </c>
      <c r="G354" s="216">
        <v>0.213811485</v>
      </c>
      <c r="H354" s="216">
        <v>0.27705087239999998</v>
      </c>
    </row>
    <row r="355" spans="2:8" ht="15.6" x14ac:dyDescent="0.3">
      <c r="B355" s="36">
        <v>0</v>
      </c>
      <c r="C355" s="36">
        <v>20230614</v>
      </c>
      <c r="D355" s="215">
        <v>0.1705324855</v>
      </c>
      <c r="E355" s="216">
        <v>0.1784387952</v>
      </c>
      <c r="F355" s="216">
        <v>0.24553043820000001</v>
      </c>
      <c r="G355" s="216">
        <v>0.21411992020000001</v>
      </c>
      <c r="H355" s="216">
        <v>0.27694095610000002</v>
      </c>
    </row>
    <row r="356" spans="2:8" ht="15.6" x14ac:dyDescent="0.3">
      <c r="B356" s="36">
        <v>0</v>
      </c>
      <c r="C356" s="36">
        <v>20230615</v>
      </c>
      <c r="D356" s="215">
        <v>0.17224740669999999</v>
      </c>
      <c r="E356" s="216">
        <v>0.1801626871</v>
      </c>
      <c r="F356" s="216">
        <v>0.2453060645</v>
      </c>
      <c r="G356" s="216">
        <v>0.2137236364</v>
      </c>
      <c r="H356" s="216">
        <v>0.27688849250000003</v>
      </c>
    </row>
    <row r="357" spans="2:8" ht="15.6" x14ac:dyDescent="0.3">
      <c r="B357" s="36">
        <v>0</v>
      </c>
      <c r="C357" s="36">
        <v>20230616</v>
      </c>
      <c r="D357" s="215">
        <v>0.17167332129999999</v>
      </c>
      <c r="E357" s="216">
        <v>0.17958860169999999</v>
      </c>
      <c r="F357" s="216">
        <v>0.24542902429999999</v>
      </c>
      <c r="G357" s="216">
        <v>0.21384290559999999</v>
      </c>
      <c r="H357" s="216">
        <v>0.27701514310000003</v>
      </c>
    </row>
    <row r="358" spans="2:8" ht="15.6" x14ac:dyDescent="0.3">
      <c r="B358" s="36">
        <v>0</v>
      </c>
      <c r="C358" s="36">
        <v>20230617</v>
      </c>
      <c r="D358" s="215">
        <v>0.17545795750000001</v>
      </c>
      <c r="E358" s="216">
        <v>0.1797888601</v>
      </c>
      <c r="F358" s="216">
        <v>0.24449852280000001</v>
      </c>
      <c r="G358" s="216">
        <v>0.2119946499</v>
      </c>
      <c r="H358" s="216">
        <v>0.27700239580000002</v>
      </c>
    </row>
    <row r="359" spans="2:8" ht="15.6" x14ac:dyDescent="0.3">
      <c r="B359" s="36">
        <v>0</v>
      </c>
      <c r="C359" s="36">
        <v>20230604</v>
      </c>
      <c r="D359" s="215">
        <v>0.17549958800000001</v>
      </c>
      <c r="E359" s="216">
        <v>0.17829223869999999</v>
      </c>
      <c r="F359" s="216">
        <v>0.24406105980000001</v>
      </c>
      <c r="G359" s="216">
        <v>0.2123655411</v>
      </c>
      <c r="H359" s="216">
        <v>0.27575657840000001</v>
      </c>
    </row>
    <row r="360" spans="2:8" ht="15.6" x14ac:dyDescent="0.3">
      <c r="B360" s="36">
        <v>25</v>
      </c>
      <c r="C360" s="36">
        <v>20230605</v>
      </c>
      <c r="D360" s="215">
        <v>0.17657570189999999</v>
      </c>
      <c r="E360" s="216">
        <v>0.17880874499999999</v>
      </c>
      <c r="F360" s="216">
        <v>0.2446830626</v>
      </c>
      <c r="G360" s="216">
        <v>0.2146003286</v>
      </c>
      <c r="H360" s="216">
        <v>0.2747657966</v>
      </c>
    </row>
    <row r="361" spans="2:8" ht="15.6" x14ac:dyDescent="0.3">
      <c r="B361" s="36">
        <v>0</v>
      </c>
      <c r="C361" s="36">
        <v>20230606</v>
      </c>
      <c r="D361" s="215">
        <v>0.1760282644</v>
      </c>
      <c r="E361" s="216">
        <v>0.18232744209999999</v>
      </c>
      <c r="F361" s="216">
        <v>0.2446508328</v>
      </c>
      <c r="G361" s="216">
        <v>0.2149778789</v>
      </c>
      <c r="H361" s="216">
        <v>0.27432378670000002</v>
      </c>
    </row>
    <row r="362" spans="2:8" ht="15.6" x14ac:dyDescent="0.3">
      <c r="B362" s="36">
        <v>0</v>
      </c>
      <c r="C362" s="36">
        <v>20230607</v>
      </c>
      <c r="D362" s="215">
        <v>0.17243499979999999</v>
      </c>
      <c r="E362" s="216">
        <v>0.17951400009999999</v>
      </c>
      <c r="F362" s="216">
        <v>0.24423762090000001</v>
      </c>
      <c r="G362" s="216">
        <v>0.21488655130000001</v>
      </c>
      <c r="H362" s="216">
        <v>0.27358869060000002</v>
      </c>
    </row>
    <row r="363" spans="2:8" ht="15.6" x14ac:dyDescent="0.3">
      <c r="B363" s="36">
        <v>0</v>
      </c>
      <c r="C363" s="36">
        <v>20230608</v>
      </c>
      <c r="D363" s="215">
        <v>0.165830644</v>
      </c>
      <c r="E363" s="216">
        <v>0.17316858290000001</v>
      </c>
      <c r="F363" s="216">
        <v>0.242510108</v>
      </c>
      <c r="G363" s="216">
        <v>0.21252953320000001</v>
      </c>
      <c r="H363" s="216">
        <v>0.27249068269999999</v>
      </c>
    </row>
    <row r="364" spans="2:8" ht="15.6" x14ac:dyDescent="0.3">
      <c r="B364" s="36">
        <v>0</v>
      </c>
      <c r="C364" s="36">
        <v>20230609</v>
      </c>
      <c r="D364" s="215">
        <v>0.1626820065</v>
      </c>
      <c r="E364" s="216">
        <v>0.17002498369999999</v>
      </c>
      <c r="F364" s="216">
        <v>0.2411976274</v>
      </c>
      <c r="G364" s="216">
        <v>0.2116810922</v>
      </c>
      <c r="H364" s="216">
        <v>0.27071416259999997</v>
      </c>
    </row>
    <row r="365" spans="2:8" ht="15.6" x14ac:dyDescent="0.3">
      <c r="B365" s="36">
        <v>0</v>
      </c>
      <c r="C365" s="36">
        <v>20230610</v>
      </c>
      <c r="D365" s="215">
        <v>0.1623062076</v>
      </c>
      <c r="E365" s="216">
        <v>0.1696491849</v>
      </c>
      <c r="F365" s="216">
        <v>0.2400903928</v>
      </c>
      <c r="G365" s="216">
        <v>0.2096851005</v>
      </c>
      <c r="H365" s="216">
        <v>0.27049568499999999</v>
      </c>
    </row>
    <row r="366" spans="2:8" ht="15.6" x14ac:dyDescent="0.3">
      <c r="B366" s="36">
        <v>0</v>
      </c>
      <c r="C366" s="36">
        <v>20230611</v>
      </c>
      <c r="D366" s="215">
        <v>0.16529130249999999</v>
      </c>
      <c r="E366" s="216">
        <v>0.17163703289999999</v>
      </c>
      <c r="F366" s="216">
        <v>0.2385180502</v>
      </c>
      <c r="G366" s="216">
        <v>0.2088038092</v>
      </c>
      <c r="H366" s="216">
        <v>0.26823229129999998</v>
      </c>
    </row>
    <row r="367" spans="2:8" ht="15.6" x14ac:dyDescent="0.3">
      <c r="B367" s="36">
        <v>26</v>
      </c>
      <c r="C367" s="36">
        <v>20230612</v>
      </c>
      <c r="D367" s="215">
        <v>0.1640541103</v>
      </c>
      <c r="E367" s="216">
        <v>0.1699788317</v>
      </c>
      <c r="F367" s="216">
        <v>0.2368129165</v>
      </c>
      <c r="G367" s="216">
        <v>0.20555935810000001</v>
      </c>
      <c r="H367" s="216">
        <v>0.26806647490000002</v>
      </c>
    </row>
    <row r="368" spans="2:8" ht="15.6" x14ac:dyDescent="0.3">
      <c r="B368" s="36">
        <v>0</v>
      </c>
      <c r="C368" s="36">
        <v>20230613</v>
      </c>
      <c r="D368" s="215">
        <v>0.1660147139</v>
      </c>
      <c r="E368" s="216">
        <v>0.1679415756</v>
      </c>
      <c r="F368" s="216">
        <v>0.2349076024</v>
      </c>
      <c r="G368" s="216">
        <v>0.2040004148</v>
      </c>
      <c r="H368" s="216">
        <v>0.26581479000000002</v>
      </c>
    </row>
    <row r="369" spans="2:8" ht="15.6" x14ac:dyDescent="0.3">
      <c r="B369" s="36">
        <v>0</v>
      </c>
      <c r="C369" s="36">
        <v>20230614</v>
      </c>
      <c r="D369" s="215">
        <v>0.16722736699999999</v>
      </c>
      <c r="E369" s="216">
        <v>0.16841855959999999</v>
      </c>
      <c r="F369" s="216">
        <v>0.23385235060000001</v>
      </c>
      <c r="G369" s="216">
        <v>0.2021061394</v>
      </c>
      <c r="H369" s="216">
        <v>0.26559856180000002</v>
      </c>
    </row>
    <row r="370" spans="2:8" ht="15.6" x14ac:dyDescent="0.3">
      <c r="B370" s="36">
        <v>0</v>
      </c>
      <c r="C370" s="36">
        <v>20230615</v>
      </c>
      <c r="D370" s="215">
        <v>0.17381494080000001</v>
      </c>
      <c r="E370" s="216">
        <v>0.1751004836</v>
      </c>
      <c r="F370" s="216">
        <v>0.2336861083</v>
      </c>
      <c r="G370" s="216">
        <v>0.20182391720000001</v>
      </c>
      <c r="H370" s="216">
        <v>0.26554829930000001</v>
      </c>
    </row>
    <row r="371" spans="2:8" ht="15.6" x14ac:dyDescent="0.3">
      <c r="B371" s="36">
        <v>0</v>
      </c>
      <c r="C371" s="36">
        <v>20230616</v>
      </c>
      <c r="D371" s="215">
        <v>0.16506464709999999</v>
      </c>
      <c r="E371" s="216">
        <v>0.1663621166</v>
      </c>
      <c r="F371" s="216">
        <v>0.23305359370000001</v>
      </c>
      <c r="G371" s="216">
        <v>0.1991847581</v>
      </c>
      <c r="H371" s="216">
        <v>0.26692242929999999</v>
      </c>
    </row>
    <row r="372" spans="2:8" ht="16.2" thickBot="1" x14ac:dyDescent="0.35">
      <c r="B372" s="42">
        <v>0</v>
      </c>
      <c r="C372" s="42">
        <v>20230617</v>
      </c>
      <c r="D372" s="217">
        <v>0.1597347892</v>
      </c>
      <c r="E372" s="218">
        <v>0.16011251139999999</v>
      </c>
      <c r="F372" s="218">
        <v>0.23331864050000001</v>
      </c>
      <c r="G372" s="218">
        <v>0.19940621980000001</v>
      </c>
      <c r="H372" s="218">
        <v>0.26723106130000002</v>
      </c>
    </row>
  </sheetData>
  <mergeCells count="8">
    <mergeCell ref="C2:I2"/>
    <mergeCell ref="B8:B9"/>
    <mergeCell ref="C8:C9"/>
    <mergeCell ref="D8:D9"/>
    <mergeCell ref="E8:E9"/>
    <mergeCell ref="F8:F9"/>
    <mergeCell ref="G8:G9"/>
    <mergeCell ref="H8:H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2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6" width="24" style="23" customWidth="1"/>
    <col min="7" max="9" width="24.88671875" style="23" customWidth="1"/>
    <col min="10" max="10" width="9.33203125" style="23" customWidth="1"/>
    <col min="11" max="16384" width="9.33203125" style="23"/>
  </cols>
  <sheetData>
    <row r="1" spans="2:7" s="20" customFormat="1" ht="16.5" customHeight="1" x14ac:dyDescent="0.3"/>
    <row r="2" spans="2:7" s="20" customFormat="1" ht="22.8" x14ac:dyDescent="0.4">
      <c r="C2" s="313" t="s">
        <v>480</v>
      </c>
      <c r="D2" s="313"/>
      <c r="E2" s="313"/>
      <c r="F2" s="313"/>
      <c r="G2" s="313"/>
    </row>
    <row r="3" spans="2:7" s="20" customFormat="1" ht="23.25" customHeight="1" x14ac:dyDescent="0.4">
      <c r="C3" s="313" t="s">
        <v>474</v>
      </c>
      <c r="D3" s="313"/>
      <c r="E3" s="313"/>
      <c r="F3" s="313"/>
      <c r="G3" s="313"/>
    </row>
    <row r="4" spans="2:7" s="20" customFormat="1" x14ac:dyDescent="0.3">
      <c r="C4" s="314"/>
      <c r="D4" s="314"/>
      <c r="E4" s="314"/>
      <c r="F4" s="314"/>
    </row>
    <row r="5" spans="2:7" s="20" customFormat="1" x14ac:dyDescent="0.3"/>
    <row r="6" spans="2:7" s="20" customFormat="1" x14ac:dyDescent="0.3"/>
    <row r="8" spans="2:7" ht="18" thickBot="1" x14ac:dyDescent="0.35">
      <c r="B8" s="38"/>
    </row>
    <row r="9" spans="2:7" ht="18" thickBot="1" x14ac:dyDescent="0.35">
      <c r="B9" s="315" t="s">
        <v>475</v>
      </c>
      <c r="C9" s="315" t="s">
        <v>481</v>
      </c>
      <c r="D9" s="315"/>
    </row>
    <row r="10" spans="2:7" ht="18" thickBot="1" x14ac:dyDescent="0.35">
      <c r="B10" s="315"/>
      <c r="C10" s="24" t="s">
        <v>482</v>
      </c>
      <c r="D10" s="24" t="s">
        <v>483</v>
      </c>
    </row>
    <row r="11" spans="2:7" ht="15.6" x14ac:dyDescent="0.3">
      <c r="B11" s="39" t="s">
        <v>484</v>
      </c>
      <c r="C11" s="40" t="e">
        <f>#VALUE!</f>
        <v>#VALUE!</v>
      </c>
      <c r="D11" s="41" t="e">
        <f>#VALUE!</f>
        <v>#VALUE!</v>
      </c>
    </row>
    <row r="12" spans="2:7" ht="15.6" x14ac:dyDescent="0.3">
      <c r="B12" s="36" t="s">
        <v>485</v>
      </c>
      <c r="C12" s="41" t="e">
        <f>#VALUE!</f>
        <v>#VALUE!</v>
      </c>
      <c r="D12" s="41" t="e">
        <f>#VALUE!</f>
        <v>#VALUE!</v>
      </c>
    </row>
    <row r="13" spans="2:7" ht="15.6" x14ac:dyDescent="0.3">
      <c r="B13" s="36" t="s">
        <v>486</v>
      </c>
      <c r="C13" s="41" t="e">
        <f>#VALUE!</f>
        <v>#VALUE!</v>
      </c>
      <c r="D13" s="41" t="e">
        <f>#VALUE!</f>
        <v>#VALUE!</v>
      </c>
    </row>
    <row r="14" spans="2:7" ht="15.6" x14ac:dyDescent="0.3">
      <c r="B14" s="36" t="s">
        <v>487</v>
      </c>
      <c r="C14" s="41" t="e">
        <f>#VALUE!</f>
        <v>#VALUE!</v>
      </c>
      <c r="D14" s="41" t="e">
        <f>#VALUE!</f>
        <v>#VALUE!</v>
      </c>
    </row>
    <row r="15" spans="2:7" ht="15.6" x14ac:dyDescent="0.3">
      <c r="B15" s="36" t="s">
        <v>488</v>
      </c>
      <c r="C15" s="41" t="e">
        <f>#VALUE!</f>
        <v>#VALUE!</v>
      </c>
      <c r="D15" s="41" t="e">
        <f>#VALUE!</f>
        <v>#VALUE!</v>
      </c>
    </row>
    <row r="16" spans="2:7" ht="15.6" x14ac:dyDescent="0.3">
      <c r="B16" s="36" t="s">
        <v>489</v>
      </c>
      <c r="C16" s="41" t="e">
        <f>#VALUE!</f>
        <v>#VALUE!</v>
      </c>
      <c r="D16" s="41" t="e">
        <f>#VALUE!</f>
        <v>#VALUE!</v>
      </c>
    </row>
    <row r="17" spans="2:4" ht="15.6" x14ac:dyDescent="0.3">
      <c r="B17" s="36" t="s">
        <v>490</v>
      </c>
      <c r="C17" s="41" t="e">
        <f>#VALUE!</f>
        <v>#VALUE!</v>
      </c>
      <c r="D17" s="41" t="e">
        <f>#VALUE!</f>
        <v>#VALUE!</v>
      </c>
    </row>
    <row r="18" spans="2:4" ht="15.6" x14ac:dyDescent="0.3">
      <c r="B18" s="36" t="s">
        <v>491</v>
      </c>
      <c r="C18" s="41" t="e">
        <f>#VALUE!</f>
        <v>#VALUE!</v>
      </c>
      <c r="D18" s="41" t="e">
        <f>#VALUE!</f>
        <v>#VALUE!</v>
      </c>
    </row>
    <row r="19" spans="2:4" ht="15.6" x14ac:dyDescent="0.3">
      <c r="B19" s="36" t="s">
        <v>492</v>
      </c>
      <c r="C19" s="41" t="e">
        <f>#VALUE!</f>
        <v>#VALUE!</v>
      </c>
      <c r="D19" s="41" t="e">
        <f>#VALUE!</f>
        <v>#VALUE!</v>
      </c>
    </row>
    <row r="20" spans="2:4" ht="16.2" thickBot="1" x14ac:dyDescent="0.35">
      <c r="B20" s="42" t="s">
        <v>493</v>
      </c>
      <c r="C20" s="43" t="e">
        <f>#VALUE!</f>
        <v>#VALUE!</v>
      </c>
      <c r="D20" s="43" t="e">
        <f>#VALUE!</f>
        <v>#VALUE!</v>
      </c>
    </row>
  </sheetData>
  <mergeCells count="5">
    <mergeCell ref="C2:G2"/>
    <mergeCell ref="C3:G3"/>
    <mergeCell ref="C4:F4"/>
    <mergeCell ref="B9:B10"/>
    <mergeCell ref="C9:D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281"/>
  <sheetViews>
    <sheetView workbookViewId="0"/>
  </sheetViews>
  <sheetFormatPr defaultColWidth="9.33203125" defaultRowHeight="14.4" x14ac:dyDescent="0.3"/>
  <cols>
    <col min="1" max="1" width="15.77734375" style="23" customWidth="1"/>
    <col min="2" max="3" width="21" style="23" customWidth="1"/>
    <col min="4" max="8" width="18.88671875" style="23" customWidth="1"/>
    <col min="9" max="9" width="21.88671875" style="23" customWidth="1"/>
    <col min="10" max="11" width="18.88671875" style="23" customWidth="1"/>
    <col min="12" max="12" width="19.88671875" style="23" customWidth="1"/>
    <col min="13" max="13" width="18.77734375" style="23" customWidth="1"/>
    <col min="14" max="14" width="9.33203125" style="23" customWidth="1"/>
    <col min="15" max="16384" width="9.33203125" style="23"/>
  </cols>
  <sheetData>
    <row r="1" spans="2:13" s="20" customFormat="1" x14ac:dyDescent="0.3"/>
    <row r="2" spans="2:13" s="20" customFormat="1" ht="23.25" customHeight="1" x14ac:dyDescent="0.4">
      <c r="D2" s="334" t="s">
        <v>927</v>
      </c>
      <c r="E2" s="334"/>
      <c r="F2" s="334"/>
      <c r="G2" s="334"/>
      <c r="H2" s="334"/>
      <c r="I2" s="334"/>
      <c r="J2" s="334"/>
      <c r="K2" s="334"/>
      <c r="L2" s="22"/>
      <c r="M2" s="22"/>
    </row>
    <row r="3" spans="2:13" s="20" customFormat="1" ht="19.5" customHeight="1" x14ac:dyDescent="0.4">
      <c r="D3" s="22" t="s">
        <v>1</v>
      </c>
      <c r="F3" s="22"/>
      <c r="G3" s="22"/>
      <c r="H3" s="22"/>
      <c r="I3" s="22"/>
      <c r="J3" s="22"/>
      <c r="K3" s="22"/>
      <c r="L3" s="22"/>
      <c r="M3" s="22"/>
    </row>
    <row r="4" spans="2:13" s="20" customFormat="1" ht="22.8" x14ac:dyDescent="0.4">
      <c r="D4" s="22"/>
    </row>
    <row r="5" spans="2:13" s="20" customFormat="1" x14ac:dyDescent="0.3"/>
    <row r="6" spans="2:13" s="20" customFormat="1" x14ac:dyDescent="0.3"/>
    <row r="7" spans="2:13" ht="15" thickBot="1" x14ac:dyDescent="0.35"/>
    <row r="8" spans="2:13" ht="20.25" customHeight="1" thickBot="1" x14ac:dyDescent="0.35">
      <c r="B8" s="322" t="s">
        <v>475</v>
      </c>
      <c r="C8" s="322" t="s">
        <v>495</v>
      </c>
      <c r="D8" s="322" t="s">
        <v>554</v>
      </c>
      <c r="E8" s="322" t="s">
        <v>555</v>
      </c>
      <c r="F8" s="335" t="s">
        <v>556</v>
      </c>
      <c r="G8" s="335" t="s">
        <v>557</v>
      </c>
      <c r="H8" s="322" t="s">
        <v>558</v>
      </c>
      <c r="I8" s="336" t="s">
        <v>559</v>
      </c>
      <c r="J8" s="336" t="s">
        <v>560</v>
      </c>
    </row>
    <row r="9" spans="2:13" s="63" customFormat="1" ht="15" thickBot="1" x14ac:dyDescent="0.35">
      <c r="B9" s="322"/>
      <c r="C9" s="322"/>
      <c r="D9" s="322"/>
      <c r="E9" s="322"/>
      <c r="F9" s="335"/>
      <c r="G9" s="335"/>
      <c r="H9" s="322"/>
      <c r="I9" s="336"/>
      <c r="J9" s="336"/>
    </row>
    <row r="10" spans="2:13" ht="15.75" customHeight="1" x14ac:dyDescent="0.3">
      <c r="B10" s="39">
        <v>40</v>
      </c>
      <c r="C10" s="109">
        <v>44837</v>
      </c>
      <c r="D10" s="219">
        <v>5.5395516853385196</v>
      </c>
      <c r="E10" s="220">
        <v>2.33552104057198</v>
      </c>
      <c r="F10" s="220">
        <v>2.0941669018188902</v>
      </c>
      <c r="G10" s="220">
        <v>4.4776428817568803</v>
      </c>
      <c r="H10" s="220">
        <v>7.8046119999999997</v>
      </c>
      <c r="I10" s="36">
        <v>7.7860760000000004</v>
      </c>
      <c r="J10" s="36">
        <v>7.8027101587658203</v>
      </c>
    </row>
    <row r="11" spans="2:13" ht="15.6" customHeight="1" x14ac:dyDescent="0.3">
      <c r="B11" s="36">
        <v>40</v>
      </c>
      <c r="C11" s="112">
        <v>44838</v>
      </c>
      <c r="D11" s="221">
        <v>4.4083521892473598</v>
      </c>
      <c r="E11" s="222">
        <v>1.86148159218508</v>
      </c>
      <c r="F11" s="222">
        <v>2.1626987582605399</v>
      </c>
      <c r="G11" s="222">
        <v>5.8811369912770504</v>
      </c>
      <c r="H11" s="222">
        <v>7.6889289999999999</v>
      </c>
      <c r="I11" s="36">
        <v>7.7476839999999996</v>
      </c>
      <c r="J11" s="36">
        <v>6.8163127678906399</v>
      </c>
    </row>
    <row r="12" spans="2:13" ht="15.6" customHeight="1" x14ac:dyDescent="0.3">
      <c r="B12" s="36">
        <v>40</v>
      </c>
      <c r="C12" s="112">
        <v>44839</v>
      </c>
      <c r="D12" s="221">
        <v>4.2767911590462502</v>
      </c>
      <c r="E12" s="222">
        <v>1.9933917902348399</v>
      </c>
      <c r="F12" s="222">
        <v>1.8544570379845</v>
      </c>
      <c r="G12" s="222">
        <v>5.4125264344950397</v>
      </c>
      <c r="H12" s="222">
        <v>8.1388259999999999</v>
      </c>
      <c r="I12" s="36">
        <v>8.0301500000000008</v>
      </c>
      <c r="J12" s="36">
        <v>7.20283130512711</v>
      </c>
    </row>
    <row r="13" spans="2:13" ht="15.6" customHeight="1" x14ac:dyDescent="0.3">
      <c r="B13" s="36">
        <v>40</v>
      </c>
      <c r="C13" s="112">
        <v>44840</v>
      </c>
      <c r="D13" s="221">
        <v>4.3308499357006802</v>
      </c>
      <c r="E13" s="222">
        <v>2.1696478084978401</v>
      </c>
      <c r="F13" s="222">
        <v>2.3250243606142198</v>
      </c>
      <c r="G13" s="222">
        <v>5.2189656118178904</v>
      </c>
      <c r="H13" s="222">
        <v>7.7331770000000004</v>
      </c>
      <c r="I13" s="36">
        <v>8.2745250000000006</v>
      </c>
      <c r="J13" s="36">
        <v>9.3261535759778305</v>
      </c>
    </row>
    <row r="14" spans="2:13" ht="15.6" customHeight="1" x14ac:dyDescent="0.3">
      <c r="B14" s="36">
        <v>40</v>
      </c>
      <c r="C14" s="112">
        <v>44841</v>
      </c>
      <c r="D14" s="221">
        <v>4.1950039775237098</v>
      </c>
      <c r="E14" s="222">
        <v>2.93584456861978</v>
      </c>
      <c r="F14" s="222">
        <v>2.0861993462293702</v>
      </c>
      <c r="G14" s="222">
        <v>5.2256731691001397</v>
      </c>
      <c r="H14" s="222">
        <v>8.6864740000000005</v>
      </c>
      <c r="I14" s="36">
        <v>8.2169439999999998</v>
      </c>
      <c r="J14" s="36">
        <v>9.3294997232993495</v>
      </c>
    </row>
    <row r="15" spans="2:13" ht="15.6" customHeight="1" x14ac:dyDescent="0.3">
      <c r="B15" s="36">
        <v>40</v>
      </c>
      <c r="C15" s="112">
        <v>44842</v>
      </c>
      <c r="D15" s="221">
        <v>3.1497980272205499</v>
      </c>
      <c r="E15" s="222">
        <v>3.59037042759569</v>
      </c>
      <c r="F15" s="222">
        <v>2.0293236552919098</v>
      </c>
      <c r="G15" s="222">
        <v>4.3915628671253302</v>
      </c>
      <c r="H15" s="222">
        <v>7.7635259999999997</v>
      </c>
      <c r="I15" s="36">
        <v>8.4260420000000007</v>
      </c>
      <c r="J15" s="36">
        <v>11.1632217616594</v>
      </c>
    </row>
    <row r="16" spans="2:13" ht="15.6" x14ac:dyDescent="0.3">
      <c r="B16" s="36">
        <v>40</v>
      </c>
      <c r="C16" s="112">
        <v>44843</v>
      </c>
      <c r="D16" s="221">
        <v>2.7406994162573302</v>
      </c>
      <c r="E16" s="222">
        <v>6.2215377753693604</v>
      </c>
      <c r="F16" s="222">
        <v>2.04807752511867</v>
      </c>
      <c r="G16" s="222">
        <v>4.6263885315474598</v>
      </c>
      <c r="H16" s="222">
        <v>8.4451459999999994</v>
      </c>
      <c r="I16" s="36">
        <v>8.4066580000000002</v>
      </c>
      <c r="J16" s="36">
        <v>11.4958294665681</v>
      </c>
    </row>
    <row r="17" spans="2:15" ht="15.6" x14ac:dyDescent="0.3">
      <c r="B17" s="36">
        <v>41</v>
      </c>
      <c r="C17" s="112">
        <v>44844</v>
      </c>
      <c r="D17" s="221">
        <v>2.75552821512224</v>
      </c>
      <c r="E17" s="222">
        <v>6.3243580780010404</v>
      </c>
      <c r="F17" s="222">
        <v>2.0515111545116702</v>
      </c>
      <c r="G17" s="222">
        <v>6.3782591591843003</v>
      </c>
      <c r="H17" s="222">
        <v>8.8904099999999993</v>
      </c>
      <c r="I17" s="36">
        <v>8.7289089999999998</v>
      </c>
      <c r="J17" s="36">
        <v>9.6003991767647801</v>
      </c>
    </row>
    <row r="18" spans="2:15" ht="15.6" x14ac:dyDescent="0.3">
      <c r="B18" s="36">
        <v>41</v>
      </c>
      <c r="C18" s="112">
        <v>44845</v>
      </c>
      <c r="D18" s="221">
        <v>3.1289307572065899</v>
      </c>
      <c r="E18" s="222">
        <v>5.9169761252584596</v>
      </c>
      <c r="F18" s="222">
        <v>2.13644291371345</v>
      </c>
      <c r="G18" s="222">
        <v>5.8293922995354999</v>
      </c>
      <c r="H18" s="222">
        <v>9.3541179999999997</v>
      </c>
      <c r="I18" s="36">
        <v>8.7696269999999998</v>
      </c>
      <c r="J18" s="36">
        <v>8.7472416122809999</v>
      </c>
    </row>
    <row r="19" spans="2:15" ht="15.6" x14ac:dyDescent="0.3">
      <c r="B19" s="36">
        <v>41</v>
      </c>
      <c r="C19" s="112">
        <v>44846</v>
      </c>
      <c r="D19" s="221">
        <v>3.2726858386867801</v>
      </c>
      <c r="E19" s="222">
        <v>5.6759019281033503</v>
      </c>
      <c r="F19" s="222">
        <v>2.4408892949084202</v>
      </c>
      <c r="G19" s="222">
        <v>7.02760442917163</v>
      </c>
      <c r="H19" s="222">
        <v>9.2729619999999997</v>
      </c>
      <c r="I19" s="36">
        <v>8.4851170000000007</v>
      </c>
      <c r="J19" s="36">
        <v>8.0155710252058601</v>
      </c>
    </row>
    <row r="20" spans="2:15" ht="15.6" x14ac:dyDescent="0.3">
      <c r="B20" s="36">
        <v>41</v>
      </c>
      <c r="C20" s="112">
        <v>44847</v>
      </c>
      <c r="D20" s="221">
        <v>3.5038737186417102</v>
      </c>
      <c r="E20" s="222">
        <v>5.6042753690740001</v>
      </c>
      <c r="F20" s="222">
        <v>2.06565340565334</v>
      </c>
      <c r="G20" s="222">
        <v>7.7573458226931304</v>
      </c>
      <c r="H20" s="222">
        <v>9.5401989999999994</v>
      </c>
      <c r="I20" s="36">
        <v>8.9300169999999994</v>
      </c>
      <c r="J20" s="36">
        <v>6.4645531962621998</v>
      </c>
    </row>
    <row r="21" spans="2:15" ht="15.6" x14ac:dyDescent="0.3">
      <c r="B21" s="36">
        <v>41</v>
      </c>
      <c r="C21" s="112">
        <v>44848</v>
      </c>
      <c r="D21" s="221">
        <v>3.4781465405551502</v>
      </c>
      <c r="E21" s="222">
        <v>5.8667380239414104</v>
      </c>
      <c r="F21" s="222">
        <v>2.1828491903584002</v>
      </c>
      <c r="G21" s="222">
        <v>7.6646434102346204</v>
      </c>
      <c r="H21" s="222">
        <v>8.8958779999999997</v>
      </c>
      <c r="I21" s="36">
        <v>9.5363190000000007</v>
      </c>
      <c r="J21" s="36">
        <v>7.04444957290531</v>
      </c>
    </row>
    <row r="22" spans="2:15" ht="15.6" x14ac:dyDescent="0.3">
      <c r="B22" s="36">
        <v>41</v>
      </c>
      <c r="C22" s="112">
        <v>44849</v>
      </c>
      <c r="D22" s="221">
        <v>3.4690542391785901</v>
      </c>
      <c r="E22" s="222">
        <v>5.9892074819386902</v>
      </c>
      <c r="F22" s="222">
        <v>2.0781974271509398</v>
      </c>
      <c r="G22" s="222">
        <v>8.1316388771866102</v>
      </c>
      <c r="H22" s="222">
        <v>9.2487560000000002</v>
      </c>
      <c r="I22" s="36">
        <v>9.0785339999999994</v>
      </c>
      <c r="J22" s="36">
        <v>5.09075459845422</v>
      </c>
      <c r="O22" s="30"/>
    </row>
    <row r="23" spans="2:15" ht="15.6" x14ac:dyDescent="0.3">
      <c r="B23" s="36">
        <v>41</v>
      </c>
      <c r="C23" s="112">
        <v>44850</v>
      </c>
      <c r="D23" s="221">
        <v>2.41883237217779</v>
      </c>
      <c r="E23" s="222">
        <v>7.1868795781163604</v>
      </c>
      <c r="F23" s="222">
        <v>2.0005097765477902</v>
      </c>
      <c r="G23" s="222">
        <v>8.8247889616606106</v>
      </c>
      <c r="H23" s="222">
        <v>9.4383409999999994</v>
      </c>
      <c r="I23" s="36">
        <v>9.4588079999999994</v>
      </c>
      <c r="J23" s="36">
        <v>5.7528497584437996</v>
      </c>
    </row>
    <row r="24" spans="2:15" ht="15.6" x14ac:dyDescent="0.3">
      <c r="B24" s="36">
        <v>42</v>
      </c>
      <c r="C24" s="112">
        <v>44851</v>
      </c>
      <c r="D24" s="221">
        <v>2.7200983549956401</v>
      </c>
      <c r="E24" s="222">
        <v>5.1990667798979304</v>
      </c>
      <c r="F24" s="222">
        <v>2.16667762754496</v>
      </c>
      <c r="G24" s="222">
        <v>8.1485001787151106</v>
      </c>
      <c r="H24" s="222">
        <v>9.626023</v>
      </c>
      <c r="I24" s="36">
        <v>8.6610180000000003</v>
      </c>
      <c r="J24" s="36">
        <v>5.8637112033498804</v>
      </c>
    </row>
    <row r="25" spans="2:15" ht="15.6" x14ac:dyDescent="0.3">
      <c r="B25" s="36">
        <v>42</v>
      </c>
      <c r="C25" s="112">
        <v>44852</v>
      </c>
      <c r="D25" s="221">
        <v>3.2081608646009898</v>
      </c>
      <c r="E25" s="222">
        <v>5.1995691441602201</v>
      </c>
      <c r="F25" s="222">
        <v>1.9935405835881199</v>
      </c>
      <c r="G25" s="222">
        <v>9.0310642995621606</v>
      </c>
      <c r="H25" s="222">
        <v>9.2932439999999996</v>
      </c>
      <c r="I25" s="36">
        <v>8.1903690000000005</v>
      </c>
      <c r="J25" s="36">
        <v>6.7835165905945498</v>
      </c>
    </row>
    <row r="26" spans="2:15" ht="15.6" x14ac:dyDescent="0.3">
      <c r="B26" s="36">
        <v>42</v>
      </c>
      <c r="C26" s="112">
        <v>44853</v>
      </c>
      <c r="D26" s="221">
        <v>3.0937936445975498</v>
      </c>
      <c r="E26" s="222">
        <v>4.0434104811189497</v>
      </c>
      <c r="F26" s="222">
        <v>2.13235947370839</v>
      </c>
      <c r="G26" s="222">
        <v>8.1057448984289593</v>
      </c>
      <c r="H26" s="222">
        <v>9.5470450000000007</v>
      </c>
      <c r="I26" s="36">
        <v>8.4051819999999999</v>
      </c>
      <c r="J26" s="36">
        <v>7.6249430554259199</v>
      </c>
    </row>
    <row r="27" spans="2:15" ht="15.6" x14ac:dyDescent="0.3">
      <c r="B27" s="36">
        <v>42</v>
      </c>
      <c r="C27" s="112">
        <v>44854</v>
      </c>
      <c r="D27" s="221">
        <v>3.5739370792777301</v>
      </c>
      <c r="E27" s="222">
        <v>3.2523255543107199</v>
      </c>
      <c r="F27" s="222">
        <v>2.4149336866883502</v>
      </c>
      <c r="G27" s="222">
        <v>7.4306209767502303</v>
      </c>
      <c r="H27" s="222">
        <v>9.2375209999999992</v>
      </c>
      <c r="I27" s="36">
        <v>7.899788</v>
      </c>
      <c r="J27" s="36">
        <v>7.7638228419902502</v>
      </c>
    </row>
    <row r="28" spans="2:15" ht="15.6" x14ac:dyDescent="0.3">
      <c r="B28" s="36">
        <v>42</v>
      </c>
      <c r="C28" s="112">
        <v>44855</v>
      </c>
      <c r="D28" s="221">
        <v>4.0421225467626698</v>
      </c>
      <c r="E28" s="222">
        <v>2.5677482052555098</v>
      </c>
      <c r="F28" s="222">
        <v>2.6085402550429801</v>
      </c>
      <c r="G28" s="222">
        <v>8.7057832534581792</v>
      </c>
      <c r="H28" s="222">
        <v>9.9346309999999995</v>
      </c>
      <c r="I28" s="36">
        <v>7.2961349999999996</v>
      </c>
      <c r="J28" s="36">
        <v>8.1964944888317408</v>
      </c>
    </row>
    <row r="29" spans="2:15" ht="15.6" x14ac:dyDescent="0.3">
      <c r="B29" s="36">
        <v>42</v>
      </c>
      <c r="C29" s="112">
        <v>44856</v>
      </c>
      <c r="D29" s="221">
        <v>4.6410409335440903</v>
      </c>
      <c r="E29" s="222">
        <v>2.2922711258903798</v>
      </c>
      <c r="F29" s="222">
        <v>2.53487900700885</v>
      </c>
      <c r="G29" s="222">
        <v>9.2527642411802606</v>
      </c>
      <c r="H29" s="222">
        <v>10.406549999999999</v>
      </c>
      <c r="I29" s="36">
        <v>7.8856299999999999</v>
      </c>
      <c r="J29" s="36">
        <v>9.0560745052320897</v>
      </c>
    </row>
    <row r="30" spans="2:15" ht="15.6" x14ac:dyDescent="0.3">
      <c r="B30" s="36">
        <v>42</v>
      </c>
      <c r="C30" s="112">
        <v>44857</v>
      </c>
      <c r="D30" s="221">
        <v>6.25873776692164</v>
      </c>
      <c r="E30" s="222">
        <v>2.0656192195763201</v>
      </c>
      <c r="F30" s="222">
        <v>2.8712546273483701</v>
      </c>
      <c r="G30" s="222">
        <v>8.9919077393530404</v>
      </c>
      <c r="H30" s="222">
        <v>10.261229999999999</v>
      </c>
      <c r="I30" s="36">
        <v>7.7864570000000004</v>
      </c>
      <c r="J30" s="36">
        <v>7.3765844563213196</v>
      </c>
    </row>
    <row r="31" spans="2:15" ht="15.6" x14ac:dyDescent="0.3">
      <c r="B31" s="36">
        <v>43</v>
      </c>
      <c r="C31" s="112">
        <v>44858</v>
      </c>
      <c r="D31" s="221">
        <v>6.3752809558632597</v>
      </c>
      <c r="E31" s="222">
        <v>3.0015257775237698</v>
      </c>
      <c r="F31" s="222">
        <v>2.6144261705114999</v>
      </c>
      <c r="G31" s="222">
        <v>8.8768534505407608</v>
      </c>
      <c r="H31" s="222">
        <v>9.101756</v>
      </c>
      <c r="I31" s="36">
        <v>8.264621</v>
      </c>
      <c r="J31" s="36">
        <v>8.1548775175024009</v>
      </c>
    </row>
    <row r="32" spans="2:15" ht="15.6" customHeight="1" x14ac:dyDescent="0.3">
      <c r="B32" s="36">
        <v>43</v>
      </c>
      <c r="C32" s="112">
        <v>44859</v>
      </c>
      <c r="D32" s="221">
        <v>5.9048492650387603</v>
      </c>
      <c r="E32" s="222">
        <v>3.8501730872594702</v>
      </c>
      <c r="F32" s="222">
        <v>2.9604719988545298</v>
      </c>
      <c r="G32" s="222">
        <v>8.0618935779714498</v>
      </c>
      <c r="H32" s="222">
        <v>9.0005539999999993</v>
      </c>
      <c r="I32" s="36">
        <v>8.3388989999999996</v>
      </c>
      <c r="J32" s="36">
        <v>7.8429412682044601</v>
      </c>
    </row>
    <row r="33" spans="2:10" ht="15.6" x14ac:dyDescent="0.3">
      <c r="B33" s="36">
        <v>43</v>
      </c>
      <c r="C33" s="112">
        <v>44860</v>
      </c>
      <c r="D33" s="221">
        <v>7.0194659485111899</v>
      </c>
      <c r="E33" s="222">
        <v>3.5132887544434799</v>
      </c>
      <c r="F33" s="222">
        <v>2.5684605888005798</v>
      </c>
      <c r="G33" s="222">
        <v>9.6176688730957096</v>
      </c>
      <c r="H33" s="222">
        <v>9.6547090000000004</v>
      </c>
      <c r="I33" s="36">
        <v>8.0021570000000004</v>
      </c>
      <c r="J33" s="36">
        <v>8.5596290344995793</v>
      </c>
    </row>
    <row r="34" spans="2:10" ht="15.6" x14ac:dyDescent="0.3">
      <c r="B34" s="36">
        <v>43</v>
      </c>
      <c r="C34" s="112">
        <v>44861</v>
      </c>
      <c r="D34" s="221">
        <v>6.7177127287921303</v>
      </c>
      <c r="E34" s="222">
        <v>3.2372593581655602</v>
      </c>
      <c r="F34" s="222">
        <v>2.3996111276148602</v>
      </c>
      <c r="G34" s="222">
        <v>8.1164485508081707</v>
      </c>
      <c r="H34" s="222">
        <v>9.7310210000000001</v>
      </c>
      <c r="I34" s="36">
        <v>8.0249760000000006</v>
      </c>
      <c r="J34" s="36">
        <v>9.2249520848691198</v>
      </c>
    </row>
    <row r="35" spans="2:10" ht="15.6" x14ac:dyDescent="0.3">
      <c r="B35" s="36">
        <v>43</v>
      </c>
      <c r="C35" s="112">
        <v>44862</v>
      </c>
      <c r="D35" s="221">
        <v>6.2115233686269002</v>
      </c>
      <c r="E35" s="222">
        <v>3.1069785457716201</v>
      </c>
      <c r="F35" s="222">
        <v>2.2559629525048801</v>
      </c>
      <c r="G35" s="222">
        <v>6.1447664156741402</v>
      </c>
      <c r="H35" s="222">
        <v>8.5257389999999997</v>
      </c>
      <c r="I35" s="36">
        <v>8.0801169999999995</v>
      </c>
      <c r="J35" s="36">
        <v>8.7434869526229093</v>
      </c>
    </row>
    <row r="36" spans="2:10" ht="15.6" x14ac:dyDescent="0.3">
      <c r="B36" s="36">
        <v>43</v>
      </c>
      <c r="C36" s="112">
        <v>44863</v>
      </c>
      <c r="D36" s="221">
        <v>5.9876829212545202</v>
      </c>
      <c r="E36" s="222">
        <v>3.1193139715585798</v>
      </c>
      <c r="F36" s="222">
        <v>2.2373940201708602</v>
      </c>
      <c r="G36" s="222">
        <v>5.2139350529398598</v>
      </c>
      <c r="H36" s="222">
        <v>8.3940699999999993</v>
      </c>
      <c r="I36" s="36">
        <v>7.8178260000000002</v>
      </c>
      <c r="J36" s="36">
        <v>7.5962508849892503</v>
      </c>
    </row>
    <row r="37" spans="2:10" ht="15.6" x14ac:dyDescent="0.3">
      <c r="B37" s="36">
        <v>43</v>
      </c>
      <c r="C37" s="112">
        <v>44864</v>
      </c>
      <c r="D37" s="221">
        <v>6.41129534357641</v>
      </c>
      <c r="E37" s="222">
        <v>3.12512458428998</v>
      </c>
      <c r="F37" s="222">
        <v>1.92968740329495</v>
      </c>
      <c r="G37" s="222">
        <v>3.8708070424508501</v>
      </c>
      <c r="H37" s="222">
        <v>7.7835270000000003</v>
      </c>
      <c r="I37" s="36">
        <v>7.0940440000000002</v>
      </c>
      <c r="J37" s="36">
        <v>8.3655838609226407</v>
      </c>
    </row>
    <row r="38" spans="2:10" ht="15.6" x14ac:dyDescent="0.3">
      <c r="B38" s="36">
        <v>44</v>
      </c>
      <c r="C38" s="112">
        <v>44865</v>
      </c>
      <c r="D38" s="221">
        <v>8.4260641534473795</v>
      </c>
      <c r="E38" s="222">
        <v>1.9566498793495699</v>
      </c>
      <c r="F38" s="222">
        <v>1.94117624909269</v>
      </c>
      <c r="G38" s="222">
        <v>3.4291349009221701</v>
      </c>
      <c r="H38" s="222">
        <v>8.5904869999999995</v>
      </c>
      <c r="I38" s="36">
        <v>7.4342829999999998</v>
      </c>
      <c r="J38" s="36">
        <v>8.1635431696779897</v>
      </c>
    </row>
    <row r="39" spans="2:10" ht="15.6" x14ac:dyDescent="0.3">
      <c r="B39" s="36">
        <v>44</v>
      </c>
      <c r="C39" s="112">
        <v>44866</v>
      </c>
      <c r="D39" s="221">
        <v>10.9048503384178</v>
      </c>
      <c r="E39" s="222">
        <v>2.10655153651454</v>
      </c>
      <c r="F39" s="222">
        <v>1.85195641232258</v>
      </c>
      <c r="G39" s="222">
        <v>3.3236390065680399</v>
      </c>
      <c r="H39" s="222">
        <v>7.7023409999999997</v>
      </c>
      <c r="I39" s="36">
        <v>7.5925390000000004</v>
      </c>
      <c r="J39" s="36">
        <v>7.7883280871719904</v>
      </c>
    </row>
    <row r="40" spans="2:10" ht="15.6" x14ac:dyDescent="0.3">
      <c r="B40" s="36">
        <v>44</v>
      </c>
      <c r="C40" s="112">
        <v>44867</v>
      </c>
      <c r="D40" s="221">
        <v>11.974265836930501</v>
      </c>
      <c r="E40" s="222">
        <v>2.1806155992518401</v>
      </c>
      <c r="F40" s="222">
        <v>1.7306609331164899</v>
      </c>
      <c r="G40" s="222">
        <v>3.1776875102113098</v>
      </c>
      <c r="H40" s="222">
        <v>7.0361120000000001</v>
      </c>
      <c r="I40" s="36">
        <v>7.9315990000000003</v>
      </c>
      <c r="J40" s="36">
        <v>7.3343501775541604</v>
      </c>
    </row>
    <row r="41" spans="2:10" ht="15.6" x14ac:dyDescent="0.3">
      <c r="B41" s="36">
        <v>44</v>
      </c>
      <c r="C41" s="112">
        <v>44868</v>
      </c>
      <c r="D41" s="221">
        <v>9.9504453102041808</v>
      </c>
      <c r="E41" s="222">
        <v>2.6736652587303</v>
      </c>
      <c r="F41" s="222">
        <v>1.8599719278801099</v>
      </c>
      <c r="G41" s="222">
        <v>4.35702176864487</v>
      </c>
      <c r="H41" s="222">
        <v>7.7921050000000003</v>
      </c>
      <c r="I41" s="36">
        <v>7.3589650000000004</v>
      </c>
      <c r="J41" s="36">
        <v>6.3002675672427602</v>
      </c>
    </row>
    <row r="42" spans="2:10" ht="15.6" x14ac:dyDescent="0.3">
      <c r="B42" s="36">
        <v>44</v>
      </c>
      <c r="C42" s="112">
        <v>44869</v>
      </c>
      <c r="D42" s="221">
        <v>12.2804568307889</v>
      </c>
      <c r="E42" s="222">
        <v>3.0019327909518099</v>
      </c>
      <c r="F42" s="222">
        <v>1.6408350045698099</v>
      </c>
      <c r="G42" s="222">
        <v>4.4445066421643702</v>
      </c>
      <c r="H42" s="222">
        <v>8.0083490000000008</v>
      </c>
      <c r="I42" s="36">
        <v>7.2777989999999999</v>
      </c>
      <c r="J42" s="36">
        <v>6.4122333451461104</v>
      </c>
    </row>
    <row r="43" spans="2:10" ht="15.6" x14ac:dyDescent="0.3">
      <c r="B43" s="36">
        <v>44</v>
      </c>
      <c r="C43" s="112">
        <v>44870</v>
      </c>
      <c r="D43" s="221">
        <v>12.383667963127101</v>
      </c>
      <c r="E43" s="222">
        <v>3.6478972245863299</v>
      </c>
      <c r="F43" s="222">
        <v>1.85004012508694</v>
      </c>
      <c r="G43" s="222">
        <v>4.3269969519025802</v>
      </c>
      <c r="H43" s="222">
        <v>8.5602780000000003</v>
      </c>
      <c r="I43" s="36">
        <v>6.7881770000000001</v>
      </c>
      <c r="J43" s="36">
        <v>8.2176870061601797</v>
      </c>
    </row>
    <row r="44" spans="2:10" ht="15.6" x14ac:dyDescent="0.3">
      <c r="B44" s="36">
        <v>44</v>
      </c>
      <c r="C44" s="112">
        <v>44871</v>
      </c>
      <c r="D44" s="221">
        <v>11.2878737299203</v>
      </c>
      <c r="E44" s="222">
        <v>4.0254944234727796</v>
      </c>
      <c r="F44" s="222">
        <v>1.9018103846532499</v>
      </c>
      <c r="G44" s="222">
        <v>4.0251073375555704</v>
      </c>
      <c r="H44" s="222">
        <v>9.2069559999999999</v>
      </c>
      <c r="I44" s="36">
        <v>7.4157209999999996</v>
      </c>
      <c r="J44" s="36">
        <v>7.88939356618903</v>
      </c>
    </row>
    <row r="45" spans="2:10" ht="15.6" x14ac:dyDescent="0.3">
      <c r="B45" s="36">
        <v>45</v>
      </c>
      <c r="C45" s="112">
        <v>44872</v>
      </c>
      <c r="D45" s="221">
        <v>7.5721614680472298</v>
      </c>
      <c r="E45" s="222">
        <v>3.71516462954121</v>
      </c>
      <c r="F45" s="222">
        <v>2.1392523789926101</v>
      </c>
      <c r="G45" s="222">
        <v>4.4928712903762902</v>
      </c>
      <c r="H45" s="222">
        <v>8.8760440000000003</v>
      </c>
      <c r="I45" s="36">
        <v>7.3242450000000003</v>
      </c>
      <c r="J45" s="36">
        <v>6.5494648866713296</v>
      </c>
    </row>
    <row r="46" spans="2:10" ht="15.6" x14ac:dyDescent="0.3">
      <c r="B46" s="36">
        <v>45</v>
      </c>
      <c r="C46" s="112">
        <v>44873</v>
      </c>
      <c r="D46" s="221">
        <v>5.7996120958638402</v>
      </c>
      <c r="E46" s="222">
        <v>3.96536122773546</v>
      </c>
      <c r="F46" s="222">
        <v>2.0735410715337599</v>
      </c>
      <c r="G46" s="222">
        <v>3.6706602496465299</v>
      </c>
      <c r="H46" s="222">
        <v>8.777215</v>
      </c>
      <c r="I46" s="36">
        <v>6.9309079999999996</v>
      </c>
      <c r="J46" s="36">
        <v>6.8127855824151702</v>
      </c>
    </row>
    <row r="47" spans="2:10" ht="15.6" x14ac:dyDescent="0.3">
      <c r="B47" s="36">
        <v>45</v>
      </c>
      <c r="C47" s="112">
        <v>44874</v>
      </c>
      <c r="D47" s="221">
        <v>6.6873454016004299</v>
      </c>
      <c r="E47" s="222">
        <v>3.15523864245678</v>
      </c>
      <c r="F47" s="222">
        <v>2.05517987556708</v>
      </c>
      <c r="G47" s="222">
        <v>4.1311892433013702</v>
      </c>
      <c r="H47" s="222">
        <v>10.220090000000001</v>
      </c>
      <c r="I47" s="36">
        <v>6.7597370000000003</v>
      </c>
      <c r="J47" s="36">
        <v>5.9577589017208199</v>
      </c>
    </row>
    <row r="48" spans="2:10" ht="15.6" x14ac:dyDescent="0.3">
      <c r="B48" s="36">
        <v>45</v>
      </c>
      <c r="C48" s="112">
        <v>44875</v>
      </c>
      <c r="D48" s="221">
        <v>7.6726364338365203</v>
      </c>
      <c r="E48" s="222">
        <v>2.9646503971870901</v>
      </c>
      <c r="F48" s="222">
        <v>1.55222001436005</v>
      </c>
      <c r="G48" s="222">
        <v>3.94799266026582</v>
      </c>
      <c r="H48" s="222">
        <v>11.05015</v>
      </c>
      <c r="I48" s="36">
        <v>7.3720660000000002</v>
      </c>
      <c r="J48" s="36">
        <v>5.4644168424363704</v>
      </c>
    </row>
    <row r="49" spans="2:10" ht="15.6" x14ac:dyDescent="0.3">
      <c r="B49" s="36">
        <v>45</v>
      </c>
      <c r="C49" s="112">
        <v>44876</v>
      </c>
      <c r="D49" s="221">
        <v>7.15683067444201</v>
      </c>
      <c r="E49" s="222">
        <v>2.7996627920884398</v>
      </c>
      <c r="F49" s="222">
        <v>1.54705522515007</v>
      </c>
      <c r="G49" s="222">
        <v>4.4473391282081796</v>
      </c>
      <c r="H49" s="222">
        <v>8.0916680000000003</v>
      </c>
      <c r="I49" s="36">
        <v>7.9164019999999997</v>
      </c>
      <c r="J49" s="36">
        <v>6.5302301987178204</v>
      </c>
    </row>
    <row r="50" spans="2:10" ht="15.6" x14ac:dyDescent="0.3">
      <c r="B50" s="36">
        <v>45</v>
      </c>
      <c r="C50" s="112">
        <v>44877</v>
      </c>
      <c r="D50" s="221">
        <v>8.0686906106618004</v>
      </c>
      <c r="E50" s="222">
        <v>1.98471682157493</v>
      </c>
      <c r="F50" s="222">
        <v>1.21168577018486</v>
      </c>
      <c r="G50" s="222">
        <v>4.5508540489764604</v>
      </c>
      <c r="H50" s="222">
        <v>7.9162359999999996</v>
      </c>
      <c r="I50" s="36">
        <v>8.1276159999999997</v>
      </c>
      <c r="J50" s="36">
        <v>6.1725454552641397</v>
      </c>
    </row>
    <row r="51" spans="2:10" ht="15.6" x14ac:dyDescent="0.3">
      <c r="B51" s="36">
        <v>45</v>
      </c>
      <c r="C51" s="112">
        <v>44878</v>
      </c>
      <c r="D51" s="221">
        <v>8.7393255676281303</v>
      </c>
      <c r="E51" s="222">
        <v>2.7229454804666902</v>
      </c>
      <c r="F51" s="222">
        <v>1.1209066212908401</v>
      </c>
      <c r="G51" s="222">
        <v>5.3492769384852998</v>
      </c>
      <c r="H51" s="222">
        <v>8.3283310000000004</v>
      </c>
      <c r="I51" s="36">
        <v>8.0376320000000003</v>
      </c>
      <c r="J51" s="36">
        <v>5.6594057660248396</v>
      </c>
    </row>
    <row r="52" spans="2:10" ht="15.6" x14ac:dyDescent="0.3">
      <c r="B52" s="36">
        <v>46</v>
      </c>
      <c r="C52" s="112">
        <v>44879</v>
      </c>
      <c r="D52" s="221">
        <v>7.5613927890744099</v>
      </c>
      <c r="E52" s="222">
        <v>2.8384722566975999</v>
      </c>
      <c r="F52" s="222">
        <v>1.03957782888658</v>
      </c>
      <c r="G52" s="222">
        <v>5.77638876979504</v>
      </c>
      <c r="H52" s="222">
        <v>8.3756369999999993</v>
      </c>
      <c r="I52" s="36">
        <v>8.2083689999999994</v>
      </c>
      <c r="J52" s="36">
        <v>6.0274849966973703</v>
      </c>
    </row>
    <row r="53" spans="2:10" ht="15.6" x14ac:dyDescent="0.3">
      <c r="B53" s="36">
        <v>46</v>
      </c>
      <c r="C53" s="112">
        <v>44880</v>
      </c>
      <c r="D53" s="221">
        <v>7.9170288912456801</v>
      </c>
      <c r="E53" s="222">
        <v>2.49262249371291</v>
      </c>
      <c r="F53" s="222">
        <v>1.1231501414631899</v>
      </c>
      <c r="G53" s="222">
        <v>7.2576089926205301</v>
      </c>
      <c r="H53" s="222">
        <v>8.0090310000000002</v>
      </c>
      <c r="I53" s="36">
        <v>8.4232279999999999</v>
      </c>
      <c r="J53" s="36">
        <v>6.2130134148679597</v>
      </c>
    </row>
    <row r="54" spans="2:10" ht="15.6" x14ac:dyDescent="0.3">
      <c r="B54" s="36">
        <v>46</v>
      </c>
      <c r="C54" s="112">
        <v>44881</v>
      </c>
      <c r="D54" s="221">
        <v>7.0082239688193999</v>
      </c>
      <c r="E54" s="222">
        <v>3.6080244499667602</v>
      </c>
      <c r="F54" s="222">
        <v>1.45302339158101</v>
      </c>
      <c r="G54" s="222">
        <v>6.88475009496727</v>
      </c>
      <c r="H54" s="222">
        <v>7.1898260000000001</v>
      </c>
      <c r="I54" s="36">
        <v>9.2028800000000004</v>
      </c>
      <c r="J54" s="36">
        <v>7.1613574169153198</v>
      </c>
    </row>
    <row r="55" spans="2:10" ht="15.6" x14ac:dyDescent="0.3">
      <c r="B55" s="36">
        <v>46</v>
      </c>
      <c r="C55" s="112">
        <v>44882</v>
      </c>
      <c r="D55" s="221">
        <v>7.8471895095211099</v>
      </c>
      <c r="E55" s="222">
        <v>2.9674366029976098</v>
      </c>
      <c r="F55" s="222">
        <v>1.7211128844766499</v>
      </c>
      <c r="G55" s="222">
        <v>7.5652029961170699</v>
      </c>
      <c r="H55" s="222">
        <v>8.7158650000000009</v>
      </c>
      <c r="I55" s="36">
        <v>8.8543109999999992</v>
      </c>
      <c r="J55" s="36">
        <v>7.8483288243157299</v>
      </c>
    </row>
    <row r="56" spans="2:10" ht="15.6" x14ac:dyDescent="0.3">
      <c r="B56" s="36">
        <v>46</v>
      </c>
      <c r="C56" s="112">
        <v>44883</v>
      </c>
      <c r="D56" s="221">
        <v>8.2780933610573904</v>
      </c>
      <c r="E56" s="222">
        <v>3.8815982893719099</v>
      </c>
      <c r="F56" s="222">
        <v>1.7778688109260601</v>
      </c>
      <c r="G56" s="222">
        <v>8.2684639429538205</v>
      </c>
      <c r="H56" s="222">
        <v>8.4528920000000003</v>
      </c>
      <c r="I56" s="36">
        <v>8.1822769999999991</v>
      </c>
      <c r="J56" s="36">
        <v>6.7792437416754101</v>
      </c>
    </row>
    <row r="57" spans="2:10" ht="15.6" x14ac:dyDescent="0.3">
      <c r="B57" s="36">
        <v>46</v>
      </c>
      <c r="C57" s="112">
        <v>44884</v>
      </c>
      <c r="D57" s="221">
        <v>8.6244267793596698</v>
      </c>
      <c r="E57" s="222">
        <v>4.3292530356682697</v>
      </c>
      <c r="F57" s="222">
        <v>2.11190626892488</v>
      </c>
      <c r="G57" s="222">
        <v>9.4019550893790598</v>
      </c>
      <c r="H57" s="222">
        <v>8.8037510000000001</v>
      </c>
      <c r="I57" s="36">
        <v>8.1911970000000007</v>
      </c>
      <c r="J57" s="36">
        <v>5.8590157158487299</v>
      </c>
    </row>
    <row r="58" spans="2:10" ht="15.6" x14ac:dyDescent="0.3">
      <c r="B58" s="36">
        <v>46</v>
      </c>
      <c r="C58" s="112">
        <v>44885</v>
      </c>
      <c r="D58" s="221">
        <v>7.7441538203546498</v>
      </c>
      <c r="E58" s="222">
        <v>3.9429474468744199</v>
      </c>
      <c r="F58" s="222">
        <v>1.9528521546306801</v>
      </c>
      <c r="G58" s="222">
        <v>9.2658450086106594</v>
      </c>
      <c r="H58" s="222">
        <v>7.6226029999999998</v>
      </c>
      <c r="I58" s="36">
        <v>8.1174529999999994</v>
      </c>
      <c r="J58" s="36">
        <v>7.3857087375323403</v>
      </c>
    </row>
    <row r="59" spans="2:10" ht="15.6" x14ac:dyDescent="0.3">
      <c r="B59" s="36">
        <v>47</v>
      </c>
      <c r="C59" s="112">
        <v>44886</v>
      </c>
      <c r="D59" s="221">
        <v>8.0751957385252506</v>
      </c>
      <c r="E59" s="222">
        <v>3.8357643402451802</v>
      </c>
      <c r="F59" s="222">
        <v>2.3554550211967902</v>
      </c>
      <c r="G59" s="222">
        <v>10.3824643776867</v>
      </c>
      <c r="H59" s="222">
        <v>7.4854589999999996</v>
      </c>
      <c r="I59" s="36">
        <v>7.6505080000000003</v>
      </c>
      <c r="J59" s="36">
        <v>7.0763392767653901</v>
      </c>
    </row>
    <row r="60" spans="2:10" ht="15.6" x14ac:dyDescent="0.3">
      <c r="B60" s="36">
        <v>47</v>
      </c>
      <c r="C60" s="112">
        <v>44887</v>
      </c>
      <c r="D60" s="221">
        <v>10.235757518772401</v>
      </c>
      <c r="E60" s="222">
        <v>4.3355133708042901</v>
      </c>
      <c r="F60" s="222">
        <v>2.1677358119228098</v>
      </c>
      <c r="G60" s="222">
        <v>11.110250702596</v>
      </c>
      <c r="H60" s="222">
        <v>7.0309100000000004</v>
      </c>
      <c r="I60" s="36">
        <v>7.8799630000000001</v>
      </c>
      <c r="J60" s="36">
        <v>5.7239538787031803</v>
      </c>
    </row>
    <row r="61" spans="2:10" ht="15.6" x14ac:dyDescent="0.3">
      <c r="B61" s="36">
        <v>47</v>
      </c>
      <c r="C61" s="112">
        <v>44888</v>
      </c>
      <c r="D61" s="221">
        <v>9.1488887649833792</v>
      </c>
      <c r="E61" s="222">
        <v>3.70534193256014</v>
      </c>
      <c r="F61" s="222">
        <v>1.80962402194632</v>
      </c>
      <c r="G61" s="222">
        <v>11.463825944191299</v>
      </c>
      <c r="H61" s="222">
        <v>8.768656</v>
      </c>
      <c r="I61" s="36">
        <v>7.7048920000000001</v>
      </c>
      <c r="J61" s="36">
        <v>5.52803588184051</v>
      </c>
    </row>
    <row r="62" spans="2:10" ht="15.6" x14ac:dyDescent="0.3">
      <c r="B62" s="36">
        <v>47</v>
      </c>
      <c r="C62" s="112">
        <v>44889</v>
      </c>
      <c r="D62" s="221">
        <v>9.1488887649833792</v>
      </c>
      <c r="E62" s="222">
        <v>3.70534193256014</v>
      </c>
      <c r="F62" s="222">
        <v>1.80962402194632</v>
      </c>
      <c r="G62" s="222">
        <v>11.463825944191299</v>
      </c>
      <c r="H62" s="222">
        <v>8.768656</v>
      </c>
      <c r="I62" s="36">
        <v>7.7048920000000001</v>
      </c>
      <c r="J62" s="36">
        <v>5.52803588184051</v>
      </c>
    </row>
    <row r="63" spans="2:10" ht="15.6" x14ac:dyDescent="0.3">
      <c r="B63" s="36">
        <v>47</v>
      </c>
      <c r="C63" s="112">
        <v>44890</v>
      </c>
      <c r="D63" s="221">
        <v>10.497880497711501</v>
      </c>
      <c r="E63" s="222">
        <v>3.69547591480841</v>
      </c>
      <c r="F63" s="222">
        <v>2.1446595264080499</v>
      </c>
      <c r="G63" s="222">
        <v>13.1222457516064</v>
      </c>
      <c r="H63" s="222">
        <v>8.9715969999999992</v>
      </c>
      <c r="I63" s="36">
        <v>7.3892160000000002</v>
      </c>
      <c r="J63" s="36">
        <v>5.2749055628192201</v>
      </c>
    </row>
    <row r="64" spans="2:10" ht="15.6" x14ac:dyDescent="0.3">
      <c r="B64" s="36">
        <v>47</v>
      </c>
      <c r="C64" s="112">
        <v>44891</v>
      </c>
      <c r="D64" s="221">
        <v>10.125305896716901</v>
      </c>
      <c r="E64" s="222">
        <v>4.9667111250926004</v>
      </c>
      <c r="F64" s="222">
        <v>2.1876008099340898</v>
      </c>
      <c r="G64" s="222">
        <v>13.061043621191599</v>
      </c>
      <c r="H64" s="222">
        <v>8.0705290000000005</v>
      </c>
      <c r="I64" s="36">
        <v>7.955012</v>
      </c>
      <c r="J64" s="36">
        <v>6.1601764136392196</v>
      </c>
    </row>
    <row r="65" spans="2:10" ht="15.6" x14ac:dyDescent="0.3">
      <c r="B65" s="36">
        <v>47</v>
      </c>
      <c r="C65" s="112">
        <v>44892</v>
      </c>
      <c r="D65" s="221">
        <v>11.055789857691099</v>
      </c>
      <c r="E65" s="222">
        <v>4.8525692823098296</v>
      </c>
      <c r="F65" s="222">
        <v>2.4141971313344799</v>
      </c>
      <c r="G65" s="222">
        <v>13.7224395438048</v>
      </c>
      <c r="H65" s="222">
        <v>8.6231880000000007</v>
      </c>
      <c r="I65" s="36">
        <v>7.9430449999999997</v>
      </c>
      <c r="J65" s="36">
        <v>6.5045311221429003</v>
      </c>
    </row>
    <row r="66" spans="2:10" ht="15.6" x14ac:dyDescent="0.3">
      <c r="B66" s="36">
        <v>48</v>
      </c>
      <c r="C66" s="112">
        <v>44893</v>
      </c>
      <c r="D66" s="221">
        <v>11.9762108558905</v>
      </c>
      <c r="E66" s="222">
        <v>4.4132948809742301</v>
      </c>
      <c r="F66" s="222">
        <v>2.0192646588850498</v>
      </c>
      <c r="G66" s="222">
        <v>14.998398712550999</v>
      </c>
      <c r="H66" s="222">
        <v>9.2664849999999994</v>
      </c>
      <c r="I66" s="36">
        <v>8.1786390000000004</v>
      </c>
      <c r="J66" s="36">
        <v>6.5526086727332</v>
      </c>
    </row>
    <row r="67" spans="2:10" ht="15.6" x14ac:dyDescent="0.3">
      <c r="B67" s="36">
        <v>48</v>
      </c>
      <c r="C67" s="112">
        <v>44894</v>
      </c>
      <c r="D67" s="221">
        <v>11.694724274417901</v>
      </c>
      <c r="E67" s="222">
        <v>4.9260808057893497</v>
      </c>
      <c r="F67" s="222">
        <v>1.61757298693327</v>
      </c>
      <c r="G67" s="222">
        <v>15.399443568571799</v>
      </c>
      <c r="H67" s="222">
        <v>6.9507139999999996</v>
      </c>
      <c r="I67" s="36">
        <v>8.2438870000000009</v>
      </c>
      <c r="J67" s="36">
        <v>7.2552463317920202</v>
      </c>
    </row>
    <row r="68" spans="2:10" ht="15.6" x14ac:dyDescent="0.3">
      <c r="B68" s="36">
        <v>48</v>
      </c>
      <c r="C68" s="112">
        <v>44895</v>
      </c>
      <c r="D68" s="221">
        <v>12.687789344123599</v>
      </c>
      <c r="E68" s="222">
        <v>4.6359764080770498</v>
      </c>
      <c r="F68" s="222">
        <v>1.69798222444812</v>
      </c>
      <c r="G68" s="222">
        <v>16.503451867999601</v>
      </c>
      <c r="H68" s="222">
        <v>9.0252610000000004</v>
      </c>
      <c r="I68" s="36">
        <v>8.3913180000000001</v>
      </c>
      <c r="J68" s="36">
        <v>8.1090103738303192</v>
      </c>
    </row>
    <row r="69" spans="2:10" ht="15.6" x14ac:dyDescent="0.3">
      <c r="B69" s="36">
        <v>48</v>
      </c>
      <c r="C69" s="112">
        <v>44896</v>
      </c>
      <c r="D69" s="221">
        <v>14.1996065351958</v>
      </c>
      <c r="E69" s="222">
        <v>3.95911080210288</v>
      </c>
      <c r="F69" s="222">
        <v>1.4558759744212399</v>
      </c>
      <c r="G69" s="222">
        <v>15.224814438154301</v>
      </c>
      <c r="H69" s="222">
        <v>8.1410660000000004</v>
      </c>
      <c r="I69" s="36">
        <v>9.6972620000000003</v>
      </c>
      <c r="J69" s="36">
        <v>8.8578335083012192</v>
      </c>
    </row>
    <row r="70" spans="2:10" ht="15.6" x14ac:dyDescent="0.3">
      <c r="B70" s="36">
        <v>48</v>
      </c>
      <c r="C70" s="112">
        <v>44897</v>
      </c>
      <c r="D70" s="221">
        <v>15.448818408811899</v>
      </c>
      <c r="E70" s="222">
        <v>3.81055766227405</v>
      </c>
      <c r="F70" s="222">
        <v>1.27642026846677</v>
      </c>
      <c r="G70" s="222">
        <v>15.271470416213701</v>
      </c>
      <c r="H70" s="222">
        <v>9.0181349999999991</v>
      </c>
      <c r="I70" s="36">
        <v>10.44265</v>
      </c>
      <c r="J70" s="36">
        <v>8.7316835107579998</v>
      </c>
    </row>
    <row r="71" spans="2:10" ht="15.6" x14ac:dyDescent="0.3">
      <c r="B71" s="36">
        <v>48</v>
      </c>
      <c r="C71" s="112">
        <v>44898</v>
      </c>
      <c r="D71" s="221">
        <v>16.927745437919501</v>
      </c>
      <c r="E71" s="222">
        <v>3.3330665341278398</v>
      </c>
      <c r="F71" s="222">
        <v>1.2398350831978799</v>
      </c>
      <c r="G71" s="222">
        <v>15.141860061990499</v>
      </c>
      <c r="H71" s="222">
        <v>7.321091</v>
      </c>
      <c r="I71" s="36">
        <v>9.7594360000000009</v>
      </c>
      <c r="J71" s="36">
        <v>9.3567942718495907</v>
      </c>
    </row>
    <row r="72" spans="2:10" ht="15.6" x14ac:dyDescent="0.3">
      <c r="B72" s="36">
        <v>48</v>
      </c>
      <c r="C72" s="112">
        <v>44899</v>
      </c>
      <c r="D72" s="221">
        <v>19.948687981458001</v>
      </c>
      <c r="E72" s="222">
        <v>3.0963344010979599</v>
      </c>
      <c r="F72" s="222">
        <v>1.09011757830821</v>
      </c>
      <c r="G72" s="222">
        <v>15.773878443368901</v>
      </c>
      <c r="H72" s="222">
        <v>8.9080069999999996</v>
      </c>
      <c r="I72" s="36">
        <v>10.381080000000001</v>
      </c>
      <c r="J72" s="36">
        <v>9.5905224486757508</v>
      </c>
    </row>
    <row r="73" spans="2:10" ht="15.6" x14ac:dyDescent="0.3">
      <c r="B73" s="36">
        <v>49</v>
      </c>
      <c r="C73" s="112">
        <v>44900</v>
      </c>
      <c r="D73" s="221">
        <v>22.4606958422813</v>
      </c>
      <c r="E73" s="222">
        <v>3.6570153413701099</v>
      </c>
      <c r="F73" s="222">
        <v>1.2</v>
      </c>
      <c r="G73" s="222">
        <v>15.307942889444201</v>
      </c>
      <c r="H73" s="222">
        <v>9.7929069999999996</v>
      </c>
      <c r="I73" s="36">
        <v>10.31165</v>
      </c>
      <c r="J73" s="36">
        <v>12.8777843296065</v>
      </c>
    </row>
    <row r="74" spans="2:10" ht="15.6" x14ac:dyDescent="0.3">
      <c r="B74" s="36">
        <v>49</v>
      </c>
      <c r="C74" s="112">
        <v>44901</v>
      </c>
      <c r="D74" s="221">
        <v>23.334285801389001</v>
      </c>
      <c r="E74" s="222">
        <v>3.3876584346172902</v>
      </c>
      <c r="F74" s="222">
        <v>1.4</v>
      </c>
      <c r="G74" s="222">
        <v>15.488365857723799</v>
      </c>
      <c r="H74" s="222">
        <v>8.2153179999999999</v>
      </c>
      <c r="I74" s="36">
        <v>10.12674</v>
      </c>
      <c r="J74" s="36">
        <v>12.963355919311301</v>
      </c>
    </row>
    <row r="75" spans="2:10" ht="15.6" x14ac:dyDescent="0.3">
      <c r="B75" s="36">
        <v>49</v>
      </c>
      <c r="C75" s="112">
        <v>44902</v>
      </c>
      <c r="D75" s="221">
        <v>22.6011877629346</v>
      </c>
      <c r="E75" s="222">
        <v>3.4453551219057399</v>
      </c>
      <c r="F75" s="222">
        <v>1.2</v>
      </c>
      <c r="G75" s="222">
        <v>14.7253720748335</v>
      </c>
      <c r="H75" s="222">
        <v>9.1958760000000002</v>
      </c>
      <c r="I75" s="36">
        <v>9.6977960000000003</v>
      </c>
      <c r="J75" s="36">
        <v>12.6600792466296</v>
      </c>
    </row>
    <row r="76" spans="2:10" ht="15.6" x14ac:dyDescent="0.3">
      <c r="B76" s="36">
        <v>49</v>
      </c>
      <c r="C76" s="112">
        <v>44903</v>
      </c>
      <c r="D76" s="221">
        <v>23.179805824913899</v>
      </c>
      <c r="E76" s="222">
        <v>4.5545717618107204</v>
      </c>
      <c r="F76" s="222">
        <v>1.6</v>
      </c>
      <c r="G76" s="222">
        <v>13.729203689042199</v>
      </c>
      <c r="H76" s="222">
        <v>10.228820000000001</v>
      </c>
      <c r="I76" s="36">
        <v>9.7542030000000004</v>
      </c>
      <c r="J76" s="36">
        <v>13.214257994971801</v>
      </c>
    </row>
    <row r="77" spans="2:10" ht="15.6" x14ac:dyDescent="0.3">
      <c r="B77" s="36">
        <v>49</v>
      </c>
      <c r="C77" s="112">
        <v>44904</v>
      </c>
      <c r="D77" s="221">
        <v>23.507048242503298</v>
      </c>
      <c r="E77" s="222">
        <v>4.8994329129008296</v>
      </c>
      <c r="F77" s="222">
        <v>1.5</v>
      </c>
      <c r="G77" s="222">
        <v>15.0353861905724</v>
      </c>
      <c r="H77" s="222">
        <v>10.480560000000001</v>
      </c>
      <c r="I77" s="36">
        <v>9.7117140000000006</v>
      </c>
      <c r="J77" s="36">
        <v>16.604998717095398</v>
      </c>
    </row>
    <row r="78" spans="2:10" ht="15.6" x14ac:dyDescent="0.3">
      <c r="B78" s="36">
        <v>49</v>
      </c>
      <c r="C78" s="112">
        <v>44905</v>
      </c>
      <c r="D78" s="221">
        <v>22.536431136647899</v>
      </c>
      <c r="E78" s="222">
        <v>4.7274618509439303</v>
      </c>
      <c r="F78" s="222">
        <v>1.3</v>
      </c>
      <c r="G78" s="222">
        <v>17.275041672202999</v>
      </c>
      <c r="H78" s="222">
        <v>8.4200130000000009</v>
      </c>
      <c r="I78" s="36">
        <v>10.17653</v>
      </c>
      <c r="J78" s="36">
        <v>18.8389386395401</v>
      </c>
    </row>
    <row r="79" spans="2:10" ht="15.6" x14ac:dyDescent="0.3">
      <c r="B79" s="36">
        <v>49</v>
      </c>
      <c r="C79" s="112">
        <v>44906</v>
      </c>
      <c r="D79" s="221">
        <v>23.040018460142701</v>
      </c>
      <c r="E79" s="222">
        <v>4.7764276720743304</v>
      </c>
      <c r="F79" s="222">
        <v>1.3</v>
      </c>
      <c r="G79" s="222">
        <v>19.121570002975801</v>
      </c>
      <c r="H79" s="222">
        <v>8.7146129999999999</v>
      </c>
      <c r="I79" s="36">
        <v>9.6790029999999998</v>
      </c>
      <c r="J79" s="36">
        <v>20.537347044095</v>
      </c>
    </row>
    <row r="80" spans="2:10" ht="15.6" x14ac:dyDescent="0.3">
      <c r="B80" s="36">
        <v>50</v>
      </c>
      <c r="C80" s="112">
        <v>44907</v>
      </c>
      <c r="D80" s="221">
        <v>22.774862555361199</v>
      </c>
      <c r="E80" s="222">
        <v>4.15198319599246</v>
      </c>
      <c r="F80" s="222">
        <v>1.5</v>
      </c>
      <c r="G80" s="222">
        <v>19.928846166093098</v>
      </c>
      <c r="H80" s="222">
        <v>10.15663</v>
      </c>
      <c r="I80" s="36">
        <v>10.11641</v>
      </c>
      <c r="J80" s="36">
        <v>21.8017201221877</v>
      </c>
    </row>
    <row r="81" spans="2:10" ht="15.6" x14ac:dyDescent="0.3">
      <c r="B81" s="36">
        <v>50</v>
      </c>
      <c r="C81" s="112">
        <v>44908</v>
      </c>
      <c r="D81" s="221">
        <v>24.290651752106399</v>
      </c>
      <c r="E81" s="222">
        <v>4.1768260868179397</v>
      </c>
      <c r="F81" s="222">
        <v>1.4</v>
      </c>
      <c r="G81" s="222">
        <v>21.071936325833398</v>
      </c>
      <c r="H81" s="222">
        <v>10.94753</v>
      </c>
      <c r="I81" s="36">
        <v>11.41545</v>
      </c>
      <c r="J81" s="36">
        <v>25.430934622224001</v>
      </c>
    </row>
    <row r="82" spans="2:10" ht="15.6" x14ac:dyDescent="0.3">
      <c r="B82" s="36">
        <v>50</v>
      </c>
      <c r="C82" s="112">
        <v>44909</v>
      </c>
      <c r="D82" s="221">
        <v>24.499911280386399</v>
      </c>
      <c r="E82" s="222">
        <v>3.92301401692623</v>
      </c>
      <c r="F82" s="222">
        <v>1.5</v>
      </c>
      <c r="G82" s="222">
        <v>22.3816913581466</v>
      </c>
      <c r="H82" s="222">
        <v>12.21069</v>
      </c>
      <c r="I82" s="36">
        <v>12.49231</v>
      </c>
      <c r="J82" s="36">
        <v>30.321435219150199</v>
      </c>
    </row>
    <row r="83" spans="2:10" ht="15.6" x14ac:dyDescent="0.3">
      <c r="B83" s="36">
        <v>50</v>
      </c>
      <c r="C83" s="112">
        <v>44910</v>
      </c>
      <c r="D83" s="221">
        <v>24.680866742675999</v>
      </c>
      <c r="E83" s="222">
        <v>3.6101541276634901</v>
      </c>
      <c r="F83" s="222">
        <v>1.5</v>
      </c>
      <c r="G83" s="222">
        <v>24.411730093139798</v>
      </c>
      <c r="H83" s="222">
        <v>10.12205</v>
      </c>
      <c r="I83" s="36">
        <v>13.375859999999999</v>
      </c>
      <c r="J83" s="36">
        <v>35.884477306192601</v>
      </c>
    </row>
    <row r="84" spans="2:10" ht="15.6" x14ac:dyDescent="0.3">
      <c r="B84" s="36">
        <v>50</v>
      </c>
      <c r="C84" s="112">
        <v>44911</v>
      </c>
      <c r="D84" s="221">
        <v>27.741711066312799</v>
      </c>
      <c r="E84" s="222">
        <v>2.8289444370607701</v>
      </c>
      <c r="F84" s="222">
        <v>1.6</v>
      </c>
      <c r="G84" s="222">
        <v>24.0472658023298</v>
      </c>
      <c r="H84" s="222">
        <v>12.20739</v>
      </c>
      <c r="I84" s="36">
        <v>15.14564</v>
      </c>
      <c r="J84" s="36">
        <v>39.163454937247799</v>
      </c>
    </row>
    <row r="85" spans="2:10" ht="15.6" x14ac:dyDescent="0.3">
      <c r="B85" s="36">
        <v>50</v>
      </c>
      <c r="C85" s="112">
        <v>44912</v>
      </c>
      <c r="D85" s="221">
        <v>26.695542783715599</v>
      </c>
      <c r="E85" s="222">
        <v>2.4114292774027701</v>
      </c>
      <c r="F85" s="222">
        <v>2.1</v>
      </c>
      <c r="G85" s="222">
        <v>23.181883414352601</v>
      </c>
      <c r="H85" s="222">
        <v>9.8788239999999998</v>
      </c>
      <c r="I85" s="36">
        <v>14.67309</v>
      </c>
      <c r="J85" s="36">
        <v>43.015450721599798</v>
      </c>
    </row>
    <row r="86" spans="2:10" ht="15.6" x14ac:dyDescent="0.3">
      <c r="B86" s="36">
        <v>50</v>
      </c>
      <c r="C86" s="112">
        <v>44913</v>
      </c>
      <c r="D86" s="221">
        <v>26.240354837181101</v>
      </c>
      <c r="E86" s="222">
        <v>2.2763445508042901</v>
      </c>
      <c r="F86" s="222">
        <v>2.37279231238987</v>
      </c>
      <c r="G86" s="222">
        <v>22.422519621648899</v>
      </c>
      <c r="H86" s="222">
        <v>9.8236329999999992</v>
      </c>
      <c r="I86" s="36">
        <v>14.608269999999999</v>
      </c>
      <c r="J86" s="36">
        <v>48.722473806924398</v>
      </c>
    </row>
    <row r="87" spans="2:10" ht="15.6" x14ac:dyDescent="0.3">
      <c r="B87" s="36">
        <v>51</v>
      </c>
      <c r="C87" s="112">
        <v>44914</v>
      </c>
      <c r="D87" s="221">
        <v>31.410739383288799</v>
      </c>
      <c r="E87" s="222">
        <v>2.6448981787020802</v>
      </c>
      <c r="F87" s="222">
        <v>2.43013663988881</v>
      </c>
      <c r="G87" s="222">
        <v>23.307185617013399</v>
      </c>
      <c r="H87" s="222">
        <v>11.13899</v>
      </c>
      <c r="I87" s="36">
        <v>14.958679999999999</v>
      </c>
      <c r="J87" s="36">
        <v>54.018310650798497</v>
      </c>
    </row>
    <row r="88" spans="2:10" ht="15.6" x14ac:dyDescent="0.3">
      <c r="B88" s="36">
        <v>51</v>
      </c>
      <c r="C88" s="112">
        <v>44915</v>
      </c>
      <c r="D88" s="221">
        <v>30.307628706970601</v>
      </c>
      <c r="E88" s="222">
        <v>2.3398130791688998</v>
      </c>
      <c r="F88" s="222">
        <v>2.3753960563373</v>
      </c>
      <c r="G88" s="222">
        <v>24.555375362499099</v>
      </c>
      <c r="H88" s="222">
        <v>11.360810000000001</v>
      </c>
      <c r="I88" s="36">
        <v>15.24912</v>
      </c>
      <c r="J88" s="36">
        <v>64.8529749031553</v>
      </c>
    </row>
    <row r="89" spans="2:10" ht="15.6" x14ac:dyDescent="0.3">
      <c r="B89" s="36">
        <v>51</v>
      </c>
      <c r="C89" s="112">
        <v>44916</v>
      </c>
      <c r="D89" s="221">
        <v>32.835377628733397</v>
      </c>
      <c r="E89" s="222">
        <v>2.7847174093274898</v>
      </c>
      <c r="F89" s="222">
        <v>2.0237872984071799</v>
      </c>
      <c r="G89" s="222">
        <v>25.630891726523</v>
      </c>
      <c r="H89" s="222">
        <v>11.99906</v>
      </c>
      <c r="I89" s="36">
        <v>16.66208</v>
      </c>
      <c r="J89" s="36">
        <v>70.379057523144596</v>
      </c>
    </row>
    <row r="90" spans="2:10" ht="15.6" x14ac:dyDescent="0.3">
      <c r="B90" s="36">
        <v>51</v>
      </c>
      <c r="C90" s="112">
        <v>44917</v>
      </c>
      <c r="D90" s="221">
        <v>35.352918710762403</v>
      </c>
      <c r="E90" s="222">
        <v>2.1418605566473499</v>
      </c>
      <c r="F90" s="222">
        <v>2.5499928997603698</v>
      </c>
      <c r="G90" s="222">
        <v>25.9564755401261</v>
      </c>
      <c r="H90" s="222">
        <v>12.659509999999999</v>
      </c>
      <c r="I90" s="36">
        <v>16.727989999999998</v>
      </c>
      <c r="J90" s="36">
        <v>78.130039900085194</v>
      </c>
    </row>
    <row r="91" spans="2:10" ht="15.6" x14ac:dyDescent="0.3">
      <c r="B91" s="36">
        <v>51</v>
      </c>
      <c r="C91" s="112">
        <v>44918</v>
      </c>
      <c r="D91" s="221">
        <v>34.972990081962102</v>
      </c>
      <c r="E91" s="222">
        <v>2.30545260526298</v>
      </c>
      <c r="F91" s="222">
        <v>2.7510936910689199</v>
      </c>
      <c r="G91" s="222">
        <v>27.586305023469698</v>
      </c>
      <c r="H91" s="222">
        <v>12.11023</v>
      </c>
      <c r="I91" s="36">
        <v>17.107240000000001</v>
      </c>
      <c r="J91" s="36">
        <v>83.090250335158302</v>
      </c>
    </row>
    <row r="92" spans="2:10" ht="15.6" x14ac:dyDescent="0.3">
      <c r="B92" s="36">
        <v>51</v>
      </c>
      <c r="C92" s="112">
        <v>44919</v>
      </c>
      <c r="D92" s="221">
        <v>40.704448025038602</v>
      </c>
      <c r="E92" s="222">
        <v>2.32434779131744</v>
      </c>
      <c r="F92" s="222">
        <v>2.0176720869770399</v>
      </c>
      <c r="G92" s="222">
        <v>28.298525648749902</v>
      </c>
      <c r="H92" s="222">
        <v>14.15943</v>
      </c>
      <c r="I92" s="36">
        <v>18.934560000000001</v>
      </c>
      <c r="J92" s="36">
        <v>85.860985823584102</v>
      </c>
    </row>
    <row r="93" spans="2:10" ht="15.6" x14ac:dyDescent="0.3">
      <c r="B93" s="36">
        <v>51</v>
      </c>
      <c r="C93" s="112">
        <v>44920</v>
      </c>
      <c r="D93" s="221">
        <v>34.071743832373301</v>
      </c>
      <c r="E93" s="222">
        <v>2.27377273224339</v>
      </c>
      <c r="F93" s="222">
        <v>1.7392268749863</v>
      </c>
      <c r="G93" s="222">
        <v>29.998864204144098</v>
      </c>
      <c r="H93" s="222">
        <v>13.119820000000001</v>
      </c>
      <c r="I93" s="36">
        <v>19.687429999999999</v>
      </c>
      <c r="J93" s="36">
        <v>86.889745520095303</v>
      </c>
    </row>
    <row r="94" spans="2:10" ht="15.6" x14ac:dyDescent="0.3">
      <c r="B94" s="36">
        <v>52</v>
      </c>
      <c r="C94" s="112">
        <v>44921</v>
      </c>
      <c r="D94" s="221">
        <v>30.793107875887699</v>
      </c>
      <c r="E94" s="222">
        <v>2.0163015377270801</v>
      </c>
      <c r="F94" s="222">
        <v>1.6</v>
      </c>
      <c r="G94" s="222">
        <v>31.359296910151102</v>
      </c>
      <c r="H94" s="222">
        <v>12.321400000000001</v>
      </c>
      <c r="I94" s="36">
        <v>20.287130000000001</v>
      </c>
      <c r="J94" s="36">
        <v>88.653264127093607</v>
      </c>
    </row>
    <row r="95" spans="2:10" ht="15.6" x14ac:dyDescent="0.3">
      <c r="B95" s="36">
        <v>52</v>
      </c>
      <c r="C95" s="112">
        <v>44922</v>
      </c>
      <c r="D95" s="221">
        <v>30.889947365346099</v>
      </c>
      <c r="E95" s="222">
        <v>2.3433485209804599</v>
      </c>
      <c r="F95" s="222">
        <v>1.7</v>
      </c>
      <c r="G95" s="222">
        <v>29.139097761490799</v>
      </c>
      <c r="H95" s="222">
        <v>11.07654</v>
      </c>
      <c r="I95" s="36">
        <v>20.564609999999998</v>
      </c>
      <c r="J95" s="36">
        <v>87.198859978728507</v>
      </c>
    </row>
    <row r="96" spans="2:10" ht="15.6" x14ac:dyDescent="0.3">
      <c r="B96" s="36">
        <v>52</v>
      </c>
      <c r="C96" s="112">
        <v>44923</v>
      </c>
      <c r="D96" s="221">
        <v>27.4596920705876</v>
      </c>
      <c r="E96" s="222">
        <v>2.12372736541522</v>
      </c>
      <c r="F96" s="222">
        <v>2.2000000000000002</v>
      </c>
      <c r="G96" s="222">
        <v>27.139370015166602</v>
      </c>
      <c r="H96" s="222">
        <v>10.78542</v>
      </c>
      <c r="I96" s="36">
        <v>20.18178</v>
      </c>
      <c r="J96" s="36">
        <v>86.650388010862002</v>
      </c>
    </row>
    <row r="97" spans="2:10" ht="15.6" x14ac:dyDescent="0.3">
      <c r="B97" s="36">
        <v>52</v>
      </c>
      <c r="C97" s="112">
        <v>44924</v>
      </c>
      <c r="D97" s="221">
        <v>21.9009921247062</v>
      </c>
      <c r="E97" s="222">
        <v>2.18519472586217</v>
      </c>
      <c r="F97" s="222">
        <v>2.2999999999999998</v>
      </c>
      <c r="G97" s="222">
        <v>26.287795932645501</v>
      </c>
      <c r="H97" s="222">
        <v>11.29068</v>
      </c>
      <c r="I97" s="36">
        <v>22.681190000000001</v>
      </c>
      <c r="J97" s="36">
        <v>87.477358237919802</v>
      </c>
    </row>
    <row r="98" spans="2:10" ht="15.6" x14ac:dyDescent="0.3">
      <c r="B98" s="36">
        <v>52</v>
      </c>
      <c r="C98" s="112">
        <v>44925</v>
      </c>
      <c r="D98" s="221">
        <v>18.639909753401501</v>
      </c>
      <c r="E98" s="222">
        <v>2.8240033106986702</v>
      </c>
      <c r="F98" s="222">
        <v>2.2000000000000002</v>
      </c>
      <c r="G98" s="222">
        <v>25.135503234402901</v>
      </c>
      <c r="H98" s="222">
        <v>10.97419</v>
      </c>
      <c r="I98" s="36">
        <v>22.36121</v>
      </c>
      <c r="J98" s="36">
        <v>88.500444079180696</v>
      </c>
    </row>
    <row r="99" spans="2:10" ht="15.6" x14ac:dyDescent="0.3">
      <c r="B99" s="36">
        <v>52</v>
      </c>
      <c r="C99" s="112">
        <v>44926</v>
      </c>
      <c r="D99" s="221">
        <v>12.8318120679846</v>
      </c>
      <c r="E99" s="222">
        <v>3.6942894057048998</v>
      </c>
      <c r="F99" s="222">
        <v>2.2999999999999998</v>
      </c>
      <c r="G99" s="222">
        <v>25.013555820587399</v>
      </c>
      <c r="H99" s="222">
        <v>12.28891</v>
      </c>
      <c r="I99" s="36">
        <v>23.634519999999998</v>
      </c>
      <c r="J99" s="36">
        <v>90.167842730086804</v>
      </c>
    </row>
    <row r="100" spans="2:10" ht="15.6" x14ac:dyDescent="0.3">
      <c r="B100" s="36">
        <v>52</v>
      </c>
      <c r="C100" s="112">
        <v>44927</v>
      </c>
      <c r="D100" s="221">
        <v>12.868851396145599</v>
      </c>
      <c r="E100" s="222">
        <v>3.78954601212105</v>
      </c>
      <c r="F100" s="222">
        <v>2.3458020391760401</v>
      </c>
      <c r="G100" s="222">
        <v>24.673387230223799</v>
      </c>
      <c r="H100" s="222">
        <v>16.270610000000001</v>
      </c>
      <c r="I100" s="36">
        <v>24.21312</v>
      </c>
      <c r="J100" s="36">
        <v>91.820211307853299</v>
      </c>
    </row>
    <row r="101" spans="2:10" ht="15.6" x14ac:dyDescent="0.3">
      <c r="B101" s="36">
        <v>1</v>
      </c>
      <c r="C101" s="112">
        <v>44928</v>
      </c>
      <c r="D101" s="221">
        <v>14.0397080935149</v>
      </c>
      <c r="E101" s="222">
        <v>3.80883847940702</v>
      </c>
      <c r="F101" s="222">
        <v>2.5011506479075698</v>
      </c>
      <c r="G101" s="222">
        <v>22.394487456619999</v>
      </c>
      <c r="H101" s="222">
        <v>16.434159999999999</v>
      </c>
      <c r="I101" s="36">
        <v>25.453099999999999</v>
      </c>
      <c r="J101" s="36">
        <v>93.445033603196904</v>
      </c>
    </row>
    <row r="102" spans="2:10" ht="15.6" x14ac:dyDescent="0.3">
      <c r="B102" s="36">
        <v>1</v>
      </c>
      <c r="C102" s="112">
        <v>44929</v>
      </c>
      <c r="D102" s="221">
        <v>10.542685908777999</v>
      </c>
      <c r="E102" s="222">
        <v>4.1861223343811798</v>
      </c>
      <c r="F102" s="222">
        <v>2.7054757490366299</v>
      </c>
      <c r="G102" s="222">
        <v>23.050179617756999</v>
      </c>
      <c r="H102" s="222">
        <v>19.561150000000001</v>
      </c>
      <c r="I102" s="36">
        <v>27.14658</v>
      </c>
      <c r="J102" s="36">
        <v>91.953790172757607</v>
      </c>
    </row>
    <row r="103" spans="2:10" ht="15.6" x14ac:dyDescent="0.3">
      <c r="B103" s="36">
        <v>1</v>
      </c>
      <c r="C103" s="112">
        <v>44930</v>
      </c>
      <c r="D103" s="221">
        <v>10.7736923116817</v>
      </c>
      <c r="E103" s="222">
        <v>3.73350840722637</v>
      </c>
      <c r="F103" s="222">
        <v>2.5326486871640799</v>
      </c>
      <c r="G103" s="222">
        <v>24.091157603321001</v>
      </c>
      <c r="H103" s="222">
        <v>18.44679</v>
      </c>
      <c r="I103" s="36">
        <v>30.428329999999999</v>
      </c>
      <c r="J103" s="36">
        <v>93.622550759338907</v>
      </c>
    </row>
    <row r="104" spans="2:10" ht="15.6" x14ac:dyDescent="0.3">
      <c r="B104" s="36">
        <v>1</v>
      </c>
      <c r="C104" s="112">
        <v>44931</v>
      </c>
      <c r="D104" s="221">
        <v>12.154987396138599</v>
      </c>
      <c r="E104" s="222">
        <v>4.6994191817916402</v>
      </c>
      <c r="F104" s="222">
        <v>2.0186222390220401</v>
      </c>
      <c r="G104" s="222">
        <v>23.976758717307899</v>
      </c>
      <c r="H104" s="222">
        <v>17.635259999999999</v>
      </c>
      <c r="I104" s="36">
        <v>32.764400000000002</v>
      </c>
      <c r="J104" s="36">
        <v>94.597018723222106</v>
      </c>
    </row>
    <row r="105" spans="2:10" ht="15.6" x14ac:dyDescent="0.3">
      <c r="B105" s="36">
        <v>1</v>
      </c>
      <c r="C105" s="112">
        <v>44932</v>
      </c>
      <c r="D105" s="221">
        <v>12.8246533799036</v>
      </c>
      <c r="E105" s="222">
        <v>4.1131834139551096</v>
      </c>
      <c r="F105" s="222">
        <v>1.8873863115638501</v>
      </c>
      <c r="G105" s="222">
        <v>22.702055349708701</v>
      </c>
      <c r="H105" s="222">
        <v>19.810970000000001</v>
      </c>
      <c r="I105" s="36">
        <v>37.874090000000002</v>
      </c>
      <c r="J105" s="36">
        <v>94.090401605207802</v>
      </c>
    </row>
    <row r="106" spans="2:10" ht="15.6" x14ac:dyDescent="0.3">
      <c r="B106" s="36">
        <v>1</v>
      </c>
      <c r="C106" s="112">
        <v>44933</v>
      </c>
      <c r="D106" s="221">
        <v>14.544568071321599</v>
      </c>
      <c r="E106" s="222">
        <v>3.6380099987804</v>
      </c>
      <c r="F106" s="222">
        <v>2.19029210125208</v>
      </c>
      <c r="G106" s="222">
        <v>22.5411152365531</v>
      </c>
      <c r="H106" s="222">
        <v>18.72092</v>
      </c>
      <c r="I106" s="36">
        <v>38.158749999999998</v>
      </c>
      <c r="J106" s="36">
        <v>94.167800577261104</v>
      </c>
    </row>
    <row r="107" spans="2:10" ht="15.6" x14ac:dyDescent="0.3">
      <c r="B107" s="36">
        <v>1</v>
      </c>
      <c r="C107" s="112">
        <v>44934</v>
      </c>
      <c r="D107" s="221">
        <v>13.5705548417841</v>
      </c>
      <c r="E107" s="222">
        <v>3.6523018970535501</v>
      </c>
      <c r="F107" s="222">
        <v>2.8264178805206299</v>
      </c>
      <c r="G107" s="222">
        <v>22.0591547841858</v>
      </c>
      <c r="H107" s="222">
        <v>17.388120000000001</v>
      </c>
      <c r="I107" s="36">
        <v>41.256419999999999</v>
      </c>
      <c r="J107" s="36">
        <v>92.0676159299734</v>
      </c>
    </row>
    <row r="108" spans="2:10" ht="15.6" x14ac:dyDescent="0.3">
      <c r="B108" s="36">
        <v>2</v>
      </c>
      <c r="C108" s="112">
        <v>44935</v>
      </c>
      <c r="D108" s="221">
        <v>11.755596628921801</v>
      </c>
      <c r="E108" s="222">
        <v>3.2289364770477098</v>
      </c>
      <c r="F108" s="222">
        <v>3.0801240063956001</v>
      </c>
      <c r="G108" s="222">
        <v>22.261547598856801</v>
      </c>
      <c r="H108" s="222">
        <v>19.622250000000001</v>
      </c>
      <c r="I108" s="36">
        <v>43.726149999999997</v>
      </c>
      <c r="J108" s="36">
        <v>89.570764473803393</v>
      </c>
    </row>
    <row r="109" spans="2:10" ht="15.6" x14ac:dyDescent="0.3">
      <c r="B109" s="36">
        <v>2</v>
      </c>
      <c r="C109" s="112">
        <v>44936</v>
      </c>
      <c r="D109" s="221">
        <v>14.4635574494963</v>
      </c>
      <c r="E109" s="222">
        <v>2.9740141190638498</v>
      </c>
      <c r="F109" s="222">
        <v>2.9199461982669601</v>
      </c>
      <c r="G109" s="222">
        <v>21.834838265892898</v>
      </c>
      <c r="H109" s="222">
        <v>19.96115</v>
      </c>
      <c r="I109" s="36">
        <v>46.101089999999999</v>
      </c>
      <c r="J109" s="36">
        <v>85.160296425678396</v>
      </c>
    </row>
    <row r="110" spans="2:10" ht="15.6" x14ac:dyDescent="0.3">
      <c r="B110" s="36">
        <v>2</v>
      </c>
      <c r="C110" s="112">
        <v>44937</v>
      </c>
      <c r="D110" s="221">
        <v>11.7092640153377</v>
      </c>
      <c r="E110" s="222">
        <v>3.1106822128076002</v>
      </c>
      <c r="F110" s="222">
        <v>2.4636296680085299</v>
      </c>
      <c r="G110" s="222">
        <v>21.3614297278957</v>
      </c>
      <c r="H110" s="222">
        <v>18.794589999999999</v>
      </c>
      <c r="I110" s="36">
        <v>45.927529999999997</v>
      </c>
      <c r="J110" s="36">
        <v>79.955112864568605</v>
      </c>
    </row>
    <row r="111" spans="2:10" ht="15.6" x14ac:dyDescent="0.3">
      <c r="B111" s="36">
        <v>2</v>
      </c>
      <c r="C111" s="112">
        <v>44938</v>
      </c>
      <c r="D111" s="221">
        <v>9.9981445306019392</v>
      </c>
      <c r="E111" s="222">
        <v>3.6240065573276299</v>
      </c>
      <c r="F111" s="222">
        <v>3.0981875085394401</v>
      </c>
      <c r="G111" s="222">
        <v>22.0593179936862</v>
      </c>
      <c r="H111" s="222">
        <v>18.592949999999998</v>
      </c>
      <c r="I111" s="36">
        <v>46.044759999999997</v>
      </c>
      <c r="J111" s="36">
        <v>72.141852817349502</v>
      </c>
    </row>
    <row r="112" spans="2:10" ht="15.6" x14ac:dyDescent="0.3">
      <c r="B112" s="36">
        <v>2</v>
      </c>
      <c r="C112" s="112">
        <v>44939</v>
      </c>
      <c r="D112" s="221">
        <v>9.2696962231565596</v>
      </c>
      <c r="E112" s="222">
        <v>4.1634599905768699</v>
      </c>
      <c r="F112" s="222">
        <v>3.4150424042173899</v>
      </c>
      <c r="G112" s="222">
        <v>23.414255393369</v>
      </c>
      <c r="H112" s="222">
        <v>17.275200000000002</v>
      </c>
      <c r="I112" s="36">
        <v>46.465479999999999</v>
      </c>
      <c r="J112" s="36">
        <v>68.9958037795965</v>
      </c>
    </row>
    <row r="113" spans="2:10" ht="15.6" x14ac:dyDescent="0.3">
      <c r="B113" s="36">
        <v>2</v>
      </c>
      <c r="C113" s="112">
        <v>44940</v>
      </c>
      <c r="D113" s="221">
        <v>7.4599531870254898</v>
      </c>
      <c r="E113" s="222">
        <v>3.8233886864417501</v>
      </c>
      <c r="F113" s="222">
        <v>3.3003946709858099</v>
      </c>
      <c r="G113" s="222">
        <v>22.250963022527099</v>
      </c>
      <c r="H113" s="222">
        <v>19.646260000000002</v>
      </c>
      <c r="I113" s="36">
        <v>45.89114</v>
      </c>
      <c r="J113" s="36">
        <v>66.723712246730997</v>
      </c>
    </row>
    <row r="114" spans="2:10" ht="15.6" x14ac:dyDescent="0.3">
      <c r="B114" s="36">
        <v>2</v>
      </c>
      <c r="C114" s="112">
        <v>44941</v>
      </c>
      <c r="D114" s="221">
        <v>5.6156178360459803</v>
      </c>
      <c r="E114" s="222">
        <v>4.6374188524303399</v>
      </c>
      <c r="F114" s="222">
        <v>2.78713445729369</v>
      </c>
      <c r="G114" s="222">
        <v>20.571505129982398</v>
      </c>
      <c r="H114" s="222">
        <v>21.678090000000001</v>
      </c>
      <c r="I114" s="36">
        <v>45.62473</v>
      </c>
      <c r="J114" s="36">
        <v>65.102300604739597</v>
      </c>
    </row>
    <row r="115" spans="2:10" ht="15.6" x14ac:dyDescent="0.3">
      <c r="B115" s="36">
        <v>3</v>
      </c>
      <c r="C115" s="112">
        <v>44942</v>
      </c>
      <c r="D115" s="221">
        <v>5.4938546288571599</v>
      </c>
      <c r="E115" s="222">
        <v>5.2739091051037903</v>
      </c>
      <c r="F115" s="222">
        <v>2.3898275055207301</v>
      </c>
      <c r="G115" s="222">
        <v>19.424678683291202</v>
      </c>
      <c r="H115" s="222">
        <v>19.852170000000001</v>
      </c>
      <c r="I115" s="36">
        <v>45.074069999999999</v>
      </c>
      <c r="J115" s="36">
        <v>62.835098392555601</v>
      </c>
    </row>
    <row r="116" spans="2:10" ht="15.6" x14ac:dyDescent="0.3">
      <c r="B116" s="36">
        <v>3</v>
      </c>
      <c r="C116" s="112">
        <v>44943</v>
      </c>
      <c r="D116" s="221">
        <v>4.7318050826763596</v>
      </c>
      <c r="E116" s="222">
        <v>5.2560980019472998</v>
      </c>
      <c r="F116" s="222">
        <v>2.3842802530282099</v>
      </c>
      <c r="G116" s="222">
        <v>19.266887157044</v>
      </c>
      <c r="H116" s="222">
        <v>22.012080000000001</v>
      </c>
      <c r="I116" s="36">
        <v>42.377859999999998</v>
      </c>
      <c r="J116" s="36">
        <v>61.338794820734499</v>
      </c>
    </row>
    <row r="117" spans="2:10" ht="15.6" x14ac:dyDescent="0.3">
      <c r="B117" s="36">
        <v>3</v>
      </c>
      <c r="C117" s="112">
        <v>44944</v>
      </c>
      <c r="D117" s="221">
        <v>5.5227059206055804</v>
      </c>
      <c r="E117" s="222">
        <v>5.1907504082610396</v>
      </c>
      <c r="F117" s="222">
        <v>2.6695154268253201</v>
      </c>
      <c r="G117" s="222">
        <v>18.598339755951599</v>
      </c>
      <c r="H117" s="222">
        <v>19.777729999999998</v>
      </c>
      <c r="I117" s="36">
        <v>39.444850000000002</v>
      </c>
      <c r="J117" s="36">
        <v>57.784388164912698</v>
      </c>
    </row>
    <row r="118" spans="2:10" ht="15.6" x14ac:dyDescent="0.3">
      <c r="B118" s="36">
        <v>3</v>
      </c>
      <c r="C118" s="112">
        <v>44945</v>
      </c>
      <c r="D118" s="221">
        <v>6.7250454838884002</v>
      </c>
      <c r="E118" s="222">
        <v>4.2789563884254402</v>
      </c>
      <c r="F118" s="222">
        <v>2.3937950321868402</v>
      </c>
      <c r="G118" s="222">
        <v>18.096748083598602</v>
      </c>
      <c r="H118" s="222">
        <v>19.761970000000002</v>
      </c>
      <c r="I118" s="36">
        <v>37.627249999999997</v>
      </c>
      <c r="J118" s="36">
        <v>50.320893943951297</v>
      </c>
    </row>
    <row r="119" spans="2:10" ht="15.6" x14ac:dyDescent="0.3">
      <c r="B119" s="36">
        <v>3</v>
      </c>
      <c r="C119" s="112">
        <v>44946</v>
      </c>
      <c r="D119" s="221">
        <v>6.5904241525640597</v>
      </c>
      <c r="E119" s="222">
        <v>3.8660278709688698</v>
      </c>
      <c r="F119" s="222">
        <v>1.96733305948038</v>
      </c>
      <c r="G119" s="222">
        <v>16.875857115244902</v>
      </c>
      <c r="H119" s="222">
        <v>19.205190000000002</v>
      </c>
      <c r="I119" s="36">
        <v>34.819040000000001</v>
      </c>
      <c r="J119" s="36">
        <v>42.363921963850402</v>
      </c>
    </row>
    <row r="120" spans="2:10" ht="15.6" x14ac:dyDescent="0.3">
      <c r="B120" s="36">
        <v>3</v>
      </c>
      <c r="C120" s="112">
        <v>44947</v>
      </c>
      <c r="D120" s="221">
        <v>7.8735564749604103</v>
      </c>
      <c r="E120" s="222">
        <v>3.79411858647829</v>
      </c>
      <c r="F120" s="222">
        <v>1.51099989668274</v>
      </c>
      <c r="G120" s="222">
        <v>16.593088180623901</v>
      </c>
      <c r="H120" s="222">
        <v>19.716640000000002</v>
      </c>
      <c r="I120" s="36">
        <v>33.499969999999998</v>
      </c>
      <c r="J120" s="36">
        <v>37.337250061592002</v>
      </c>
    </row>
    <row r="121" spans="2:10" ht="15.6" x14ac:dyDescent="0.3">
      <c r="B121" s="36">
        <v>3</v>
      </c>
      <c r="C121" s="112">
        <v>44948</v>
      </c>
      <c r="D121" s="221">
        <v>12.5518993894476</v>
      </c>
      <c r="E121" s="222">
        <v>2.65942045565644</v>
      </c>
      <c r="F121" s="222">
        <v>1.60164122659717</v>
      </c>
      <c r="G121" s="222">
        <v>16.3451469442541</v>
      </c>
      <c r="H121" s="222">
        <v>18.579450000000001</v>
      </c>
      <c r="I121" s="36">
        <v>31.749749999999999</v>
      </c>
      <c r="J121" s="36">
        <v>31.335524047105601</v>
      </c>
    </row>
    <row r="122" spans="2:10" ht="15.6" x14ac:dyDescent="0.3">
      <c r="B122" s="36">
        <v>4</v>
      </c>
      <c r="C122" s="112">
        <v>44949</v>
      </c>
      <c r="D122" s="221">
        <v>11.1720598260668</v>
      </c>
      <c r="E122" s="222">
        <v>2.6410424705850701</v>
      </c>
      <c r="F122" s="222">
        <v>1.71123763032459</v>
      </c>
      <c r="G122" s="222">
        <v>16.366335281061001</v>
      </c>
      <c r="H122" s="222">
        <v>18.431750000000001</v>
      </c>
      <c r="I122" s="36">
        <v>32.466990000000003</v>
      </c>
      <c r="J122" s="36">
        <v>28.374781666202001</v>
      </c>
    </row>
    <row r="123" spans="2:10" ht="15.6" x14ac:dyDescent="0.3">
      <c r="B123" s="36">
        <v>4</v>
      </c>
      <c r="C123" s="112">
        <v>44950</v>
      </c>
      <c r="D123" s="221">
        <v>10.097224197100401</v>
      </c>
      <c r="E123" s="222">
        <v>2.6738667505598501</v>
      </c>
      <c r="F123" s="222">
        <v>1.6375543139633</v>
      </c>
      <c r="G123" s="222">
        <v>17.554689588795</v>
      </c>
      <c r="H123" s="222">
        <v>18.95486</v>
      </c>
      <c r="I123" s="36">
        <v>31.286899999999999</v>
      </c>
      <c r="J123" s="36">
        <v>27.754627118117</v>
      </c>
    </row>
    <row r="124" spans="2:10" ht="15.6" x14ac:dyDescent="0.3">
      <c r="B124" s="36">
        <v>4</v>
      </c>
      <c r="C124" s="112">
        <v>44951</v>
      </c>
      <c r="D124" s="221">
        <v>7.0456130380719797</v>
      </c>
      <c r="E124" s="222">
        <v>3.0778406108370802</v>
      </c>
      <c r="F124" s="222">
        <v>1.34817433532075</v>
      </c>
      <c r="G124" s="222">
        <v>20.050193579971001</v>
      </c>
      <c r="H124" s="222">
        <v>17.262910000000002</v>
      </c>
      <c r="I124" s="36">
        <v>30.996359999999999</v>
      </c>
      <c r="J124" s="36">
        <v>27.6997339632677</v>
      </c>
    </row>
    <row r="125" spans="2:10" ht="15.6" x14ac:dyDescent="0.3">
      <c r="B125" s="36">
        <v>4</v>
      </c>
      <c r="C125" s="112">
        <v>44952</v>
      </c>
      <c r="D125" s="221">
        <v>6.1566803305367799</v>
      </c>
      <c r="E125" s="222">
        <v>3.12049552558948</v>
      </c>
      <c r="F125" s="222">
        <v>1.3667502257641699</v>
      </c>
      <c r="G125" s="222">
        <v>24.7170825211773</v>
      </c>
      <c r="H125" s="222">
        <v>14.54195</v>
      </c>
      <c r="I125" s="36">
        <v>28.890529999999998</v>
      </c>
      <c r="J125" s="36">
        <v>24.532978388999801</v>
      </c>
    </row>
    <row r="126" spans="2:10" ht="15.6" x14ac:dyDescent="0.3">
      <c r="B126" s="36">
        <v>4</v>
      </c>
      <c r="C126" s="112">
        <v>44953</v>
      </c>
      <c r="D126" s="221">
        <v>6.7887339919104503</v>
      </c>
      <c r="E126" s="222">
        <v>3.3404034690722599</v>
      </c>
      <c r="F126" s="222">
        <v>1.56183688581948</v>
      </c>
      <c r="G126" s="222">
        <v>29.0291900436786</v>
      </c>
      <c r="H126" s="222">
        <v>18.628489999999999</v>
      </c>
      <c r="I126" s="36">
        <v>29.247399999999999</v>
      </c>
      <c r="J126" s="36">
        <v>23.430531063729301</v>
      </c>
    </row>
    <row r="127" spans="2:10" ht="15.6" x14ac:dyDescent="0.3">
      <c r="B127" s="36">
        <v>4</v>
      </c>
      <c r="C127" s="112">
        <v>44954</v>
      </c>
      <c r="D127" s="221">
        <v>6.8289132252394502</v>
      </c>
      <c r="E127" s="222">
        <v>2.8989534856474202</v>
      </c>
      <c r="F127" s="222">
        <v>3.3029409069125699</v>
      </c>
      <c r="G127" s="222">
        <v>31.786839647888101</v>
      </c>
      <c r="H127" s="222">
        <v>16.17342</v>
      </c>
      <c r="I127" s="36">
        <v>29.903649999999999</v>
      </c>
      <c r="J127" s="36">
        <v>21.155630090981099</v>
      </c>
    </row>
    <row r="128" spans="2:10" ht="15.6" x14ac:dyDescent="0.3">
      <c r="B128" s="36">
        <v>4</v>
      </c>
      <c r="C128" s="112">
        <v>44955</v>
      </c>
      <c r="D128" s="221">
        <v>6.2866131904922602</v>
      </c>
      <c r="E128" s="222">
        <v>3.06067054302226</v>
      </c>
      <c r="F128" s="222">
        <v>3.6909579418246299</v>
      </c>
      <c r="G128" s="222">
        <v>33.062478875502102</v>
      </c>
      <c r="H128" s="222">
        <v>16.948029999999999</v>
      </c>
      <c r="I128" s="36">
        <v>30.15006</v>
      </c>
      <c r="J128" s="36">
        <v>21.624759606045799</v>
      </c>
    </row>
    <row r="129" spans="2:10" ht="15.6" x14ac:dyDescent="0.3">
      <c r="B129" s="36">
        <v>5</v>
      </c>
      <c r="C129" s="112">
        <v>44956</v>
      </c>
      <c r="D129" s="221">
        <v>6.91665728652635</v>
      </c>
      <c r="E129" s="222">
        <v>3.6488178426701001</v>
      </c>
      <c r="F129" s="222">
        <v>3.53436944279647</v>
      </c>
      <c r="G129" s="222">
        <v>35.119264673659004</v>
      </c>
      <c r="H129" s="222">
        <v>15.70575</v>
      </c>
      <c r="I129" s="36">
        <v>28.22081</v>
      </c>
      <c r="J129" s="36">
        <v>19.781059030409001</v>
      </c>
    </row>
    <row r="130" spans="2:10" ht="15.6" x14ac:dyDescent="0.3">
      <c r="B130" s="36">
        <v>5</v>
      </c>
      <c r="C130" s="112">
        <v>44957</v>
      </c>
      <c r="D130" s="221">
        <v>8.7649425925785707</v>
      </c>
      <c r="E130" s="222">
        <v>3.3006754844838202</v>
      </c>
      <c r="F130" s="222">
        <v>3.7765867219324898</v>
      </c>
      <c r="G130" s="222">
        <v>36.826933494830399</v>
      </c>
      <c r="H130" s="222">
        <v>17.446529999999999</v>
      </c>
      <c r="I130" s="36">
        <v>28.98967</v>
      </c>
      <c r="J130" s="36">
        <v>18.7499634369407</v>
      </c>
    </row>
    <row r="131" spans="2:10" ht="15.6" x14ac:dyDescent="0.3">
      <c r="B131" s="36">
        <v>5</v>
      </c>
      <c r="C131" s="112">
        <v>44958</v>
      </c>
      <c r="D131" s="221">
        <v>10.561555497512099</v>
      </c>
      <c r="E131" s="222">
        <v>2.4786484734325702</v>
      </c>
      <c r="F131" s="222">
        <v>3.2689631678810498</v>
      </c>
      <c r="G131" s="222">
        <v>38.605492957829803</v>
      </c>
      <c r="H131" s="222">
        <v>17.67634</v>
      </c>
      <c r="I131" s="36">
        <v>29.504370000000002</v>
      </c>
      <c r="J131" s="36">
        <v>16.828562294635599</v>
      </c>
    </row>
    <row r="132" spans="2:10" ht="15.6" x14ac:dyDescent="0.3">
      <c r="B132" s="36">
        <v>5</v>
      </c>
      <c r="C132" s="112">
        <v>44959</v>
      </c>
      <c r="D132" s="221">
        <v>10.0879008329266</v>
      </c>
      <c r="E132" s="222">
        <v>2.9023602628577101</v>
      </c>
      <c r="F132" s="222">
        <v>2.90554090352293</v>
      </c>
      <c r="G132" s="222">
        <v>40.644577051137198</v>
      </c>
      <c r="H132" s="222">
        <v>19.000689999999999</v>
      </c>
      <c r="I132" s="36">
        <v>29.30123</v>
      </c>
      <c r="J132" s="36">
        <v>16.962227180574299</v>
      </c>
    </row>
    <row r="133" spans="2:10" ht="15.6" x14ac:dyDescent="0.3">
      <c r="B133" s="36">
        <v>5</v>
      </c>
      <c r="C133" s="112">
        <v>44960</v>
      </c>
      <c r="D133" s="221">
        <v>8.9233187380083905</v>
      </c>
      <c r="E133" s="222">
        <v>2.9314355392618401</v>
      </c>
      <c r="F133" s="222">
        <v>2.9545189062320398</v>
      </c>
      <c r="G133" s="222">
        <v>42.336245935415199</v>
      </c>
      <c r="H133" s="222">
        <v>20.895779999999998</v>
      </c>
      <c r="I133" s="36">
        <v>28.468620000000001</v>
      </c>
      <c r="J133" s="36">
        <v>17.746735285861</v>
      </c>
    </row>
    <row r="134" spans="2:10" ht="15.6" x14ac:dyDescent="0.3">
      <c r="B134" s="36">
        <v>5</v>
      </c>
      <c r="C134" s="112">
        <v>44961</v>
      </c>
      <c r="D134" s="221">
        <v>10.1432982772295</v>
      </c>
      <c r="E134" s="222">
        <v>3.1653093570751798</v>
      </c>
      <c r="F134" s="222">
        <v>1.8804479507251499</v>
      </c>
      <c r="G134" s="222">
        <v>43.155942053812602</v>
      </c>
      <c r="H134" s="222">
        <v>19.876760000000001</v>
      </c>
      <c r="I134" s="36">
        <v>27.409590000000001</v>
      </c>
      <c r="J134" s="36">
        <v>19.118785037664502</v>
      </c>
    </row>
    <row r="135" spans="2:10" ht="15.6" x14ac:dyDescent="0.3">
      <c r="B135" s="36">
        <v>5</v>
      </c>
      <c r="C135" s="112">
        <v>44962</v>
      </c>
      <c r="D135" s="221">
        <v>9.5963920869647499</v>
      </c>
      <c r="E135" s="222">
        <v>3.4982461929720401</v>
      </c>
      <c r="F135" s="222">
        <v>2.8069230970405101</v>
      </c>
      <c r="G135" s="222">
        <v>43.995618404563501</v>
      </c>
      <c r="H135" s="222">
        <v>19.466059999999999</v>
      </c>
      <c r="I135" s="36">
        <v>28.425129999999999</v>
      </c>
      <c r="J135" s="36">
        <v>16.286620485749498</v>
      </c>
    </row>
    <row r="136" spans="2:10" ht="15.6" x14ac:dyDescent="0.3">
      <c r="B136" s="36">
        <v>6</v>
      </c>
      <c r="C136" s="112">
        <v>44963</v>
      </c>
      <c r="D136" s="221">
        <v>11.0281866384422</v>
      </c>
      <c r="E136" s="222">
        <v>4.1515681128609296</v>
      </c>
      <c r="F136" s="222">
        <v>3.17232192084444</v>
      </c>
      <c r="G136" s="222">
        <v>44.258110116179502</v>
      </c>
      <c r="H136" s="222">
        <v>19.427890000000001</v>
      </c>
      <c r="I136" s="36">
        <v>29.819140000000001</v>
      </c>
      <c r="J136" s="36">
        <v>17.0827543938512</v>
      </c>
    </row>
    <row r="137" spans="2:10" ht="15.6" x14ac:dyDescent="0.3">
      <c r="B137" s="36">
        <v>6</v>
      </c>
      <c r="C137" s="112">
        <v>44964</v>
      </c>
      <c r="D137" s="221">
        <v>10.5202290278389</v>
      </c>
      <c r="E137" s="222">
        <v>4.7654691236797202</v>
      </c>
      <c r="F137" s="222">
        <v>3.11584040070916</v>
      </c>
      <c r="G137" s="222">
        <v>44.196461993370001</v>
      </c>
      <c r="H137" s="222">
        <v>18.27224</v>
      </c>
      <c r="I137" s="36">
        <v>28.474509999999999</v>
      </c>
      <c r="J137" s="36">
        <v>15.647066784392701</v>
      </c>
    </row>
    <row r="138" spans="2:10" ht="15.6" x14ac:dyDescent="0.3">
      <c r="B138" s="36">
        <v>6</v>
      </c>
      <c r="C138" s="112">
        <v>44965</v>
      </c>
      <c r="D138" s="221">
        <v>11.0384927824197</v>
      </c>
      <c r="E138" s="222">
        <v>5.4818046640851303</v>
      </c>
      <c r="F138" s="222">
        <v>3.2622444064825702</v>
      </c>
      <c r="G138" s="222">
        <v>43.353104797815803</v>
      </c>
      <c r="H138" s="222">
        <v>19.47831</v>
      </c>
      <c r="I138" s="36">
        <v>28.140969999999999</v>
      </c>
      <c r="J138" s="36">
        <v>15.657318244806101</v>
      </c>
    </row>
    <row r="139" spans="2:10" ht="15.6" x14ac:dyDescent="0.3">
      <c r="B139" s="36">
        <v>6</v>
      </c>
      <c r="C139" s="112">
        <v>44966</v>
      </c>
      <c r="D139" s="221">
        <v>13.592669967501401</v>
      </c>
      <c r="E139" s="222">
        <v>5.2520898424879601</v>
      </c>
      <c r="F139" s="222">
        <v>3.3505410219982101</v>
      </c>
      <c r="G139" s="222">
        <v>40.434240651193399</v>
      </c>
      <c r="H139" s="222">
        <v>17.014320000000001</v>
      </c>
      <c r="I139" s="36">
        <v>28.47213</v>
      </c>
      <c r="J139" s="36">
        <v>15.830992152837</v>
      </c>
    </row>
    <row r="140" spans="2:10" ht="15.6" x14ac:dyDescent="0.3">
      <c r="B140" s="36">
        <v>6</v>
      </c>
      <c r="C140" s="112">
        <v>44967</v>
      </c>
      <c r="D140" s="221">
        <v>14.4273080791775</v>
      </c>
      <c r="E140" s="222">
        <v>5.6922075768185101</v>
      </c>
      <c r="F140" s="222">
        <v>3.2835862717023598</v>
      </c>
      <c r="G140" s="222">
        <v>38.688431675356398</v>
      </c>
      <c r="H140" s="222">
        <v>15.51362</v>
      </c>
      <c r="I140" s="36">
        <v>28.64715</v>
      </c>
      <c r="J140" s="36">
        <v>14.9753980081296</v>
      </c>
    </row>
    <row r="141" spans="2:10" ht="15.6" x14ac:dyDescent="0.3">
      <c r="B141" s="36">
        <v>6</v>
      </c>
      <c r="C141" s="112">
        <v>44968</v>
      </c>
      <c r="D141" s="221">
        <v>13.2017614393308</v>
      </c>
      <c r="E141" s="222">
        <v>5.7319177561476202</v>
      </c>
      <c r="F141" s="222">
        <v>3.3230579742666899</v>
      </c>
      <c r="G141" s="222">
        <v>38.112254368835799</v>
      </c>
      <c r="H141" s="222">
        <v>15.05861</v>
      </c>
      <c r="I141" s="36">
        <v>29.028680000000001</v>
      </c>
      <c r="J141" s="36">
        <v>13.297928750322599</v>
      </c>
    </row>
    <row r="142" spans="2:10" ht="15.6" x14ac:dyDescent="0.3">
      <c r="B142" s="36">
        <v>6</v>
      </c>
      <c r="C142" s="112">
        <v>44969</v>
      </c>
      <c r="D142" s="221">
        <v>12.412779479251901</v>
      </c>
      <c r="E142" s="222">
        <v>5.0884632375740804</v>
      </c>
      <c r="F142" s="222">
        <v>1.68955987266011</v>
      </c>
      <c r="G142" s="222">
        <v>35.737456828812498</v>
      </c>
      <c r="H142" s="222">
        <v>14.41394</v>
      </c>
      <c r="I142" s="36">
        <v>27.177700000000002</v>
      </c>
      <c r="J142" s="36">
        <v>13.6868933220812</v>
      </c>
    </row>
    <row r="143" spans="2:10" ht="15.6" x14ac:dyDescent="0.3">
      <c r="B143" s="36">
        <v>7</v>
      </c>
      <c r="C143" s="112">
        <v>44970</v>
      </c>
      <c r="D143" s="221">
        <v>11.315063417094001</v>
      </c>
      <c r="E143" s="222">
        <v>4.6363029912596598</v>
      </c>
      <c r="F143" s="222">
        <v>1.33810862644408</v>
      </c>
      <c r="G143" s="222">
        <v>36.288769892420802</v>
      </c>
      <c r="H143" s="222">
        <v>14.985300000000001</v>
      </c>
      <c r="I143" s="36">
        <v>26.005240000000001</v>
      </c>
      <c r="J143" s="36">
        <v>12.209365104834299</v>
      </c>
    </row>
    <row r="144" spans="2:10" ht="15.6" x14ac:dyDescent="0.3">
      <c r="B144" s="36">
        <v>7</v>
      </c>
      <c r="C144" s="112">
        <v>44971</v>
      </c>
      <c r="D144" s="221">
        <v>10.457395160628201</v>
      </c>
      <c r="E144" s="222">
        <v>4.0918675687275901</v>
      </c>
      <c r="F144" s="222">
        <v>1.33799496080688</v>
      </c>
      <c r="G144" s="222">
        <v>37.840143037820098</v>
      </c>
      <c r="H144" s="222">
        <v>16.706949999999999</v>
      </c>
      <c r="I144" s="36">
        <v>26.130929999999999</v>
      </c>
      <c r="J144" s="36">
        <v>12.757910215778701</v>
      </c>
    </row>
    <row r="145" spans="2:10" ht="15.6" x14ac:dyDescent="0.3">
      <c r="B145" s="36">
        <v>7</v>
      </c>
      <c r="C145" s="112">
        <v>44972</v>
      </c>
      <c r="D145" s="221">
        <v>10.8038763459633</v>
      </c>
      <c r="E145" s="222">
        <v>3.2783676229618401</v>
      </c>
      <c r="F145" s="222">
        <v>1.2953202261872101</v>
      </c>
      <c r="G145" s="222">
        <v>38.986040506384903</v>
      </c>
      <c r="H145" s="222">
        <v>14.44914</v>
      </c>
      <c r="I145" s="36">
        <v>25.537030000000001</v>
      </c>
      <c r="J145" s="36">
        <v>10.860790675102001</v>
      </c>
    </row>
    <row r="146" spans="2:10" ht="15.6" x14ac:dyDescent="0.3">
      <c r="B146" s="36">
        <v>7</v>
      </c>
      <c r="C146" s="112">
        <v>44973</v>
      </c>
      <c r="D146" s="221">
        <v>6.9538785529963203</v>
      </c>
      <c r="E146" s="222">
        <v>3.7210122846988098</v>
      </c>
      <c r="F146" s="222">
        <v>1.24485969291528</v>
      </c>
      <c r="G146" s="222">
        <v>39.774439031828798</v>
      </c>
      <c r="H146" s="222">
        <v>15.20185</v>
      </c>
      <c r="I146" s="36">
        <v>24.434660000000001</v>
      </c>
      <c r="J146" s="36">
        <v>9.7907742316103104</v>
      </c>
    </row>
    <row r="147" spans="2:10" ht="15.6" x14ac:dyDescent="0.3">
      <c r="B147" s="36">
        <v>7</v>
      </c>
      <c r="C147" s="112">
        <v>44974</v>
      </c>
      <c r="D147" s="221">
        <v>7.6205363693999102</v>
      </c>
      <c r="E147" s="222">
        <v>3.42501207881888</v>
      </c>
      <c r="F147" s="222">
        <v>1.3263969308455099</v>
      </c>
      <c r="G147" s="222">
        <v>39.156301225339902</v>
      </c>
      <c r="H147" s="222">
        <v>15.57624</v>
      </c>
      <c r="I147" s="36">
        <v>24.30321</v>
      </c>
      <c r="J147" s="36">
        <v>8.2720440427842092</v>
      </c>
    </row>
    <row r="148" spans="2:10" ht="15.6" x14ac:dyDescent="0.3">
      <c r="B148" s="36">
        <v>7</v>
      </c>
      <c r="C148" s="112">
        <v>44975</v>
      </c>
      <c r="D148" s="221">
        <v>7.7097093928053999</v>
      </c>
      <c r="E148" s="222">
        <v>2.6533421673700901</v>
      </c>
      <c r="F148" s="222">
        <v>1.3202119273142501</v>
      </c>
      <c r="G148" s="222">
        <v>38.134515894881098</v>
      </c>
      <c r="H148" s="222">
        <v>14.26862</v>
      </c>
      <c r="I148" s="36">
        <v>24.906040000000001</v>
      </c>
      <c r="J148" s="36">
        <v>7.9824788201570103</v>
      </c>
    </row>
    <row r="149" spans="2:10" ht="15.6" x14ac:dyDescent="0.3">
      <c r="B149" s="36">
        <v>7</v>
      </c>
      <c r="C149" s="112">
        <v>44976</v>
      </c>
      <c r="D149" s="221">
        <v>8.6132837877580197</v>
      </c>
      <c r="E149" s="222">
        <v>3.0501771313345998</v>
      </c>
      <c r="F149" s="222">
        <v>1.5105679042919</v>
      </c>
      <c r="G149" s="222">
        <v>38.940544407750899</v>
      </c>
      <c r="H149" s="222">
        <v>14.46841</v>
      </c>
      <c r="I149" s="36">
        <v>25.66752</v>
      </c>
      <c r="J149" s="36">
        <v>7.7106255990639001</v>
      </c>
    </row>
    <row r="150" spans="2:10" ht="15.6" x14ac:dyDescent="0.3">
      <c r="B150" s="36">
        <v>8</v>
      </c>
      <c r="C150" s="112">
        <v>44977</v>
      </c>
      <c r="D150" s="221">
        <v>8.2041230163713905</v>
      </c>
      <c r="E150" s="222">
        <v>3.0262988605316399</v>
      </c>
      <c r="F150" s="222">
        <v>1.76630398827524</v>
      </c>
      <c r="G150" s="222">
        <v>37.386527272124297</v>
      </c>
      <c r="H150" s="222">
        <v>18.163530000000002</v>
      </c>
      <c r="I150" s="36">
        <v>25.342310000000001</v>
      </c>
      <c r="J150" s="36">
        <v>7.4344095190395398</v>
      </c>
    </row>
    <row r="151" spans="2:10" ht="15.6" x14ac:dyDescent="0.3">
      <c r="B151" s="36">
        <v>8</v>
      </c>
      <c r="C151" s="112">
        <v>44978</v>
      </c>
      <c r="D151" s="221">
        <v>8.5393834280634699</v>
      </c>
      <c r="E151" s="222">
        <v>2.8763914899265401</v>
      </c>
      <c r="F151" s="222">
        <v>1.6906067216303</v>
      </c>
      <c r="G151" s="222">
        <v>34.0310405187277</v>
      </c>
      <c r="H151" s="222">
        <v>17.112200000000001</v>
      </c>
      <c r="I151" s="36">
        <v>25.14997</v>
      </c>
      <c r="J151" s="36">
        <v>7.3352307552127698</v>
      </c>
    </row>
    <row r="152" spans="2:10" ht="15.6" x14ac:dyDescent="0.3">
      <c r="B152" s="36">
        <v>8</v>
      </c>
      <c r="C152" s="112">
        <v>44979</v>
      </c>
      <c r="D152" s="221">
        <v>8.9811280676616896</v>
      </c>
      <c r="E152" s="222">
        <v>2.7634826105538499</v>
      </c>
      <c r="F152" s="222">
        <v>1.5673179147259499</v>
      </c>
      <c r="G152" s="222">
        <v>32.186314409034303</v>
      </c>
      <c r="H152" s="222">
        <v>16.01979</v>
      </c>
      <c r="I152" s="36">
        <v>25.190999999999999</v>
      </c>
      <c r="J152" s="36">
        <v>7.3320721822171402</v>
      </c>
    </row>
    <row r="153" spans="2:10" ht="15.6" x14ac:dyDescent="0.3">
      <c r="B153" s="36">
        <v>8</v>
      </c>
      <c r="C153" s="112">
        <v>44980</v>
      </c>
      <c r="D153" s="221">
        <v>9.3103631018801902</v>
      </c>
      <c r="E153" s="222">
        <v>2.67755784294804</v>
      </c>
      <c r="F153" s="222">
        <v>1.2232801746540301</v>
      </c>
      <c r="G153" s="222">
        <v>30.410571100720901</v>
      </c>
      <c r="H153" s="222">
        <v>17.27918</v>
      </c>
      <c r="I153" s="36">
        <v>25.07696</v>
      </c>
      <c r="J153" s="36">
        <v>6.54153783157233</v>
      </c>
    </row>
    <row r="154" spans="2:10" ht="15.6" x14ac:dyDescent="0.3">
      <c r="B154" s="36">
        <v>8</v>
      </c>
      <c r="C154" s="112">
        <v>44981</v>
      </c>
      <c r="D154" s="221">
        <v>8.03088717622229</v>
      </c>
      <c r="E154" s="222">
        <v>2.7652914922162601</v>
      </c>
      <c r="F154" s="222">
        <v>1.2244698064910799</v>
      </c>
      <c r="G154" s="222">
        <v>29.945355511542999</v>
      </c>
      <c r="H154" s="222">
        <v>18.483229999999999</v>
      </c>
      <c r="I154" s="36">
        <v>24.23828</v>
      </c>
      <c r="J154" s="36">
        <v>7.3822895791310996</v>
      </c>
    </row>
    <row r="155" spans="2:10" ht="15.6" x14ac:dyDescent="0.3">
      <c r="B155" s="36">
        <v>8</v>
      </c>
      <c r="C155" s="112">
        <v>44982</v>
      </c>
      <c r="D155" s="221">
        <v>7.8683022775356299</v>
      </c>
      <c r="E155" s="222">
        <v>3.0994512871684901</v>
      </c>
      <c r="F155" s="222">
        <v>0.96065906060020201</v>
      </c>
      <c r="G155" s="222">
        <v>29.3833367070491</v>
      </c>
      <c r="H155" s="222">
        <v>18.834309999999999</v>
      </c>
      <c r="I155" s="36">
        <v>24.005109999999998</v>
      </c>
      <c r="J155" s="36">
        <v>8.47511738453397</v>
      </c>
    </row>
    <row r="156" spans="2:10" ht="15.6" x14ac:dyDescent="0.3">
      <c r="B156" s="36">
        <v>8</v>
      </c>
      <c r="C156" s="112">
        <v>44983</v>
      </c>
      <c r="D156" s="221">
        <v>5.8430229044818098</v>
      </c>
      <c r="E156" s="222">
        <v>3.0834603821512299</v>
      </c>
      <c r="F156" s="222">
        <v>1.0739922144546401</v>
      </c>
      <c r="G156" s="222">
        <v>30.159603444348999</v>
      </c>
      <c r="H156" s="222">
        <v>16.68075</v>
      </c>
      <c r="I156" s="36">
        <v>22.560580000000002</v>
      </c>
      <c r="J156" s="36">
        <v>7.5498611266019804</v>
      </c>
    </row>
    <row r="157" spans="2:10" ht="15.6" x14ac:dyDescent="0.3">
      <c r="B157" s="36">
        <v>9</v>
      </c>
      <c r="C157" s="112">
        <v>44984</v>
      </c>
      <c r="D157" s="221">
        <v>7.2032758688267</v>
      </c>
      <c r="E157" s="222">
        <v>2.56064701492721</v>
      </c>
      <c r="F157" s="222">
        <v>1.0316165333748299</v>
      </c>
      <c r="G157" s="222">
        <v>30.7812613466938</v>
      </c>
      <c r="H157" s="222">
        <v>14.57752</v>
      </c>
      <c r="I157" s="36">
        <v>21.561299999999999</v>
      </c>
      <c r="J157" s="36">
        <v>7.0040997421763604</v>
      </c>
    </row>
    <row r="158" spans="2:10" ht="15.6" x14ac:dyDescent="0.3">
      <c r="B158" s="36">
        <v>9</v>
      </c>
      <c r="C158" s="112">
        <v>44985</v>
      </c>
      <c r="D158" s="221">
        <v>7.1599227410098001</v>
      </c>
      <c r="E158" s="222">
        <v>2.40972391723091</v>
      </c>
      <c r="F158" s="222">
        <v>1.0381686674875299</v>
      </c>
      <c r="G158" s="222">
        <v>33.397411255282798</v>
      </c>
      <c r="H158" s="222">
        <v>14.829660000000001</v>
      </c>
      <c r="I158" s="36">
        <v>20.133400000000002</v>
      </c>
      <c r="J158" s="36">
        <v>7.5038947623890397</v>
      </c>
    </row>
    <row r="159" spans="2:10" ht="15.6" x14ac:dyDescent="0.3">
      <c r="B159" s="36">
        <v>9</v>
      </c>
      <c r="C159" s="112">
        <v>44986</v>
      </c>
      <c r="D159" s="221">
        <v>6.5025476350348601</v>
      </c>
      <c r="E159" s="222">
        <v>2.63632374855572</v>
      </c>
      <c r="F159" s="222">
        <v>1.0649891182720601</v>
      </c>
      <c r="G159" s="222">
        <v>38.313967801682303</v>
      </c>
      <c r="H159" s="222">
        <v>13.14472</v>
      </c>
      <c r="I159" s="36">
        <v>17.686250000000001</v>
      </c>
      <c r="J159" s="36">
        <v>7.3667596306769898</v>
      </c>
    </row>
    <row r="160" spans="2:10" ht="15.6" x14ac:dyDescent="0.3">
      <c r="B160" s="36">
        <v>9</v>
      </c>
      <c r="C160" s="112">
        <v>44987</v>
      </c>
      <c r="D160" s="221">
        <v>7.2229698788801704</v>
      </c>
      <c r="E160" s="222">
        <v>2.6752302734739999</v>
      </c>
      <c r="F160" s="222">
        <v>1.03094977477812</v>
      </c>
      <c r="G160" s="222">
        <v>43.385080867427</v>
      </c>
      <c r="H160" s="222">
        <v>14.57305</v>
      </c>
      <c r="I160" s="36">
        <v>16.917950000000001</v>
      </c>
      <c r="J160" s="36">
        <v>6.8248648322073802</v>
      </c>
    </row>
    <row r="161" spans="2:10" ht="15.6" x14ac:dyDescent="0.3">
      <c r="B161" s="36">
        <v>9</v>
      </c>
      <c r="C161" s="112">
        <v>44988</v>
      </c>
      <c r="D161" s="221">
        <v>7.91036017405363</v>
      </c>
      <c r="E161" s="222">
        <v>2.6873158329401599</v>
      </c>
      <c r="F161" s="222">
        <v>1.1554811454751801</v>
      </c>
      <c r="G161" s="222">
        <v>48.253963299894998</v>
      </c>
      <c r="H161" s="222">
        <v>11.807639999999999</v>
      </c>
      <c r="I161" s="36">
        <v>14.886329999999999</v>
      </c>
      <c r="J161" s="36">
        <v>7.4480793878525002</v>
      </c>
    </row>
    <row r="162" spans="2:10" ht="15.6" x14ac:dyDescent="0.3">
      <c r="B162" s="36">
        <v>9</v>
      </c>
      <c r="C162" s="112">
        <v>44989</v>
      </c>
      <c r="D162" s="221">
        <v>8.93866377865956</v>
      </c>
      <c r="E162" s="222">
        <v>2.73412113649669</v>
      </c>
      <c r="F162" s="222">
        <v>1.2869030182121399</v>
      </c>
      <c r="G162" s="222">
        <v>51.219887845999303</v>
      </c>
      <c r="H162" s="222">
        <v>12.751049999999999</v>
      </c>
      <c r="I162" s="36">
        <v>13.69988</v>
      </c>
      <c r="J162" s="36">
        <v>7.09371889033521</v>
      </c>
    </row>
    <row r="163" spans="2:10" ht="15.6" x14ac:dyDescent="0.3">
      <c r="B163" s="36">
        <v>9</v>
      </c>
      <c r="C163" s="112">
        <v>44990</v>
      </c>
      <c r="D163" s="221">
        <v>10.2517405438266</v>
      </c>
      <c r="E163" s="222">
        <v>2.7458931927588002</v>
      </c>
      <c r="F163" s="222">
        <v>1.3443646851217499</v>
      </c>
      <c r="G163" s="222">
        <v>54.240130846645599</v>
      </c>
      <c r="H163" s="222">
        <v>12.548439999999999</v>
      </c>
      <c r="I163" s="36">
        <v>13.962490000000001</v>
      </c>
      <c r="J163" s="36">
        <v>5.82022263207707</v>
      </c>
    </row>
    <row r="164" spans="2:10" ht="15.6" x14ac:dyDescent="0.3">
      <c r="B164" s="36">
        <v>10</v>
      </c>
      <c r="C164" s="112">
        <v>44991</v>
      </c>
      <c r="D164" s="221">
        <v>7.6553300141205396</v>
      </c>
      <c r="E164" s="222">
        <v>2.95504909791272</v>
      </c>
      <c r="F164" s="222">
        <v>1.3229095632738099</v>
      </c>
      <c r="G164" s="222">
        <v>58.265368190997101</v>
      </c>
      <c r="H164" s="222">
        <v>11.62336</v>
      </c>
      <c r="I164" s="36">
        <v>14.57827</v>
      </c>
      <c r="J164" s="36">
        <v>6.5777900879624402</v>
      </c>
    </row>
    <row r="165" spans="2:10" ht="15.6" x14ac:dyDescent="0.3">
      <c r="B165" s="36">
        <v>10</v>
      </c>
      <c r="C165" s="112">
        <v>44992</v>
      </c>
      <c r="D165" s="221">
        <v>9.0083906127445399</v>
      </c>
      <c r="E165" s="222">
        <v>3.2609929997181899</v>
      </c>
      <c r="F165" s="222">
        <v>1.00691881671425</v>
      </c>
      <c r="G165" s="222">
        <v>61.093138809114301</v>
      </c>
      <c r="H165" s="222">
        <v>14.021940000000001</v>
      </c>
      <c r="I165" s="36">
        <v>15.799620000000001</v>
      </c>
      <c r="J165" s="36">
        <v>7.2937896830523004</v>
      </c>
    </row>
    <row r="166" spans="2:10" ht="15.6" x14ac:dyDescent="0.3">
      <c r="B166" s="36">
        <v>10</v>
      </c>
      <c r="C166" s="112">
        <v>44993</v>
      </c>
      <c r="D166" s="221">
        <v>8.6641421348159309</v>
      </c>
      <c r="E166" s="222">
        <v>3.0829914345331502</v>
      </c>
      <c r="F166" s="222">
        <v>1.0831315567224999</v>
      </c>
      <c r="G166" s="222">
        <v>62.6776487685066</v>
      </c>
      <c r="H166" s="222">
        <v>11.914960000000001</v>
      </c>
      <c r="I166" s="36">
        <v>16.436969999999999</v>
      </c>
      <c r="J166" s="36">
        <v>7.94158024455544</v>
      </c>
    </row>
    <row r="167" spans="2:10" ht="15.6" x14ac:dyDescent="0.3">
      <c r="B167" s="36">
        <v>10</v>
      </c>
      <c r="C167" s="112">
        <v>44994</v>
      </c>
      <c r="D167" s="221">
        <v>9.6165871693115808</v>
      </c>
      <c r="E167" s="222">
        <v>3.23124185689518</v>
      </c>
      <c r="F167" s="222">
        <v>1.1849825325233201</v>
      </c>
      <c r="G167" s="222">
        <v>64.409264063673703</v>
      </c>
      <c r="H167" s="222">
        <v>10.31732</v>
      </c>
      <c r="I167" s="36">
        <v>16.769169999999999</v>
      </c>
      <c r="J167" s="36">
        <v>8.3252627261549605</v>
      </c>
    </row>
    <row r="168" spans="2:10" ht="15.6" x14ac:dyDescent="0.3">
      <c r="B168" s="36">
        <v>10</v>
      </c>
      <c r="C168" s="112">
        <v>44995</v>
      </c>
      <c r="D168" s="221">
        <v>7.1217766277048096</v>
      </c>
      <c r="E168" s="222">
        <v>3.2759634589578699</v>
      </c>
      <c r="F168" s="222">
        <v>1.2383499893271499</v>
      </c>
      <c r="G168" s="222">
        <v>65.2142626887576</v>
      </c>
      <c r="H168" s="222">
        <v>9.4625059999999994</v>
      </c>
      <c r="I168" s="36">
        <v>17.72662</v>
      </c>
      <c r="J168" s="36">
        <v>7.7896202054488004</v>
      </c>
    </row>
    <row r="169" spans="2:10" ht="15.6" x14ac:dyDescent="0.3">
      <c r="B169" s="36">
        <v>10</v>
      </c>
      <c r="C169" s="112">
        <v>44996</v>
      </c>
      <c r="D169" s="221">
        <v>7.2233714536742397</v>
      </c>
      <c r="E169" s="222">
        <v>3.2545528459454802</v>
      </c>
      <c r="F169" s="222">
        <v>1.1479540462990001</v>
      </c>
      <c r="G169" s="222">
        <v>66.495737346230996</v>
      </c>
      <c r="H169" s="222">
        <v>10.90302</v>
      </c>
      <c r="I169" s="36">
        <v>17.2972</v>
      </c>
      <c r="J169" s="36">
        <v>6.2669190871028198</v>
      </c>
    </row>
    <row r="170" spans="2:10" ht="15.6" x14ac:dyDescent="0.3">
      <c r="B170" s="36">
        <v>10</v>
      </c>
      <c r="C170" s="112">
        <v>44997</v>
      </c>
      <c r="D170" s="221">
        <v>8.2504824554034695</v>
      </c>
      <c r="E170" s="222">
        <v>3.0349506625333</v>
      </c>
      <c r="F170" s="222">
        <v>1.1096348557534399</v>
      </c>
      <c r="G170" s="222">
        <v>67.219137255817898</v>
      </c>
      <c r="H170" s="222">
        <v>10.26267</v>
      </c>
      <c r="I170" s="36">
        <v>17.43919</v>
      </c>
      <c r="J170" s="36">
        <v>6.5585615728851803</v>
      </c>
    </row>
    <row r="171" spans="2:10" ht="15.6" x14ac:dyDescent="0.3">
      <c r="B171" s="36">
        <v>11</v>
      </c>
      <c r="C171" s="112">
        <v>44998</v>
      </c>
      <c r="D171" s="221">
        <v>10.6732169007661</v>
      </c>
      <c r="E171" s="222">
        <v>2.94438139230382</v>
      </c>
      <c r="F171" s="222">
        <v>1.18322591830002</v>
      </c>
      <c r="G171" s="222">
        <v>67.007981379079496</v>
      </c>
      <c r="H171" s="222">
        <v>9.5803399999999996</v>
      </c>
      <c r="I171" s="36">
        <v>16.45449</v>
      </c>
      <c r="J171" s="36">
        <v>6.6218394279238399</v>
      </c>
    </row>
    <row r="172" spans="2:10" ht="15.6" x14ac:dyDescent="0.3">
      <c r="B172" s="36">
        <v>11</v>
      </c>
      <c r="C172" s="112">
        <v>44999</v>
      </c>
      <c r="D172" s="221">
        <v>10.211347694747801</v>
      </c>
      <c r="E172" s="222">
        <v>2.9906933549997499</v>
      </c>
      <c r="F172" s="222">
        <v>1.33247880956578</v>
      </c>
      <c r="G172" s="222">
        <v>66.990718757322298</v>
      </c>
      <c r="H172" s="222">
        <v>7.7410740000000002</v>
      </c>
      <c r="I172" s="36">
        <v>15.145210000000001</v>
      </c>
      <c r="J172" s="36">
        <v>6.1608048520870202</v>
      </c>
    </row>
    <row r="173" spans="2:10" ht="15.6" x14ac:dyDescent="0.3">
      <c r="B173" s="36">
        <v>11</v>
      </c>
      <c r="C173" s="112">
        <v>45000</v>
      </c>
      <c r="D173" s="221">
        <v>13.838688291921001</v>
      </c>
      <c r="E173" s="222">
        <v>2.93583443630139</v>
      </c>
      <c r="F173" s="222">
        <v>1.25786120816203</v>
      </c>
      <c r="G173" s="222">
        <v>67.735414411089394</v>
      </c>
      <c r="H173" s="222">
        <v>9.8443570000000005</v>
      </c>
      <c r="I173" s="36">
        <v>14.99381</v>
      </c>
      <c r="J173" s="36">
        <v>6.9736375636895103</v>
      </c>
    </row>
    <row r="174" spans="2:10" ht="15.6" x14ac:dyDescent="0.3">
      <c r="B174" s="36">
        <v>11</v>
      </c>
      <c r="C174" s="112">
        <v>45001</v>
      </c>
      <c r="D174" s="221">
        <v>11.414243597517499</v>
      </c>
      <c r="E174" s="222">
        <v>2.76042833640222</v>
      </c>
      <c r="F174" s="222">
        <v>1.3543061409328001</v>
      </c>
      <c r="G174" s="222">
        <v>67.551184943515594</v>
      </c>
      <c r="H174" s="222">
        <v>7.7241669999999996</v>
      </c>
      <c r="I174" s="36">
        <v>14.52289</v>
      </c>
      <c r="J174" s="36">
        <v>6.56544440823376</v>
      </c>
    </row>
    <row r="175" spans="2:10" ht="15.6" x14ac:dyDescent="0.3">
      <c r="B175" s="36">
        <v>11</v>
      </c>
      <c r="C175" s="112">
        <v>45002</v>
      </c>
      <c r="D175" s="221">
        <v>13.4972805890065</v>
      </c>
      <c r="E175" s="222">
        <v>2.59608889738761</v>
      </c>
      <c r="F175" s="222">
        <v>1.4802173873480799</v>
      </c>
      <c r="G175" s="222">
        <v>66.328514752285798</v>
      </c>
      <c r="H175" s="222">
        <v>8.7998770000000004</v>
      </c>
      <c r="I175" s="36">
        <v>14.42192</v>
      </c>
      <c r="J175" s="36">
        <v>7.0141540249679997</v>
      </c>
    </row>
    <row r="176" spans="2:10" ht="15.6" x14ac:dyDescent="0.3">
      <c r="B176" s="36">
        <v>11</v>
      </c>
      <c r="C176" s="112">
        <v>45003</v>
      </c>
      <c r="D176" s="221">
        <v>12.9567116163223</v>
      </c>
      <c r="E176" s="222">
        <v>2.6211195589267202</v>
      </c>
      <c r="F176" s="222">
        <v>1.5630795786366301</v>
      </c>
      <c r="G176" s="222">
        <v>61.9490581524473</v>
      </c>
      <c r="H176" s="222">
        <v>9.1393149999999999</v>
      </c>
      <c r="I176" s="36">
        <v>14.039910000000001</v>
      </c>
      <c r="J176" s="36">
        <v>9.4834352146597496</v>
      </c>
    </row>
    <row r="177" spans="2:10" ht="15.6" x14ac:dyDescent="0.3">
      <c r="B177" s="36">
        <v>11</v>
      </c>
      <c r="C177" s="112">
        <v>45004</v>
      </c>
      <c r="D177" s="221">
        <v>10.841421416393599</v>
      </c>
      <c r="E177" s="222">
        <v>2.7118865023460099</v>
      </c>
      <c r="F177" s="222">
        <v>1.63283946802834</v>
      </c>
      <c r="G177" s="222">
        <v>59.832695943629403</v>
      </c>
      <c r="H177" s="222">
        <v>8.7670670000000008</v>
      </c>
      <c r="I177" s="36">
        <v>13.524089999999999</v>
      </c>
      <c r="J177" s="36">
        <v>10.9311784283994</v>
      </c>
    </row>
    <row r="178" spans="2:10" ht="15.6" x14ac:dyDescent="0.3">
      <c r="B178" s="36">
        <v>12</v>
      </c>
      <c r="C178" s="112">
        <v>45005</v>
      </c>
      <c r="D178" s="221">
        <v>8.7485860121265393</v>
      </c>
      <c r="E178" s="222">
        <v>2.8174705148058901</v>
      </c>
      <c r="F178" s="222">
        <v>1.24377021918213</v>
      </c>
      <c r="G178" s="222">
        <v>56.664808596436998</v>
      </c>
      <c r="H178" s="222">
        <v>10.029260000000001</v>
      </c>
      <c r="I178" s="36">
        <v>13.43046</v>
      </c>
      <c r="J178" s="36">
        <v>10.731370550676401</v>
      </c>
    </row>
    <row r="179" spans="2:10" ht="15.6" x14ac:dyDescent="0.3">
      <c r="B179" s="36">
        <v>12</v>
      </c>
      <c r="C179" s="112">
        <v>45006</v>
      </c>
      <c r="D179" s="221">
        <v>7.4638968323700903</v>
      </c>
      <c r="E179" s="222">
        <v>2.9304421035720098</v>
      </c>
      <c r="F179" s="222">
        <v>1.9045984583476601</v>
      </c>
      <c r="G179" s="222">
        <v>53.065466288999403</v>
      </c>
      <c r="H179" s="222">
        <v>8.1515339999999998</v>
      </c>
      <c r="I179" s="36">
        <v>12.55274</v>
      </c>
      <c r="J179" s="36">
        <v>10.368017178831</v>
      </c>
    </row>
    <row r="180" spans="2:10" ht="15.6" x14ac:dyDescent="0.3">
      <c r="B180" s="36">
        <v>12</v>
      </c>
      <c r="C180" s="112">
        <v>45007</v>
      </c>
      <c r="D180" s="221">
        <v>7.0028607141846404</v>
      </c>
      <c r="E180" s="222">
        <v>3.1607969091306298</v>
      </c>
      <c r="F180" s="222">
        <v>1.79796019700375</v>
      </c>
      <c r="G180" s="222">
        <v>49.519903533472203</v>
      </c>
      <c r="H180" s="222">
        <v>9.3720990000000004</v>
      </c>
      <c r="I180" s="36">
        <v>12.31199</v>
      </c>
      <c r="J180" s="36">
        <v>8.9606718352872505</v>
      </c>
    </row>
    <row r="181" spans="2:10" ht="15.6" x14ac:dyDescent="0.3">
      <c r="B181" s="36">
        <v>12</v>
      </c>
      <c r="C181" s="112">
        <v>45008</v>
      </c>
      <c r="D181" s="221">
        <v>8.6008573529972097</v>
      </c>
      <c r="E181" s="222">
        <v>3.1024682504355501</v>
      </c>
      <c r="F181" s="222">
        <v>1.6639497485052801</v>
      </c>
      <c r="G181" s="222">
        <v>50.893414051134698</v>
      </c>
      <c r="H181" s="222">
        <v>6.7990539999999999</v>
      </c>
      <c r="I181" s="36">
        <v>12.886760000000001</v>
      </c>
      <c r="J181" s="36">
        <v>8.77450908933025</v>
      </c>
    </row>
    <row r="182" spans="2:10" ht="15.6" x14ac:dyDescent="0.3">
      <c r="B182" s="36">
        <v>12</v>
      </c>
      <c r="C182" s="112">
        <v>45009</v>
      </c>
      <c r="D182" s="221">
        <v>8.5600694091044591</v>
      </c>
      <c r="E182" s="222">
        <v>3.0718083879402198</v>
      </c>
      <c r="F182" s="222">
        <v>1.06008302199605</v>
      </c>
      <c r="G182" s="222">
        <v>51.796380365891899</v>
      </c>
      <c r="H182" s="222">
        <v>7.1201189999999999</v>
      </c>
      <c r="I182" s="36">
        <v>12.19814</v>
      </c>
      <c r="J182" s="36">
        <v>7.8437606535113602</v>
      </c>
    </row>
    <row r="183" spans="2:10" ht="15.6" x14ac:dyDescent="0.3">
      <c r="B183" s="36">
        <v>12</v>
      </c>
      <c r="C183" s="112">
        <v>45010</v>
      </c>
      <c r="D183" s="221">
        <v>7.2290527065161303</v>
      </c>
      <c r="E183" s="222">
        <v>2.99054811565335</v>
      </c>
      <c r="F183" s="222">
        <v>1.38870425581329</v>
      </c>
      <c r="G183" s="222">
        <v>53.667973585639501</v>
      </c>
      <c r="H183" s="222">
        <v>7.8107119999999997</v>
      </c>
      <c r="I183" s="36">
        <v>12.711460000000001</v>
      </c>
      <c r="J183" s="36">
        <v>6.7841930872692702</v>
      </c>
    </row>
    <row r="184" spans="2:10" ht="15.6" x14ac:dyDescent="0.3">
      <c r="B184" s="36">
        <v>12</v>
      </c>
      <c r="C184" s="112">
        <v>45011</v>
      </c>
      <c r="D184" s="221">
        <v>7.3613401517569796</v>
      </c>
      <c r="E184" s="222">
        <v>3.0888577856184201</v>
      </c>
      <c r="F184" s="222">
        <v>1.8111369986984001</v>
      </c>
      <c r="G184" s="222">
        <v>53.789636304885803</v>
      </c>
      <c r="H184" s="222">
        <v>6.4734569999999998</v>
      </c>
      <c r="I184" s="36">
        <v>12.00535</v>
      </c>
      <c r="J184" s="36">
        <v>6.95483139114517</v>
      </c>
    </row>
    <row r="185" spans="2:10" ht="15.6" x14ac:dyDescent="0.3">
      <c r="B185" s="36">
        <v>13</v>
      </c>
      <c r="C185" s="112">
        <v>45012</v>
      </c>
      <c r="D185" s="221">
        <v>9.2376858348619404</v>
      </c>
      <c r="E185" s="222">
        <v>2.8296249809910101</v>
      </c>
      <c r="F185" s="222">
        <v>1.6974174106781701</v>
      </c>
      <c r="G185" s="222">
        <v>56.2889798836663</v>
      </c>
      <c r="H185" s="222">
        <v>7.3360200000000004</v>
      </c>
      <c r="I185" s="36">
        <v>12.7784</v>
      </c>
      <c r="J185" s="36">
        <v>7.4224343236418902</v>
      </c>
    </row>
    <row r="186" spans="2:10" ht="15.6" x14ac:dyDescent="0.3">
      <c r="B186" s="36">
        <v>13</v>
      </c>
      <c r="C186" s="112">
        <v>45013</v>
      </c>
      <c r="D186" s="221">
        <v>10.1786107252868</v>
      </c>
      <c r="E186" s="222">
        <v>2.6354793104550001</v>
      </c>
      <c r="F186" s="222">
        <v>1.2012722591379099</v>
      </c>
      <c r="G186" s="222">
        <v>58.132835125223501</v>
      </c>
      <c r="H186" s="222">
        <v>6.8250460000000004</v>
      </c>
      <c r="I186" s="36">
        <v>12.862069999999999</v>
      </c>
      <c r="J186" s="36">
        <v>5.6000010241940599</v>
      </c>
    </row>
    <row r="187" spans="2:10" ht="15.6" x14ac:dyDescent="0.3">
      <c r="B187" s="36">
        <v>13</v>
      </c>
      <c r="C187" s="112">
        <v>45014</v>
      </c>
      <c r="D187" s="221">
        <v>9.6202801086065204</v>
      </c>
      <c r="E187" s="222">
        <v>2.2981107903650599</v>
      </c>
      <c r="F187" s="222">
        <v>1.5385997707853001</v>
      </c>
      <c r="G187" s="222">
        <v>59.204697924094702</v>
      </c>
      <c r="H187" s="222">
        <v>7.5646459999999998</v>
      </c>
      <c r="I187" s="36">
        <v>13.55552</v>
      </c>
      <c r="J187" s="36">
        <v>5.8912081597611001</v>
      </c>
    </row>
    <row r="188" spans="2:10" ht="15.6" x14ac:dyDescent="0.3">
      <c r="B188" s="36">
        <v>13</v>
      </c>
      <c r="C188" s="112">
        <v>45015</v>
      </c>
      <c r="D188" s="221">
        <v>8.3794698869960502</v>
      </c>
      <c r="E188" s="222">
        <v>2.1668509900993498</v>
      </c>
      <c r="F188" s="222">
        <v>1.70635538313058</v>
      </c>
      <c r="G188" s="222">
        <v>58.762014142285302</v>
      </c>
      <c r="H188" s="222">
        <v>7.4186649999999998</v>
      </c>
      <c r="I188" s="36">
        <v>11.929130000000001</v>
      </c>
      <c r="J188" s="36">
        <v>6.2603437242130404</v>
      </c>
    </row>
    <row r="189" spans="2:10" ht="15.6" x14ac:dyDescent="0.3">
      <c r="B189" s="36">
        <v>13</v>
      </c>
      <c r="C189" s="112">
        <v>45016</v>
      </c>
      <c r="D189" s="221">
        <v>9.6671816791453207</v>
      </c>
      <c r="E189" s="222">
        <v>2.1794509273630398</v>
      </c>
      <c r="F189" s="222">
        <v>1.8349627312286001</v>
      </c>
      <c r="G189" s="222">
        <v>56.931394066059099</v>
      </c>
      <c r="H189" s="222">
        <v>6.9355599999999997</v>
      </c>
      <c r="I189" s="36">
        <v>11.41961</v>
      </c>
      <c r="J189" s="36">
        <v>6.6634532504072199</v>
      </c>
    </row>
    <row r="190" spans="2:10" ht="15.6" x14ac:dyDescent="0.3">
      <c r="B190" s="36">
        <v>13</v>
      </c>
      <c r="C190" s="112">
        <v>45017</v>
      </c>
      <c r="D190" s="221">
        <v>10.0091873068566</v>
      </c>
      <c r="E190" s="222">
        <v>2.2038414656382699</v>
      </c>
      <c r="F190" s="222">
        <v>1.7718199502449501</v>
      </c>
      <c r="G190" s="222">
        <v>57.810565054777797</v>
      </c>
      <c r="H190" s="222">
        <v>8.2076259119999992</v>
      </c>
      <c r="I190" s="36">
        <v>11.60563</v>
      </c>
      <c r="J190" s="36">
        <v>7.70449116427229</v>
      </c>
    </row>
    <row r="191" spans="2:10" ht="15.6" x14ac:dyDescent="0.3">
      <c r="B191" s="36">
        <v>13</v>
      </c>
      <c r="C191" s="112">
        <v>45018</v>
      </c>
      <c r="D191" s="221">
        <v>9.8907014604877492</v>
      </c>
      <c r="E191" s="222">
        <v>2.11247239808577</v>
      </c>
      <c r="F191" s="222">
        <v>1.78966766443784</v>
      </c>
      <c r="G191" s="222">
        <v>56.7285913887996</v>
      </c>
      <c r="H191" s="222">
        <v>7.2213116949999998</v>
      </c>
      <c r="I191" s="36">
        <v>10.659610000000001</v>
      </c>
      <c r="J191" s="36">
        <v>6.9274425961519599</v>
      </c>
    </row>
    <row r="192" spans="2:10" ht="15.6" x14ac:dyDescent="0.3">
      <c r="B192" s="36">
        <v>14</v>
      </c>
      <c r="C192" s="112">
        <v>45019</v>
      </c>
      <c r="D192" s="221">
        <v>10.4521063113599</v>
      </c>
      <c r="E192" s="222">
        <v>2.3774306197408701</v>
      </c>
      <c r="F192" s="222">
        <v>1.55346019499946</v>
      </c>
      <c r="G192" s="222">
        <v>55.1969141377932</v>
      </c>
      <c r="H192" s="222">
        <v>7.2096816741265197</v>
      </c>
      <c r="I192" s="36">
        <v>9.3564720000000001</v>
      </c>
      <c r="J192" s="36">
        <v>6.0615240735408404</v>
      </c>
    </row>
    <row r="193" spans="2:10" ht="15.6" x14ac:dyDescent="0.3">
      <c r="B193" s="36">
        <v>14</v>
      </c>
      <c r="C193" s="112">
        <v>45020</v>
      </c>
      <c r="D193" s="221">
        <v>7.4724999545979696</v>
      </c>
      <c r="E193" s="222">
        <v>2.5867853014711502</v>
      </c>
      <c r="F193" s="222">
        <v>1.3781932502751999</v>
      </c>
      <c r="G193" s="222">
        <v>55.587430774352697</v>
      </c>
      <c r="H193" s="222">
        <v>7.6268124762823097</v>
      </c>
      <c r="I193" s="36">
        <v>9.2863000000000007</v>
      </c>
      <c r="J193" s="36">
        <v>6.7486869040601398</v>
      </c>
    </row>
    <row r="194" spans="2:10" ht="15.6" x14ac:dyDescent="0.3">
      <c r="B194" s="36">
        <v>14</v>
      </c>
      <c r="C194" s="112">
        <v>45021</v>
      </c>
      <c r="D194" s="221">
        <v>7.22001303930573</v>
      </c>
      <c r="E194" s="222">
        <v>2.9626742205838799</v>
      </c>
      <c r="F194" s="222">
        <v>1.4731604422659399</v>
      </c>
      <c r="G194" s="222">
        <v>55.975890084838703</v>
      </c>
      <c r="H194" s="222">
        <v>7.9355495289209204</v>
      </c>
      <c r="I194" s="36">
        <v>9.2412449999999993</v>
      </c>
      <c r="J194" s="36">
        <v>7.0922748210774698</v>
      </c>
    </row>
    <row r="195" spans="2:10" ht="15.6" x14ac:dyDescent="0.3">
      <c r="B195" s="36">
        <v>14</v>
      </c>
      <c r="C195" s="112">
        <v>45022</v>
      </c>
      <c r="D195" s="221">
        <v>6.6414966649001199</v>
      </c>
      <c r="E195" s="222">
        <v>2.9207922331151899</v>
      </c>
      <c r="F195" s="222">
        <v>1.3877339577249701</v>
      </c>
      <c r="G195" s="222">
        <v>55.331960540162598</v>
      </c>
      <c r="H195" s="222">
        <v>8.0988186578936592</v>
      </c>
      <c r="I195" s="36">
        <v>9.6085709999999995</v>
      </c>
      <c r="J195" s="36">
        <v>6.1527607615165003</v>
      </c>
    </row>
    <row r="196" spans="2:10" ht="15.6" x14ac:dyDescent="0.3">
      <c r="B196" s="36">
        <v>14</v>
      </c>
      <c r="C196" s="112">
        <v>45023</v>
      </c>
      <c r="D196" s="221">
        <v>5.5143913348141602</v>
      </c>
      <c r="E196" s="222">
        <v>3.03367290944204</v>
      </c>
      <c r="F196" s="222">
        <v>1.7280417117383799</v>
      </c>
      <c r="G196" s="222">
        <v>56.107119445733602</v>
      </c>
      <c r="H196" s="222">
        <v>7.8845115874097704</v>
      </c>
      <c r="I196" s="36">
        <v>9.2657919999999994</v>
      </c>
      <c r="J196" s="36">
        <v>6.6466367982777799</v>
      </c>
    </row>
    <row r="197" spans="2:10" ht="15.6" x14ac:dyDescent="0.3">
      <c r="B197" s="36">
        <v>14</v>
      </c>
      <c r="C197" s="112">
        <v>45024</v>
      </c>
      <c r="D197" s="221">
        <v>6.7297071377713502</v>
      </c>
      <c r="E197" s="222">
        <v>2.6841879625748901</v>
      </c>
      <c r="F197" s="222">
        <v>1.65367417393003</v>
      </c>
      <c r="G197" s="222">
        <v>53.438472215144103</v>
      </c>
      <c r="H197" s="222">
        <v>8.7402255285932906</v>
      </c>
      <c r="I197" s="36">
        <v>9.4680999999999997</v>
      </c>
      <c r="J197" s="36">
        <v>5.6588787567104104</v>
      </c>
    </row>
    <row r="198" spans="2:10" ht="15.6" x14ac:dyDescent="0.3">
      <c r="B198" s="36">
        <v>14</v>
      </c>
      <c r="C198" s="112">
        <v>45025</v>
      </c>
      <c r="D198" s="221">
        <v>6.5555662868719997</v>
      </c>
      <c r="E198" s="222">
        <v>2.65996448153231</v>
      </c>
      <c r="F198" s="222">
        <v>1.4290704448573299</v>
      </c>
      <c r="G198" s="222">
        <v>50.807011200414003</v>
      </c>
      <c r="H198" s="222">
        <v>9.9177658376223707</v>
      </c>
      <c r="I198" s="36">
        <v>9.5673650000000006</v>
      </c>
      <c r="J198" s="36">
        <v>4.8266533041247</v>
      </c>
    </row>
    <row r="199" spans="2:10" ht="15.6" x14ac:dyDescent="0.3">
      <c r="B199" s="36">
        <v>15</v>
      </c>
      <c r="C199" s="112">
        <v>45026</v>
      </c>
      <c r="D199" s="221">
        <v>5.0303118738323001</v>
      </c>
      <c r="E199" s="222">
        <v>2.48192353904814</v>
      </c>
      <c r="F199" s="222">
        <v>1.8083362828388001</v>
      </c>
      <c r="G199" s="222">
        <v>50.130292612180597</v>
      </c>
      <c r="H199" s="222">
        <v>8.7104619999999997</v>
      </c>
      <c r="I199" s="36">
        <v>10.12917</v>
      </c>
      <c r="J199" s="36">
        <v>5.0003107957210604</v>
      </c>
    </row>
    <row r="200" spans="2:10" ht="15.6" x14ac:dyDescent="0.3">
      <c r="B200" s="36">
        <v>15</v>
      </c>
      <c r="C200" s="112">
        <v>45027</v>
      </c>
      <c r="D200" s="221">
        <v>5.3251049743260301</v>
      </c>
      <c r="E200" s="222">
        <v>2.4121678431178299</v>
      </c>
      <c r="F200" s="222">
        <v>2.1252975000955701</v>
      </c>
      <c r="G200" s="222">
        <v>46.820379333567402</v>
      </c>
      <c r="H200" s="222">
        <v>8.0841469999999997</v>
      </c>
      <c r="I200" s="36">
        <v>9.4743110000000001</v>
      </c>
      <c r="J200" s="36">
        <v>4.9811308870727196</v>
      </c>
    </row>
    <row r="201" spans="2:10" ht="15.6" x14ac:dyDescent="0.3">
      <c r="B201" s="36">
        <v>15</v>
      </c>
      <c r="C201" s="112">
        <v>45028</v>
      </c>
      <c r="D201" s="221">
        <v>5.0956136961657803</v>
      </c>
      <c r="E201" s="222">
        <v>2.44975821466201</v>
      </c>
      <c r="F201" s="222">
        <v>2.0360330357588601</v>
      </c>
      <c r="G201" s="222">
        <v>43.857658588339298</v>
      </c>
      <c r="H201" s="222">
        <v>7.8783279999999998</v>
      </c>
      <c r="I201" s="36">
        <v>9.596857</v>
      </c>
      <c r="J201" s="36">
        <v>4.5289617880310002</v>
      </c>
    </row>
    <row r="202" spans="2:10" ht="15.6" x14ac:dyDescent="0.3">
      <c r="B202" s="36">
        <v>15</v>
      </c>
      <c r="C202" s="112">
        <v>45029</v>
      </c>
      <c r="D202" s="221">
        <v>4.76572587876045</v>
      </c>
      <c r="E202" s="222">
        <v>2.5235270220759101</v>
      </c>
      <c r="F202" s="222">
        <v>2.1734235026969899</v>
      </c>
      <c r="G202" s="222">
        <v>39.942420197015601</v>
      </c>
      <c r="H202" s="222">
        <v>8.264303</v>
      </c>
      <c r="I202" s="36">
        <v>8.9676480000000005</v>
      </c>
      <c r="J202" s="36">
        <v>4.17143097027044</v>
      </c>
    </row>
    <row r="203" spans="2:10" ht="15.6" x14ac:dyDescent="0.3">
      <c r="B203" s="36">
        <v>15</v>
      </c>
      <c r="C203" s="112">
        <v>45030</v>
      </c>
      <c r="D203" s="221">
        <v>4.3776443155161102</v>
      </c>
      <c r="E203" s="222">
        <v>2.4920932060402299</v>
      </c>
      <c r="F203" s="222">
        <v>2.2907029522512001</v>
      </c>
      <c r="G203" s="222">
        <v>38.059528895669402</v>
      </c>
      <c r="H203" s="222">
        <v>8.6799160000000004</v>
      </c>
      <c r="I203" s="36">
        <v>8.3057949999999998</v>
      </c>
      <c r="J203" s="36">
        <v>3.04154756084505</v>
      </c>
    </row>
    <row r="204" spans="2:10" ht="15.6" x14ac:dyDescent="0.3">
      <c r="B204" s="36">
        <v>15</v>
      </c>
      <c r="C204" s="112">
        <v>45031</v>
      </c>
      <c r="D204" s="221">
        <v>4.7342302049114302</v>
      </c>
      <c r="E204" s="222">
        <v>2.7790089931256201</v>
      </c>
      <c r="F204" s="222">
        <v>2.0452522390563499</v>
      </c>
      <c r="G204" s="222">
        <v>36.174770222257699</v>
      </c>
      <c r="H204" s="222">
        <v>6.7498300000000002</v>
      </c>
      <c r="I204" s="36">
        <v>6.918679</v>
      </c>
      <c r="J204" s="36">
        <v>3.0777447752460501</v>
      </c>
    </row>
    <row r="205" spans="2:10" ht="15.6" x14ac:dyDescent="0.3">
      <c r="B205" s="36">
        <v>15</v>
      </c>
      <c r="C205" s="112">
        <v>45032</v>
      </c>
      <c r="D205" s="221">
        <v>4.7731195239836399</v>
      </c>
      <c r="E205" s="222">
        <v>2.7361684630065799</v>
      </c>
      <c r="F205" s="222">
        <v>1.9976628828601199</v>
      </c>
      <c r="G205" s="222">
        <v>34.645877230503999</v>
      </c>
      <c r="H205" s="222">
        <v>9.2433219999999992</v>
      </c>
      <c r="I205" s="36">
        <v>6.4119989999999998</v>
      </c>
      <c r="J205" s="36">
        <v>3.22327651363099</v>
      </c>
    </row>
    <row r="206" spans="2:10" ht="15.6" x14ac:dyDescent="0.3">
      <c r="B206" s="36">
        <v>16</v>
      </c>
      <c r="C206" s="112">
        <v>45033</v>
      </c>
      <c r="D206" s="221">
        <v>5.42489385551458</v>
      </c>
      <c r="E206" s="222">
        <v>2.5220867855311502</v>
      </c>
      <c r="F206" s="222">
        <v>1.9621044886893</v>
      </c>
      <c r="G206" s="222">
        <v>34.060549185572597</v>
      </c>
      <c r="H206" s="222">
        <v>7.743303</v>
      </c>
      <c r="I206" s="36">
        <v>5.924169</v>
      </c>
      <c r="J206" s="36">
        <v>2.6344347307043701</v>
      </c>
    </row>
    <row r="207" spans="2:10" ht="15.6" x14ac:dyDescent="0.3">
      <c r="B207" s="36">
        <v>16</v>
      </c>
      <c r="C207" s="112">
        <v>45034</v>
      </c>
      <c r="D207" s="221">
        <v>5.5434266416478497</v>
      </c>
      <c r="E207" s="222">
        <v>2.2810319744282501</v>
      </c>
      <c r="F207" s="222">
        <v>2.2876293430341401</v>
      </c>
      <c r="G207" s="222">
        <v>33.565201715340599</v>
      </c>
      <c r="H207" s="222">
        <v>8.8453149999999994</v>
      </c>
      <c r="I207" s="36">
        <v>5.8426020000000003</v>
      </c>
      <c r="J207" s="36">
        <v>3.08744601358346</v>
      </c>
    </row>
    <row r="208" spans="2:10" ht="15.6" x14ac:dyDescent="0.3">
      <c r="B208" s="36">
        <v>16</v>
      </c>
      <c r="C208" s="112">
        <v>45035</v>
      </c>
      <c r="D208" s="221">
        <v>7.3266603184887797</v>
      </c>
      <c r="E208" s="222">
        <v>2.3285940750789802</v>
      </c>
      <c r="F208" s="222">
        <v>1.47516708570175</v>
      </c>
      <c r="G208" s="222">
        <v>31.021205411373501</v>
      </c>
      <c r="H208" s="222">
        <v>6.8083929999999997</v>
      </c>
      <c r="I208" s="36">
        <v>4.6630940000000001</v>
      </c>
      <c r="J208" s="36">
        <v>2.3190689261917399</v>
      </c>
    </row>
    <row r="209" spans="2:10" ht="15.6" x14ac:dyDescent="0.3">
      <c r="B209" s="36">
        <v>16</v>
      </c>
      <c r="C209" s="112">
        <v>45036</v>
      </c>
      <c r="D209" s="221">
        <v>7.6955206613899003</v>
      </c>
      <c r="E209" s="222">
        <v>2.4556760845635299</v>
      </c>
      <c r="F209" s="222">
        <v>1.4284862405121099</v>
      </c>
      <c r="G209" s="222">
        <v>31.902711209105298</v>
      </c>
      <c r="H209" s="222">
        <v>7.5343109999999998</v>
      </c>
      <c r="I209" s="36">
        <v>4.4049079999999998</v>
      </c>
      <c r="J209" s="36">
        <v>1.73971550386121</v>
      </c>
    </row>
    <row r="210" spans="2:10" ht="15.6" x14ac:dyDescent="0.3">
      <c r="B210" s="36">
        <v>16</v>
      </c>
      <c r="C210" s="112">
        <v>45037</v>
      </c>
      <c r="D210" s="221">
        <v>7.1110549426654002</v>
      </c>
      <c r="E210" s="222">
        <v>2.4521622266438299</v>
      </c>
      <c r="F210" s="222">
        <v>1.4221156209260599</v>
      </c>
      <c r="G210" s="222">
        <v>29.431709335502202</v>
      </c>
      <c r="H210" s="222">
        <v>6.2752379999999999</v>
      </c>
      <c r="I210" s="36">
        <v>4.783023</v>
      </c>
      <c r="J210" s="36">
        <v>2.7244643299142299</v>
      </c>
    </row>
    <row r="211" spans="2:10" ht="15.6" x14ac:dyDescent="0.3">
      <c r="B211" s="36">
        <v>16</v>
      </c>
      <c r="C211" s="112">
        <v>45038</v>
      </c>
      <c r="D211" s="221">
        <v>6.2885452986004102</v>
      </c>
      <c r="E211" s="222">
        <v>2.4770548771255601</v>
      </c>
      <c r="F211" s="222">
        <v>1.5746113096479599</v>
      </c>
      <c r="G211" s="222">
        <v>28.088133309595499</v>
      </c>
      <c r="H211" s="222">
        <v>6.6099079999999999</v>
      </c>
      <c r="I211" s="36">
        <v>4.4049490000000002</v>
      </c>
      <c r="J211" s="36">
        <v>2.4157352038081701</v>
      </c>
    </row>
    <row r="212" spans="2:10" ht="15.6" x14ac:dyDescent="0.3">
      <c r="B212" s="36">
        <v>16</v>
      </c>
      <c r="C212" s="112">
        <v>45039</v>
      </c>
      <c r="D212" s="221">
        <v>6.8960410970193804</v>
      </c>
      <c r="E212" s="222">
        <v>2.4629383789922001</v>
      </c>
      <c r="F212" s="222">
        <v>1.43020605146022</v>
      </c>
      <c r="G212" s="222">
        <v>27.293320612590801</v>
      </c>
      <c r="H212" s="222">
        <v>5.25434</v>
      </c>
      <c r="I212" s="36">
        <v>4.097791</v>
      </c>
      <c r="J212" s="36">
        <v>2.7198099702277299</v>
      </c>
    </row>
    <row r="213" spans="2:10" ht="15.6" x14ac:dyDescent="0.3">
      <c r="B213" s="36">
        <v>17</v>
      </c>
      <c r="C213" s="112">
        <v>45040</v>
      </c>
      <c r="D213" s="221">
        <v>8.6821060263080891</v>
      </c>
      <c r="E213" s="222">
        <v>2.44781791661498</v>
      </c>
      <c r="F213" s="222">
        <v>1.3034736143144801</v>
      </c>
      <c r="G213" s="222">
        <v>25.782661189330799</v>
      </c>
      <c r="H213" s="222">
        <v>4.8080990000000003</v>
      </c>
      <c r="I213" s="36">
        <v>3.96245</v>
      </c>
      <c r="J213" s="36">
        <v>2.9199935332842402</v>
      </c>
    </row>
    <row r="214" spans="2:10" ht="15.6" x14ac:dyDescent="0.3">
      <c r="B214" s="36">
        <v>17</v>
      </c>
      <c r="C214" s="112">
        <v>45041</v>
      </c>
      <c r="D214" s="221">
        <v>7.0139167211960602</v>
      </c>
      <c r="E214" s="222">
        <v>2.54681991390036</v>
      </c>
      <c r="F214" s="222">
        <v>0.91681147842040001</v>
      </c>
      <c r="G214" s="222">
        <v>24.671870374178901</v>
      </c>
      <c r="H214" s="222">
        <v>5.5870240000000004</v>
      </c>
      <c r="I214" s="36">
        <v>4.2010259999999997</v>
      </c>
      <c r="J214" s="36">
        <v>2.8874918811909001</v>
      </c>
    </row>
    <row r="215" spans="2:10" ht="15.6" x14ac:dyDescent="0.3">
      <c r="B215" s="36">
        <v>17</v>
      </c>
      <c r="C215" s="112">
        <v>45042</v>
      </c>
      <c r="D215" s="221">
        <v>5.6912854850775298</v>
      </c>
      <c r="E215" s="222">
        <v>2.2966477641185201</v>
      </c>
      <c r="F215" s="222">
        <v>1.4286340780831699</v>
      </c>
      <c r="G215" s="222">
        <v>24.4966606564277</v>
      </c>
      <c r="H215" s="222">
        <v>5.706321</v>
      </c>
      <c r="I215" s="36">
        <v>3.5611139999999999</v>
      </c>
      <c r="J215" s="36">
        <v>4.1756659521324799</v>
      </c>
    </row>
    <row r="216" spans="2:10" ht="15.6" x14ac:dyDescent="0.3">
      <c r="B216" s="36">
        <v>17</v>
      </c>
      <c r="C216" s="112">
        <v>45043</v>
      </c>
      <c r="D216" s="221">
        <v>5.5913956621715499</v>
      </c>
      <c r="E216" s="222">
        <v>2.2280017428056702</v>
      </c>
      <c r="F216" s="222">
        <v>1.80857569786921</v>
      </c>
      <c r="G216" s="222">
        <v>22.3728798092639</v>
      </c>
      <c r="H216" s="222">
        <v>5.5577909999999999</v>
      </c>
      <c r="I216" s="36">
        <v>2.9506019999999999</v>
      </c>
      <c r="J216" s="36">
        <v>4.9082720611912096</v>
      </c>
    </row>
    <row r="217" spans="2:10" ht="15.6" x14ac:dyDescent="0.3">
      <c r="B217" s="36">
        <v>17</v>
      </c>
      <c r="C217" s="112">
        <v>45044</v>
      </c>
      <c r="D217" s="221">
        <v>6.2479386812091198</v>
      </c>
      <c r="E217" s="222">
        <v>2.38438851683977</v>
      </c>
      <c r="F217" s="222">
        <v>1.8157941319291799</v>
      </c>
      <c r="G217" s="222">
        <v>21.639291714922098</v>
      </c>
      <c r="H217" s="222">
        <v>5.015371</v>
      </c>
      <c r="I217" s="36">
        <v>2.7890600000000001</v>
      </c>
      <c r="J217" s="36">
        <v>4.59325399506697</v>
      </c>
    </row>
    <row r="218" spans="2:10" ht="15.6" x14ac:dyDescent="0.3">
      <c r="B218" s="36">
        <v>17</v>
      </c>
      <c r="C218" s="112">
        <v>45045</v>
      </c>
      <c r="D218" s="221">
        <v>6.6311952220574204</v>
      </c>
      <c r="E218" s="222">
        <v>2.4549678733720199</v>
      </c>
      <c r="F218" s="222">
        <v>1.6206479031593399</v>
      </c>
      <c r="G218" s="222">
        <v>20.4696751987662</v>
      </c>
      <c r="H218" s="222">
        <v>5.2134710000000002</v>
      </c>
      <c r="I218" s="36">
        <v>3.1765979999999998</v>
      </c>
      <c r="J218" s="36">
        <v>3.6021469608077599</v>
      </c>
    </row>
    <row r="219" spans="2:10" ht="15.6" x14ac:dyDescent="0.3">
      <c r="B219" s="36">
        <v>17</v>
      </c>
      <c r="C219" s="112">
        <v>45046</v>
      </c>
      <c r="D219" s="221">
        <v>7.4473758500000002</v>
      </c>
      <c r="E219" s="222">
        <v>2.30626386379571</v>
      </c>
      <c r="F219" s="222">
        <v>1.5563494371134099</v>
      </c>
      <c r="G219" s="222">
        <v>18.072779444343201</v>
      </c>
      <c r="H219" s="222">
        <v>4.6321890000000003</v>
      </c>
      <c r="I219" s="36">
        <v>3.6590539999999998</v>
      </c>
      <c r="J219" s="36">
        <v>2.7647336330167001</v>
      </c>
    </row>
    <row r="220" spans="2:10" ht="15.6" x14ac:dyDescent="0.3">
      <c r="B220" s="36">
        <v>18</v>
      </c>
      <c r="C220" s="112">
        <v>45047</v>
      </c>
      <c r="D220" s="221">
        <v>6.3995173054309999</v>
      </c>
      <c r="E220" s="222">
        <v>2.3395170321302499</v>
      </c>
      <c r="F220" s="222">
        <v>1.66505922237779</v>
      </c>
      <c r="G220" s="222">
        <v>17.543326793520901</v>
      </c>
      <c r="H220" s="222">
        <v>5.0935129999999997</v>
      </c>
      <c r="I220" s="36">
        <v>3.1615829999999998</v>
      </c>
      <c r="J220" s="36">
        <v>2.4516727369835301</v>
      </c>
    </row>
    <row r="221" spans="2:10" ht="15.6" x14ac:dyDescent="0.3">
      <c r="B221" s="36">
        <v>18</v>
      </c>
      <c r="C221" s="112">
        <v>45048</v>
      </c>
      <c r="D221" s="221">
        <v>6.0476608400999998</v>
      </c>
      <c r="E221" s="222">
        <v>2.5630991794304698</v>
      </c>
      <c r="F221" s="222">
        <v>1.9401629488587999</v>
      </c>
      <c r="G221" s="222">
        <v>17.3920535771631</v>
      </c>
      <c r="H221" s="222">
        <v>4.7247979999999998</v>
      </c>
      <c r="I221" s="36">
        <v>3.4614780000000001</v>
      </c>
      <c r="J221" s="36">
        <v>1.8044095367614901</v>
      </c>
    </row>
    <row r="222" spans="2:10" ht="15.6" x14ac:dyDescent="0.3">
      <c r="B222" s="36">
        <v>18</v>
      </c>
      <c r="C222" s="112">
        <v>45049</v>
      </c>
      <c r="D222" s="221">
        <v>5.6292333968000001</v>
      </c>
      <c r="E222" s="222">
        <v>2.61362895090096</v>
      </c>
      <c r="F222" s="222">
        <v>1.3882496662541699</v>
      </c>
      <c r="G222" s="222">
        <v>18.2938947249833</v>
      </c>
      <c r="H222" s="222">
        <v>4.5810440000000003</v>
      </c>
      <c r="I222" s="36">
        <v>3.0892759999999999</v>
      </c>
      <c r="J222" s="36">
        <v>0.64455632184785305</v>
      </c>
    </row>
    <row r="223" spans="2:10" ht="15.6" x14ac:dyDescent="0.3">
      <c r="B223" s="36">
        <v>18</v>
      </c>
      <c r="C223" s="112">
        <v>45050</v>
      </c>
      <c r="D223" s="221">
        <v>5.6702789596900001</v>
      </c>
      <c r="E223" s="222">
        <v>2.5645934430081199</v>
      </c>
      <c r="F223" s="222">
        <v>1.6751528250596599</v>
      </c>
      <c r="G223" s="222">
        <v>17.769260228908699</v>
      </c>
      <c r="H223" s="222">
        <v>5.1777160000000002</v>
      </c>
      <c r="I223" s="36">
        <v>2.9266770000000002</v>
      </c>
      <c r="J223" s="36">
        <v>1.49479767732036</v>
      </c>
    </row>
    <row r="224" spans="2:10" ht="15.6" x14ac:dyDescent="0.3">
      <c r="B224" s="36">
        <v>18</v>
      </c>
      <c r="C224" s="112">
        <v>45051</v>
      </c>
      <c r="D224" s="221">
        <v>5.0011511071090302</v>
      </c>
      <c r="E224" s="222">
        <v>2.7650513410053699</v>
      </c>
      <c r="F224" s="222">
        <v>1.6459334276806099</v>
      </c>
      <c r="G224" s="222">
        <v>17.2543298965265</v>
      </c>
      <c r="H224" s="222">
        <v>4.3732069999999998</v>
      </c>
      <c r="I224" s="36">
        <v>3.1714440000000002</v>
      </c>
      <c r="J224" s="36">
        <v>1.3355208279369599</v>
      </c>
    </row>
    <row r="225" spans="1:10" ht="15.6" x14ac:dyDescent="0.3">
      <c r="B225" s="36">
        <v>18</v>
      </c>
      <c r="C225" s="112">
        <v>45052</v>
      </c>
      <c r="D225" s="221">
        <v>4.82910909242361</v>
      </c>
      <c r="E225" s="222">
        <v>2.5713312011293898</v>
      </c>
      <c r="F225" s="222">
        <v>1.9050388469573101</v>
      </c>
      <c r="G225" s="222">
        <v>15.6170157361263</v>
      </c>
      <c r="H225" s="222">
        <v>3.9318360000000001</v>
      </c>
      <c r="I225" s="36">
        <v>2.9071630000000002</v>
      </c>
      <c r="J225" s="36">
        <v>1.9168435947004001</v>
      </c>
    </row>
    <row r="226" spans="1:10" ht="15.6" x14ac:dyDescent="0.3">
      <c r="B226" s="36">
        <v>18</v>
      </c>
      <c r="C226" s="112">
        <v>45053</v>
      </c>
      <c r="D226" s="221">
        <v>3.31957229854447</v>
      </c>
      <c r="E226" s="222">
        <v>2.59155000339784</v>
      </c>
      <c r="F226" s="222">
        <v>2.3040963482491699</v>
      </c>
      <c r="G226" s="222">
        <v>15.371371060446201</v>
      </c>
      <c r="H226" s="222">
        <v>3.426574</v>
      </c>
      <c r="I226" s="36">
        <v>3.1763520000000001</v>
      </c>
      <c r="J226" s="36">
        <v>2.06358720627609</v>
      </c>
    </row>
    <row r="227" spans="1:10" ht="15.6" x14ac:dyDescent="0.3">
      <c r="B227" s="36">
        <v>19</v>
      </c>
      <c r="C227" s="112">
        <v>45054</v>
      </c>
      <c r="D227" s="221">
        <v>4.3819029177591204</v>
      </c>
      <c r="E227" s="222">
        <v>2.66979645165206</v>
      </c>
      <c r="F227" s="222">
        <v>2.3856407865969902</v>
      </c>
      <c r="G227" s="222">
        <v>15.6925755070225</v>
      </c>
      <c r="H227" s="222">
        <v>3.816643</v>
      </c>
      <c r="I227" s="36">
        <v>2.4409290000000001</v>
      </c>
      <c r="J227" s="36">
        <v>2.3371499672535698</v>
      </c>
    </row>
    <row r="228" spans="1:10" ht="15.6" x14ac:dyDescent="0.3">
      <c r="B228" s="36">
        <v>19</v>
      </c>
      <c r="C228" s="112">
        <v>45055</v>
      </c>
      <c r="D228" s="221">
        <v>4.8979385746005404</v>
      </c>
      <c r="E228" s="222">
        <v>2.8098599077434598</v>
      </c>
      <c r="F228" s="222">
        <v>2.4303179462518898</v>
      </c>
      <c r="G228" s="222">
        <v>14.4607802098942</v>
      </c>
      <c r="H228" s="222">
        <v>4.4464649999999999</v>
      </c>
      <c r="I228" s="36">
        <v>2.9133490000000002</v>
      </c>
      <c r="J228" s="36">
        <v>3.1354844584871899</v>
      </c>
    </row>
    <row r="229" spans="1:10" ht="15.6" x14ac:dyDescent="0.3">
      <c r="B229" s="36">
        <v>19</v>
      </c>
      <c r="C229" s="112">
        <v>45056</v>
      </c>
      <c r="D229" s="221">
        <v>4.9431481348614401</v>
      </c>
      <c r="E229" s="222">
        <v>2.96556815554109</v>
      </c>
      <c r="F229" s="222">
        <v>2.50440219581562</v>
      </c>
      <c r="G229" s="222">
        <v>13.5238760196348</v>
      </c>
      <c r="H229" s="222">
        <v>4.5109279999999998</v>
      </c>
      <c r="I229" s="36">
        <v>3.3387889999999998</v>
      </c>
      <c r="J229" s="36">
        <v>3.7004311775527099</v>
      </c>
    </row>
    <row r="230" spans="1:10" ht="16.2" thickBot="1" x14ac:dyDescent="0.35">
      <c r="B230" s="36">
        <v>19</v>
      </c>
      <c r="C230" s="112">
        <v>45057</v>
      </c>
      <c r="D230" s="221">
        <v>4.49482378529774</v>
      </c>
      <c r="E230" s="222">
        <v>2.8910502445810198</v>
      </c>
      <c r="F230" s="222">
        <v>2.3570775224176899</v>
      </c>
      <c r="G230" s="222">
        <v>14.172012685415201</v>
      </c>
      <c r="H230" s="222">
        <v>4.4310910000000003</v>
      </c>
      <c r="I230" s="36">
        <v>2.8583270000000001</v>
      </c>
      <c r="J230" s="36">
        <v>2.3541310031320601</v>
      </c>
    </row>
    <row r="231" spans="1:10" ht="16.2" thickBot="1" x14ac:dyDescent="0.35">
      <c r="A231" s="223"/>
      <c r="B231" s="36">
        <v>19</v>
      </c>
      <c r="C231" s="112">
        <v>45058</v>
      </c>
      <c r="D231" s="221">
        <v>5.07015658602747</v>
      </c>
      <c r="E231" s="222">
        <v>2.9359339216972198</v>
      </c>
      <c r="F231" s="222">
        <v>2.1770852915919101</v>
      </c>
      <c r="G231" s="222">
        <v>15.1151641410405</v>
      </c>
      <c r="H231" s="222">
        <v>5.568937</v>
      </c>
      <c r="I231" s="36">
        <v>3.0719970000000001</v>
      </c>
      <c r="J231" s="36">
        <v>2.5978727718899299</v>
      </c>
    </row>
    <row r="232" spans="1:10" ht="15.6" x14ac:dyDescent="0.3">
      <c r="B232" s="36">
        <v>19</v>
      </c>
      <c r="C232" s="112">
        <v>45059</v>
      </c>
      <c r="D232" s="221">
        <v>4.6720064115446798</v>
      </c>
      <c r="E232" s="222">
        <v>3.3756359831071898</v>
      </c>
      <c r="F232" s="222">
        <v>1.84950002310782</v>
      </c>
      <c r="G232" s="222">
        <v>16.076734042195699</v>
      </c>
      <c r="H232" s="222">
        <v>4.9189369999999997</v>
      </c>
      <c r="I232" s="36">
        <v>2.7608350000000002</v>
      </c>
      <c r="J232" s="36">
        <v>2.6273083601926901</v>
      </c>
    </row>
    <row r="233" spans="1:10" ht="15.6" x14ac:dyDescent="0.3">
      <c r="B233" s="36">
        <v>19</v>
      </c>
      <c r="C233" s="112">
        <v>45060</v>
      </c>
      <c r="D233" s="221">
        <v>4.7650834508394402</v>
      </c>
      <c r="E233" s="222">
        <v>3.48373977970286</v>
      </c>
      <c r="F233" s="222">
        <v>1.77091133830717</v>
      </c>
      <c r="G233" s="222">
        <v>16.317285512146299</v>
      </c>
      <c r="H233" s="222">
        <v>4.7792620000000001</v>
      </c>
      <c r="I233" s="36">
        <v>2.7276470000000002</v>
      </c>
      <c r="J233" s="36">
        <v>2.9048499605168501</v>
      </c>
    </row>
    <row r="234" spans="1:10" ht="15.6" x14ac:dyDescent="0.3">
      <c r="B234" s="36">
        <v>20</v>
      </c>
      <c r="C234" s="112">
        <v>45061</v>
      </c>
      <c r="D234" s="221">
        <v>4.1432860342665796</v>
      </c>
      <c r="E234" s="222">
        <v>3.2834658792916902</v>
      </c>
      <c r="F234" s="222">
        <v>1.6667520987091999</v>
      </c>
      <c r="G234" s="222">
        <v>16.280573820355801</v>
      </c>
      <c r="H234" s="222">
        <v>6.7121729999999999</v>
      </c>
      <c r="I234" s="36">
        <v>2.8497370000000002</v>
      </c>
      <c r="J234" s="36">
        <v>3.6854044786419902</v>
      </c>
    </row>
    <row r="235" spans="1:10" ht="15.6" x14ac:dyDescent="0.3">
      <c r="B235" s="36">
        <v>20</v>
      </c>
      <c r="C235" s="112">
        <v>45062</v>
      </c>
      <c r="D235" s="221">
        <v>3.7070480969858601</v>
      </c>
      <c r="E235" s="222">
        <v>3.2648166811110499</v>
      </c>
      <c r="F235" s="222">
        <v>1.5085196772543401</v>
      </c>
      <c r="G235" s="222">
        <v>16.4118702439483</v>
      </c>
      <c r="H235" s="222">
        <v>5.1256170000000001</v>
      </c>
      <c r="I235" s="36">
        <v>3.6874570000000002</v>
      </c>
      <c r="J235" s="36">
        <v>2.9925569111255501</v>
      </c>
    </row>
    <row r="236" spans="1:10" ht="15.6" x14ac:dyDescent="0.3">
      <c r="B236" s="36">
        <v>20</v>
      </c>
      <c r="C236" s="112">
        <v>45063</v>
      </c>
      <c r="D236" s="221">
        <v>3.2083023029004298</v>
      </c>
      <c r="E236" s="222">
        <v>3.3018408319571102</v>
      </c>
      <c r="F236" s="222">
        <v>1.4937687697114499</v>
      </c>
      <c r="G236" s="222">
        <v>16.494290609785502</v>
      </c>
      <c r="H236" s="222">
        <v>4.1626709999999996</v>
      </c>
      <c r="I236" s="36">
        <v>2.9188170000000002</v>
      </c>
      <c r="J236" s="36">
        <v>2.5916202726003399</v>
      </c>
    </row>
    <row r="237" spans="1:10" ht="15.6" x14ac:dyDescent="0.3">
      <c r="B237" s="36">
        <v>20</v>
      </c>
      <c r="C237" s="112">
        <v>45064</v>
      </c>
      <c r="D237" s="221">
        <v>3.0426000334158698</v>
      </c>
      <c r="E237" s="222">
        <v>3.2120119413511401</v>
      </c>
      <c r="F237" s="222">
        <v>1.4111188680268301</v>
      </c>
      <c r="G237" s="222">
        <v>16.5555207466948</v>
      </c>
      <c r="H237" s="222">
        <v>5.4795299999999996</v>
      </c>
      <c r="I237" s="36">
        <v>3.1932719999999999</v>
      </c>
      <c r="J237" s="36">
        <v>3.44273283259048</v>
      </c>
    </row>
    <row r="238" spans="1:10" ht="15.6" x14ac:dyDescent="0.3">
      <c r="B238" s="36">
        <v>20</v>
      </c>
      <c r="C238" s="112">
        <v>45065</v>
      </c>
      <c r="D238" s="221">
        <v>2.8219037401947298</v>
      </c>
      <c r="E238" s="222">
        <v>2.9178593207909902</v>
      </c>
      <c r="F238" s="222">
        <v>1.11871821586745</v>
      </c>
      <c r="G238" s="222">
        <v>16.756605198056601</v>
      </c>
      <c r="H238" s="222">
        <v>4.5977639999999997</v>
      </c>
      <c r="I238" s="36">
        <v>3.1261839999999999</v>
      </c>
      <c r="J238" s="36">
        <v>2.9806813647882699</v>
      </c>
    </row>
    <row r="239" spans="1:10" ht="15.6" x14ac:dyDescent="0.3">
      <c r="B239" s="36">
        <v>20</v>
      </c>
      <c r="C239" s="112">
        <v>45066</v>
      </c>
      <c r="D239" s="221">
        <v>2.7210659822096299</v>
      </c>
      <c r="E239" s="222">
        <v>2.9247629509621902</v>
      </c>
      <c r="F239" s="222">
        <v>1.1570680621360501</v>
      </c>
      <c r="G239" s="222">
        <v>16.0148272157432</v>
      </c>
      <c r="H239" s="222">
        <v>4.9820880000000001</v>
      </c>
      <c r="I239" s="36">
        <v>2.8921990000000002</v>
      </c>
      <c r="J239" s="36">
        <v>2.08698637593695</v>
      </c>
    </row>
    <row r="240" spans="1:10" ht="15.6" x14ac:dyDescent="0.3">
      <c r="B240" s="36">
        <v>20</v>
      </c>
      <c r="C240" s="112">
        <v>45067</v>
      </c>
      <c r="D240" s="221">
        <v>2.6703485000222602</v>
      </c>
      <c r="E240" s="222">
        <v>2.8641155520029602</v>
      </c>
      <c r="F240" s="222">
        <v>1.1540953551553901</v>
      </c>
      <c r="G240" s="222">
        <v>15.903924937927901</v>
      </c>
      <c r="H240" s="222">
        <v>4.4976659999999997</v>
      </c>
      <c r="I240" s="36">
        <v>3.205362</v>
      </c>
      <c r="J240" s="36">
        <v>1.9840095335118899</v>
      </c>
    </row>
    <row r="241" spans="2:10" ht="15.6" x14ac:dyDescent="0.3">
      <c r="B241" s="36">
        <v>21</v>
      </c>
      <c r="C241" s="112">
        <v>45068</v>
      </c>
      <c r="D241" s="221">
        <v>2.3791182614138502</v>
      </c>
      <c r="E241" s="222">
        <v>2.9637395608890298</v>
      </c>
      <c r="F241" s="222">
        <v>1.20039412972895</v>
      </c>
      <c r="G241" s="222">
        <v>14.215246262357301</v>
      </c>
      <c r="H241" s="222"/>
      <c r="I241" s="36"/>
      <c r="J241" s="36"/>
    </row>
    <row r="242" spans="2:10" ht="15.6" x14ac:dyDescent="0.3">
      <c r="B242" s="36">
        <v>21</v>
      </c>
      <c r="C242" s="112">
        <v>45069</v>
      </c>
      <c r="D242" s="221">
        <v>3.1793907189106099</v>
      </c>
      <c r="E242" s="222">
        <v>2.8004059785369901</v>
      </c>
      <c r="F242" s="222">
        <v>1.3531179710461201</v>
      </c>
      <c r="G242" s="222">
        <v>14.291152485085201</v>
      </c>
      <c r="H242" s="222"/>
      <c r="I242" s="36"/>
      <c r="J242" s="36"/>
    </row>
    <row r="243" spans="2:10" ht="15.6" x14ac:dyDescent="0.3">
      <c r="B243" s="36">
        <v>21</v>
      </c>
      <c r="C243" s="112">
        <v>45070</v>
      </c>
      <c r="D243" s="221">
        <v>4.0700352319540398</v>
      </c>
      <c r="E243" s="222">
        <v>2.4857781958821801</v>
      </c>
      <c r="F243" s="222">
        <v>1.4494988332207099</v>
      </c>
      <c r="G243" s="222">
        <v>13.467848256611401</v>
      </c>
      <c r="H243" s="222"/>
      <c r="I243" s="36"/>
      <c r="J243" s="36"/>
    </row>
    <row r="244" spans="2:10" ht="15.6" x14ac:dyDescent="0.3">
      <c r="B244" s="36">
        <v>21</v>
      </c>
      <c r="C244" s="112">
        <v>45071</v>
      </c>
      <c r="D244" s="221">
        <v>5.0873524956503502</v>
      </c>
      <c r="E244" s="222">
        <v>2.5772220694891002</v>
      </c>
      <c r="F244" s="222">
        <v>1.3820776517467599</v>
      </c>
      <c r="G244" s="222">
        <v>12.9091592151896</v>
      </c>
      <c r="H244" s="222"/>
      <c r="I244" s="36"/>
      <c r="J244" s="36"/>
    </row>
    <row r="245" spans="2:10" ht="15.6" x14ac:dyDescent="0.3">
      <c r="B245" s="36">
        <v>21</v>
      </c>
      <c r="C245" s="112">
        <v>45072</v>
      </c>
      <c r="D245" s="221">
        <v>5.4946846906272002</v>
      </c>
      <c r="E245" s="222">
        <v>2.58371306879698</v>
      </c>
      <c r="F245" s="222">
        <v>1.90636470539488</v>
      </c>
      <c r="G245" s="222">
        <v>12.416913290138799</v>
      </c>
      <c r="H245" s="222"/>
      <c r="I245" s="36"/>
      <c r="J245" s="36"/>
    </row>
    <row r="246" spans="2:10" ht="15.6" x14ac:dyDescent="0.3">
      <c r="B246" s="36">
        <v>21</v>
      </c>
      <c r="C246" s="112">
        <v>45073</v>
      </c>
      <c r="D246" s="221">
        <v>6.1340218170132204</v>
      </c>
      <c r="E246" s="222">
        <v>2.2513920165075199</v>
      </c>
      <c r="F246" s="222">
        <v>1.7662815841131001</v>
      </c>
      <c r="G246" s="222">
        <v>12.8429843326126</v>
      </c>
      <c r="H246" s="222"/>
      <c r="I246" s="36"/>
      <c r="J246" s="36"/>
    </row>
    <row r="247" spans="2:10" ht="15.6" x14ac:dyDescent="0.3">
      <c r="B247" s="36">
        <v>21</v>
      </c>
      <c r="C247" s="112">
        <v>45074</v>
      </c>
      <c r="D247" s="221">
        <v>6.4487326059941497</v>
      </c>
      <c r="E247" s="222">
        <v>2.22536625924953</v>
      </c>
      <c r="F247" s="222">
        <v>1.60581569180578</v>
      </c>
      <c r="G247" s="222">
        <v>12.337630679681499</v>
      </c>
      <c r="H247" s="222"/>
      <c r="I247" s="36"/>
      <c r="J247" s="36"/>
    </row>
    <row r="248" spans="2:10" ht="15.6" x14ac:dyDescent="0.3">
      <c r="B248" s="36">
        <v>22</v>
      </c>
      <c r="C248" s="112">
        <v>45075</v>
      </c>
      <c r="D248" s="221">
        <v>6.9500368544069202</v>
      </c>
      <c r="E248" s="222">
        <v>2.2043684879013301</v>
      </c>
      <c r="F248" s="222">
        <v>2.0293262961185201</v>
      </c>
      <c r="G248" s="222">
        <v>13.3180216792161</v>
      </c>
      <c r="H248" s="222"/>
      <c r="I248" s="36"/>
      <c r="J248" s="36"/>
    </row>
    <row r="249" spans="2:10" ht="15.6" x14ac:dyDescent="0.3">
      <c r="B249" s="36">
        <v>22</v>
      </c>
      <c r="C249" s="112">
        <v>45076</v>
      </c>
      <c r="D249" s="221">
        <v>6.3698938140333503</v>
      </c>
      <c r="E249" s="222">
        <v>2.0983764497237001</v>
      </c>
      <c r="F249" s="222">
        <v>1.9074790283191001</v>
      </c>
      <c r="G249" s="222">
        <v>12.7156489249589</v>
      </c>
      <c r="H249" s="222"/>
      <c r="I249" s="36"/>
      <c r="J249" s="36"/>
    </row>
    <row r="250" spans="2:10" ht="15.6" x14ac:dyDescent="0.3">
      <c r="B250" s="36">
        <v>22</v>
      </c>
      <c r="C250" s="112">
        <v>45077</v>
      </c>
      <c r="D250" s="221">
        <v>6.2729581223472204</v>
      </c>
      <c r="E250" s="222">
        <v>2.1595010995682999</v>
      </c>
      <c r="F250" s="222">
        <v>1.5833044946658701</v>
      </c>
      <c r="G250" s="222">
        <v>12.5255433652703</v>
      </c>
      <c r="H250" s="222"/>
      <c r="I250" s="36"/>
      <c r="J250" s="36"/>
    </row>
    <row r="251" spans="2:10" ht="15.6" x14ac:dyDescent="0.3">
      <c r="B251" s="36">
        <v>22</v>
      </c>
      <c r="C251" s="112">
        <v>45078</v>
      </c>
      <c r="D251" s="221">
        <v>6.8654982256765704</v>
      </c>
      <c r="E251" s="222">
        <v>2.1959055181770002</v>
      </c>
      <c r="F251" s="222">
        <v>1.5946985859571801</v>
      </c>
      <c r="G251" s="222">
        <v>12.9806337915652</v>
      </c>
      <c r="H251" s="222"/>
      <c r="I251" s="36"/>
      <c r="J251" s="36"/>
    </row>
    <row r="252" spans="2:10" ht="15.6" x14ac:dyDescent="0.3">
      <c r="B252" s="36">
        <v>22</v>
      </c>
      <c r="C252" s="112">
        <v>45079</v>
      </c>
      <c r="D252" s="221">
        <v>5.7538337179965398</v>
      </c>
      <c r="E252" s="222">
        <v>2.0868208024175301</v>
      </c>
      <c r="F252" s="222">
        <v>1.7980092640844201</v>
      </c>
      <c r="G252" s="222">
        <v>13.458375243050201</v>
      </c>
      <c r="H252" s="222"/>
      <c r="I252" s="36"/>
      <c r="J252" s="36"/>
    </row>
    <row r="253" spans="2:10" ht="15.6" x14ac:dyDescent="0.3">
      <c r="B253" s="36">
        <v>22</v>
      </c>
      <c r="C253" s="112">
        <v>45080</v>
      </c>
      <c r="D253" s="221">
        <v>5.04110917994453</v>
      </c>
      <c r="E253" s="222">
        <v>2.3447113991175801</v>
      </c>
      <c r="F253" s="222">
        <v>2.0980556387039702</v>
      </c>
      <c r="G253" s="222">
        <v>12.8308191069434</v>
      </c>
      <c r="H253" s="222"/>
      <c r="I253" s="36"/>
      <c r="J253" s="36"/>
    </row>
    <row r="254" spans="2:10" ht="15.6" x14ac:dyDescent="0.3">
      <c r="B254" s="36">
        <v>22</v>
      </c>
      <c r="C254" s="112">
        <v>45081</v>
      </c>
      <c r="D254" s="221">
        <v>3.6736797443526701</v>
      </c>
      <c r="E254" s="222">
        <v>2.0327275358544599</v>
      </c>
      <c r="F254" s="222">
        <v>2.09721690911099</v>
      </c>
      <c r="G254" s="222">
        <v>12.8627453434787</v>
      </c>
      <c r="H254" s="224"/>
      <c r="I254" s="224"/>
      <c r="J254" s="224"/>
    </row>
    <row r="255" spans="2:10" ht="15.6" x14ac:dyDescent="0.3">
      <c r="B255" s="36">
        <v>23</v>
      </c>
      <c r="C255" s="112">
        <v>45082</v>
      </c>
      <c r="D255" s="221">
        <v>3.3910328558282599</v>
      </c>
      <c r="E255" s="222">
        <v>2.2459850349729802</v>
      </c>
      <c r="F255" s="222">
        <v>2.1797742482993101</v>
      </c>
      <c r="G255" s="222">
        <v>12.121501831950299</v>
      </c>
      <c r="H255" s="224"/>
      <c r="I255" s="224"/>
      <c r="J255" s="224"/>
    </row>
    <row r="256" spans="2:10" ht="15.6" x14ac:dyDescent="0.3">
      <c r="B256" s="36">
        <v>23</v>
      </c>
      <c r="C256" s="112">
        <v>45083</v>
      </c>
      <c r="D256" s="221">
        <v>3.1251393592705901</v>
      </c>
      <c r="E256" s="222">
        <v>2.0646570798243999</v>
      </c>
      <c r="F256" s="222">
        <v>1.9903429331254201</v>
      </c>
      <c r="G256" s="222">
        <v>11.718447860245099</v>
      </c>
      <c r="H256" s="224"/>
      <c r="I256" s="224"/>
      <c r="J256" s="224"/>
    </row>
    <row r="257" spans="2:10" ht="15.6" x14ac:dyDescent="0.3">
      <c r="B257" s="36">
        <v>23</v>
      </c>
      <c r="C257" s="112">
        <v>45084</v>
      </c>
      <c r="D257" s="221">
        <v>2.8843840154438598</v>
      </c>
      <c r="E257" s="222">
        <v>2.2913381050509498</v>
      </c>
      <c r="F257" s="222">
        <v>2.1699683768339502</v>
      </c>
      <c r="G257" s="222">
        <v>11.184640614649799</v>
      </c>
      <c r="H257" s="224"/>
      <c r="I257" s="224"/>
      <c r="J257" s="224"/>
    </row>
    <row r="258" spans="2:10" ht="15.6" x14ac:dyDescent="0.3">
      <c r="B258" s="36">
        <v>23</v>
      </c>
      <c r="C258" s="112">
        <v>45085</v>
      </c>
      <c r="D258" s="221">
        <v>2.88229842600076</v>
      </c>
      <c r="E258" s="222">
        <v>2.4102387250086701</v>
      </c>
      <c r="F258" s="222">
        <v>2.2520455056238902</v>
      </c>
      <c r="G258" s="222">
        <v>10.2561302506601</v>
      </c>
      <c r="H258" s="224"/>
      <c r="I258" s="224"/>
      <c r="J258" s="224"/>
    </row>
    <row r="259" spans="2:10" ht="15.6" x14ac:dyDescent="0.3">
      <c r="B259" s="36">
        <v>23</v>
      </c>
      <c r="C259" s="112">
        <v>45086</v>
      </c>
      <c r="D259" s="221">
        <v>3.5280374211112102</v>
      </c>
      <c r="E259" s="222">
        <v>2.6087250329235898</v>
      </c>
      <c r="F259" s="222">
        <v>1.84351874930365</v>
      </c>
      <c r="G259" s="222">
        <v>10.4737157781171</v>
      </c>
      <c r="H259" s="224"/>
      <c r="I259" s="224"/>
      <c r="J259" s="224"/>
    </row>
    <row r="260" spans="2:10" ht="15.6" x14ac:dyDescent="0.3">
      <c r="B260" s="36">
        <v>23</v>
      </c>
      <c r="C260" s="112">
        <v>45087</v>
      </c>
      <c r="D260" s="221">
        <v>3.73584164861566</v>
      </c>
      <c r="E260" s="222">
        <v>2.65293183526384</v>
      </c>
      <c r="F260" s="222">
        <v>1.89338299527371</v>
      </c>
      <c r="G260" s="222">
        <v>9.2360868997573302</v>
      </c>
      <c r="H260" s="224"/>
      <c r="I260" s="224"/>
      <c r="J260" s="224"/>
    </row>
    <row r="261" spans="2:10" ht="15.6" x14ac:dyDescent="0.3">
      <c r="B261" s="36">
        <v>23</v>
      </c>
      <c r="C261" s="112">
        <v>45088</v>
      </c>
      <c r="D261" s="221">
        <v>3.5601755599339602</v>
      </c>
      <c r="E261" s="222">
        <v>2.87383145805103</v>
      </c>
      <c r="F261" s="222">
        <v>2.0173512552638502</v>
      </c>
      <c r="G261" s="222">
        <v>8.5327286648869105</v>
      </c>
      <c r="H261" s="224"/>
      <c r="I261" s="224"/>
      <c r="J261" s="224"/>
    </row>
    <row r="262" spans="2:10" ht="15.6" x14ac:dyDescent="0.3">
      <c r="B262" s="36">
        <v>24</v>
      </c>
      <c r="C262" s="112">
        <v>45089</v>
      </c>
      <c r="D262" s="221">
        <v>4.17956720561045</v>
      </c>
      <c r="E262" s="222">
        <v>2.7215643448913802</v>
      </c>
      <c r="F262" s="222">
        <v>2.0707685514738801</v>
      </c>
      <c r="G262" s="222">
        <v>7.9932741118836397</v>
      </c>
      <c r="H262" s="224"/>
      <c r="I262" s="224"/>
      <c r="J262" s="224"/>
    </row>
    <row r="263" spans="2:10" ht="15.6" x14ac:dyDescent="0.3">
      <c r="B263" s="36">
        <v>24</v>
      </c>
      <c r="C263" s="112">
        <v>45090</v>
      </c>
      <c r="D263" s="221">
        <v>4.54347005683662</v>
      </c>
      <c r="E263" s="222">
        <v>3.0816194577260898</v>
      </c>
      <c r="F263" s="222">
        <v>2.5599733055213401</v>
      </c>
      <c r="G263" s="222">
        <v>7.5800347574449196</v>
      </c>
      <c r="H263" s="224"/>
      <c r="I263" s="224"/>
      <c r="J263" s="224"/>
    </row>
    <row r="264" spans="2:10" ht="15.6" x14ac:dyDescent="0.3">
      <c r="B264" s="36">
        <v>24</v>
      </c>
      <c r="C264" s="112">
        <v>45091</v>
      </c>
      <c r="D264" s="221">
        <v>3.9810053976094499</v>
      </c>
      <c r="E264" s="222">
        <v>3.06576505887285</v>
      </c>
      <c r="F264" s="222">
        <v>2.6465944133739701</v>
      </c>
      <c r="G264" s="222">
        <v>7.7735284711472499</v>
      </c>
      <c r="H264" s="224"/>
      <c r="I264" s="224"/>
      <c r="J264" s="224"/>
    </row>
    <row r="265" spans="2:10" ht="15.6" x14ac:dyDescent="0.3">
      <c r="B265" s="36">
        <v>24</v>
      </c>
      <c r="C265" s="112">
        <v>45092</v>
      </c>
      <c r="D265" s="221">
        <v>3.59049213093446</v>
      </c>
      <c r="E265" s="222">
        <v>3.1118608191061798</v>
      </c>
      <c r="F265" s="222">
        <v>2.6795538991977002</v>
      </c>
      <c r="G265" s="222">
        <v>7.35422903015861</v>
      </c>
      <c r="H265" s="224"/>
      <c r="I265" s="224"/>
      <c r="J265" s="224"/>
    </row>
    <row r="266" spans="2:10" ht="15.6" x14ac:dyDescent="0.3">
      <c r="B266" s="36">
        <v>24</v>
      </c>
      <c r="C266" s="112">
        <v>45093</v>
      </c>
      <c r="D266" s="221">
        <v>2.9967433233241199</v>
      </c>
      <c r="E266" s="222">
        <v>2.9989843611392799</v>
      </c>
      <c r="F266" s="222">
        <v>2.9165284181464401</v>
      </c>
      <c r="G266" s="222">
        <v>5.6208012661580904</v>
      </c>
      <c r="H266" s="224"/>
      <c r="I266" s="224"/>
      <c r="J266" s="224"/>
    </row>
    <row r="267" spans="2:10" ht="15.6" x14ac:dyDescent="0.3">
      <c r="B267" s="36">
        <v>24</v>
      </c>
      <c r="C267" s="112">
        <v>45094</v>
      </c>
      <c r="D267" s="221">
        <v>3.3380640107788202</v>
      </c>
      <c r="E267" s="222">
        <v>2.9436798062273302</v>
      </c>
      <c r="F267" s="222">
        <v>2.53796876682858</v>
      </c>
      <c r="G267" s="222">
        <v>7.3046183331687198</v>
      </c>
      <c r="H267" s="224"/>
      <c r="I267" s="224"/>
      <c r="J267" s="224"/>
    </row>
    <row r="268" spans="2:10" ht="15.6" x14ac:dyDescent="0.3">
      <c r="B268" s="36">
        <v>24</v>
      </c>
      <c r="C268" s="112">
        <v>45095</v>
      </c>
      <c r="D268" s="221">
        <v>4.4519054415277299</v>
      </c>
      <c r="E268" s="222">
        <v>2.9283048090301498</v>
      </c>
      <c r="F268" s="222">
        <v>2.5683292868094201</v>
      </c>
      <c r="G268" s="222">
        <v>7.7690640684299801</v>
      </c>
      <c r="H268" s="224"/>
      <c r="I268" s="224"/>
      <c r="J268" s="224"/>
    </row>
    <row r="269" spans="2:10" ht="15.6" x14ac:dyDescent="0.3">
      <c r="B269" s="36">
        <v>25</v>
      </c>
      <c r="C269" s="112">
        <v>45096</v>
      </c>
      <c r="D269" s="221">
        <v>3.7592218369191999</v>
      </c>
      <c r="E269" s="222">
        <v>2.8779756531735701</v>
      </c>
      <c r="F269" s="222">
        <v>2.27472230909944</v>
      </c>
      <c r="G269" s="222">
        <v>7.3517005297100297</v>
      </c>
      <c r="H269" s="224"/>
      <c r="I269" s="224"/>
      <c r="J269" s="224"/>
    </row>
    <row r="270" spans="2:10" ht="15.6" x14ac:dyDescent="0.3">
      <c r="B270" s="36">
        <v>25</v>
      </c>
      <c r="C270" s="112">
        <v>45097</v>
      </c>
      <c r="D270" s="221">
        <v>3.17814751566506</v>
      </c>
      <c r="E270" s="222">
        <v>2.7687902581842998</v>
      </c>
      <c r="F270" s="222">
        <v>2.2856544944863901</v>
      </c>
      <c r="G270" s="222">
        <v>7.5521506987447902</v>
      </c>
      <c r="H270" s="224"/>
      <c r="I270" s="224"/>
      <c r="J270" s="224"/>
    </row>
    <row r="271" spans="2:10" ht="15.6" x14ac:dyDescent="0.3">
      <c r="B271" s="36">
        <v>25</v>
      </c>
      <c r="C271" s="112">
        <v>45098</v>
      </c>
      <c r="D271" s="221">
        <v>3.7143479425194799</v>
      </c>
      <c r="E271" s="222">
        <v>2.9130757118561901</v>
      </c>
      <c r="F271" s="222">
        <v>1.9631483400982901</v>
      </c>
      <c r="G271" s="222">
        <v>7.1150628650758003</v>
      </c>
      <c r="H271" s="224"/>
      <c r="I271" s="224"/>
      <c r="J271" s="224"/>
    </row>
    <row r="272" spans="2:10" ht="15.6" x14ac:dyDescent="0.3">
      <c r="B272" s="36">
        <v>25</v>
      </c>
      <c r="C272" s="112">
        <v>45099</v>
      </c>
      <c r="D272" s="221">
        <v>3.35346869116642</v>
      </c>
      <c r="E272" s="222">
        <v>3.02619677154448</v>
      </c>
      <c r="F272" s="222">
        <v>1.8038910824491201</v>
      </c>
      <c r="G272" s="222">
        <v>7.7250096240488304</v>
      </c>
      <c r="H272" s="224"/>
      <c r="I272" s="224"/>
      <c r="J272" s="224"/>
    </row>
    <row r="273" spans="2:10" ht="15.6" x14ac:dyDescent="0.3">
      <c r="B273" s="36">
        <v>25</v>
      </c>
      <c r="C273" s="112">
        <v>45100</v>
      </c>
      <c r="D273" s="221">
        <v>3.5005729262737302</v>
      </c>
      <c r="E273" s="222">
        <v>2.9529835344573501</v>
      </c>
      <c r="F273" s="222">
        <v>1.6946429551956299</v>
      </c>
      <c r="G273" s="222">
        <v>8.1608403648964405</v>
      </c>
      <c r="H273" s="224"/>
      <c r="I273" s="224"/>
      <c r="J273" s="224"/>
    </row>
    <row r="274" spans="2:10" ht="15.6" x14ac:dyDescent="0.3">
      <c r="B274" s="36">
        <v>25</v>
      </c>
      <c r="C274" s="112">
        <v>45101</v>
      </c>
      <c r="D274" s="221">
        <v>2.9881368512770599</v>
      </c>
      <c r="E274" s="222">
        <v>3.0798888163624101</v>
      </c>
      <c r="F274" s="222">
        <v>1.79217650390046</v>
      </c>
      <c r="G274" s="222">
        <v>7.2836024153067704</v>
      </c>
      <c r="H274" s="224"/>
      <c r="I274" s="224"/>
      <c r="J274" s="224"/>
    </row>
    <row r="275" spans="2:10" ht="15.6" x14ac:dyDescent="0.3">
      <c r="B275" s="36">
        <v>25</v>
      </c>
      <c r="C275" s="112">
        <v>45102</v>
      </c>
      <c r="D275" s="221">
        <v>2.77777473079419</v>
      </c>
      <c r="E275" s="222">
        <v>2.9663102862121602</v>
      </c>
      <c r="F275" s="222">
        <v>1.77848705972885</v>
      </c>
      <c r="G275" s="222">
        <v>7.26279811050685</v>
      </c>
      <c r="H275" s="224"/>
      <c r="I275" s="224"/>
      <c r="J275" s="224"/>
    </row>
    <row r="276" spans="2:10" ht="15.6" x14ac:dyDescent="0.3">
      <c r="B276" s="36">
        <v>26</v>
      </c>
      <c r="C276" s="112">
        <v>45103</v>
      </c>
      <c r="D276" s="221">
        <v>3.6146140579341202</v>
      </c>
      <c r="E276" s="222">
        <v>3.07103375020416</v>
      </c>
      <c r="F276" s="222">
        <v>1.90206872942839</v>
      </c>
      <c r="G276" s="222">
        <v>7.2391587124992203</v>
      </c>
      <c r="H276" s="224"/>
      <c r="I276" s="224"/>
      <c r="J276" s="224"/>
    </row>
    <row r="277" spans="2:10" ht="15.6" x14ac:dyDescent="0.3">
      <c r="B277" s="36">
        <v>26</v>
      </c>
      <c r="C277" s="112">
        <v>45104</v>
      </c>
      <c r="D277" s="221">
        <v>3.7329711225643099</v>
      </c>
      <c r="E277" s="222">
        <v>2.7520504258334002</v>
      </c>
      <c r="F277" s="222">
        <v>1.7825029098055101</v>
      </c>
      <c r="G277" s="222">
        <v>7.3450476701036704</v>
      </c>
      <c r="H277" s="224"/>
      <c r="I277" s="224"/>
      <c r="J277" s="224"/>
    </row>
    <row r="278" spans="2:10" ht="15.6" x14ac:dyDescent="0.3">
      <c r="B278" s="36">
        <v>26</v>
      </c>
      <c r="C278" s="112">
        <v>45105</v>
      </c>
      <c r="D278" s="221">
        <v>3.1862577218234001</v>
      </c>
      <c r="E278" s="222">
        <v>2.3511941956697502</v>
      </c>
      <c r="F278" s="222">
        <v>1.44349029782801</v>
      </c>
      <c r="G278" s="222">
        <v>6.8463943214047003</v>
      </c>
      <c r="H278" s="224"/>
      <c r="I278" s="224"/>
      <c r="J278" s="224"/>
    </row>
    <row r="279" spans="2:10" ht="15.6" x14ac:dyDescent="0.3">
      <c r="B279" s="36">
        <v>26</v>
      </c>
      <c r="C279" s="112">
        <v>45106</v>
      </c>
      <c r="D279" s="221">
        <v>3.07375232059294</v>
      </c>
      <c r="E279" s="222">
        <v>2.22353208976969</v>
      </c>
      <c r="F279" s="222">
        <v>1.51605321689229</v>
      </c>
      <c r="G279" s="222">
        <v>6.2427228776782497</v>
      </c>
      <c r="H279" s="224"/>
      <c r="I279" s="224"/>
      <c r="J279" s="224"/>
    </row>
    <row r="280" spans="2:10" ht="15.6" x14ac:dyDescent="0.3">
      <c r="B280" s="36">
        <v>26</v>
      </c>
      <c r="C280" s="112">
        <v>45107</v>
      </c>
      <c r="D280" s="221">
        <v>3.0178590269558598</v>
      </c>
      <c r="E280" s="222">
        <v>2.47919345595656</v>
      </c>
      <c r="F280" s="222">
        <v>1.6405509171420101</v>
      </c>
      <c r="G280" s="222">
        <v>5.4097410825593704</v>
      </c>
      <c r="H280" s="224"/>
      <c r="I280" s="224"/>
      <c r="J280" s="224"/>
    </row>
    <row r="281" spans="2:10" ht="16.2" thickBot="1" x14ac:dyDescent="0.35">
      <c r="B281" s="42">
        <v>26</v>
      </c>
      <c r="C281" s="117">
        <v>45108</v>
      </c>
      <c r="D281" s="225">
        <v>2.6214427151294699</v>
      </c>
      <c r="E281" s="226">
        <v>2.4629253097968098</v>
      </c>
      <c r="F281" s="226">
        <v>1.6777964935040901</v>
      </c>
      <c r="G281" s="226">
        <v>5.1036136633478204</v>
      </c>
      <c r="H281" s="227"/>
      <c r="I281" s="227"/>
      <c r="J281" s="227"/>
    </row>
  </sheetData>
  <mergeCells count="10">
    <mergeCell ref="D2:K2"/>
    <mergeCell ref="B8:B9"/>
    <mergeCell ref="C8:C9"/>
    <mergeCell ref="D8:D9"/>
    <mergeCell ref="E8:E9"/>
    <mergeCell ref="F8:F9"/>
    <mergeCell ref="G8:G9"/>
    <mergeCell ref="H8:H9"/>
    <mergeCell ref="I8:I9"/>
    <mergeCell ref="J8:J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N5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1" s="20" customFormat="1" ht="65.099999999999994" customHeight="1" x14ac:dyDescent="0.4">
      <c r="C1" s="22" t="s">
        <v>928</v>
      </c>
    </row>
    <row r="2" spans="2:11" s="20" customFormat="1" ht="42" customHeight="1" x14ac:dyDescent="0.3">
      <c r="C2" s="204" t="s">
        <v>1</v>
      </c>
    </row>
    <row r="3" spans="2:11" ht="15" thickBot="1" x14ac:dyDescent="0.35"/>
    <row r="4" spans="2:11" ht="18" thickBot="1" x14ac:dyDescent="0.35">
      <c r="B4" s="315" t="s">
        <v>475</v>
      </c>
      <c r="C4" s="317" t="s">
        <v>578</v>
      </c>
      <c r="D4" s="317"/>
      <c r="E4" s="317"/>
      <c r="F4" s="317"/>
      <c r="G4" s="317"/>
      <c r="H4" s="317"/>
      <c r="I4" s="317"/>
      <c r="J4" s="317"/>
      <c r="K4" s="317"/>
    </row>
    <row r="5" spans="2:11" ht="61.5" customHeight="1" thickBot="1" x14ac:dyDescent="0.35">
      <c r="B5" s="315"/>
      <c r="C5" s="26" t="s">
        <v>509</v>
      </c>
      <c r="D5" s="126" t="s">
        <v>510</v>
      </c>
      <c r="E5" s="26" t="s">
        <v>511</v>
      </c>
      <c r="F5" s="26" t="s">
        <v>512</v>
      </c>
      <c r="G5" s="60" t="s">
        <v>513</v>
      </c>
      <c r="H5" s="26" t="s">
        <v>514</v>
      </c>
      <c r="I5" s="26" t="s">
        <v>515</v>
      </c>
      <c r="J5" s="26" t="s">
        <v>516</v>
      </c>
      <c r="K5" s="26" t="s">
        <v>517</v>
      </c>
    </row>
    <row r="6" spans="2:11" ht="15.6" x14ac:dyDescent="0.3">
      <c r="B6" s="36">
        <v>27</v>
      </c>
      <c r="C6" s="228">
        <v>19.491701126098633</v>
      </c>
      <c r="D6" s="228">
        <v>18.28767204284668</v>
      </c>
      <c r="E6" s="228">
        <v>13.801219940185547</v>
      </c>
      <c r="F6" s="228">
        <v>19.83064079284668</v>
      </c>
      <c r="G6" s="228">
        <v>19.556884765625</v>
      </c>
      <c r="H6" s="228">
        <v>17.798551559448242</v>
      </c>
      <c r="I6" s="228">
        <v>20.197614669799805</v>
      </c>
      <c r="J6" s="228">
        <v>24.451231002807617</v>
      </c>
      <c r="K6" s="229">
        <v>15.182552337646484</v>
      </c>
    </row>
    <row r="7" spans="2:11" ht="15.6" x14ac:dyDescent="0.3">
      <c r="B7" s="36">
        <v>28</v>
      </c>
      <c r="C7" s="84">
        <v>17.921279907226563</v>
      </c>
      <c r="D7" s="84">
        <v>16.581317901611328</v>
      </c>
      <c r="E7" s="84">
        <v>14.630269050598145</v>
      </c>
      <c r="F7" s="84">
        <v>19.044670104980469</v>
      </c>
      <c r="G7" s="84">
        <v>18.751787185668945</v>
      </c>
      <c r="H7" s="84">
        <v>18.616092681884766</v>
      </c>
      <c r="I7" s="85">
        <v>21.574947357177734</v>
      </c>
      <c r="J7" s="85">
        <v>25.639543533325195</v>
      </c>
      <c r="K7" s="85">
        <v>15.951516151428223</v>
      </c>
    </row>
    <row r="8" spans="2:11" ht="15.6" x14ac:dyDescent="0.3">
      <c r="B8" s="36">
        <v>29</v>
      </c>
      <c r="C8" s="84">
        <v>15.265419960021973</v>
      </c>
      <c r="D8" s="84">
        <v>15.700456619262695</v>
      </c>
      <c r="E8" s="84">
        <v>12.359002113342285</v>
      </c>
      <c r="F8" s="84">
        <v>20.193397521972656</v>
      </c>
      <c r="G8" s="84">
        <v>17.756961822509766</v>
      </c>
      <c r="H8" s="84">
        <v>14.242537498474121</v>
      </c>
      <c r="I8" s="85">
        <v>18.31184196472168</v>
      </c>
      <c r="J8" s="85">
        <v>19.012420654296875</v>
      </c>
      <c r="K8" s="85">
        <v>13.930751800537109</v>
      </c>
    </row>
    <row r="9" spans="2:11" ht="15.6" x14ac:dyDescent="0.3">
      <c r="B9" s="36">
        <v>30</v>
      </c>
      <c r="C9" s="84">
        <v>11.824349403381348</v>
      </c>
      <c r="D9" s="84">
        <v>11.221138000488281</v>
      </c>
      <c r="E9" s="84">
        <v>9.1463041305541992</v>
      </c>
      <c r="F9" s="84">
        <v>16.346523284912109</v>
      </c>
      <c r="G9" s="84">
        <v>12.469033241271973</v>
      </c>
      <c r="H9" s="84">
        <v>12.143892288208008</v>
      </c>
      <c r="I9" s="85">
        <v>11.190569877624512</v>
      </c>
      <c r="J9" s="85">
        <v>17.050188064575195</v>
      </c>
      <c r="K9" s="85">
        <v>11.266204833984375</v>
      </c>
    </row>
    <row r="10" spans="2:11" ht="15.6" x14ac:dyDescent="0.3">
      <c r="B10" s="36">
        <v>31</v>
      </c>
      <c r="C10" s="84">
        <v>10.785099983215332</v>
      </c>
      <c r="D10" s="84">
        <v>8.0108242034912109</v>
      </c>
      <c r="E10" s="84">
        <v>8.8622674942016602</v>
      </c>
      <c r="F10" s="84">
        <v>14.087010383605957</v>
      </c>
      <c r="G10" s="84">
        <v>11.654064178466797</v>
      </c>
      <c r="H10" s="84">
        <v>7.935819149017334</v>
      </c>
      <c r="I10" s="85">
        <v>11.240195274353027</v>
      </c>
      <c r="J10" s="85">
        <v>15.528800010681152</v>
      </c>
      <c r="K10" s="85">
        <v>9.3348560333251953</v>
      </c>
    </row>
    <row r="11" spans="2:11" ht="15.6" x14ac:dyDescent="0.3">
      <c r="B11" s="36">
        <v>32</v>
      </c>
      <c r="C11" s="84">
        <v>8.4987506866455078</v>
      </c>
      <c r="D11" s="84">
        <v>8.995457649230957</v>
      </c>
      <c r="E11" s="84">
        <v>6.7512569427490234</v>
      </c>
      <c r="F11" s="84">
        <v>13.421958923339844</v>
      </c>
      <c r="G11" s="84">
        <v>10.989806175231934</v>
      </c>
      <c r="H11" s="84">
        <v>8.8644266128540039</v>
      </c>
      <c r="I11" s="85">
        <v>6.9365248680114746</v>
      </c>
      <c r="J11" s="85">
        <v>13.328641891479492</v>
      </c>
      <c r="K11" s="85">
        <v>8.5480098724365234</v>
      </c>
    </row>
    <row r="12" spans="2:11" ht="15.6" x14ac:dyDescent="0.3">
      <c r="B12" s="36">
        <v>33</v>
      </c>
      <c r="C12" s="84">
        <v>8.3155660629272461</v>
      </c>
      <c r="D12" s="84">
        <v>7.9011650085449219</v>
      </c>
      <c r="E12" s="84">
        <v>5.9355525970458984</v>
      </c>
      <c r="F12" s="84">
        <v>9.6734838485717773</v>
      </c>
      <c r="G12" s="84">
        <v>7.2922415733337402</v>
      </c>
      <c r="H12" s="84">
        <v>6.951906681060791</v>
      </c>
      <c r="I12" s="85">
        <v>6.2402744293212891</v>
      </c>
      <c r="J12" s="85">
        <v>10.504426956176758</v>
      </c>
      <c r="K12" s="85">
        <v>7.3677406311035156</v>
      </c>
    </row>
    <row r="13" spans="2:11" ht="15.6" x14ac:dyDescent="0.3">
      <c r="B13" s="36">
        <v>34</v>
      </c>
      <c r="C13" s="84">
        <v>6.3971576690673828</v>
      </c>
      <c r="D13" s="84">
        <v>5.916600227355957</v>
      </c>
      <c r="E13" s="84">
        <v>4.5644745826721191</v>
      </c>
      <c r="F13" s="84">
        <v>7.7387866973876953</v>
      </c>
      <c r="G13" s="84">
        <v>6.7453393936157227</v>
      </c>
      <c r="H13" s="84">
        <v>6.3255677223205566</v>
      </c>
      <c r="I13" s="85">
        <v>5.3347506523132324</v>
      </c>
      <c r="J13" s="85">
        <v>9.5598535537719727</v>
      </c>
      <c r="K13" s="85">
        <v>5.5735373497009277</v>
      </c>
    </row>
    <row r="14" spans="2:11" ht="15.6" x14ac:dyDescent="0.3">
      <c r="B14" s="36">
        <v>35</v>
      </c>
      <c r="C14" s="84">
        <v>6.1662135124206543</v>
      </c>
      <c r="D14" s="84">
        <v>4.7110233306884766</v>
      </c>
      <c r="E14" s="84">
        <v>4.2541122436523438</v>
      </c>
      <c r="F14" s="84">
        <v>6.7109794616699219</v>
      </c>
      <c r="G14" s="84">
        <v>6.0132651329040527</v>
      </c>
      <c r="H14" s="84">
        <v>5.3721485137939453</v>
      </c>
      <c r="I14" s="85">
        <v>5.8310065269470215</v>
      </c>
      <c r="J14" s="85">
        <v>7.9691624641418457</v>
      </c>
      <c r="K14" s="85">
        <v>5.4721570014953613</v>
      </c>
    </row>
    <row r="15" spans="2:11" ht="15.6" x14ac:dyDescent="0.3">
      <c r="B15" s="36">
        <v>36</v>
      </c>
      <c r="C15" s="84">
        <v>5.1731529235839844</v>
      </c>
      <c r="D15" s="84">
        <v>3.375615119934082</v>
      </c>
      <c r="E15" s="84">
        <v>4.3388543128967285</v>
      </c>
      <c r="F15" s="84">
        <v>7.9201645851135254</v>
      </c>
      <c r="G15" s="84">
        <v>4.5173726081848145</v>
      </c>
      <c r="H15" s="84">
        <v>6.527252197265625</v>
      </c>
      <c r="I15" s="85">
        <v>4.7943625450134277</v>
      </c>
      <c r="J15" s="85">
        <v>5.5242648124694824</v>
      </c>
      <c r="K15" s="85">
        <v>4.9535536766052246</v>
      </c>
    </row>
    <row r="16" spans="2:11" ht="15.6" x14ac:dyDescent="0.3">
      <c r="B16" s="36">
        <v>37</v>
      </c>
      <c r="C16" s="84">
        <v>4.7821764945983887</v>
      </c>
      <c r="D16" s="84">
        <v>4.8408546447753906</v>
      </c>
      <c r="E16" s="84">
        <v>4.0264568328857422</v>
      </c>
      <c r="F16" s="84">
        <v>7.1946535110473633</v>
      </c>
      <c r="G16" s="84">
        <v>5.609565258026123</v>
      </c>
      <c r="H16" s="84">
        <v>6.5822572708129883</v>
      </c>
      <c r="I16" s="85">
        <v>4.5393433570861816</v>
      </c>
      <c r="J16" s="85">
        <v>4.5173792839050293</v>
      </c>
      <c r="K16" s="85">
        <v>5.114499568939209</v>
      </c>
    </row>
    <row r="17" spans="2:14" ht="15.6" x14ac:dyDescent="0.3">
      <c r="B17" s="36">
        <v>38</v>
      </c>
      <c r="C17" s="84">
        <v>9.6996612548828125</v>
      </c>
      <c r="D17" s="84">
        <v>6.064460277557373</v>
      </c>
      <c r="E17" s="84">
        <v>5.0492048263549805</v>
      </c>
      <c r="F17" s="84">
        <v>10.822209358215332</v>
      </c>
      <c r="G17" s="84">
        <v>6.5897421836853027</v>
      </c>
      <c r="H17" s="84">
        <v>8.5810079574584961</v>
      </c>
      <c r="I17" s="85">
        <v>10.446186065673828</v>
      </c>
      <c r="J17" s="85">
        <v>6.9393477439880371</v>
      </c>
      <c r="K17" s="85">
        <v>8.1724691390991211</v>
      </c>
    </row>
    <row r="18" spans="2:14" ht="15.6" x14ac:dyDescent="0.3">
      <c r="B18" s="36">
        <v>39</v>
      </c>
      <c r="C18" s="84">
        <v>11.870537757873535</v>
      </c>
      <c r="D18" s="84">
        <v>8.6801528930664063</v>
      </c>
      <c r="E18" s="84">
        <v>6.2872023582458496</v>
      </c>
      <c r="F18" s="84">
        <v>13.482418060302734</v>
      </c>
      <c r="G18" s="84">
        <v>6.9869503974914551</v>
      </c>
      <c r="H18" s="84">
        <v>13.548959732055664</v>
      </c>
      <c r="I18" s="85">
        <v>16.078145980834961</v>
      </c>
      <c r="J18" s="85">
        <v>11.429513931274414</v>
      </c>
      <c r="K18" s="85">
        <v>10.354179382324219</v>
      </c>
      <c r="N18" s="30"/>
    </row>
    <row r="19" spans="2:14" ht="15.6" x14ac:dyDescent="0.3">
      <c r="B19" s="36">
        <v>40</v>
      </c>
      <c r="C19" s="84">
        <v>11.563429832458496</v>
      </c>
      <c r="D19" s="84">
        <v>15.120174407958984</v>
      </c>
      <c r="E19" s="84">
        <v>8.4861335754394531</v>
      </c>
      <c r="F19" s="84">
        <v>15.840329170227051</v>
      </c>
      <c r="G19" s="84">
        <v>10.105622291564941</v>
      </c>
      <c r="H19" s="84">
        <v>14.35544490814209</v>
      </c>
      <c r="I19" s="85">
        <v>14.204574584960938</v>
      </c>
      <c r="J19" s="85">
        <v>11.783284187316895</v>
      </c>
      <c r="K19" s="85">
        <v>14.163228988647461</v>
      </c>
    </row>
    <row r="20" spans="2:14" ht="15.6" x14ac:dyDescent="0.3">
      <c r="B20" s="36">
        <v>41</v>
      </c>
      <c r="C20" s="84">
        <v>11.570310592651367</v>
      </c>
      <c r="D20" s="84">
        <v>11.425158500671387</v>
      </c>
      <c r="E20" s="84">
        <v>7.5397248268127441</v>
      </c>
      <c r="F20" s="84">
        <v>15.4171142578125</v>
      </c>
      <c r="G20" s="84">
        <v>9.4624767303466797</v>
      </c>
      <c r="H20" s="84">
        <v>13.468311309814453</v>
      </c>
      <c r="I20" s="85">
        <v>15.905000686645508</v>
      </c>
      <c r="J20" s="85">
        <v>11.639997482299805</v>
      </c>
      <c r="K20" s="85">
        <v>13.143905639648438</v>
      </c>
    </row>
    <row r="21" spans="2:14" ht="15.6" x14ac:dyDescent="0.3">
      <c r="B21" s="36">
        <v>42</v>
      </c>
      <c r="C21" s="84">
        <v>10.392494201660156</v>
      </c>
      <c r="D21" s="84">
        <v>9.2180261611938477</v>
      </c>
      <c r="E21" s="84">
        <v>7.3705215454101563</v>
      </c>
      <c r="F21" s="84">
        <v>10.878179550170898</v>
      </c>
      <c r="G21" s="84">
        <v>9.4204216003417969</v>
      </c>
      <c r="H21" s="84">
        <v>11.355319023132324</v>
      </c>
      <c r="I21" s="85">
        <v>13.572598457336426</v>
      </c>
      <c r="J21" s="85">
        <v>8.3896331787109375</v>
      </c>
      <c r="K21" s="85">
        <v>10.497241973876953</v>
      </c>
    </row>
    <row r="22" spans="2:14" ht="15.6" x14ac:dyDescent="0.3">
      <c r="B22" s="36">
        <v>43</v>
      </c>
      <c r="C22" s="84">
        <v>9.3532447814941406</v>
      </c>
      <c r="D22" s="84">
        <v>6.853459358215332</v>
      </c>
      <c r="E22" s="84">
        <v>6.2673954963684082</v>
      </c>
      <c r="F22" s="84">
        <v>11.487261772155762</v>
      </c>
      <c r="G22" s="84">
        <v>7.041346549987793</v>
      </c>
      <c r="H22" s="84">
        <v>9.081028938293457</v>
      </c>
      <c r="I22" s="85">
        <v>10.743939399719238</v>
      </c>
      <c r="J22" s="85">
        <v>6.5583639144897461</v>
      </c>
      <c r="K22" s="85">
        <v>7.0637316703796387</v>
      </c>
    </row>
    <row r="23" spans="2:14" ht="15.6" x14ac:dyDescent="0.3">
      <c r="B23" s="36">
        <v>44</v>
      </c>
      <c r="C23" s="84">
        <v>3.6628086566925049</v>
      </c>
      <c r="D23" s="84">
        <v>4.9615182876586914</v>
      </c>
      <c r="E23" s="84">
        <v>4.272223949432373</v>
      </c>
      <c r="F23" s="84">
        <v>7.3760313987731934</v>
      </c>
      <c r="G23" s="84">
        <v>5.3436336517333984</v>
      </c>
      <c r="H23" s="84">
        <v>6.3870401382446289</v>
      </c>
      <c r="I23" s="85">
        <v>6.4264860153198242</v>
      </c>
      <c r="J23" s="85">
        <v>5.6587061882019043</v>
      </c>
      <c r="K23" s="85">
        <v>5.9371113777160645</v>
      </c>
    </row>
    <row r="24" spans="2:14" ht="15.6" x14ac:dyDescent="0.3">
      <c r="B24" s="36">
        <v>45</v>
      </c>
      <c r="C24" s="84">
        <v>4.2031865119934082</v>
      </c>
      <c r="D24" s="84">
        <v>3.3398547172546387</v>
      </c>
      <c r="E24" s="84">
        <v>5.2091236114501953</v>
      </c>
      <c r="F24" s="84">
        <v>5.9458374977111816</v>
      </c>
      <c r="G24" s="84">
        <v>4.5662307739257813</v>
      </c>
      <c r="H24" s="84">
        <v>6.5573616027832031</v>
      </c>
      <c r="I24" s="85">
        <v>6.2180671691894531</v>
      </c>
      <c r="J24" s="85">
        <v>4.8983631134033203</v>
      </c>
      <c r="K24" s="85">
        <v>5.3469767570495605</v>
      </c>
    </row>
    <row r="25" spans="2:14" ht="15.6" x14ac:dyDescent="0.3">
      <c r="B25" s="36">
        <v>46</v>
      </c>
      <c r="C25" s="84">
        <v>4.2724699974060059</v>
      </c>
      <c r="D25" s="84">
        <v>4.3630471229553223</v>
      </c>
      <c r="E25" s="84">
        <v>4.9758791923522949</v>
      </c>
      <c r="F25" s="84">
        <v>4.4135270118713379</v>
      </c>
      <c r="G25" s="84">
        <v>3.6817805767059326</v>
      </c>
      <c r="H25" s="84">
        <v>5.4845790863037109</v>
      </c>
      <c r="I25" s="85">
        <v>4.8634166717529297</v>
      </c>
      <c r="J25" s="85">
        <v>4.2724609375</v>
      </c>
      <c r="K25" s="85">
        <v>4.3276534080505371</v>
      </c>
    </row>
    <row r="26" spans="2:14" ht="15.6" x14ac:dyDescent="0.3">
      <c r="B26" s="36">
        <v>47</v>
      </c>
      <c r="C26" s="84">
        <v>5.9583635330200195</v>
      </c>
      <c r="D26" s="84">
        <v>4.2665195465087891</v>
      </c>
      <c r="E26" s="84">
        <v>4.6786718368530273</v>
      </c>
      <c r="F26" s="84">
        <v>6.3482236862182617</v>
      </c>
      <c r="G26" s="84">
        <v>3.8546497821807861</v>
      </c>
      <c r="H26" s="84">
        <v>5.382145881652832</v>
      </c>
      <c r="I26" s="85">
        <v>5.1299052238464355</v>
      </c>
      <c r="J26" s="85">
        <v>4.3541007041931152</v>
      </c>
      <c r="K26" s="85">
        <v>5.0429682731628418</v>
      </c>
    </row>
    <row r="27" spans="2:14" ht="15.6" x14ac:dyDescent="0.3">
      <c r="B27" s="36">
        <v>48</v>
      </c>
      <c r="C27" s="84">
        <v>5.0345864295959473</v>
      </c>
      <c r="D27" s="84">
        <v>5.1931843757629395</v>
      </c>
      <c r="E27" s="84">
        <v>4.5249404907226563</v>
      </c>
      <c r="F27" s="84">
        <v>7.5574092864990234</v>
      </c>
      <c r="G27" s="84">
        <v>5.6068019866943359</v>
      </c>
      <c r="H27" s="84">
        <v>6.0463981628417969</v>
      </c>
      <c r="I27" s="85">
        <v>5.916447639465332</v>
      </c>
      <c r="J27" s="85">
        <v>5.777836799621582</v>
      </c>
      <c r="K27" s="85">
        <v>5.311211109161377</v>
      </c>
    </row>
    <row r="28" spans="2:14" ht="15.6" x14ac:dyDescent="0.3">
      <c r="B28" s="36">
        <v>49</v>
      </c>
      <c r="C28" s="84">
        <v>5.6581358909606934</v>
      </c>
      <c r="D28" s="84">
        <v>6.969292163848877</v>
      </c>
      <c r="E28" s="84">
        <v>6.5700821876525879</v>
      </c>
      <c r="F28" s="84">
        <v>7.1946535110473633</v>
      </c>
      <c r="G28" s="84">
        <v>5.9579629898071289</v>
      </c>
      <c r="H28" s="84">
        <v>7.274500846862793</v>
      </c>
      <c r="I28" s="85">
        <v>9.9003047943115234</v>
      </c>
      <c r="J28" s="85">
        <v>5.1977076530456543</v>
      </c>
      <c r="K28" s="85">
        <v>6.0265254974365234</v>
      </c>
    </row>
    <row r="29" spans="2:14" ht="15.6" x14ac:dyDescent="0.3">
      <c r="B29" s="36">
        <v>50</v>
      </c>
      <c r="C29" s="84">
        <v>7.9675788879394531</v>
      </c>
      <c r="D29" s="84">
        <v>8.1318302154541016</v>
      </c>
      <c r="E29" s="84">
        <v>7.9232697486877441</v>
      </c>
      <c r="F29" s="84">
        <v>10.58037281036377</v>
      </c>
      <c r="G29" s="84">
        <v>8.3261470794677734</v>
      </c>
      <c r="H29" s="84">
        <v>10.78132438659668</v>
      </c>
      <c r="I29" s="85">
        <v>15.23261547088623</v>
      </c>
      <c r="J29" s="85">
        <v>8.8986930847167969</v>
      </c>
      <c r="K29" s="85">
        <v>9.2454414367675781</v>
      </c>
    </row>
    <row r="30" spans="2:14" ht="15.6" x14ac:dyDescent="0.3">
      <c r="B30" s="36">
        <v>51</v>
      </c>
      <c r="C30" s="84">
        <v>10.43868350982666</v>
      </c>
      <c r="D30" s="84">
        <v>10.552277565002441</v>
      </c>
      <c r="E30" s="84">
        <v>10.505009651184082</v>
      </c>
      <c r="F30" s="84">
        <v>14.026551246643066</v>
      </c>
      <c r="G30" s="84">
        <v>10.779356956481934</v>
      </c>
      <c r="H30" s="84">
        <v>14.532872200012207</v>
      </c>
      <c r="I30" s="85">
        <v>18.736614227294922</v>
      </c>
      <c r="J30" s="85">
        <v>10.477054595947266</v>
      </c>
      <c r="K30" s="85">
        <v>9.6567468643188477</v>
      </c>
    </row>
    <row r="31" spans="2:14" ht="15.6" x14ac:dyDescent="0.3">
      <c r="B31" s="36">
        <v>52</v>
      </c>
      <c r="C31" s="84">
        <v>8.6604118347167969</v>
      </c>
      <c r="D31" s="84">
        <v>10.347758293151855</v>
      </c>
      <c r="E31" s="84">
        <v>9.6147546768188477</v>
      </c>
      <c r="F31" s="84">
        <v>12.938283920288086</v>
      </c>
      <c r="G31" s="84">
        <v>9.7407245635986328</v>
      </c>
      <c r="H31" s="84">
        <v>14.085553169250488</v>
      </c>
      <c r="I31" s="85">
        <v>13.131752967834473</v>
      </c>
      <c r="J31" s="85">
        <v>10.368202209472656</v>
      </c>
      <c r="K31" s="85">
        <v>9.9846935272216797</v>
      </c>
    </row>
    <row r="32" spans="2:14" ht="15.6" x14ac:dyDescent="0.3">
      <c r="B32" s="36">
        <v>1</v>
      </c>
      <c r="C32" s="84">
        <v>7.4133129119873047</v>
      </c>
      <c r="D32" s="84">
        <v>8.5330390930175781</v>
      </c>
      <c r="E32" s="84">
        <v>6.7303280830383301</v>
      </c>
      <c r="F32" s="84">
        <v>13.180121421813965</v>
      </c>
      <c r="G32" s="84">
        <v>8.7511730194091797</v>
      </c>
      <c r="H32" s="84">
        <v>11.113372802734375</v>
      </c>
      <c r="I32" s="85">
        <v>10.792787551879883</v>
      </c>
      <c r="J32" s="85">
        <v>8.3816432952880859</v>
      </c>
      <c r="K32" s="85">
        <v>8.8520183563232422</v>
      </c>
    </row>
    <row r="33" spans="2:11" ht="15.6" x14ac:dyDescent="0.3">
      <c r="B33" s="36">
        <v>2</v>
      </c>
      <c r="C33" s="84">
        <v>5.9814577102661133</v>
      </c>
      <c r="D33" s="84">
        <v>6.2549881935119629</v>
      </c>
      <c r="E33" s="84">
        <v>4.835932731628418</v>
      </c>
      <c r="F33" s="84">
        <v>8.8270540237426758</v>
      </c>
      <c r="G33" s="84">
        <v>6.9532380104064941</v>
      </c>
      <c r="H33" s="84">
        <v>7.339019775390625</v>
      </c>
      <c r="I33" s="85">
        <v>7.9511113166809082</v>
      </c>
      <c r="J33" s="85">
        <v>6.2112255096435547</v>
      </c>
      <c r="K33" s="85">
        <v>6.9206690788269043</v>
      </c>
    </row>
    <row r="34" spans="2:11" ht="15.6" x14ac:dyDescent="0.3">
      <c r="B34" s="36">
        <v>3</v>
      </c>
      <c r="C34" s="84">
        <v>5.7736082077026367</v>
      </c>
      <c r="D34" s="84">
        <v>4.8456850051879883</v>
      </c>
      <c r="E34" s="84">
        <v>3.6697111129760742</v>
      </c>
      <c r="F34" s="84">
        <v>8.2829208374023438</v>
      </c>
      <c r="G34" s="84">
        <v>5.7607302665710449</v>
      </c>
      <c r="H34" s="84">
        <v>6.9819564819335938</v>
      </c>
      <c r="I34" s="85">
        <v>8.0889711380004883</v>
      </c>
      <c r="J34" s="85">
        <v>5.7419700622558594</v>
      </c>
      <c r="K34" s="85">
        <v>6.5093631744384766</v>
      </c>
    </row>
    <row r="35" spans="2:11" ht="15.6" x14ac:dyDescent="0.3">
      <c r="B35" s="36">
        <v>4</v>
      </c>
      <c r="C35" s="84">
        <v>5.9814577102661133</v>
      </c>
      <c r="D35" s="84">
        <v>6.6410984992980957</v>
      </c>
      <c r="E35" s="84">
        <v>4.6337876319885254</v>
      </c>
      <c r="F35" s="84">
        <v>7.7992463111877441</v>
      </c>
      <c r="G35" s="84">
        <v>4.829472541809082</v>
      </c>
      <c r="H35" s="84">
        <v>7.8390407562255859</v>
      </c>
      <c r="I35" s="85">
        <v>9.3792362213134766</v>
      </c>
      <c r="J35" s="85">
        <v>5.9267501831054688</v>
      </c>
      <c r="K35" s="85">
        <v>7.814812183380127</v>
      </c>
    </row>
    <row r="36" spans="2:11" ht="15.6" x14ac:dyDescent="0.3">
      <c r="B36" s="36">
        <v>5</v>
      </c>
      <c r="C36" s="84">
        <v>5.6026310920715332</v>
      </c>
      <c r="D36" s="84">
        <v>8.166234016418457</v>
      </c>
      <c r="E36" s="84">
        <v>4.8424592018127441</v>
      </c>
      <c r="F36" s="84">
        <v>9.0084314346313477</v>
      </c>
      <c r="G36" s="84">
        <v>4.8538613319396973</v>
      </c>
      <c r="H36" s="84">
        <v>8.4842290878295898</v>
      </c>
      <c r="I36" s="85">
        <v>12.009391784667969</v>
      </c>
      <c r="J36" s="85">
        <v>6.7039985656738281</v>
      </c>
      <c r="K36" s="85">
        <v>7.6359834671020508</v>
      </c>
    </row>
    <row r="37" spans="2:11" ht="15.6" x14ac:dyDescent="0.3">
      <c r="B37" s="36">
        <v>6</v>
      </c>
      <c r="C37" s="84">
        <v>7.1361794471740723</v>
      </c>
      <c r="D37" s="84">
        <v>8.1276235580444336</v>
      </c>
      <c r="E37" s="84">
        <v>5.1425256729125977</v>
      </c>
      <c r="F37" s="84">
        <v>12.394150733947754</v>
      </c>
      <c r="G37" s="84">
        <v>6.1368389129638672</v>
      </c>
      <c r="H37" s="84">
        <v>9.4842720031738281</v>
      </c>
      <c r="I37" s="85">
        <v>11.88532829284668</v>
      </c>
      <c r="J37" s="85">
        <v>7.0567159652709961</v>
      </c>
      <c r="K37" s="85">
        <v>6.5987772941589355</v>
      </c>
    </row>
    <row r="38" spans="2:11" ht="15.6" x14ac:dyDescent="0.3">
      <c r="B38" s="36">
        <v>7</v>
      </c>
      <c r="C38" s="84">
        <v>10.715816497802734</v>
      </c>
      <c r="D38" s="84">
        <v>8.5330390930175781</v>
      </c>
      <c r="E38" s="84">
        <v>6.9351320266723633</v>
      </c>
      <c r="F38" s="84">
        <v>12.091854095458984</v>
      </c>
      <c r="G38" s="84">
        <v>7.372100830078125</v>
      </c>
      <c r="H38" s="84">
        <v>12.603759765625</v>
      </c>
      <c r="I38" s="85">
        <v>11.736451148986816</v>
      </c>
      <c r="J38" s="85">
        <v>8.0806312561035156</v>
      </c>
      <c r="K38" s="85">
        <v>7.8863434791564941</v>
      </c>
    </row>
    <row r="39" spans="2:11" ht="15.6" x14ac:dyDescent="0.3">
      <c r="B39" s="36">
        <v>8</v>
      </c>
      <c r="C39" s="84">
        <v>11.177704811096191</v>
      </c>
      <c r="D39" s="84">
        <v>8.9384555816650391</v>
      </c>
      <c r="E39" s="84">
        <v>6.6707882881164551</v>
      </c>
      <c r="F39" s="84">
        <v>15.658951759338379</v>
      </c>
      <c r="G39" s="84">
        <v>6.0101184844970703</v>
      </c>
      <c r="H39" s="84">
        <v>10.985709190368652</v>
      </c>
      <c r="I39" s="85">
        <v>9.0765571594238281</v>
      </c>
      <c r="J39" s="85">
        <v>8.6369724273681641</v>
      </c>
      <c r="K39" s="85">
        <v>7.9757580757141113</v>
      </c>
    </row>
    <row r="40" spans="2:11" ht="15.6" x14ac:dyDescent="0.3">
      <c r="B40" s="36">
        <v>9</v>
      </c>
      <c r="C40" s="84">
        <v>8.521845817565918</v>
      </c>
      <c r="D40" s="84">
        <v>8.8612327575683594</v>
      </c>
      <c r="E40" s="84">
        <v>7.3549718856811523</v>
      </c>
      <c r="F40" s="84">
        <v>15.235736846923828</v>
      </c>
      <c r="G40" s="84">
        <v>8.5426015853881836</v>
      </c>
      <c r="H40" s="84">
        <v>11.241190910339355</v>
      </c>
      <c r="I40" s="85">
        <v>11.389072418212891</v>
      </c>
      <c r="J40" s="85">
        <v>8.5178422927856445</v>
      </c>
      <c r="K40" s="85">
        <v>8.8520183563232422</v>
      </c>
    </row>
    <row r="41" spans="2:11" ht="15.6" x14ac:dyDescent="0.3">
      <c r="B41" s="36">
        <v>10</v>
      </c>
      <c r="C41" s="84">
        <v>10.138455390930176</v>
      </c>
      <c r="D41" s="84">
        <v>8.3785953521728516</v>
      </c>
      <c r="E41" s="84">
        <v>8.1169033050537109</v>
      </c>
      <c r="F41" s="84">
        <v>14.026551246643066</v>
      </c>
      <c r="G41" s="84">
        <v>8.2504796981811523</v>
      </c>
      <c r="H41" s="84">
        <v>12.539763450622559</v>
      </c>
      <c r="I41" s="85">
        <v>13.522972106933594</v>
      </c>
      <c r="J41" s="85">
        <v>10.096323013305664</v>
      </c>
      <c r="K41" s="85">
        <v>10.121702194213867</v>
      </c>
    </row>
    <row r="42" spans="2:11" ht="15.6" x14ac:dyDescent="0.3">
      <c r="B42" s="36">
        <v>11</v>
      </c>
      <c r="C42" s="84">
        <v>10.646533012390137</v>
      </c>
      <c r="D42" s="84">
        <v>8.0310955047607422</v>
      </c>
      <c r="E42" s="84">
        <v>8.6300411224365234</v>
      </c>
      <c r="F42" s="84">
        <v>16.384462356567383</v>
      </c>
      <c r="G42" s="84">
        <v>8.4141664505004883</v>
      </c>
      <c r="H42" s="84">
        <v>12.501566886901855</v>
      </c>
      <c r="I42" s="85">
        <v>13.944789886474609</v>
      </c>
      <c r="J42" s="85">
        <v>8.4088563919067383</v>
      </c>
      <c r="K42" s="85">
        <v>11.605979919433594</v>
      </c>
    </row>
    <row r="43" spans="2:11" ht="15.6" x14ac:dyDescent="0.3">
      <c r="B43" s="36">
        <v>12</v>
      </c>
      <c r="C43" s="84">
        <v>10.646533012390137</v>
      </c>
      <c r="D43" s="84">
        <v>8.2434568405151367</v>
      </c>
      <c r="E43" s="84">
        <v>6.8614649772644043</v>
      </c>
      <c r="F43" s="84">
        <v>14.449766159057617</v>
      </c>
      <c r="G43" s="84">
        <v>7.9541735649108887</v>
      </c>
      <c r="H43" s="84">
        <v>10.177849769592285</v>
      </c>
      <c r="I43" s="85">
        <v>10.613482475280762</v>
      </c>
      <c r="J43" s="85">
        <v>9.90557861328125</v>
      </c>
      <c r="K43" s="85">
        <v>9.7282791137695313</v>
      </c>
    </row>
    <row r="44" spans="2:11" ht="15.6" x14ac:dyDescent="0.3">
      <c r="B44" s="36">
        <v>13</v>
      </c>
      <c r="C44" s="84">
        <v>9.3070564270019531</v>
      </c>
      <c r="D44" s="84">
        <v>6.7569317817687988</v>
      </c>
      <c r="E44" s="84">
        <v>5.8777575492858887</v>
      </c>
      <c r="F44" s="84">
        <v>12.696447372436523</v>
      </c>
      <c r="G44" s="84">
        <v>7.8519291877746582</v>
      </c>
      <c r="H44" s="84">
        <v>9.8786220550537109</v>
      </c>
      <c r="I44" s="85">
        <v>9.3267364501953125</v>
      </c>
      <c r="J44" s="85">
        <v>9.823939323425293</v>
      </c>
      <c r="K44" s="85">
        <v>7.814812183380127</v>
      </c>
    </row>
    <row r="45" spans="2:11" ht="15.6" x14ac:dyDescent="0.3">
      <c r="B45" s="36">
        <v>14</v>
      </c>
      <c r="C45" s="84">
        <v>7.4133129119873047</v>
      </c>
      <c r="D45" s="84">
        <v>4.768463134765625</v>
      </c>
      <c r="E45" s="84">
        <v>4.7478184700012207</v>
      </c>
      <c r="F45" s="84">
        <v>10.94312858581543</v>
      </c>
      <c r="G45" s="84">
        <v>5.1189532279968262</v>
      </c>
      <c r="H45" s="84">
        <v>7.9710264205932617</v>
      </c>
      <c r="I45" s="85">
        <v>8.0336484909057617</v>
      </c>
      <c r="J45" s="85">
        <v>8.1008844375610352</v>
      </c>
      <c r="K45" s="85">
        <v>5.9371113777160645</v>
      </c>
    </row>
    <row r="46" spans="2:11" ht="15.6" x14ac:dyDescent="0.3">
      <c r="B46" s="36">
        <v>15</v>
      </c>
      <c r="C46" s="84">
        <v>7.7135405540466309</v>
      </c>
      <c r="D46" s="84">
        <v>5.4827671051025391</v>
      </c>
      <c r="E46" s="84">
        <v>3.840756893157959</v>
      </c>
      <c r="F46" s="84">
        <v>9.0688905715942383</v>
      </c>
      <c r="G46" s="84">
        <v>4.7343440055847168</v>
      </c>
      <c r="H46" s="84">
        <v>7.6640353202819824</v>
      </c>
      <c r="I46" s="85">
        <v>8.1634092330932617</v>
      </c>
      <c r="J46" s="85">
        <v>5.170494556427002</v>
      </c>
      <c r="K46" s="85">
        <v>6.6754140853881836</v>
      </c>
    </row>
    <row r="47" spans="2:11" ht="15.6" x14ac:dyDescent="0.3">
      <c r="B47" s="36">
        <v>16</v>
      </c>
      <c r="C47" s="84">
        <v>5.5195693969726563</v>
      </c>
      <c r="D47" s="84">
        <v>5.1159625053405762</v>
      </c>
      <c r="E47" s="84">
        <v>4.1966099739074707</v>
      </c>
      <c r="F47" s="84">
        <v>7.4969496726989746</v>
      </c>
      <c r="G47" s="84">
        <v>4.8378810882568359</v>
      </c>
      <c r="H47" s="84">
        <v>6.3529763221740723</v>
      </c>
      <c r="I47" s="85">
        <v>6.0027074813842773</v>
      </c>
      <c r="J47" s="85">
        <v>4.9255762100219727</v>
      </c>
      <c r="K47" s="85">
        <v>4.917788028717041</v>
      </c>
    </row>
    <row r="48" spans="2:11" ht="15.6" x14ac:dyDescent="0.3">
      <c r="B48" s="36">
        <v>17</v>
      </c>
      <c r="C48" s="84">
        <v>5.2886247634887695</v>
      </c>
      <c r="D48" s="84">
        <v>3.668048620223999</v>
      </c>
      <c r="E48" s="84">
        <v>3.4364666938781738</v>
      </c>
      <c r="F48" s="84">
        <v>5.8040900230407715</v>
      </c>
      <c r="G48" s="84">
        <v>3.3901741504669189</v>
      </c>
      <c r="H48" s="84">
        <v>6.5403294563293457</v>
      </c>
      <c r="I48" s="85">
        <v>5.3595633506774902</v>
      </c>
      <c r="J48" s="85">
        <v>3.9313116073608398</v>
      </c>
      <c r="K48" s="85">
        <v>4.0951762199401855</v>
      </c>
    </row>
    <row r="49" spans="2:11" ht="15.6" x14ac:dyDescent="0.3">
      <c r="B49" s="36">
        <v>18</v>
      </c>
      <c r="C49" s="84">
        <v>4.2955641746520996</v>
      </c>
      <c r="D49" s="84">
        <v>4.2665195465087891</v>
      </c>
      <c r="E49" s="84">
        <v>2.9855277538299561</v>
      </c>
      <c r="F49" s="84">
        <v>6.0459270477294922</v>
      </c>
      <c r="G49" s="84">
        <v>2.1366653442382813</v>
      </c>
      <c r="H49" s="84">
        <v>6.7787790298461914</v>
      </c>
      <c r="I49" s="85">
        <v>5.6076912879943848</v>
      </c>
      <c r="J49" s="85">
        <v>5.4204449653625488</v>
      </c>
      <c r="K49" s="85">
        <v>3.4017832279205322</v>
      </c>
    </row>
    <row r="50" spans="2:11" ht="15.6" x14ac:dyDescent="0.3">
      <c r="B50" s="36">
        <v>19</v>
      </c>
      <c r="C50" s="84">
        <v>4.0363211631774902</v>
      </c>
      <c r="D50" s="84">
        <v>3.8804092407226563</v>
      </c>
      <c r="E50" s="84">
        <v>3.0788254737854004</v>
      </c>
      <c r="F50" s="84">
        <v>4.8972010612487793</v>
      </c>
      <c r="G50" s="84">
        <v>2.940786600112915</v>
      </c>
      <c r="H50" s="84">
        <v>6.5914254188537598</v>
      </c>
      <c r="I50" s="85">
        <v>3.9529142379760742</v>
      </c>
      <c r="J50" s="85">
        <v>4.7056608200073242</v>
      </c>
      <c r="K50" s="85">
        <v>2.8791413307189941</v>
      </c>
    </row>
    <row r="51" spans="2:11" ht="15.6" x14ac:dyDescent="0.3">
      <c r="B51" s="36">
        <v>20</v>
      </c>
      <c r="C51" s="84">
        <v>3.8105812072753906</v>
      </c>
      <c r="D51" s="84">
        <v>3.9011623859405518</v>
      </c>
      <c r="E51" s="84">
        <v>3.1099245548248291</v>
      </c>
      <c r="F51" s="84">
        <v>3.9298527240753174</v>
      </c>
      <c r="G51" s="84">
        <v>2.7243020534515381</v>
      </c>
      <c r="H51" s="84">
        <v>4.1388020515441895</v>
      </c>
      <c r="I51" s="85">
        <v>3.6420106887817383</v>
      </c>
      <c r="J51" s="85">
        <v>2.7213127613067627</v>
      </c>
      <c r="K51" s="85">
        <v>2.6466641426086426</v>
      </c>
    </row>
    <row r="52" spans="2:11" ht="15.6" x14ac:dyDescent="0.3">
      <c r="B52" s="36">
        <v>21</v>
      </c>
      <c r="C52" s="84">
        <v>3.7412979602813721</v>
      </c>
      <c r="D52" s="84">
        <v>3.4170768260955811</v>
      </c>
      <c r="E52" s="84">
        <v>2.4076628684997559</v>
      </c>
      <c r="F52" s="84">
        <v>4.9294514656066895</v>
      </c>
      <c r="G52" s="84">
        <v>3.2322537899017334</v>
      </c>
      <c r="H52" s="84">
        <v>4.5646047592163086</v>
      </c>
      <c r="I52" s="85">
        <v>4.0820679664611816</v>
      </c>
      <c r="J52" s="85">
        <v>1.9138540029525757</v>
      </c>
      <c r="K52" s="85">
        <v>1.7704036235809326</v>
      </c>
    </row>
    <row r="53" spans="2:11" ht="15.6" x14ac:dyDescent="0.3">
      <c r="B53" s="36">
        <v>22</v>
      </c>
      <c r="C53" s="84">
        <v>3.1870317459106445</v>
      </c>
      <c r="D53" s="84">
        <v>2.4111535549163818</v>
      </c>
      <c r="E53" s="84">
        <v>2.5861601829528809</v>
      </c>
      <c r="F53" s="84">
        <v>2.8415858745574951</v>
      </c>
      <c r="G53" s="84">
        <v>2.2553083896636963</v>
      </c>
      <c r="H53" s="84">
        <v>3.4575178623199463</v>
      </c>
      <c r="I53" s="85">
        <v>3.2256631851196289</v>
      </c>
      <c r="J53" s="85">
        <v>1.3606563806533813</v>
      </c>
      <c r="K53" s="85">
        <v>1.5021606683731079</v>
      </c>
    </row>
    <row r="54" spans="2:11" ht="15.6" x14ac:dyDescent="0.3">
      <c r="B54" s="36">
        <v>23</v>
      </c>
      <c r="C54" s="84">
        <v>3.0932369232177734</v>
      </c>
      <c r="D54" s="84">
        <v>2.1754336357116699</v>
      </c>
      <c r="E54" s="84">
        <v>2.4768857955932617</v>
      </c>
      <c r="F54" s="84">
        <v>4.1112303733825684</v>
      </c>
      <c r="G54" s="84">
        <v>2.3049881458282471</v>
      </c>
      <c r="H54" s="84">
        <v>2.4185593128204346</v>
      </c>
      <c r="I54" s="85">
        <v>3.1264119148254395</v>
      </c>
      <c r="J54" s="85">
        <v>1.1615239381790161</v>
      </c>
      <c r="K54" s="85">
        <v>1.8419351577758789</v>
      </c>
    </row>
    <row r="55" spans="2:11" ht="15.6" x14ac:dyDescent="0.3">
      <c r="B55" s="36">
        <v>24</v>
      </c>
      <c r="C55" s="84">
        <v>2.124687671661377</v>
      </c>
      <c r="D55" s="84">
        <v>2.086432933807373</v>
      </c>
      <c r="E55" s="84">
        <v>2.0555930137634277</v>
      </c>
      <c r="F55" s="84">
        <v>3.9298527240753174</v>
      </c>
      <c r="G55" s="84">
        <v>1.6046748161315918</v>
      </c>
      <c r="H55" s="84">
        <v>2.2652702331542969</v>
      </c>
      <c r="I55" s="85">
        <v>2.2018754482269287</v>
      </c>
      <c r="J55" s="85">
        <v>1.0968009233474731</v>
      </c>
      <c r="K55" s="85">
        <v>1.6365336179733276</v>
      </c>
    </row>
    <row r="56" spans="2:11" ht="15.6" x14ac:dyDescent="0.3">
      <c r="B56" s="36">
        <v>25</v>
      </c>
      <c r="C56" s="84">
        <v>1.3832443952560425</v>
      </c>
      <c r="D56" s="84">
        <v>0.70461887121200562</v>
      </c>
      <c r="E56" s="84">
        <v>1.7483899593353271</v>
      </c>
      <c r="F56" s="84">
        <v>1.2755438089370728</v>
      </c>
      <c r="G56" s="84">
        <v>0.88922268152236938</v>
      </c>
      <c r="H56" s="84">
        <v>1.2031627893447876</v>
      </c>
      <c r="I56" s="85">
        <v>1.8073347806930542</v>
      </c>
      <c r="J56" s="85">
        <v>1.1458084583282471</v>
      </c>
      <c r="K56" s="85">
        <v>1.2197589874267578</v>
      </c>
    </row>
    <row r="57" spans="2:11" ht="16.2" thickBot="1" x14ac:dyDescent="0.35">
      <c r="B57" s="42">
        <v>26</v>
      </c>
      <c r="C57" s="86">
        <v>0.66821509599685669</v>
      </c>
      <c r="D57" s="86">
        <v>0.57717806100845337</v>
      </c>
      <c r="E57" s="86">
        <v>1.820956826210022</v>
      </c>
      <c r="F57" s="86">
        <v>1.020435094833374</v>
      </c>
      <c r="G57" s="86">
        <v>0.8499603271484375</v>
      </c>
      <c r="H57" s="86">
        <v>0.59612375497817993</v>
      </c>
      <c r="I57" s="87">
        <v>1.2902653217315674</v>
      </c>
      <c r="J57" s="87">
        <v>0.74140548706054688</v>
      </c>
      <c r="K57" s="87">
        <v>0.77229678630828857</v>
      </c>
    </row>
    <row r="58" spans="2:11" ht="17.25" customHeight="1" x14ac:dyDescent="0.3"/>
  </sheetData>
  <mergeCells count="2">
    <mergeCell ref="B4:B5"/>
    <mergeCell ref="C4:K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313" t="s">
        <v>929</v>
      </c>
      <c r="D2" s="313"/>
      <c r="E2" s="313"/>
      <c r="F2" s="313"/>
      <c r="G2" s="313"/>
      <c r="H2" s="313"/>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315" t="s">
        <v>475</v>
      </c>
      <c r="C8" s="315" t="s">
        <v>578</v>
      </c>
      <c r="D8" s="315"/>
      <c r="E8" s="315"/>
      <c r="F8" s="315"/>
      <c r="G8" s="315"/>
      <c r="H8" s="315"/>
      <c r="I8" s="315"/>
      <c r="J8" s="315"/>
      <c r="K8" s="315"/>
    </row>
    <row r="9" spans="2:12" ht="61.5" customHeight="1" thickBot="1" x14ac:dyDescent="0.35">
      <c r="B9" s="315"/>
      <c r="C9" s="26" t="s">
        <v>509</v>
      </c>
      <c r="D9" s="126" t="s">
        <v>510</v>
      </c>
      <c r="E9" s="26" t="s">
        <v>511</v>
      </c>
      <c r="F9" s="26" t="s">
        <v>512</v>
      </c>
      <c r="G9" s="60" t="s">
        <v>513</v>
      </c>
      <c r="H9" s="26" t="s">
        <v>514</v>
      </c>
      <c r="I9" s="26" t="s">
        <v>515</v>
      </c>
      <c r="J9" s="26" t="s">
        <v>516</v>
      </c>
      <c r="K9" s="26" t="s">
        <v>517</v>
      </c>
    </row>
    <row r="10" spans="2:12" ht="15" x14ac:dyDescent="0.3">
      <c r="B10" s="98">
        <v>27</v>
      </c>
      <c r="C10" s="84">
        <v>0.55426639318466187</v>
      </c>
      <c r="D10" s="84">
        <v>0.40804138779640198</v>
      </c>
      <c r="E10" s="84">
        <v>0.84153413772583008</v>
      </c>
      <c r="F10" s="84">
        <v>0.12091854214668274</v>
      </c>
      <c r="G10" s="84">
        <v>0.36996731162071228</v>
      </c>
      <c r="H10" s="84">
        <v>0.25548160076141357</v>
      </c>
      <c r="I10" s="84">
        <v>0.44663029909133911</v>
      </c>
      <c r="J10" s="84">
        <v>0.54696285724639893</v>
      </c>
      <c r="K10" s="85">
        <v>0.2758202850818634</v>
      </c>
    </row>
    <row r="11" spans="2:12" ht="15.6" x14ac:dyDescent="0.3">
      <c r="B11" s="28">
        <v>28</v>
      </c>
      <c r="C11" s="84">
        <v>0.6256745457649231</v>
      </c>
      <c r="D11" s="84">
        <v>0.46908754110336304</v>
      </c>
      <c r="E11" s="84">
        <v>1.0560429096221924</v>
      </c>
      <c r="F11" s="84">
        <v>0.48367416858673096</v>
      </c>
      <c r="G11" s="84">
        <v>0.63781237602233887</v>
      </c>
      <c r="H11" s="84">
        <v>0.61315590143203735</v>
      </c>
      <c r="I11" s="84">
        <v>0.37698161602020264</v>
      </c>
      <c r="J11" s="84">
        <v>0.94219714403152466</v>
      </c>
      <c r="K11" s="85">
        <v>0.6619686484336853</v>
      </c>
    </row>
    <row r="12" spans="2:12" ht="15.6" x14ac:dyDescent="0.3">
      <c r="B12" s="28">
        <v>29</v>
      </c>
      <c r="C12" s="84">
        <v>0.61199676990509033</v>
      </c>
      <c r="D12" s="84">
        <v>0.42748770117759705</v>
      </c>
      <c r="E12" s="84">
        <v>0.64352613687515259</v>
      </c>
      <c r="F12" s="84">
        <v>0.78597056865692139</v>
      </c>
      <c r="G12" s="84">
        <v>0.51421517133712769</v>
      </c>
      <c r="H12" s="84">
        <v>0.25225606560707092</v>
      </c>
      <c r="I12" s="84">
        <v>0.42181748151779175</v>
      </c>
      <c r="J12" s="84">
        <v>0.61920833587646484</v>
      </c>
      <c r="K12" s="85">
        <v>0.34937235713005066</v>
      </c>
    </row>
    <row r="13" spans="2:12" ht="15.6" x14ac:dyDescent="0.3">
      <c r="B13" s="28">
        <v>30</v>
      </c>
      <c r="C13" s="84">
        <v>0.43879422545433044</v>
      </c>
      <c r="D13" s="84">
        <v>0.34515243768692017</v>
      </c>
      <c r="E13" s="84">
        <v>0.48595166206359863</v>
      </c>
      <c r="F13" s="84">
        <v>0.21508583426475525</v>
      </c>
      <c r="G13" s="84">
        <v>0.3465786874294281</v>
      </c>
      <c r="H13" s="84">
        <v>0.28829264640808105</v>
      </c>
      <c r="I13" s="84">
        <v>0.34737911820411682</v>
      </c>
      <c r="J13" s="84">
        <v>0.41364753246307373</v>
      </c>
      <c r="K13" s="85">
        <v>0.22065621614456177</v>
      </c>
    </row>
    <row r="14" spans="2:12" ht="15.6" x14ac:dyDescent="0.3">
      <c r="B14" s="28">
        <v>31</v>
      </c>
      <c r="C14" s="84">
        <v>0.6256745457649231</v>
      </c>
      <c r="D14" s="84">
        <v>0.28043633699417114</v>
      </c>
      <c r="E14" s="84">
        <v>0.76636016368865967</v>
      </c>
      <c r="F14" s="84">
        <v>0.24183708429336548</v>
      </c>
      <c r="G14" s="84">
        <v>0.26739189028739929</v>
      </c>
      <c r="H14" s="84">
        <v>0.16129714250564575</v>
      </c>
      <c r="I14" s="84">
        <v>0.14887675642967224</v>
      </c>
      <c r="J14" s="84">
        <v>0.34204405546188354</v>
      </c>
      <c r="K14" s="85">
        <v>0.29420828819274902</v>
      </c>
    </row>
    <row r="15" spans="2:12" ht="15.6" x14ac:dyDescent="0.3">
      <c r="B15" s="28">
        <v>32</v>
      </c>
      <c r="C15" s="84">
        <v>0.65411430597305298</v>
      </c>
      <c r="D15" s="84">
        <v>0.23308217525482178</v>
      </c>
      <c r="E15" s="84">
        <v>0.46859624981880188</v>
      </c>
      <c r="F15" s="84">
        <v>0.54413348436355591</v>
      </c>
      <c r="G15" s="84">
        <v>0.12549920380115509</v>
      </c>
      <c r="H15" s="84">
        <v>8.7056808173656464E-2</v>
      </c>
      <c r="I15" s="84">
        <v>0.20308062434196472</v>
      </c>
      <c r="J15" s="84">
        <v>0.18384334444999695</v>
      </c>
      <c r="K15" s="85">
        <v>0.1287161260843277</v>
      </c>
    </row>
    <row r="16" spans="2:12" ht="15.6" x14ac:dyDescent="0.3">
      <c r="B16" s="28">
        <v>33</v>
      </c>
      <c r="C16" s="84">
        <v>0.24748708307743073</v>
      </c>
      <c r="D16" s="84">
        <v>0.29146888852119446</v>
      </c>
      <c r="E16" s="84">
        <v>0.53801792860031128</v>
      </c>
      <c r="F16" s="84">
        <v>0</v>
      </c>
      <c r="G16" s="84">
        <v>0.10801267623901367</v>
      </c>
      <c r="H16" s="84">
        <v>0.12612803280353546</v>
      </c>
      <c r="I16" s="84">
        <v>0.12411130219697952</v>
      </c>
      <c r="J16" s="84">
        <v>0.24326041340827942</v>
      </c>
      <c r="K16" s="85">
        <v>0.16549216210842133</v>
      </c>
    </row>
    <row r="17" spans="2:14" ht="15.6" x14ac:dyDescent="0.3">
      <c r="B17" s="28">
        <v>34</v>
      </c>
      <c r="C17" s="84">
        <v>0.39260533452033997</v>
      </c>
      <c r="D17" s="84">
        <v>0.22071179747581482</v>
      </c>
      <c r="E17" s="84">
        <v>0.31239748001098633</v>
      </c>
      <c r="F17" s="84">
        <v>0.30229637026786804</v>
      </c>
      <c r="G17" s="84">
        <v>0.1439802497625351</v>
      </c>
      <c r="H17" s="84">
        <v>7.333991676568985E-2</v>
      </c>
      <c r="I17" s="84">
        <v>0.44996729493141174</v>
      </c>
      <c r="J17" s="84">
        <v>0.25278457999229431</v>
      </c>
      <c r="K17" s="85">
        <v>0.11435326188802719</v>
      </c>
    </row>
    <row r="18" spans="2:14" ht="15.6" x14ac:dyDescent="0.3">
      <c r="B18" s="28">
        <v>35</v>
      </c>
      <c r="C18" s="84">
        <v>0.36971679329872131</v>
      </c>
      <c r="D18" s="84">
        <v>0.28031226992607117</v>
      </c>
      <c r="E18" s="84">
        <v>0.464906245470047</v>
      </c>
      <c r="F18" s="84">
        <v>0.20269900560379028</v>
      </c>
      <c r="G18" s="84">
        <v>0.17445991933345795</v>
      </c>
      <c r="H18" s="84">
        <v>0.1466798335313797</v>
      </c>
      <c r="I18" s="84">
        <v>0.28122955560684204</v>
      </c>
      <c r="J18" s="84">
        <v>0.12549862265586853</v>
      </c>
      <c r="K18" s="85">
        <v>0.22065621614456177</v>
      </c>
    </row>
    <row r="19" spans="2:14" ht="15.6" x14ac:dyDescent="0.3">
      <c r="B19" s="28">
        <v>36</v>
      </c>
      <c r="C19" s="84">
        <v>0.34127703309059143</v>
      </c>
      <c r="D19" s="84">
        <v>0.12937489151954651</v>
      </c>
      <c r="E19" s="84">
        <v>0.51593708992004395</v>
      </c>
      <c r="F19" s="84">
        <v>0.13513267040252686</v>
      </c>
      <c r="G19" s="84">
        <v>0.12968534231185913</v>
      </c>
      <c r="H19" s="84">
        <v>0.12834484875202179</v>
      </c>
      <c r="I19" s="84">
        <v>0.11604606360197067</v>
      </c>
      <c r="J19" s="84">
        <v>0.17869597673416138</v>
      </c>
      <c r="K19" s="85">
        <v>0.18388018012046814</v>
      </c>
    </row>
    <row r="20" spans="2:14" ht="15.6" x14ac:dyDescent="0.3">
      <c r="B20" s="28">
        <v>37</v>
      </c>
      <c r="C20" s="84">
        <v>0.37399518489837646</v>
      </c>
      <c r="D20" s="84">
        <v>0.19406233727931976</v>
      </c>
      <c r="E20" s="84">
        <v>0.29504206776618958</v>
      </c>
      <c r="F20" s="84">
        <v>0.13513267040252686</v>
      </c>
      <c r="G20" s="84">
        <v>0.21513144671916962</v>
      </c>
      <c r="H20" s="84">
        <v>6.2444917857646942E-2</v>
      </c>
      <c r="I20" s="84">
        <v>7.6505787670612335E-2</v>
      </c>
      <c r="J20" s="84">
        <v>0.17869597673416138</v>
      </c>
      <c r="K20" s="85">
        <v>0.14710414409637451</v>
      </c>
    </row>
    <row r="21" spans="2:14" ht="15.6" x14ac:dyDescent="0.3">
      <c r="B21" s="28">
        <v>38</v>
      </c>
      <c r="C21" s="84">
        <v>0.36971679329872131</v>
      </c>
      <c r="D21" s="84">
        <v>0.28031226992607117</v>
      </c>
      <c r="E21" s="84">
        <v>0.36155474185943604</v>
      </c>
      <c r="F21" s="84">
        <v>0</v>
      </c>
      <c r="G21" s="84">
        <v>0.19557404518127441</v>
      </c>
      <c r="H21" s="84">
        <v>0.11290799826383591</v>
      </c>
      <c r="I21" s="84">
        <v>0.24812793731689453</v>
      </c>
      <c r="J21" s="84">
        <v>0.14891332387924194</v>
      </c>
      <c r="K21" s="85">
        <v>0.20226819813251495</v>
      </c>
    </row>
    <row r="22" spans="2:14" ht="15.6" x14ac:dyDescent="0.3">
      <c r="B22" s="28">
        <v>39</v>
      </c>
      <c r="C22" s="84">
        <v>0.42659628391265869</v>
      </c>
      <c r="D22" s="84">
        <v>0.24111536145210266</v>
      </c>
      <c r="E22" s="84">
        <v>0.61505240201950073</v>
      </c>
      <c r="F22" s="84">
        <v>0.18137781322002411</v>
      </c>
      <c r="G22" s="84">
        <v>6.555195152759552E-2</v>
      </c>
      <c r="H22" s="84">
        <v>0.16129714250564575</v>
      </c>
      <c r="I22" s="84">
        <v>0.37233391404151917</v>
      </c>
      <c r="J22" s="84">
        <v>5.9565328061580658E-2</v>
      </c>
      <c r="K22" s="85">
        <v>0.29420828819274902</v>
      </c>
      <c r="N22" s="30"/>
    </row>
    <row r="23" spans="2:14" ht="15.6" x14ac:dyDescent="0.3">
      <c r="B23" s="28">
        <v>40</v>
      </c>
      <c r="C23" s="84">
        <v>0.34298306703567505</v>
      </c>
      <c r="D23" s="84">
        <v>0.3892727792263031</v>
      </c>
      <c r="E23" s="84">
        <v>0.48897796869277954</v>
      </c>
      <c r="F23" s="84">
        <v>0.42321491241455078</v>
      </c>
      <c r="G23" s="84">
        <v>0.41137212514877319</v>
      </c>
      <c r="H23" s="84">
        <v>0.20438529551029205</v>
      </c>
      <c r="I23" s="84">
        <v>0.33152508735656738</v>
      </c>
      <c r="J23" s="84">
        <v>0.26804396510124207</v>
      </c>
      <c r="K23" s="85">
        <v>0.31259632110595703</v>
      </c>
    </row>
    <row r="24" spans="2:14" ht="15.6" x14ac:dyDescent="0.3">
      <c r="B24" s="28">
        <v>41</v>
      </c>
      <c r="C24" s="84">
        <v>0.29398548603057861</v>
      </c>
      <c r="D24" s="84">
        <v>0.33115044236183167</v>
      </c>
      <c r="E24" s="84">
        <v>0.53629839420318604</v>
      </c>
      <c r="F24" s="84">
        <v>0.16431504487991333</v>
      </c>
      <c r="G24" s="84">
        <v>0.24682328104972839</v>
      </c>
      <c r="H24" s="84">
        <v>0.14516742527484894</v>
      </c>
      <c r="I24" s="84">
        <v>0.36559844017028809</v>
      </c>
      <c r="J24" s="84">
        <v>0.34512120485305786</v>
      </c>
      <c r="K24" s="85">
        <v>0.47808846831321716</v>
      </c>
    </row>
    <row r="25" spans="2:14" ht="15.6" x14ac:dyDescent="0.3">
      <c r="B25" s="28">
        <v>42</v>
      </c>
      <c r="C25" s="84">
        <v>0.22751802206039429</v>
      </c>
      <c r="D25" s="84">
        <v>0.38862517476081848</v>
      </c>
      <c r="E25" s="84">
        <v>0.48626941442489624</v>
      </c>
      <c r="F25" s="84">
        <v>0.38343742489814758</v>
      </c>
      <c r="G25" s="84">
        <v>0.54892069101333618</v>
      </c>
      <c r="H25" s="84">
        <v>0.12903770804405212</v>
      </c>
      <c r="I25" s="84">
        <v>0.39700469374656677</v>
      </c>
      <c r="J25" s="84">
        <v>0.21962258219718933</v>
      </c>
      <c r="K25" s="85">
        <v>0.33098432421684265</v>
      </c>
    </row>
    <row r="26" spans="2:14" ht="15.6" x14ac:dyDescent="0.3">
      <c r="B26" s="28">
        <v>43</v>
      </c>
      <c r="C26" s="84">
        <v>0.27539855241775513</v>
      </c>
      <c r="D26" s="84">
        <v>0.40663260221481323</v>
      </c>
      <c r="E26" s="84">
        <v>0.52487754821777344</v>
      </c>
      <c r="F26" s="84">
        <v>0.18137781322002411</v>
      </c>
      <c r="G26" s="84">
        <v>0.3719012439250946</v>
      </c>
      <c r="H26" s="84">
        <v>0.29033485054969788</v>
      </c>
      <c r="I26" s="84">
        <v>0.50621318817138672</v>
      </c>
      <c r="J26" s="84">
        <v>0.14891332387924194</v>
      </c>
      <c r="K26" s="85">
        <v>0.34937235713005066</v>
      </c>
    </row>
    <row r="27" spans="2:14" ht="15.6" x14ac:dyDescent="0.3">
      <c r="B27" s="28">
        <v>44</v>
      </c>
      <c r="C27" s="84">
        <v>0.13429316878318787</v>
      </c>
      <c r="D27" s="84">
        <v>0.20334659516811371</v>
      </c>
      <c r="E27" s="84">
        <v>0.3633282482624054</v>
      </c>
      <c r="F27" s="84">
        <v>0.12091854214668274</v>
      </c>
      <c r="G27" s="84">
        <v>0.20239375531673431</v>
      </c>
      <c r="H27" s="84">
        <v>0.14516742527484894</v>
      </c>
      <c r="I27" s="84">
        <v>0.1740691065788269</v>
      </c>
      <c r="J27" s="84">
        <v>2.9782664030790329E-2</v>
      </c>
      <c r="K27" s="85">
        <v>0.24238413572311401</v>
      </c>
    </row>
    <row r="28" spans="2:14" ht="15.6" x14ac:dyDescent="0.3">
      <c r="B28" s="28">
        <v>45</v>
      </c>
      <c r="C28" s="84">
        <v>0.39260533452033997</v>
      </c>
      <c r="D28" s="84">
        <v>6.7782193422317505E-2</v>
      </c>
      <c r="E28" s="84">
        <v>0.23324434459209442</v>
      </c>
      <c r="F28" s="84">
        <v>0</v>
      </c>
      <c r="G28" s="84">
        <v>0.37023493647575378</v>
      </c>
      <c r="H28" s="84">
        <v>0.11290799826383591</v>
      </c>
      <c r="I28" s="84">
        <v>7.4466779828071594E-2</v>
      </c>
      <c r="J28" s="84">
        <v>0</v>
      </c>
      <c r="K28" s="85">
        <v>0.18178810179233551</v>
      </c>
    </row>
    <row r="29" spans="2:14" ht="15.6" x14ac:dyDescent="0.3">
      <c r="B29" s="28">
        <v>46</v>
      </c>
      <c r="C29" s="84">
        <v>0.22751802206039429</v>
      </c>
      <c r="D29" s="84">
        <v>0.28359284996986389</v>
      </c>
      <c r="E29" s="84">
        <v>0.24879397451877594</v>
      </c>
      <c r="F29" s="84">
        <v>0.24183708429336548</v>
      </c>
      <c r="G29" s="84">
        <v>0.17043909430503845</v>
      </c>
      <c r="H29" s="84">
        <v>0.13929089903831482</v>
      </c>
      <c r="I29" s="84">
        <v>6.6622145473957062E-2</v>
      </c>
      <c r="J29" s="84">
        <v>0</v>
      </c>
      <c r="K29" s="85">
        <v>0.10099339485168457</v>
      </c>
    </row>
    <row r="30" spans="2:14" ht="15.6" x14ac:dyDescent="0.3">
      <c r="B30" s="28">
        <v>47</v>
      </c>
      <c r="C30" s="84">
        <v>0.31283727288246155</v>
      </c>
      <c r="D30" s="84">
        <v>8.5668660700321198E-2</v>
      </c>
      <c r="E30" s="84">
        <v>0.37348395586013794</v>
      </c>
      <c r="F30" s="84">
        <v>6.045927107334137E-2</v>
      </c>
      <c r="G30" s="84">
        <v>0</v>
      </c>
      <c r="H30" s="84">
        <v>9.5758989453315735E-2</v>
      </c>
      <c r="I30" s="84">
        <v>6.6622145473957062E-2</v>
      </c>
      <c r="J30" s="84">
        <v>8.9347988367080688E-2</v>
      </c>
      <c r="K30" s="85">
        <v>0.12119206786155701</v>
      </c>
    </row>
    <row r="31" spans="2:14" ht="15.6" x14ac:dyDescent="0.3">
      <c r="B31" s="28">
        <v>48</v>
      </c>
      <c r="C31" s="84">
        <v>0.22751802206039429</v>
      </c>
      <c r="D31" s="84">
        <v>0.34267464280128479</v>
      </c>
      <c r="E31" s="84">
        <v>0.2936377227306366</v>
      </c>
      <c r="F31" s="84">
        <v>0.16431504487991333</v>
      </c>
      <c r="G31" s="84">
        <v>4.4427994638681412E-2</v>
      </c>
      <c r="H31" s="84">
        <v>9.009145200252533E-2</v>
      </c>
      <c r="I31" s="84">
        <v>0.1740691065788269</v>
      </c>
      <c r="J31" s="84">
        <v>8.9347988367080688E-2</v>
      </c>
      <c r="K31" s="85">
        <v>0.16158942878246307</v>
      </c>
    </row>
    <row r="32" spans="2:14" ht="15.6" x14ac:dyDescent="0.3">
      <c r="B32" s="28">
        <v>49</v>
      </c>
      <c r="C32" s="84">
        <v>0.11375901103019714</v>
      </c>
      <c r="D32" s="84">
        <v>0.30384945869445801</v>
      </c>
      <c r="E32" s="84">
        <v>0.26018333435058594</v>
      </c>
      <c r="F32" s="84">
        <v>0.19171871244907379</v>
      </c>
      <c r="G32" s="84">
        <v>2.3342899978160858E-2</v>
      </c>
      <c r="H32" s="84">
        <v>5.4054871201515198E-2</v>
      </c>
      <c r="I32" s="84">
        <v>0.22498364746570587</v>
      </c>
      <c r="J32" s="84">
        <v>8.9347988367080688E-2</v>
      </c>
      <c r="K32" s="85">
        <v>0.14710414409637451</v>
      </c>
    </row>
    <row r="33" spans="2:11" ht="15.6" x14ac:dyDescent="0.3">
      <c r="B33" s="28">
        <v>50</v>
      </c>
      <c r="C33" s="84">
        <v>0.54035532474517822</v>
      </c>
      <c r="D33" s="84">
        <v>0.3554898202419281</v>
      </c>
      <c r="E33" s="84">
        <v>0.44602859020233154</v>
      </c>
      <c r="F33" s="84">
        <v>0</v>
      </c>
      <c r="G33" s="84">
        <v>0.10757005214691162</v>
      </c>
      <c r="H33" s="84">
        <v>9.009145200252533E-2</v>
      </c>
      <c r="I33" s="84">
        <v>0.19857807457447052</v>
      </c>
      <c r="J33" s="84">
        <v>0.208478644490242</v>
      </c>
      <c r="K33" s="85">
        <v>0.36776036024093628</v>
      </c>
    </row>
    <row r="34" spans="2:11" ht="15.6" x14ac:dyDescent="0.3">
      <c r="B34" s="28">
        <v>51</v>
      </c>
      <c r="C34" s="84">
        <v>0.31848427653312683</v>
      </c>
      <c r="D34" s="84">
        <v>0.33090817928314209</v>
      </c>
      <c r="E34" s="84">
        <v>0.62519687414169312</v>
      </c>
      <c r="F34" s="84">
        <v>0.16431504487991333</v>
      </c>
      <c r="G34" s="84">
        <v>0.1730017364025116</v>
      </c>
      <c r="H34" s="84">
        <v>0.24194571375846863</v>
      </c>
      <c r="I34" s="84">
        <v>0.48030278086662292</v>
      </c>
      <c r="J34" s="84">
        <v>0.23826131224632263</v>
      </c>
      <c r="K34" s="85">
        <v>0.2574322521686554</v>
      </c>
    </row>
    <row r="35" spans="2:11" ht="15.6" x14ac:dyDescent="0.3">
      <c r="B35" s="28">
        <v>52</v>
      </c>
      <c r="C35" s="84">
        <v>0.28439751267433167</v>
      </c>
      <c r="D35" s="84">
        <v>0.33891096711158752</v>
      </c>
      <c r="E35" s="84">
        <v>0.57917523384094238</v>
      </c>
      <c r="F35" s="84">
        <v>0.13513267040252686</v>
      </c>
      <c r="G35" s="84">
        <v>9.5566459000110626E-2</v>
      </c>
      <c r="H35" s="84">
        <v>0.29033485054969788</v>
      </c>
      <c r="I35" s="84">
        <v>0.397072434425354</v>
      </c>
      <c r="J35" s="84">
        <v>0.208478644490242</v>
      </c>
      <c r="K35" s="85">
        <v>0.27427104115486145</v>
      </c>
    </row>
    <row r="36" spans="2:11" ht="15.6" x14ac:dyDescent="0.3">
      <c r="B36" s="28">
        <v>1</v>
      </c>
      <c r="C36" s="84">
        <v>0.42659628391265869</v>
      </c>
      <c r="D36" s="84">
        <v>0.18230968713760376</v>
      </c>
      <c r="E36" s="84">
        <v>0.54452633857727051</v>
      </c>
      <c r="F36" s="84">
        <v>8.2157522439956665E-2</v>
      </c>
      <c r="G36" s="84">
        <v>0.1439802497625351</v>
      </c>
      <c r="H36" s="84">
        <v>0.28829264640808105</v>
      </c>
      <c r="I36" s="84">
        <v>0.26648858189582825</v>
      </c>
      <c r="J36" s="84">
        <v>0.35739195346832275</v>
      </c>
      <c r="K36" s="85">
        <v>0.20881296694278717</v>
      </c>
    </row>
    <row r="37" spans="2:11" ht="15.6" x14ac:dyDescent="0.3">
      <c r="B37" s="28">
        <v>2</v>
      </c>
      <c r="C37" s="84">
        <v>0.51191556453704834</v>
      </c>
      <c r="D37" s="84">
        <v>0.18075251579284668</v>
      </c>
      <c r="E37" s="84">
        <v>0.41628220677375793</v>
      </c>
      <c r="F37" s="84">
        <v>8.2157522439956665E-2</v>
      </c>
      <c r="G37" s="84">
        <v>0.2769635021686554</v>
      </c>
      <c r="H37" s="84">
        <v>0.23423777520656586</v>
      </c>
      <c r="I37" s="84">
        <v>8.2537487149238586E-2</v>
      </c>
      <c r="J37" s="84">
        <v>0.10110075026750565</v>
      </c>
      <c r="K37" s="85">
        <v>0.16549216210842133</v>
      </c>
    </row>
    <row r="38" spans="2:11" ht="15.6" x14ac:dyDescent="0.3">
      <c r="B38" s="28">
        <v>3</v>
      </c>
      <c r="C38" s="84">
        <v>0.28439751267433167</v>
      </c>
      <c r="D38" s="84">
        <v>0.14092376828193665</v>
      </c>
      <c r="E38" s="84">
        <v>0.31685000658035278</v>
      </c>
      <c r="F38" s="84">
        <v>7.1695275604724884E-2</v>
      </c>
      <c r="G38" s="84">
        <v>0.15658999979496002</v>
      </c>
      <c r="H38" s="84">
        <v>0.19632656872272491</v>
      </c>
      <c r="I38" s="84">
        <v>9.9251173436641693E-2</v>
      </c>
      <c r="J38" s="84">
        <v>0.23878462612628937</v>
      </c>
      <c r="K38" s="85">
        <v>0.12119206786155701</v>
      </c>
    </row>
    <row r="39" spans="2:11" ht="15.6" x14ac:dyDescent="0.3">
      <c r="B39" s="28">
        <v>4</v>
      </c>
      <c r="C39" s="84">
        <v>0.31848427653312683</v>
      </c>
      <c r="D39" s="84">
        <v>0.31095436215400696</v>
      </c>
      <c r="E39" s="84">
        <v>0.33829692006111145</v>
      </c>
      <c r="F39" s="84">
        <v>0</v>
      </c>
      <c r="G39" s="84">
        <v>0.16191500425338745</v>
      </c>
      <c r="H39" s="84">
        <v>0.24194571375846863</v>
      </c>
      <c r="I39" s="84">
        <v>8.4368869662284851E-2</v>
      </c>
      <c r="J39" s="84">
        <v>0.29782664775848389</v>
      </c>
      <c r="K39" s="85">
        <v>0.20226819813251495</v>
      </c>
    </row>
    <row r="40" spans="2:11" ht="15.6" x14ac:dyDescent="0.3">
      <c r="B40" s="28">
        <v>5</v>
      </c>
      <c r="C40" s="84">
        <v>0.22751802206039429</v>
      </c>
      <c r="D40" s="84">
        <v>0.36461937427520752</v>
      </c>
      <c r="E40" s="84">
        <v>0.22587516903877258</v>
      </c>
      <c r="F40" s="84">
        <v>0.41078761219978333</v>
      </c>
      <c r="G40" s="84">
        <v>2.1414721384644508E-2</v>
      </c>
      <c r="H40" s="84">
        <v>0.14231228828430176</v>
      </c>
      <c r="I40" s="84">
        <v>0.31898444890975952</v>
      </c>
      <c r="J40" s="84">
        <v>0.1213393434882164</v>
      </c>
      <c r="K40" s="85">
        <v>0.28278148174285889</v>
      </c>
    </row>
    <row r="41" spans="2:11" ht="15.6" x14ac:dyDescent="0.3">
      <c r="B41" s="28">
        <v>6</v>
      </c>
      <c r="C41" s="84">
        <v>0.34641647338867188</v>
      </c>
      <c r="D41" s="84">
        <v>0.24307957291603088</v>
      </c>
      <c r="E41" s="84">
        <v>0.30667534470558167</v>
      </c>
      <c r="F41" s="84">
        <v>0.18137781322002411</v>
      </c>
      <c r="G41" s="84">
        <v>0.13761855661869049</v>
      </c>
      <c r="H41" s="84">
        <v>0.3064645528793335</v>
      </c>
      <c r="I41" s="84">
        <v>0.27294072508811951</v>
      </c>
      <c r="J41" s="84">
        <v>0.1820090115070343</v>
      </c>
      <c r="K41" s="85">
        <v>0.29420828819274902</v>
      </c>
    </row>
    <row r="42" spans="2:11" ht="15.6" x14ac:dyDescent="0.3">
      <c r="B42" s="28">
        <v>7</v>
      </c>
      <c r="C42" s="84">
        <v>0.36748185753822327</v>
      </c>
      <c r="D42" s="84">
        <v>0.32410609722137451</v>
      </c>
      <c r="E42" s="84">
        <v>0.4095173180103302</v>
      </c>
      <c r="F42" s="84">
        <v>8.2157522439956665E-2</v>
      </c>
      <c r="G42" s="84">
        <v>4.4170625507831573E-2</v>
      </c>
      <c r="H42" s="84">
        <v>0.35896697640419006</v>
      </c>
      <c r="I42" s="84">
        <v>0.17368955910205841</v>
      </c>
      <c r="J42" s="84">
        <v>0.1213393434882164</v>
      </c>
      <c r="K42" s="85">
        <v>0.14710414409637451</v>
      </c>
    </row>
    <row r="43" spans="2:11" ht="15.6" x14ac:dyDescent="0.3">
      <c r="B43" s="28">
        <v>8</v>
      </c>
      <c r="C43" s="84">
        <v>0.19599033892154694</v>
      </c>
      <c r="D43" s="84">
        <v>0.18075251579284668</v>
      </c>
      <c r="E43" s="84">
        <v>0.3022230863571167</v>
      </c>
      <c r="F43" s="84">
        <v>0.24647256731987</v>
      </c>
      <c r="G43" s="84">
        <v>8.6056038737297058E-2</v>
      </c>
      <c r="H43" s="84">
        <v>0.35767427086830139</v>
      </c>
      <c r="I43" s="84">
        <v>0.47073397040367126</v>
      </c>
      <c r="J43" s="84">
        <v>0.14891332387924194</v>
      </c>
      <c r="K43" s="85">
        <v>0.22065621614456177</v>
      </c>
    </row>
    <row r="44" spans="2:11" ht="15.6" x14ac:dyDescent="0.3">
      <c r="B44" s="28">
        <v>9</v>
      </c>
      <c r="C44" s="84">
        <v>0.30022761225700378</v>
      </c>
      <c r="D44" s="84">
        <v>0.21236070990562439</v>
      </c>
      <c r="E44" s="84">
        <v>0.63753455877304077</v>
      </c>
      <c r="F44" s="84">
        <v>0.24183708429336548</v>
      </c>
      <c r="G44" s="84">
        <v>0.15459719300270081</v>
      </c>
      <c r="H44" s="84">
        <v>0.23844949901103973</v>
      </c>
      <c r="I44" s="84">
        <v>0.23536698520183563</v>
      </c>
      <c r="J44" s="84">
        <v>0.208478644490242</v>
      </c>
      <c r="K44" s="85">
        <v>0.16549216210842133</v>
      </c>
    </row>
    <row r="45" spans="2:11" ht="15.6" x14ac:dyDescent="0.3">
      <c r="B45" s="28">
        <v>10</v>
      </c>
      <c r="C45" s="84">
        <v>0.53117191791534424</v>
      </c>
      <c r="D45" s="84">
        <v>0.38611036539077759</v>
      </c>
      <c r="E45" s="84">
        <v>0.63753455877304077</v>
      </c>
      <c r="F45" s="84">
        <v>0.24647256731987</v>
      </c>
      <c r="G45" s="84">
        <v>9.9829860031604767E-2</v>
      </c>
      <c r="H45" s="84">
        <v>0.26680347323417664</v>
      </c>
      <c r="I45" s="84">
        <v>0.27294072508811951</v>
      </c>
      <c r="J45" s="84">
        <v>0.208478644490242</v>
      </c>
      <c r="K45" s="85">
        <v>0.16549216210842133</v>
      </c>
    </row>
    <row r="46" spans="2:11" ht="15.6" x14ac:dyDescent="0.3">
      <c r="B46" s="28">
        <v>11</v>
      </c>
      <c r="C46" s="84">
        <v>0.48498308658599854</v>
      </c>
      <c r="D46" s="84">
        <v>0.23558881878852844</v>
      </c>
      <c r="E46" s="84">
        <v>0.48897796869277954</v>
      </c>
      <c r="F46" s="84">
        <v>0</v>
      </c>
      <c r="G46" s="84">
        <v>8.3053842186927795E-2</v>
      </c>
      <c r="H46" s="84">
        <v>0.18735317885875702</v>
      </c>
      <c r="I46" s="84">
        <v>0.29775351285934448</v>
      </c>
      <c r="J46" s="84">
        <v>0.21962258219718933</v>
      </c>
      <c r="K46" s="85">
        <v>0.38614839315414429</v>
      </c>
    </row>
    <row r="47" spans="2:11" ht="15.6" x14ac:dyDescent="0.3">
      <c r="B47" s="28">
        <v>12</v>
      </c>
      <c r="C47" s="84">
        <v>0.30022761225700378</v>
      </c>
      <c r="D47" s="84">
        <v>0.19305518269538879</v>
      </c>
      <c r="E47" s="84">
        <v>0.37856358289718628</v>
      </c>
      <c r="F47" s="84">
        <v>0.12091854214668274</v>
      </c>
      <c r="G47" s="84">
        <v>0.12258050590753555</v>
      </c>
      <c r="H47" s="84">
        <v>0.28954583406448364</v>
      </c>
      <c r="I47" s="84">
        <v>0.57160550355911255</v>
      </c>
      <c r="J47" s="84">
        <v>0.26804396510124207</v>
      </c>
      <c r="K47" s="85">
        <v>0.26258280873298645</v>
      </c>
    </row>
    <row r="48" spans="2:11" ht="15.6" x14ac:dyDescent="0.3">
      <c r="B48" s="28">
        <v>13</v>
      </c>
      <c r="C48" s="84">
        <v>0.25403875112533569</v>
      </c>
      <c r="D48" s="84">
        <v>0.23166622221469879</v>
      </c>
      <c r="E48" s="84">
        <v>0.45153588056564331</v>
      </c>
      <c r="F48" s="84">
        <v>0.16431504487991333</v>
      </c>
      <c r="G48" s="84">
        <v>0.10381729900836945</v>
      </c>
      <c r="H48" s="84">
        <v>0.22141739726066589</v>
      </c>
      <c r="I48" s="84">
        <v>0.47463142871856689</v>
      </c>
      <c r="J48" s="84">
        <v>0.12549862265586853</v>
      </c>
      <c r="K48" s="85">
        <v>0.29450356960296631</v>
      </c>
    </row>
    <row r="49" spans="2:11" ht="15.6" x14ac:dyDescent="0.3">
      <c r="B49" s="28">
        <v>14</v>
      </c>
      <c r="C49" s="84">
        <v>0.27713319659233093</v>
      </c>
      <c r="D49" s="84">
        <v>0.1544441431760788</v>
      </c>
      <c r="E49" s="84">
        <v>0.413005530834198</v>
      </c>
      <c r="F49" s="84">
        <v>0.16431504487991333</v>
      </c>
      <c r="G49" s="84">
        <v>4.3564576655626297E-2</v>
      </c>
      <c r="H49" s="84">
        <v>0.10219264775514603</v>
      </c>
      <c r="I49" s="84">
        <v>0.28477886319160461</v>
      </c>
      <c r="J49" s="84">
        <v>0.14891332387924194</v>
      </c>
      <c r="K49" s="85">
        <v>0.27486997842788696</v>
      </c>
    </row>
    <row r="50" spans="2:11" ht="15.6" x14ac:dyDescent="0.3">
      <c r="B50" s="28">
        <v>15</v>
      </c>
      <c r="C50" s="84">
        <v>0.27713319659233093</v>
      </c>
      <c r="D50" s="84">
        <v>0.19305518269538879</v>
      </c>
      <c r="E50" s="84">
        <v>0.27786824107170105</v>
      </c>
      <c r="F50" s="84">
        <v>0.30229637026786804</v>
      </c>
      <c r="G50" s="84">
        <v>0.12605841457843781</v>
      </c>
      <c r="H50" s="84">
        <v>0.14472964406013489</v>
      </c>
      <c r="I50" s="84">
        <v>0.22331514954566956</v>
      </c>
      <c r="J50" s="84">
        <v>0.17869597673416138</v>
      </c>
      <c r="K50" s="85">
        <v>0.17670214176177979</v>
      </c>
    </row>
    <row r="51" spans="2:11" ht="15.6" x14ac:dyDescent="0.3">
      <c r="B51" s="28">
        <v>16</v>
      </c>
      <c r="C51" s="84">
        <v>0.13856659829616547</v>
      </c>
      <c r="D51" s="84">
        <v>0.1544441431760788</v>
      </c>
      <c r="E51" s="84">
        <v>0.38737937808036804</v>
      </c>
      <c r="F51" s="84">
        <v>8.2157522439956665E-2</v>
      </c>
      <c r="G51" s="84">
        <v>0.12120233476161957</v>
      </c>
      <c r="H51" s="84">
        <v>0.1362568587064743</v>
      </c>
      <c r="I51" s="84">
        <v>8.699575811624527E-2</v>
      </c>
      <c r="J51" s="84">
        <v>0.21141590178012848</v>
      </c>
      <c r="K51" s="85">
        <v>5.5164054036140442E-2</v>
      </c>
    </row>
    <row r="52" spans="2:11" ht="15.6" x14ac:dyDescent="0.3">
      <c r="B52" s="28">
        <v>17</v>
      </c>
      <c r="C52" s="84">
        <v>0.39260533452033997</v>
      </c>
      <c r="D52" s="84">
        <v>8.5668660700321198E-2</v>
      </c>
      <c r="E52" s="84">
        <v>0.27989321947097778</v>
      </c>
      <c r="F52" s="84">
        <v>0</v>
      </c>
      <c r="G52" s="84">
        <v>3.0542111024260521E-2</v>
      </c>
      <c r="H52" s="84">
        <v>0.19151797890663147</v>
      </c>
      <c r="I52" s="84">
        <v>5.7997170835733414E-2</v>
      </c>
      <c r="J52" s="84">
        <v>9.4123966991901398E-2</v>
      </c>
      <c r="K52" s="85">
        <v>9.194009006023407E-2</v>
      </c>
    </row>
    <row r="53" spans="2:11" ht="15.6" x14ac:dyDescent="0.3">
      <c r="B53" s="28">
        <v>18</v>
      </c>
      <c r="C53" s="84">
        <v>0.18475545942783356</v>
      </c>
      <c r="D53" s="84">
        <v>0.17374967038631439</v>
      </c>
      <c r="E53" s="84">
        <v>0.3312431275844574</v>
      </c>
      <c r="F53" s="84">
        <v>0</v>
      </c>
      <c r="G53" s="84">
        <v>4.9295771867036819E-2</v>
      </c>
      <c r="H53" s="84">
        <v>0.15321438014507294</v>
      </c>
      <c r="I53" s="84">
        <v>8.4368869662284851E-2</v>
      </c>
      <c r="J53" s="84">
        <v>0</v>
      </c>
      <c r="K53" s="85">
        <v>1.8388018012046814E-2</v>
      </c>
    </row>
    <row r="54" spans="2:11" ht="15.6" x14ac:dyDescent="0.3">
      <c r="B54" s="28">
        <v>19</v>
      </c>
      <c r="C54" s="84">
        <v>0.11300873756408691</v>
      </c>
      <c r="D54" s="84">
        <v>0.13513863086700439</v>
      </c>
      <c r="E54" s="84">
        <v>0.1875736266374588</v>
      </c>
      <c r="F54" s="84">
        <v>6.045927107334137E-2</v>
      </c>
      <c r="G54" s="84">
        <v>9.8591543734073639E-2</v>
      </c>
      <c r="H54" s="84">
        <v>7.6607190072536469E-2</v>
      </c>
      <c r="I54" s="84">
        <v>0.14893355965614319</v>
      </c>
      <c r="J54" s="84">
        <v>0.12549862265586853</v>
      </c>
      <c r="K54" s="85">
        <v>0.10099339485168457</v>
      </c>
    </row>
    <row r="55" spans="2:11" ht="15.6" x14ac:dyDescent="0.3">
      <c r="B55" s="28">
        <v>20</v>
      </c>
      <c r="C55" s="84">
        <v>0.2078498899936676</v>
      </c>
      <c r="D55" s="84">
        <v>0.12261928617954254</v>
      </c>
      <c r="E55" s="84">
        <v>0.27533704042434692</v>
      </c>
      <c r="F55" s="84">
        <v>6.045927107334137E-2</v>
      </c>
      <c r="G55" s="84">
        <v>2.571273036301136E-2</v>
      </c>
      <c r="H55" s="84">
        <v>0.10219264775514603</v>
      </c>
      <c r="I55" s="84">
        <v>4.964451864361763E-2</v>
      </c>
      <c r="J55" s="84">
        <v>3.1374655663967133E-2</v>
      </c>
      <c r="K55" s="85">
        <v>0.14139074087142944</v>
      </c>
    </row>
    <row r="56" spans="2:11" ht="15.6" x14ac:dyDescent="0.3">
      <c r="B56" s="28">
        <v>21</v>
      </c>
      <c r="C56" s="84">
        <v>0.17063851654529572</v>
      </c>
      <c r="D56" s="84">
        <v>0.10708582401275635</v>
      </c>
      <c r="E56" s="84">
        <v>0.27400380373001099</v>
      </c>
      <c r="F56" s="84">
        <v>0</v>
      </c>
      <c r="G56" s="84">
        <v>3.458775207400322E-2</v>
      </c>
      <c r="H56" s="84">
        <v>0.15321438014507294</v>
      </c>
      <c r="I56" s="84">
        <v>0.10752726346254349</v>
      </c>
      <c r="J56" s="84">
        <v>0.1882479339838028</v>
      </c>
      <c r="K56" s="85">
        <v>0.18178810179233551</v>
      </c>
    </row>
    <row r="57" spans="2:11" ht="15.6" x14ac:dyDescent="0.3">
      <c r="B57" s="28">
        <v>22</v>
      </c>
      <c r="C57" s="84">
        <v>0</v>
      </c>
      <c r="D57" s="84">
        <v>7.4189342558383942E-2</v>
      </c>
      <c r="E57" s="84">
        <v>0.16877979040145874</v>
      </c>
      <c r="F57" s="84">
        <v>8.2157522439956665E-2</v>
      </c>
      <c r="G57" s="84">
        <v>5.3066078573465347E-2</v>
      </c>
      <c r="H57" s="84">
        <v>0.1362568587064743</v>
      </c>
      <c r="I57" s="84">
        <v>8.4368869662284851E-2</v>
      </c>
      <c r="J57" s="84">
        <v>6.2749311327934265E-2</v>
      </c>
      <c r="K57" s="85">
        <v>0.14710414409637451</v>
      </c>
    </row>
    <row r="58" spans="2:11" ht="15.6" x14ac:dyDescent="0.3">
      <c r="B58" s="28">
        <v>23</v>
      </c>
      <c r="C58" s="84">
        <v>0.12647925317287445</v>
      </c>
      <c r="D58" s="84">
        <v>2.8064614161849022E-2</v>
      </c>
      <c r="E58" s="84">
        <v>0.25645968317985535</v>
      </c>
      <c r="F58" s="84">
        <v>0</v>
      </c>
      <c r="G58" s="84">
        <v>8.0229051411151886E-2</v>
      </c>
      <c r="H58" s="84">
        <v>9.5758989453315735E-2</v>
      </c>
      <c r="I58" s="84">
        <v>5.6245911866426468E-2</v>
      </c>
      <c r="J58" s="84">
        <v>0.12549862265586853</v>
      </c>
      <c r="K58" s="85">
        <v>0</v>
      </c>
    </row>
    <row r="59" spans="2:11" ht="15.6" x14ac:dyDescent="0.3">
      <c r="B59" s="28">
        <v>24</v>
      </c>
      <c r="C59" s="84">
        <v>0.12249395996332169</v>
      </c>
      <c r="D59" s="84">
        <v>9.037625789642334E-2</v>
      </c>
      <c r="E59" s="84">
        <v>0.16424399614334106</v>
      </c>
      <c r="F59" s="84">
        <v>0</v>
      </c>
      <c r="G59" s="84">
        <v>0</v>
      </c>
      <c r="H59" s="84">
        <v>0.114910788834095</v>
      </c>
      <c r="I59" s="84">
        <v>0</v>
      </c>
      <c r="J59" s="84">
        <v>0</v>
      </c>
      <c r="K59" s="85">
        <v>3.6776036024093628E-2</v>
      </c>
    </row>
    <row r="60" spans="2:11" ht="15.6" x14ac:dyDescent="0.3">
      <c r="B60" s="28">
        <v>25</v>
      </c>
      <c r="C60" s="84">
        <v>3.4805115312337875E-2</v>
      </c>
      <c r="D60" s="84">
        <v>4.6974588185548782E-2</v>
      </c>
      <c r="E60" s="84">
        <v>0.12831178307533264</v>
      </c>
      <c r="F60" s="84">
        <v>0</v>
      </c>
      <c r="G60" s="84">
        <v>0</v>
      </c>
      <c r="H60" s="84">
        <v>0</v>
      </c>
      <c r="I60" s="84">
        <v>0.15603949129581451</v>
      </c>
      <c r="J60" s="84">
        <v>0</v>
      </c>
      <c r="K60" s="85">
        <v>7.8534282743930817E-2</v>
      </c>
    </row>
    <row r="61" spans="2:11" ht="16.2" thickBot="1" x14ac:dyDescent="0.35">
      <c r="B61" s="32">
        <v>26</v>
      </c>
      <c r="C61" s="86">
        <v>0</v>
      </c>
      <c r="D61" s="86">
        <v>2.404908649623394E-2</v>
      </c>
      <c r="E61" s="86">
        <v>8.4044158458709717E-2</v>
      </c>
      <c r="F61" s="86">
        <v>4.5914545655250549E-2</v>
      </c>
      <c r="G61" s="86">
        <v>0</v>
      </c>
      <c r="H61" s="86">
        <v>2.2939220070838928E-2</v>
      </c>
      <c r="I61" s="86">
        <v>8.4368869662284851E-2</v>
      </c>
      <c r="J61" s="86">
        <v>0</v>
      </c>
      <c r="K61" s="87">
        <v>8.4160082042217255E-2</v>
      </c>
    </row>
    <row r="62" spans="2:11" ht="15" thickBot="1" x14ac:dyDescent="0.35"/>
    <row r="63" spans="2:11" ht="18" thickBot="1" x14ac:dyDescent="0.35">
      <c r="B63" s="315" t="s">
        <v>475</v>
      </c>
      <c r="C63" s="315" t="s">
        <v>930</v>
      </c>
      <c r="D63" s="315"/>
      <c r="E63" s="315"/>
      <c r="F63" s="315"/>
      <c r="G63" s="315"/>
      <c r="H63" s="315"/>
      <c r="I63" s="315"/>
      <c r="J63" s="315"/>
      <c r="K63" s="315"/>
    </row>
    <row r="64" spans="2:11" ht="35.4" thickBot="1" x14ac:dyDescent="0.35">
      <c r="B64" s="315"/>
      <c r="C64" s="26" t="s">
        <v>509</v>
      </c>
      <c r="D64" s="126" t="s">
        <v>510</v>
      </c>
      <c r="E64" s="26" t="s">
        <v>511</v>
      </c>
      <c r="F64" s="26" t="s">
        <v>512</v>
      </c>
      <c r="G64" s="60" t="s">
        <v>513</v>
      </c>
      <c r="H64" s="26" t="s">
        <v>514</v>
      </c>
      <c r="I64" s="26" t="s">
        <v>515</v>
      </c>
      <c r="J64" s="26" t="s">
        <v>516</v>
      </c>
      <c r="K64" s="26" t="s">
        <v>517</v>
      </c>
    </row>
    <row r="65" spans="2:11" ht="15" x14ac:dyDescent="0.3">
      <c r="B65" s="98">
        <v>27</v>
      </c>
      <c r="C65" s="84">
        <v>0</v>
      </c>
      <c r="D65" s="84">
        <v>2.3163530975580215E-2</v>
      </c>
      <c r="E65" s="84">
        <v>4.7139436006546021E-2</v>
      </c>
      <c r="F65" s="84">
        <v>0</v>
      </c>
      <c r="G65" s="84">
        <v>0</v>
      </c>
      <c r="H65" s="84">
        <v>1.3602250255644321E-2</v>
      </c>
      <c r="I65" s="84">
        <v>0</v>
      </c>
      <c r="J65" s="84">
        <v>0</v>
      </c>
      <c r="K65" s="85">
        <v>0</v>
      </c>
    </row>
    <row r="66" spans="2:11" ht="15" x14ac:dyDescent="0.3">
      <c r="B66" s="98">
        <v>28</v>
      </c>
      <c r="C66" s="84">
        <v>0</v>
      </c>
      <c r="D66" s="84">
        <v>0</v>
      </c>
      <c r="E66" s="84">
        <v>1.5694240108132362E-2</v>
      </c>
      <c r="F66" s="84">
        <v>0</v>
      </c>
      <c r="G66" s="84">
        <v>0</v>
      </c>
      <c r="H66" s="84">
        <v>1.2807234190404415E-2</v>
      </c>
      <c r="I66" s="84">
        <v>0</v>
      </c>
      <c r="J66" s="84">
        <v>1.9110677763819695E-2</v>
      </c>
      <c r="K66" s="85">
        <v>0</v>
      </c>
    </row>
    <row r="67" spans="2:11" ht="15" x14ac:dyDescent="0.3">
      <c r="B67" s="98">
        <v>29</v>
      </c>
      <c r="C67" s="84">
        <v>0</v>
      </c>
      <c r="D67" s="84">
        <v>0</v>
      </c>
      <c r="E67" s="84">
        <v>1.6576880589127541E-2</v>
      </c>
      <c r="F67" s="84">
        <v>0</v>
      </c>
      <c r="G67" s="84">
        <v>0</v>
      </c>
      <c r="H67" s="84">
        <v>0</v>
      </c>
      <c r="I67" s="84">
        <v>0</v>
      </c>
      <c r="J67" s="84">
        <v>1.9110677763819695E-2</v>
      </c>
      <c r="K67" s="85">
        <v>0</v>
      </c>
    </row>
    <row r="68" spans="2:11" ht="15" x14ac:dyDescent="0.3">
      <c r="B68" s="98">
        <v>30</v>
      </c>
      <c r="C68" s="84">
        <v>0</v>
      </c>
      <c r="D68" s="84">
        <v>0</v>
      </c>
      <c r="E68" s="84">
        <v>1.5828948467969894E-2</v>
      </c>
      <c r="F68" s="84">
        <v>5.2979625761508942E-2</v>
      </c>
      <c r="G68" s="84">
        <v>0</v>
      </c>
      <c r="H68" s="84">
        <v>0</v>
      </c>
      <c r="I68" s="84">
        <v>0</v>
      </c>
      <c r="J68" s="84">
        <v>0</v>
      </c>
      <c r="K68" s="85">
        <v>0</v>
      </c>
    </row>
    <row r="69" spans="2:11" ht="15" x14ac:dyDescent="0.3">
      <c r="B69" s="98">
        <v>31</v>
      </c>
      <c r="C69" s="84">
        <v>0</v>
      </c>
      <c r="D69" s="84">
        <v>0</v>
      </c>
      <c r="E69" s="84">
        <v>3.2659631222486496E-2</v>
      </c>
      <c r="F69" s="84">
        <v>0</v>
      </c>
      <c r="G69" s="84">
        <v>0</v>
      </c>
      <c r="H69" s="84">
        <v>0</v>
      </c>
      <c r="I69" s="84">
        <v>0</v>
      </c>
      <c r="J69" s="84">
        <v>0</v>
      </c>
      <c r="K69" s="85">
        <v>2.1879084408283234E-2</v>
      </c>
    </row>
    <row r="70" spans="2:11" ht="15" x14ac:dyDescent="0.3">
      <c r="B70" s="98">
        <v>32</v>
      </c>
      <c r="C70" s="84">
        <v>0</v>
      </c>
      <c r="D70" s="84">
        <v>0</v>
      </c>
      <c r="E70" s="84">
        <v>6.5319262444972992E-2</v>
      </c>
      <c r="F70" s="84">
        <v>5.2979625761508942E-2</v>
      </c>
      <c r="G70" s="84">
        <v>0</v>
      </c>
      <c r="H70" s="84">
        <v>0</v>
      </c>
      <c r="I70" s="84">
        <v>0</v>
      </c>
      <c r="J70" s="84">
        <v>0</v>
      </c>
      <c r="K70" s="85">
        <v>0</v>
      </c>
    </row>
    <row r="71" spans="2:11" ht="15" x14ac:dyDescent="0.3">
      <c r="B71" s="98">
        <v>33</v>
      </c>
      <c r="C71" s="84">
        <v>0</v>
      </c>
      <c r="D71" s="84">
        <v>2.6841018348932266E-2</v>
      </c>
      <c r="E71" s="84">
        <v>1.8031325191259384E-2</v>
      </c>
      <c r="F71" s="84">
        <v>0</v>
      </c>
      <c r="G71" s="84">
        <v>0</v>
      </c>
      <c r="H71" s="84">
        <v>0</v>
      </c>
      <c r="I71" s="84">
        <v>0</v>
      </c>
      <c r="J71" s="84">
        <v>0</v>
      </c>
      <c r="K71" s="85">
        <v>0</v>
      </c>
    </row>
    <row r="72" spans="2:11" ht="15" x14ac:dyDescent="0.3">
      <c r="B72" s="98">
        <v>34</v>
      </c>
      <c r="C72" s="84">
        <v>0</v>
      </c>
      <c r="D72" s="84">
        <v>0</v>
      </c>
      <c r="E72" s="84">
        <v>3.1657896935939789E-2</v>
      </c>
      <c r="F72" s="84">
        <v>5.2979625761508942E-2</v>
      </c>
      <c r="G72" s="84">
        <v>0</v>
      </c>
      <c r="H72" s="84">
        <v>1.2807234190404415E-2</v>
      </c>
      <c r="I72" s="84">
        <v>0</v>
      </c>
      <c r="J72" s="84">
        <v>1.9110677763819695E-2</v>
      </c>
      <c r="K72" s="85">
        <v>0</v>
      </c>
    </row>
    <row r="73" spans="2:11" ht="15" x14ac:dyDescent="0.3">
      <c r="B73" s="98">
        <v>35</v>
      </c>
      <c r="C73" s="84">
        <v>0</v>
      </c>
      <c r="D73" s="84">
        <v>0</v>
      </c>
      <c r="E73" s="84">
        <v>0</v>
      </c>
      <c r="F73" s="84">
        <v>0</v>
      </c>
      <c r="G73" s="84">
        <v>0</v>
      </c>
      <c r="H73" s="84">
        <v>0</v>
      </c>
      <c r="I73" s="84">
        <v>0</v>
      </c>
      <c r="J73" s="84">
        <v>0</v>
      </c>
      <c r="K73" s="85">
        <v>0</v>
      </c>
    </row>
    <row r="74" spans="2:11" ht="15" x14ac:dyDescent="0.3">
      <c r="B74" s="98">
        <v>36</v>
      </c>
      <c r="C74" s="84">
        <v>0</v>
      </c>
      <c r="D74" s="84">
        <v>0</v>
      </c>
      <c r="E74" s="84">
        <v>5.2267767488956451E-2</v>
      </c>
      <c r="F74" s="84">
        <v>0</v>
      </c>
      <c r="G74" s="84">
        <v>0</v>
      </c>
      <c r="H74" s="84">
        <v>0</v>
      </c>
      <c r="I74" s="84">
        <v>0</v>
      </c>
      <c r="J74" s="84">
        <v>0</v>
      </c>
      <c r="K74" s="85">
        <v>2.0921614021062851E-2</v>
      </c>
    </row>
    <row r="75" spans="2:11" ht="15" x14ac:dyDescent="0.3">
      <c r="B75" s="98">
        <v>37</v>
      </c>
      <c r="C75" s="84">
        <v>0</v>
      </c>
      <c r="D75" s="84">
        <v>2.1794203668832779E-2</v>
      </c>
      <c r="E75" s="84">
        <v>0</v>
      </c>
      <c r="F75" s="84">
        <v>0</v>
      </c>
      <c r="G75" s="84">
        <v>0</v>
      </c>
      <c r="H75" s="84">
        <v>0</v>
      </c>
      <c r="I75" s="84">
        <v>0</v>
      </c>
      <c r="J75" s="84">
        <v>1.9110677763819695E-2</v>
      </c>
      <c r="K75" s="85">
        <v>2.0921614021062851E-2</v>
      </c>
    </row>
    <row r="76" spans="2:11" ht="15" x14ac:dyDescent="0.3">
      <c r="B76" s="98">
        <v>38</v>
      </c>
      <c r="C76" s="84">
        <v>0</v>
      </c>
      <c r="D76" s="84">
        <v>0</v>
      </c>
      <c r="E76" s="84">
        <v>0</v>
      </c>
      <c r="F76" s="84">
        <v>0</v>
      </c>
      <c r="G76" s="84">
        <v>0.10307135432958603</v>
      </c>
      <c r="H76" s="84">
        <v>0</v>
      </c>
      <c r="I76" s="84">
        <v>0</v>
      </c>
      <c r="J76" s="84">
        <v>0</v>
      </c>
      <c r="K76" s="85">
        <v>2.0921614021062851E-2</v>
      </c>
    </row>
    <row r="77" spans="2:11" ht="15" x14ac:dyDescent="0.3">
      <c r="B77" s="98">
        <v>39</v>
      </c>
      <c r="C77" s="84">
        <v>0</v>
      </c>
      <c r="D77" s="84">
        <v>5.5642005056142807E-2</v>
      </c>
      <c r="E77" s="84">
        <v>1.4412494376301765E-2</v>
      </c>
      <c r="F77" s="84">
        <v>4.6582434326410294E-2</v>
      </c>
      <c r="G77" s="84">
        <v>1.8097005784511566E-2</v>
      </c>
      <c r="H77" s="84">
        <v>1.2807234190404415E-2</v>
      </c>
      <c r="I77" s="84">
        <v>2.0359711721539497E-2</v>
      </c>
      <c r="J77" s="84">
        <v>4.1610050946474075E-2</v>
      </c>
      <c r="K77" s="85">
        <v>2.0921614021062851E-2</v>
      </c>
    </row>
    <row r="78" spans="2:11" ht="15" x14ac:dyDescent="0.3">
      <c r="B78" s="98">
        <v>40</v>
      </c>
      <c r="C78" s="84">
        <v>0</v>
      </c>
      <c r="D78" s="84">
        <v>4.7778822481632233E-2</v>
      </c>
      <c r="E78" s="84">
        <v>6.9098412990570068E-2</v>
      </c>
      <c r="F78" s="84">
        <v>0</v>
      </c>
      <c r="G78" s="84">
        <v>0.11455805599689484</v>
      </c>
      <c r="H78" s="84">
        <v>1.2807234190404415E-2</v>
      </c>
      <c r="I78" s="84">
        <v>1.8566565588116646E-2</v>
      </c>
      <c r="J78" s="84">
        <v>0</v>
      </c>
      <c r="K78" s="85">
        <v>4.1843228042125702E-2</v>
      </c>
    </row>
    <row r="79" spans="2:11" ht="15" x14ac:dyDescent="0.3">
      <c r="B79" s="98">
        <v>41</v>
      </c>
      <c r="C79" s="84">
        <v>3.431285172700882E-2</v>
      </c>
      <c r="D79" s="84">
        <v>4.166562482714653E-2</v>
      </c>
      <c r="E79" s="84">
        <v>7.860942929983139E-2</v>
      </c>
      <c r="F79" s="84">
        <v>4.6582434326410294E-2</v>
      </c>
      <c r="G79" s="84">
        <v>8.5892796516418457E-2</v>
      </c>
      <c r="H79" s="84">
        <v>1.4335822314023972E-2</v>
      </c>
      <c r="I79" s="84">
        <v>0</v>
      </c>
      <c r="J79" s="84">
        <v>1.9110677763819695E-2</v>
      </c>
      <c r="K79" s="85">
        <v>4.5098483562469482E-2</v>
      </c>
    </row>
    <row r="80" spans="2:11" ht="15" x14ac:dyDescent="0.3">
      <c r="B80" s="98">
        <v>42</v>
      </c>
      <c r="C80" s="84">
        <v>4.8713549971580505E-2</v>
      </c>
      <c r="D80" s="84">
        <v>0</v>
      </c>
      <c r="E80" s="84">
        <v>0.11529995501041412</v>
      </c>
      <c r="F80" s="84">
        <v>0</v>
      </c>
      <c r="G80" s="84">
        <v>0.34258857369422913</v>
      </c>
      <c r="H80" s="84">
        <v>0</v>
      </c>
      <c r="I80" s="84">
        <v>0</v>
      </c>
      <c r="J80" s="84">
        <v>2.0805025473237038E-2</v>
      </c>
      <c r="K80" s="85">
        <v>0.18829452991485596</v>
      </c>
    </row>
    <row r="81" spans="2:11" ht="15" x14ac:dyDescent="0.3">
      <c r="B81" s="98">
        <v>43</v>
      </c>
      <c r="C81" s="84">
        <v>3.431285172700882E-2</v>
      </c>
      <c r="D81" s="84">
        <v>4.166562482714653E-2</v>
      </c>
      <c r="E81" s="84">
        <v>0.1873624324798584</v>
      </c>
      <c r="F81" s="84">
        <v>4.6582434326410294E-2</v>
      </c>
      <c r="G81" s="84">
        <v>0.17723613977432251</v>
      </c>
      <c r="H81" s="84">
        <v>1.4159482903778553E-2</v>
      </c>
      <c r="I81" s="84">
        <v>1.8566565588116646E-2</v>
      </c>
      <c r="J81" s="84">
        <v>1.9110677763819695E-2</v>
      </c>
      <c r="K81" s="85">
        <v>6.2764838337898254E-2</v>
      </c>
    </row>
    <row r="82" spans="2:11" ht="15" x14ac:dyDescent="0.3">
      <c r="B82" s="98">
        <v>44</v>
      </c>
      <c r="C82" s="84">
        <v>0</v>
      </c>
      <c r="D82" s="84">
        <v>0</v>
      </c>
      <c r="E82" s="84">
        <v>0.21618741750717163</v>
      </c>
      <c r="F82" s="84">
        <v>0</v>
      </c>
      <c r="G82" s="84">
        <v>0.11474961042404175</v>
      </c>
      <c r="H82" s="84">
        <v>2.7126684784889221E-2</v>
      </c>
      <c r="I82" s="84">
        <v>9.283282607793808E-2</v>
      </c>
      <c r="J82" s="84">
        <v>2.0394191145896912E-2</v>
      </c>
      <c r="K82" s="85">
        <v>0</v>
      </c>
    </row>
    <row r="83" spans="2:11" ht="15" x14ac:dyDescent="0.3">
      <c r="B83" s="98">
        <v>45</v>
      </c>
      <c r="C83" s="84">
        <v>0</v>
      </c>
      <c r="D83" s="84">
        <v>6.2498439103364944E-2</v>
      </c>
      <c r="E83" s="84">
        <v>8.6943231523036957E-2</v>
      </c>
      <c r="F83" s="84">
        <v>9.3164868652820587E-2</v>
      </c>
      <c r="G83" s="84">
        <v>0.1085820347070694</v>
      </c>
      <c r="H83" s="84">
        <v>2.728862501680851E-2</v>
      </c>
      <c r="I83" s="84">
        <v>0.12996594607830048</v>
      </c>
      <c r="J83" s="84">
        <v>0</v>
      </c>
      <c r="K83" s="85">
        <v>2.0921614021062851E-2</v>
      </c>
    </row>
    <row r="84" spans="2:11" ht="15" x14ac:dyDescent="0.3">
      <c r="B84" s="98">
        <v>46</v>
      </c>
      <c r="C84" s="84">
        <v>0</v>
      </c>
      <c r="D84" s="84">
        <v>0.19111528992652893</v>
      </c>
      <c r="E84" s="84">
        <v>0.14412495493888855</v>
      </c>
      <c r="F84" s="84">
        <v>9.3164868652820587E-2</v>
      </c>
      <c r="G84" s="84">
        <v>0.29560959339141846</v>
      </c>
      <c r="H84" s="84">
        <v>6.82215616106987E-2</v>
      </c>
      <c r="I84" s="84">
        <v>0.12996594607830048</v>
      </c>
      <c r="J84" s="84">
        <v>7.403227686882019E-2</v>
      </c>
      <c r="K84" s="85">
        <v>6.2764838337898254E-2</v>
      </c>
    </row>
    <row r="85" spans="2:11" ht="15" x14ac:dyDescent="0.3">
      <c r="B85" s="98">
        <v>47</v>
      </c>
      <c r="C85" s="84">
        <v>3.431285172700882E-2</v>
      </c>
      <c r="D85" s="84">
        <v>3.0226830393075943E-2</v>
      </c>
      <c r="E85" s="84">
        <v>0.21668586134910583</v>
      </c>
      <c r="F85" s="84">
        <v>0.18632973730564117</v>
      </c>
      <c r="G85" s="84">
        <v>0.23526106774806976</v>
      </c>
      <c r="H85" s="84">
        <v>0.10915450006723404</v>
      </c>
      <c r="I85" s="84">
        <v>0.25993189215660095</v>
      </c>
      <c r="J85" s="84">
        <v>0.16657261550426483</v>
      </c>
      <c r="K85" s="85">
        <v>0.12552967667579651</v>
      </c>
    </row>
    <row r="86" spans="2:11" ht="15" x14ac:dyDescent="0.3">
      <c r="B86" s="98">
        <v>48</v>
      </c>
      <c r="C86" s="84">
        <v>0.13725140690803528</v>
      </c>
      <c r="D86" s="84">
        <v>0.1433364599943161</v>
      </c>
      <c r="E86" s="84">
        <v>0.10475169867277145</v>
      </c>
      <c r="F86" s="84">
        <v>4.6582434326410294E-2</v>
      </c>
      <c r="G86" s="84">
        <v>0.17748801410198212</v>
      </c>
      <c r="H86" s="84">
        <v>6.7235082387924194E-2</v>
      </c>
      <c r="I86" s="84">
        <v>0.31563159823417664</v>
      </c>
      <c r="J86" s="84">
        <v>3.7016138434410095E-2</v>
      </c>
      <c r="K86" s="85">
        <v>0.12552967667579651</v>
      </c>
    </row>
    <row r="87" spans="2:11" ht="15" x14ac:dyDescent="0.3">
      <c r="B87" s="98">
        <v>49</v>
      </c>
      <c r="C87" s="84">
        <v>0.24018995463848114</v>
      </c>
      <c r="D87" s="84">
        <v>0.34749934077262878</v>
      </c>
      <c r="E87" s="84">
        <v>0.53326231241226196</v>
      </c>
      <c r="F87" s="84">
        <v>0.32607704401016235</v>
      </c>
      <c r="G87" s="84">
        <v>0.23526106774806976</v>
      </c>
      <c r="H87" s="84">
        <v>0.19102038443088531</v>
      </c>
      <c r="I87" s="84">
        <v>0.14853252470493317</v>
      </c>
      <c r="J87" s="84">
        <v>0.31463715434074402</v>
      </c>
      <c r="K87" s="85">
        <v>8.3686456084251404E-2</v>
      </c>
    </row>
    <row r="88" spans="2:11" ht="15" x14ac:dyDescent="0.3">
      <c r="B88" s="98">
        <v>50</v>
      </c>
      <c r="C88" s="84">
        <v>0.24018995463848114</v>
      </c>
      <c r="D88" s="84">
        <v>0.4140898585319519</v>
      </c>
      <c r="E88" s="84">
        <v>0.60420316457748413</v>
      </c>
      <c r="F88" s="84">
        <v>0.23291216790676117</v>
      </c>
      <c r="G88" s="84">
        <v>0.59720116853713989</v>
      </c>
      <c r="H88" s="84">
        <v>0.39568507671356201</v>
      </c>
      <c r="I88" s="84">
        <v>0.18566565215587616</v>
      </c>
      <c r="J88" s="84">
        <v>0.24060489237308502</v>
      </c>
      <c r="K88" s="85">
        <v>0.37658905982971191</v>
      </c>
    </row>
    <row r="89" spans="2:11" ht="15" x14ac:dyDescent="0.3">
      <c r="B89" s="98">
        <v>51</v>
      </c>
      <c r="C89" s="84">
        <v>1.1908921003341675</v>
      </c>
      <c r="D89" s="84">
        <v>0.52490907907485962</v>
      </c>
      <c r="E89" s="84">
        <v>0.74506402015686035</v>
      </c>
      <c r="F89" s="84">
        <v>1.5372202396392822</v>
      </c>
      <c r="G89" s="84">
        <v>0.94900989532470703</v>
      </c>
      <c r="H89" s="84">
        <v>0.54790627956390381</v>
      </c>
      <c r="I89" s="84">
        <v>0.16709908843040466</v>
      </c>
      <c r="J89" s="84">
        <v>0.5803145170211792</v>
      </c>
      <c r="K89" s="85">
        <v>0.43935388326644897</v>
      </c>
    </row>
    <row r="90" spans="2:11" ht="15" x14ac:dyDescent="0.3">
      <c r="B90" s="98">
        <v>52</v>
      </c>
      <c r="C90" s="84">
        <v>0.13725140690803528</v>
      </c>
      <c r="D90" s="84">
        <v>0.48223072290420532</v>
      </c>
      <c r="E90" s="84">
        <v>0.5996856689453125</v>
      </c>
      <c r="F90" s="84">
        <v>1.5838027000427246</v>
      </c>
      <c r="G90" s="84">
        <v>1.0237700939178467</v>
      </c>
      <c r="H90" s="84">
        <v>0.46390664577484131</v>
      </c>
      <c r="I90" s="84">
        <v>0.59413009881973267</v>
      </c>
      <c r="J90" s="84">
        <v>0.74032270908355713</v>
      </c>
      <c r="K90" s="85">
        <v>0.48119711875915527</v>
      </c>
    </row>
    <row r="91" spans="2:11" ht="15" x14ac:dyDescent="0.3">
      <c r="B91" s="98">
        <v>1</v>
      </c>
      <c r="C91" s="84">
        <v>0.13725140690803528</v>
      </c>
      <c r="D91" s="84">
        <v>0.11944705247879028</v>
      </c>
      <c r="E91" s="84">
        <v>0.40824538469314575</v>
      </c>
      <c r="F91" s="84">
        <v>0.32607704401016235</v>
      </c>
      <c r="G91" s="84">
        <v>0.44772756099700928</v>
      </c>
      <c r="H91" s="84">
        <v>0.37974420189857483</v>
      </c>
      <c r="I91" s="84">
        <v>0.20423221588134766</v>
      </c>
      <c r="J91" s="84">
        <v>0.53673398494720459</v>
      </c>
      <c r="K91" s="85">
        <v>0.27198097109794617</v>
      </c>
    </row>
    <row r="92" spans="2:11" ht="15" x14ac:dyDescent="0.3">
      <c r="B92" s="98">
        <v>2</v>
      </c>
      <c r="C92" s="84">
        <v>0.24018995463848114</v>
      </c>
      <c r="D92" s="84">
        <v>8.333124965429306E-2</v>
      </c>
      <c r="E92" s="84">
        <v>0.22284244000911713</v>
      </c>
      <c r="F92" s="84">
        <v>0.18632973730564117</v>
      </c>
      <c r="G92" s="84">
        <v>0.20787350833415985</v>
      </c>
      <c r="H92" s="84">
        <v>6.82215616106987E-2</v>
      </c>
      <c r="I92" s="84">
        <v>0.18566565215587616</v>
      </c>
      <c r="J92" s="84">
        <v>0.11104840785264969</v>
      </c>
      <c r="K92" s="85">
        <v>6.2764838337898254E-2</v>
      </c>
    </row>
    <row r="93" spans="2:11" ht="15" x14ac:dyDescent="0.3">
      <c r="B93" s="98">
        <v>3</v>
      </c>
      <c r="C93" s="84">
        <v>0.48037990927696228</v>
      </c>
      <c r="D93" s="84">
        <v>1.8547335639595985E-2</v>
      </c>
      <c r="E93" s="84">
        <v>0.10129202157258987</v>
      </c>
      <c r="F93" s="84">
        <v>4.6582434326410294E-2</v>
      </c>
      <c r="G93" s="84">
        <v>9.5941618084907532E-2</v>
      </c>
      <c r="H93" s="84">
        <v>2.8387868776917458E-2</v>
      </c>
      <c r="I93" s="84">
        <v>5.9149444103240967E-2</v>
      </c>
      <c r="J93" s="84">
        <v>6.0278449207544327E-2</v>
      </c>
      <c r="K93" s="85">
        <v>6.2764838337898254E-2</v>
      </c>
    </row>
    <row r="94" spans="2:11" ht="15" x14ac:dyDescent="0.3">
      <c r="B94" s="98">
        <v>4</v>
      </c>
      <c r="C94" s="84">
        <v>3.431285172700882E-2</v>
      </c>
      <c r="D94" s="84">
        <v>2.0488042384386063E-2</v>
      </c>
      <c r="E94" s="84">
        <v>0.19229668378829956</v>
      </c>
      <c r="F94" s="84">
        <v>0</v>
      </c>
      <c r="G94" s="84">
        <v>8.8896997272968292E-2</v>
      </c>
      <c r="H94" s="84">
        <v>4.0932938456535339E-2</v>
      </c>
      <c r="I94" s="84">
        <v>1.8566565588116646E-2</v>
      </c>
      <c r="J94" s="84">
        <v>9.2540338635444641E-2</v>
      </c>
      <c r="K94" s="85">
        <v>4.1843228042125702E-2</v>
      </c>
    </row>
    <row r="95" spans="2:11" ht="15" x14ac:dyDescent="0.3">
      <c r="B95" s="98">
        <v>5</v>
      </c>
      <c r="C95" s="84">
        <v>3.431285172700882E-2</v>
      </c>
      <c r="D95" s="84">
        <v>4.166562482714653E-2</v>
      </c>
      <c r="E95" s="84">
        <v>0.10129202157258987</v>
      </c>
      <c r="F95" s="84">
        <v>9.3164868652820587E-2</v>
      </c>
      <c r="G95" s="84">
        <v>0.10069869458675385</v>
      </c>
      <c r="H95" s="84">
        <v>2.728862501680851E-2</v>
      </c>
      <c r="I95" s="84">
        <v>3.7133131176233292E-2</v>
      </c>
      <c r="J95" s="84">
        <v>0.14806455373764038</v>
      </c>
      <c r="K95" s="85">
        <v>0</v>
      </c>
    </row>
    <row r="96" spans="2:11" ht="15" x14ac:dyDescent="0.3">
      <c r="B96" s="98">
        <v>6</v>
      </c>
      <c r="C96" s="84">
        <v>6.8625703454017639E-2</v>
      </c>
      <c r="D96" s="84">
        <v>0</v>
      </c>
      <c r="E96" s="84">
        <v>8.1033617258071899E-2</v>
      </c>
      <c r="F96" s="84">
        <v>0</v>
      </c>
      <c r="G96" s="84">
        <v>5.0349347293376923E-2</v>
      </c>
      <c r="H96" s="84">
        <v>0</v>
      </c>
      <c r="I96" s="84">
        <v>1.8566565588116646E-2</v>
      </c>
      <c r="J96" s="84">
        <v>7.403227686882019E-2</v>
      </c>
      <c r="K96" s="85">
        <v>6.2764838337898254E-2</v>
      </c>
    </row>
    <row r="97" spans="2:11" ht="15" x14ac:dyDescent="0.3">
      <c r="B97" s="98">
        <v>7</v>
      </c>
      <c r="C97" s="84">
        <v>0</v>
      </c>
      <c r="D97" s="84">
        <v>6.5863758325576782E-2</v>
      </c>
      <c r="E97" s="84">
        <v>0.16195474565029144</v>
      </c>
      <c r="F97" s="84">
        <v>4.6582434326410294E-2</v>
      </c>
      <c r="G97" s="84">
        <v>0</v>
      </c>
      <c r="H97" s="84">
        <v>4.0932938456535339E-2</v>
      </c>
      <c r="I97" s="84">
        <v>0</v>
      </c>
      <c r="J97" s="84">
        <v>1.8508069217205048E-2</v>
      </c>
      <c r="K97" s="85">
        <v>8.3686456084251404E-2</v>
      </c>
    </row>
    <row r="98" spans="2:11" ht="15" x14ac:dyDescent="0.3">
      <c r="B98" s="98">
        <v>8</v>
      </c>
      <c r="C98" s="84">
        <v>0.1715642511844635</v>
      </c>
      <c r="D98" s="84">
        <v>0.1165662556886673</v>
      </c>
      <c r="E98" s="84">
        <v>5.3984913975000381E-2</v>
      </c>
      <c r="F98" s="84">
        <v>0</v>
      </c>
      <c r="G98" s="84">
        <v>3.3566232770681381E-2</v>
      </c>
      <c r="H98" s="84">
        <v>1.7196232452988625E-2</v>
      </c>
      <c r="I98" s="84">
        <v>1.8566565588116646E-2</v>
      </c>
      <c r="J98" s="84">
        <v>3.7016138434410095E-2</v>
      </c>
      <c r="K98" s="85">
        <v>2.0921614021062851E-2</v>
      </c>
    </row>
    <row r="99" spans="2:11" ht="15" x14ac:dyDescent="0.3">
      <c r="B99" s="98">
        <v>9</v>
      </c>
      <c r="C99" s="84">
        <v>0</v>
      </c>
      <c r="D99" s="84">
        <v>4.66265007853508E-2</v>
      </c>
      <c r="E99" s="84">
        <v>8.9974857866764069E-2</v>
      </c>
      <c r="F99" s="84">
        <v>0</v>
      </c>
      <c r="G99" s="84">
        <v>1.6762925311923027E-2</v>
      </c>
      <c r="H99" s="84">
        <v>1.497176568955183E-2</v>
      </c>
      <c r="I99" s="84">
        <v>1.9716480746865273E-2</v>
      </c>
      <c r="J99" s="84">
        <v>3.7016138434410095E-2</v>
      </c>
      <c r="K99" s="85">
        <v>2.0921614021062851E-2</v>
      </c>
    </row>
    <row r="100" spans="2:11" ht="15" x14ac:dyDescent="0.3">
      <c r="B100" s="98">
        <v>10</v>
      </c>
      <c r="C100" s="84">
        <v>3.431285172700882E-2</v>
      </c>
      <c r="D100" s="84">
        <v>2.0832812413573265E-2</v>
      </c>
      <c r="E100" s="84">
        <v>0.12596480548381805</v>
      </c>
      <c r="F100" s="84">
        <v>4.6582434326410294E-2</v>
      </c>
      <c r="G100" s="84">
        <v>1.5990270301699638E-2</v>
      </c>
      <c r="H100" s="84">
        <v>1.5597803518176079E-2</v>
      </c>
      <c r="I100" s="84">
        <v>0</v>
      </c>
      <c r="J100" s="84">
        <v>1.9110677763819695E-2</v>
      </c>
      <c r="K100" s="85">
        <v>4.1843228042125702E-2</v>
      </c>
    </row>
    <row r="101" spans="2:11" ht="15" x14ac:dyDescent="0.3">
      <c r="B101" s="98">
        <v>11</v>
      </c>
      <c r="C101" s="84">
        <v>0.1715642511844635</v>
      </c>
      <c r="D101" s="84">
        <v>2.4727117270231247E-2</v>
      </c>
      <c r="E101" s="84">
        <v>0.20258404314517975</v>
      </c>
      <c r="F101" s="84">
        <v>4.6582434326410294E-2</v>
      </c>
      <c r="G101" s="84">
        <v>0.12792216241359711</v>
      </c>
      <c r="H101" s="84">
        <v>1.4813140034675598E-2</v>
      </c>
      <c r="I101" s="84">
        <v>1.8566565588116646E-2</v>
      </c>
      <c r="J101" s="84">
        <v>1.8508069217205048E-2</v>
      </c>
      <c r="K101" s="85">
        <v>2.0921614021062851E-2</v>
      </c>
    </row>
    <row r="102" spans="2:11" ht="15" x14ac:dyDescent="0.3">
      <c r="B102" s="98">
        <v>12</v>
      </c>
      <c r="C102" s="84">
        <v>0</v>
      </c>
      <c r="D102" s="84">
        <v>2.0832812413573265E-2</v>
      </c>
      <c r="E102" s="84">
        <v>0.19794468581676483</v>
      </c>
      <c r="F102" s="84">
        <v>0</v>
      </c>
      <c r="G102" s="84">
        <v>6.3961081206798553E-2</v>
      </c>
      <c r="H102" s="84">
        <v>0</v>
      </c>
      <c r="I102" s="84">
        <v>0</v>
      </c>
      <c r="J102" s="84">
        <v>0.12236514687538147</v>
      </c>
      <c r="K102" s="85">
        <v>2.2852467373013496E-2</v>
      </c>
    </row>
    <row r="103" spans="2:11" ht="15" x14ac:dyDescent="0.3">
      <c r="B103" s="98">
        <v>13</v>
      </c>
      <c r="C103" s="84">
        <v>0.10293855518102646</v>
      </c>
      <c r="D103" s="84">
        <v>2.33132503926754E-2</v>
      </c>
      <c r="E103" s="84">
        <v>0.1590958833694458</v>
      </c>
      <c r="F103" s="84">
        <v>0</v>
      </c>
      <c r="G103" s="84">
        <v>6.7051701247692108E-2</v>
      </c>
      <c r="H103" s="84">
        <v>0</v>
      </c>
      <c r="I103" s="84">
        <v>1.9716480746865273E-2</v>
      </c>
      <c r="J103" s="84">
        <v>1.8508069217205048E-2</v>
      </c>
      <c r="K103" s="85">
        <v>0</v>
      </c>
    </row>
    <row r="104" spans="2:11" ht="15" x14ac:dyDescent="0.3">
      <c r="B104" s="98">
        <v>14</v>
      </c>
      <c r="C104" s="84">
        <v>0.13725140690803528</v>
      </c>
      <c r="D104" s="84">
        <v>0</v>
      </c>
      <c r="E104" s="84">
        <v>8.1033617258071899E-2</v>
      </c>
      <c r="F104" s="84">
        <v>0</v>
      </c>
      <c r="G104" s="84">
        <v>1.6762925311923027E-2</v>
      </c>
      <c r="H104" s="84">
        <v>0</v>
      </c>
      <c r="I104" s="84">
        <v>1.9716480746865273E-2</v>
      </c>
      <c r="J104" s="84">
        <v>0.11104840785264969</v>
      </c>
      <c r="K104" s="85">
        <v>4.1843228042125702E-2</v>
      </c>
    </row>
    <row r="105" spans="2:11" ht="15" x14ac:dyDescent="0.3">
      <c r="B105" s="98">
        <v>15</v>
      </c>
      <c r="C105" s="84">
        <v>0</v>
      </c>
      <c r="D105" s="84">
        <v>3.7094671279191971E-2</v>
      </c>
      <c r="E105" s="84">
        <v>0.10796982795000076</v>
      </c>
      <c r="F105" s="84">
        <v>0</v>
      </c>
      <c r="G105" s="84">
        <v>5.0288774073123932E-2</v>
      </c>
      <c r="H105" s="84">
        <v>0</v>
      </c>
      <c r="I105" s="84">
        <v>0</v>
      </c>
      <c r="J105" s="84">
        <v>0.11104840785264969</v>
      </c>
      <c r="K105" s="85">
        <v>4.1843228042125702E-2</v>
      </c>
    </row>
    <row r="106" spans="2:11" ht="15" x14ac:dyDescent="0.3">
      <c r="B106" s="98">
        <v>16</v>
      </c>
      <c r="C106" s="84">
        <v>0</v>
      </c>
      <c r="D106" s="84">
        <v>0</v>
      </c>
      <c r="E106" s="84">
        <v>7.1979887783527374E-2</v>
      </c>
      <c r="F106" s="84">
        <v>0</v>
      </c>
      <c r="G106" s="84">
        <v>0</v>
      </c>
      <c r="H106" s="84">
        <v>0</v>
      </c>
      <c r="I106" s="84">
        <v>0</v>
      </c>
      <c r="J106" s="84">
        <v>1.8508069217205048E-2</v>
      </c>
      <c r="K106" s="85">
        <v>2.0921614021062851E-2</v>
      </c>
    </row>
    <row r="107" spans="2:11" ht="15" x14ac:dyDescent="0.3">
      <c r="B107" s="98">
        <v>17</v>
      </c>
      <c r="C107" s="84">
        <v>3.431285172700882E-2</v>
      </c>
      <c r="D107" s="84">
        <v>0</v>
      </c>
      <c r="E107" s="84">
        <v>7.1979887783527374E-2</v>
      </c>
      <c r="F107" s="84">
        <v>0</v>
      </c>
      <c r="G107" s="84">
        <v>1.7636336386203766E-2</v>
      </c>
      <c r="H107" s="84">
        <v>0</v>
      </c>
      <c r="I107" s="84">
        <v>1.9716480746865273E-2</v>
      </c>
      <c r="J107" s="84">
        <v>0</v>
      </c>
      <c r="K107" s="85">
        <v>0</v>
      </c>
    </row>
    <row r="108" spans="2:11" ht="15" x14ac:dyDescent="0.3">
      <c r="B108" s="98">
        <v>18</v>
      </c>
      <c r="C108" s="84">
        <v>0</v>
      </c>
      <c r="D108" s="84">
        <v>4.166562482714653E-2</v>
      </c>
      <c r="E108" s="84">
        <v>3.5989943891763687E-2</v>
      </c>
      <c r="F108" s="84">
        <v>0</v>
      </c>
      <c r="G108" s="84">
        <v>1.9654640927910805E-2</v>
      </c>
      <c r="H108" s="84">
        <v>1.3644312508404255E-2</v>
      </c>
      <c r="I108" s="84">
        <v>0</v>
      </c>
      <c r="J108" s="84">
        <v>0</v>
      </c>
      <c r="K108" s="85">
        <v>0</v>
      </c>
    </row>
    <row r="109" spans="2:11" ht="15" x14ac:dyDescent="0.3">
      <c r="B109" s="98">
        <v>19</v>
      </c>
      <c r="C109" s="84">
        <v>0</v>
      </c>
      <c r="D109" s="84">
        <v>0</v>
      </c>
      <c r="E109" s="84">
        <v>3.5989943891763687E-2</v>
      </c>
      <c r="F109" s="84">
        <v>0</v>
      </c>
      <c r="G109" s="84">
        <v>0</v>
      </c>
      <c r="H109" s="84">
        <v>0</v>
      </c>
      <c r="I109" s="84">
        <v>0</v>
      </c>
      <c r="J109" s="84">
        <v>0</v>
      </c>
      <c r="K109" s="85">
        <v>0</v>
      </c>
    </row>
    <row r="110" spans="2:11" ht="15" x14ac:dyDescent="0.3">
      <c r="B110" s="98">
        <v>20</v>
      </c>
      <c r="C110" s="84">
        <v>0</v>
      </c>
      <c r="D110" s="84">
        <v>0</v>
      </c>
      <c r="E110" s="84">
        <v>0</v>
      </c>
      <c r="F110" s="84">
        <v>0</v>
      </c>
      <c r="G110" s="84">
        <v>0</v>
      </c>
      <c r="H110" s="84">
        <v>0</v>
      </c>
      <c r="I110" s="84">
        <v>1.9716480746865273E-2</v>
      </c>
      <c r="J110" s="84">
        <v>0</v>
      </c>
      <c r="K110" s="85">
        <v>0</v>
      </c>
    </row>
    <row r="111" spans="2:11" ht="15" x14ac:dyDescent="0.3">
      <c r="B111" s="98">
        <v>21</v>
      </c>
      <c r="C111" s="84">
        <v>0</v>
      </c>
      <c r="D111" s="84">
        <v>0</v>
      </c>
      <c r="E111" s="84">
        <v>7.1979887783527374E-2</v>
      </c>
      <c r="F111" s="84">
        <v>0</v>
      </c>
      <c r="G111" s="84">
        <v>0</v>
      </c>
      <c r="H111" s="84">
        <v>0</v>
      </c>
      <c r="I111" s="84">
        <v>0</v>
      </c>
      <c r="J111" s="84">
        <v>0</v>
      </c>
      <c r="K111" s="85">
        <v>0</v>
      </c>
    </row>
    <row r="112" spans="2:11" ht="15" x14ac:dyDescent="0.3">
      <c r="B112" s="98">
        <v>22</v>
      </c>
      <c r="C112" s="84">
        <v>0</v>
      </c>
      <c r="D112" s="84">
        <v>0</v>
      </c>
      <c r="E112" s="84">
        <v>3.5989943891763687E-2</v>
      </c>
      <c r="F112" s="84">
        <v>0</v>
      </c>
      <c r="G112" s="84">
        <v>0</v>
      </c>
      <c r="H112" s="84">
        <v>0</v>
      </c>
      <c r="I112" s="84">
        <v>0</v>
      </c>
      <c r="J112" s="84">
        <v>0</v>
      </c>
      <c r="K112" s="85">
        <v>2.1879084408283234E-2</v>
      </c>
    </row>
    <row r="113" spans="2:11" ht="15" x14ac:dyDescent="0.3">
      <c r="B113" s="98">
        <v>23</v>
      </c>
      <c r="C113" s="84">
        <v>0</v>
      </c>
      <c r="D113" s="84">
        <v>0</v>
      </c>
      <c r="E113" s="84">
        <v>3.7587385624647141E-2</v>
      </c>
      <c r="F113" s="84">
        <v>0</v>
      </c>
      <c r="G113" s="84">
        <v>1.8179338425397873E-2</v>
      </c>
      <c r="H113" s="84">
        <v>1.3644312508404255E-2</v>
      </c>
      <c r="I113" s="84">
        <v>0</v>
      </c>
      <c r="J113" s="84">
        <v>0</v>
      </c>
      <c r="K113" s="85">
        <v>0</v>
      </c>
    </row>
    <row r="114" spans="2:11" ht="15" x14ac:dyDescent="0.3">
      <c r="B114" s="98">
        <v>24</v>
      </c>
      <c r="C114" s="84">
        <v>0</v>
      </c>
      <c r="D114" s="84">
        <v>0</v>
      </c>
      <c r="E114" s="84">
        <v>5.3984913975000381E-2</v>
      </c>
      <c r="F114" s="84">
        <v>0</v>
      </c>
      <c r="G114" s="84">
        <v>0</v>
      </c>
      <c r="H114" s="84">
        <v>0</v>
      </c>
      <c r="I114" s="84">
        <v>0</v>
      </c>
      <c r="J114" s="84">
        <v>0</v>
      </c>
      <c r="K114" s="85">
        <v>0</v>
      </c>
    </row>
    <row r="115" spans="2:11" ht="15" x14ac:dyDescent="0.3">
      <c r="B115" s="98">
        <v>25</v>
      </c>
      <c r="C115" s="84">
        <v>0</v>
      </c>
      <c r="D115" s="84">
        <v>0</v>
      </c>
      <c r="E115" s="84">
        <v>3.5989943891763687E-2</v>
      </c>
      <c r="F115" s="84">
        <v>0</v>
      </c>
      <c r="G115" s="84">
        <v>0</v>
      </c>
      <c r="H115" s="84">
        <v>0</v>
      </c>
      <c r="I115" s="84">
        <v>0</v>
      </c>
      <c r="J115" s="84">
        <v>0</v>
      </c>
      <c r="K115" s="85">
        <v>0</v>
      </c>
    </row>
    <row r="116" spans="2:11" ht="15.6" thickBot="1" x14ac:dyDescent="0.35">
      <c r="B116" s="99">
        <v>26</v>
      </c>
      <c r="C116" s="86">
        <v>0</v>
      </c>
      <c r="D116" s="86">
        <v>0</v>
      </c>
      <c r="E116" s="86">
        <v>0</v>
      </c>
      <c r="F116" s="86">
        <v>0</v>
      </c>
      <c r="G116" s="86">
        <v>0</v>
      </c>
      <c r="H116" s="86">
        <v>0</v>
      </c>
      <c r="I116" s="86">
        <v>0</v>
      </c>
      <c r="J116" s="86">
        <v>0</v>
      </c>
      <c r="K116" s="87">
        <v>0</v>
      </c>
    </row>
    <row r="117" spans="2:11" x14ac:dyDescent="0.3">
      <c r="B117" s="5"/>
    </row>
  </sheetData>
  <mergeCells count="5">
    <mergeCell ref="C2:H2"/>
    <mergeCell ref="B8:B9"/>
    <mergeCell ref="C8:K8"/>
    <mergeCell ref="B63:B64"/>
    <mergeCell ref="C63:K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313" t="s">
        <v>931</v>
      </c>
      <c r="D2" s="313"/>
      <c r="E2" s="313"/>
      <c r="F2" s="313"/>
      <c r="G2" s="313"/>
      <c r="H2" s="313"/>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315" t="s">
        <v>475</v>
      </c>
      <c r="C8" s="315" t="s">
        <v>578</v>
      </c>
      <c r="D8" s="315"/>
      <c r="E8" s="315"/>
      <c r="F8" s="315"/>
      <c r="G8" s="315"/>
      <c r="H8" s="315"/>
      <c r="I8" s="315"/>
      <c r="J8" s="315"/>
      <c r="K8" s="315"/>
    </row>
    <row r="9" spans="2:12" ht="61.5" customHeight="1" thickBot="1" x14ac:dyDescent="0.35">
      <c r="B9" s="315"/>
      <c r="C9" s="26" t="s">
        <v>579</v>
      </c>
      <c r="D9" s="25" t="s">
        <v>580</v>
      </c>
      <c r="E9" s="24" t="s">
        <v>581</v>
      </c>
      <c r="F9" s="26" t="s">
        <v>582</v>
      </c>
      <c r="G9" s="57" t="s">
        <v>583</v>
      </c>
      <c r="H9" s="24" t="s">
        <v>584</v>
      </c>
      <c r="I9" s="24" t="s">
        <v>585</v>
      </c>
      <c r="J9" s="24" t="s">
        <v>586</v>
      </c>
      <c r="K9" s="24" t="s">
        <v>587</v>
      </c>
    </row>
    <row r="10" spans="2:12" ht="15" x14ac:dyDescent="0.3">
      <c r="B10" s="98">
        <v>27</v>
      </c>
      <c r="C10" s="84">
        <v>0.60598987340927124</v>
      </c>
      <c r="D10" s="84">
        <v>6.0885678976774216E-2</v>
      </c>
      <c r="E10" s="84">
        <v>0.16057218611240387</v>
      </c>
      <c r="F10" s="84">
        <v>0.22726409137248993</v>
      </c>
      <c r="G10" s="84">
        <v>0.34073594212532043</v>
      </c>
      <c r="H10" s="84">
        <v>0.6117253303527832</v>
      </c>
      <c r="I10" s="84">
        <v>1.167209267616272</v>
      </c>
      <c r="J10" s="84">
        <v>1.1060342788696289</v>
      </c>
      <c r="K10" s="85">
        <v>0.84415334463119507</v>
      </c>
    </row>
    <row r="11" spans="2:12" ht="15.6" x14ac:dyDescent="0.3">
      <c r="B11" s="28">
        <v>28</v>
      </c>
      <c r="C11" s="84">
        <v>0.47777271270751953</v>
      </c>
      <c r="D11" s="84">
        <v>8.8105805218219757E-2</v>
      </c>
      <c r="E11" s="84">
        <v>0.30645751953125</v>
      </c>
      <c r="F11" s="84">
        <v>0.31491178274154663</v>
      </c>
      <c r="G11" s="84">
        <v>0.68136513233184814</v>
      </c>
      <c r="H11" s="84">
        <v>1.1086874008178711</v>
      </c>
      <c r="I11" s="85">
        <v>1.8137001991271973</v>
      </c>
      <c r="J11" s="85">
        <v>1.6171196699142456</v>
      </c>
      <c r="K11" s="85">
        <v>0.70441740751266479</v>
      </c>
    </row>
    <row r="12" spans="2:12" ht="15.6" x14ac:dyDescent="0.3">
      <c r="B12" s="28">
        <v>29</v>
      </c>
      <c r="C12" s="84">
        <v>0.29399856925010681</v>
      </c>
      <c r="D12" s="84">
        <v>6.3345141708850861E-2</v>
      </c>
      <c r="E12" s="84">
        <v>0.10424789041280746</v>
      </c>
      <c r="F12" s="84">
        <v>0.32074430584907532</v>
      </c>
      <c r="G12" s="84">
        <v>0.46182239055633545</v>
      </c>
      <c r="H12" s="84">
        <v>0.98910665512084961</v>
      </c>
      <c r="I12" s="85">
        <v>1.0982376337051392</v>
      </c>
      <c r="J12" s="85">
        <v>1.0746715068817139</v>
      </c>
      <c r="K12" s="85">
        <v>0.2947750985622406</v>
      </c>
    </row>
    <row r="13" spans="2:12" ht="15.6" x14ac:dyDescent="0.3">
      <c r="B13" s="28">
        <v>30</v>
      </c>
      <c r="C13" s="84">
        <v>0.30772313475608826</v>
      </c>
      <c r="D13" s="84">
        <v>4.4172916561365128E-2</v>
      </c>
      <c r="E13" s="84">
        <v>0.19499246776103973</v>
      </c>
      <c r="F13" s="84">
        <v>0.15713553130626678</v>
      </c>
      <c r="G13" s="84">
        <v>0.32774725556373596</v>
      </c>
      <c r="H13" s="84">
        <v>0.56862777471542358</v>
      </c>
      <c r="I13" s="85">
        <v>0.74597251415252686</v>
      </c>
      <c r="J13" s="85">
        <v>0.7987099289894104</v>
      </c>
      <c r="K13" s="85">
        <v>1.0975481271743774</v>
      </c>
    </row>
    <row r="14" spans="2:12" ht="15.6" x14ac:dyDescent="0.3">
      <c r="B14" s="28">
        <v>31</v>
      </c>
      <c r="C14" s="84">
        <v>0.12936894595623016</v>
      </c>
      <c r="D14" s="84">
        <v>4.2626935988664627E-2</v>
      </c>
      <c r="E14" s="84">
        <v>0.12697203457355499</v>
      </c>
      <c r="F14" s="84">
        <v>0.1657780259847641</v>
      </c>
      <c r="G14" s="84">
        <v>0.36198675632476807</v>
      </c>
      <c r="H14" s="84">
        <v>0.62571895122528076</v>
      </c>
      <c r="I14" s="85">
        <v>0.83518463373184204</v>
      </c>
      <c r="J14" s="85">
        <v>0.91273391246795654</v>
      </c>
      <c r="K14" s="85">
        <v>0.39274829626083374</v>
      </c>
    </row>
    <row r="15" spans="2:12" ht="15.6" x14ac:dyDescent="0.3">
      <c r="B15" s="28">
        <v>32</v>
      </c>
      <c r="C15" s="84">
        <v>0.17444714903831482</v>
      </c>
      <c r="D15" s="84">
        <v>2.1982660517096519E-2</v>
      </c>
      <c r="E15" s="84">
        <v>8.6266390979290009E-2</v>
      </c>
      <c r="F15" s="84">
        <v>0.14744620025157928</v>
      </c>
      <c r="G15" s="84">
        <v>0.18445046246051788</v>
      </c>
      <c r="H15" s="84">
        <v>0.38409537076950073</v>
      </c>
      <c r="I15" s="85">
        <v>0.68178290128707886</v>
      </c>
      <c r="J15" s="85">
        <v>0.85556626319885254</v>
      </c>
      <c r="K15" s="85">
        <v>0.40525084733963013</v>
      </c>
    </row>
    <row r="16" spans="2:12" ht="15.6" x14ac:dyDescent="0.3">
      <c r="B16" s="28">
        <v>33</v>
      </c>
      <c r="C16" s="84">
        <v>0.25691518187522888</v>
      </c>
      <c r="D16" s="84">
        <v>2.1600678563117981E-2</v>
      </c>
      <c r="E16" s="84">
        <v>0.10799606889486313</v>
      </c>
      <c r="F16" s="84">
        <v>0.12750847637653351</v>
      </c>
      <c r="G16" s="84">
        <v>0.18366566300392151</v>
      </c>
      <c r="H16" s="84">
        <v>0.32053500413894653</v>
      </c>
      <c r="I16" s="85">
        <v>0.73026633262634277</v>
      </c>
      <c r="J16" s="85">
        <v>0.21246407926082611</v>
      </c>
      <c r="K16" s="85">
        <v>0.80388110876083374</v>
      </c>
    </row>
    <row r="17" spans="2:14" ht="15.6" x14ac:dyDescent="0.3">
      <c r="B17" s="28">
        <v>34</v>
      </c>
      <c r="C17" s="84">
        <v>4.3731503188610077E-2</v>
      </c>
      <c r="D17" s="84">
        <v>4.3613452464342117E-2</v>
      </c>
      <c r="E17" s="84">
        <v>6.4408987760543823E-2</v>
      </c>
      <c r="F17" s="84">
        <v>8.8147886097431183E-2</v>
      </c>
      <c r="G17" s="84">
        <v>9.1492228209972382E-2</v>
      </c>
      <c r="H17" s="84">
        <v>0.38051694631576538</v>
      </c>
      <c r="I17" s="85">
        <v>0.82482224702835083</v>
      </c>
      <c r="J17" s="85">
        <v>0.84595209360122681</v>
      </c>
      <c r="K17" s="85">
        <v>0.20139911770820618</v>
      </c>
    </row>
    <row r="18" spans="2:14" ht="15.6" x14ac:dyDescent="0.3">
      <c r="B18" s="28">
        <v>35</v>
      </c>
      <c r="C18" s="84">
        <v>9.0866588056087494E-2</v>
      </c>
      <c r="D18" s="84">
        <v>2.2728646174073219E-2</v>
      </c>
      <c r="E18" s="84">
        <v>6.8046808242797852E-2</v>
      </c>
      <c r="F18" s="84">
        <v>0.11472214758396149</v>
      </c>
      <c r="G18" s="84">
        <v>0.25079193711280823</v>
      </c>
      <c r="H18" s="84">
        <v>0.4430316686630249</v>
      </c>
      <c r="I18" s="85">
        <v>0.75431668758392334</v>
      </c>
      <c r="J18" s="85">
        <v>0.61533349752426147</v>
      </c>
      <c r="K18" s="85">
        <v>0.20836068689823151</v>
      </c>
    </row>
    <row r="19" spans="2:14" ht="15.6" x14ac:dyDescent="0.3">
      <c r="B19" s="28">
        <v>36</v>
      </c>
      <c r="C19" s="84">
        <v>0.31594178080558777</v>
      </c>
      <c r="D19" s="84">
        <v>0</v>
      </c>
      <c r="E19" s="84">
        <v>9.1303251683712006E-2</v>
      </c>
      <c r="F19" s="84">
        <v>0.11434976011514664</v>
      </c>
      <c r="G19" s="84">
        <v>0.19439274072647095</v>
      </c>
      <c r="H19" s="84">
        <v>0.29225173592567444</v>
      </c>
      <c r="I19" s="85">
        <v>0.50176781415939331</v>
      </c>
      <c r="J19" s="85">
        <v>0.6264001727104187</v>
      </c>
      <c r="K19" s="85">
        <v>0.21295693516731262</v>
      </c>
    </row>
    <row r="20" spans="2:14" ht="15.6" x14ac:dyDescent="0.3">
      <c r="B20" s="28">
        <v>37</v>
      </c>
      <c r="C20" s="84">
        <v>9.1942436993122101E-2</v>
      </c>
      <c r="D20" s="84">
        <v>4.6148598194122314E-2</v>
      </c>
      <c r="E20" s="84">
        <v>9.1994456946849823E-2</v>
      </c>
      <c r="F20" s="84">
        <v>7.2870261967182159E-2</v>
      </c>
      <c r="G20" s="84">
        <v>7.8107565641403198E-2</v>
      </c>
      <c r="H20" s="84">
        <v>0.36116999387741089</v>
      </c>
      <c r="I20" s="85">
        <v>0.39956685900688171</v>
      </c>
      <c r="J20" s="85">
        <v>0.54079097509384155</v>
      </c>
      <c r="K20" s="85">
        <v>0.64297449588775635</v>
      </c>
    </row>
    <row r="21" spans="2:14" ht="15.6" x14ac:dyDescent="0.3">
      <c r="B21" s="28">
        <v>38</v>
      </c>
      <c r="C21" s="84">
        <v>0.25976791977882385</v>
      </c>
      <c r="D21" s="84">
        <v>2.1677730605006218E-2</v>
      </c>
      <c r="E21" s="84">
        <v>0.10879328101873398</v>
      </c>
      <c r="F21" s="84">
        <v>7.8908130526542664E-2</v>
      </c>
      <c r="G21" s="84">
        <v>0.2219175398349762</v>
      </c>
      <c r="H21" s="84">
        <v>0.36308804154396057</v>
      </c>
      <c r="I21" s="85">
        <v>0.52922362089157104</v>
      </c>
      <c r="J21" s="85">
        <v>0.55496025085449219</v>
      </c>
      <c r="K21" s="85">
        <v>0.60932636260986328</v>
      </c>
    </row>
    <row r="22" spans="2:14" ht="15.6" x14ac:dyDescent="0.3">
      <c r="B22" s="28">
        <v>39</v>
      </c>
      <c r="C22" s="84">
        <v>0.16816671192646027</v>
      </c>
      <c r="D22" s="84">
        <v>0</v>
      </c>
      <c r="E22" s="84">
        <v>4.2510580271482468E-2</v>
      </c>
      <c r="F22" s="84">
        <v>9.657856822013855E-2</v>
      </c>
      <c r="G22" s="84">
        <v>0.34266248345375061</v>
      </c>
      <c r="H22" s="84">
        <v>0.35375210642814636</v>
      </c>
      <c r="I22" s="85">
        <v>0.78439623117446899</v>
      </c>
      <c r="J22" s="85">
        <v>0.8713996410369873</v>
      </c>
      <c r="K22" s="85">
        <v>0.78609633445739746</v>
      </c>
      <c r="N22" s="30"/>
    </row>
    <row r="23" spans="2:14" ht="15.6" x14ac:dyDescent="0.3">
      <c r="B23" s="28">
        <v>40</v>
      </c>
      <c r="C23" s="84">
        <v>0.25198268890380859</v>
      </c>
      <c r="D23" s="84">
        <v>4.2222578078508377E-2</v>
      </c>
      <c r="E23" s="84">
        <v>0.1471705287694931</v>
      </c>
      <c r="F23" s="84">
        <v>0.13297034800052643</v>
      </c>
      <c r="G23" s="84">
        <v>0.19579684734344482</v>
      </c>
      <c r="H23" s="84">
        <v>0.70051759481430054</v>
      </c>
      <c r="I23" s="85">
        <v>0.90332496166229248</v>
      </c>
      <c r="J23" s="85">
        <v>0.9927142858505249</v>
      </c>
      <c r="K23" s="85">
        <v>0.68721574544906616</v>
      </c>
    </row>
    <row r="24" spans="2:14" ht="15.6" x14ac:dyDescent="0.3">
      <c r="B24" s="28">
        <v>41</v>
      </c>
      <c r="C24" s="84">
        <v>0.12793520092964172</v>
      </c>
      <c r="D24" s="84">
        <v>4.2613275349140167E-2</v>
      </c>
      <c r="E24" s="84">
        <v>0</v>
      </c>
      <c r="F24" s="84">
        <v>0.13534641265869141</v>
      </c>
      <c r="G24" s="84">
        <v>0.34424993395805359</v>
      </c>
      <c r="H24" s="84">
        <v>0.54565060138702393</v>
      </c>
      <c r="I24" s="85">
        <v>0.92091548442840576</v>
      </c>
      <c r="J24" s="85">
        <v>1.1367841958999634</v>
      </c>
      <c r="K24" s="85">
        <v>0.69787567853927612</v>
      </c>
    </row>
    <row r="25" spans="2:14" ht="15.6" x14ac:dyDescent="0.3">
      <c r="B25" s="28">
        <v>42</v>
      </c>
      <c r="C25" s="84">
        <v>4.3922681361436844E-2</v>
      </c>
      <c r="D25" s="84">
        <v>0</v>
      </c>
      <c r="E25" s="84">
        <v>2.1790143102407455E-2</v>
      </c>
      <c r="F25" s="84">
        <v>0.17944101989269257</v>
      </c>
      <c r="G25" s="84">
        <v>0.35289132595062256</v>
      </c>
      <c r="H25" s="84">
        <v>0.4282383918762207</v>
      </c>
      <c r="I25" s="85">
        <v>1.0612046718597412</v>
      </c>
      <c r="J25" s="85">
        <v>1.155584454536438</v>
      </c>
      <c r="K25" s="85">
        <v>0.60887187719345093</v>
      </c>
    </row>
    <row r="26" spans="2:14" ht="15.6" x14ac:dyDescent="0.3">
      <c r="B26" s="28">
        <v>43</v>
      </c>
      <c r="C26" s="84">
        <v>0.35451987385749817</v>
      </c>
      <c r="D26" s="84">
        <v>2.2212991490960121E-2</v>
      </c>
      <c r="E26" s="84">
        <v>6.6514424979686737E-2</v>
      </c>
      <c r="F26" s="84">
        <v>0.17204175889492035</v>
      </c>
      <c r="G26" s="84">
        <v>0.31948700547218323</v>
      </c>
      <c r="H26" s="84">
        <v>0.54014253616333008</v>
      </c>
      <c r="I26" s="85">
        <v>0.87106633186340332</v>
      </c>
      <c r="J26" s="85">
        <v>0.99626141786575317</v>
      </c>
      <c r="K26" s="85">
        <v>0.92138159275054932</v>
      </c>
    </row>
    <row r="27" spans="2:14" ht="15.6" x14ac:dyDescent="0.3">
      <c r="B27" s="28">
        <v>44</v>
      </c>
      <c r="C27" s="84">
        <v>0.18452814221382141</v>
      </c>
      <c r="D27" s="84">
        <v>2.2720249369740486E-2</v>
      </c>
      <c r="E27" s="84">
        <v>2.2667050361633301E-2</v>
      </c>
      <c r="F27" s="84">
        <v>9.3234874308109283E-2</v>
      </c>
      <c r="G27" s="84">
        <v>0.17429214715957642</v>
      </c>
      <c r="H27" s="84">
        <v>0.2462584376335144</v>
      </c>
      <c r="I27" s="85">
        <v>0.5579569935798645</v>
      </c>
      <c r="J27" s="85">
        <v>0.540363609790802</v>
      </c>
      <c r="K27" s="85">
        <v>0.42776769399642944</v>
      </c>
    </row>
    <row r="28" spans="2:14" ht="15.6" x14ac:dyDescent="0.3">
      <c r="B28" s="28">
        <v>45</v>
      </c>
      <c r="C28" s="84">
        <v>8.5741415619850159E-2</v>
      </c>
      <c r="D28" s="84">
        <v>2.1464603021740913E-2</v>
      </c>
      <c r="E28" s="84">
        <v>2.1437894552946091E-2</v>
      </c>
      <c r="F28" s="84">
        <v>5.7925842702388763E-2</v>
      </c>
      <c r="G28" s="84">
        <v>0.3260570764541626</v>
      </c>
      <c r="H28" s="84">
        <v>0.2523958683013916</v>
      </c>
      <c r="I28" s="85">
        <v>0.37550505995750427</v>
      </c>
      <c r="J28" s="85">
        <v>0.38239115476608276</v>
      </c>
      <c r="K28" s="85">
        <v>0.80683064460754395</v>
      </c>
    </row>
    <row r="29" spans="2:14" ht="15.6" x14ac:dyDescent="0.3">
      <c r="B29" s="28">
        <v>46</v>
      </c>
      <c r="C29" s="84">
        <v>0.1287909597158432</v>
      </c>
      <c r="D29" s="84">
        <v>0</v>
      </c>
      <c r="E29" s="84">
        <v>6.426595151424408E-2</v>
      </c>
      <c r="F29" s="84">
        <v>9.6687786281108856E-2</v>
      </c>
      <c r="G29" s="84">
        <v>0.14520415663719177</v>
      </c>
      <c r="H29" s="84">
        <v>0.25167852640151978</v>
      </c>
      <c r="I29" s="85">
        <v>0.37417894601821899</v>
      </c>
      <c r="J29" s="85">
        <v>0.42399722337722778</v>
      </c>
      <c r="K29" s="85">
        <v>0.50362205505371094</v>
      </c>
    </row>
    <row r="30" spans="2:14" ht="15.6" x14ac:dyDescent="0.3">
      <c r="B30" s="28">
        <v>47</v>
      </c>
      <c r="C30" s="84">
        <v>9.1063611209392548E-2</v>
      </c>
      <c r="D30" s="84">
        <v>0</v>
      </c>
      <c r="E30" s="84">
        <v>2.2752957418560982E-2</v>
      </c>
      <c r="F30" s="84">
        <v>2.0602323114871979E-2</v>
      </c>
      <c r="G30" s="84">
        <v>0.15348346531391144</v>
      </c>
      <c r="H30" s="84">
        <v>0.30929118394851685</v>
      </c>
      <c r="I30" s="85">
        <v>0.39283180236816406</v>
      </c>
      <c r="J30" s="85">
        <v>0.22189845144748688</v>
      </c>
      <c r="K30" s="85">
        <v>0.42198589444160461</v>
      </c>
    </row>
    <row r="31" spans="2:14" ht="15.6" x14ac:dyDescent="0.3">
      <c r="B31" s="28">
        <v>48</v>
      </c>
      <c r="C31" s="84">
        <v>0.14370280504226685</v>
      </c>
      <c r="D31" s="84">
        <v>2.3851281031966209E-2</v>
      </c>
      <c r="E31" s="84">
        <v>2.3716617375612259E-2</v>
      </c>
      <c r="F31" s="84">
        <v>7.565733790397644E-2</v>
      </c>
      <c r="G31" s="84">
        <v>0.12113645672798157</v>
      </c>
      <c r="H31" s="84">
        <v>0.27990302443504333</v>
      </c>
      <c r="I31" s="85">
        <v>0.55357205867767334</v>
      </c>
      <c r="J31" s="85">
        <v>0.51559972763061523</v>
      </c>
      <c r="K31" s="85">
        <v>0.22194872796535492</v>
      </c>
    </row>
    <row r="32" spans="2:14" ht="15.6" x14ac:dyDescent="0.3">
      <c r="B32" s="28">
        <v>49</v>
      </c>
      <c r="C32" s="84">
        <v>0.26957446336746216</v>
      </c>
      <c r="D32" s="84">
        <v>0</v>
      </c>
      <c r="E32" s="84">
        <v>6.9135874509811401E-2</v>
      </c>
      <c r="F32" s="84">
        <v>6.2448285520076752E-2</v>
      </c>
      <c r="G32" s="84">
        <v>9.7355931997299194E-2</v>
      </c>
      <c r="H32" s="84">
        <v>0.22552993893623352</v>
      </c>
      <c r="I32" s="85">
        <v>0.29425555467605591</v>
      </c>
      <c r="J32" s="85">
        <v>0.76598972082138062</v>
      </c>
      <c r="K32" s="85">
        <v>0</v>
      </c>
    </row>
    <row r="33" spans="2:11" ht="15.6" x14ac:dyDescent="0.3">
      <c r="B33" s="28">
        <v>50</v>
      </c>
      <c r="C33" s="84">
        <v>0.17796356976032257</v>
      </c>
      <c r="D33" s="84">
        <v>0</v>
      </c>
      <c r="E33" s="84">
        <v>2.228676900267601E-2</v>
      </c>
      <c r="F33" s="84">
        <v>0.13112479448318481</v>
      </c>
      <c r="G33" s="84">
        <v>0.18859957158565521</v>
      </c>
      <c r="H33" s="84">
        <v>0.43536913394927979</v>
      </c>
      <c r="I33" s="85">
        <v>0.62256079912185669</v>
      </c>
      <c r="J33" s="85">
        <v>0.96244704723358154</v>
      </c>
      <c r="K33" s="85">
        <v>1.0308310985565186</v>
      </c>
    </row>
    <row r="34" spans="2:11" ht="15.6" x14ac:dyDescent="0.3">
      <c r="B34" s="28">
        <v>51</v>
      </c>
      <c r="C34" s="84">
        <v>0.23425644636154175</v>
      </c>
      <c r="D34" s="84">
        <v>4.7431860119104385E-2</v>
      </c>
      <c r="E34" s="84">
        <v>7.0449426770210266E-2</v>
      </c>
      <c r="F34" s="84">
        <v>0.20359185338020325</v>
      </c>
      <c r="G34" s="84">
        <v>0.31908059120178223</v>
      </c>
      <c r="H34" s="84">
        <v>0.50623416900634766</v>
      </c>
      <c r="I34" s="85">
        <v>0.60153305530548096</v>
      </c>
      <c r="J34" s="85">
        <v>0.97284513711929321</v>
      </c>
      <c r="K34" s="85">
        <v>0.65886789560317993</v>
      </c>
    </row>
    <row r="35" spans="2:11" ht="15.6" x14ac:dyDescent="0.3">
      <c r="B35" s="28">
        <v>52</v>
      </c>
      <c r="C35" s="84">
        <v>0.36117985844612122</v>
      </c>
      <c r="D35" s="84">
        <v>0</v>
      </c>
      <c r="E35" s="84">
        <v>9.0921945869922638E-2</v>
      </c>
      <c r="F35" s="84">
        <v>0.14554363489151001</v>
      </c>
      <c r="G35" s="84">
        <v>0.25198709964752197</v>
      </c>
      <c r="H35" s="84">
        <v>0.4679010808467865</v>
      </c>
      <c r="I35" s="85">
        <v>0.63451272249221802</v>
      </c>
      <c r="J35" s="85">
        <v>1.2521958351135254</v>
      </c>
      <c r="K35" s="85">
        <v>0.42236328125</v>
      </c>
    </row>
    <row r="36" spans="2:11" ht="15.6" x14ac:dyDescent="0.3">
      <c r="B36" s="28">
        <v>1</v>
      </c>
      <c r="C36" s="84">
        <v>0.31285935640335083</v>
      </c>
      <c r="D36" s="84">
        <v>2.2728651762008667E-2</v>
      </c>
      <c r="E36" s="84">
        <v>4.4509496539831161E-2</v>
      </c>
      <c r="F36" s="84">
        <v>0.12151730060577393</v>
      </c>
      <c r="G36" s="84">
        <v>0.20633497834205627</v>
      </c>
      <c r="H36" s="84">
        <v>0.56188637018203735</v>
      </c>
      <c r="I36" s="85">
        <v>0.76655119657516479</v>
      </c>
      <c r="J36" s="85">
        <v>0.82123380899429321</v>
      </c>
      <c r="K36" s="85">
        <v>0.20463477075099945</v>
      </c>
    </row>
    <row r="37" spans="2:11" ht="15.6" x14ac:dyDescent="0.3">
      <c r="B37" s="28">
        <v>2</v>
      </c>
      <c r="C37" s="84">
        <v>0.2765277624130249</v>
      </c>
      <c r="D37" s="84">
        <v>0</v>
      </c>
      <c r="E37" s="84">
        <v>6.9030769169330597E-2</v>
      </c>
      <c r="F37" s="84">
        <v>0.11487624049186707</v>
      </c>
      <c r="G37" s="84">
        <v>0.17502893507480621</v>
      </c>
      <c r="H37" s="84">
        <v>0.40247899293899536</v>
      </c>
      <c r="I37" s="85">
        <v>0.63758248090744019</v>
      </c>
      <c r="J37" s="85">
        <v>0.58435660600662231</v>
      </c>
      <c r="K37" s="85">
        <v>0.74584323167800903</v>
      </c>
    </row>
    <row r="38" spans="2:11" ht="15.6" x14ac:dyDescent="0.3">
      <c r="B38" s="28">
        <v>3</v>
      </c>
      <c r="C38" s="84">
        <v>0.28072288632392883</v>
      </c>
      <c r="D38" s="84">
        <v>2.3572284728288651E-2</v>
      </c>
      <c r="E38" s="84">
        <v>0</v>
      </c>
      <c r="F38" s="84">
        <v>7.4688166379928589E-2</v>
      </c>
      <c r="G38" s="84">
        <v>0.21700944006443024</v>
      </c>
      <c r="H38" s="84">
        <v>0.2495625913143158</v>
      </c>
      <c r="I38" s="85">
        <v>0.40342804789543152</v>
      </c>
      <c r="J38" s="85">
        <v>0.54677075147628784</v>
      </c>
      <c r="K38" s="85">
        <v>0.53974753618240356</v>
      </c>
    </row>
    <row r="39" spans="2:11" ht="15.6" x14ac:dyDescent="0.3">
      <c r="B39" s="28">
        <v>4</v>
      </c>
      <c r="C39" s="84">
        <v>0.13235343992710114</v>
      </c>
      <c r="D39" s="84">
        <v>0</v>
      </c>
      <c r="E39" s="84">
        <v>4.4038962572813034E-2</v>
      </c>
      <c r="F39" s="84">
        <v>0.15059071779251099</v>
      </c>
      <c r="G39" s="84">
        <v>0.18613852560520172</v>
      </c>
      <c r="H39" s="84">
        <v>0.42874741554260254</v>
      </c>
      <c r="I39" s="85">
        <v>0.48283177614212036</v>
      </c>
      <c r="J39" s="85">
        <v>0.73147916793823242</v>
      </c>
      <c r="K39" s="85">
        <v>0.61095750331878662</v>
      </c>
    </row>
    <row r="40" spans="2:11" ht="15.6" x14ac:dyDescent="0.3">
      <c r="B40" s="28">
        <v>5</v>
      </c>
      <c r="C40" s="84">
        <v>0</v>
      </c>
      <c r="D40" s="84">
        <v>4.6482205390930176E-2</v>
      </c>
      <c r="E40" s="84">
        <v>2.3498084396123886E-2</v>
      </c>
      <c r="F40" s="84">
        <v>9.6550300717353821E-2</v>
      </c>
      <c r="G40" s="84">
        <v>0.15989133715629578</v>
      </c>
      <c r="H40" s="84">
        <v>0.39239111542701721</v>
      </c>
      <c r="I40" s="85">
        <v>0.5181577205657959</v>
      </c>
      <c r="J40" s="85">
        <v>1.0170800685882568</v>
      </c>
      <c r="K40" s="85">
        <v>0.10942092537879944</v>
      </c>
    </row>
    <row r="41" spans="2:11" ht="15.6" x14ac:dyDescent="0.3">
      <c r="B41" s="28">
        <v>6</v>
      </c>
      <c r="C41" s="84">
        <v>4.1784849017858505E-2</v>
      </c>
      <c r="D41" s="84">
        <v>2.0868906751275063E-2</v>
      </c>
      <c r="E41" s="84">
        <v>8.3970211446285248E-2</v>
      </c>
      <c r="F41" s="84">
        <v>0.11396816372871399</v>
      </c>
      <c r="G41" s="84">
        <v>0.24961768090724945</v>
      </c>
      <c r="H41" s="84">
        <v>0.47478196024894714</v>
      </c>
      <c r="I41" s="85">
        <v>0.49024653434753418</v>
      </c>
      <c r="J41" s="85">
        <v>1.0375032424926758</v>
      </c>
      <c r="K41" s="85">
        <v>0.68570512533187866</v>
      </c>
    </row>
    <row r="42" spans="2:11" ht="15.6" x14ac:dyDescent="0.3">
      <c r="B42" s="28">
        <v>7</v>
      </c>
      <c r="C42" s="84">
        <v>0.13199019432067871</v>
      </c>
      <c r="D42" s="84">
        <v>0</v>
      </c>
      <c r="E42" s="84">
        <v>8.8609553873538971E-2</v>
      </c>
      <c r="F42" s="84">
        <v>0.18073295056819916</v>
      </c>
      <c r="G42" s="84">
        <v>0.18698693811893463</v>
      </c>
      <c r="H42" s="84">
        <v>0.19475683569908142</v>
      </c>
      <c r="I42" s="85">
        <v>0.56367617845535278</v>
      </c>
      <c r="J42" s="85">
        <v>1.1273229122161865</v>
      </c>
      <c r="K42" s="85">
        <v>0.30738964676856995</v>
      </c>
    </row>
    <row r="43" spans="2:11" ht="15.6" x14ac:dyDescent="0.3">
      <c r="B43" s="28">
        <v>8</v>
      </c>
      <c r="C43" s="84">
        <v>4.4126205146312714E-2</v>
      </c>
      <c r="D43" s="84">
        <v>2.1925030276179314E-2</v>
      </c>
      <c r="E43" s="84">
        <v>6.6410839557647705E-2</v>
      </c>
      <c r="F43" s="84">
        <v>7.9944588243961334E-2</v>
      </c>
      <c r="G43" s="84">
        <v>0.22607189416885376</v>
      </c>
      <c r="H43" s="84">
        <v>0.32803648710250854</v>
      </c>
      <c r="I43" s="85">
        <v>0.46872571110725403</v>
      </c>
      <c r="J43" s="85">
        <v>1.1457525491714478</v>
      </c>
      <c r="K43" s="85">
        <v>1.0422018766403198</v>
      </c>
    </row>
    <row r="44" spans="2:11" ht="15.6" x14ac:dyDescent="0.3">
      <c r="B44" s="28">
        <v>9</v>
      </c>
      <c r="C44" s="84">
        <v>8.4898613393306732E-2</v>
      </c>
      <c r="D44" s="84">
        <v>2.1146785467863083E-2</v>
      </c>
      <c r="E44" s="84">
        <v>6.4114198088645935E-2</v>
      </c>
      <c r="F44" s="84">
        <v>0.11567842960357666</v>
      </c>
      <c r="G44" s="84">
        <v>0.27186781167984009</v>
      </c>
      <c r="H44" s="84">
        <v>0.39976224303245544</v>
      </c>
      <c r="I44" s="85">
        <v>0.60029757022857666</v>
      </c>
      <c r="J44" s="85">
        <v>1.355469822883606</v>
      </c>
      <c r="K44" s="85">
        <v>0.50110596418380737</v>
      </c>
    </row>
    <row r="45" spans="2:11" ht="15.6" x14ac:dyDescent="0.3">
      <c r="B45" s="28">
        <v>10</v>
      </c>
      <c r="C45" s="84">
        <v>0.1769043356180191</v>
      </c>
      <c r="D45" s="84">
        <v>4.428483173251152E-2</v>
      </c>
      <c r="E45" s="84">
        <v>0.13504964113235474</v>
      </c>
      <c r="F45" s="84">
        <v>0.1208355650305748</v>
      </c>
      <c r="G45" s="84">
        <v>0.22511334717273712</v>
      </c>
      <c r="H45" s="84">
        <v>0.54340124130249023</v>
      </c>
      <c r="I45" s="85">
        <v>0.84924817085266113</v>
      </c>
      <c r="J45" s="85">
        <v>1.2623981237411499</v>
      </c>
      <c r="K45" s="85">
        <v>0.82355445623397827</v>
      </c>
    </row>
    <row r="46" spans="2:11" ht="15.6" x14ac:dyDescent="0.3">
      <c r="B46" s="28">
        <v>11</v>
      </c>
      <c r="C46" s="84">
        <v>0.2120940238237381</v>
      </c>
      <c r="D46" s="84">
        <v>2.1157613024115562E-2</v>
      </c>
      <c r="E46" s="84">
        <v>6.4010336995124817E-2</v>
      </c>
      <c r="F46" s="84">
        <v>8.6788520216941833E-2</v>
      </c>
      <c r="G46" s="84">
        <v>0.16244229674339294</v>
      </c>
      <c r="H46" s="84">
        <v>0.75119441747665405</v>
      </c>
      <c r="I46" s="85">
        <v>0.61927253007888794</v>
      </c>
      <c r="J46" s="85">
        <v>1.0067236423492432</v>
      </c>
      <c r="K46" s="85">
        <v>0.59706425666809082</v>
      </c>
    </row>
    <row r="47" spans="2:11" ht="15.6" x14ac:dyDescent="0.3">
      <c r="B47" s="28">
        <v>12</v>
      </c>
      <c r="C47" s="84">
        <v>8.5758402943611145E-2</v>
      </c>
      <c r="D47" s="84">
        <v>2.1428598091006279E-2</v>
      </c>
      <c r="E47" s="84">
        <v>2.2094320505857468E-2</v>
      </c>
      <c r="F47" s="84">
        <v>9.9091120064258575E-2</v>
      </c>
      <c r="G47" s="84">
        <v>0.33605602383613586</v>
      </c>
      <c r="H47" s="84">
        <v>0.43382272124290466</v>
      </c>
      <c r="I47" s="85">
        <v>0.61813801527023315</v>
      </c>
      <c r="J47" s="85">
        <v>1.1752007007598877</v>
      </c>
      <c r="K47" s="85">
        <v>0.7191702127456665</v>
      </c>
    </row>
    <row r="48" spans="2:11" ht="15.6" x14ac:dyDescent="0.3">
      <c r="B48" s="28">
        <v>13</v>
      </c>
      <c r="C48" s="84">
        <v>0.17615783214569092</v>
      </c>
      <c r="D48" s="84">
        <v>2.1648170426487923E-2</v>
      </c>
      <c r="E48" s="84">
        <v>2.2034391760826111E-2</v>
      </c>
      <c r="F48" s="84">
        <v>5.9963759034872055E-2</v>
      </c>
      <c r="G48" s="84">
        <v>0.29858750104904175</v>
      </c>
      <c r="H48" s="84">
        <v>0.38848790526390076</v>
      </c>
      <c r="I48" s="85">
        <v>0.61463725566864014</v>
      </c>
      <c r="J48" s="85">
        <v>1.1697918176651001</v>
      </c>
      <c r="K48" s="85">
        <v>0.61576354503631592</v>
      </c>
    </row>
    <row r="49" spans="2:11" ht="15.6" x14ac:dyDescent="0.3">
      <c r="B49" s="28">
        <v>14</v>
      </c>
      <c r="C49" s="84">
        <v>0.23062592744827271</v>
      </c>
      <c r="D49" s="84">
        <v>4.6177059412002563E-2</v>
      </c>
      <c r="E49" s="84">
        <v>4.76272813975811E-2</v>
      </c>
      <c r="F49" s="84">
        <v>8.5166290402412415E-2</v>
      </c>
      <c r="G49" s="84">
        <v>9.9109657108783722E-2</v>
      </c>
      <c r="H49" s="84">
        <v>0.45818206667900085</v>
      </c>
      <c r="I49" s="85">
        <v>0.45984524488449097</v>
      </c>
      <c r="J49" s="85">
        <v>0.82214945554733276</v>
      </c>
      <c r="K49" s="85">
        <v>0.43100011348724365</v>
      </c>
    </row>
    <row r="50" spans="2:11" ht="15.6" x14ac:dyDescent="0.3">
      <c r="B50" s="28">
        <v>15</v>
      </c>
      <c r="C50" s="84">
        <v>9.0327098965644836E-2</v>
      </c>
      <c r="D50" s="84">
        <v>0</v>
      </c>
      <c r="E50" s="84">
        <v>9.1956049203872681E-2</v>
      </c>
      <c r="F50" s="84">
        <v>2.0748909562826157E-2</v>
      </c>
      <c r="G50" s="84">
        <v>0.26896372437477112</v>
      </c>
      <c r="H50" s="84">
        <v>0.22227111458778381</v>
      </c>
      <c r="I50" s="85">
        <v>0.54962527751922607</v>
      </c>
      <c r="J50" s="85">
        <v>0.92794996500015259</v>
      </c>
      <c r="K50" s="85">
        <v>0.41675564646720886</v>
      </c>
    </row>
    <row r="51" spans="2:11" ht="15.6" x14ac:dyDescent="0.3">
      <c r="B51" s="28">
        <v>16</v>
      </c>
      <c r="C51" s="84">
        <v>8.6267359554767609E-2</v>
      </c>
      <c r="D51" s="84">
        <v>4.3094810098409653E-2</v>
      </c>
      <c r="E51" s="84">
        <v>4.4210139662027359E-2</v>
      </c>
      <c r="F51" s="84">
        <v>5.9674866497516632E-2</v>
      </c>
      <c r="G51" s="84">
        <v>0.18726083636283875</v>
      </c>
      <c r="H51" s="84">
        <v>0.21695837378501892</v>
      </c>
      <c r="I51" s="85">
        <v>0.28289955854415894</v>
      </c>
      <c r="J51" s="85">
        <v>0.78388094902038574</v>
      </c>
      <c r="K51" s="85">
        <v>0.30851373076438904</v>
      </c>
    </row>
    <row r="52" spans="2:11" ht="15.6" x14ac:dyDescent="0.3">
      <c r="B52" s="28">
        <v>17</v>
      </c>
      <c r="C52" s="84">
        <v>0</v>
      </c>
      <c r="D52" s="84">
        <v>0</v>
      </c>
      <c r="E52" s="84">
        <v>9.2119455337524414E-2</v>
      </c>
      <c r="F52" s="84">
        <v>6.2058299779891968E-2</v>
      </c>
      <c r="G52" s="84">
        <v>0.11671757698059082</v>
      </c>
      <c r="H52" s="84">
        <v>0.42874747514724731</v>
      </c>
      <c r="I52" s="85">
        <v>0.34804379940032959</v>
      </c>
      <c r="J52" s="85">
        <v>0.49818006157875061</v>
      </c>
      <c r="K52" s="85">
        <v>0.10743573307991028</v>
      </c>
    </row>
    <row r="53" spans="2:11" ht="15.6" x14ac:dyDescent="0.3">
      <c r="B53" s="28">
        <v>18</v>
      </c>
      <c r="C53" s="84">
        <v>0.17325498163700104</v>
      </c>
      <c r="D53" s="84">
        <v>2.1705906838178635E-2</v>
      </c>
      <c r="E53" s="84">
        <v>6.7007109522819519E-2</v>
      </c>
      <c r="F53" s="84">
        <v>8.0027177929878235E-2</v>
      </c>
      <c r="G53" s="84">
        <v>5.6462500244379044E-2</v>
      </c>
      <c r="H53" s="84">
        <v>0.15322932600975037</v>
      </c>
      <c r="I53" s="85">
        <v>0.31195837259292603</v>
      </c>
      <c r="J53" s="85">
        <v>0.48344656825065613</v>
      </c>
      <c r="K53" s="85">
        <v>0.31257131695747375</v>
      </c>
    </row>
    <row r="54" spans="2:11" ht="15.6" x14ac:dyDescent="0.3">
      <c r="B54" s="28">
        <v>19</v>
      </c>
      <c r="C54" s="84">
        <v>9.064946323633194E-2</v>
      </c>
      <c r="D54" s="84">
        <v>2.3023940622806549E-2</v>
      </c>
      <c r="E54" s="84">
        <v>2.3378124460577965E-2</v>
      </c>
      <c r="F54" s="84">
        <v>5.2048861980438232E-2</v>
      </c>
      <c r="G54" s="84">
        <v>7.8127667307853699E-2</v>
      </c>
      <c r="H54" s="84">
        <v>0.2267022579908371</v>
      </c>
      <c r="I54" s="85">
        <v>0.26944270730018616</v>
      </c>
      <c r="J54" s="85">
        <v>0.50098055601119995</v>
      </c>
      <c r="K54" s="85">
        <v>0.10789721459150314</v>
      </c>
    </row>
    <row r="55" spans="2:11" ht="15.6" x14ac:dyDescent="0.3">
      <c r="B55" s="28">
        <v>20</v>
      </c>
      <c r="C55" s="84">
        <v>8.8933669030666351E-2</v>
      </c>
      <c r="D55" s="84">
        <v>2.2326182574033737E-2</v>
      </c>
      <c r="E55" s="84">
        <v>0</v>
      </c>
      <c r="F55" s="84">
        <v>4.0696527808904648E-2</v>
      </c>
      <c r="G55" s="84">
        <v>0.20949128270149231</v>
      </c>
      <c r="H55" s="84">
        <v>0.22057384252548218</v>
      </c>
      <c r="I55" s="85">
        <v>0.36588335037231445</v>
      </c>
      <c r="J55" s="85">
        <v>0.1329571008682251</v>
      </c>
      <c r="K55" s="85">
        <v>0.31644302606582642</v>
      </c>
    </row>
    <row r="56" spans="2:11" ht="15.6" x14ac:dyDescent="0.3">
      <c r="B56" s="28">
        <v>21</v>
      </c>
      <c r="C56" s="84">
        <v>0.10309044271707535</v>
      </c>
      <c r="D56" s="84">
        <v>0</v>
      </c>
      <c r="E56" s="84">
        <v>0.10494077205657959</v>
      </c>
      <c r="F56" s="84">
        <v>3.6185137927532196E-2</v>
      </c>
      <c r="G56" s="84">
        <v>0.11244647204875946</v>
      </c>
      <c r="H56" s="84">
        <v>0.28553858399391174</v>
      </c>
      <c r="I56" s="85">
        <v>0.33760786056518555</v>
      </c>
      <c r="J56" s="85">
        <v>0.56931042671203613</v>
      </c>
      <c r="K56" s="85">
        <v>0.24407835304737091</v>
      </c>
    </row>
    <row r="57" spans="2:11" ht="15.6" x14ac:dyDescent="0.3">
      <c r="B57" s="28">
        <v>22</v>
      </c>
      <c r="C57" s="84">
        <v>9.2846505343914032E-2</v>
      </c>
      <c r="D57" s="84">
        <v>0</v>
      </c>
      <c r="E57" s="84">
        <v>0</v>
      </c>
      <c r="F57" s="84">
        <v>1.079134363681078E-2</v>
      </c>
      <c r="G57" s="84">
        <v>7.9866573214530945E-2</v>
      </c>
      <c r="H57" s="84">
        <v>0.25311008095741272</v>
      </c>
      <c r="I57" s="85">
        <v>0.24339361488819122</v>
      </c>
      <c r="J57" s="85">
        <v>0.22850927710533142</v>
      </c>
      <c r="K57" s="85">
        <v>0.32460016012191772</v>
      </c>
    </row>
    <row r="58" spans="2:11" ht="15.6" x14ac:dyDescent="0.3">
      <c r="B58" s="28">
        <v>23</v>
      </c>
      <c r="C58" s="84">
        <v>9.8773673176765442E-2</v>
      </c>
      <c r="D58" s="84">
        <v>0</v>
      </c>
      <c r="E58" s="84">
        <v>2.436470240354538E-2</v>
      </c>
      <c r="F58" s="84">
        <v>3.3691748976707458E-2</v>
      </c>
      <c r="G58" s="84">
        <v>6.2858790159225464E-2</v>
      </c>
      <c r="H58" s="84">
        <v>0.14445975422859192</v>
      </c>
      <c r="I58" s="85">
        <v>0.19904719293117523</v>
      </c>
      <c r="J58" s="85">
        <v>0.33661583065986633</v>
      </c>
      <c r="K58" s="85">
        <v>0.11511228978633881</v>
      </c>
    </row>
    <row r="59" spans="2:11" ht="15.6" x14ac:dyDescent="0.3">
      <c r="B59" s="28">
        <v>24</v>
      </c>
      <c r="C59" s="84">
        <v>0</v>
      </c>
      <c r="D59" s="84">
        <v>0</v>
      </c>
      <c r="E59" s="84">
        <v>2.4675626307725906E-2</v>
      </c>
      <c r="F59" s="84">
        <v>1.1116771958768368E-2</v>
      </c>
      <c r="G59" s="84">
        <v>4.1586976498365402E-2</v>
      </c>
      <c r="H59" s="84">
        <v>0.1448160856962204</v>
      </c>
      <c r="I59" s="85">
        <v>0.1993989497423172</v>
      </c>
      <c r="J59" s="85">
        <v>0.38541215658187866</v>
      </c>
      <c r="K59" s="85">
        <v>0</v>
      </c>
    </row>
    <row r="60" spans="2:11" ht="15.6" x14ac:dyDescent="0.3">
      <c r="B60" s="28">
        <v>25</v>
      </c>
      <c r="C60" s="84">
        <v>5.2609730511903763E-2</v>
      </c>
      <c r="D60" s="84">
        <v>2.6866430416703224E-2</v>
      </c>
      <c r="E60" s="84">
        <v>0</v>
      </c>
      <c r="F60" s="84">
        <v>0</v>
      </c>
      <c r="G60" s="84">
        <v>6.6188767552375793E-2</v>
      </c>
      <c r="H60" s="84">
        <v>5.1037177443504333E-2</v>
      </c>
      <c r="I60" s="85">
        <v>0.18027232587337494</v>
      </c>
      <c r="J60" s="85">
        <v>0.2535129189491272</v>
      </c>
      <c r="K60" s="85">
        <v>0</v>
      </c>
    </row>
    <row r="61" spans="2:11" ht="16.2" thickBot="1" x14ac:dyDescent="0.35">
      <c r="B61" s="32">
        <v>26</v>
      </c>
      <c r="C61" s="86">
        <v>5.4770272225141525E-2</v>
      </c>
      <c r="D61" s="86">
        <v>0</v>
      </c>
      <c r="E61" s="86">
        <v>0</v>
      </c>
      <c r="F61" s="86">
        <v>3.7870019674301147E-2</v>
      </c>
      <c r="G61" s="86">
        <v>4.6574287116527557E-2</v>
      </c>
      <c r="H61" s="86">
        <v>5.3830049932003021E-2</v>
      </c>
      <c r="I61" s="87">
        <v>3.148346021771431E-2</v>
      </c>
      <c r="J61" s="87">
        <v>0.10625812411308289</v>
      </c>
      <c r="K61" s="87">
        <v>0.25192946195602417</v>
      </c>
    </row>
    <row r="62" spans="2:11" ht="14.1" customHeight="1" thickBot="1" x14ac:dyDescent="0.35"/>
    <row r="63" spans="2:11" ht="18" thickBot="1" x14ac:dyDescent="0.35">
      <c r="B63" s="315" t="s">
        <v>475</v>
      </c>
      <c r="C63" s="315" t="s">
        <v>930</v>
      </c>
      <c r="D63" s="315"/>
      <c r="E63" s="315"/>
      <c r="F63" s="315"/>
      <c r="G63" s="315"/>
      <c r="H63" s="315"/>
      <c r="I63" s="315"/>
      <c r="J63" s="315"/>
    </row>
    <row r="64" spans="2:11" ht="18" thickBot="1" x14ac:dyDescent="0.35">
      <c r="B64" s="315"/>
      <c r="C64" s="26" t="s">
        <v>579</v>
      </c>
      <c r="D64" s="25" t="s">
        <v>580</v>
      </c>
      <c r="E64" s="24" t="s">
        <v>932</v>
      </c>
      <c r="F64" s="26" t="s">
        <v>583</v>
      </c>
      <c r="G64" s="57" t="s">
        <v>584</v>
      </c>
      <c r="H64" s="24" t="s">
        <v>585</v>
      </c>
      <c r="I64" s="24" t="s">
        <v>586</v>
      </c>
      <c r="J64" s="24" t="s">
        <v>933</v>
      </c>
    </row>
    <row r="65" spans="2:10" ht="15" x14ac:dyDescent="0.3">
      <c r="B65" s="97">
        <v>27</v>
      </c>
      <c r="C65" s="228">
        <v>0.11626167595386505</v>
      </c>
      <c r="D65" s="228">
        <v>0</v>
      </c>
      <c r="E65" s="228">
        <v>6.1158579774200916E-3</v>
      </c>
      <c r="F65" s="228">
        <v>0</v>
      </c>
      <c r="G65" s="228">
        <v>1.9484400749206543E-2</v>
      </c>
      <c r="H65" s="228">
        <v>0</v>
      </c>
      <c r="I65" s="228">
        <v>0</v>
      </c>
      <c r="J65" s="229">
        <v>0</v>
      </c>
    </row>
    <row r="66" spans="2:10" ht="15.6" x14ac:dyDescent="0.3">
      <c r="B66" s="28">
        <v>28</v>
      </c>
      <c r="C66" s="84">
        <v>0</v>
      </c>
      <c r="D66" s="84">
        <v>0</v>
      </c>
      <c r="E66" s="84">
        <v>6.0908119194209576E-3</v>
      </c>
      <c r="F66" s="84">
        <v>0</v>
      </c>
      <c r="G66" s="84">
        <v>1.9361354410648346E-2</v>
      </c>
      <c r="H66" s="84">
        <v>0</v>
      </c>
      <c r="I66" s="85">
        <v>3.8729637861251831E-2</v>
      </c>
      <c r="J66" s="85">
        <v>0</v>
      </c>
    </row>
    <row r="67" spans="2:10" ht="15.6" x14ac:dyDescent="0.3">
      <c r="B67" s="28">
        <v>29</v>
      </c>
      <c r="C67" s="84">
        <v>0</v>
      </c>
      <c r="D67" s="84">
        <v>0</v>
      </c>
      <c r="E67" s="84">
        <v>6.2005165964365005E-3</v>
      </c>
      <c r="F67" s="84">
        <v>0</v>
      </c>
      <c r="G67" s="84">
        <v>0</v>
      </c>
      <c r="H67" s="84">
        <v>2.3332975804805756E-2</v>
      </c>
      <c r="I67" s="85">
        <v>0</v>
      </c>
      <c r="J67" s="85">
        <v>0</v>
      </c>
    </row>
    <row r="68" spans="2:10" ht="15.6" x14ac:dyDescent="0.3">
      <c r="B68" s="28">
        <v>30</v>
      </c>
      <c r="C68" s="84">
        <v>4.0585864335298538E-2</v>
      </c>
      <c r="D68" s="84">
        <v>1.9798683002591133E-2</v>
      </c>
      <c r="E68" s="84">
        <v>0</v>
      </c>
      <c r="F68" s="84">
        <v>0</v>
      </c>
      <c r="G68" s="84">
        <v>0</v>
      </c>
      <c r="H68" s="84">
        <v>0</v>
      </c>
      <c r="I68" s="85">
        <v>0</v>
      </c>
      <c r="J68" s="85">
        <v>0</v>
      </c>
    </row>
    <row r="69" spans="2:10" ht="15.6" x14ac:dyDescent="0.3">
      <c r="B69" s="28">
        <v>31</v>
      </c>
      <c r="C69" s="84">
        <v>0</v>
      </c>
      <c r="D69" s="84">
        <v>2.0269930362701416E-2</v>
      </c>
      <c r="E69" s="84">
        <v>0</v>
      </c>
      <c r="F69" s="84">
        <v>1.7601341009140015E-2</v>
      </c>
      <c r="G69" s="84">
        <v>2.0307017490267754E-2</v>
      </c>
      <c r="H69" s="84">
        <v>0</v>
      </c>
      <c r="I69" s="85">
        <v>0</v>
      </c>
      <c r="J69" s="85">
        <v>0</v>
      </c>
    </row>
    <row r="70" spans="2:10" ht="15.6" x14ac:dyDescent="0.3">
      <c r="B70" s="28">
        <v>32</v>
      </c>
      <c r="C70" s="84">
        <v>4.2376581579446793E-2</v>
      </c>
      <c r="D70" s="84">
        <v>0</v>
      </c>
      <c r="E70" s="84">
        <v>1.2986316345632076E-2</v>
      </c>
      <c r="F70" s="84">
        <v>1.7732756212353706E-2</v>
      </c>
      <c r="G70" s="84">
        <v>2.0514752715826035E-2</v>
      </c>
      <c r="H70" s="84">
        <v>0</v>
      </c>
      <c r="I70" s="85">
        <v>0</v>
      </c>
      <c r="J70" s="85">
        <v>0</v>
      </c>
    </row>
    <row r="71" spans="2:10" ht="15.6" x14ac:dyDescent="0.3">
      <c r="B71" s="28">
        <v>33</v>
      </c>
      <c r="C71" s="84">
        <v>0</v>
      </c>
      <c r="D71" s="84">
        <v>2.0438257604837418E-2</v>
      </c>
      <c r="E71" s="84">
        <v>6.4731854945421219E-3</v>
      </c>
      <c r="F71" s="84">
        <v>0</v>
      </c>
      <c r="G71" s="84">
        <v>0</v>
      </c>
      <c r="H71" s="84">
        <v>0</v>
      </c>
      <c r="I71" s="85">
        <v>0</v>
      </c>
      <c r="J71" s="85">
        <v>0</v>
      </c>
    </row>
    <row r="72" spans="2:10" ht="15.6" x14ac:dyDescent="0.3">
      <c r="B72" s="28">
        <v>34</v>
      </c>
      <c r="C72" s="84">
        <v>3.8860470056533813E-2</v>
      </c>
      <c r="D72" s="84">
        <v>1.9103635102510452E-2</v>
      </c>
      <c r="E72" s="84">
        <v>6.0888701118528843E-3</v>
      </c>
      <c r="F72" s="84">
        <v>1.6610134392976761E-2</v>
      </c>
      <c r="G72" s="84">
        <v>0</v>
      </c>
      <c r="H72" s="84">
        <v>2.2780241444706917E-2</v>
      </c>
      <c r="I72" s="85">
        <v>0</v>
      </c>
      <c r="J72" s="85">
        <v>0</v>
      </c>
    </row>
    <row r="73" spans="2:10" ht="15.6" x14ac:dyDescent="0.3">
      <c r="B73" s="28">
        <v>35</v>
      </c>
      <c r="C73" s="84">
        <v>0</v>
      </c>
      <c r="D73" s="84">
        <v>0</v>
      </c>
      <c r="E73" s="84">
        <v>0</v>
      </c>
      <c r="F73" s="84">
        <v>0</v>
      </c>
      <c r="G73" s="84">
        <v>0</v>
      </c>
      <c r="H73" s="84">
        <v>0</v>
      </c>
      <c r="I73" s="85">
        <v>0</v>
      </c>
      <c r="J73" s="85">
        <v>0</v>
      </c>
    </row>
    <row r="74" spans="2:10" ht="15.6" x14ac:dyDescent="0.3">
      <c r="B74" s="28">
        <v>36</v>
      </c>
      <c r="C74" s="84">
        <v>4.0074329823255539E-2</v>
      </c>
      <c r="D74" s="84">
        <v>0</v>
      </c>
      <c r="E74" s="84">
        <v>1.2558091431856155E-2</v>
      </c>
      <c r="F74" s="84">
        <v>1.7102550715208054E-2</v>
      </c>
      <c r="G74" s="84">
        <v>0</v>
      </c>
      <c r="H74" s="84">
        <v>0</v>
      </c>
      <c r="I74" s="85">
        <v>0</v>
      </c>
      <c r="J74" s="85">
        <v>0</v>
      </c>
    </row>
    <row r="75" spans="2:10" ht="15.6" x14ac:dyDescent="0.3">
      <c r="B75" s="28">
        <v>37</v>
      </c>
      <c r="C75" s="84">
        <v>3.9133183658123016E-2</v>
      </c>
      <c r="D75" s="84">
        <v>0</v>
      </c>
      <c r="E75" s="84">
        <v>0</v>
      </c>
      <c r="F75" s="84">
        <v>1.6690386459231377E-2</v>
      </c>
      <c r="G75" s="84">
        <v>1.9504887983202934E-2</v>
      </c>
      <c r="H75" s="84">
        <v>0</v>
      </c>
      <c r="I75" s="85">
        <v>0</v>
      </c>
      <c r="J75" s="85">
        <v>0</v>
      </c>
    </row>
    <row r="76" spans="2:10" ht="15.6" x14ac:dyDescent="0.3">
      <c r="B76" s="28">
        <v>38</v>
      </c>
      <c r="C76" s="84">
        <v>8.1068582832813263E-2</v>
      </c>
      <c r="D76" s="84">
        <v>3.9741724729537964E-2</v>
      </c>
      <c r="E76" s="84">
        <v>6.2638856470584869E-3</v>
      </c>
      <c r="F76" s="84">
        <v>1.7120979726314545E-2</v>
      </c>
      <c r="G76" s="84">
        <v>1.9870173186063766E-2</v>
      </c>
      <c r="H76" s="84">
        <v>0</v>
      </c>
      <c r="I76" s="85">
        <v>0</v>
      </c>
      <c r="J76" s="85">
        <v>0</v>
      </c>
    </row>
    <row r="77" spans="2:10" ht="15.6" x14ac:dyDescent="0.3">
      <c r="B77" s="28">
        <v>39</v>
      </c>
      <c r="C77" s="84">
        <v>3.7823770195245743E-2</v>
      </c>
      <c r="D77" s="84">
        <v>1.8434453755617142E-2</v>
      </c>
      <c r="E77" s="84">
        <v>2.33274195343256E-2</v>
      </c>
      <c r="F77" s="84">
        <v>3.1959839165210724E-2</v>
      </c>
      <c r="G77" s="84">
        <v>3.7068992853164673E-2</v>
      </c>
      <c r="H77" s="84">
        <v>2.1995540708303452E-2</v>
      </c>
      <c r="I77" s="85">
        <v>0</v>
      </c>
      <c r="J77" s="85">
        <v>0</v>
      </c>
    </row>
    <row r="78" spans="2:10" ht="15.6" x14ac:dyDescent="0.3">
      <c r="B78" s="28">
        <v>40</v>
      </c>
      <c r="C78" s="84">
        <v>3.9067354053258896E-2</v>
      </c>
      <c r="D78" s="84">
        <v>9.5542356371879578E-2</v>
      </c>
      <c r="E78" s="84">
        <v>1.8272960558533669E-2</v>
      </c>
      <c r="F78" s="84">
        <v>3.3230248838663101E-2</v>
      </c>
      <c r="G78" s="84">
        <v>3.8531970232725143E-2</v>
      </c>
      <c r="H78" s="84">
        <v>0</v>
      </c>
      <c r="I78" s="85">
        <v>3.8619909435510635E-2</v>
      </c>
      <c r="J78" s="85">
        <v>0.18421091139316559</v>
      </c>
    </row>
    <row r="79" spans="2:10" ht="15.6" x14ac:dyDescent="0.3">
      <c r="B79" s="28">
        <v>41</v>
      </c>
      <c r="C79" s="84">
        <v>0.19364893436431885</v>
      </c>
      <c r="D79" s="84">
        <v>1.8923316150903702E-2</v>
      </c>
      <c r="E79" s="84">
        <v>2.3960540071129799E-2</v>
      </c>
      <c r="F79" s="84">
        <v>6.5704211592674255E-2</v>
      </c>
      <c r="G79" s="84">
        <v>1.9047532230615616E-2</v>
      </c>
      <c r="H79" s="84">
        <v>6.7405857145786285E-2</v>
      </c>
      <c r="I79" s="85">
        <v>0</v>
      </c>
      <c r="J79" s="85">
        <v>0</v>
      </c>
    </row>
    <row r="80" spans="2:10" ht="15.6" x14ac:dyDescent="0.3">
      <c r="B80" s="28">
        <v>42</v>
      </c>
      <c r="C80" s="84">
        <v>0.36093395948410034</v>
      </c>
      <c r="D80" s="84">
        <v>7.7972665429115295E-2</v>
      </c>
      <c r="E80" s="84">
        <v>8.0764815211296082E-2</v>
      </c>
      <c r="F80" s="84">
        <v>3.4009087830781937E-2</v>
      </c>
      <c r="G80" s="84">
        <v>3.9182066917419434E-2</v>
      </c>
      <c r="H80" s="84">
        <v>6.9367401301860809E-2</v>
      </c>
      <c r="I80" s="85">
        <v>7.8562527894973755E-2</v>
      </c>
      <c r="J80" s="85">
        <v>0</v>
      </c>
    </row>
    <row r="81" spans="2:10" ht="15.6" x14ac:dyDescent="0.3">
      <c r="B81" s="28">
        <v>43</v>
      </c>
      <c r="C81" s="84">
        <v>0.38810428977012634</v>
      </c>
      <c r="D81" s="84">
        <v>3.7671566009521484E-2</v>
      </c>
      <c r="E81" s="84">
        <v>5.946672335267067E-2</v>
      </c>
      <c r="F81" s="84">
        <v>6.5322481095790863E-2</v>
      </c>
      <c r="G81" s="84">
        <v>0</v>
      </c>
      <c r="H81" s="84">
        <v>8.9379981160163879E-2</v>
      </c>
      <c r="I81" s="85">
        <v>3.7929948419332504E-2</v>
      </c>
      <c r="J81" s="85">
        <v>9.0479642152786255E-2</v>
      </c>
    </row>
    <row r="82" spans="2:10" ht="15.6" x14ac:dyDescent="0.3">
      <c r="B82" s="28">
        <v>44</v>
      </c>
      <c r="C82" s="84">
        <v>0.19472399353981018</v>
      </c>
      <c r="D82" s="84">
        <v>3.7723612040281296E-2</v>
      </c>
      <c r="E82" s="84">
        <v>2.383907325565815E-2</v>
      </c>
      <c r="F82" s="84">
        <v>0.13119186460971832</v>
      </c>
      <c r="G82" s="84">
        <v>3.8092032074928284E-2</v>
      </c>
      <c r="H82" s="84">
        <v>9.03669074177742E-2</v>
      </c>
      <c r="I82" s="85">
        <v>0.11498363316059113</v>
      </c>
      <c r="J82" s="85">
        <v>9.1502271592617035E-2</v>
      </c>
    </row>
    <row r="83" spans="2:10" ht="15.6" x14ac:dyDescent="0.3">
      <c r="B83" s="28">
        <v>45</v>
      </c>
      <c r="C83" s="84">
        <v>0</v>
      </c>
      <c r="D83" s="84">
        <v>0.11369375139474869</v>
      </c>
      <c r="E83" s="84">
        <v>4.223940521478653E-2</v>
      </c>
      <c r="F83" s="84">
        <v>4.9231093376874924E-2</v>
      </c>
      <c r="G83" s="84">
        <v>5.6937698274850845E-2</v>
      </c>
      <c r="H83" s="84">
        <v>8.9313283562660217E-2</v>
      </c>
      <c r="I83" s="85">
        <v>0</v>
      </c>
      <c r="J83" s="85">
        <v>0.26945996284484863</v>
      </c>
    </row>
    <row r="84" spans="2:10" ht="15.6" x14ac:dyDescent="0.3">
      <c r="B84" s="28">
        <v>46</v>
      </c>
      <c r="C84" s="84">
        <v>0.38854402303695679</v>
      </c>
      <c r="D84" s="84">
        <v>0.16805458068847656</v>
      </c>
      <c r="E84" s="84">
        <v>7.1115583181381226E-2</v>
      </c>
      <c r="F84" s="84">
        <v>0.14603583514690399</v>
      </c>
      <c r="G84" s="84">
        <v>3.7685420364141464E-2</v>
      </c>
      <c r="H84" s="84">
        <v>0.20109516382217407</v>
      </c>
      <c r="I84" s="85">
        <v>7.5754359364509583E-2</v>
      </c>
      <c r="J84" s="85">
        <v>0.18062327802181244</v>
      </c>
    </row>
    <row r="85" spans="2:10" ht="15.6" x14ac:dyDescent="0.3">
      <c r="B85" s="28">
        <v>47</v>
      </c>
      <c r="C85" s="84">
        <v>0.23960120975971222</v>
      </c>
      <c r="D85" s="84">
        <v>0.1926911473274231</v>
      </c>
      <c r="E85" s="84">
        <v>0.12798526883125305</v>
      </c>
      <c r="F85" s="84">
        <v>0.18381695449352264</v>
      </c>
      <c r="G85" s="84">
        <v>0.25204318761825562</v>
      </c>
      <c r="H85" s="84">
        <v>0.13748545944690704</v>
      </c>
      <c r="I85" s="85">
        <v>0.11663693934679031</v>
      </c>
      <c r="J85" s="85">
        <v>0</v>
      </c>
    </row>
    <row r="86" spans="2:10" ht="15.6" x14ac:dyDescent="0.3">
      <c r="B86" s="28">
        <v>48</v>
      </c>
      <c r="C86" s="84">
        <v>0.2433900386095047</v>
      </c>
      <c r="D86" s="84">
        <v>0.25550836324691772</v>
      </c>
      <c r="E86" s="84">
        <v>8.6545668542385101E-2</v>
      </c>
      <c r="F86" s="84">
        <v>3.4008145332336426E-2</v>
      </c>
      <c r="G86" s="84">
        <v>0.15789298713207245</v>
      </c>
      <c r="H86" s="84">
        <v>0.23395310342311859</v>
      </c>
      <c r="I86" s="85">
        <v>7.9512394964694977E-2</v>
      </c>
      <c r="J86" s="85">
        <v>9.5101058483123779E-2</v>
      </c>
    </row>
    <row r="87" spans="2:10" ht="15.6" x14ac:dyDescent="0.3">
      <c r="B87" s="28">
        <v>49</v>
      </c>
      <c r="C87" s="84">
        <v>0.78920638561248779</v>
      </c>
      <c r="D87" s="84">
        <v>0.21913357079029083</v>
      </c>
      <c r="E87" s="84">
        <v>0.20212443172931671</v>
      </c>
      <c r="F87" s="84">
        <v>0.22212417423725128</v>
      </c>
      <c r="G87" s="84">
        <v>0.25766539573669434</v>
      </c>
      <c r="H87" s="84">
        <v>0.24015580117702484</v>
      </c>
      <c r="I87" s="85">
        <v>0.59252476692199707</v>
      </c>
      <c r="J87" s="85">
        <v>0.1765056848526001</v>
      </c>
    </row>
    <row r="88" spans="2:10" ht="15.6" x14ac:dyDescent="0.3">
      <c r="B88" s="28">
        <v>50</v>
      </c>
      <c r="C88" s="84">
        <v>0.74148857593536377</v>
      </c>
      <c r="D88" s="84">
        <v>0.30399295687675476</v>
      </c>
      <c r="E88" s="84">
        <v>0.27538427710533142</v>
      </c>
      <c r="F88" s="84">
        <v>0.34304004907608032</v>
      </c>
      <c r="G88" s="84">
        <v>0.37741893529891968</v>
      </c>
      <c r="H88" s="84">
        <v>0.69112539291381836</v>
      </c>
      <c r="I88" s="85">
        <v>0.52877020835876465</v>
      </c>
      <c r="J88" s="85">
        <v>0.35929444432258606</v>
      </c>
    </row>
    <row r="89" spans="2:10" ht="15.6" x14ac:dyDescent="0.3">
      <c r="B89" s="28">
        <v>51</v>
      </c>
      <c r="C89" s="84">
        <v>0.79040497541427612</v>
      </c>
      <c r="D89" s="84">
        <v>0.77705544233322144</v>
      </c>
      <c r="E89" s="84">
        <v>0.43464106321334839</v>
      </c>
      <c r="F89" s="84">
        <v>0.59856665134429932</v>
      </c>
      <c r="G89" s="84">
        <v>0.68998169898986816</v>
      </c>
      <c r="H89" s="84">
        <v>1.1273202896118164</v>
      </c>
      <c r="I89" s="85">
        <v>0.88772249221801758</v>
      </c>
      <c r="J89" s="85">
        <v>0.38211730122566223</v>
      </c>
    </row>
    <row r="90" spans="2:10" ht="15.6" x14ac:dyDescent="0.3">
      <c r="B90" s="28">
        <v>52</v>
      </c>
      <c r="C90" s="84">
        <v>0.75743001699447632</v>
      </c>
      <c r="D90" s="84">
        <v>0.13048575818538666</v>
      </c>
      <c r="E90" s="84">
        <v>0.46363410353660583</v>
      </c>
      <c r="F90" s="84">
        <v>0.53221350908279419</v>
      </c>
      <c r="G90" s="84">
        <v>1.0967427492141724</v>
      </c>
      <c r="H90" s="84">
        <v>1.0302884578704834</v>
      </c>
      <c r="I90" s="85">
        <v>1.3692491054534912</v>
      </c>
      <c r="J90" s="85">
        <v>0.52676767110824585</v>
      </c>
    </row>
    <row r="91" spans="2:10" ht="15.6" x14ac:dyDescent="0.3">
      <c r="B91" s="28">
        <v>1</v>
      </c>
      <c r="C91" s="84">
        <v>0.35231390595436096</v>
      </c>
      <c r="D91" s="84">
        <v>0.15300609171390533</v>
      </c>
      <c r="E91" s="84">
        <v>0.21751238405704498</v>
      </c>
      <c r="F91" s="84">
        <v>0.49571314454078674</v>
      </c>
      <c r="G91" s="84">
        <v>0.28625434637069702</v>
      </c>
      <c r="H91" s="84">
        <v>0.76647144556045532</v>
      </c>
      <c r="I91" s="85">
        <v>0.45848846435546875</v>
      </c>
      <c r="J91" s="85">
        <v>0.27328476309776306</v>
      </c>
    </row>
    <row r="92" spans="2:10" ht="15.6" x14ac:dyDescent="0.3">
      <c r="B92" s="28">
        <v>2</v>
      </c>
      <c r="C92" s="84">
        <v>0.11594225466251373</v>
      </c>
      <c r="D92" s="84">
        <v>5.7249307632446289E-2</v>
      </c>
      <c r="E92" s="84">
        <v>7.8962057828903198E-2</v>
      </c>
      <c r="F92" s="84">
        <v>0.13144482672214508</v>
      </c>
      <c r="G92" s="84">
        <v>0.26505428552627563</v>
      </c>
      <c r="H92" s="84">
        <v>0.31103962659835815</v>
      </c>
      <c r="I92" s="85">
        <v>0.22507762908935547</v>
      </c>
      <c r="J92" s="85">
        <v>0.17811627686023712</v>
      </c>
    </row>
    <row r="93" spans="2:10" ht="15.6" x14ac:dyDescent="0.3">
      <c r="B93" s="28">
        <v>3</v>
      </c>
      <c r="C93" s="84">
        <v>0.11707888543605804</v>
      </c>
      <c r="D93" s="84">
        <v>7.6850332319736481E-2</v>
      </c>
      <c r="E93" s="84">
        <v>7.9789891839027405E-2</v>
      </c>
      <c r="F93" s="84">
        <v>4.9805574119091034E-2</v>
      </c>
      <c r="G93" s="84">
        <v>7.6512105762958527E-2</v>
      </c>
      <c r="H93" s="84">
        <v>0.1795613020658493</v>
      </c>
      <c r="I93" s="85">
        <v>0.11372251808643341</v>
      </c>
      <c r="J93" s="85">
        <v>0</v>
      </c>
    </row>
    <row r="94" spans="2:10" ht="15.6" x14ac:dyDescent="0.3">
      <c r="B94" s="28">
        <v>4</v>
      </c>
      <c r="C94" s="84">
        <v>0.11946536600589752</v>
      </c>
      <c r="D94" s="84">
        <v>3.9162687957286835E-2</v>
      </c>
      <c r="E94" s="84">
        <v>3.1192686408758163E-2</v>
      </c>
      <c r="F94" s="84">
        <v>0.10152756422758102</v>
      </c>
      <c r="G94" s="84">
        <v>7.8080303966999054E-2</v>
      </c>
      <c r="H94" s="84">
        <v>6.8857058882713318E-2</v>
      </c>
      <c r="I94" s="85">
        <v>0.15491746366024017</v>
      </c>
      <c r="J94" s="85">
        <v>0</v>
      </c>
    </row>
    <row r="95" spans="2:10" ht="15.6" x14ac:dyDescent="0.3">
      <c r="B95" s="28">
        <v>5</v>
      </c>
      <c r="C95" s="84">
        <v>0.15694719552993774</v>
      </c>
      <c r="D95" s="84">
        <v>3.8599658757448196E-2</v>
      </c>
      <c r="E95" s="84">
        <v>4.2961336672306061E-2</v>
      </c>
      <c r="F95" s="84">
        <v>3.319169208407402E-2</v>
      </c>
      <c r="G95" s="84">
        <v>1.9128212705254555E-2</v>
      </c>
      <c r="H95" s="84">
        <v>0.13465924561023712</v>
      </c>
      <c r="I95" s="85">
        <v>0.18946261703968048</v>
      </c>
      <c r="J95" s="85">
        <v>8.9986726641654968E-2</v>
      </c>
    </row>
    <row r="96" spans="2:10" ht="15.6" x14ac:dyDescent="0.3">
      <c r="B96" s="28">
        <v>6</v>
      </c>
      <c r="C96" s="84">
        <v>4.0479537099599838E-2</v>
      </c>
      <c r="D96" s="84">
        <v>3.996967151761055E-2</v>
      </c>
      <c r="E96" s="84">
        <v>3.1612716615200043E-2</v>
      </c>
      <c r="F96" s="84">
        <v>5.122462660074234E-2</v>
      </c>
      <c r="G96" s="84">
        <v>3.9308506995439529E-2</v>
      </c>
      <c r="H96" s="84">
        <v>4.6192161738872528E-2</v>
      </c>
      <c r="I96" s="85">
        <v>7.8012153506278992E-2</v>
      </c>
      <c r="J96" s="85">
        <v>0</v>
      </c>
    </row>
    <row r="97" spans="2:10" ht="15.6" x14ac:dyDescent="0.3">
      <c r="B97" s="28">
        <v>7</v>
      </c>
      <c r="C97" s="84">
        <v>7.9765267670154572E-2</v>
      </c>
      <c r="D97" s="84">
        <v>3.9043940603733063E-2</v>
      </c>
      <c r="E97" s="84">
        <v>4.310724139213562E-2</v>
      </c>
      <c r="F97" s="84">
        <v>3.3409211784601212E-2</v>
      </c>
      <c r="G97" s="84">
        <v>5.7780534029006958E-2</v>
      </c>
      <c r="H97" s="84">
        <v>6.7946739494800568E-2</v>
      </c>
      <c r="I97" s="85">
        <v>7.6675944030284882E-2</v>
      </c>
      <c r="J97" s="85">
        <v>0</v>
      </c>
    </row>
    <row r="98" spans="2:10" ht="15.6" x14ac:dyDescent="0.3">
      <c r="B98" s="28">
        <v>8</v>
      </c>
      <c r="C98" s="84">
        <v>0.16355082392692566</v>
      </c>
      <c r="D98" s="84">
        <v>0</v>
      </c>
      <c r="E98" s="84">
        <v>3.7607021629810333E-2</v>
      </c>
      <c r="F98" s="84">
        <v>0</v>
      </c>
      <c r="G98" s="84">
        <v>5.9124846011400223E-2</v>
      </c>
      <c r="H98" s="84">
        <v>9.2935375869274139E-2</v>
      </c>
      <c r="I98" s="85">
        <v>7.8723110258579254E-2</v>
      </c>
      <c r="J98" s="85">
        <v>9.4039939343929291E-2</v>
      </c>
    </row>
    <row r="99" spans="2:10" ht="15.6" x14ac:dyDescent="0.3">
      <c r="B99" s="28">
        <v>9</v>
      </c>
      <c r="C99" s="84">
        <v>4.0019944310188293E-2</v>
      </c>
      <c r="D99" s="84">
        <v>1.9624743610620499E-2</v>
      </c>
      <c r="E99" s="84">
        <v>3.7018533796072006E-2</v>
      </c>
      <c r="F99" s="84">
        <v>3.3744275569915771E-2</v>
      </c>
      <c r="G99" s="84">
        <v>1.9549030810594559E-2</v>
      </c>
      <c r="H99" s="84">
        <v>2.3089030757546425E-2</v>
      </c>
      <c r="I99" s="85">
        <v>3.9095409214496613E-2</v>
      </c>
      <c r="J99" s="85">
        <v>0</v>
      </c>
    </row>
    <row r="100" spans="2:10" ht="15.6" x14ac:dyDescent="0.3">
      <c r="B100" s="28">
        <v>10</v>
      </c>
      <c r="C100" s="84">
        <v>7.9647861421108246E-2</v>
      </c>
      <c r="D100" s="84">
        <v>5.8603823184967041E-2</v>
      </c>
      <c r="E100" s="84">
        <v>4.2946789413690567E-2</v>
      </c>
      <c r="F100" s="84">
        <v>3.3420823514461517E-2</v>
      </c>
      <c r="G100" s="84">
        <v>0</v>
      </c>
      <c r="H100" s="84">
        <v>0</v>
      </c>
      <c r="I100" s="85">
        <v>3.8530047982931137E-2</v>
      </c>
      <c r="J100" s="85">
        <v>0</v>
      </c>
    </row>
    <row r="101" spans="2:10" ht="15.6" x14ac:dyDescent="0.3">
      <c r="B101" s="28">
        <v>11</v>
      </c>
      <c r="C101" s="84">
        <v>0.51713180541992188</v>
      </c>
      <c r="D101" s="84">
        <v>0.11785337328910828</v>
      </c>
      <c r="E101" s="84">
        <v>3.7580247968435287E-2</v>
      </c>
      <c r="F101" s="84">
        <v>1.695425808429718E-2</v>
      </c>
      <c r="G101" s="84">
        <v>3.9070658385753632E-2</v>
      </c>
      <c r="H101" s="84">
        <v>2.2928502410650253E-2</v>
      </c>
      <c r="I101" s="85">
        <v>0</v>
      </c>
      <c r="J101" s="85">
        <v>0</v>
      </c>
    </row>
    <row r="102" spans="2:10" ht="15.6" x14ac:dyDescent="0.3">
      <c r="B102" s="28">
        <v>12</v>
      </c>
      <c r="C102" s="84">
        <v>0.28013503551483154</v>
      </c>
      <c r="D102" s="84">
        <v>1.956748403608799E-2</v>
      </c>
      <c r="E102" s="84">
        <v>5.5468570441007614E-2</v>
      </c>
      <c r="F102" s="84">
        <v>3.3715691417455673E-2</v>
      </c>
      <c r="G102" s="84">
        <v>3.9128001779317856E-2</v>
      </c>
      <c r="H102" s="84">
        <v>2.3077229037880898E-2</v>
      </c>
      <c r="I102" s="85">
        <v>3.9068404585123062E-2</v>
      </c>
      <c r="J102" s="85">
        <v>0</v>
      </c>
    </row>
    <row r="103" spans="2:10" ht="15.6" x14ac:dyDescent="0.3">
      <c r="B103" s="28">
        <v>13</v>
      </c>
      <c r="C103" s="84">
        <v>0.20310540497303009</v>
      </c>
      <c r="D103" s="84">
        <v>3.9732985198497772E-2</v>
      </c>
      <c r="E103" s="84">
        <v>2.501753531396389E-2</v>
      </c>
      <c r="F103" s="84">
        <v>1.7080457881093025E-2</v>
      </c>
      <c r="G103" s="84">
        <v>3.9539076387882233E-2</v>
      </c>
      <c r="H103" s="84">
        <v>6.9928459823131561E-2</v>
      </c>
      <c r="I103" s="85">
        <v>3.9502676576375961E-2</v>
      </c>
      <c r="J103" s="85">
        <v>0</v>
      </c>
    </row>
    <row r="104" spans="2:10" ht="15.6" x14ac:dyDescent="0.3">
      <c r="B104" s="28">
        <v>14</v>
      </c>
      <c r="C104" s="84">
        <v>0.1205674409866333</v>
      </c>
      <c r="D104" s="84">
        <v>3.9701793342828751E-2</v>
      </c>
      <c r="E104" s="84">
        <v>5.6707393378019333E-2</v>
      </c>
      <c r="F104" s="84">
        <v>1.7122657969594002E-2</v>
      </c>
      <c r="G104" s="84">
        <v>0</v>
      </c>
      <c r="H104" s="84">
        <v>4.6637646853923798E-2</v>
      </c>
      <c r="I104" s="85">
        <v>3.936656191945076E-2</v>
      </c>
      <c r="J104" s="85">
        <v>0</v>
      </c>
    </row>
    <row r="105" spans="2:10" ht="15.6" x14ac:dyDescent="0.3">
      <c r="B105" s="28">
        <v>15</v>
      </c>
      <c r="C105" s="84">
        <v>0.23480875790119171</v>
      </c>
      <c r="D105" s="84">
        <v>3.8392521440982819E-2</v>
      </c>
      <c r="E105" s="84">
        <v>3.6309882998466492E-2</v>
      </c>
      <c r="F105" s="84">
        <v>1.6556927934288979E-2</v>
      </c>
      <c r="G105" s="84">
        <v>0</v>
      </c>
      <c r="H105" s="84">
        <v>6.7691870033740997E-2</v>
      </c>
      <c r="I105" s="85">
        <v>3.824363648891449E-2</v>
      </c>
      <c r="J105" s="85">
        <v>0</v>
      </c>
    </row>
    <row r="106" spans="2:10" ht="15.6" x14ac:dyDescent="0.3">
      <c r="B106" s="28">
        <v>16</v>
      </c>
      <c r="C106" s="84">
        <v>0</v>
      </c>
      <c r="D106" s="84">
        <v>0</v>
      </c>
      <c r="E106" s="84">
        <v>3.0472278594970703E-2</v>
      </c>
      <c r="F106" s="84">
        <v>1.6664156690239906E-2</v>
      </c>
      <c r="G106" s="84">
        <v>0</v>
      </c>
      <c r="H106" s="84">
        <v>0</v>
      </c>
      <c r="I106" s="85">
        <v>0</v>
      </c>
      <c r="J106" s="85">
        <v>0</v>
      </c>
    </row>
    <row r="107" spans="2:10" ht="15.6" x14ac:dyDescent="0.3">
      <c r="B107" s="28">
        <v>17</v>
      </c>
      <c r="C107" s="84">
        <v>0.12154537439346313</v>
      </c>
      <c r="D107" s="84">
        <v>1.9821353256702423E-2</v>
      </c>
      <c r="E107" s="84">
        <v>6.2234527431428432E-3</v>
      </c>
      <c r="F107" s="84">
        <v>1.7007065936923027E-2</v>
      </c>
      <c r="G107" s="84">
        <v>1.9727220758795738E-2</v>
      </c>
      <c r="H107" s="84">
        <v>0</v>
      </c>
      <c r="I107" s="85">
        <v>0</v>
      </c>
      <c r="J107" s="85">
        <v>0</v>
      </c>
    </row>
    <row r="108" spans="2:10" ht="15.6" x14ac:dyDescent="0.3">
      <c r="B108" s="28">
        <v>18</v>
      </c>
      <c r="C108" s="84">
        <v>3.9593469351530075E-2</v>
      </c>
      <c r="D108" s="84">
        <v>0</v>
      </c>
      <c r="E108" s="84">
        <v>1.2302246876060963E-2</v>
      </c>
      <c r="F108" s="84">
        <v>3.3610213547945023E-2</v>
      </c>
      <c r="G108" s="84">
        <v>0</v>
      </c>
      <c r="H108" s="84">
        <v>0</v>
      </c>
      <c r="I108" s="85">
        <v>0</v>
      </c>
      <c r="J108" s="85">
        <v>9.186980128288269E-2</v>
      </c>
    </row>
    <row r="109" spans="2:10" ht="15.6" x14ac:dyDescent="0.3">
      <c r="B109" s="28">
        <v>19</v>
      </c>
      <c r="C109" s="84">
        <v>0</v>
      </c>
      <c r="D109" s="84">
        <v>1.9988670945167542E-2</v>
      </c>
      <c r="E109" s="84">
        <v>0</v>
      </c>
      <c r="F109" s="84">
        <v>0</v>
      </c>
      <c r="G109" s="84">
        <v>0</v>
      </c>
      <c r="H109" s="84">
        <v>0</v>
      </c>
      <c r="I109" s="85">
        <v>3.9689816534519196E-2</v>
      </c>
      <c r="J109" s="85">
        <v>0</v>
      </c>
    </row>
    <row r="110" spans="2:10" ht="15.6" x14ac:dyDescent="0.3">
      <c r="B110" s="28">
        <v>20</v>
      </c>
      <c r="C110" s="84">
        <v>0</v>
      </c>
      <c r="D110" s="84">
        <v>0</v>
      </c>
      <c r="E110" s="84">
        <v>6.7568416707217693E-3</v>
      </c>
      <c r="F110" s="84">
        <v>0</v>
      </c>
      <c r="G110" s="84">
        <v>0</v>
      </c>
      <c r="H110" s="84">
        <v>0</v>
      </c>
      <c r="I110" s="85">
        <v>0</v>
      </c>
      <c r="J110" s="85">
        <v>0</v>
      </c>
    </row>
    <row r="111" spans="2:10" ht="15.6" x14ac:dyDescent="0.3">
      <c r="B111" s="28">
        <v>21</v>
      </c>
      <c r="C111" s="84">
        <v>0</v>
      </c>
      <c r="D111" s="84">
        <v>1.9955622032284737E-2</v>
      </c>
      <c r="E111" s="84">
        <v>6.287907250225544E-3</v>
      </c>
      <c r="F111" s="84">
        <v>0</v>
      </c>
      <c r="G111" s="84">
        <v>1.9932596012949944E-2</v>
      </c>
      <c r="H111" s="84">
        <v>2.3558951914310455E-2</v>
      </c>
      <c r="I111" s="85">
        <v>0</v>
      </c>
      <c r="J111" s="85">
        <v>0</v>
      </c>
    </row>
    <row r="112" spans="2:10" ht="15.6" x14ac:dyDescent="0.3">
      <c r="B112" s="28">
        <v>22</v>
      </c>
      <c r="C112" s="84">
        <v>0</v>
      </c>
      <c r="D112" s="84">
        <v>0</v>
      </c>
      <c r="E112" s="84">
        <v>6.5507492981851101E-3</v>
      </c>
      <c r="F112" s="84">
        <v>1.8012292683124542E-2</v>
      </c>
      <c r="G112" s="84">
        <v>0</v>
      </c>
      <c r="H112" s="84">
        <v>2.4628648534417152E-2</v>
      </c>
      <c r="I112" s="85">
        <v>0</v>
      </c>
      <c r="J112" s="85">
        <v>0</v>
      </c>
    </row>
    <row r="113" spans="2:10" ht="15.6" x14ac:dyDescent="0.3">
      <c r="B113" s="28">
        <v>23</v>
      </c>
      <c r="C113" s="84">
        <v>4.2806752026081085E-2</v>
      </c>
      <c r="D113" s="84">
        <v>0</v>
      </c>
      <c r="E113" s="84">
        <v>6.5195867791771889E-3</v>
      </c>
      <c r="F113" s="84">
        <v>0</v>
      </c>
      <c r="G113" s="84">
        <v>0</v>
      </c>
      <c r="H113" s="84">
        <v>4.871290922164917E-2</v>
      </c>
      <c r="I113" s="85">
        <v>0</v>
      </c>
      <c r="J113" s="85">
        <v>0</v>
      </c>
    </row>
    <row r="114" spans="2:10" ht="15.6" x14ac:dyDescent="0.3">
      <c r="B114" s="28">
        <v>24</v>
      </c>
      <c r="C114" s="84">
        <v>0</v>
      </c>
      <c r="D114" s="84">
        <v>0</v>
      </c>
      <c r="E114" s="84">
        <v>6.4199469052255154E-3</v>
      </c>
      <c r="F114" s="84">
        <v>1.7669033259153366E-2</v>
      </c>
      <c r="G114" s="84">
        <v>2.0449567586183548E-2</v>
      </c>
      <c r="H114" s="84">
        <v>0</v>
      </c>
      <c r="I114" s="85">
        <v>0</v>
      </c>
      <c r="J114" s="85">
        <v>0</v>
      </c>
    </row>
    <row r="115" spans="2:10" ht="15.6" x14ac:dyDescent="0.3">
      <c r="B115" s="28">
        <v>25</v>
      </c>
      <c r="C115" s="84">
        <v>0</v>
      </c>
      <c r="D115" s="84">
        <v>0</v>
      </c>
      <c r="E115" s="84">
        <v>0</v>
      </c>
      <c r="F115" s="84">
        <v>0</v>
      </c>
      <c r="G115" s="84">
        <v>2.0771840587258339E-2</v>
      </c>
      <c r="H115" s="84">
        <v>2.4576818570494652E-2</v>
      </c>
      <c r="I115" s="85">
        <v>0</v>
      </c>
      <c r="J115" s="85">
        <v>0</v>
      </c>
    </row>
    <row r="116" spans="2:10" ht="16.2" thickBot="1" x14ac:dyDescent="0.35">
      <c r="B116" s="32">
        <v>26</v>
      </c>
      <c r="C116" s="86">
        <v>0</v>
      </c>
      <c r="D116" s="86">
        <v>0</v>
      </c>
      <c r="E116" s="86">
        <v>0</v>
      </c>
      <c r="F116" s="86">
        <v>0</v>
      </c>
      <c r="G116" s="86">
        <v>0</v>
      </c>
      <c r="H116" s="86">
        <v>0</v>
      </c>
      <c r="I116" s="87">
        <v>0</v>
      </c>
      <c r="J116" s="87">
        <v>0</v>
      </c>
    </row>
    <row r="117" spans="2:10" x14ac:dyDescent="0.3">
      <c r="B117" s="5"/>
    </row>
  </sheetData>
  <mergeCells count="5">
    <mergeCell ref="C2:H2"/>
    <mergeCell ref="B8:B9"/>
    <mergeCell ref="C8:K8"/>
    <mergeCell ref="B63:B64"/>
    <mergeCell ref="C63:J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30" t="s">
        <v>934</v>
      </c>
      <c r="D2" s="330"/>
      <c r="E2" s="330"/>
      <c r="F2" s="330"/>
      <c r="G2" s="330"/>
      <c r="H2" s="330"/>
      <c r="I2" s="330"/>
      <c r="J2" s="330"/>
      <c r="K2" s="330"/>
      <c r="L2" s="330"/>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322" t="s">
        <v>882</v>
      </c>
      <c r="C8" s="322" t="s">
        <v>883</v>
      </c>
      <c r="D8" s="322"/>
      <c r="E8" s="322"/>
      <c r="F8" s="322"/>
      <c r="G8" s="322"/>
      <c r="H8" s="322"/>
      <c r="I8" s="322"/>
      <c r="J8" s="322"/>
      <c r="K8" s="322"/>
    </row>
    <row r="9" spans="2:12" s="63" customFormat="1" ht="48.75" customHeight="1" thickBot="1" x14ac:dyDescent="0.35">
      <c r="B9" s="322"/>
      <c r="C9" s="206" t="s">
        <v>579</v>
      </c>
      <c r="D9" s="64" t="s">
        <v>580</v>
      </c>
      <c r="E9" s="64" t="s">
        <v>581</v>
      </c>
      <c r="F9" s="64" t="s">
        <v>582</v>
      </c>
      <c r="G9" s="64" t="s">
        <v>583</v>
      </c>
      <c r="H9" s="64" t="s">
        <v>584</v>
      </c>
      <c r="I9" s="64" t="s">
        <v>585</v>
      </c>
      <c r="J9" s="64" t="s">
        <v>586</v>
      </c>
      <c r="K9" s="64" t="s">
        <v>587</v>
      </c>
    </row>
    <row r="10" spans="2:12" s="63" customFormat="1" ht="23.25" customHeight="1" thickBot="1" x14ac:dyDescent="0.35">
      <c r="B10" s="329" t="s">
        <v>509</v>
      </c>
      <c r="C10" s="329"/>
      <c r="D10" s="329"/>
      <c r="E10" s="329"/>
      <c r="F10" s="329"/>
      <c r="G10" s="329"/>
      <c r="H10" s="329"/>
      <c r="I10" s="329"/>
      <c r="J10" s="329"/>
      <c r="K10" s="329"/>
    </row>
    <row r="11" spans="2:12" ht="15.6" customHeight="1" x14ac:dyDescent="0.3">
      <c r="B11" s="71">
        <v>17</v>
      </c>
      <c r="C11" s="29">
        <v>1.9433777332305908</v>
      </c>
      <c r="D11" s="29">
        <v>0</v>
      </c>
      <c r="E11" s="29">
        <v>0.37448415160179138</v>
      </c>
      <c r="F11" s="29">
        <v>1.0265445709228516</v>
      </c>
      <c r="G11" s="29">
        <v>1.1611917018890381</v>
      </c>
      <c r="H11" s="29">
        <v>4.1227145195007324</v>
      </c>
      <c r="I11" s="29">
        <v>7.864039421081543</v>
      </c>
      <c r="J11" s="29">
        <v>30.595073699951172</v>
      </c>
      <c r="K11" s="29">
        <v>62.124076843261719</v>
      </c>
    </row>
    <row r="12" spans="2:12" ht="15.6" customHeight="1" x14ac:dyDescent="0.3">
      <c r="B12" s="71">
        <v>18</v>
      </c>
      <c r="C12" s="29">
        <v>1.9433777332305908</v>
      </c>
      <c r="D12" s="29">
        <v>0</v>
      </c>
      <c r="E12" s="29">
        <v>0.56172621250152588</v>
      </c>
      <c r="F12" s="29">
        <v>1.0265445709228516</v>
      </c>
      <c r="G12" s="29">
        <v>1.1611917018890381</v>
      </c>
      <c r="H12" s="29">
        <v>2.4361493587493896</v>
      </c>
      <c r="I12" s="29">
        <v>7.6455941200256348</v>
      </c>
      <c r="J12" s="29">
        <v>19.121921539306641</v>
      </c>
      <c r="K12" s="29">
        <v>58.358982086181641</v>
      </c>
    </row>
    <row r="13" spans="2:12" ht="15.6" customHeight="1" x14ac:dyDescent="0.3">
      <c r="B13" s="71">
        <v>19</v>
      </c>
      <c r="C13" s="29">
        <v>1.4546229839324951</v>
      </c>
      <c r="D13" s="29">
        <v>0</v>
      </c>
      <c r="E13" s="29">
        <v>0</v>
      </c>
      <c r="F13" s="29">
        <v>1.0576165914535522</v>
      </c>
      <c r="G13" s="29">
        <v>1.0222231149673462</v>
      </c>
      <c r="H13" s="29">
        <v>1.8227262496948242</v>
      </c>
      <c r="I13" s="29">
        <v>6.3606991767883301</v>
      </c>
      <c r="J13" s="29">
        <v>21.27354621887207</v>
      </c>
      <c r="K13" s="29">
        <v>50.761993408203125</v>
      </c>
    </row>
    <row r="14" spans="2:12" ht="15.6" customHeight="1" x14ac:dyDescent="0.3">
      <c r="B14" s="71">
        <v>20</v>
      </c>
      <c r="C14" s="29">
        <v>1.9433777332305908</v>
      </c>
      <c r="D14" s="29">
        <v>0.19794806838035583</v>
      </c>
      <c r="E14" s="29">
        <v>0.18724207580089569</v>
      </c>
      <c r="F14" s="29">
        <v>0.37328892946243286</v>
      </c>
      <c r="G14" s="29">
        <v>1.8247296810150146</v>
      </c>
      <c r="H14" s="29">
        <v>2.4361493587493896</v>
      </c>
      <c r="I14" s="29">
        <v>5.6795840263366699</v>
      </c>
      <c r="J14" s="29">
        <v>17.592166900634766</v>
      </c>
      <c r="K14" s="29">
        <v>54.593887329101563</v>
      </c>
    </row>
    <row r="15" spans="2:12" ht="15.6" customHeight="1" x14ac:dyDescent="0.3">
      <c r="B15" s="71">
        <v>21</v>
      </c>
      <c r="C15" s="29">
        <v>1.9433777332305908</v>
      </c>
      <c r="D15" s="29">
        <v>0</v>
      </c>
      <c r="E15" s="29">
        <v>0</v>
      </c>
      <c r="F15" s="29">
        <v>0.93322235345840454</v>
      </c>
      <c r="G15" s="29">
        <v>0.66353809833526611</v>
      </c>
      <c r="H15" s="29">
        <v>3.5605261325836182</v>
      </c>
      <c r="I15" s="29">
        <v>6.3349208831787109</v>
      </c>
      <c r="J15" s="29">
        <v>18.357044219970703</v>
      </c>
      <c r="K15" s="29">
        <v>44.239875793457031</v>
      </c>
    </row>
    <row r="16" spans="2:12" ht="15.6" customHeight="1" x14ac:dyDescent="0.3">
      <c r="B16" s="71">
        <v>22</v>
      </c>
      <c r="C16" s="29">
        <v>1.1660265922546387</v>
      </c>
      <c r="D16" s="29">
        <v>0.19794806838035583</v>
      </c>
      <c r="E16" s="29">
        <v>0</v>
      </c>
      <c r="F16" s="29">
        <v>0.27996671199798584</v>
      </c>
      <c r="G16" s="29">
        <v>0.99530714750289917</v>
      </c>
      <c r="H16" s="29">
        <v>1.6865650415420532</v>
      </c>
      <c r="I16" s="29">
        <v>4.3689107894897461</v>
      </c>
      <c r="J16" s="29">
        <v>22.563867568969727</v>
      </c>
      <c r="K16" s="29">
        <v>34.827133178710938</v>
      </c>
    </row>
    <row r="17" spans="2:14" ht="15.6" customHeight="1" x14ac:dyDescent="0.3">
      <c r="B17" s="71">
        <v>23</v>
      </c>
      <c r="C17" s="29">
        <v>0</v>
      </c>
      <c r="D17" s="29">
        <v>0.65222781896591187</v>
      </c>
      <c r="E17" s="29">
        <v>0</v>
      </c>
      <c r="F17" s="29">
        <v>1.1251205205917358</v>
      </c>
      <c r="G17" s="29">
        <v>0.36138984560966492</v>
      </c>
      <c r="H17" s="29">
        <v>4.0434670448303223</v>
      </c>
      <c r="I17" s="29">
        <v>4.9634242057800293</v>
      </c>
      <c r="J17" s="29">
        <v>15.661319732666016</v>
      </c>
      <c r="K17" s="29">
        <v>28.513528823852539</v>
      </c>
    </row>
    <row r="18" spans="2:14" ht="15.6" customHeight="1" x14ac:dyDescent="0.3">
      <c r="B18" s="71">
        <v>24</v>
      </c>
      <c r="C18" s="29">
        <v>1.5547021627426147</v>
      </c>
      <c r="D18" s="29">
        <v>0</v>
      </c>
      <c r="E18" s="29">
        <v>0.37448415160179138</v>
      </c>
      <c r="F18" s="29">
        <v>9.3322232365608215E-2</v>
      </c>
      <c r="G18" s="29">
        <v>0.49765357375144958</v>
      </c>
      <c r="H18" s="29">
        <v>2.0613572597503662</v>
      </c>
      <c r="I18" s="29">
        <v>4.5873565673828125</v>
      </c>
      <c r="J18" s="29">
        <v>9.1785221099853516</v>
      </c>
      <c r="K18" s="29">
        <v>24.473121643066406</v>
      </c>
    </row>
    <row r="19" spans="2:14" ht="15.6" customHeight="1" x14ac:dyDescent="0.3">
      <c r="B19" s="71">
        <v>25</v>
      </c>
      <c r="C19" s="29">
        <v>0.46585297584533691</v>
      </c>
      <c r="D19" s="29">
        <v>0</v>
      </c>
      <c r="E19" s="29">
        <v>0</v>
      </c>
      <c r="F19" s="29">
        <v>0.11041147261857986</v>
      </c>
      <c r="G19" s="29">
        <v>0.58562636375427246</v>
      </c>
      <c r="H19" s="29">
        <v>0.66039729118347168</v>
      </c>
      <c r="I19" s="29">
        <v>3.3082921504974365</v>
      </c>
      <c r="J19" s="29">
        <v>7.9429869651794434</v>
      </c>
      <c r="K19" s="29">
        <v>13.150108337402344</v>
      </c>
    </row>
    <row r="20" spans="2:14" ht="15.6" customHeight="1" thickBot="1" x14ac:dyDescent="0.35">
      <c r="B20" s="71">
        <v>26</v>
      </c>
      <c r="C20" s="29">
        <v>0.83592468500137329</v>
      </c>
      <c r="D20" s="29">
        <v>0</v>
      </c>
      <c r="E20" s="29">
        <v>0</v>
      </c>
      <c r="F20" s="29">
        <v>0.20008283853530884</v>
      </c>
      <c r="G20" s="29">
        <v>0</v>
      </c>
      <c r="H20" s="29">
        <v>1.0136313438415527</v>
      </c>
      <c r="I20" s="29">
        <v>1.1692159175872803</v>
      </c>
      <c r="J20" s="29">
        <v>2.0370001792907715</v>
      </c>
      <c r="K20" s="29">
        <v>8.0568819046020508</v>
      </c>
    </row>
    <row r="21" spans="2:14" ht="18" thickBot="1" x14ac:dyDescent="0.35">
      <c r="B21" s="329" t="s">
        <v>510</v>
      </c>
      <c r="C21" s="329"/>
      <c r="D21" s="329"/>
      <c r="E21" s="329"/>
      <c r="F21" s="329"/>
      <c r="G21" s="329"/>
      <c r="H21" s="329"/>
      <c r="I21" s="329"/>
      <c r="J21" s="329"/>
      <c r="K21" s="329"/>
    </row>
    <row r="22" spans="2:14" ht="15.6" x14ac:dyDescent="0.3">
      <c r="B22" s="71">
        <v>17</v>
      </c>
      <c r="C22" s="230">
        <v>0.99656850099563599</v>
      </c>
      <c r="D22" s="230">
        <v>0.1657223254442215</v>
      </c>
      <c r="E22" s="230">
        <v>0</v>
      </c>
      <c r="F22" s="230">
        <v>0.69204950332641602</v>
      </c>
      <c r="G22" s="230">
        <v>0.54768186807632446</v>
      </c>
      <c r="H22" s="230">
        <v>1.5776280164718628</v>
      </c>
      <c r="I22" s="230">
        <v>5.3014960289001465</v>
      </c>
      <c r="J22" s="230">
        <v>20.546598434448242</v>
      </c>
      <c r="K22" s="75">
        <v>43.569423675537109</v>
      </c>
      <c r="N22" s="30"/>
    </row>
    <row r="23" spans="2:14" ht="15.6" x14ac:dyDescent="0.3">
      <c r="B23" s="71">
        <v>18</v>
      </c>
      <c r="C23" s="35">
        <v>1.3287580013275146</v>
      </c>
      <c r="D23" s="35">
        <v>0.1657223254442215</v>
      </c>
      <c r="E23" s="35">
        <v>0.71158802509307861</v>
      </c>
      <c r="F23" s="35">
        <v>1.2303102016448975</v>
      </c>
      <c r="G23" s="35">
        <v>0.54768186807632446</v>
      </c>
      <c r="H23" s="35">
        <v>2.20867919921875</v>
      </c>
      <c r="I23" s="35">
        <v>6.5385117530822754</v>
      </c>
      <c r="J23" s="35">
        <v>20.844375610351563</v>
      </c>
      <c r="K23" s="29">
        <v>48.334831237792969</v>
      </c>
    </row>
    <row r="24" spans="2:14" ht="15.6" x14ac:dyDescent="0.3">
      <c r="B24" s="71">
        <v>19</v>
      </c>
      <c r="C24" s="35">
        <v>2.6575160026550293</v>
      </c>
      <c r="D24" s="35">
        <v>0.1657223254442215</v>
      </c>
      <c r="E24" s="35">
        <v>0.17789700627326965</v>
      </c>
      <c r="F24" s="35">
        <v>0.46136632561683655</v>
      </c>
      <c r="G24" s="35">
        <v>0.68460232019424438</v>
      </c>
      <c r="H24" s="35">
        <v>1.4198651313781738</v>
      </c>
      <c r="I24" s="35">
        <v>5.1247797012329102</v>
      </c>
      <c r="J24" s="35">
        <v>23.226591110229492</v>
      </c>
      <c r="K24" s="29">
        <v>43.569423675537109</v>
      </c>
    </row>
    <row r="25" spans="2:14" ht="15.6" x14ac:dyDescent="0.3">
      <c r="B25" s="71">
        <v>20</v>
      </c>
      <c r="C25" s="35">
        <v>0.78225529193878174</v>
      </c>
      <c r="D25" s="35">
        <v>0</v>
      </c>
      <c r="E25" s="35">
        <v>0.40255299210548401</v>
      </c>
      <c r="F25" s="35">
        <v>0.87991917133331299</v>
      </c>
      <c r="G25" s="35">
        <v>1.5356878042221069</v>
      </c>
      <c r="H25" s="35">
        <v>2.2898449897766113</v>
      </c>
      <c r="I25" s="35">
        <v>7.1636290550231934</v>
      </c>
      <c r="J25" s="35">
        <v>17.364011764526367</v>
      </c>
      <c r="K25" s="29">
        <v>39.061912536621094</v>
      </c>
    </row>
    <row r="26" spans="2:14" ht="15.6" x14ac:dyDescent="0.3">
      <c r="B26" s="71">
        <v>21</v>
      </c>
      <c r="C26" s="35">
        <v>1.3287580013275146</v>
      </c>
      <c r="D26" s="35">
        <v>0.49716699123382568</v>
      </c>
      <c r="E26" s="35">
        <v>0.35579401254653931</v>
      </c>
      <c r="F26" s="35">
        <v>0.46136632561683655</v>
      </c>
      <c r="G26" s="35">
        <v>2.1907274723052979</v>
      </c>
      <c r="H26" s="35">
        <v>2.6819674968719482</v>
      </c>
      <c r="I26" s="35">
        <v>6.1850786209106445</v>
      </c>
      <c r="J26" s="35">
        <v>17.271055221557617</v>
      </c>
      <c r="K26" s="29">
        <v>24.507801055908203</v>
      </c>
    </row>
    <row r="27" spans="2:14" ht="15.6" x14ac:dyDescent="0.3">
      <c r="B27" s="71">
        <v>22</v>
      </c>
      <c r="C27" s="35">
        <v>0.95620274543762207</v>
      </c>
      <c r="D27" s="35">
        <v>0.15960876643657684</v>
      </c>
      <c r="E27" s="35">
        <v>0.34347382187843323</v>
      </c>
      <c r="F27" s="35">
        <v>0.29678213596343994</v>
      </c>
      <c r="G27" s="35">
        <v>1.1860942840576172</v>
      </c>
      <c r="H27" s="35">
        <v>1.6663359403610229</v>
      </c>
      <c r="I27" s="35">
        <v>4.0442986488342285</v>
      </c>
      <c r="J27" s="35">
        <v>12.427131652832031</v>
      </c>
      <c r="K27" s="29">
        <v>20.665826797485352</v>
      </c>
    </row>
    <row r="28" spans="2:14" ht="15.6" x14ac:dyDescent="0.3">
      <c r="B28" s="71">
        <v>23</v>
      </c>
      <c r="C28" s="35">
        <v>0.33478629589080811</v>
      </c>
      <c r="D28" s="35">
        <v>0</v>
      </c>
      <c r="E28" s="35">
        <v>0.3587450385093689</v>
      </c>
      <c r="F28" s="35">
        <v>0.46486365795135498</v>
      </c>
      <c r="G28" s="35">
        <v>0.96526825428009033</v>
      </c>
      <c r="H28" s="35">
        <v>2.0603327751159668</v>
      </c>
      <c r="I28" s="35">
        <v>4.250119686126709</v>
      </c>
      <c r="J28" s="35">
        <v>7.4291777610778809</v>
      </c>
      <c r="K28" s="29">
        <v>23.16912841796875</v>
      </c>
    </row>
    <row r="29" spans="2:14" ht="15.6" x14ac:dyDescent="0.3">
      <c r="B29" s="71">
        <v>24</v>
      </c>
      <c r="C29" s="35">
        <v>0.69932514429092407</v>
      </c>
      <c r="D29" s="35">
        <v>0</v>
      </c>
      <c r="E29" s="35">
        <v>0</v>
      </c>
      <c r="F29" s="35">
        <v>0.3216995894908905</v>
      </c>
      <c r="G29" s="35">
        <v>1.1481962203979492</v>
      </c>
      <c r="H29" s="35">
        <v>1.3229744434356689</v>
      </c>
      <c r="I29" s="35">
        <v>4.095766544342041</v>
      </c>
      <c r="J29" s="35">
        <v>10.054388046264648</v>
      </c>
      <c r="K29" s="29">
        <v>19.453290939331055</v>
      </c>
    </row>
    <row r="30" spans="2:14" ht="15.6" x14ac:dyDescent="0.3">
      <c r="B30" s="71">
        <v>25</v>
      </c>
      <c r="C30" s="35">
        <v>0</v>
      </c>
      <c r="D30" s="35">
        <v>0</v>
      </c>
      <c r="E30" s="35">
        <v>0.43133381009101868</v>
      </c>
      <c r="F30" s="35">
        <v>9.2138387262821198E-2</v>
      </c>
      <c r="G30" s="35">
        <v>0.16539587080478668</v>
      </c>
      <c r="H30" s="35">
        <v>0.5769507884979248</v>
      </c>
      <c r="I30" s="35">
        <v>1.5426759719848633</v>
      </c>
      <c r="J30" s="35">
        <v>2.2257752418518066</v>
      </c>
      <c r="K30" s="29">
        <v>8.5501508712768555</v>
      </c>
    </row>
    <row r="31" spans="2:14" ht="16.2" thickBot="1" x14ac:dyDescent="0.35">
      <c r="B31" s="71">
        <v>26</v>
      </c>
      <c r="C31" s="35">
        <v>0.40164837241172791</v>
      </c>
      <c r="D31" s="35">
        <v>0</v>
      </c>
      <c r="E31" s="35">
        <v>0.21852573752403259</v>
      </c>
      <c r="F31" s="35">
        <v>0.37523099780082703</v>
      </c>
      <c r="G31" s="35">
        <v>0.17115579545497894</v>
      </c>
      <c r="H31" s="35">
        <v>0</v>
      </c>
      <c r="I31" s="35">
        <v>2.0745835304260254</v>
      </c>
      <c r="J31" s="35">
        <v>3.0891251564025879</v>
      </c>
      <c r="K31" s="29">
        <v>0</v>
      </c>
    </row>
    <row r="32" spans="2:14" ht="18" thickBot="1" x14ac:dyDescent="0.35">
      <c r="B32" s="329" t="s">
        <v>511</v>
      </c>
      <c r="C32" s="329"/>
      <c r="D32" s="329"/>
      <c r="E32" s="329"/>
      <c r="F32" s="329"/>
      <c r="G32" s="329"/>
      <c r="H32" s="329"/>
      <c r="I32" s="329"/>
      <c r="J32" s="329"/>
      <c r="K32" s="329"/>
    </row>
    <row r="33" spans="2:11" ht="15.6" x14ac:dyDescent="0.3">
      <c r="B33" s="71">
        <v>17</v>
      </c>
      <c r="C33" s="230">
        <v>1.4193457365036011</v>
      </c>
      <c r="D33" s="230">
        <v>0.32822504639625549</v>
      </c>
      <c r="E33" s="230">
        <v>0.939139723777771</v>
      </c>
      <c r="F33" s="230">
        <v>0.83145564794540405</v>
      </c>
      <c r="G33" s="230">
        <v>1.9940600395202637</v>
      </c>
      <c r="H33" s="230">
        <v>4.1562247276306152</v>
      </c>
      <c r="I33" s="230">
        <v>10.194719314575195</v>
      </c>
      <c r="J33" s="230">
        <v>22.474124908447266</v>
      </c>
      <c r="K33" s="75">
        <v>39.205802917480469</v>
      </c>
    </row>
    <row r="34" spans="2:11" ht="15.6" x14ac:dyDescent="0.3">
      <c r="B34" s="71">
        <v>18</v>
      </c>
      <c r="C34" s="35">
        <v>2.1290185451507568</v>
      </c>
      <c r="D34" s="35">
        <v>0.65645009279251099</v>
      </c>
      <c r="E34" s="35">
        <v>0.80497688055038452</v>
      </c>
      <c r="F34" s="35">
        <v>1.1249105930328369</v>
      </c>
      <c r="G34" s="35">
        <v>1.6421670913696289</v>
      </c>
      <c r="H34" s="35">
        <v>3.3865535259246826</v>
      </c>
      <c r="I34" s="35">
        <v>7.7026767730712891</v>
      </c>
      <c r="J34" s="35">
        <v>15.771315574645996</v>
      </c>
      <c r="K34" s="29">
        <v>35.471916198730469</v>
      </c>
    </row>
    <row r="35" spans="2:11" ht="15.6" x14ac:dyDescent="0.3">
      <c r="B35" s="71">
        <v>19</v>
      </c>
      <c r="C35" s="35">
        <v>2.1290185451507568</v>
      </c>
      <c r="D35" s="35">
        <v>0.65645009279251099</v>
      </c>
      <c r="E35" s="35">
        <v>0.939139723777771</v>
      </c>
      <c r="F35" s="35">
        <v>1.0270922183990479</v>
      </c>
      <c r="G35" s="35">
        <v>1.7594647407531738</v>
      </c>
      <c r="H35" s="35">
        <v>3.0786850452423096</v>
      </c>
      <c r="I35" s="35">
        <v>8.38232421875</v>
      </c>
      <c r="J35" s="35">
        <v>17.742731094360352</v>
      </c>
      <c r="K35" s="29">
        <v>35.471916198730469</v>
      </c>
    </row>
    <row r="36" spans="2:11" ht="15.6" x14ac:dyDescent="0.3">
      <c r="B36" s="71">
        <v>20</v>
      </c>
      <c r="C36" s="35">
        <v>1.1827880144119263</v>
      </c>
      <c r="D36" s="35">
        <v>0.54704177379608154</v>
      </c>
      <c r="E36" s="35">
        <v>0.80497688055038452</v>
      </c>
      <c r="F36" s="35">
        <v>0.83145564794540405</v>
      </c>
      <c r="G36" s="35">
        <v>1.7594647407531738</v>
      </c>
      <c r="H36" s="35">
        <v>5.3876986503601074</v>
      </c>
      <c r="I36" s="35">
        <v>7.7026767730712891</v>
      </c>
      <c r="J36" s="35">
        <v>19.714145660400391</v>
      </c>
      <c r="K36" s="29">
        <v>30.804559707641602</v>
      </c>
    </row>
    <row r="37" spans="2:11" ht="15.6" x14ac:dyDescent="0.3">
      <c r="B37" s="71">
        <v>21</v>
      </c>
      <c r="C37" s="35">
        <v>2.6077206134796143</v>
      </c>
      <c r="D37" s="35">
        <v>0.36780798435211182</v>
      </c>
      <c r="E37" s="35">
        <v>0.47121873497962952</v>
      </c>
      <c r="F37" s="35">
        <v>1.2382375001907349</v>
      </c>
      <c r="G37" s="35">
        <v>0.86653107404708862</v>
      </c>
      <c r="H37" s="35">
        <v>2.666468620300293</v>
      </c>
      <c r="I37" s="35">
        <v>4.8288044929504395</v>
      </c>
      <c r="J37" s="35">
        <v>14.128009796142578</v>
      </c>
      <c r="K37" s="29">
        <v>30.086917877197266</v>
      </c>
    </row>
    <row r="38" spans="2:11" ht="15.6" x14ac:dyDescent="0.3">
      <c r="B38" s="71">
        <v>22</v>
      </c>
      <c r="C38" s="35">
        <v>2.2046220302581787</v>
      </c>
      <c r="D38" s="35">
        <v>0.25463920831680298</v>
      </c>
      <c r="E38" s="35">
        <v>0.62220007181167603</v>
      </c>
      <c r="F38" s="35">
        <v>0.3974224328994751</v>
      </c>
      <c r="G38" s="35">
        <v>1.5173690319061279</v>
      </c>
      <c r="H38" s="35">
        <v>4.0338921546936035</v>
      </c>
      <c r="I38" s="35">
        <v>7.848210334777832</v>
      </c>
      <c r="J38" s="35">
        <v>16.15056037902832</v>
      </c>
      <c r="K38" s="29">
        <v>28.444971084594727</v>
      </c>
    </row>
    <row r="39" spans="2:11" ht="15.6" x14ac:dyDescent="0.3">
      <c r="B39" s="71">
        <v>23</v>
      </c>
      <c r="C39" s="35">
        <v>1.6534664630889893</v>
      </c>
      <c r="D39" s="35">
        <v>0.12731960415840149</v>
      </c>
      <c r="E39" s="35">
        <v>0.46665006875991821</v>
      </c>
      <c r="F39" s="35">
        <v>0.96516877412796021</v>
      </c>
      <c r="G39" s="35">
        <v>2.2070822715759277</v>
      </c>
      <c r="H39" s="35">
        <v>2.9337396621704102</v>
      </c>
      <c r="I39" s="35">
        <v>8.6600942611694336</v>
      </c>
      <c r="J39" s="35">
        <v>12.350429534912109</v>
      </c>
      <c r="K39" s="29">
        <v>21.61817741394043</v>
      </c>
    </row>
    <row r="40" spans="2:11" ht="15.6" x14ac:dyDescent="0.3">
      <c r="B40" s="71">
        <v>24</v>
      </c>
      <c r="C40" s="35">
        <v>1.5342317819595337</v>
      </c>
      <c r="D40" s="35">
        <v>0.13823266327381134</v>
      </c>
      <c r="E40" s="35">
        <v>0.51538068056106567</v>
      </c>
      <c r="F40" s="35">
        <v>0.74867856502532959</v>
      </c>
      <c r="G40" s="35">
        <v>1.6854311227798462</v>
      </c>
      <c r="H40" s="35">
        <v>3.6860847473144531</v>
      </c>
      <c r="I40" s="35">
        <v>4.5655288696289063</v>
      </c>
      <c r="J40" s="35">
        <v>11.946911811828613</v>
      </c>
      <c r="K40" s="29">
        <v>20.224355697631836</v>
      </c>
    </row>
    <row r="41" spans="2:11" ht="15.6" x14ac:dyDescent="0.3">
      <c r="B41" s="71">
        <v>25</v>
      </c>
      <c r="C41" s="35">
        <v>1.929044246673584</v>
      </c>
      <c r="D41" s="35">
        <v>0.25463920831680298</v>
      </c>
      <c r="E41" s="35">
        <v>0.31110003590583801</v>
      </c>
      <c r="F41" s="35">
        <v>0</v>
      </c>
      <c r="G41" s="35">
        <v>1.6553117036819458</v>
      </c>
      <c r="H41" s="35">
        <v>2.3836634159088135</v>
      </c>
      <c r="I41" s="35">
        <v>4.600675106048584</v>
      </c>
      <c r="J41" s="35">
        <v>9.5003299713134766</v>
      </c>
      <c r="K41" s="29">
        <v>18.204780578613281</v>
      </c>
    </row>
    <row r="42" spans="2:11" ht="16.2" thickBot="1" x14ac:dyDescent="0.35">
      <c r="B42" s="71">
        <v>26</v>
      </c>
      <c r="C42" s="35">
        <v>0.81728726625442505</v>
      </c>
      <c r="D42" s="35">
        <v>0</v>
      </c>
      <c r="E42" s="35">
        <v>0</v>
      </c>
      <c r="F42" s="35">
        <v>8.8172927498817444E-2</v>
      </c>
      <c r="G42" s="35">
        <v>1.706655740737915</v>
      </c>
      <c r="H42" s="35">
        <v>5.4931235313415527</v>
      </c>
      <c r="I42" s="35">
        <v>2.902252197265625</v>
      </c>
      <c r="J42" s="35">
        <v>8.7848377227783203</v>
      </c>
      <c r="K42" s="29">
        <v>28.698007583618164</v>
      </c>
    </row>
    <row r="43" spans="2:11" ht="18" thickBot="1" x14ac:dyDescent="0.35">
      <c r="B43" s="329" t="s">
        <v>512</v>
      </c>
      <c r="C43" s="329"/>
      <c r="D43" s="329"/>
      <c r="E43" s="329"/>
      <c r="F43" s="329"/>
      <c r="G43" s="329"/>
      <c r="H43" s="329"/>
      <c r="I43" s="329"/>
      <c r="J43" s="329"/>
      <c r="K43" s="329"/>
    </row>
    <row r="44" spans="2:11" ht="15.6" x14ac:dyDescent="0.3">
      <c r="B44" s="71">
        <v>17</v>
      </c>
      <c r="C44" s="230">
        <v>1.1457509994506836</v>
      </c>
      <c r="D44" s="230">
        <v>0</v>
      </c>
      <c r="E44" s="230">
        <v>0</v>
      </c>
      <c r="F44" s="230">
        <v>0.49566787481307983</v>
      </c>
      <c r="G44" s="230">
        <v>0.83370852470397949</v>
      </c>
      <c r="H44" s="230">
        <v>4.2778916358947754</v>
      </c>
      <c r="I44" s="230">
        <v>7.9100990295410156</v>
      </c>
      <c r="J44" s="230">
        <v>30.918365478515625</v>
      </c>
      <c r="K44" s="75">
        <v>71.340988159179688</v>
      </c>
    </row>
    <row r="45" spans="2:11" ht="15.6" x14ac:dyDescent="0.3">
      <c r="B45" s="71">
        <v>18</v>
      </c>
      <c r="C45" s="35">
        <v>0</v>
      </c>
      <c r="D45" s="35">
        <v>0</v>
      </c>
      <c r="E45" s="35">
        <v>0</v>
      </c>
      <c r="F45" s="35">
        <v>0.99133574962615967</v>
      </c>
      <c r="G45" s="35">
        <v>2.9179797172546387</v>
      </c>
      <c r="H45" s="35">
        <v>3.8501026630401611</v>
      </c>
      <c r="I45" s="35">
        <v>6.3280792236328125</v>
      </c>
      <c r="J45" s="35">
        <v>27.280912399291992</v>
      </c>
      <c r="K45" s="29">
        <v>84.717422485351563</v>
      </c>
    </row>
    <row r="46" spans="2:11" ht="15.6" x14ac:dyDescent="0.3">
      <c r="B46" s="71">
        <v>19</v>
      </c>
      <c r="C46" s="35">
        <v>0</v>
      </c>
      <c r="D46" s="35">
        <v>0</v>
      </c>
      <c r="E46" s="35">
        <v>0</v>
      </c>
      <c r="F46" s="35">
        <v>0.74350178241729736</v>
      </c>
      <c r="G46" s="35">
        <v>0.41685426235198975</v>
      </c>
      <c r="H46" s="35">
        <v>2.5667350292205811</v>
      </c>
      <c r="I46" s="35">
        <v>7.9100990295410156</v>
      </c>
      <c r="J46" s="35">
        <v>28.190275192260742</v>
      </c>
      <c r="K46" s="29">
        <v>55.735145568847656</v>
      </c>
    </row>
    <row r="47" spans="2:11" ht="15.6" x14ac:dyDescent="0.3">
      <c r="B47" s="71">
        <v>20</v>
      </c>
      <c r="C47" s="35">
        <v>0</v>
      </c>
      <c r="D47" s="35">
        <v>0</v>
      </c>
      <c r="E47" s="35">
        <v>1.6478356122970581</v>
      </c>
      <c r="F47" s="35">
        <v>0.99133574962615967</v>
      </c>
      <c r="G47" s="35">
        <v>0.83370852470397949</v>
      </c>
      <c r="H47" s="35">
        <v>1.2833675146102905</v>
      </c>
      <c r="I47" s="35">
        <v>6.8554191589355469</v>
      </c>
      <c r="J47" s="35">
        <v>20.006002426147461</v>
      </c>
      <c r="K47" s="29">
        <v>40.129306793212891</v>
      </c>
    </row>
    <row r="48" spans="2:11" ht="15.6" x14ac:dyDescent="0.3">
      <c r="B48" s="71">
        <v>21</v>
      </c>
      <c r="C48" s="35">
        <v>0</v>
      </c>
      <c r="D48" s="35">
        <v>0</v>
      </c>
      <c r="E48" s="35">
        <v>2.3597521781921387</v>
      </c>
      <c r="F48" s="35">
        <v>0.66837769746780396</v>
      </c>
      <c r="G48" s="35">
        <v>2.2138955593109131</v>
      </c>
      <c r="H48" s="35">
        <v>4.4490914344787598</v>
      </c>
      <c r="I48" s="35">
        <v>3.5085995197296143</v>
      </c>
      <c r="J48" s="35">
        <v>30.756738662719727</v>
      </c>
      <c r="K48" s="29">
        <v>39.61602783203125</v>
      </c>
    </row>
    <row r="49" spans="2:11" ht="15.6" x14ac:dyDescent="0.3">
      <c r="B49" s="71">
        <v>22</v>
      </c>
      <c r="C49" s="35">
        <v>0</v>
      </c>
      <c r="D49" s="35">
        <v>0</v>
      </c>
      <c r="E49" s="35">
        <v>0</v>
      </c>
      <c r="F49" s="35">
        <v>0.24783393740653992</v>
      </c>
      <c r="G49" s="35">
        <v>0</v>
      </c>
      <c r="H49" s="35">
        <v>4.2778916358947754</v>
      </c>
      <c r="I49" s="35">
        <v>3.1640396118164063</v>
      </c>
      <c r="J49" s="35">
        <v>12.73109245300293</v>
      </c>
      <c r="K49" s="29">
        <v>35.670494079589844</v>
      </c>
    </row>
    <row r="50" spans="2:11" ht="15.6" x14ac:dyDescent="0.3">
      <c r="B50" s="71">
        <v>23</v>
      </c>
      <c r="C50" s="35">
        <v>1.1457509994506836</v>
      </c>
      <c r="D50" s="35">
        <v>0</v>
      </c>
      <c r="E50" s="35">
        <v>0</v>
      </c>
      <c r="F50" s="35">
        <v>0.99133574962615967</v>
      </c>
      <c r="G50" s="35">
        <v>0</v>
      </c>
      <c r="H50" s="35">
        <v>3.8501026630401611</v>
      </c>
      <c r="I50" s="35">
        <v>4.7460594177246094</v>
      </c>
      <c r="J50" s="35">
        <v>19.096637725830078</v>
      </c>
      <c r="K50" s="29">
        <v>53.505741119384766</v>
      </c>
    </row>
    <row r="51" spans="2:11" ht="15.6" x14ac:dyDescent="0.3">
      <c r="B51" s="71">
        <v>24</v>
      </c>
      <c r="C51" s="35">
        <v>0</v>
      </c>
      <c r="D51" s="35">
        <v>1.2264746427536011</v>
      </c>
      <c r="E51" s="35">
        <v>0</v>
      </c>
      <c r="F51" s="35">
        <v>0</v>
      </c>
      <c r="G51" s="35">
        <v>0.41685426235198975</v>
      </c>
      <c r="H51" s="35">
        <v>3.4223134517669678</v>
      </c>
      <c r="I51" s="35">
        <v>5.8007392883300781</v>
      </c>
      <c r="J51" s="35">
        <v>20.915365219116211</v>
      </c>
      <c r="K51" s="29">
        <v>44.588115692138672</v>
      </c>
    </row>
    <row r="52" spans="2:11" ht="15.6" x14ac:dyDescent="0.3">
      <c r="B52" s="71">
        <v>25</v>
      </c>
      <c r="C52" s="35">
        <v>0</v>
      </c>
      <c r="D52" s="35">
        <v>0.36911946535110474</v>
      </c>
      <c r="E52" s="35">
        <v>0</v>
      </c>
      <c r="F52" s="35">
        <v>0</v>
      </c>
      <c r="G52" s="35">
        <v>0.30927294492721558</v>
      </c>
      <c r="H52" s="35">
        <v>2.2548131942749023</v>
      </c>
      <c r="I52" s="35">
        <v>1.5472092628479004</v>
      </c>
      <c r="J52" s="35">
        <v>6.0902986526489258</v>
      </c>
      <c r="K52" s="29">
        <v>13.954543113708496</v>
      </c>
    </row>
    <row r="53" spans="2:11" ht="16.2" thickBot="1" x14ac:dyDescent="0.35">
      <c r="B53" s="71">
        <v>26</v>
      </c>
      <c r="C53" s="35">
        <v>0</v>
      </c>
      <c r="D53" s="35">
        <v>0</v>
      </c>
      <c r="E53" s="35">
        <v>0</v>
      </c>
      <c r="F53" s="35">
        <v>0</v>
      </c>
      <c r="G53" s="35">
        <v>0.30927294492721558</v>
      </c>
      <c r="H53" s="35">
        <v>0.32211616635322571</v>
      </c>
      <c r="I53" s="35">
        <v>2.7076160907745361</v>
      </c>
      <c r="J53" s="35">
        <v>5.4135990142822266</v>
      </c>
      <c r="K53" s="29">
        <v>12.210225105285645</v>
      </c>
    </row>
    <row r="54" spans="2:11" ht="18" thickBot="1" x14ac:dyDescent="0.35">
      <c r="B54" s="329" t="s">
        <v>513</v>
      </c>
      <c r="C54" s="329"/>
      <c r="D54" s="329"/>
      <c r="E54" s="329"/>
      <c r="F54" s="329"/>
      <c r="G54" s="329"/>
      <c r="H54" s="329"/>
      <c r="I54" s="329"/>
      <c r="J54" s="329"/>
      <c r="K54" s="329"/>
    </row>
    <row r="55" spans="2:11" ht="15.6" x14ac:dyDescent="0.3">
      <c r="B55" s="71">
        <v>17</v>
      </c>
      <c r="C55" s="230">
        <v>3.1360883712768555</v>
      </c>
      <c r="D55" s="230">
        <v>1.2144352197647095</v>
      </c>
      <c r="E55" s="230">
        <v>0.99906337261199951</v>
      </c>
      <c r="F55" s="230">
        <v>0.95480090379714966</v>
      </c>
      <c r="G55" s="230">
        <v>1.1483244895935059</v>
      </c>
      <c r="H55" s="230">
        <v>2.6544702053070068</v>
      </c>
      <c r="I55" s="230">
        <v>7.7796792984008789</v>
      </c>
      <c r="J55" s="230">
        <v>11.457975387573242</v>
      </c>
      <c r="K55" s="75">
        <v>33.110828399658203</v>
      </c>
    </row>
    <row r="56" spans="2:11" ht="15.6" x14ac:dyDescent="0.3">
      <c r="B56" s="71">
        <v>18</v>
      </c>
      <c r="C56" s="35">
        <v>0.9756351113319397</v>
      </c>
      <c r="D56" s="35">
        <v>0.47963470220565796</v>
      </c>
      <c r="E56" s="35">
        <v>0</v>
      </c>
      <c r="F56" s="35">
        <v>0.27131053805351257</v>
      </c>
      <c r="G56" s="35">
        <v>0.70290863513946533</v>
      </c>
      <c r="H56" s="35">
        <v>2.9087765216827393</v>
      </c>
      <c r="I56" s="35">
        <v>5.9450674057006836</v>
      </c>
      <c r="J56" s="35">
        <v>9.6498775482177734</v>
      </c>
      <c r="K56" s="29">
        <v>20.494012832641602</v>
      </c>
    </row>
    <row r="57" spans="2:11" ht="15.6" x14ac:dyDescent="0.3">
      <c r="B57" s="71">
        <v>19</v>
      </c>
      <c r="C57" s="35">
        <v>2.9269053936004639</v>
      </c>
      <c r="D57" s="35">
        <v>0.15987823903560638</v>
      </c>
      <c r="E57" s="35">
        <v>0.18912601470947266</v>
      </c>
      <c r="F57" s="35">
        <v>0.63305795192718506</v>
      </c>
      <c r="G57" s="35">
        <v>1.4058172702789307</v>
      </c>
      <c r="H57" s="35">
        <v>2.4932370185852051</v>
      </c>
      <c r="I57" s="35">
        <v>5.2019343376159668</v>
      </c>
      <c r="J57" s="35">
        <v>13.845476150512695</v>
      </c>
      <c r="K57" s="29">
        <v>38.830760955810547</v>
      </c>
    </row>
    <row r="58" spans="2:11" ht="15.6" x14ac:dyDescent="0.3">
      <c r="B58" s="71">
        <v>20</v>
      </c>
      <c r="C58" s="35">
        <v>2.0344913005828857</v>
      </c>
      <c r="D58" s="35">
        <v>0.82476812601089478</v>
      </c>
      <c r="E58" s="35">
        <v>0.3921583890914917</v>
      </c>
      <c r="F58" s="35">
        <v>0.56542378664016724</v>
      </c>
      <c r="G58" s="35">
        <v>1.4704774618148804</v>
      </c>
      <c r="H58" s="35">
        <v>3.6821165084838867</v>
      </c>
      <c r="I58" s="35">
        <v>3.348013162612915</v>
      </c>
      <c r="J58" s="35">
        <v>15.271105766296387</v>
      </c>
      <c r="K58" s="29">
        <v>24.704944610595703</v>
      </c>
    </row>
    <row r="59" spans="2:11" ht="15.6" x14ac:dyDescent="0.3">
      <c r="B59" s="71">
        <v>21</v>
      </c>
      <c r="C59" s="35">
        <v>1.1904619932174683</v>
      </c>
      <c r="D59" s="35">
        <v>0.38545376062393188</v>
      </c>
      <c r="E59" s="35">
        <v>0.50120538473129272</v>
      </c>
      <c r="F59" s="35">
        <v>1.1420160531997681</v>
      </c>
      <c r="G59" s="35">
        <v>2.5566685199737549</v>
      </c>
      <c r="H59" s="35">
        <v>2.4192206859588623</v>
      </c>
      <c r="I59" s="35">
        <v>8.9526472091674805</v>
      </c>
      <c r="J59" s="35">
        <v>13.411444664001465</v>
      </c>
      <c r="K59" s="29">
        <v>34.62603759765625</v>
      </c>
    </row>
    <row r="60" spans="2:11" ht="15.6" x14ac:dyDescent="0.3">
      <c r="B60" s="71">
        <v>22</v>
      </c>
      <c r="C60" s="35">
        <v>1.8858602046966553</v>
      </c>
      <c r="D60" s="35">
        <v>0</v>
      </c>
      <c r="E60" s="35">
        <v>0.21412405371665955</v>
      </c>
      <c r="F60" s="35">
        <v>0.41390815377235413</v>
      </c>
      <c r="G60" s="35">
        <v>0.81364649534225464</v>
      </c>
      <c r="H60" s="35">
        <v>2.2047204971313477</v>
      </c>
      <c r="I60" s="35">
        <v>6.7848010063171387</v>
      </c>
      <c r="J60" s="35">
        <v>10.069631576538086</v>
      </c>
      <c r="K60" s="29">
        <v>24.754087448120117</v>
      </c>
    </row>
    <row r="61" spans="2:11" ht="15.6" x14ac:dyDescent="0.3">
      <c r="B61" s="71">
        <v>23</v>
      </c>
      <c r="C61" s="35">
        <v>1.8544274568557739</v>
      </c>
      <c r="D61" s="35">
        <v>0</v>
      </c>
      <c r="E61" s="35">
        <v>0.8070145845413208</v>
      </c>
      <c r="F61" s="35">
        <v>0.46512103080749512</v>
      </c>
      <c r="G61" s="35">
        <v>1.0955342054367065</v>
      </c>
      <c r="H61" s="35">
        <v>1.7273768186569214</v>
      </c>
      <c r="I61" s="35">
        <v>6.206425666809082</v>
      </c>
      <c r="J61" s="35">
        <v>10.983314514160156</v>
      </c>
      <c r="K61" s="29">
        <v>18.289894104003906</v>
      </c>
    </row>
    <row r="62" spans="2:11" ht="15.6" x14ac:dyDescent="0.3">
      <c r="B62" s="71">
        <v>24</v>
      </c>
      <c r="C62" s="35">
        <v>2.2253129482269287</v>
      </c>
      <c r="D62" s="35">
        <v>0</v>
      </c>
      <c r="E62" s="35">
        <v>0.20249474048614502</v>
      </c>
      <c r="F62" s="35">
        <v>0.28058019280433655</v>
      </c>
      <c r="G62" s="35">
        <v>0.18537124991416931</v>
      </c>
      <c r="H62" s="35">
        <v>1.1061677932739258</v>
      </c>
      <c r="I62" s="35">
        <v>4.5314846038818359</v>
      </c>
      <c r="J62" s="35">
        <v>7.6924467086791992</v>
      </c>
      <c r="K62" s="29">
        <v>16.237720489501953</v>
      </c>
    </row>
    <row r="63" spans="2:11" ht="15.6" x14ac:dyDescent="0.3">
      <c r="B63" s="71">
        <v>25</v>
      </c>
      <c r="C63" s="35">
        <v>1.0808298587799072</v>
      </c>
      <c r="D63" s="35">
        <v>0</v>
      </c>
      <c r="E63" s="35">
        <v>0</v>
      </c>
      <c r="F63" s="35">
        <v>0.12900412082672119</v>
      </c>
      <c r="G63" s="35">
        <v>0.23714327812194824</v>
      </c>
      <c r="H63" s="35">
        <v>0.55664718151092529</v>
      </c>
      <c r="I63" s="35">
        <v>2.2836487293243408</v>
      </c>
      <c r="J63" s="35">
        <v>3.7953751087188721</v>
      </c>
      <c r="K63" s="29">
        <v>8.2740364074707031</v>
      </c>
    </row>
    <row r="64" spans="2:11" ht="16.2" thickBot="1" x14ac:dyDescent="0.35">
      <c r="B64" s="71">
        <v>26</v>
      </c>
      <c r="C64" s="35">
        <v>1.2358393669128418</v>
      </c>
      <c r="D64" s="35">
        <v>0</v>
      </c>
      <c r="E64" s="35">
        <v>0.44733321666717529</v>
      </c>
      <c r="F64" s="35">
        <v>0.10222388058900833</v>
      </c>
      <c r="G64" s="35">
        <v>0</v>
      </c>
      <c r="H64" s="35">
        <v>0.4766671359539032</v>
      </c>
      <c r="I64" s="35">
        <v>1.1497225761413574</v>
      </c>
      <c r="J64" s="35">
        <v>6.947718620300293</v>
      </c>
      <c r="K64" s="29">
        <v>6.5287790298461914</v>
      </c>
    </row>
    <row r="65" spans="2:11" ht="18" thickBot="1" x14ac:dyDescent="0.35">
      <c r="B65" s="329" t="s">
        <v>514</v>
      </c>
      <c r="C65" s="329"/>
      <c r="D65" s="329"/>
      <c r="E65" s="329"/>
      <c r="F65" s="329"/>
      <c r="G65" s="329"/>
      <c r="H65" s="329"/>
      <c r="I65" s="329"/>
      <c r="J65" s="329"/>
      <c r="K65" s="329"/>
    </row>
    <row r="66" spans="2:11" ht="15.6" x14ac:dyDescent="0.3">
      <c r="B66" s="71">
        <v>17</v>
      </c>
      <c r="C66" s="230">
        <v>3.116253137588501</v>
      </c>
      <c r="D66" s="230">
        <v>0.29358315467834473</v>
      </c>
      <c r="E66" s="230">
        <v>0.74906367063522339</v>
      </c>
      <c r="F66" s="230">
        <v>1.0985977649688721</v>
      </c>
      <c r="G66" s="230">
        <v>1.6857274770736694</v>
      </c>
      <c r="H66" s="230">
        <v>3.9283084869384766</v>
      </c>
      <c r="I66" s="230">
        <v>8.0819311141967773</v>
      </c>
      <c r="J66" s="230">
        <v>34.967258453369141</v>
      </c>
      <c r="K66" s="75">
        <v>72.539276123046875</v>
      </c>
    </row>
    <row r="67" spans="2:11" ht="15.6" x14ac:dyDescent="0.3">
      <c r="B67" s="71">
        <v>18</v>
      </c>
      <c r="C67" s="35">
        <v>3.116253137588501</v>
      </c>
      <c r="D67" s="35">
        <v>0.44037473201751709</v>
      </c>
      <c r="E67" s="35">
        <v>0.44943821430206299</v>
      </c>
      <c r="F67" s="35">
        <v>1.4419095516204834</v>
      </c>
      <c r="G67" s="35">
        <v>0.4816364049911499</v>
      </c>
      <c r="H67" s="35">
        <v>7.1551332473754883</v>
      </c>
      <c r="I67" s="35">
        <v>7.597015380859375</v>
      </c>
      <c r="J67" s="35">
        <v>36.291774749755859</v>
      </c>
      <c r="K67" s="29">
        <v>69.660736083984375</v>
      </c>
    </row>
    <row r="68" spans="2:11" ht="15.6" x14ac:dyDescent="0.3">
      <c r="B68" s="71">
        <v>19</v>
      </c>
      <c r="C68" s="35">
        <v>3.9661405086517334</v>
      </c>
      <c r="D68" s="35">
        <v>0.14679157733917236</v>
      </c>
      <c r="E68" s="35">
        <v>0.1498127281665802</v>
      </c>
      <c r="F68" s="35">
        <v>0.61796122789382935</v>
      </c>
      <c r="G68" s="35">
        <v>1.2040910720825195</v>
      </c>
      <c r="H68" s="35">
        <v>4.2089018821716309</v>
      </c>
      <c r="I68" s="35">
        <v>8.8901243209838867</v>
      </c>
      <c r="J68" s="35">
        <v>32.318222045898438</v>
      </c>
      <c r="K68" s="29">
        <v>83.477737426757813</v>
      </c>
    </row>
    <row r="69" spans="2:11" ht="15.6" x14ac:dyDescent="0.3">
      <c r="B69" s="71">
        <v>20</v>
      </c>
      <c r="C69" s="35">
        <v>1.6997745037078857</v>
      </c>
      <c r="D69" s="35">
        <v>0.44037473201751709</v>
      </c>
      <c r="E69" s="35">
        <v>0.1498127281665802</v>
      </c>
      <c r="F69" s="35">
        <v>0.48063653707504272</v>
      </c>
      <c r="G69" s="35">
        <v>0.72245460748672485</v>
      </c>
      <c r="H69" s="35">
        <v>2.9462313652038574</v>
      </c>
      <c r="I69" s="35">
        <v>7.597015380859375</v>
      </c>
      <c r="J69" s="35">
        <v>18.278339385986328</v>
      </c>
      <c r="K69" s="29">
        <v>47.783809661865234</v>
      </c>
    </row>
    <row r="70" spans="2:11" ht="15.6" x14ac:dyDescent="0.3">
      <c r="B70" s="71">
        <v>21</v>
      </c>
      <c r="C70" s="35">
        <v>1.1331830024719238</v>
      </c>
      <c r="D70" s="35">
        <v>0.14679157733917236</v>
      </c>
      <c r="E70" s="35">
        <v>0.2996254563331604</v>
      </c>
      <c r="F70" s="35">
        <v>0.27464944124221802</v>
      </c>
      <c r="G70" s="35">
        <v>0.60204553604125977</v>
      </c>
      <c r="H70" s="35">
        <v>4.3491983413696289</v>
      </c>
      <c r="I70" s="35">
        <v>6.4655451774597168</v>
      </c>
      <c r="J70" s="35">
        <v>20.927373886108398</v>
      </c>
      <c r="K70" s="29">
        <v>58.722270965576172</v>
      </c>
    </row>
    <row r="71" spans="2:11" ht="15.6" x14ac:dyDescent="0.3">
      <c r="B71" s="71">
        <v>22</v>
      </c>
      <c r="C71" s="35">
        <v>1.4164787530899048</v>
      </c>
      <c r="D71" s="35">
        <v>0.14679157733917236</v>
      </c>
      <c r="E71" s="35">
        <v>0.44943821430206299</v>
      </c>
      <c r="F71" s="35">
        <v>0.13732472062110901</v>
      </c>
      <c r="G71" s="35">
        <v>0.84286373853683472</v>
      </c>
      <c r="H71" s="35">
        <v>2.8059346675872803</v>
      </c>
      <c r="I71" s="35">
        <v>5.6573519706726074</v>
      </c>
      <c r="J71" s="35">
        <v>17.748533248901367</v>
      </c>
      <c r="K71" s="29">
        <v>36.269638061523438</v>
      </c>
    </row>
    <row r="72" spans="2:11" ht="15.6" x14ac:dyDescent="0.3">
      <c r="B72" s="71">
        <v>23</v>
      </c>
      <c r="C72" s="35">
        <v>1.4164787530899048</v>
      </c>
      <c r="D72" s="35">
        <v>0.29358315467834473</v>
      </c>
      <c r="E72" s="35">
        <v>0</v>
      </c>
      <c r="F72" s="35">
        <v>0.41197416186332703</v>
      </c>
      <c r="G72" s="35">
        <v>0.12040910124778748</v>
      </c>
      <c r="H72" s="35">
        <v>1.1223738193511963</v>
      </c>
      <c r="I72" s="35">
        <v>3.0711338520050049</v>
      </c>
      <c r="J72" s="35">
        <v>10.331234931945801</v>
      </c>
      <c r="K72" s="29">
        <v>35.693931579589844</v>
      </c>
    </row>
    <row r="73" spans="2:11" ht="15.6" x14ac:dyDescent="0.3">
      <c r="B73" s="71">
        <v>24</v>
      </c>
      <c r="C73" s="35">
        <v>0.28329575061798096</v>
      </c>
      <c r="D73" s="35">
        <v>0</v>
      </c>
      <c r="E73" s="35">
        <v>0.1498127281665802</v>
      </c>
      <c r="F73" s="35">
        <v>0.20598708093166351</v>
      </c>
      <c r="G73" s="35">
        <v>0.24081820249557495</v>
      </c>
      <c r="H73" s="35">
        <v>2.1044509410858154</v>
      </c>
      <c r="I73" s="35">
        <v>2.9094953536987305</v>
      </c>
      <c r="J73" s="35">
        <v>12.185559272766113</v>
      </c>
      <c r="K73" s="29">
        <v>27.05830192565918</v>
      </c>
    </row>
    <row r="74" spans="2:11" ht="15.6" x14ac:dyDescent="0.3">
      <c r="B74" s="71">
        <v>25</v>
      </c>
      <c r="C74" s="35">
        <v>0.60222280025482178</v>
      </c>
      <c r="D74" s="35">
        <v>0.15558607876300812</v>
      </c>
      <c r="E74" s="35">
        <v>0.15718598663806915</v>
      </c>
      <c r="F74" s="35">
        <v>0.21788011491298676</v>
      </c>
      <c r="G74" s="35">
        <v>0.38083681464195251</v>
      </c>
      <c r="H74" s="35">
        <v>0.29466104507446289</v>
      </c>
      <c r="I74" s="35">
        <v>0.84534710645675659</v>
      </c>
      <c r="J74" s="35">
        <v>7.8059005737304688</v>
      </c>
      <c r="K74" s="29">
        <v>13.409073829650879</v>
      </c>
    </row>
    <row r="75" spans="2:11" ht="16.2" thickBot="1" x14ac:dyDescent="0.35">
      <c r="B75" s="71">
        <v>26</v>
      </c>
      <c r="C75" s="35">
        <v>0.56659150123596191</v>
      </c>
      <c r="D75" s="35">
        <v>0</v>
      </c>
      <c r="E75" s="35">
        <v>0</v>
      </c>
      <c r="F75" s="35">
        <v>0.20598708093166351</v>
      </c>
      <c r="G75" s="35">
        <v>0.24081820249557495</v>
      </c>
      <c r="H75" s="35">
        <v>0.56118690967559814</v>
      </c>
      <c r="I75" s="35">
        <v>0.64655452966690063</v>
      </c>
      <c r="J75" s="35">
        <v>3.4437451362609863</v>
      </c>
      <c r="K75" s="29">
        <v>4.0299596786499023</v>
      </c>
    </row>
    <row r="76" spans="2:11" ht="18" thickBot="1" x14ac:dyDescent="0.35">
      <c r="B76" s="329" t="s">
        <v>515</v>
      </c>
      <c r="C76" s="329"/>
      <c r="D76" s="329"/>
      <c r="E76" s="329"/>
      <c r="F76" s="329"/>
      <c r="G76" s="329"/>
      <c r="H76" s="329"/>
      <c r="I76" s="329"/>
      <c r="J76" s="329"/>
      <c r="K76" s="329"/>
    </row>
    <row r="77" spans="2:11" ht="15.6" x14ac:dyDescent="0.3">
      <c r="B77" s="71">
        <v>17</v>
      </c>
      <c r="C77" s="230">
        <v>0.94658422470092773</v>
      </c>
      <c r="D77" s="230">
        <v>0.23201748728752136</v>
      </c>
      <c r="E77" s="230">
        <v>0.22506453096866608</v>
      </c>
      <c r="F77" s="230">
        <v>0.8823322057723999</v>
      </c>
      <c r="G77" s="230">
        <v>0.17622387409210205</v>
      </c>
      <c r="H77" s="230">
        <v>3.7453112602233887</v>
      </c>
      <c r="I77" s="230">
        <v>6.9555678367614746</v>
      </c>
      <c r="J77" s="230">
        <v>24.401739120483398</v>
      </c>
      <c r="K77" s="75">
        <v>56.360466003417969</v>
      </c>
    </row>
    <row r="78" spans="2:11" ht="15.6" x14ac:dyDescent="0.3">
      <c r="B78" s="71">
        <v>18</v>
      </c>
      <c r="C78" s="35">
        <v>1.8931684494018555</v>
      </c>
      <c r="D78" s="35">
        <v>0.46403497457504272</v>
      </c>
      <c r="E78" s="35">
        <v>0.22506453096866608</v>
      </c>
      <c r="F78" s="35">
        <v>0.55145758390426636</v>
      </c>
      <c r="G78" s="35">
        <v>1.9384626150131226</v>
      </c>
      <c r="H78" s="35">
        <v>4.4943737983703613</v>
      </c>
      <c r="I78" s="35">
        <v>6.1606459617614746</v>
      </c>
      <c r="J78" s="35">
        <v>24.067468643188477</v>
      </c>
      <c r="K78" s="29">
        <v>57.1119384765625</v>
      </c>
    </row>
    <row r="79" spans="2:11" ht="15.6" x14ac:dyDescent="0.3">
      <c r="B79" s="71">
        <v>19</v>
      </c>
      <c r="C79" s="35">
        <v>1.7186117172241211</v>
      </c>
      <c r="D79" s="35">
        <v>0</v>
      </c>
      <c r="E79" s="35">
        <v>0.39586010575294495</v>
      </c>
      <c r="F79" s="35">
        <v>0.18879716098308563</v>
      </c>
      <c r="G79" s="35">
        <v>1.0840191841125488</v>
      </c>
      <c r="H79" s="35">
        <v>3.3376946449279785</v>
      </c>
      <c r="I79" s="35">
        <v>6.2968440055847168</v>
      </c>
      <c r="J79" s="35">
        <v>15.215373992919922</v>
      </c>
      <c r="K79" s="29">
        <v>39.962791442871094</v>
      </c>
    </row>
    <row r="80" spans="2:11" ht="15.6" x14ac:dyDescent="0.3">
      <c r="B80" s="71">
        <v>20</v>
      </c>
      <c r="C80" s="35">
        <v>0.42965292930603027</v>
      </c>
      <c r="D80" s="35">
        <v>0</v>
      </c>
      <c r="E80" s="35">
        <v>0.39586010575294495</v>
      </c>
      <c r="F80" s="35">
        <v>0.84958720207214355</v>
      </c>
      <c r="G80" s="35">
        <v>1.2388790845870972</v>
      </c>
      <c r="H80" s="35">
        <v>2.8370404243469238</v>
      </c>
      <c r="I80" s="35">
        <v>6.1169342994689941</v>
      </c>
      <c r="J80" s="35">
        <v>15.215373992919922</v>
      </c>
      <c r="K80" s="29">
        <v>29.627588272094727</v>
      </c>
    </row>
    <row r="81" spans="2:11" ht="15.6" x14ac:dyDescent="0.3">
      <c r="B81" s="71">
        <v>21</v>
      </c>
      <c r="C81" s="35">
        <v>0.49501520395278931</v>
      </c>
      <c r="D81" s="35">
        <v>0.24323207139968872</v>
      </c>
      <c r="E81" s="35">
        <v>0</v>
      </c>
      <c r="F81" s="35">
        <v>0.45989009737968445</v>
      </c>
      <c r="G81" s="35">
        <v>0.92170995473861694</v>
      </c>
      <c r="H81" s="35">
        <v>3.7480742931365967</v>
      </c>
      <c r="I81" s="35">
        <v>7.3432374000549316</v>
      </c>
      <c r="J81" s="35">
        <v>19.395631790161133</v>
      </c>
      <c r="K81" s="29">
        <v>29.357156753540039</v>
      </c>
    </row>
    <row r="82" spans="2:11" ht="15.6" x14ac:dyDescent="0.3">
      <c r="B82" s="71">
        <v>22</v>
      </c>
      <c r="C82" s="35">
        <v>0.94658422470092773</v>
      </c>
      <c r="D82" s="35">
        <v>0</v>
      </c>
      <c r="E82" s="35">
        <v>0.22506453096866608</v>
      </c>
      <c r="F82" s="35">
        <v>0.33087456226348877</v>
      </c>
      <c r="G82" s="35">
        <v>0.7048954963684082</v>
      </c>
      <c r="H82" s="35">
        <v>2.8089835643768311</v>
      </c>
      <c r="I82" s="35">
        <v>5.1669931411743164</v>
      </c>
      <c r="J82" s="35">
        <v>13.036545753479004</v>
      </c>
      <c r="K82" s="29">
        <v>30.058916091918945</v>
      </c>
    </row>
    <row r="83" spans="2:11" ht="15.6" x14ac:dyDescent="0.3">
      <c r="B83" s="71">
        <v>23</v>
      </c>
      <c r="C83" s="35">
        <v>0</v>
      </c>
      <c r="D83" s="35">
        <v>0</v>
      </c>
      <c r="E83" s="35">
        <v>0.22506453096866608</v>
      </c>
      <c r="F83" s="35">
        <v>0.22058305144309998</v>
      </c>
      <c r="G83" s="35">
        <v>0.52867162227630615</v>
      </c>
      <c r="H83" s="35">
        <v>2.0599212646484375</v>
      </c>
      <c r="I83" s="35">
        <v>3.9746100902557373</v>
      </c>
      <c r="J83" s="35">
        <v>13.705086708068848</v>
      </c>
      <c r="K83" s="29">
        <v>36.070697784423828</v>
      </c>
    </row>
    <row r="84" spans="2:11" ht="15.6" x14ac:dyDescent="0.3">
      <c r="B84" s="71">
        <v>24</v>
      </c>
      <c r="C84" s="35">
        <v>0</v>
      </c>
      <c r="D84" s="35">
        <v>0</v>
      </c>
      <c r="E84" s="35">
        <v>0.24501036107540131</v>
      </c>
      <c r="F84" s="35">
        <v>0.2418338805437088</v>
      </c>
      <c r="G84" s="35">
        <v>1.1645398139953613</v>
      </c>
      <c r="H84" s="35">
        <v>2.0617833137512207</v>
      </c>
      <c r="I84" s="35">
        <v>3.0510461330413818</v>
      </c>
      <c r="J84" s="35">
        <v>10.613574028015137</v>
      </c>
      <c r="K84" s="29">
        <v>15.481515884399414</v>
      </c>
    </row>
    <row r="85" spans="2:11" ht="15.6" x14ac:dyDescent="0.3">
      <c r="B85" s="71">
        <v>25</v>
      </c>
      <c r="C85" s="35">
        <v>0.44623532891273499</v>
      </c>
      <c r="D85" s="35">
        <v>0</v>
      </c>
      <c r="E85" s="35">
        <v>0</v>
      </c>
      <c r="F85" s="35">
        <v>0</v>
      </c>
      <c r="G85" s="35">
        <v>0.16661223769187927</v>
      </c>
      <c r="H85" s="35">
        <v>2.4840488433837891</v>
      </c>
      <c r="I85" s="35">
        <v>1.7014905214309692</v>
      </c>
      <c r="J85" s="35">
        <v>9.1981735229492188</v>
      </c>
      <c r="K85" s="29">
        <v>16.401626586914063</v>
      </c>
    </row>
    <row r="86" spans="2:11" ht="16.2" thickBot="1" x14ac:dyDescent="0.35">
      <c r="B86" s="71">
        <v>26</v>
      </c>
      <c r="C86" s="35">
        <v>0</v>
      </c>
      <c r="D86" s="35">
        <v>0.23201748728752136</v>
      </c>
      <c r="E86" s="35">
        <v>0</v>
      </c>
      <c r="F86" s="35">
        <v>0.22058305144309998</v>
      </c>
      <c r="G86" s="35">
        <v>0.3524477481842041</v>
      </c>
      <c r="H86" s="35">
        <v>0.56179672479629517</v>
      </c>
      <c r="I86" s="35">
        <v>1.3911135196685791</v>
      </c>
      <c r="J86" s="35">
        <v>7.0196785926818848</v>
      </c>
      <c r="K86" s="29">
        <v>12.023566246032715</v>
      </c>
    </row>
    <row r="87" spans="2:11" ht="18" thickBot="1" x14ac:dyDescent="0.35">
      <c r="B87" s="329" t="s">
        <v>516</v>
      </c>
      <c r="C87" s="329"/>
      <c r="D87" s="329"/>
      <c r="E87" s="329"/>
      <c r="F87" s="329"/>
      <c r="G87" s="329"/>
      <c r="H87" s="329"/>
      <c r="I87" s="329"/>
      <c r="J87" s="329"/>
      <c r="K87" s="329"/>
    </row>
    <row r="88" spans="2:11" ht="15.6" x14ac:dyDescent="0.3">
      <c r="B88" s="71">
        <v>17</v>
      </c>
      <c r="C88" s="230">
        <v>1.0573954582214355</v>
      </c>
      <c r="D88" s="230">
        <v>0</v>
      </c>
      <c r="E88" s="230">
        <v>0.24727685749530792</v>
      </c>
      <c r="F88" s="230">
        <v>1.0550130605697632</v>
      </c>
      <c r="G88" s="230">
        <v>1.7034432888031006</v>
      </c>
      <c r="H88" s="230">
        <v>1.9683682918548584</v>
      </c>
      <c r="I88" s="230">
        <v>6.7516627311706543</v>
      </c>
      <c r="J88" s="230">
        <v>17.439432144165039</v>
      </c>
      <c r="K88" s="75">
        <v>47.884529113769531</v>
      </c>
    </row>
    <row r="89" spans="2:11" ht="15.6" x14ac:dyDescent="0.3">
      <c r="B89" s="71">
        <v>18</v>
      </c>
      <c r="C89" s="35">
        <v>1.0573954582214355</v>
      </c>
      <c r="D89" s="35">
        <v>0.26745262742042542</v>
      </c>
      <c r="E89" s="35">
        <v>0</v>
      </c>
      <c r="F89" s="35">
        <v>1.1722368001937866</v>
      </c>
      <c r="G89" s="35">
        <v>2.1293041706085205</v>
      </c>
      <c r="H89" s="35">
        <v>3.4446444511413574</v>
      </c>
      <c r="I89" s="35">
        <v>6.7516627311706543</v>
      </c>
      <c r="J89" s="35">
        <v>33.502067565917969</v>
      </c>
      <c r="K89" s="29">
        <v>54.725177764892578</v>
      </c>
    </row>
    <row r="90" spans="2:11" ht="15.6" x14ac:dyDescent="0.3">
      <c r="B90" s="71">
        <v>19</v>
      </c>
      <c r="C90" s="35">
        <v>1.5860931873321533</v>
      </c>
      <c r="D90" s="35">
        <v>0</v>
      </c>
      <c r="E90" s="35">
        <v>0</v>
      </c>
      <c r="F90" s="35">
        <v>0.93778938055038452</v>
      </c>
      <c r="G90" s="35">
        <v>1.9163737297058105</v>
      </c>
      <c r="H90" s="35">
        <v>2.4604604244232178</v>
      </c>
      <c r="I90" s="35">
        <v>10.4088134765625</v>
      </c>
      <c r="J90" s="35">
        <v>23.405553817749023</v>
      </c>
      <c r="K90" s="29">
        <v>45.604312896728516</v>
      </c>
    </row>
    <row r="91" spans="2:11" ht="15.6" x14ac:dyDescent="0.3">
      <c r="B91" s="71">
        <v>20</v>
      </c>
      <c r="C91" s="35">
        <v>1.5662810802459717</v>
      </c>
      <c r="D91" s="35">
        <v>0</v>
      </c>
      <c r="E91" s="35">
        <v>0</v>
      </c>
      <c r="F91" s="35">
        <v>0.3341616690158844</v>
      </c>
      <c r="G91" s="35">
        <v>0.63377112150192261</v>
      </c>
      <c r="H91" s="35">
        <v>2.6982343196868896</v>
      </c>
      <c r="I91" s="35">
        <v>5.3337674140930176</v>
      </c>
      <c r="J91" s="35">
        <v>10.084064483642578</v>
      </c>
      <c r="K91" s="29">
        <v>43.296947479248047</v>
      </c>
    </row>
    <row r="92" spans="2:11" ht="15.6" x14ac:dyDescent="0.3">
      <c r="B92" s="71">
        <v>21</v>
      </c>
      <c r="C92" s="35">
        <v>0.55478501319885254</v>
      </c>
      <c r="D92" s="35">
        <v>0</v>
      </c>
      <c r="E92" s="35">
        <v>0</v>
      </c>
      <c r="F92" s="35">
        <v>0.24526545405387878</v>
      </c>
      <c r="G92" s="35">
        <v>1.3448029756546021</v>
      </c>
      <c r="H92" s="35">
        <v>2.8584792613983154</v>
      </c>
      <c r="I92" s="35">
        <v>2.3975210189819336</v>
      </c>
      <c r="J92" s="35">
        <v>5.8820071220397949</v>
      </c>
      <c r="K92" s="29">
        <v>25.841064453125</v>
      </c>
    </row>
    <row r="93" spans="2:11" ht="15.6" x14ac:dyDescent="0.3">
      <c r="B93" s="71">
        <v>22</v>
      </c>
      <c r="C93" s="35">
        <v>1.1747108697891235</v>
      </c>
      <c r="D93" s="35">
        <v>0</v>
      </c>
      <c r="E93" s="35">
        <v>0</v>
      </c>
      <c r="F93" s="35">
        <v>0.44554892182350159</v>
      </c>
      <c r="G93" s="35">
        <v>1.0562852621078491</v>
      </c>
      <c r="H93" s="35">
        <v>0.73588210344314575</v>
      </c>
      <c r="I93" s="35">
        <v>2.2457969188690186</v>
      </c>
      <c r="J93" s="35">
        <v>4.5836658477783203</v>
      </c>
      <c r="K93" s="29">
        <v>19.369688034057617</v>
      </c>
    </row>
    <row r="94" spans="2:11" ht="15.6" x14ac:dyDescent="0.3">
      <c r="B94" s="71">
        <v>23</v>
      </c>
      <c r="C94" s="35">
        <v>0</v>
      </c>
      <c r="D94" s="35">
        <v>0</v>
      </c>
      <c r="E94" s="35">
        <v>0</v>
      </c>
      <c r="F94" s="35">
        <v>0.3516710102558136</v>
      </c>
      <c r="G94" s="35">
        <v>1.2775825262069702</v>
      </c>
      <c r="H94" s="35">
        <v>1.4762762784957886</v>
      </c>
      <c r="I94" s="35">
        <v>1.4065964221954346</v>
      </c>
      <c r="J94" s="35">
        <v>3.671459436416626</v>
      </c>
      <c r="K94" s="29">
        <v>12.541186332702637</v>
      </c>
    </row>
    <row r="95" spans="2:11" ht="15.6" x14ac:dyDescent="0.3">
      <c r="B95" s="71">
        <v>24</v>
      </c>
      <c r="C95" s="35">
        <v>0.52881795167922974</v>
      </c>
      <c r="D95" s="35">
        <v>0</v>
      </c>
      <c r="E95" s="35">
        <v>0</v>
      </c>
      <c r="F95" s="35">
        <v>0.35833132266998291</v>
      </c>
      <c r="G95" s="35">
        <v>0.65661317110061646</v>
      </c>
      <c r="H95" s="35">
        <v>0.50632399320602417</v>
      </c>
      <c r="I95" s="35">
        <v>2.6054785251617432</v>
      </c>
      <c r="J95" s="35">
        <v>1.8763309717178345</v>
      </c>
      <c r="K95" s="29">
        <v>16.092138290405273</v>
      </c>
    </row>
    <row r="96" spans="2:11" ht="15.6" x14ac:dyDescent="0.3">
      <c r="B96" s="71">
        <v>25</v>
      </c>
      <c r="C96" s="35">
        <v>0.60657525062561035</v>
      </c>
      <c r="D96" s="35">
        <v>0</v>
      </c>
      <c r="E96" s="35">
        <v>0.2764248251914978</v>
      </c>
      <c r="F96" s="35">
        <v>0</v>
      </c>
      <c r="G96" s="35">
        <v>1.2040156126022339</v>
      </c>
      <c r="H96" s="35">
        <v>0.84271317720413208</v>
      </c>
      <c r="I96" s="35">
        <v>1.9198156595230103</v>
      </c>
      <c r="J96" s="35">
        <v>4.1709680557250977</v>
      </c>
      <c r="K96" s="29">
        <v>13.055000305175781</v>
      </c>
    </row>
    <row r="97" spans="2:11" ht="16.2" thickBot="1" x14ac:dyDescent="0.35">
      <c r="B97" s="71">
        <v>26</v>
      </c>
      <c r="C97" s="35">
        <v>0</v>
      </c>
      <c r="D97" s="35">
        <v>0</v>
      </c>
      <c r="E97" s="35">
        <v>0</v>
      </c>
      <c r="F97" s="35">
        <v>0</v>
      </c>
      <c r="G97" s="35">
        <v>0.72240936756134033</v>
      </c>
      <c r="H97" s="35">
        <v>0</v>
      </c>
      <c r="I97" s="35">
        <v>0.3199692964553833</v>
      </c>
      <c r="J97" s="35">
        <v>5.7350811958312988</v>
      </c>
      <c r="K97" s="29">
        <v>9.1385002136230469</v>
      </c>
    </row>
    <row r="98" spans="2:11" ht="18" customHeight="1" thickBot="1" x14ac:dyDescent="0.35">
      <c r="B98" s="329" t="s">
        <v>517</v>
      </c>
      <c r="C98" s="329"/>
      <c r="D98" s="329"/>
      <c r="E98" s="329"/>
      <c r="F98" s="329"/>
      <c r="G98" s="329"/>
      <c r="H98" s="329"/>
      <c r="I98" s="329"/>
      <c r="J98" s="329"/>
      <c r="K98" s="329"/>
    </row>
    <row r="99" spans="2:11" ht="15.6" x14ac:dyDescent="0.3">
      <c r="B99" s="71">
        <v>17</v>
      </c>
      <c r="C99" s="230">
        <v>2.7343571186065674</v>
      </c>
      <c r="D99" s="230">
        <v>0.28985676169395447</v>
      </c>
      <c r="E99" s="230">
        <v>0.28665369749069214</v>
      </c>
      <c r="F99" s="230">
        <v>0.71722066402435303</v>
      </c>
      <c r="G99" s="230">
        <v>0.65186667442321777</v>
      </c>
      <c r="H99" s="230">
        <v>3.2557189464569092</v>
      </c>
      <c r="I99" s="230">
        <v>7.6701822280883789</v>
      </c>
      <c r="J99" s="230">
        <v>19.778480529785156</v>
      </c>
      <c r="K99" s="75">
        <v>52.784980773925781</v>
      </c>
    </row>
    <row r="100" spans="2:11" ht="15.6" x14ac:dyDescent="0.3">
      <c r="B100" s="71">
        <v>18</v>
      </c>
      <c r="C100" s="35">
        <v>1.9335378408432007</v>
      </c>
      <c r="D100" s="35">
        <v>0.17470605671405792</v>
      </c>
      <c r="E100" s="35">
        <v>0.14694559574127197</v>
      </c>
      <c r="F100" s="35">
        <v>0.50205445289611816</v>
      </c>
      <c r="G100" s="35">
        <v>1.1733599901199341</v>
      </c>
      <c r="H100" s="35">
        <v>1.6278594732284546</v>
      </c>
      <c r="I100" s="35">
        <v>6.2756037712097168</v>
      </c>
      <c r="J100" s="35">
        <v>16.182394027709961</v>
      </c>
      <c r="K100" s="29">
        <v>45.899982452392578</v>
      </c>
    </row>
    <row r="101" spans="2:11" ht="15.6" x14ac:dyDescent="0.3">
      <c r="B101" s="71">
        <v>19</v>
      </c>
      <c r="C101" s="35">
        <v>1.8229048252105713</v>
      </c>
      <c r="D101" s="35">
        <v>0.14492838084697723</v>
      </c>
      <c r="E101" s="35">
        <v>0.14332684874534607</v>
      </c>
      <c r="F101" s="35">
        <v>0.64549863338470459</v>
      </c>
      <c r="G101" s="35">
        <v>0.39112001657485962</v>
      </c>
      <c r="H101" s="35">
        <v>3.107731819152832</v>
      </c>
      <c r="I101" s="35">
        <v>4.5323805809020996</v>
      </c>
      <c r="J101" s="35">
        <v>14.983697891235352</v>
      </c>
      <c r="K101" s="29">
        <v>33.659988403320313</v>
      </c>
    </row>
    <row r="102" spans="2:11" ht="15.6" x14ac:dyDescent="0.3">
      <c r="B102" s="71">
        <v>20</v>
      </c>
      <c r="C102" s="35">
        <v>0.91145241260528564</v>
      </c>
      <c r="D102" s="35">
        <v>0</v>
      </c>
      <c r="E102" s="35">
        <v>0.42998054623603821</v>
      </c>
      <c r="F102" s="35">
        <v>0.57377654314041138</v>
      </c>
      <c r="G102" s="35">
        <v>1.9556000232696533</v>
      </c>
      <c r="H102" s="35">
        <v>1.923833966255188</v>
      </c>
      <c r="I102" s="35">
        <v>4.1837358474731445</v>
      </c>
      <c r="J102" s="35">
        <v>14.983697891235352</v>
      </c>
      <c r="K102" s="29">
        <v>24.479991912841797</v>
      </c>
    </row>
    <row r="103" spans="2:11" ht="15.6" x14ac:dyDescent="0.3">
      <c r="B103" s="71">
        <v>21</v>
      </c>
      <c r="C103" s="35">
        <v>1.5190873146057129</v>
      </c>
      <c r="D103" s="35">
        <v>0</v>
      </c>
      <c r="E103" s="35">
        <v>0</v>
      </c>
      <c r="F103" s="35">
        <v>0.86066484451293945</v>
      </c>
      <c r="G103" s="35">
        <v>1.0429867506027222</v>
      </c>
      <c r="H103" s="35">
        <v>1.183897852897644</v>
      </c>
      <c r="I103" s="35">
        <v>2.6148347854614258</v>
      </c>
      <c r="J103" s="35">
        <v>9.5895662307739258</v>
      </c>
      <c r="K103" s="29">
        <v>14.534995079040527</v>
      </c>
    </row>
    <row r="104" spans="2:11" ht="15.6" x14ac:dyDescent="0.3">
      <c r="B104" s="71">
        <v>22</v>
      </c>
      <c r="C104" s="35">
        <v>0.30381748080253601</v>
      </c>
      <c r="D104" s="35">
        <v>0.14492838084697723</v>
      </c>
      <c r="E104" s="35">
        <v>0</v>
      </c>
      <c r="F104" s="35">
        <v>0.43033242225646973</v>
      </c>
      <c r="G104" s="35">
        <v>0.52149337530136108</v>
      </c>
      <c r="H104" s="35">
        <v>1.923833966255188</v>
      </c>
      <c r="I104" s="35">
        <v>3.4864463806152344</v>
      </c>
      <c r="J104" s="35">
        <v>5.9934792518615723</v>
      </c>
      <c r="K104" s="29">
        <v>14.534995079040527</v>
      </c>
    </row>
    <row r="105" spans="2:11" ht="15.6" x14ac:dyDescent="0.3">
      <c r="B105" s="71">
        <v>23</v>
      </c>
      <c r="C105" s="35">
        <v>0.91145241260528564</v>
      </c>
      <c r="D105" s="35">
        <v>0.14492838084697723</v>
      </c>
      <c r="E105" s="35">
        <v>0.28665369749069214</v>
      </c>
      <c r="F105" s="35">
        <v>0.43033242225646973</v>
      </c>
      <c r="G105" s="35">
        <v>0.52149337530136108</v>
      </c>
      <c r="H105" s="35">
        <v>1.183897852897644</v>
      </c>
      <c r="I105" s="35">
        <v>4.8810248374938965</v>
      </c>
      <c r="J105" s="35">
        <v>6.5928268432617188</v>
      </c>
      <c r="K105" s="29">
        <v>22.184991836547852</v>
      </c>
    </row>
    <row r="106" spans="2:11" ht="15.6" x14ac:dyDescent="0.3">
      <c r="B106" s="71">
        <v>24</v>
      </c>
      <c r="C106" s="35">
        <v>0.96676892042160034</v>
      </c>
      <c r="D106" s="35">
        <v>0</v>
      </c>
      <c r="E106" s="35">
        <v>0</v>
      </c>
      <c r="F106" s="35">
        <v>0.28688827157020569</v>
      </c>
      <c r="G106" s="35">
        <v>0.52149337530136108</v>
      </c>
      <c r="H106" s="35">
        <v>0.73993611335754395</v>
      </c>
      <c r="I106" s="35">
        <v>2.7891571521759033</v>
      </c>
      <c r="J106" s="35">
        <v>8.3908710479736328</v>
      </c>
      <c r="K106" s="29">
        <v>22.184991836547852</v>
      </c>
    </row>
    <row r="107" spans="2:11" ht="15.6" x14ac:dyDescent="0.3">
      <c r="B107" s="71">
        <v>25</v>
      </c>
      <c r="C107" s="35">
        <v>2.2730224132537842</v>
      </c>
      <c r="D107" s="35">
        <v>0.45945605635643005</v>
      </c>
      <c r="E107" s="35">
        <v>0</v>
      </c>
      <c r="F107" s="35">
        <v>0.22877326607704163</v>
      </c>
      <c r="G107" s="35">
        <v>0.41742032766342163</v>
      </c>
      <c r="H107" s="35">
        <v>0.15835212171077728</v>
      </c>
      <c r="I107" s="35">
        <v>1.6865807771682739</v>
      </c>
      <c r="J107" s="35">
        <v>6.4610543251037598</v>
      </c>
      <c r="K107" s="29">
        <v>14.943960189819336</v>
      </c>
    </row>
    <row r="108" spans="2:11" ht="16.2" thickBot="1" x14ac:dyDescent="0.35">
      <c r="B108" s="72">
        <v>26</v>
      </c>
      <c r="C108" s="231">
        <v>0</v>
      </c>
      <c r="D108" s="231">
        <v>0</v>
      </c>
      <c r="E108" s="231">
        <v>0.29389119148254395</v>
      </c>
      <c r="F108" s="231">
        <v>0.35861033201217651</v>
      </c>
      <c r="G108" s="231">
        <v>0.26074668765068054</v>
      </c>
      <c r="H108" s="231">
        <v>0.88792335987091064</v>
      </c>
      <c r="I108" s="231">
        <v>0.34864464402198792</v>
      </c>
      <c r="J108" s="231">
        <v>3.5960874557495117</v>
      </c>
      <c r="K108" s="33">
        <v>9.9449968338012695</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7"/>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935</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A8" s="210"/>
      <c r="B8" s="26" t="s">
        <v>475</v>
      </c>
      <c r="C8" s="26" t="s">
        <v>842</v>
      </c>
      <c r="D8" s="126" t="s">
        <v>936</v>
      </c>
      <c r="E8" s="24" t="s">
        <v>937</v>
      </c>
      <c r="F8" s="26" t="s">
        <v>938</v>
      </c>
      <c r="G8" s="26" t="s">
        <v>542</v>
      </c>
    </row>
    <row r="9" spans="1:11" ht="15.6" x14ac:dyDescent="0.3">
      <c r="A9" s="333"/>
      <c r="B9" s="66" t="s">
        <v>939</v>
      </c>
      <c r="C9" s="232">
        <v>34.200839996337891</v>
      </c>
      <c r="D9" s="232">
        <v>59.357036590576172</v>
      </c>
      <c r="E9" s="232">
        <v>140.54315185546875</v>
      </c>
      <c r="F9" s="232">
        <v>20.527677536010742</v>
      </c>
      <c r="G9" s="233">
        <v>40.763156890869141</v>
      </c>
    </row>
    <row r="10" spans="1:11" ht="15.6" x14ac:dyDescent="0.3">
      <c r="A10" s="333"/>
      <c r="B10" s="28" t="s">
        <v>940</v>
      </c>
      <c r="C10" s="207">
        <v>69.039131164550781</v>
      </c>
      <c r="D10" s="207">
        <v>112.81363677978516</v>
      </c>
      <c r="E10" s="207">
        <v>172.71237182617188</v>
      </c>
      <c r="F10" s="207">
        <v>37.216373443603516</v>
      </c>
      <c r="G10" s="208">
        <v>97.351676940917969</v>
      </c>
    </row>
    <row r="11" spans="1:11" ht="15.6" x14ac:dyDescent="0.3">
      <c r="A11" s="333"/>
      <c r="B11" s="28" t="s">
        <v>941</v>
      </c>
      <c r="C11" s="207">
        <v>25.278400421142578</v>
      </c>
      <c r="D11" s="207">
        <v>25.708946228027344</v>
      </c>
      <c r="E11" s="207">
        <v>33.395687103271484</v>
      </c>
      <c r="F11" s="207">
        <v>10.767783164978027</v>
      </c>
      <c r="G11" s="208">
        <v>22.023399353027344</v>
      </c>
    </row>
    <row r="12" spans="1:11" ht="15.6" x14ac:dyDescent="0.3">
      <c r="A12" s="333"/>
      <c r="B12" s="28" t="s">
        <v>942</v>
      </c>
      <c r="C12" s="207">
        <v>10.907790184020996</v>
      </c>
      <c r="D12" s="207">
        <v>16.662376403808594</v>
      </c>
      <c r="E12" s="207">
        <v>21.082111358642578</v>
      </c>
      <c r="F12" s="207">
        <v>3.0566351413726807</v>
      </c>
      <c r="G12" s="208">
        <v>7.8890018463134766</v>
      </c>
    </row>
    <row r="13" spans="1:11" ht="15.6" x14ac:dyDescent="0.3">
      <c r="A13" s="333"/>
      <c r="B13" s="28" t="s">
        <v>943</v>
      </c>
      <c r="C13" s="207">
        <v>3.2456419467926025</v>
      </c>
      <c r="D13" s="207">
        <v>3.41141676902771</v>
      </c>
      <c r="E13" s="207">
        <v>3.1553788185119629</v>
      </c>
      <c r="F13" s="207">
        <v>1.7809914350509644</v>
      </c>
      <c r="G13" s="208">
        <v>2.9964940547943115</v>
      </c>
    </row>
    <row r="14" spans="1:11" ht="15.6" x14ac:dyDescent="0.3">
      <c r="A14" s="333"/>
      <c r="B14" s="28" t="s">
        <v>944</v>
      </c>
      <c r="C14" s="207">
        <v>4.1779894828796387</v>
      </c>
      <c r="D14" s="207">
        <v>5.9368071556091309</v>
      </c>
      <c r="E14" s="207">
        <v>4.2990412712097168</v>
      </c>
      <c r="F14" s="207">
        <v>1.5750511884689331</v>
      </c>
      <c r="G14" s="208">
        <v>4.3868308067321777</v>
      </c>
    </row>
    <row r="15" spans="1:11" ht="15.6" x14ac:dyDescent="0.3">
      <c r="A15" s="333"/>
      <c r="B15" s="28" t="s">
        <v>945</v>
      </c>
      <c r="C15" s="207">
        <v>11.826010704040527</v>
      </c>
      <c r="D15" s="207">
        <v>22.658143997192383</v>
      </c>
      <c r="E15" s="207">
        <v>8.7616424560546875</v>
      </c>
      <c r="F15" s="207">
        <v>1.6505327224731445</v>
      </c>
      <c r="G15" s="208">
        <v>18.641935348510742</v>
      </c>
    </row>
    <row r="16" spans="1:11" ht="15.6" x14ac:dyDescent="0.3">
      <c r="A16" s="333"/>
      <c r="B16" s="28" t="s">
        <v>946</v>
      </c>
      <c r="C16" s="207">
        <v>40.980510711669922</v>
      </c>
      <c r="D16" s="207">
        <v>46.0894775390625</v>
      </c>
      <c r="E16" s="207">
        <v>25.208635330200195</v>
      </c>
      <c r="F16" s="207">
        <v>8.9569978713989258</v>
      </c>
      <c r="G16" s="208">
        <v>9.1886425018310547</v>
      </c>
    </row>
    <row r="17" spans="1:14" ht="15.6" x14ac:dyDescent="0.3">
      <c r="A17" s="333"/>
      <c r="B17" s="28" t="s">
        <v>947</v>
      </c>
      <c r="C17" s="207">
        <v>57.9788818359375</v>
      </c>
      <c r="D17" s="207">
        <v>62.969142913818359</v>
      </c>
      <c r="E17" s="207">
        <v>39.543972015380859</v>
      </c>
      <c r="F17" s="207">
        <v>16.662639617919922</v>
      </c>
      <c r="G17" s="208">
        <v>46.663555145263672</v>
      </c>
    </row>
    <row r="18" spans="1:14" ht="15.6" x14ac:dyDescent="0.3">
      <c r="A18" s="333"/>
      <c r="B18" s="28" t="s">
        <v>948</v>
      </c>
      <c r="C18" s="207">
        <v>67.853469848632813</v>
      </c>
      <c r="D18" s="207">
        <v>69.214584350585938</v>
      </c>
      <c r="E18" s="207">
        <v>58.435932159423828</v>
      </c>
      <c r="F18" s="207">
        <v>27.801414489746094</v>
      </c>
      <c r="G18" s="208">
        <v>70.609832763671875</v>
      </c>
    </row>
    <row r="19" spans="1:14" ht="15.6" x14ac:dyDescent="0.3">
      <c r="A19" s="333"/>
      <c r="B19" s="28" t="s">
        <v>949</v>
      </c>
      <c r="C19" s="207">
        <v>117.90423583984375</v>
      </c>
      <c r="D19" s="207">
        <v>127.68021392822266</v>
      </c>
      <c r="E19" s="207">
        <v>108.32984161376953</v>
      </c>
      <c r="F19" s="207">
        <v>50.501861572265625</v>
      </c>
      <c r="G19" s="208">
        <v>165.8779296875</v>
      </c>
    </row>
    <row r="20" spans="1:14" ht="15.6" x14ac:dyDescent="0.3">
      <c r="A20" s="333"/>
      <c r="B20" s="28" t="s">
        <v>950</v>
      </c>
      <c r="C20" s="207">
        <v>45.114048004150391</v>
      </c>
      <c r="D20" s="207">
        <v>47.315387725830078</v>
      </c>
      <c r="E20" s="207">
        <v>20.943769454956055</v>
      </c>
      <c r="F20" s="207">
        <v>20.741836547851563</v>
      </c>
      <c r="G20" s="208">
        <v>53.666389465332031</v>
      </c>
    </row>
    <row r="21" spans="1:14" ht="15.6" x14ac:dyDescent="0.3">
      <c r="A21" s="333"/>
      <c r="B21" s="28" t="s">
        <v>951</v>
      </c>
      <c r="C21" s="207">
        <v>13.860005378723145</v>
      </c>
      <c r="D21" s="207">
        <v>20.837169647216797</v>
      </c>
      <c r="E21" s="207">
        <v>9.55194091796875</v>
      </c>
      <c r="F21" s="207">
        <v>8.2379112243652344</v>
      </c>
      <c r="G21" s="208">
        <v>32.197345733642578</v>
      </c>
    </row>
    <row r="22" spans="1:14" ht="15.6" x14ac:dyDescent="0.3">
      <c r="A22" s="333"/>
      <c r="B22" s="28" t="s">
        <v>952</v>
      </c>
      <c r="C22" s="207">
        <v>4.3902039527893066</v>
      </c>
      <c r="D22" s="207">
        <v>12.303211212158203</v>
      </c>
      <c r="E22" s="207">
        <v>5.3303685188293457</v>
      </c>
      <c r="F22" s="207">
        <v>2.9101631641387939</v>
      </c>
      <c r="G22" s="208">
        <v>21.076480865478516</v>
      </c>
      <c r="N22" s="209"/>
    </row>
    <row r="23" spans="1:14" ht="15.6" x14ac:dyDescent="0.3">
      <c r="A23" s="333"/>
      <c r="B23" s="28" t="s">
        <v>953</v>
      </c>
      <c r="C23" s="207">
        <v>3.1277868747711182</v>
      </c>
      <c r="D23" s="207">
        <v>10.418584823608398</v>
      </c>
      <c r="E23" s="207">
        <v>3.673823356628418</v>
      </c>
      <c r="F23" s="207">
        <v>2.7459702491760254</v>
      </c>
      <c r="G23" s="208">
        <v>12.383594512939453</v>
      </c>
    </row>
    <row r="24" spans="1:14" ht="15.6" x14ac:dyDescent="0.3">
      <c r="A24" s="333"/>
      <c r="B24" s="28" t="s">
        <v>954</v>
      </c>
      <c r="C24" s="207">
        <v>6.6768708229064941</v>
      </c>
      <c r="D24" s="207">
        <v>19.5015869140625</v>
      </c>
      <c r="E24" s="207">
        <v>10.468683242797852</v>
      </c>
      <c r="F24" s="207">
        <v>9.5409727096557617</v>
      </c>
      <c r="G24" s="208">
        <v>9.2424287796020508</v>
      </c>
    </row>
    <row r="25" spans="1:14" ht="15.6" x14ac:dyDescent="0.3">
      <c r="A25" s="333"/>
      <c r="B25" s="28" t="s">
        <v>955</v>
      </c>
      <c r="C25" s="207">
        <v>25.439722061157227</v>
      </c>
      <c r="D25" s="207">
        <v>25.411157608032227</v>
      </c>
      <c r="E25" s="207">
        <v>50.249679565429688</v>
      </c>
      <c r="F25" s="207">
        <v>33.9234619140625</v>
      </c>
      <c r="G25" s="208">
        <v>40.050525665283203</v>
      </c>
    </row>
    <row r="26" spans="1:14" ht="15.6" x14ac:dyDescent="0.3">
      <c r="A26" s="333"/>
      <c r="B26" s="28" t="s">
        <v>956</v>
      </c>
      <c r="C26" s="207">
        <v>31.672876358032227</v>
      </c>
      <c r="D26" s="207">
        <v>44.912746429443359</v>
      </c>
      <c r="E26" s="207">
        <v>62.812099456787109</v>
      </c>
      <c r="F26" s="207">
        <v>25.442594528198242</v>
      </c>
      <c r="G26" s="208">
        <v>77.020240783691406</v>
      </c>
    </row>
    <row r="27" spans="1:14" ht="15.6" x14ac:dyDescent="0.3">
      <c r="A27" s="333"/>
      <c r="B27" s="28" t="s">
        <v>957</v>
      </c>
      <c r="C27" s="207">
        <v>32.868301391601563</v>
      </c>
      <c r="D27" s="207">
        <v>31.483425140380859</v>
      </c>
      <c r="E27" s="207">
        <v>48.485916137695313</v>
      </c>
      <c r="F27" s="207">
        <v>21.550256729125977</v>
      </c>
      <c r="G27" s="208">
        <v>69.906791687011719</v>
      </c>
    </row>
    <row r="28" spans="1:14" ht="15.6" x14ac:dyDescent="0.3">
      <c r="A28" s="333"/>
      <c r="B28" s="28" t="s">
        <v>958</v>
      </c>
      <c r="C28" s="207">
        <v>45.395114898681641</v>
      </c>
      <c r="D28" s="207">
        <v>44.447189331054688</v>
      </c>
      <c r="E28" s="207">
        <v>49.587871551513672</v>
      </c>
      <c r="F28" s="207">
        <v>31.758274078369141</v>
      </c>
      <c r="G28" s="208">
        <v>59.92010498046875</v>
      </c>
    </row>
    <row r="29" spans="1:14" ht="15.6" x14ac:dyDescent="0.3">
      <c r="A29" s="333"/>
      <c r="B29" s="28" t="s">
        <v>959</v>
      </c>
      <c r="C29" s="207">
        <v>37.897483825683594</v>
      </c>
      <c r="D29" s="207">
        <v>32.153373718261719</v>
      </c>
      <c r="E29" s="207">
        <v>41.765861511230469</v>
      </c>
      <c r="F29" s="207">
        <v>23.214679718017578</v>
      </c>
      <c r="G29" s="208">
        <v>31.712808609008789</v>
      </c>
    </row>
    <row r="30" spans="1:14" ht="15.6" x14ac:dyDescent="0.3">
      <c r="A30" s="333"/>
      <c r="B30" s="28" t="s">
        <v>960</v>
      </c>
      <c r="C30" s="207">
        <v>51.783233642578125</v>
      </c>
      <c r="D30" s="207">
        <v>38.163352966308594</v>
      </c>
      <c r="E30" s="207">
        <v>80.399284362792969</v>
      </c>
      <c r="F30" s="207">
        <v>36.480213165283203</v>
      </c>
      <c r="G30" s="208">
        <v>85.624580383300781</v>
      </c>
    </row>
    <row r="31" spans="1:14" ht="15.6" x14ac:dyDescent="0.3">
      <c r="A31" s="333"/>
      <c r="B31" s="28" t="s">
        <v>961</v>
      </c>
      <c r="C31" s="207">
        <v>74.041954040527344</v>
      </c>
      <c r="D31" s="207">
        <v>75.7257080078125</v>
      </c>
      <c r="E31" s="207">
        <v>80.399284362792969</v>
      </c>
      <c r="F31" s="207">
        <v>38.691135406494141</v>
      </c>
      <c r="G31" s="208">
        <v>104.65226745605469</v>
      </c>
    </row>
    <row r="32" spans="1:14" ht="15.6" x14ac:dyDescent="0.3">
      <c r="A32" s="333"/>
      <c r="B32" s="28" t="s">
        <v>962</v>
      </c>
      <c r="C32" s="207">
        <v>50.145729064941406</v>
      </c>
      <c r="D32" s="207">
        <v>35.687442779541016</v>
      </c>
      <c r="E32" s="207">
        <v>43.952747344970703</v>
      </c>
      <c r="F32" s="207">
        <v>27.684854507446289</v>
      </c>
      <c r="G32" s="208">
        <v>52.810508728027344</v>
      </c>
    </row>
    <row r="33" spans="1:7" ht="15.6" x14ac:dyDescent="0.3">
      <c r="A33" s="333"/>
      <c r="B33" s="28" t="s">
        <v>963</v>
      </c>
      <c r="C33" s="207">
        <v>92.731597900390625</v>
      </c>
      <c r="D33" s="207">
        <v>40.506328582763672</v>
      </c>
      <c r="E33" s="207">
        <v>49.7823486328125</v>
      </c>
      <c r="F33" s="207">
        <v>55.412826538085938</v>
      </c>
      <c r="G33" s="208">
        <v>75.005355834960938</v>
      </c>
    </row>
    <row r="34" spans="1:7" ht="15.6" x14ac:dyDescent="0.3">
      <c r="A34" s="333"/>
      <c r="B34" s="28" t="s">
        <v>964</v>
      </c>
      <c r="C34" s="207">
        <v>76.699501037597656</v>
      </c>
      <c r="D34" s="207">
        <v>36.375274658203125</v>
      </c>
      <c r="E34" s="207">
        <v>38.539478302001953</v>
      </c>
      <c r="F34" s="207">
        <v>25.775779724121094</v>
      </c>
      <c r="G34" s="208">
        <v>51.130775451660156</v>
      </c>
    </row>
    <row r="35" spans="1:7" ht="15.6" x14ac:dyDescent="0.3">
      <c r="A35" s="333"/>
      <c r="B35" s="28" t="s">
        <v>965</v>
      </c>
      <c r="C35" s="207">
        <v>28.262718200683594</v>
      </c>
      <c r="D35" s="207">
        <v>18.5513916015625</v>
      </c>
      <c r="E35" s="207">
        <v>12.432089805603027</v>
      </c>
      <c r="F35" s="207">
        <v>15.751865386962891</v>
      </c>
      <c r="G35" s="208">
        <v>3.9331367015838623</v>
      </c>
    </row>
    <row r="36" spans="1:7" ht="15.6" x14ac:dyDescent="0.3">
      <c r="A36" s="333"/>
      <c r="B36" s="28" t="s">
        <v>966</v>
      </c>
      <c r="C36" s="207">
        <v>56.76068115234375</v>
      </c>
      <c r="D36" s="207">
        <v>35.323925018310547</v>
      </c>
      <c r="E36" s="207">
        <v>27.431278228759766</v>
      </c>
      <c r="F36" s="207">
        <v>25.358827590942383</v>
      </c>
      <c r="G36" s="208">
        <v>22.822713851928711</v>
      </c>
    </row>
    <row r="37" spans="1:7" ht="15.6" x14ac:dyDescent="0.3">
      <c r="A37" s="333"/>
      <c r="B37" s="28" t="s">
        <v>967</v>
      </c>
      <c r="C37" s="207">
        <v>82.050849914550781</v>
      </c>
      <c r="D37" s="207">
        <v>43.038345336914063</v>
      </c>
      <c r="E37" s="207">
        <v>38.981288909912109</v>
      </c>
      <c r="F37" s="207">
        <v>30.430593490600586</v>
      </c>
      <c r="G37" s="208">
        <v>63.903594970703125</v>
      </c>
    </row>
    <row r="38" spans="1:7" ht="15.6" x14ac:dyDescent="0.3">
      <c r="A38" s="333"/>
      <c r="B38" s="28" t="s">
        <v>968</v>
      </c>
      <c r="C38" s="207">
        <v>38.086883544921875</v>
      </c>
      <c r="D38" s="207">
        <v>19.992786407470703</v>
      </c>
      <c r="E38" s="207">
        <v>16.153348922729492</v>
      </c>
      <c r="F38" s="207">
        <v>11.392302513122559</v>
      </c>
      <c r="G38" s="208">
        <v>21.366607666015625</v>
      </c>
    </row>
    <row r="39" spans="1:7" ht="15.6" x14ac:dyDescent="0.3">
      <c r="A39" s="333"/>
      <c r="B39" s="28" t="s">
        <v>969</v>
      </c>
      <c r="C39" s="207">
        <v>43.570652008056641</v>
      </c>
      <c r="D39" s="207">
        <v>18.331880569458008</v>
      </c>
      <c r="E39" s="207">
        <v>13.055777549743652</v>
      </c>
      <c r="F39" s="207">
        <v>10.241004943847656</v>
      </c>
      <c r="G39" s="208">
        <v>27.667619705200195</v>
      </c>
    </row>
    <row r="40" spans="1:7" ht="15.6" x14ac:dyDescent="0.3">
      <c r="A40" s="333"/>
      <c r="B40" s="28" t="s">
        <v>970</v>
      </c>
      <c r="C40" s="207">
        <v>41.787063598632813</v>
      </c>
      <c r="D40" s="207">
        <v>13.371402740478516</v>
      </c>
      <c r="E40" s="207">
        <v>10.816803932189941</v>
      </c>
      <c r="F40" s="207">
        <v>11.497651100158691</v>
      </c>
      <c r="G40" s="208">
        <v>30.199748992919922</v>
      </c>
    </row>
    <row r="41" spans="1:7" ht="15.6" x14ac:dyDescent="0.3">
      <c r="A41" s="210"/>
      <c r="B41" s="28" t="s">
        <v>971</v>
      </c>
      <c r="C41" s="207">
        <v>24.906192779541016</v>
      </c>
      <c r="D41" s="207">
        <v>12.697745323181152</v>
      </c>
      <c r="E41" s="207">
        <v>8.9676713943481445</v>
      </c>
      <c r="F41" s="207">
        <v>1.9207867383956909</v>
      </c>
      <c r="G41" s="208">
        <v>39.190711975097656</v>
      </c>
    </row>
    <row r="42" spans="1:7" ht="15.6" x14ac:dyDescent="0.3">
      <c r="B42" s="28" t="s">
        <v>972</v>
      </c>
      <c r="C42" s="207">
        <v>50.131111145019531</v>
      </c>
      <c r="D42" s="207">
        <v>19.703397750854492</v>
      </c>
      <c r="E42" s="207">
        <v>23.913791656494141</v>
      </c>
      <c r="F42" s="207">
        <v>17.287080764770508</v>
      </c>
      <c r="G42" s="208">
        <v>44.089550018310547</v>
      </c>
    </row>
    <row r="43" spans="1:7" ht="15.6" x14ac:dyDescent="0.3">
      <c r="B43" s="28" t="s">
        <v>973</v>
      </c>
      <c r="C43" s="207">
        <v>39.476543426513672</v>
      </c>
      <c r="D43" s="207">
        <v>15.762718200683594</v>
      </c>
      <c r="E43" s="207">
        <v>5.9784479141235352</v>
      </c>
      <c r="F43" s="207">
        <v>11.524720191955566</v>
      </c>
      <c r="G43" s="208">
        <v>19.595355987548828</v>
      </c>
    </row>
    <row r="44" spans="1:7" ht="15.6" x14ac:dyDescent="0.3">
      <c r="B44" s="28" t="s">
        <v>974</v>
      </c>
      <c r="C44" s="207">
        <v>42.618274688720703</v>
      </c>
      <c r="D44" s="207">
        <v>16.200571060180664</v>
      </c>
      <c r="E44" s="207">
        <v>13.451507568359375</v>
      </c>
      <c r="F44" s="207">
        <v>24.97022819519043</v>
      </c>
      <c r="G44" s="208">
        <v>44.089550018310547</v>
      </c>
    </row>
    <row r="45" spans="1:7" ht="15.6" x14ac:dyDescent="0.3">
      <c r="B45" s="28" t="s">
        <v>975</v>
      </c>
      <c r="C45" s="207">
        <v>47.260608673095703</v>
      </c>
      <c r="D45" s="207">
        <v>19.582216262817383</v>
      </c>
      <c r="E45" s="207">
        <v>17.775480270385742</v>
      </c>
      <c r="F45" s="207">
        <v>8.0372934341430664</v>
      </c>
      <c r="G45" s="208">
        <v>36.997886657714844</v>
      </c>
    </row>
    <row r="46" spans="1:7" ht="15.6" x14ac:dyDescent="0.3">
      <c r="B46" s="28" t="s">
        <v>976</v>
      </c>
      <c r="C46" s="207">
        <v>23.932958602905273</v>
      </c>
      <c r="D46" s="207">
        <v>7.7418060302734375</v>
      </c>
      <c r="E46" s="207">
        <v>9.6957159042358398</v>
      </c>
      <c r="F46" s="207">
        <v>6.0279698371887207</v>
      </c>
      <c r="G46" s="208">
        <v>10.57082462310791</v>
      </c>
    </row>
    <row r="47" spans="1:7" ht="15.6" x14ac:dyDescent="0.3">
      <c r="B47" s="32" t="s">
        <v>977</v>
      </c>
      <c r="C47" s="211">
        <v>12.758035659790039</v>
      </c>
      <c r="D47" s="211">
        <v>8.1972064971923828</v>
      </c>
      <c r="E47" s="211">
        <v>4.8478579521179199</v>
      </c>
      <c r="F47" s="211">
        <v>6.0279698371887207</v>
      </c>
      <c r="G47" s="212">
        <v>10.57082462310791</v>
      </c>
    </row>
  </sheetData>
  <mergeCells count="1">
    <mergeCell ref="A9:A4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N39"/>
  <sheetViews>
    <sheetView workbookViewId="0"/>
  </sheetViews>
  <sheetFormatPr defaultColWidth="8.77734375" defaultRowHeight="14.4" x14ac:dyDescent="0.3"/>
  <cols>
    <col min="1" max="12" width="18.88671875" customWidth="1"/>
    <col min="13" max="26" width="15.77734375" customWidth="1"/>
    <col min="27" max="27" width="8.77734375" customWidth="1"/>
  </cols>
  <sheetData>
    <row r="1" spans="2:12" s="20" customFormat="1" x14ac:dyDescent="0.3"/>
    <row r="2" spans="2:12" s="20" customFormat="1" ht="23.25" customHeight="1" x14ac:dyDescent="0.4">
      <c r="C2" s="22" t="s">
        <v>978</v>
      </c>
      <c r="D2" s="58"/>
      <c r="E2" s="58"/>
      <c r="F2" s="58"/>
      <c r="G2" s="58"/>
      <c r="H2" s="21"/>
      <c r="I2" s="22"/>
      <c r="J2" s="22"/>
      <c r="K2" s="22"/>
    </row>
    <row r="3" spans="2:12" s="20" customFormat="1" ht="19.5" customHeight="1" x14ac:dyDescent="0.4">
      <c r="C3" s="22" t="s">
        <v>1</v>
      </c>
      <c r="E3" s="22"/>
      <c r="F3" s="22"/>
      <c r="G3" s="22"/>
      <c r="H3" s="22"/>
      <c r="I3" s="22"/>
      <c r="J3" s="22"/>
      <c r="K3" s="22"/>
    </row>
    <row r="4" spans="2:12" s="20" customFormat="1" x14ac:dyDescent="0.3"/>
    <row r="5" spans="2:12" s="20" customFormat="1" x14ac:dyDescent="0.3"/>
    <row r="6" spans="2:12" s="20" customFormat="1" x14ac:dyDescent="0.3"/>
    <row r="7" spans="2:12" ht="15" thickBot="1" x14ac:dyDescent="0.35"/>
    <row r="8" spans="2:12" ht="17.399999999999999" x14ac:dyDescent="0.3">
      <c r="B8" s="26" t="s">
        <v>475</v>
      </c>
      <c r="C8" s="26" t="s">
        <v>842</v>
      </c>
      <c r="D8" s="126" t="s">
        <v>936</v>
      </c>
      <c r="E8" s="24" t="s">
        <v>937</v>
      </c>
      <c r="F8" s="26" t="s">
        <v>938</v>
      </c>
      <c r="G8" s="26" t="s">
        <v>542</v>
      </c>
    </row>
    <row r="9" spans="2:12" ht="15.6" x14ac:dyDescent="0.3">
      <c r="B9" s="66" t="s">
        <v>939</v>
      </c>
      <c r="C9" s="232">
        <v>3.3236143589019775</v>
      </c>
      <c r="D9" s="232">
        <v>10.787945747375488</v>
      </c>
      <c r="E9" s="232">
        <v>23.72552490234375</v>
      </c>
      <c r="F9" s="232">
        <v>4.0615081787109375</v>
      </c>
      <c r="G9" s="233">
        <v>11.724339485168457</v>
      </c>
    </row>
    <row r="10" spans="2:12" ht="15.6" x14ac:dyDescent="0.3">
      <c r="B10" s="28" t="s">
        <v>940</v>
      </c>
      <c r="C10" s="207">
        <v>6.3529925346374512</v>
      </c>
      <c r="D10" s="207">
        <v>26.445823669433594</v>
      </c>
      <c r="E10" s="207">
        <v>33.888526916503906</v>
      </c>
      <c r="F10" s="207">
        <v>9.9336957931518555</v>
      </c>
      <c r="G10" s="208">
        <v>29.745315551757813</v>
      </c>
    </row>
    <row r="11" spans="2:12" ht="15.6" x14ac:dyDescent="0.3">
      <c r="B11" s="28" t="s">
        <v>941</v>
      </c>
      <c r="C11" s="207">
        <v>1.3733628988265991</v>
      </c>
      <c r="D11" s="207">
        <v>3.7684602737426758</v>
      </c>
      <c r="E11" s="207">
        <v>4.2737607955932617</v>
      </c>
      <c r="F11" s="207">
        <v>1.0512679815292358</v>
      </c>
      <c r="G11" s="208">
        <v>3.1720857620239258</v>
      </c>
    </row>
    <row r="12" spans="2:12" ht="15.6" x14ac:dyDescent="0.3">
      <c r="B12" s="28" t="s">
        <v>942</v>
      </c>
      <c r="C12" s="207">
        <v>0.98356646299362183</v>
      </c>
      <c r="D12" s="207">
        <v>3.2108132839202881</v>
      </c>
      <c r="E12" s="207">
        <v>1.4907035827636719</v>
      </c>
      <c r="F12" s="207">
        <v>0.54997432231903076</v>
      </c>
      <c r="G12" s="208">
        <v>2.5113217830657959</v>
      </c>
    </row>
    <row r="13" spans="2:12" ht="15.6" x14ac:dyDescent="0.3">
      <c r="B13" s="28" t="s">
        <v>943</v>
      </c>
      <c r="C13" s="207">
        <v>0.53946417570114136</v>
      </c>
      <c r="D13" s="207">
        <v>1.3653647899627686</v>
      </c>
      <c r="E13" s="207">
        <v>1.3590229749679565</v>
      </c>
      <c r="F13" s="207">
        <v>0.20145775377750397</v>
      </c>
      <c r="G13" s="208">
        <v>0.43247732520103455</v>
      </c>
    </row>
    <row r="14" spans="2:12" ht="15.6" x14ac:dyDescent="0.3">
      <c r="B14" s="28" t="s">
        <v>944</v>
      </c>
      <c r="C14" s="207">
        <v>0.60685926675796509</v>
      </c>
      <c r="D14" s="207">
        <v>2.1237263679504395</v>
      </c>
      <c r="E14" s="207">
        <v>2.014162540435791</v>
      </c>
      <c r="F14" s="207">
        <v>0.37204596400260925</v>
      </c>
      <c r="G14" s="208">
        <v>2.7188444137573242</v>
      </c>
    </row>
    <row r="15" spans="2:12" ht="15.6" x14ac:dyDescent="0.3">
      <c r="B15" s="28" t="s">
        <v>945</v>
      </c>
      <c r="C15" s="207">
        <v>1.1561986207962036</v>
      </c>
      <c r="D15" s="207">
        <v>3.0542287826538086</v>
      </c>
      <c r="E15" s="207">
        <v>2.7593522071838379</v>
      </c>
      <c r="F15" s="207">
        <v>0.20562803745269775</v>
      </c>
      <c r="G15" s="208">
        <v>1.4288027286529541</v>
      </c>
      <c r="L15" t="s">
        <v>979</v>
      </c>
    </row>
    <row r="16" spans="2:12" ht="15.6" x14ac:dyDescent="0.3">
      <c r="B16" s="28" t="s">
        <v>946</v>
      </c>
      <c r="C16" s="207">
        <v>3.0454645156860352</v>
      </c>
      <c r="D16" s="207">
        <v>7.5895729064941406</v>
      </c>
      <c r="E16" s="207">
        <v>6.3923630714416504</v>
      </c>
      <c r="F16" s="207">
        <v>2.0985405445098877</v>
      </c>
      <c r="G16" s="208">
        <v>4.3081536293029785</v>
      </c>
    </row>
    <row r="17" spans="2:14" ht="15.6" x14ac:dyDescent="0.3">
      <c r="B17" s="28" t="s">
        <v>947</v>
      </c>
      <c r="C17" s="207">
        <v>4.3177742958068848</v>
      </c>
      <c r="D17" s="207">
        <v>11.000572204589844</v>
      </c>
      <c r="E17" s="207">
        <v>7.7076616287231445</v>
      </c>
      <c r="F17" s="207">
        <v>1.8798373937606812</v>
      </c>
      <c r="G17" s="208">
        <v>7.7133049964904785</v>
      </c>
    </row>
    <row r="18" spans="2:14" ht="15.6" x14ac:dyDescent="0.3">
      <c r="B18" s="28" t="s">
        <v>948</v>
      </c>
      <c r="C18" s="207">
        <v>4.6661725044250488</v>
      </c>
      <c r="D18" s="207">
        <v>14.627124786376953</v>
      </c>
      <c r="E18" s="207">
        <v>14.765308380126953</v>
      </c>
      <c r="F18" s="207">
        <v>5.3880181312561035</v>
      </c>
      <c r="G18" s="208">
        <v>15.098964691162109</v>
      </c>
    </row>
    <row r="19" spans="2:14" ht="15.6" x14ac:dyDescent="0.3">
      <c r="B19" s="28" t="s">
        <v>949</v>
      </c>
      <c r="C19" s="207">
        <v>9.9631938934326172</v>
      </c>
      <c r="D19" s="207">
        <v>32.294490814208984</v>
      </c>
      <c r="E19" s="207">
        <v>36.961875915527344</v>
      </c>
      <c r="F19" s="207">
        <v>10.64710521697998</v>
      </c>
      <c r="G19" s="208">
        <v>26.976362228393555</v>
      </c>
    </row>
    <row r="20" spans="2:14" ht="15.6" x14ac:dyDescent="0.3">
      <c r="B20" s="28" t="s">
        <v>950</v>
      </c>
      <c r="C20" s="207">
        <v>4.2818899154663086</v>
      </c>
      <c r="D20" s="207">
        <v>11.509620666503906</v>
      </c>
      <c r="E20" s="207">
        <v>9.8911170959472656</v>
      </c>
      <c r="F20" s="207">
        <v>2.7287468910217285</v>
      </c>
      <c r="G20" s="208">
        <v>10.672307014465332</v>
      </c>
    </row>
    <row r="21" spans="2:14" ht="15.6" x14ac:dyDescent="0.3">
      <c r="B21" s="28" t="s">
        <v>951</v>
      </c>
      <c r="C21" s="207">
        <v>1.1491754055023193</v>
      </c>
      <c r="D21" s="207">
        <v>4.1554865837097168</v>
      </c>
      <c r="E21" s="207">
        <v>0.9751008152961731</v>
      </c>
      <c r="F21" s="207">
        <v>0.99016565084457397</v>
      </c>
      <c r="G21" s="208">
        <v>5.3760290145874023</v>
      </c>
    </row>
    <row r="22" spans="2:14" ht="15.6" x14ac:dyDescent="0.3">
      <c r="B22" s="28" t="s">
        <v>952</v>
      </c>
      <c r="C22" s="207">
        <v>0.42870458960533142</v>
      </c>
      <c r="D22" s="207">
        <v>2.0725541114807129</v>
      </c>
      <c r="E22" s="207">
        <v>1.3820035457611084</v>
      </c>
      <c r="F22" s="207">
        <v>0.79260236024856567</v>
      </c>
      <c r="G22" s="208">
        <v>2.4437777996063232</v>
      </c>
      <c r="N22" s="209"/>
    </row>
    <row r="23" spans="2:14" ht="15.6" x14ac:dyDescent="0.3">
      <c r="B23" s="28" t="s">
        <v>953</v>
      </c>
      <c r="C23" s="207">
        <v>0.23214465379714966</v>
      </c>
      <c r="D23" s="207">
        <v>2.2476475238800049</v>
      </c>
      <c r="E23" s="207">
        <v>0.7686808705329895</v>
      </c>
      <c r="F23" s="207">
        <v>0</v>
      </c>
      <c r="G23" s="208">
        <v>2.2393074035644531</v>
      </c>
    </row>
    <row r="24" spans="2:14" ht="15.6" x14ac:dyDescent="0.3">
      <c r="B24" s="28" t="s">
        <v>954</v>
      </c>
      <c r="C24" s="207">
        <v>0.76279652118682861</v>
      </c>
      <c r="D24" s="207">
        <v>2.9978933334350586</v>
      </c>
      <c r="E24" s="207">
        <v>5.0494637489318848</v>
      </c>
      <c r="F24" s="207">
        <v>1.0337547063827515</v>
      </c>
      <c r="G24" s="208">
        <v>3.7204687595367432</v>
      </c>
    </row>
    <row r="25" spans="2:14" ht="15.6" x14ac:dyDescent="0.3">
      <c r="B25" s="28" t="s">
        <v>955</v>
      </c>
      <c r="C25" s="207">
        <v>2.3319194316864014</v>
      </c>
      <c r="D25" s="207">
        <v>4.8177647590637207</v>
      </c>
      <c r="E25" s="207">
        <v>10.654805183410645</v>
      </c>
      <c r="F25" s="207">
        <v>3.2203080654144287</v>
      </c>
      <c r="G25" s="208">
        <v>9.1497583389282227</v>
      </c>
    </row>
    <row r="26" spans="2:14" ht="15.6" x14ac:dyDescent="0.3">
      <c r="B26" s="28" t="s">
        <v>956</v>
      </c>
      <c r="C26" s="207">
        <v>2.4085192680358887</v>
      </c>
      <c r="D26" s="207">
        <v>5.1463780403137207</v>
      </c>
      <c r="E26" s="207">
        <v>8.3460845947265625</v>
      </c>
      <c r="F26" s="207">
        <v>3.6711037158966064</v>
      </c>
      <c r="G26" s="208">
        <v>13.175161361694336</v>
      </c>
    </row>
    <row r="27" spans="2:14" ht="15.6" x14ac:dyDescent="0.3">
      <c r="B27" s="28" t="s">
        <v>957</v>
      </c>
      <c r="C27" s="207">
        <v>2.2150874137878418</v>
      </c>
      <c r="D27" s="207">
        <v>4.2167587280273438</v>
      </c>
      <c r="E27" s="207">
        <v>7.8342275619506836</v>
      </c>
      <c r="F27" s="207">
        <v>2.3473241329193115</v>
      </c>
      <c r="G27" s="208">
        <v>4.6797580718994141</v>
      </c>
    </row>
    <row r="28" spans="2:14" ht="15.6" x14ac:dyDescent="0.3">
      <c r="B28" s="28" t="s">
        <v>958</v>
      </c>
      <c r="C28" s="207">
        <v>2.5255036354064941</v>
      </c>
      <c r="D28" s="207">
        <v>3.3368709087371826</v>
      </c>
      <c r="E28" s="207">
        <v>5.0844111442565918</v>
      </c>
      <c r="F28" s="207">
        <v>2.5775852203369141</v>
      </c>
      <c r="G28" s="208">
        <v>7.007258415222168</v>
      </c>
    </row>
    <row r="29" spans="2:14" ht="15.6" x14ac:dyDescent="0.3">
      <c r="B29" s="28" t="s">
        <v>959</v>
      </c>
      <c r="C29" s="207">
        <v>2.3295788764953613</v>
      </c>
      <c r="D29" s="207">
        <v>4.1889171600341797</v>
      </c>
      <c r="E29" s="207">
        <v>5.0003705024719238</v>
      </c>
      <c r="F29" s="207">
        <v>3.1869969367980957</v>
      </c>
      <c r="G29" s="208">
        <v>5.1132879257202148</v>
      </c>
    </row>
    <row r="30" spans="2:14" ht="15.6" x14ac:dyDescent="0.3">
      <c r="B30" s="28" t="s">
        <v>960</v>
      </c>
      <c r="C30" s="207">
        <v>2.2095792293548584</v>
      </c>
      <c r="D30" s="207">
        <v>3.2177486419677734</v>
      </c>
      <c r="E30" s="207">
        <v>9.8936796188354492</v>
      </c>
      <c r="F30" s="207">
        <v>2.7074956893920898</v>
      </c>
      <c r="G30" s="208">
        <v>13.034262657165527</v>
      </c>
    </row>
    <row r="31" spans="2:14" ht="15.6" x14ac:dyDescent="0.3">
      <c r="B31" s="28" t="s">
        <v>961</v>
      </c>
      <c r="C31" s="207">
        <v>2.0205898284912109</v>
      </c>
      <c r="D31" s="207">
        <v>2.6874320507049561</v>
      </c>
      <c r="E31" s="207">
        <v>7.1406154632568359</v>
      </c>
      <c r="F31" s="207">
        <v>1.8648931980133057</v>
      </c>
      <c r="G31" s="208">
        <v>4.6906514167785645</v>
      </c>
    </row>
    <row r="32" spans="2:14" ht="15.6" x14ac:dyDescent="0.3">
      <c r="B32" s="28" t="s">
        <v>962</v>
      </c>
      <c r="C32" s="207">
        <v>1.2551059722900391</v>
      </c>
      <c r="D32" s="207">
        <v>1.1018251180648804</v>
      </c>
      <c r="E32" s="207">
        <v>2.8118321895599365</v>
      </c>
      <c r="F32" s="207">
        <v>0.76685547828674316</v>
      </c>
      <c r="G32" s="208">
        <v>0.63891232013702393</v>
      </c>
    </row>
    <row r="33" spans="2:7" ht="15.6" x14ac:dyDescent="0.3">
      <c r="B33" s="28" t="s">
        <v>963</v>
      </c>
      <c r="C33" s="207">
        <v>1.7364592552185059</v>
      </c>
      <c r="D33" s="207">
        <v>1.4063302278518677</v>
      </c>
      <c r="E33" s="207">
        <v>2.0115623474121094</v>
      </c>
      <c r="F33" s="207">
        <v>1.0317095518112183</v>
      </c>
      <c r="G33" s="208">
        <v>0</v>
      </c>
    </row>
    <row r="34" spans="2:7" ht="15.6" x14ac:dyDescent="0.3">
      <c r="B34" s="28" t="s">
        <v>964</v>
      </c>
      <c r="C34" s="207">
        <v>1.4737526178359985</v>
      </c>
      <c r="D34" s="207">
        <v>1.6246967315673828</v>
      </c>
      <c r="E34" s="207">
        <v>2.2446873188018799</v>
      </c>
      <c r="F34" s="207">
        <v>0.26939219236373901</v>
      </c>
      <c r="G34" s="208">
        <v>0.66024470329284668</v>
      </c>
    </row>
    <row r="35" spans="2:7" ht="15.6" x14ac:dyDescent="0.3">
      <c r="B35" s="28" t="s">
        <v>965</v>
      </c>
      <c r="C35" s="207">
        <v>0.84864038228988647</v>
      </c>
      <c r="D35" s="207">
        <v>0.76963406801223755</v>
      </c>
      <c r="E35" s="207">
        <v>1.2431595325469971</v>
      </c>
      <c r="F35" s="207">
        <v>1.5691344738006592</v>
      </c>
      <c r="G35" s="208">
        <v>0.80235570669174194</v>
      </c>
    </row>
    <row r="36" spans="2:7" ht="15.6" x14ac:dyDescent="0.3">
      <c r="B36" s="28" t="s">
        <v>966</v>
      </c>
      <c r="C36" s="207">
        <v>0.82155716419219971</v>
      </c>
      <c r="D36" s="207">
        <v>0.70705479383468628</v>
      </c>
      <c r="E36" s="207">
        <v>0.84595388174057007</v>
      </c>
      <c r="F36" s="207">
        <v>0.86087906360626221</v>
      </c>
      <c r="G36" s="208">
        <v>0</v>
      </c>
    </row>
    <row r="37" spans="2:7" ht="15.6" x14ac:dyDescent="0.3">
      <c r="B37" s="28" t="s">
        <v>967</v>
      </c>
      <c r="C37" s="207">
        <v>1.3757212162017822</v>
      </c>
      <c r="D37" s="207">
        <v>2.2168903350830078</v>
      </c>
      <c r="E37" s="207">
        <v>1.1816866397857666</v>
      </c>
      <c r="F37" s="207">
        <v>1.1528739929199219</v>
      </c>
      <c r="G37" s="208">
        <v>1.4297356605529785</v>
      </c>
    </row>
    <row r="38" spans="2:7" ht="15.6" x14ac:dyDescent="0.3">
      <c r="B38" s="28" t="s">
        <v>968</v>
      </c>
      <c r="C38" s="207">
        <v>1.0306624174118042</v>
      </c>
      <c r="D38" s="207">
        <v>0.93435674905776978</v>
      </c>
      <c r="E38" s="207">
        <v>1.7237575054168701</v>
      </c>
      <c r="F38" s="207">
        <v>0.80867546796798706</v>
      </c>
      <c r="G38" s="208">
        <v>1.0671447515487671</v>
      </c>
    </row>
    <row r="39" spans="2:7" ht="15.6" x14ac:dyDescent="0.3">
      <c r="B39" s="32" t="s">
        <v>969</v>
      </c>
      <c r="C39" s="211">
        <v>0.66996908187866211</v>
      </c>
      <c r="D39" s="211">
        <v>0.96665525436401367</v>
      </c>
      <c r="E39" s="211">
        <v>1.0519708395004272</v>
      </c>
      <c r="F39" s="211">
        <v>0.40701034665107727</v>
      </c>
      <c r="G39" s="212">
        <v>0</v>
      </c>
    </row>
  </sheetData>
  <pageMargins left="0.70000000000000007" right="0.70000000000000007" top="0.75" bottom="0.75" header="0.30000000000000004" footer="0.3000000000000000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I61"/>
  <sheetViews>
    <sheetView workbookViewId="0"/>
  </sheetViews>
  <sheetFormatPr defaultColWidth="9.33203125" defaultRowHeight="14.4" x14ac:dyDescent="0.3"/>
  <cols>
    <col min="1" max="1" width="15.77734375" style="23" customWidth="1"/>
    <col min="2" max="2" width="21" style="23" customWidth="1"/>
    <col min="3" max="6" width="18.8867187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22" t="s">
        <v>980</v>
      </c>
      <c r="D2" s="22"/>
      <c r="E2" s="22"/>
      <c r="F2" s="22"/>
      <c r="G2" s="22"/>
    </row>
    <row r="3" spans="2:7" s="20" customFormat="1" ht="19.5" customHeight="1" x14ac:dyDescent="0.4">
      <c r="C3" s="22" t="s">
        <v>1</v>
      </c>
      <c r="E3" s="22"/>
      <c r="F3" s="22"/>
      <c r="G3" s="22"/>
    </row>
    <row r="4" spans="2:7" s="20" customFormat="1" ht="22.8" x14ac:dyDescent="0.4">
      <c r="C4" s="22"/>
    </row>
    <row r="5" spans="2:7" s="20" customFormat="1" x14ac:dyDescent="0.3"/>
    <row r="6" spans="2:7" s="20" customFormat="1" x14ac:dyDescent="0.3"/>
    <row r="7" spans="2:7" ht="15" thickBot="1" x14ac:dyDescent="0.35"/>
    <row r="8" spans="2:7" ht="18" customHeight="1" thickBot="1" x14ac:dyDescent="0.35">
      <c r="B8" s="315" t="s">
        <v>475</v>
      </c>
      <c r="C8" s="322" t="s">
        <v>981</v>
      </c>
      <c r="D8" s="322" t="s">
        <v>982</v>
      </c>
      <c r="E8" s="322" t="s">
        <v>983</v>
      </c>
      <c r="F8" s="322" t="s">
        <v>984</v>
      </c>
    </row>
    <row r="9" spans="2:7" ht="39.6" customHeight="1" thickBot="1" x14ac:dyDescent="0.35">
      <c r="B9" s="315"/>
      <c r="C9" s="322"/>
      <c r="D9" s="322"/>
      <c r="E9" s="322"/>
      <c r="F9" s="322"/>
    </row>
    <row r="10" spans="2:7" ht="15" x14ac:dyDescent="0.3">
      <c r="B10" s="98">
        <v>27</v>
      </c>
      <c r="C10" s="98">
        <v>2</v>
      </c>
      <c r="D10" s="98">
        <v>0</v>
      </c>
      <c r="E10" s="98">
        <v>0</v>
      </c>
      <c r="F10" s="41">
        <v>2</v>
      </c>
    </row>
    <row r="11" spans="2:7" ht="15" x14ac:dyDescent="0.3">
      <c r="B11" s="98">
        <v>28</v>
      </c>
      <c r="C11" s="98">
        <v>0</v>
      </c>
      <c r="D11" s="98">
        <v>0</v>
      </c>
      <c r="E11" s="98">
        <v>0</v>
      </c>
      <c r="F11" s="41">
        <v>0</v>
      </c>
    </row>
    <row r="12" spans="2:7" ht="15" x14ac:dyDescent="0.3">
      <c r="B12" s="98">
        <v>29</v>
      </c>
      <c r="C12" s="98">
        <v>3</v>
      </c>
      <c r="D12" s="98">
        <v>0</v>
      </c>
      <c r="E12" s="98">
        <v>0</v>
      </c>
      <c r="F12" s="41">
        <v>3</v>
      </c>
    </row>
    <row r="13" spans="2:7" ht="15" x14ac:dyDescent="0.3">
      <c r="B13" s="98">
        <v>30</v>
      </c>
      <c r="C13" s="98">
        <v>3</v>
      </c>
      <c r="D13" s="98">
        <v>0</v>
      </c>
      <c r="E13" s="98">
        <v>0</v>
      </c>
      <c r="F13" s="41">
        <v>3</v>
      </c>
    </row>
    <row r="14" spans="2:7" ht="15" x14ac:dyDescent="0.3">
      <c r="B14" s="98">
        <v>31</v>
      </c>
      <c r="C14" s="98">
        <v>1</v>
      </c>
      <c r="D14" s="98">
        <v>0</v>
      </c>
      <c r="E14" s="98">
        <v>0</v>
      </c>
      <c r="F14" s="41">
        <v>1</v>
      </c>
    </row>
    <row r="15" spans="2:7" ht="15" x14ac:dyDescent="0.3">
      <c r="B15" s="98">
        <v>32</v>
      </c>
      <c r="C15" s="98">
        <v>5</v>
      </c>
      <c r="D15" s="98">
        <v>0</v>
      </c>
      <c r="E15" s="98">
        <v>0</v>
      </c>
      <c r="F15" s="41">
        <v>5</v>
      </c>
    </row>
    <row r="16" spans="2:7" ht="15" x14ac:dyDescent="0.3">
      <c r="B16" s="98">
        <v>33</v>
      </c>
      <c r="C16" s="98">
        <v>2</v>
      </c>
      <c r="D16" s="98">
        <v>0</v>
      </c>
      <c r="E16" s="98">
        <v>0</v>
      </c>
      <c r="F16" s="41">
        <v>2</v>
      </c>
    </row>
    <row r="17" spans="2:9" ht="15" x14ac:dyDescent="0.3">
      <c r="B17" s="98">
        <v>34</v>
      </c>
      <c r="C17" s="98">
        <v>3</v>
      </c>
      <c r="D17" s="98">
        <v>0</v>
      </c>
      <c r="E17" s="98">
        <v>0</v>
      </c>
      <c r="F17" s="41">
        <v>3</v>
      </c>
    </row>
    <row r="18" spans="2:9" ht="15" x14ac:dyDescent="0.3">
      <c r="B18" s="98">
        <v>35</v>
      </c>
      <c r="C18" s="98">
        <v>1</v>
      </c>
      <c r="D18" s="98">
        <v>0</v>
      </c>
      <c r="E18" s="98">
        <v>0</v>
      </c>
      <c r="F18" s="41">
        <v>1</v>
      </c>
    </row>
    <row r="19" spans="2:9" ht="15" x14ac:dyDescent="0.3">
      <c r="B19" s="98">
        <v>36</v>
      </c>
      <c r="C19" s="98">
        <v>4</v>
      </c>
      <c r="D19" s="98">
        <v>1</v>
      </c>
      <c r="E19" s="98">
        <v>0</v>
      </c>
      <c r="F19" s="41">
        <v>3</v>
      </c>
    </row>
    <row r="20" spans="2:9" ht="15" x14ac:dyDescent="0.3">
      <c r="B20" s="98">
        <v>37</v>
      </c>
      <c r="C20" s="98">
        <v>0</v>
      </c>
      <c r="D20" s="98">
        <v>0</v>
      </c>
      <c r="E20" s="98">
        <v>0</v>
      </c>
      <c r="F20" s="41">
        <v>0</v>
      </c>
    </row>
    <row r="21" spans="2:9" ht="15" x14ac:dyDescent="0.3">
      <c r="B21" s="98">
        <v>38</v>
      </c>
      <c r="C21" s="98">
        <v>4</v>
      </c>
      <c r="D21" s="98">
        <v>0</v>
      </c>
      <c r="E21" s="98">
        <v>0</v>
      </c>
      <c r="F21" s="41">
        <v>4</v>
      </c>
    </row>
    <row r="22" spans="2:9" ht="15" x14ac:dyDescent="0.3">
      <c r="B22" s="98">
        <v>39</v>
      </c>
      <c r="C22" s="98">
        <v>6</v>
      </c>
      <c r="D22" s="98">
        <v>0</v>
      </c>
      <c r="E22" s="98">
        <v>1</v>
      </c>
      <c r="F22" s="41">
        <v>5</v>
      </c>
    </row>
    <row r="23" spans="2:9" ht="15" x14ac:dyDescent="0.3">
      <c r="B23" s="98">
        <v>40</v>
      </c>
      <c r="C23" s="98">
        <v>4</v>
      </c>
      <c r="D23" s="98">
        <v>0</v>
      </c>
      <c r="E23" s="98">
        <v>1</v>
      </c>
      <c r="F23" s="41">
        <v>3</v>
      </c>
      <c r="I23" s="30"/>
    </row>
    <row r="24" spans="2:9" ht="15" x14ac:dyDescent="0.3">
      <c r="B24" s="98">
        <v>41</v>
      </c>
      <c r="C24" s="98">
        <v>1</v>
      </c>
      <c r="D24" s="98">
        <v>0</v>
      </c>
      <c r="E24" s="98">
        <v>1</v>
      </c>
      <c r="F24" s="41">
        <v>0</v>
      </c>
    </row>
    <row r="25" spans="2:9" ht="15" x14ac:dyDescent="0.3">
      <c r="B25" s="98">
        <v>42</v>
      </c>
      <c r="C25" s="98">
        <v>4</v>
      </c>
      <c r="D25" s="98">
        <v>0</v>
      </c>
      <c r="E25" s="98">
        <v>2</v>
      </c>
      <c r="F25" s="41">
        <v>2</v>
      </c>
    </row>
    <row r="26" spans="2:9" ht="15" x14ac:dyDescent="0.3">
      <c r="B26" s="98">
        <v>43</v>
      </c>
      <c r="C26" s="98">
        <v>4</v>
      </c>
      <c r="D26" s="98">
        <v>0</v>
      </c>
      <c r="E26" s="98">
        <v>2</v>
      </c>
      <c r="F26" s="41">
        <v>2</v>
      </c>
    </row>
    <row r="27" spans="2:9" ht="15" x14ac:dyDescent="0.3">
      <c r="B27" s="98">
        <v>44</v>
      </c>
      <c r="C27" s="98">
        <v>5</v>
      </c>
      <c r="D27" s="98">
        <v>0</v>
      </c>
      <c r="E27" s="98">
        <v>0</v>
      </c>
      <c r="F27" s="41">
        <v>5</v>
      </c>
    </row>
    <row r="28" spans="2:9" ht="15" x14ac:dyDescent="0.3">
      <c r="B28" s="98">
        <v>45</v>
      </c>
      <c r="C28" s="98">
        <v>2</v>
      </c>
      <c r="D28" s="98">
        <v>0</v>
      </c>
      <c r="E28" s="98">
        <v>0</v>
      </c>
      <c r="F28" s="41">
        <v>2</v>
      </c>
    </row>
    <row r="29" spans="2:9" ht="15" x14ac:dyDescent="0.3">
      <c r="B29" s="98">
        <v>46</v>
      </c>
      <c r="C29" s="98">
        <v>3</v>
      </c>
      <c r="D29" s="98">
        <v>0</v>
      </c>
      <c r="E29" s="98">
        <v>1</v>
      </c>
      <c r="F29" s="41">
        <v>2</v>
      </c>
    </row>
    <row r="30" spans="2:9" ht="15" x14ac:dyDescent="0.3">
      <c r="B30" s="98">
        <v>47</v>
      </c>
      <c r="C30" s="98">
        <v>5</v>
      </c>
      <c r="D30" s="98">
        <v>0</v>
      </c>
      <c r="E30" s="98">
        <v>2</v>
      </c>
      <c r="F30" s="41">
        <v>3</v>
      </c>
    </row>
    <row r="31" spans="2:9" ht="15" x14ac:dyDescent="0.3">
      <c r="B31" s="98">
        <v>48</v>
      </c>
      <c r="C31" s="98">
        <v>7</v>
      </c>
      <c r="D31" s="98">
        <v>0</v>
      </c>
      <c r="E31" s="98">
        <v>2</v>
      </c>
      <c r="F31" s="41">
        <v>5</v>
      </c>
    </row>
    <row r="32" spans="2:9" ht="15" x14ac:dyDescent="0.3">
      <c r="B32" s="98">
        <v>49</v>
      </c>
      <c r="C32" s="98">
        <v>9</v>
      </c>
      <c r="D32" s="98">
        <v>0</v>
      </c>
      <c r="E32" s="98">
        <v>5</v>
      </c>
      <c r="F32" s="41">
        <v>4</v>
      </c>
    </row>
    <row r="33" spans="2:6" ht="15" x14ac:dyDescent="0.3">
      <c r="B33" s="98">
        <v>50</v>
      </c>
      <c r="C33" s="98">
        <v>8</v>
      </c>
      <c r="D33" s="98">
        <v>0</v>
      </c>
      <c r="E33" s="98">
        <v>5</v>
      </c>
      <c r="F33" s="41">
        <v>3</v>
      </c>
    </row>
    <row r="34" spans="2:6" ht="15" x14ac:dyDescent="0.3">
      <c r="B34" s="98">
        <v>51</v>
      </c>
      <c r="C34" s="98">
        <v>9</v>
      </c>
      <c r="D34" s="98">
        <v>0</v>
      </c>
      <c r="E34" s="98">
        <v>7</v>
      </c>
      <c r="F34" s="41">
        <v>2</v>
      </c>
    </row>
    <row r="35" spans="2:6" ht="15" x14ac:dyDescent="0.3">
      <c r="B35" s="98">
        <v>52</v>
      </c>
      <c r="C35" s="98">
        <v>6</v>
      </c>
      <c r="D35" s="98">
        <v>0</v>
      </c>
      <c r="E35" s="98">
        <v>4</v>
      </c>
      <c r="F35" s="41">
        <v>2</v>
      </c>
    </row>
    <row r="36" spans="2:6" ht="15" x14ac:dyDescent="0.3">
      <c r="B36" s="98">
        <v>1</v>
      </c>
      <c r="C36" s="98">
        <v>4</v>
      </c>
      <c r="D36" s="98">
        <v>1</v>
      </c>
      <c r="E36" s="98">
        <v>0</v>
      </c>
      <c r="F36" s="41">
        <v>3</v>
      </c>
    </row>
    <row r="37" spans="2:6" ht="15" x14ac:dyDescent="0.3">
      <c r="B37" s="98">
        <v>2</v>
      </c>
      <c r="C37" s="98">
        <v>4</v>
      </c>
      <c r="D37" s="98">
        <v>0</v>
      </c>
      <c r="E37" s="98">
        <v>2</v>
      </c>
      <c r="F37" s="41">
        <v>2</v>
      </c>
    </row>
    <row r="38" spans="2:6" ht="15" x14ac:dyDescent="0.3">
      <c r="B38" s="98">
        <v>3</v>
      </c>
      <c r="C38" s="98">
        <v>4</v>
      </c>
      <c r="D38" s="98">
        <v>0</v>
      </c>
      <c r="E38" s="98">
        <v>0</v>
      </c>
      <c r="F38" s="41">
        <v>4</v>
      </c>
    </row>
    <row r="39" spans="2:6" ht="15" x14ac:dyDescent="0.3">
      <c r="B39" s="98">
        <v>4</v>
      </c>
      <c r="C39" s="98">
        <v>2</v>
      </c>
      <c r="D39" s="98">
        <v>0</v>
      </c>
      <c r="E39" s="98">
        <v>0</v>
      </c>
      <c r="F39" s="41">
        <v>2</v>
      </c>
    </row>
    <row r="40" spans="2:6" ht="15" x14ac:dyDescent="0.3">
      <c r="B40" s="98">
        <v>5</v>
      </c>
      <c r="C40" s="98">
        <v>1</v>
      </c>
      <c r="D40" s="98">
        <v>0</v>
      </c>
      <c r="E40" s="98">
        <v>1</v>
      </c>
      <c r="F40" s="41">
        <v>0</v>
      </c>
    </row>
    <row r="41" spans="2:6" ht="15" x14ac:dyDescent="0.3">
      <c r="B41" s="98">
        <v>6</v>
      </c>
      <c r="C41" s="98">
        <v>3</v>
      </c>
      <c r="D41" s="98">
        <v>0</v>
      </c>
      <c r="E41" s="98">
        <v>0</v>
      </c>
      <c r="F41" s="41">
        <v>3</v>
      </c>
    </row>
    <row r="42" spans="2:6" ht="15" x14ac:dyDescent="0.3">
      <c r="B42" s="98">
        <v>7</v>
      </c>
      <c r="C42" s="98">
        <v>2</v>
      </c>
      <c r="D42" s="98">
        <v>0</v>
      </c>
      <c r="E42" s="98">
        <v>0</v>
      </c>
      <c r="F42" s="41">
        <v>2</v>
      </c>
    </row>
    <row r="43" spans="2:6" ht="15" x14ac:dyDescent="0.3">
      <c r="B43" s="98">
        <v>8</v>
      </c>
      <c r="C43" s="98">
        <v>0</v>
      </c>
      <c r="D43" s="98">
        <v>0</v>
      </c>
      <c r="E43" s="98">
        <v>0</v>
      </c>
      <c r="F43" s="41">
        <v>0</v>
      </c>
    </row>
    <row r="44" spans="2:6" ht="15" x14ac:dyDescent="0.3">
      <c r="B44" s="98">
        <v>9</v>
      </c>
      <c r="C44" s="98">
        <v>2</v>
      </c>
      <c r="D44" s="98">
        <v>0</v>
      </c>
      <c r="E44" s="98">
        <v>1</v>
      </c>
      <c r="F44" s="41">
        <v>1</v>
      </c>
    </row>
    <row r="45" spans="2:6" ht="15" x14ac:dyDescent="0.3">
      <c r="B45" s="98">
        <v>10</v>
      </c>
      <c r="C45" s="98">
        <v>8</v>
      </c>
      <c r="D45" s="98">
        <v>0</v>
      </c>
      <c r="E45" s="98">
        <v>1</v>
      </c>
      <c r="F45" s="41">
        <v>7</v>
      </c>
    </row>
    <row r="46" spans="2:6" ht="15" x14ac:dyDescent="0.3">
      <c r="B46" s="98">
        <v>11</v>
      </c>
      <c r="C46" s="98">
        <v>4</v>
      </c>
      <c r="D46" s="98">
        <v>1</v>
      </c>
      <c r="E46" s="98">
        <v>1</v>
      </c>
      <c r="F46" s="41">
        <v>2</v>
      </c>
    </row>
    <row r="47" spans="2:6" ht="15" x14ac:dyDescent="0.3">
      <c r="B47" s="98">
        <v>12</v>
      </c>
      <c r="C47" s="98">
        <v>6</v>
      </c>
      <c r="D47" s="98">
        <v>0</v>
      </c>
      <c r="E47" s="98">
        <v>0</v>
      </c>
      <c r="F47" s="41">
        <v>6</v>
      </c>
    </row>
    <row r="48" spans="2:6" ht="15" x14ac:dyDescent="0.3">
      <c r="B48" s="98">
        <v>13</v>
      </c>
      <c r="C48" s="98">
        <v>5</v>
      </c>
      <c r="D48" s="98">
        <v>0</v>
      </c>
      <c r="E48" s="98">
        <v>0</v>
      </c>
      <c r="F48" s="41">
        <v>5</v>
      </c>
    </row>
    <row r="49" spans="2:6" ht="15" x14ac:dyDescent="0.3">
      <c r="B49" s="98">
        <v>14</v>
      </c>
      <c r="C49" s="98">
        <v>1</v>
      </c>
      <c r="D49" s="98">
        <v>0</v>
      </c>
      <c r="E49" s="98">
        <v>1</v>
      </c>
      <c r="F49" s="41">
        <v>0</v>
      </c>
    </row>
    <row r="50" spans="2:6" ht="15" x14ac:dyDescent="0.3">
      <c r="B50" s="98">
        <v>15</v>
      </c>
      <c r="C50" s="98">
        <v>4</v>
      </c>
      <c r="D50" s="98">
        <v>0</v>
      </c>
      <c r="E50" s="98">
        <v>1</v>
      </c>
      <c r="F50" s="41">
        <v>3</v>
      </c>
    </row>
    <row r="51" spans="2:6" ht="15" x14ac:dyDescent="0.3">
      <c r="B51" s="98">
        <v>16</v>
      </c>
      <c r="C51" s="98">
        <v>2</v>
      </c>
      <c r="D51" s="98">
        <v>0</v>
      </c>
      <c r="E51" s="98">
        <v>0</v>
      </c>
      <c r="F51" s="41">
        <v>2</v>
      </c>
    </row>
    <row r="52" spans="2:6" ht="15" x14ac:dyDescent="0.3">
      <c r="B52" s="98">
        <v>17</v>
      </c>
      <c r="C52" s="98">
        <v>0</v>
      </c>
      <c r="D52" s="98">
        <v>0</v>
      </c>
      <c r="E52" s="98">
        <v>0</v>
      </c>
      <c r="F52" s="41">
        <v>0</v>
      </c>
    </row>
    <row r="53" spans="2:6" ht="15" x14ac:dyDescent="0.3">
      <c r="B53" s="98">
        <v>18</v>
      </c>
      <c r="C53" s="98">
        <v>4</v>
      </c>
      <c r="D53" s="98">
        <v>0</v>
      </c>
      <c r="E53" s="98">
        <v>0</v>
      </c>
      <c r="F53" s="41">
        <v>4</v>
      </c>
    </row>
    <row r="54" spans="2:6" ht="15" x14ac:dyDescent="0.3">
      <c r="B54" s="98">
        <v>19</v>
      </c>
      <c r="C54" s="98">
        <v>2</v>
      </c>
      <c r="D54" s="98">
        <v>0</v>
      </c>
      <c r="E54" s="98">
        <v>0</v>
      </c>
      <c r="F54" s="41">
        <v>2</v>
      </c>
    </row>
    <row r="55" spans="2:6" ht="15" x14ac:dyDescent="0.3">
      <c r="B55" s="98">
        <v>20</v>
      </c>
      <c r="C55" s="98">
        <v>4</v>
      </c>
      <c r="D55" s="98">
        <v>0</v>
      </c>
      <c r="E55" s="98">
        <v>1</v>
      </c>
      <c r="F55" s="41">
        <v>3</v>
      </c>
    </row>
    <row r="56" spans="2:6" ht="15" x14ac:dyDescent="0.3">
      <c r="B56" s="98">
        <v>21</v>
      </c>
      <c r="C56" s="98">
        <v>0</v>
      </c>
      <c r="D56" s="98">
        <v>0</v>
      </c>
      <c r="E56" s="98">
        <v>0</v>
      </c>
      <c r="F56" s="41">
        <v>0</v>
      </c>
    </row>
    <row r="57" spans="2:6" ht="15" x14ac:dyDescent="0.3">
      <c r="B57" s="98">
        <v>22</v>
      </c>
      <c r="C57" s="98">
        <v>2</v>
      </c>
      <c r="D57" s="98">
        <v>0</v>
      </c>
      <c r="E57" s="98">
        <v>0</v>
      </c>
      <c r="F57" s="41">
        <v>2</v>
      </c>
    </row>
    <row r="58" spans="2:6" ht="15" x14ac:dyDescent="0.3">
      <c r="B58" s="98">
        <v>23</v>
      </c>
      <c r="C58" s="98">
        <v>1</v>
      </c>
      <c r="D58" s="98">
        <v>0</v>
      </c>
      <c r="E58" s="98">
        <v>0</v>
      </c>
      <c r="F58" s="41">
        <v>1</v>
      </c>
    </row>
    <row r="59" spans="2:6" ht="15" x14ac:dyDescent="0.3">
      <c r="B59" s="98">
        <v>24</v>
      </c>
      <c r="C59" s="98">
        <v>2</v>
      </c>
      <c r="D59" s="98">
        <v>0</v>
      </c>
      <c r="E59" s="98">
        <v>0</v>
      </c>
      <c r="F59" s="41">
        <v>2</v>
      </c>
    </row>
    <row r="60" spans="2:6" ht="15" x14ac:dyDescent="0.3">
      <c r="B60" s="98">
        <v>25</v>
      </c>
      <c r="C60" s="98">
        <v>2</v>
      </c>
      <c r="D60" s="98">
        <v>0</v>
      </c>
      <c r="E60" s="98">
        <v>0</v>
      </c>
      <c r="F60" s="41">
        <v>2</v>
      </c>
    </row>
    <row r="61" spans="2:6" ht="15.6" thickBot="1" x14ac:dyDescent="0.35">
      <c r="B61" s="99">
        <v>26</v>
      </c>
      <c r="C61" s="99">
        <v>1</v>
      </c>
      <c r="D61" s="99">
        <v>0</v>
      </c>
      <c r="E61" s="99">
        <v>0</v>
      </c>
      <c r="F61" s="43">
        <v>1</v>
      </c>
    </row>
  </sheetData>
  <mergeCells count="5">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M1230"/>
  <sheetViews>
    <sheetView workbookViewId="0"/>
  </sheetViews>
  <sheetFormatPr defaultColWidth="8.77734375" defaultRowHeight="14.4" x14ac:dyDescent="0.3"/>
  <cols>
    <col min="1" max="1" width="18.88671875" customWidth="1"/>
    <col min="2" max="2" width="21.33203125" customWidth="1"/>
    <col min="3" max="3" width="30" customWidth="1"/>
    <col min="4" max="4" width="31.33203125" customWidth="1"/>
    <col min="5" max="5" width="37.44140625" customWidth="1"/>
    <col min="6" max="6" width="32.77734375" customWidth="1"/>
    <col min="7" max="12" width="18.88671875" customWidth="1"/>
    <col min="13" max="26" width="15.77734375" customWidth="1"/>
    <col min="27" max="27" width="8.77734375" customWidth="1"/>
  </cols>
  <sheetData>
    <row r="1" spans="2:11" s="20" customFormat="1" x14ac:dyDescent="0.3"/>
    <row r="2" spans="2:11" s="20" customFormat="1" ht="23.25" customHeight="1" x14ac:dyDescent="0.4">
      <c r="C2" s="22" t="s">
        <v>985</v>
      </c>
      <c r="D2" s="58"/>
      <c r="E2" s="58"/>
      <c r="F2" s="58"/>
      <c r="G2" s="58"/>
      <c r="H2" s="21"/>
      <c r="I2" s="22"/>
      <c r="J2" s="22"/>
      <c r="K2" s="22"/>
    </row>
    <row r="3" spans="2:11" s="20" customFormat="1" ht="19.5" customHeight="1" x14ac:dyDescent="0.4">
      <c r="C3" s="22" t="s">
        <v>1</v>
      </c>
      <c r="E3" s="22"/>
      <c r="F3" s="22"/>
      <c r="G3" s="22"/>
      <c r="H3" s="22"/>
      <c r="I3" s="22"/>
      <c r="J3" s="22"/>
      <c r="K3" s="22"/>
    </row>
    <row r="4" spans="2:11" s="20" customFormat="1" x14ac:dyDescent="0.3"/>
    <row r="5" spans="2:11" s="20" customFormat="1" x14ac:dyDescent="0.3"/>
    <row r="6" spans="2:11" s="20" customFormat="1" x14ac:dyDescent="0.3"/>
    <row r="7" spans="2:11" ht="15" thickBot="1" x14ac:dyDescent="0.35"/>
    <row r="8" spans="2:11" ht="34.799999999999997" x14ac:dyDescent="0.3">
      <c r="B8" s="26" t="s">
        <v>986</v>
      </c>
      <c r="C8" s="26" t="s">
        <v>987</v>
      </c>
      <c r="D8" s="126" t="s">
        <v>988</v>
      </c>
      <c r="E8" s="24" t="s">
        <v>989</v>
      </c>
    </row>
    <row r="9" spans="2:11" ht="15.6" x14ac:dyDescent="0.3">
      <c r="B9" s="234">
        <v>43864</v>
      </c>
      <c r="C9" s="34" t="s">
        <v>990</v>
      </c>
      <c r="D9" s="34">
        <v>0</v>
      </c>
      <c r="E9" s="29">
        <v>1</v>
      </c>
    </row>
    <row r="10" spans="2:11" ht="15.6" x14ac:dyDescent="0.3">
      <c r="B10" s="234">
        <v>43866</v>
      </c>
      <c r="C10" s="34" t="s">
        <v>990</v>
      </c>
      <c r="D10" s="34">
        <v>0</v>
      </c>
      <c r="E10" s="29">
        <v>1</v>
      </c>
    </row>
    <row r="11" spans="2:11" ht="15.6" x14ac:dyDescent="0.3">
      <c r="B11" s="234">
        <v>43869</v>
      </c>
      <c r="C11" s="34" t="s">
        <v>990</v>
      </c>
      <c r="D11" s="34">
        <v>2</v>
      </c>
      <c r="E11" s="29">
        <v>1</v>
      </c>
    </row>
    <row r="12" spans="2:11" ht="15.6" x14ac:dyDescent="0.3">
      <c r="B12" s="234">
        <v>43870</v>
      </c>
      <c r="C12" s="34" t="s">
        <v>990</v>
      </c>
      <c r="D12" s="34">
        <v>0</v>
      </c>
      <c r="E12" s="29">
        <v>1</v>
      </c>
    </row>
    <row r="13" spans="2:11" ht="15.6" x14ac:dyDescent="0.3">
      <c r="B13" s="234">
        <v>43882</v>
      </c>
      <c r="C13" s="34" t="s">
        <v>990</v>
      </c>
      <c r="D13" s="34">
        <v>1</v>
      </c>
      <c r="E13" s="29">
        <v>2</v>
      </c>
    </row>
    <row r="14" spans="2:11" ht="15.6" x14ac:dyDescent="0.3">
      <c r="B14" s="234">
        <v>43885</v>
      </c>
      <c r="C14" s="34" t="s">
        <v>990</v>
      </c>
      <c r="D14" s="34">
        <v>0</v>
      </c>
      <c r="E14" s="29">
        <v>2</v>
      </c>
    </row>
    <row r="15" spans="2:11" ht="15.6" x14ac:dyDescent="0.3">
      <c r="B15" s="234">
        <v>43889</v>
      </c>
      <c r="C15" s="34">
        <v>40</v>
      </c>
      <c r="D15" s="34">
        <v>1</v>
      </c>
      <c r="E15" s="29">
        <v>2</v>
      </c>
    </row>
    <row r="16" spans="2:11" ht="15.6" x14ac:dyDescent="0.3">
      <c r="B16" s="234">
        <v>43890</v>
      </c>
      <c r="C16" s="34">
        <v>44.4444444444444</v>
      </c>
      <c r="D16" s="34">
        <v>1</v>
      </c>
      <c r="E16" s="29">
        <v>3</v>
      </c>
    </row>
    <row r="17" spans="2:13" ht="15.6" x14ac:dyDescent="0.3">
      <c r="B17" s="234">
        <v>43891</v>
      </c>
      <c r="C17" s="34">
        <v>50</v>
      </c>
      <c r="D17" s="34">
        <v>5</v>
      </c>
      <c r="E17" s="29">
        <v>8</v>
      </c>
    </row>
    <row r="18" spans="2:13" ht="15.6" x14ac:dyDescent="0.3">
      <c r="B18" s="234">
        <v>43892</v>
      </c>
      <c r="C18" s="34">
        <v>66.6666666666667</v>
      </c>
      <c r="D18" s="34">
        <v>6</v>
      </c>
      <c r="E18" s="29">
        <v>22</v>
      </c>
    </row>
    <row r="19" spans="2:13" ht="15.6" x14ac:dyDescent="0.3">
      <c r="B19" s="234">
        <v>43893</v>
      </c>
      <c r="C19" s="34">
        <v>69</v>
      </c>
      <c r="D19" s="34">
        <v>12</v>
      </c>
      <c r="E19" s="29">
        <v>30</v>
      </c>
    </row>
    <row r="20" spans="2:13" ht="15.6" x14ac:dyDescent="0.3">
      <c r="B20" s="234">
        <v>43894</v>
      </c>
      <c r="C20" s="34">
        <v>68.6666666666667</v>
      </c>
      <c r="D20" s="34">
        <v>17</v>
      </c>
      <c r="E20" s="29">
        <v>36</v>
      </c>
    </row>
    <row r="21" spans="2:13" ht="15.6" x14ac:dyDescent="0.3">
      <c r="B21" s="234">
        <v>43895</v>
      </c>
      <c r="C21" s="34">
        <v>69.458128078817694</v>
      </c>
      <c r="D21" s="34">
        <v>20</v>
      </c>
      <c r="E21" s="29">
        <v>40</v>
      </c>
    </row>
    <row r="22" spans="2:13" ht="15.6" x14ac:dyDescent="0.3">
      <c r="B22" s="234">
        <v>43896</v>
      </c>
      <c r="C22" s="34">
        <v>68.131868131868103</v>
      </c>
      <c r="D22" s="34">
        <v>26</v>
      </c>
      <c r="E22" s="29">
        <v>47</v>
      </c>
      <c r="M22" s="209"/>
    </row>
    <row r="23" spans="2:13" ht="15.6" x14ac:dyDescent="0.3">
      <c r="B23" s="234">
        <v>43897</v>
      </c>
      <c r="C23" s="34">
        <v>65.861027190332294</v>
      </c>
      <c r="D23" s="34">
        <v>27</v>
      </c>
      <c r="E23" s="29">
        <v>35</v>
      </c>
    </row>
    <row r="24" spans="2:13" ht="15.6" x14ac:dyDescent="0.3">
      <c r="B24" s="234">
        <v>43898</v>
      </c>
      <c r="C24" s="34">
        <v>66.223404255319195</v>
      </c>
      <c r="D24" s="34">
        <v>19</v>
      </c>
      <c r="E24" s="29">
        <v>39</v>
      </c>
    </row>
    <row r="25" spans="2:13" ht="15.6" x14ac:dyDescent="0.3">
      <c r="B25" s="234">
        <v>43899</v>
      </c>
      <c r="C25" s="34">
        <v>62.790697674418603</v>
      </c>
      <c r="D25" s="34">
        <v>55</v>
      </c>
      <c r="E25" s="29">
        <v>70</v>
      </c>
    </row>
    <row r="26" spans="2:13" ht="15.6" x14ac:dyDescent="0.3">
      <c r="B26" s="234">
        <v>43900</v>
      </c>
      <c r="C26" s="34">
        <v>56.534954407294798</v>
      </c>
      <c r="D26" s="34">
        <v>122</v>
      </c>
      <c r="E26" s="29">
        <v>105</v>
      </c>
    </row>
    <row r="27" spans="2:13" ht="15.6" x14ac:dyDescent="0.3">
      <c r="B27" s="234">
        <v>43901</v>
      </c>
      <c r="C27" s="34">
        <v>48.858921161825698</v>
      </c>
      <c r="D27" s="34">
        <v>224</v>
      </c>
      <c r="E27" s="29">
        <v>135</v>
      </c>
    </row>
    <row r="28" spans="2:13" ht="15.6" x14ac:dyDescent="0.3">
      <c r="B28" s="234">
        <v>43902</v>
      </c>
      <c r="C28" s="34">
        <v>44.133232399697199</v>
      </c>
      <c r="D28" s="34">
        <v>265</v>
      </c>
      <c r="E28" s="29">
        <v>152</v>
      </c>
    </row>
    <row r="29" spans="2:13" ht="15.6" x14ac:dyDescent="0.3">
      <c r="B29" s="234">
        <v>43903</v>
      </c>
      <c r="C29" s="34">
        <v>39.719341061622899</v>
      </c>
      <c r="D29" s="34">
        <v>276</v>
      </c>
      <c r="E29" s="29">
        <v>115</v>
      </c>
    </row>
    <row r="30" spans="2:13" ht="15.6" x14ac:dyDescent="0.3">
      <c r="B30" s="234">
        <v>43904</v>
      </c>
      <c r="C30" s="34">
        <v>36.320254506892901</v>
      </c>
      <c r="D30" s="34">
        <v>240</v>
      </c>
      <c r="E30" s="29">
        <v>69</v>
      </c>
    </row>
    <row r="31" spans="2:13" ht="15.6" x14ac:dyDescent="0.3">
      <c r="B31" s="234">
        <v>43905</v>
      </c>
      <c r="C31" s="34">
        <v>33.198562443845503</v>
      </c>
      <c r="D31" s="34">
        <v>305</v>
      </c>
      <c r="E31" s="29">
        <v>93</v>
      </c>
    </row>
    <row r="32" spans="2:13" ht="15.6" x14ac:dyDescent="0.3">
      <c r="B32" s="234">
        <v>43906</v>
      </c>
      <c r="C32" s="34">
        <v>28.7113790504898</v>
      </c>
      <c r="D32" s="34">
        <v>460</v>
      </c>
      <c r="E32" s="29">
        <v>93</v>
      </c>
    </row>
    <row r="33" spans="2:5" ht="15.6" x14ac:dyDescent="0.3">
      <c r="B33" s="234">
        <v>43907</v>
      </c>
      <c r="C33" s="34">
        <v>25.370251126851301</v>
      </c>
      <c r="D33" s="34">
        <v>548</v>
      </c>
      <c r="E33" s="29">
        <v>131</v>
      </c>
    </row>
    <row r="34" spans="2:5" ht="15.6" x14ac:dyDescent="0.3">
      <c r="B34" s="234">
        <v>43908</v>
      </c>
      <c r="C34" s="34">
        <v>23.2074438970991</v>
      </c>
      <c r="D34" s="34">
        <v>712</v>
      </c>
      <c r="E34" s="29">
        <v>195</v>
      </c>
    </row>
    <row r="35" spans="2:5" ht="15.6" x14ac:dyDescent="0.3">
      <c r="B35" s="234">
        <v>43909</v>
      </c>
      <c r="C35" s="34">
        <v>21.2310651598942</v>
      </c>
      <c r="D35" s="34">
        <v>735</v>
      </c>
      <c r="E35" s="29">
        <v>187</v>
      </c>
    </row>
    <row r="36" spans="2:5" ht="15.6" x14ac:dyDescent="0.3">
      <c r="B36" s="234">
        <v>43910</v>
      </c>
      <c r="C36" s="34">
        <v>20.2922412018934</v>
      </c>
      <c r="D36" s="34">
        <v>873</v>
      </c>
      <c r="E36" s="29">
        <v>218</v>
      </c>
    </row>
    <row r="37" spans="2:5" ht="15.6" x14ac:dyDescent="0.3">
      <c r="B37" s="234">
        <v>43911</v>
      </c>
      <c r="C37" s="34">
        <v>20.161579892280098</v>
      </c>
      <c r="D37" s="34">
        <v>814</v>
      </c>
      <c r="E37" s="29">
        <v>206</v>
      </c>
    </row>
    <row r="38" spans="2:5" ht="15.6" x14ac:dyDescent="0.3">
      <c r="B38" s="234">
        <v>43912</v>
      </c>
      <c r="C38" s="34">
        <v>18.803016022620199</v>
      </c>
      <c r="D38" s="34">
        <v>1027</v>
      </c>
      <c r="E38" s="29">
        <v>167</v>
      </c>
    </row>
    <row r="39" spans="2:5" ht="15.6" x14ac:dyDescent="0.3">
      <c r="B39" s="234">
        <v>43913</v>
      </c>
      <c r="C39" s="34">
        <v>20.045965270684398</v>
      </c>
      <c r="D39" s="34">
        <v>1553</v>
      </c>
      <c r="E39" s="29">
        <v>466</v>
      </c>
    </row>
    <row r="40" spans="2:5" ht="15.6" x14ac:dyDescent="0.3">
      <c r="B40" s="234">
        <v>43914</v>
      </c>
      <c r="C40" s="34">
        <v>20.188966116420499</v>
      </c>
      <c r="D40" s="34">
        <v>1635</v>
      </c>
      <c r="E40" s="29">
        <v>420</v>
      </c>
    </row>
    <row r="41" spans="2:5" ht="15.6" x14ac:dyDescent="0.3">
      <c r="B41" s="234">
        <v>43915</v>
      </c>
      <c r="C41" s="34">
        <v>18.716931216931201</v>
      </c>
      <c r="D41" s="34">
        <v>1966</v>
      </c>
      <c r="E41" s="29">
        <v>317</v>
      </c>
    </row>
    <row r="42" spans="2:5" ht="15.6" x14ac:dyDescent="0.3">
      <c r="B42" s="234">
        <v>43916</v>
      </c>
      <c r="C42" s="34">
        <v>17.514446162610898</v>
      </c>
      <c r="D42" s="34">
        <v>2267</v>
      </c>
      <c r="E42" s="29">
        <v>358</v>
      </c>
    </row>
    <row r="43" spans="2:5" ht="15.6" x14ac:dyDescent="0.3">
      <c r="B43" s="234">
        <v>43917</v>
      </c>
      <c r="C43" s="34">
        <v>15.9379509379509</v>
      </c>
      <c r="D43" s="34">
        <v>2389</v>
      </c>
      <c r="E43" s="29">
        <v>275</v>
      </c>
    </row>
    <row r="44" spans="2:5" ht="15.6" x14ac:dyDescent="0.3">
      <c r="B44" s="234">
        <v>43918</v>
      </c>
      <c r="C44" s="34">
        <v>15.1503190579567</v>
      </c>
      <c r="D44" s="34">
        <v>2061</v>
      </c>
      <c r="E44" s="29">
        <v>300</v>
      </c>
    </row>
    <row r="45" spans="2:5" ht="15.6" x14ac:dyDescent="0.3">
      <c r="B45" s="234">
        <v>43919</v>
      </c>
      <c r="C45" s="34">
        <v>14.8206686930091</v>
      </c>
      <c r="D45" s="34">
        <v>2141</v>
      </c>
      <c r="E45" s="29">
        <v>302</v>
      </c>
    </row>
    <row r="46" spans="2:5" ht="15.6" x14ac:dyDescent="0.3">
      <c r="B46" s="234">
        <v>43920</v>
      </c>
      <c r="C46" s="34">
        <v>12.9932466372719</v>
      </c>
      <c r="D46" s="34">
        <v>3130</v>
      </c>
      <c r="E46" s="29">
        <v>356</v>
      </c>
    </row>
    <row r="47" spans="2:5" ht="15.6" x14ac:dyDescent="0.3">
      <c r="B47" s="234">
        <v>43921</v>
      </c>
      <c r="C47" s="34">
        <v>11.3393674361843</v>
      </c>
      <c r="D47" s="34">
        <v>3482</v>
      </c>
      <c r="E47" s="29">
        <v>322</v>
      </c>
    </row>
    <row r="48" spans="2:5" ht="15.6" x14ac:dyDescent="0.3">
      <c r="B48" s="234">
        <v>43922</v>
      </c>
      <c r="C48" s="34">
        <v>10.2602230483271</v>
      </c>
      <c r="D48" s="34">
        <v>3842</v>
      </c>
      <c r="E48" s="29">
        <v>295</v>
      </c>
    </row>
    <row r="49" spans="2:5" ht="15.6" x14ac:dyDescent="0.3">
      <c r="B49" s="234">
        <v>43923</v>
      </c>
      <c r="C49" s="34">
        <v>9.2428198433420405</v>
      </c>
      <c r="D49" s="34">
        <v>3811</v>
      </c>
      <c r="E49" s="29">
        <v>274</v>
      </c>
    </row>
    <row r="50" spans="2:5" ht="15.6" x14ac:dyDescent="0.3">
      <c r="B50" s="234">
        <v>43924</v>
      </c>
      <c r="C50" s="34">
        <v>9.2526544500471406</v>
      </c>
      <c r="D50" s="34">
        <v>3669</v>
      </c>
      <c r="E50" s="29">
        <v>408</v>
      </c>
    </row>
    <row r="51" spans="2:5" ht="15.6" x14ac:dyDescent="0.3">
      <c r="B51" s="234">
        <v>43925</v>
      </c>
      <c r="C51" s="34">
        <v>8.6937699240426607</v>
      </c>
      <c r="D51" s="34">
        <v>3125</v>
      </c>
      <c r="E51" s="29">
        <v>252</v>
      </c>
    </row>
    <row r="52" spans="2:5" ht="15.6" x14ac:dyDescent="0.3">
      <c r="B52" s="234">
        <v>43926</v>
      </c>
      <c r="C52" s="34">
        <v>8.32437000614628</v>
      </c>
      <c r="D52" s="34">
        <v>2806</v>
      </c>
      <c r="E52" s="29">
        <v>260</v>
      </c>
    </row>
    <row r="53" spans="2:5" ht="15.6" x14ac:dyDescent="0.3">
      <c r="B53" s="234">
        <v>43927</v>
      </c>
      <c r="C53" s="34">
        <v>7.6471898433439804</v>
      </c>
      <c r="D53" s="34">
        <v>4143</v>
      </c>
      <c r="E53" s="29">
        <v>249</v>
      </c>
    </row>
    <row r="54" spans="2:5" ht="15.6" x14ac:dyDescent="0.3">
      <c r="B54" s="234">
        <v>43928</v>
      </c>
      <c r="C54" s="34">
        <v>7.3957882590509199</v>
      </c>
      <c r="D54" s="34">
        <v>4285</v>
      </c>
      <c r="E54" s="29">
        <v>313</v>
      </c>
    </row>
    <row r="55" spans="2:5" ht="15.6" x14ac:dyDescent="0.3">
      <c r="B55" s="234">
        <v>43929</v>
      </c>
      <c r="C55" s="34">
        <v>7.5849949791995401</v>
      </c>
      <c r="D55" s="34">
        <v>3930</v>
      </c>
      <c r="E55" s="29">
        <v>359</v>
      </c>
    </row>
    <row r="56" spans="2:5" ht="15.6" x14ac:dyDescent="0.3">
      <c r="B56" s="234">
        <v>43930</v>
      </c>
      <c r="C56" s="34">
        <v>7.5423607122343501</v>
      </c>
      <c r="D56" s="34">
        <v>3797</v>
      </c>
      <c r="E56" s="29">
        <v>260</v>
      </c>
    </row>
    <row r="57" spans="2:5" ht="15.6" x14ac:dyDescent="0.3">
      <c r="B57" s="234">
        <v>43931</v>
      </c>
      <c r="C57" s="34">
        <v>7.0935204473193698</v>
      </c>
      <c r="D57" s="34">
        <v>3336</v>
      </c>
      <c r="E57" s="29">
        <v>248</v>
      </c>
    </row>
    <row r="58" spans="2:5" ht="15.6" x14ac:dyDescent="0.3">
      <c r="B58" s="234">
        <v>43932</v>
      </c>
      <c r="C58" s="34">
        <v>7.2622393137109897</v>
      </c>
      <c r="D58" s="34">
        <v>2783</v>
      </c>
      <c r="E58" s="29">
        <v>275</v>
      </c>
    </row>
    <row r="59" spans="2:5" ht="15.6" x14ac:dyDescent="0.3">
      <c r="B59" s="234">
        <v>43933</v>
      </c>
      <c r="C59" s="34">
        <v>7.1956610572458102</v>
      </c>
      <c r="D59" s="34">
        <v>2708</v>
      </c>
      <c r="E59" s="29">
        <v>233</v>
      </c>
    </row>
    <row r="60" spans="2:5" ht="15.6" x14ac:dyDescent="0.3">
      <c r="B60" s="234">
        <v>43934</v>
      </c>
      <c r="C60" s="34">
        <v>7.6449303256601704</v>
      </c>
      <c r="D60" s="34">
        <v>3153</v>
      </c>
      <c r="E60" s="29">
        <v>298</v>
      </c>
    </row>
    <row r="61" spans="2:5" ht="15.6" x14ac:dyDescent="0.3">
      <c r="B61" s="234">
        <v>43935</v>
      </c>
      <c r="C61" s="34">
        <v>7.9119380839716102</v>
      </c>
      <c r="D61" s="34">
        <v>3257</v>
      </c>
      <c r="E61" s="29">
        <v>300</v>
      </c>
    </row>
    <row r="62" spans="2:5" ht="15.6" x14ac:dyDescent="0.3">
      <c r="B62" s="234">
        <v>43936</v>
      </c>
      <c r="C62" s="34">
        <v>7.8751857355126296</v>
      </c>
      <c r="D62" s="34">
        <v>3906</v>
      </c>
      <c r="E62" s="29">
        <v>347</v>
      </c>
    </row>
    <row r="63" spans="2:5" ht="15.6" x14ac:dyDescent="0.3">
      <c r="B63" s="234">
        <v>43937</v>
      </c>
      <c r="C63" s="34">
        <v>7.9167824671457501</v>
      </c>
      <c r="D63" s="34">
        <v>4050</v>
      </c>
      <c r="E63" s="29">
        <v>293</v>
      </c>
    </row>
    <row r="64" spans="2:5" ht="15.6" x14ac:dyDescent="0.3">
      <c r="B64" s="234">
        <v>43938</v>
      </c>
      <c r="C64" s="34">
        <v>7.9825551964487396</v>
      </c>
      <c r="D64" s="34">
        <v>3774</v>
      </c>
      <c r="E64" s="29">
        <v>304</v>
      </c>
    </row>
    <row r="65" spans="2:5" ht="15.6" x14ac:dyDescent="0.3">
      <c r="B65" s="234">
        <v>43939</v>
      </c>
      <c r="C65" s="34">
        <v>7.3726691827659598</v>
      </c>
      <c r="D65" s="34">
        <v>3940</v>
      </c>
      <c r="E65" s="29">
        <v>198</v>
      </c>
    </row>
    <row r="66" spans="2:5" ht="15.6" x14ac:dyDescent="0.3">
      <c r="B66" s="234">
        <v>43940</v>
      </c>
      <c r="C66" s="34">
        <v>7.0118267364798097</v>
      </c>
      <c r="D66" s="34">
        <v>3316</v>
      </c>
      <c r="E66" s="29">
        <v>175</v>
      </c>
    </row>
    <row r="67" spans="2:5" ht="15.6" x14ac:dyDescent="0.3">
      <c r="B67" s="234">
        <v>43941</v>
      </c>
      <c r="C67" s="34">
        <v>7.0006166346258496</v>
      </c>
      <c r="D67" s="34">
        <v>3396</v>
      </c>
      <c r="E67" s="29">
        <v>313</v>
      </c>
    </row>
    <row r="68" spans="2:5" ht="15.6" x14ac:dyDescent="0.3">
      <c r="B68" s="234">
        <v>43942</v>
      </c>
      <c r="C68" s="34">
        <v>6.6109503910854004</v>
      </c>
      <c r="D68" s="34">
        <v>3766</v>
      </c>
      <c r="E68" s="29">
        <v>221</v>
      </c>
    </row>
    <row r="69" spans="2:5" ht="15.6" x14ac:dyDescent="0.3">
      <c r="B69" s="234">
        <v>43943</v>
      </c>
      <c r="C69" s="34">
        <v>6.1874080817984396</v>
      </c>
      <c r="D69" s="34">
        <v>4549</v>
      </c>
      <c r="E69" s="29">
        <v>263</v>
      </c>
    </row>
    <row r="70" spans="2:5" ht="15.6" x14ac:dyDescent="0.3">
      <c r="B70" s="234">
        <v>43944</v>
      </c>
      <c r="C70" s="34">
        <v>5.9581264539425698</v>
      </c>
      <c r="D70" s="34">
        <v>4344</v>
      </c>
      <c r="E70" s="29">
        <v>242</v>
      </c>
    </row>
    <row r="71" spans="2:5" ht="15.6" x14ac:dyDescent="0.3">
      <c r="B71" s="234">
        <v>43945</v>
      </c>
      <c r="C71" s="34">
        <v>5.5916640874858103</v>
      </c>
      <c r="D71" s="34">
        <v>4142</v>
      </c>
      <c r="E71" s="29">
        <v>214</v>
      </c>
    </row>
    <row r="72" spans="2:5" ht="15.6" x14ac:dyDescent="0.3">
      <c r="B72" s="234">
        <v>43946</v>
      </c>
      <c r="C72" s="34">
        <v>5.5167055167055201</v>
      </c>
      <c r="D72" s="34">
        <v>3239</v>
      </c>
      <c r="E72" s="29">
        <v>134</v>
      </c>
    </row>
    <row r="73" spans="2:5" ht="15.6" x14ac:dyDescent="0.3">
      <c r="B73" s="234">
        <v>43947</v>
      </c>
      <c r="C73" s="34">
        <v>5.2767144850284398</v>
      </c>
      <c r="D73" s="34">
        <v>3042</v>
      </c>
      <c r="E73" s="29">
        <v>88</v>
      </c>
    </row>
    <row r="74" spans="2:5" ht="15.6" x14ac:dyDescent="0.3">
      <c r="B74" s="234">
        <v>43948</v>
      </c>
      <c r="C74" s="34">
        <v>4.7945447479065804</v>
      </c>
      <c r="D74" s="34">
        <v>3864</v>
      </c>
      <c r="E74" s="29">
        <v>195</v>
      </c>
    </row>
    <row r="75" spans="2:5" ht="15.6" x14ac:dyDescent="0.3">
      <c r="B75" s="234">
        <v>43949</v>
      </c>
      <c r="C75" s="34">
        <v>4.7459893048128299</v>
      </c>
      <c r="D75" s="34">
        <v>3895</v>
      </c>
      <c r="E75" s="29">
        <v>213</v>
      </c>
    </row>
    <row r="76" spans="2:5" ht="15.6" x14ac:dyDescent="0.3">
      <c r="B76" s="234">
        <v>43950</v>
      </c>
      <c r="C76" s="34">
        <v>4.7116910597778201</v>
      </c>
      <c r="D76" s="34">
        <v>4493</v>
      </c>
      <c r="E76" s="29">
        <v>250</v>
      </c>
    </row>
    <row r="77" spans="2:5" ht="15.6" x14ac:dyDescent="0.3">
      <c r="B77" s="234">
        <v>43951</v>
      </c>
      <c r="C77" s="34">
        <v>4.6485947351547701</v>
      </c>
      <c r="D77" s="34">
        <v>4093</v>
      </c>
      <c r="E77" s="29">
        <v>211</v>
      </c>
    </row>
    <row r="78" spans="2:5" ht="15.6" x14ac:dyDescent="0.3">
      <c r="B78" s="234">
        <v>43952</v>
      </c>
      <c r="C78" s="34">
        <v>4.5972466841594501</v>
      </c>
      <c r="D78" s="34">
        <v>3916</v>
      </c>
      <c r="E78" s="29">
        <v>188</v>
      </c>
    </row>
    <row r="79" spans="2:5" ht="15.6" x14ac:dyDescent="0.3">
      <c r="B79" s="234">
        <v>43953</v>
      </c>
      <c r="C79" s="34">
        <v>4.6252755326965502</v>
      </c>
      <c r="D79" s="34">
        <v>2658</v>
      </c>
      <c r="E79" s="29">
        <v>114</v>
      </c>
    </row>
    <row r="80" spans="2:5" ht="15.6" x14ac:dyDescent="0.3">
      <c r="B80" s="234">
        <v>43954</v>
      </c>
      <c r="C80" s="34">
        <v>4.8242333582647703</v>
      </c>
      <c r="D80" s="34">
        <v>2531</v>
      </c>
      <c r="E80" s="29">
        <v>119</v>
      </c>
    </row>
    <row r="81" spans="2:5" ht="15.6" x14ac:dyDescent="0.3">
      <c r="B81" s="234">
        <v>43955</v>
      </c>
      <c r="C81" s="34">
        <v>5.0642331192229397</v>
      </c>
      <c r="D81" s="34">
        <v>2653</v>
      </c>
      <c r="E81" s="29">
        <v>198</v>
      </c>
    </row>
    <row r="82" spans="2:5" ht="15.6" x14ac:dyDescent="0.3">
      <c r="B82" s="234">
        <v>43956</v>
      </c>
      <c r="C82" s="34">
        <v>5.3961665242339096</v>
      </c>
      <c r="D82" s="34">
        <v>2903</v>
      </c>
      <c r="E82" s="29">
        <v>246</v>
      </c>
    </row>
    <row r="83" spans="2:5" ht="15.6" x14ac:dyDescent="0.3">
      <c r="B83" s="234">
        <v>43957</v>
      </c>
      <c r="C83" s="34">
        <v>5.5418452612893496</v>
      </c>
      <c r="D83" s="34">
        <v>3063</v>
      </c>
      <c r="E83" s="29">
        <v>204</v>
      </c>
    </row>
    <row r="84" spans="2:5" ht="15.6" x14ac:dyDescent="0.3">
      <c r="B84" s="234">
        <v>43958</v>
      </c>
      <c r="C84" s="34">
        <v>5.4196599072474303</v>
      </c>
      <c r="D84" s="34">
        <v>3078</v>
      </c>
      <c r="E84" s="29">
        <v>123</v>
      </c>
    </row>
    <row r="85" spans="2:5" ht="15.6" x14ac:dyDescent="0.3">
      <c r="B85" s="234">
        <v>43959</v>
      </c>
      <c r="C85" s="34">
        <v>5.5506779826358397</v>
      </c>
      <c r="D85" s="34">
        <v>2478</v>
      </c>
      <c r="E85" s="29">
        <v>134</v>
      </c>
    </row>
    <row r="86" spans="2:5" ht="15.6" x14ac:dyDescent="0.3">
      <c r="B86" s="234">
        <v>43960</v>
      </c>
      <c r="C86" s="34">
        <v>5.7971014492753596</v>
      </c>
      <c r="D86" s="34">
        <v>1689</v>
      </c>
      <c r="E86" s="29">
        <v>108</v>
      </c>
    </row>
    <row r="87" spans="2:5" ht="15.6" x14ac:dyDescent="0.3">
      <c r="B87" s="234">
        <v>43961</v>
      </c>
      <c r="C87" s="34">
        <v>5.7789077811324798</v>
      </c>
      <c r="D87" s="34">
        <v>1924</v>
      </c>
      <c r="E87" s="29">
        <v>78</v>
      </c>
    </row>
    <row r="88" spans="2:5" ht="15.6" x14ac:dyDescent="0.3">
      <c r="B88" s="234">
        <v>43962</v>
      </c>
      <c r="C88" s="34">
        <v>5.5564275623920896</v>
      </c>
      <c r="D88" s="34">
        <v>2916</v>
      </c>
      <c r="E88" s="29">
        <v>169</v>
      </c>
    </row>
    <row r="89" spans="2:5" ht="15.6" x14ac:dyDescent="0.3">
      <c r="B89" s="234">
        <v>43963</v>
      </c>
      <c r="C89" s="34">
        <v>5.3229728301088901</v>
      </c>
      <c r="D89" s="34">
        <v>2763</v>
      </c>
      <c r="E89" s="29">
        <v>191</v>
      </c>
    </row>
    <row r="90" spans="2:5" ht="15.6" x14ac:dyDescent="0.3">
      <c r="B90" s="234">
        <v>43964</v>
      </c>
      <c r="C90" s="34">
        <v>5.0253423918904296</v>
      </c>
      <c r="D90" s="34">
        <v>2766</v>
      </c>
      <c r="E90" s="29">
        <v>129</v>
      </c>
    </row>
    <row r="91" spans="2:5" ht="15.6" x14ac:dyDescent="0.3">
      <c r="B91" s="234">
        <v>43965</v>
      </c>
      <c r="C91" s="34">
        <v>5.2520769318311098</v>
      </c>
      <c r="D91" s="34">
        <v>2115</v>
      </c>
      <c r="E91" s="29">
        <v>114</v>
      </c>
    </row>
    <row r="92" spans="2:5" ht="15.6" x14ac:dyDescent="0.3">
      <c r="B92" s="234">
        <v>43966</v>
      </c>
      <c r="C92" s="34">
        <v>5.0067263262560697</v>
      </c>
      <c r="D92" s="34">
        <v>2068</v>
      </c>
      <c r="E92" s="29">
        <v>67</v>
      </c>
    </row>
    <row r="93" spans="2:5" ht="15.6" x14ac:dyDescent="0.3">
      <c r="B93" s="234">
        <v>43967</v>
      </c>
      <c r="C93" s="34">
        <v>4.7434996486296503</v>
      </c>
      <c r="D93" s="34">
        <v>1714</v>
      </c>
      <c r="E93" s="29">
        <v>62</v>
      </c>
    </row>
    <row r="94" spans="2:5" ht="15.6" x14ac:dyDescent="0.3">
      <c r="B94" s="234">
        <v>43968</v>
      </c>
      <c r="C94" s="34">
        <v>4.7896284736810504</v>
      </c>
      <c r="D94" s="34">
        <v>1521</v>
      </c>
      <c r="E94" s="29">
        <v>66</v>
      </c>
    </row>
    <row r="95" spans="2:5" ht="15.6" x14ac:dyDescent="0.3">
      <c r="B95" s="234">
        <v>43969</v>
      </c>
      <c r="C95" s="34">
        <v>5.1702316162511099</v>
      </c>
      <c r="D95" s="34">
        <v>2038</v>
      </c>
      <c r="E95" s="29">
        <v>188</v>
      </c>
    </row>
    <row r="96" spans="2:5" ht="15.6" x14ac:dyDescent="0.3">
      <c r="B96" s="234">
        <v>43970</v>
      </c>
      <c r="C96" s="34">
        <v>5.0546890168921097</v>
      </c>
      <c r="D96" s="34">
        <v>2448</v>
      </c>
      <c r="E96" s="29">
        <v>155</v>
      </c>
    </row>
    <row r="97" spans="2:5" ht="15.6" x14ac:dyDescent="0.3">
      <c r="B97" s="234">
        <v>43971</v>
      </c>
      <c r="C97" s="34">
        <v>5.1147805074506696</v>
      </c>
      <c r="D97" s="34">
        <v>2232</v>
      </c>
      <c r="E97" s="29">
        <v>110</v>
      </c>
    </row>
    <row r="98" spans="2:5" ht="15.6" x14ac:dyDescent="0.3">
      <c r="B98" s="234">
        <v>43972</v>
      </c>
      <c r="C98" s="34">
        <v>4.82089052561098</v>
      </c>
      <c r="D98" s="34">
        <v>2194</v>
      </c>
      <c r="E98" s="29">
        <v>72</v>
      </c>
    </row>
    <row r="99" spans="2:5" ht="15.6" x14ac:dyDescent="0.3">
      <c r="B99" s="234">
        <v>43973</v>
      </c>
      <c r="C99" s="34">
        <v>4.88724381383234</v>
      </c>
      <c r="D99" s="34">
        <v>1729</v>
      </c>
      <c r="E99" s="29">
        <v>60</v>
      </c>
    </row>
    <row r="100" spans="2:5" ht="15.6" x14ac:dyDescent="0.3">
      <c r="B100" s="234">
        <v>43974</v>
      </c>
      <c r="C100" s="34">
        <v>4.7200566973777498</v>
      </c>
      <c r="D100" s="34">
        <v>1282</v>
      </c>
      <c r="E100" s="29">
        <v>15</v>
      </c>
    </row>
    <row r="101" spans="2:5" ht="15.6" x14ac:dyDescent="0.3">
      <c r="B101" s="234">
        <v>43975</v>
      </c>
      <c r="C101" s="34">
        <v>4.5882267123787299</v>
      </c>
      <c r="D101" s="34">
        <v>1157</v>
      </c>
      <c r="E101" s="29">
        <v>29</v>
      </c>
    </row>
    <row r="102" spans="2:5" ht="15.6" x14ac:dyDescent="0.3">
      <c r="B102" s="234">
        <v>43976</v>
      </c>
      <c r="C102" s="34">
        <v>3.84944396920445</v>
      </c>
      <c r="D102" s="34">
        <v>1322</v>
      </c>
      <c r="E102" s="29">
        <v>54</v>
      </c>
    </row>
    <row r="103" spans="2:5" ht="15.6" x14ac:dyDescent="0.3">
      <c r="B103" s="234">
        <v>43977</v>
      </c>
      <c r="C103" s="34">
        <v>3.27980867782713</v>
      </c>
      <c r="D103" s="34">
        <v>1408</v>
      </c>
      <c r="E103" s="29">
        <v>44</v>
      </c>
    </row>
    <row r="104" spans="2:5" ht="15.6" x14ac:dyDescent="0.3">
      <c r="B104" s="234">
        <v>43978</v>
      </c>
      <c r="C104" s="34">
        <v>2.96451701176685</v>
      </c>
      <c r="D104" s="34">
        <v>1546</v>
      </c>
      <c r="E104" s="29">
        <v>51</v>
      </c>
    </row>
    <row r="105" spans="2:5" ht="15.6" x14ac:dyDescent="0.3">
      <c r="B105" s="234">
        <v>43979</v>
      </c>
      <c r="C105" s="34">
        <v>2.7414634146341501</v>
      </c>
      <c r="D105" s="34">
        <v>1525</v>
      </c>
      <c r="E105" s="29">
        <v>28</v>
      </c>
    </row>
    <row r="106" spans="2:5" ht="15.6" x14ac:dyDescent="0.3">
      <c r="B106" s="234">
        <v>43980</v>
      </c>
      <c r="C106" s="34">
        <v>2.5379675874019001</v>
      </c>
      <c r="D106" s="34">
        <v>1322</v>
      </c>
      <c r="E106" s="29">
        <v>28</v>
      </c>
    </row>
    <row r="107" spans="2:5" ht="15.6" x14ac:dyDescent="0.3">
      <c r="B107" s="234">
        <v>43981</v>
      </c>
      <c r="C107" s="34">
        <v>2.7132190556315101</v>
      </c>
      <c r="D107" s="34">
        <v>971</v>
      </c>
      <c r="E107" s="29">
        <v>24</v>
      </c>
    </row>
    <row r="108" spans="2:5" ht="15.6" x14ac:dyDescent="0.3">
      <c r="B108" s="234">
        <v>43982</v>
      </c>
      <c r="C108" s="34">
        <v>2.93674698795181</v>
      </c>
      <c r="D108" s="34">
        <v>929</v>
      </c>
      <c r="E108" s="29">
        <v>44</v>
      </c>
    </row>
    <row r="109" spans="2:5" ht="15.6" x14ac:dyDescent="0.3">
      <c r="B109" s="234">
        <v>43983</v>
      </c>
      <c r="C109" s="34">
        <v>3.5629196447909899</v>
      </c>
      <c r="D109" s="34">
        <v>1204</v>
      </c>
      <c r="E109" s="29">
        <v>110</v>
      </c>
    </row>
    <row r="110" spans="2:5" ht="15.6" x14ac:dyDescent="0.3">
      <c r="B110" s="234">
        <v>43984</v>
      </c>
      <c r="C110" s="34">
        <v>5.0497322111706202</v>
      </c>
      <c r="D110" s="34">
        <v>1190</v>
      </c>
      <c r="E110" s="29">
        <v>177</v>
      </c>
    </row>
    <row r="111" spans="2:5" ht="15.6" x14ac:dyDescent="0.3">
      <c r="B111" s="234">
        <v>43985</v>
      </c>
      <c r="C111" s="34">
        <v>5.2044186311354101</v>
      </c>
      <c r="D111" s="34">
        <v>1183</v>
      </c>
      <c r="E111" s="29">
        <v>46</v>
      </c>
    </row>
    <row r="112" spans="2:5" ht="15.6" x14ac:dyDescent="0.3">
      <c r="B112" s="234">
        <v>43986</v>
      </c>
      <c r="C112" s="34">
        <v>6.25298900047824</v>
      </c>
      <c r="D112" s="34">
        <v>1042</v>
      </c>
      <c r="E112" s="29">
        <v>94</v>
      </c>
    </row>
    <row r="113" spans="2:5" ht="15.6" x14ac:dyDescent="0.3">
      <c r="B113" s="234">
        <v>43987</v>
      </c>
      <c r="C113" s="34">
        <v>6.9</v>
      </c>
      <c r="D113" s="34">
        <v>929</v>
      </c>
      <c r="E113" s="29">
        <v>57</v>
      </c>
    </row>
    <row r="114" spans="2:5" ht="15.6" x14ac:dyDescent="0.3">
      <c r="B114" s="234">
        <v>43988</v>
      </c>
      <c r="C114" s="34">
        <v>7.7590673575129498</v>
      </c>
      <c r="D114" s="34">
        <v>644</v>
      </c>
      <c r="E114" s="29">
        <v>71</v>
      </c>
    </row>
    <row r="115" spans="2:5" ht="15.6" x14ac:dyDescent="0.3">
      <c r="B115" s="234">
        <v>43989</v>
      </c>
      <c r="C115" s="34">
        <v>10.347156558152101</v>
      </c>
      <c r="D115" s="34">
        <v>445</v>
      </c>
      <c r="E115" s="29">
        <v>211</v>
      </c>
    </row>
    <row r="116" spans="2:5" ht="15.6" x14ac:dyDescent="0.3">
      <c r="B116" s="234">
        <v>43990</v>
      </c>
      <c r="C116" s="34">
        <v>13.384051845590299</v>
      </c>
      <c r="D116" s="34">
        <v>715</v>
      </c>
      <c r="E116" s="29">
        <v>294</v>
      </c>
    </row>
    <row r="117" spans="2:5" ht="15.6" x14ac:dyDescent="0.3">
      <c r="B117" s="234">
        <v>43991</v>
      </c>
      <c r="C117" s="34">
        <v>16.0911094783248</v>
      </c>
      <c r="D117" s="34">
        <v>752</v>
      </c>
      <c r="E117" s="29">
        <v>322</v>
      </c>
    </row>
    <row r="118" spans="2:5" ht="15.6" x14ac:dyDescent="0.3">
      <c r="B118" s="234">
        <v>43992</v>
      </c>
      <c r="C118" s="34">
        <v>20.8820882088209</v>
      </c>
      <c r="D118" s="34">
        <v>747</v>
      </c>
      <c r="E118" s="29">
        <v>343</v>
      </c>
    </row>
    <row r="119" spans="2:5" ht="15.6" x14ac:dyDescent="0.3">
      <c r="B119" s="234">
        <v>43993</v>
      </c>
      <c r="C119" s="34">
        <v>26.676970633694001</v>
      </c>
      <c r="D119" s="34">
        <v>512</v>
      </c>
      <c r="E119" s="29">
        <v>428</v>
      </c>
    </row>
    <row r="120" spans="2:5" ht="15.6" x14ac:dyDescent="0.3">
      <c r="B120" s="234">
        <v>43994</v>
      </c>
      <c r="C120" s="34">
        <v>32.971295577967403</v>
      </c>
      <c r="D120" s="34">
        <v>505</v>
      </c>
      <c r="E120" s="29">
        <v>456</v>
      </c>
    </row>
    <row r="121" spans="2:5" ht="15.6" x14ac:dyDescent="0.3">
      <c r="B121" s="234">
        <v>43995</v>
      </c>
      <c r="C121" s="34">
        <v>36.459770114942501</v>
      </c>
      <c r="D121" s="34">
        <v>470</v>
      </c>
      <c r="E121" s="29">
        <v>325</v>
      </c>
    </row>
    <row r="122" spans="2:5" ht="15.6" x14ac:dyDescent="0.3">
      <c r="B122" s="234">
        <v>43996</v>
      </c>
      <c r="C122" s="34">
        <v>37.681378476420797</v>
      </c>
      <c r="D122" s="34">
        <v>422</v>
      </c>
      <c r="E122" s="29">
        <v>325</v>
      </c>
    </row>
    <row r="123" spans="2:5" ht="15.6" x14ac:dyDescent="0.3">
      <c r="B123" s="234">
        <v>43997</v>
      </c>
      <c r="C123" s="34">
        <v>38.698369151044098</v>
      </c>
      <c r="D123" s="34">
        <v>614</v>
      </c>
      <c r="E123" s="29">
        <v>340</v>
      </c>
    </row>
    <row r="124" spans="2:5" ht="15.6" x14ac:dyDescent="0.3">
      <c r="B124" s="234">
        <v>43998</v>
      </c>
      <c r="C124" s="34">
        <v>39.176688251618899</v>
      </c>
      <c r="D124" s="34">
        <v>675</v>
      </c>
      <c r="E124" s="29">
        <v>324</v>
      </c>
    </row>
    <row r="125" spans="2:5" ht="15.6" x14ac:dyDescent="0.3">
      <c r="B125" s="234">
        <v>43999</v>
      </c>
      <c r="C125" s="34">
        <v>40.2685624012638</v>
      </c>
      <c r="D125" s="34">
        <v>583</v>
      </c>
      <c r="E125" s="29">
        <v>351</v>
      </c>
    </row>
    <row r="126" spans="2:5" ht="15.6" x14ac:dyDescent="0.3">
      <c r="B126" s="234">
        <v>44000</v>
      </c>
      <c r="C126" s="34">
        <v>37.063930544593497</v>
      </c>
      <c r="D126" s="34">
        <v>718</v>
      </c>
      <c r="E126" s="29">
        <v>227</v>
      </c>
    </row>
    <row r="127" spans="2:5" ht="15.6" x14ac:dyDescent="0.3">
      <c r="B127" s="234">
        <v>44001</v>
      </c>
      <c r="C127" s="34">
        <v>35.556629611728702</v>
      </c>
      <c r="D127" s="34">
        <v>518</v>
      </c>
      <c r="E127" s="29">
        <v>315</v>
      </c>
    </row>
    <row r="128" spans="2:5" ht="15.6" x14ac:dyDescent="0.3">
      <c r="B128" s="234">
        <v>44002</v>
      </c>
      <c r="C128" s="34">
        <v>33.658940397351003</v>
      </c>
      <c r="D128" s="34">
        <v>477</v>
      </c>
      <c r="E128" s="29">
        <v>151</v>
      </c>
    </row>
    <row r="129" spans="2:5" ht="15.6" x14ac:dyDescent="0.3">
      <c r="B129" s="234">
        <v>44003</v>
      </c>
      <c r="C129" s="34">
        <v>32.193537356813103</v>
      </c>
      <c r="D129" s="34">
        <v>381</v>
      </c>
      <c r="E129" s="29">
        <v>175</v>
      </c>
    </row>
    <row r="130" spans="2:5" ht="15.6" x14ac:dyDescent="0.3">
      <c r="B130" s="234">
        <v>44004</v>
      </c>
      <c r="C130" s="34">
        <v>30.1570680628272</v>
      </c>
      <c r="D130" s="34">
        <v>650</v>
      </c>
      <c r="E130" s="29">
        <v>185</v>
      </c>
    </row>
    <row r="131" spans="2:5" ht="15.6" x14ac:dyDescent="0.3">
      <c r="B131" s="234">
        <v>44005</v>
      </c>
      <c r="C131" s="34">
        <v>30.372807017543899</v>
      </c>
      <c r="D131" s="34">
        <v>483</v>
      </c>
      <c r="E131" s="29">
        <v>258</v>
      </c>
    </row>
    <row r="132" spans="2:5" ht="15.6" x14ac:dyDescent="0.3">
      <c r="B132" s="234">
        <v>44006</v>
      </c>
      <c r="C132" s="34">
        <v>30.194743807903201</v>
      </c>
      <c r="D132" s="34">
        <v>465</v>
      </c>
      <c r="E132" s="29">
        <v>286</v>
      </c>
    </row>
    <row r="133" spans="2:5" ht="15.6" x14ac:dyDescent="0.3">
      <c r="B133" s="234">
        <v>44007</v>
      </c>
      <c r="C133" s="34">
        <v>31.8690095846645</v>
      </c>
      <c r="D133" s="34">
        <v>438</v>
      </c>
      <c r="E133" s="29">
        <v>226</v>
      </c>
    </row>
    <row r="134" spans="2:5" ht="15.6" x14ac:dyDescent="0.3">
      <c r="B134" s="234">
        <v>44008</v>
      </c>
      <c r="C134" s="34">
        <v>27.7291666666667</v>
      </c>
      <c r="D134" s="34">
        <v>575</v>
      </c>
      <c r="E134" s="29">
        <v>50</v>
      </c>
    </row>
    <row r="135" spans="2:5" ht="15.6" x14ac:dyDescent="0.3">
      <c r="B135" s="234">
        <v>44009</v>
      </c>
      <c r="C135" s="34">
        <v>27.0449678800857</v>
      </c>
      <c r="D135" s="34">
        <v>415</v>
      </c>
      <c r="E135" s="29">
        <v>83</v>
      </c>
    </row>
    <row r="136" spans="2:5" ht="15.6" x14ac:dyDescent="0.3">
      <c r="B136" s="234">
        <v>44010</v>
      </c>
      <c r="C136" s="34">
        <v>24.596685082872899</v>
      </c>
      <c r="D136" s="34">
        <v>386</v>
      </c>
      <c r="E136" s="29">
        <v>25</v>
      </c>
    </row>
    <row r="137" spans="2:5" ht="15.6" x14ac:dyDescent="0.3">
      <c r="B137" s="234">
        <v>44011</v>
      </c>
      <c r="C137" s="34">
        <v>24.942739349519002</v>
      </c>
      <c r="D137" s="34">
        <v>515</v>
      </c>
      <c r="E137" s="29">
        <v>161</v>
      </c>
    </row>
    <row r="138" spans="2:5" ht="15.6" x14ac:dyDescent="0.3">
      <c r="B138" s="234">
        <v>44012</v>
      </c>
      <c r="C138" s="34">
        <v>24.308347126980401</v>
      </c>
      <c r="D138" s="34">
        <v>407</v>
      </c>
      <c r="E138" s="29">
        <v>197</v>
      </c>
    </row>
    <row r="139" spans="2:5" ht="15.6" x14ac:dyDescent="0.3">
      <c r="B139" s="234">
        <v>44013</v>
      </c>
      <c r="C139" s="34">
        <v>23.3397964129908</v>
      </c>
      <c r="D139" s="34">
        <v>427</v>
      </c>
      <c r="E139" s="29">
        <v>221</v>
      </c>
    </row>
    <row r="140" spans="2:5" ht="15.6" x14ac:dyDescent="0.3">
      <c r="B140" s="234">
        <v>44014</v>
      </c>
      <c r="C140" s="34">
        <v>25.0122609122119</v>
      </c>
      <c r="D140" s="34">
        <v>333</v>
      </c>
      <c r="E140" s="29">
        <v>283</v>
      </c>
    </row>
    <row r="141" spans="2:5" ht="15.6" x14ac:dyDescent="0.3">
      <c r="B141" s="234">
        <v>44015</v>
      </c>
      <c r="C141" s="34">
        <v>29.704200845140399</v>
      </c>
      <c r="D141" s="34">
        <v>345</v>
      </c>
      <c r="E141" s="29">
        <v>225</v>
      </c>
    </row>
    <row r="142" spans="2:5" ht="15.6" x14ac:dyDescent="0.3">
      <c r="B142" s="234">
        <v>44016</v>
      </c>
      <c r="C142" s="34">
        <v>31.611096971239501</v>
      </c>
      <c r="D142" s="34">
        <v>274</v>
      </c>
      <c r="E142" s="29">
        <v>130</v>
      </c>
    </row>
    <row r="143" spans="2:5" ht="15.6" x14ac:dyDescent="0.3">
      <c r="B143" s="234">
        <v>44017</v>
      </c>
      <c r="C143" s="34">
        <v>32.128810226155402</v>
      </c>
      <c r="D143" s="34">
        <v>460</v>
      </c>
      <c r="E143" s="29">
        <v>90</v>
      </c>
    </row>
    <row r="144" spans="2:5" ht="15.6" x14ac:dyDescent="0.3">
      <c r="B144" s="234">
        <v>44018</v>
      </c>
      <c r="C144" s="34">
        <v>29.6205027106949</v>
      </c>
      <c r="D144" s="34">
        <v>610</v>
      </c>
      <c r="E144" s="29">
        <v>56</v>
      </c>
    </row>
    <row r="145" spans="2:5" ht="15.6" x14ac:dyDescent="0.3">
      <c r="B145" s="234">
        <v>44019</v>
      </c>
      <c r="C145" s="34">
        <v>25.2739043824701</v>
      </c>
      <c r="D145" s="34">
        <v>552</v>
      </c>
      <c r="E145" s="29">
        <v>10</v>
      </c>
    </row>
    <row r="146" spans="2:5" ht="15.6" x14ac:dyDescent="0.3">
      <c r="B146" s="234">
        <v>44020</v>
      </c>
      <c r="C146" s="34">
        <v>19.925650557620799</v>
      </c>
      <c r="D146" s="34">
        <v>657</v>
      </c>
      <c r="E146" s="29">
        <v>10</v>
      </c>
    </row>
    <row r="147" spans="2:5" ht="15.6" x14ac:dyDescent="0.3">
      <c r="B147" s="234">
        <v>44021</v>
      </c>
      <c r="C147" s="34">
        <v>13.6208576998051</v>
      </c>
      <c r="D147" s="34">
        <v>647</v>
      </c>
      <c r="E147" s="29">
        <v>38</v>
      </c>
    </row>
    <row r="148" spans="2:5" ht="15.6" x14ac:dyDescent="0.3">
      <c r="B148" s="234">
        <v>44022</v>
      </c>
      <c r="C148" s="34">
        <v>8.5925925925925899</v>
      </c>
      <c r="D148" s="34">
        <v>502</v>
      </c>
      <c r="E148" s="29">
        <v>14</v>
      </c>
    </row>
    <row r="149" spans="2:5" ht="15.6" x14ac:dyDescent="0.3">
      <c r="B149" s="234">
        <v>44023</v>
      </c>
      <c r="C149" s="34">
        <v>5.9719832882772197</v>
      </c>
      <c r="D149" s="34">
        <v>398</v>
      </c>
      <c r="E149" s="29">
        <v>25</v>
      </c>
    </row>
    <row r="150" spans="2:5" ht="15.6" x14ac:dyDescent="0.3">
      <c r="B150" s="234">
        <v>44024</v>
      </c>
      <c r="C150" s="34">
        <v>4.5489790643577104</v>
      </c>
      <c r="D150" s="34">
        <v>327</v>
      </c>
      <c r="E150" s="29">
        <v>23</v>
      </c>
    </row>
    <row r="151" spans="2:5" ht="15.6" x14ac:dyDescent="0.3">
      <c r="B151" s="234">
        <v>44025</v>
      </c>
      <c r="C151" s="34">
        <v>4.5279135580138901</v>
      </c>
      <c r="D151" s="34">
        <v>628</v>
      </c>
      <c r="E151" s="29">
        <v>56</v>
      </c>
    </row>
    <row r="152" spans="2:5" ht="15.6" x14ac:dyDescent="0.3">
      <c r="B152" s="234">
        <v>44026</v>
      </c>
      <c r="C152" s="34">
        <v>6.4775295003766002</v>
      </c>
      <c r="D152" s="34">
        <v>566</v>
      </c>
      <c r="E152" s="29">
        <v>92</v>
      </c>
    </row>
    <row r="153" spans="2:5" ht="15.6" x14ac:dyDescent="0.3">
      <c r="B153" s="234">
        <v>44027</v>
      </c>
      <c r="C153" s="34">
        <v>12.576611914685</v>
      </c>
      <c r="D153" s="34">
        <v>498</v>
      </c>
      <c r="E153" s="29">
        <v>265</v>
      </c>
    </row>
    <row r="154" spans="2:5" ht="15.6" x14ac:dyDescent="0.3">
      <c r="B154" s="234">
        <v>44028</v>
      </c>
      <c r="C154" s="34">
        <v>16.2429029869168</v>
      </c>
      <c r="D154" s="34">
        <v>474</v>
      </c>
      <c r="E154" s="29">
        <v>183</v>
      </c>
    </row>
    <row r="155" spans="2:5" ht="15.6" x14ac:dyDescent="0.3">
      <c r="B155" s="234">
        <v>44029</v>
      </c>
      <c r="C155" s="34">
        <v>19.780219780219799</v>
      </c>
      <c r="D155" s="34">
        <v>394</v>
      </c>
      <c r="E155" s="29">
        <v>166</v>
      </c>
    </row>
    <row r="156" spans="2:5" ht="15.6" x14ac:dyDescent="0.3">
      <c r="B156" s="234">
        <v>44030</v>
      </c>
      <c r="C156" s="34">
        <v>21.127439171283999</v>
      </c>
      <c r="D156" s="34">
        <v>387</v>
      </c>
      <c r="E156" s="29">
        <v>92</v>
      </c>
    </row>
    <row r="157" spans="2:5" ht="15.6" x14ac:dyDescent="0.3">
      <c r="B157" s="234">
        <v>44031</v>
      </c>
      <c r="C157" s="34">
        <v>21.693872722971399</v>
      </c>
      <c r="D157" s="34">
        <v>363</v>
      </c>
      <c r="E157" s="29">
        <v>63</v>
      </c>
    </row>
    <row r="158" spans="2:5" ht="15.6" x14ac:dyDescent="0.3">
      <c r="B158" s="234">
        <v>44032</v>
      </c>
      <c r="C158" s="34">
        <v>22.3485727546995</v>
      </c>
      <c r="D158" s="34">
        <v>664</v>
      </c>
      <c r="E158" s="29">
        <v>102</v>
      </c>
    </row>
    <row r="159" spans="2:5" ht="15.6" x14ac:dyDescent="0.3">
      <c r="B159" s="234">
        <v>44033</v>
      </c>
      <c r="C159" s="34">
        <v>21.719145024132398</v>
      </c>
      <c r="D159" s="34">
        <v>626</v>
      </c>
      <c r="E159" s="29">
        <v>74</v>
      </c>
    </row>
    <row r="160" spans="2:5" ht="15.6" x14ac:dyDescent="0.3">
      <c r="B160" s="234">
        <v>44034</v>
      </c>
      <c r="C160" s="34">
        <v>18.204833141542</v>
      </c>
      <c r="D160" s="34">
        <v>646</v>
      </c>
      <c r="E160" s="29">
        <v>111</v>
      </c>
    </row>
    <row r="161" spans="2:5" ht="15.6" x14ac:dyDescent="0.3">
      <c r="B161" s="234">
        <v>44035</v>
      </c>
      <c r="C161" s="34">
        <v>16.222322638951599</v>
      </c>
      <c r="D161" s="34">
        <v>628</v>
      </c>
      <c r="E161" s="29">
        <v>110</v>
      </c>
    </row>
    <row r="162" spans="2:5" ht="15.6" x14ac:dyDescent="0.3">
      <c r="B162" s="234">
        <v>44036</v>
      </c>
      <c r="C162" s="34">
        <v>14.7890387124837</v>
      </c>
      <c r="D162" s="34">
        <v>604</v>
      </c>
      <c r="E162" s="29">
        <v>128</v>
      </c>
    </row>
    <row r="163" spans="2:5" ht="15.6" x14ac:dyDescent="0.3">
      <c r="B163" s="234">
        <v>44037</v>
      </c>
      <c r="C163" s="34">
        <v>13.9514731369151</v>
      </c>
      <c r="D163" s="34">
        <v>441</v>
      </c>
      <c r="E163" s="29">
        <v>56</v>
      </c>
    </row>
    <row r="164" spans="2:5" ht="15.6" x14ac:dyDescent="0.3">
      <c r="B164" s="234">
        <v>44038</v>
      </c>
      <c r="C164" s="34">
        <v>13.265306122448999</v>
      </c>
      <c r="D164" s="34">
        <v>471</v>
      </c>
      <c r="E164" s="29">
        <v>43</v>
      </c>
    </row>
    <row r="165" spans="2:5" ht="15.6" x14ac:dyDescent="0.3">
      <c r="B165" s="234">
        <v>44039</v>
      </c>
      <c r="C165" s="34">
        <v>13.165089379600399</v>
      </c>
      <c r="D165" s="34">
        <v>713</v>
      </c>
      <c r="E165" s="29">
        <v>104</v>
      </c>
    </row>
    <row r="166" spans="2:5" ht="15.6" x14ac:dyDescent="0.3">
      <c r="B166" s="234">
        <v>44040</v>
      </c>
      <c r="C166" s="34">
        <v>12.280701754386</v>
      </c>
      <c r="D166" s="34">
        <v>747</v>
      </c>
      <c r="E166" s="29">
        <v>43</v>
      </c>
    </row>
    <row r="167" spans="2:5" ht="15.6" x14ac:dyDescent="0.3">
      <c r="B167" s="234">
        <v>44041</v>
      </c>
      <c r="C167" s="34">
        <v>10.4018912529551</v>
      </c>
      <c r="D167" s="34">
        <v>944</v>
      </c>
      <c r="E167" s="29">
        <v>44</v>
      </c>
    </row>
    <row r="168" spans="2:5" ht="15.6" x14ac:dyDescent="0.3">
      <c r="B168" s="234">
        <v>44042</v>
      </c>
      <c r="C168" s="34">
        <v>9.2844811049299807</v>
      </c>
      <c r="D168" s="34">
        <v>809</v>
      </c>
      <c r="E168" s="29">
        <v>66</v>
      </c>
    </row>
    <row r="169" spans="2:5" ht="15.6" x14ac:dyDescent="0.3">
      <c r="B169" s="234">
        <v>44043</v>
      </c>
      <c r="C169" s="34">
        <v>8.73046875</v>
      </c>
      <c r="D169" s="34">
        <v>548</v>
      </c>
      <c r="E169" s="29">
        <v>91</v>
      </c>
    </row>
    <row r="170" spans="2:5" ht="15.6" x14ac:dyDescent="0.3">
      <c r="B170" s="234">
        <v>44044</v>
      </c>
      <c r="C170" s="34">
        <v>8.9456246345741608</v>
      </c>
      <c r="D170" s="34">
        <v>440</v>
      </c>
      <c r="E170" s="29">
        <v>68</v>
      </c>
    </row>
    <row r="171" spans="2:5" ht="15.6" x14ac:dyDescent="0.3">
      <c r="B171" s="234">
        <v>44045</v>
      </c>
      <c r="C171" s="34">
        <v>9.4449853943524804</v>
      </c>
      <c r="D171" s="34">
        <v>449</v>
      </c>
      <c r="E171" s="29">
        <v>69</v>
      </c>
    </row>
    <row r="172" spans="2:5" ht="15.6" x14ac:dyDescent="0.3">
      <c r="B172" s="234">
        <v>44046</v>
      </c>
      <c r="C172" s="34">
        <v>9.0064467197572995</v>
      </c>
      <c r="D172" s="34">
        <v>862</v>
      </c>
      <c r="E172" s="29">
        <v>94</v>
      </c>
    </row>
    <row r="173" spans="2:5" ht="15.6" x14ac:dyDescent="0.3">
      <c r="B173" s="234">
        <v>44047</v>
      </c>
      <c r="C173" s="34">
        <v>9.3181400477853291</v>
      </c>
      <c r="D173" s="34">
        <v>882</v>
      </c>
      <c r="E173" s="29">
        <v>75</v>
      </c>
    </row>
    <row r="174" spans="2:5" ht="15.6" x14ac:dyDescent="0.3">
      <c r="B174" s="234">
        <v>44048</v>
      </c>
      <c r="C174" s="34">
        <v>10.280546327058</v>
      </c>
      <c r="D174" s="34">
        <v>871</v>
      </c>
      <c r="E174" s="29">
        <v>94</v>
      </c>
    </row>
    <row r="175" spans="2:5" ht="15.6" x14ac:dyDescent="0.3">
      <c r="B175" s="234">
        <v>44049</v>
      </c>
      <c r="C175" s="34">
        <v>11.2497739193344</v>
      </c>
      <c r="D175" s="34">
        <v>855</v>
      </c>
      <c r="E175" s="29">
        <v>131</v>
      </c>
    </row>
    <row r="176" spans="2:5" ht="15.6" x14ac:dyDescent="0.3">
      <c r="B176" s="234">
        <v>44050</v>
      </c>
      <c r="C176" s="34">
        <v>11.1977812445831</v>
      </c>
      <c r="D176" s="34">
        <v>764</v>
      </c>
      <c r="E176" s="29">
        <v>115</v>
      </c>
    </row>
    <row r="177" spans="2:5" ht="15.6" x14ac:dyDescent="0.3">
      <c r="B177" s="234">
        <v>44051</v>
      </c>
      <c r="C177" s="34">
        <v>10.9380291229258</v>
      </c>
      <c r="D177" s="34">
        <v>577</v>
      </c>
      <c r="E177" s="29">
        <v>68</v>
      </c>
    </row>
    <row r="178" spans="2:5" ht="15.6" x14ac:dyDescent="0.3">
      <c r="B178" s="234">
        <v>44052</v>
      </c>
      <c r="C178" s="34">
        <v>11.969823973176901</v>
      </c>
      <c r="D178" s="34">
        <v>440</v>
      </c>
      <c r="E178" s="29">
        <v>137</v>
      </c>
    </row>
    <row r="179" spans="2:5" ht="15.6" x14ac:dyDescent="0.3">
      <c r="B179" s="234">
        <v>44053</v>
      </c>
      <c r="C179" s="34">
        <v>13.6690647482014</v>
      </c>
      <c r="D179" s="34">
        <v>1131</v>
      </c>
      <c r="E179" s="29">
        <v>254</v>
      </c>
    </row>
    <row r="180" spans="2:5" ht="15.6" x14ac:dyDescent="0.3">
      <c r="B180" s="234">
        <v>44054</v>
      </c>
      <c r="C180" s="34">
        <v>14.377907849317101</v>
      </c>
      <c r="D180" s="34">
        <v>1067</v>
      </c>
      <c r="E180" s="29">
        <v>159</v>
      </c>
    </row>
    <row r="181" spans="2:5" ht="15.6" x14ac:dyDescent="0.3">
      <c r="B181" s="234">
        <v>44055</v>
      </c>
      <c r="C181" s="34">
        <v>15.1265450264862</v>
      </c>
      <c r="D181" s="34">
        <v>934</v>
      </c>
      <c r="E181" s="29">
        <v>164</v>
      </c>
    </row>
    <row r="182" spans="2:5" ht="15.6" x14ac:dyDescent="0.3">
      <c r="B182" s="234">
        <v>44056</v>
      </c>
      <c r="C182" s="34">
        <v>15.3834894613583</v>
      </c>
      <c r="D182" s="34">
        <v>868</v>
      </c>
      <c r="E182" s="29">
        <v>154</v>
      </c>
    </row>
    <row r="183" spans="2:5" ht="15.6" x14ac:dyDescent="0.3">
      <c r="B183" s="234">
        <v>44057</v>
      </c>
      <c r="C183" s="34">
        <v>15.272623465600899</v>
      </c>
      <c r="D183" s="34">
        <v>919</v>
      </c>
      <c r="E183" s="29">
        <v>134</v>
      </c>
    </row>
    <row r="184" spans="2:5" ht="15.6" x14ac:dyDescent="0.3">
      <c r="B184" s="234">
        <v>44058</v>
      </c>
      <c r="C184" s="34">
        <v>15.301170425349699</v>
      </c>
      <c r="D184" s="34">
        <v>575</v>
      </c>
      <c r="E184" s="29">
        <v>70</v>
      </c>
    </row>
    <row r="185" spans="2:5" ht="15.6" x14ac:dyDescent="0.3">
      <c r="B185" s="234">
        <v>44059</v>
      </c>
      <c r="C185" s="34">
        <v>13.9216815433343</v>
      </c>
      <c r="D185" s="34">
        <v>485</v>
      </c>
      <c r="E185" s="29">
        <v>32</v>
      </c>
    </row>
    <row r="186" spans="2:5" ht="15.6" x14ac:dyDescent="0.3">
      <c r="B186" s="234">
        <v>44060</v>
      </c>
      <c r="C186" s="34">
        <v>14.226190476190499</v>
      </c>
      <c r="D186" s="34">
        <v>916</v>
      </c>
      <c r="E186" s="29">
        <v>243</v>
      </c>
    </row>
    <row r="187" spans="2:5" ht="15.6" x14ac:dyDescent="0.3">
      <c r="B187" s="234">
        <v>44061</v>
      </c>
      <c r="C187" s="34">
        <v>16.275115919629101</v>
      </c>
      <c r="D187" s="34">
        <v>720</v>
      </c>
      <c r="E187" s="29">
        <v>256</v>
      </c>
    </row>
    <row r="188" spans="2:5" ht="15.6" x14ac:dyDescent="0.3">
      <c r="B188" s="234">
        <v>44062</v>
      </c>
      <c r="C188" s="34">
        <v>15.7096424702058</v>
      </c>
      <c r="D188" s="34">
        <v>963</v>
      </c>
      <c r="E188" s="29">
        <v>126</v>
      </c>
    </row>
    <row r="189" spans="2:5" ht="15.6" x14ac:dyDescent="0.3">
      <c r="B189" s="234">
        <v>44063</v>
      </c>
      <c r="C189" s="34">
        <v>17.0702541106129</v>
      </c>
      <c r="D189" s="34">
        <v>970</v>
      </c>
      <c r="E189" s="29">
        <v>281</v>
      </c>
    </row>
    <row r="190" spans="2:5" ht="15.6" x14ac:dyDescent="0.3">
      <c r="B190" s="234">
        <v>44064</v>
      </c>
      <c r="C190" s="34">
        <v>18.161401407396301</v>
      </c>
      <c r="D190" s="34">
        <v>837</v>
      </c>
      <c r="E190" s="29">
        <v>205</v>
      </c>
    </row>
    <row r="191" spans="2:5" ht="15.6" x14ac:dyDescent="0.3">
      <c r="B191" s="234">
        <v>44065</v>
      </c>
      <c r="C191" s="34">
        <v>17.672349888806501</v>
      </c>
      <c r="D191" s="34">
        <v>662</v>
      </c>
      <c r="E191" s="29">
        <v>49</v>
      </c>
    </row>
    <row r="192" spans="2:5" ht="15.6" x14ac:dyDescent="0.3">
      <c r="B192" s="234">
        <v>44066</v>
      </c>
      <c r="C192" s="34">
        <v>17.7074298930327</v>
      </c>
      <c r="D192" s="34">
        <v>625</v>
      </c>
      <c r="E192" s="29">
        <v>65</v>
      </c>
    </row>
    <row r="193" spans="2:5" ht="15.6" x14ac:dyDescent="0.3">
      <c r="B193" s="234">
        <v>44067</v>
      </c>
      <c r="C193" s="34">
        <v>17.7108956735639</v>
      </c>
      <c r="D193" s="34">
        <v>910</v>
      </c>
      <c r="E193" s="29">
        <v>242</v>
      </c>
    </row>
    <row r="194" spans="2:5" ht="15.6" x14ac:dyDescent="0.3">
      <c r="B194" s="234">
        <v>44068</v>
      </c>
      <c r="C194" s="34">
        <v>17.325746799430998</v>
      </c>
      <c r="D194" s="34">
        <v>845</v>
      </c>
      <c r="E194" s="29">
        <v>250</v>
      </c>
    </row>
    <row r="195" spans="2:5" ht="15.6" x14ac:dyDescent="0.3">
      <c r="B195" s="234">
        <v>44069</v>
      </c>
      <c r="C195" s="34">
        <v>20.636924803591501</v>
      </c>
      <c r="D195" s="34">
        <v>808</v>
      </c>
      <c r="E195" s="29">
        <v>379</v>
      </c>
    </row>
    <row r="196" spans="2:5" ht="15.6" x14ac:dyDescent="0.3">
      <c r="B196" s="234">
        <v>44070</v>
      </c>
      <c r="C196" s="34">
        <v>21.3171337843435</v>
      </c>
      <c r="D196" s="34">
        <v>1012</v>
      </c>
      <c r="E196" s="29">
        <v>354</v>
      </c>
    </row>
    <row r="197" spans="2:5" ht="15.6" x14ac:dyDescent="0.3">
      <c r="B197" s="234">
        <v>44071</v>
      </c>
      <c r="C197" s="34">
        <v>21.298735511064301</v>
      </c>
      <c r="D197" s="34">
        <v>1113</v>
      </c>
      <c r="E197" s="29">
        <v>278</v>
      </c>
    </row>
    <row r="198" spans="2:5" ht="15.6" x14ac:dyDescent="0.3">
      <c r="B198" s="234">
        <v>44072</v>
      </c>
      <c r="C198" s="34">
        <v>21.713348473378801</v>
      </c>
      <c r="D198" s="34">
        <v>892</v>
      </c>
      <c r="E198" s="29">
        <v>153</v>
      </c>
    </row>
    <row r="199" spans="2:5" ht="15.6" x14ac:dyDescent="0.3">
      <c r="B199" s="234">
        <v>44073</v>
      </c>
      <c r="C199" s="34">
        <v>24.279486558488699</v>
      </c>
      <c r="D199" s="34">
        <v>673</v>
      </c>
      <c r="E199" s="29">
        <v>349</v>
      </c>
    </row>
    <row r="200" spans="2:5" ht="15.6" x14ac:dyDescent="0.3">
      <c r="B200" s="234">
        <v>44074</v>
      </c>
      <c r="C200" s="34">
        <v>26.183414402657501</v>
      </c>
      <c r="D200" s="34">
        <v>879</v>
      </c>
      <c r="E200" s="29">
        <v>444</v>
      </c>
    </row>
    <row r="201" spans="2:5" ht="15.6" x14ac:dyDescent="0.3">
      <c r="B201" s="234">
        <v>44075</v>
      </c>
      <c r="C201" s="34">
        <v>26.131731388114101</v>
      </c>
      <c r="D201" s="34">
        <v>1509</v>
      </c>
      <c r="E201" s="29">
        <v>479</v>
      </c>
    </row>
    <row r="202" spans="2:5" ht="15.6" x14ac:dyDescent="0.3">
      <c r="B202" s="234">
        <v>44076</v>
      </c>
      <c r="C202" s="34">
        <v>21.3487297921478</v>
      </c>
      <c r="D202" s="34">
        <v>2436</v>
      </c>
      <c r="E202" s="29">
        <v>254</v>
      </c>
    </row>
    <row r="203" spans="2:5" ht="15.6" x14ac:dyDescent="0.3">
      <c r="B203" s="234">
        <v>44077</v>
      </c>
      <c r="C203" s="34">
        <v>18.966650238212601</v>
      </c>
      <c r="D203" s="34">
        <v>2363</v>
      </c>
      <c r="E203" s="29">
        <v>352</v>
      </c>
    </row>
    <row r="204" spans="2:5" ht="15.6" x14ac:dyDescent="0.3">
      <c r="B204" s="234">
        <v>44078</v>
      </c>
      <c r="C204" s="34">
        <v>17.2180002980182</v>
      </c>
      <c r="D204" s="34">
        <v>2359</v>
      </c>
      <c r="E204" s="29">
        <v>280</v>
      </c>
    </row>
    <row r="205" spans="2:5" ht="15.6" x14ac:dyDescent="0.3">
      <c r="B205" s="234">
        <v>44079</v>
      </c>
      <c r="C205" s="34">
        <v>15.481745813889599</v>
      </c>
      <c r="D205" s="34">
        <v>2097</v>
      </c>
      <c r="E205" s="29">
        <v>98</v>
      </c>
    </row>
    <row r="206" spans="2:5" ht="15.6" x14ac:dyDescent="0.3">
      <c r="B206" s="234">
        <v>44080</v>
      </c>
      <c r="C206" s="34">
        <v>12.423951328850499</v>
      </c>
      <c r="D206" s="34">
        <v>2032</v>
      </c>
      <c r="E206" s="29">
        <v>33</v>
      </c>
    </row>
    <row r="207" spans="2:5" ht="15.6" x14ac:dyDescent="0.3">
      <c r="B207" s="234">
        <v>44081</v>
      </c>
      <c r="C207" s="34">
        <v>11.0139075818753</v>
      </c>
      <c r="D207" s="34">
        <v>3072</v>
      </c>
      <c r="E207" s="29">
        <v>468</v>
      </c>
    </row>
    <row r="208" spans="2:5" ht="15.6" x14ac:dyDescent="0.3">
      <c r="B208" s="234">
        <v>44082</v>
      </c>
      <c r="C208" s="34">
        <v>9.1058114324995998</v>
      </c>
      <c r="D208" s="34">
        <v>2830</v>
      </c>
      <c r="E208" s="29">
        <v>237</v>
      </c>
    </row>
    <row r="209" spans="2:5" ht="15.6" x14ac:dyDescent="0.3">
      <c r="B209" s="234">
        <v>44083</v>
      </c>
      <c r="C209" s="34">
        <v>10.952954105395399</v>
      </c>
      <c r="D209" s="34">
        <v>2263</v>
      </c>
      <c r="E209" s="29">
        <v>625</v>
      </c>
    </row>
    <row r="210" spans="2:5" ht="15.6" x14ac:dyDescent="0.3">
      <c r="B210" s="234">
        <v>44084</v>
      </c>
      <c r="C210" s="34">
        <v>14.265991716520899</v>
      </c>
      <c r="D210" s="34">
        <v>2114</v>
      </c>
      <c r="E210" s="29">
        <v>1049</v>
      </c>
    </row>
    <row r="211" spans="2:5" ht="15.6" x14ac:dyDescent="0.3">
      <c r="B211" s="234">
        <v>44085</v>
      </c>
      <c r="C211" s="34">
        <v>14.192018566167199</v>
      </c>
      <c r="D211" s="34">
        <v>2600</v>
      </c>
      <c r="E211" s="29">
        <v>303</v>
      </c>
    </row>
    <row r="212" spans="2:5" ht="15.6" x14ac:dyDescent="0.3">
      <c r="B212" s="234">
        <v>44086</v>
      </c>
      <c r="C212" s="34">
        <v>13.912123349793401</v>
      </c>
      <c r="D212" s="34">
        <v>2174</v>
      </c>
      <c r="E212" s="29">
        <v>46</v>
      </c>
    </row>
    <row r="213" spans="2:5" ht="15.6" x14ac:dyDescent="0.3">
      <c r="B213" s="234">
        <v>44087</v>
      </c>
      <c r="C213" s="34">
        <v>14.306232367273701</v>
      </c>
      <c r="D213" s="34">
        <v>1653</v>
      </c>
      <c r="E213" s="29">
        <v>61</v>
      </c>
    </row>
    <row r="214" spans="2:5" ht="15.6" x14ac:dyDescent="0.3">
      <c r="B214" s="234">
        <v>44088</v>
      </c>
      <c r="C214" s="34">
        <v>13.18227539838</v>
      </c>
      <c r="D214" s="34">
        <v>2765</v>
      </c>
      <c r="E214" s="29">
        <v>169</v>
      </c>
    </row>
    <row r="215" spans="2:5" ht="15.6" x14ac:dyDescent="0.3">
      <c r="B215" s="234">
        <v>44089</v>
      </c>
      <c r="C215" s="34">
        <v>12.847295864263</v>
      </c>
      <c r="D215" s="34">
        <v>2868</v>
      </c>
      <c r="E215" s="29">
        <v>170</v>
      </c>
    </row>
    <row r="216" spans="2:5" ht="15.6" x14ac:dyDescent="0.3">
      <c r="B216" s="234">
        <v>44090</v>
      </c>
      <c r="C216" s="34">
        <v>14.1728695123804</v>
      </c>
      <c r="D216" s="34">
        <v>2776</v>
      </c>
      <c r="E216" s="29">
        <v>1001</v>
      </c>
    </row>
    <row r="217" spans="2:5" ht="15.6" x14ac:dyDescent="0.3">
      <c r="B217" s="234">
        <v>44091</v>
      </c>
      <c r="C217" s="34">
        <v>9.7259407097308106</v>
      </c>
      <c r="D217" s="34">
        <v>3709</v>
      </c>
      <c r="E217" s="29">
        <v>248</v>
      </c>
    </row>
    <row r="218" spans="2:5" ht="15.6" x14ac:dyDescent="0.3">
      <c r="B218" s="234">
        <v>44092</v>
      </c>
      <c r="C218" s="34">
        <v>10.665268341616899</v>
      </c>
      <c r="D218" s="34">
        <v>3647</v>
      </c>
      <c r="E218" s="29">
        <v>644</v>
      </c>
    </row>
    <row r="219" spans="2:5" ht="15.6" x14ac:dyDescent="0.3">
      <c r="B219" s="234">
        <v>44093</v>
      </c>
      <c r="C219" s="34">
        <v>10.9810153048424</v>
      </c>
      <c r="D219" s="34">
        <v>3870</v>
      </c>
      <c r="E219" s="29">
        <v>333</v>
      </c>
    </row>
    <row r="220" spans="2:5" ht="15.6" x14ac:dyDescent="0.3">
      <c r="B220" s="234">
        <v>44094</v>
      </c>
      <c r="C220" s="34">
        <v>10.5851658591129</v>
      </c>
      <c r="D220" s="34">
        <v>4355</v>
      </c>
      <c r="E220" s="29">
        <v>275</v>
      </c>
    </row>
    <row r="221" spans="2:5" ht="15.6" x14ac:dyDescent="0.3">
      <c r="B221" s="234">
        <v>44095</v>
      </c>
      <c r="C221" s="34">
        <v>12.4135522179532</v>
      </c>
      <c r="D221" s="34">
        <v>3851</v>
      </c>
      <c r="E221" s="29">
        <v>883</v>
      </c>
    </row>
    <row r="222" spans="2:5" ht="15.6" x14ac:dyDescent="0.3">
      <c r="B222" s="234">
        <v>44096</v>
      </c>
      <c r="C222" s="34">
        <v>11.6663438569307</v>
      </c>
      <c r="D222" s="34">
        <v>5156</v>
      </c>
      <c r="E222" s="29">
        <v>230</v>
      </c>
    </row>
    <row r="223" spans="2:5" ht="15.6" x14ac:dyDescent="0.3">
      <c r="B223" s="234">
        <v>44097</v>
      </c>
      <c r="C223" s="34">
        <v>8.9182169606184996</v>
      </c>
      <c r="D223" s="34">
        <v>5571</v>
      </c>
      <c r="E223" s="29">
        <v>340</v>
      </c>
    </row>
    <row r="224" spans="2:5" ht="15.6" x14ac:dyDescent="0.3">
      <c r="B224" s="234">
        <v>44098</v>
      </c>
      <c r="C224" s="34">
        <v>12.827873466171299</v>
      </c>
      <c r="D224" s="34">
        <v>4524</v>
      </c>
      <c r="E224" s="29">
        <v>1853</v>
      </c>
    </row>
    <row r="225" spans="2:5" ht="15.6" x14ac:dyDescent="0.3">
      <c r="B225" s="234">
        <v>44099</v>
      </c>
      <c r="C225" s="34">
        <v>11.978678381057</v>
      </c>
      <c r="D225" s="34">
        <v>5534</v>
      </c>
      <c r="E225" s="29">
        <v>558</v>
      </c>
    </row>
    <row r="226" spans="2:5" ht="15.6" x14ac:dyDescent="0.3">
      <c r="B226" s="234">
        <v>44100</v>
      </c>
      <c r="C226" s="34">
        <v>10.983745910718399</v>
      </c>
      <c r="D226" s="34">
        <v>5566</v>
      </c>
      <c r="E226" s="29">
        <v>125</v>
      </c>
    </row>
    <row r="227" spans="2:5" ht="15.6" x14ac:dyDescent="0.3">
      <c r="B227" s="234">
        <v>44101</v>
      </c>
      <c r="C227" s="34">
        <v>11.122426169245699</v>
      </c>
      <c r="D227" s="34">
        <v>5581</v>
      </c>
      <c r="E227" s="29">
        <v>489</v>
      </c>
    </row>
    <row r="228" spans="2:5" ht="15.6" x14ac:dyDescent="0.3">
      <c r="B228" s="234">
        <v>44102</v>
      </c>
      <c r="C228" s="34">
        <v>8.6130361915115294</v>
      </c>
      <c r="D228" s="34">
        <v>8419</v>
      </c>
      <c r="E228" s="29">
        <v>208</v>
      </c>
    </row>
    <row r="229" spans="2:5" ht="15.6" x14ac:dyDescent="0.3">
      <c r="B229" s="234">
        <v>44103</v>
      </c>
      <c r="C229" s="34">
        <v>8.3338586648174999</v>
      </c>
      <c r="D229" s="34">
        <v>8428</v>
      </c>
      <c r="E229" s="29">
        <v>393</v>
      </c>
    </row>
    <row r="230" spans="2:5" ht="15.6" x14ac:dyDescent="0.3">
      <c r="B230" s="234">
        <v>44104</v>
      </c>
      <c r="C230" s="34">
        <v>7.7796467619848597</v>
      </c>
      <c r="D230" s="34">
        <v>10194</v>
      </c>
      <c r="E230" s="29">
        <v>444</v>
      </c>
    </row>
    <row r="231" spans="2:5" ht="15.6" x14ac:dyDescent="0.3">
      <c r="B231" s="234">
        <v>44105</v>
      </c>
      <c r="C231" s="34">
        <v>5.6681714395273</v>
      </c>
      <c r="D231" s="34">
        <v>10399</v>
      </c>
      <c r="E231" s="29">
        <v>1035</v>
      </c>
    </row>
    <row r="232" spans="2:5" ht="15.6" x14ac:dyDescent="0.3">
      <c r="B232" s="234">
        <v>44106</v>
      </c>
      <c r="C232" s="34">
        <v>5.0286512484325101</v>
      </c>
      <c r="D232" s="34">
        <v>11244</v>
      </c>
      <c r="E232" s="29">
        <v>474</v>
      </c>
    </row>
    <row r="233" spans="2:5" ht="15.6" x14ac:dyDescent="0.3">
      <c r="B233" s="234">
        <v>44107</v>
      </c>
      <c r="C233" s="34">
        <v>5.3309097410530697</v>
      </c>
      <c r="D233" s="34">
        <v>9275</v>
      </c>
      <c r="E233" s="29">
        <v>535</v>
      </c>
    </row>
    <row r="234" spans="2:5" ht="15.6" x14ac:dyDescent="0.3">
      <c r="B234" s="234">
        <v>44108</v>
      </c>
      <c r="C234" s="34">
        <v>4.6823496267079898</v>
      </c>
      <c r="D234" s="34">
        <v>9707</v>
      </c>
      <c r="E234" s="29">
        <v>235</v>
      </c>
    </row>
    <row r="235" spans="2:5" ht="15.6" x14ac:dyDescent="0.3">
      <c r="B235" s="234">
        <v>44109</v>
      </c>
      <c r="C235" s="34">
        <v>5.7512702953354999</v>
      </c>
      <c r="D235" s="34">
        <v>12907</v>
      </c>
      <c r="E235" s="29">
        <v>1287</v>
      </c>
    </row>
    <row r="236" spans="2:5" ht="15.6" x14ac:dyDescent="0.3">
      <c r="B236" s="234">
        <v>44110</v>
      </c>
      <c r="C236" s="34">
        <v>6.2298433715878296</v>
      </c>
      <c r="D236" s="34">
        <v>13324</v>
      </c>
      <c r="E236" s="29">
        <v>1109</v>
      </c>
    </row>
    <row r="237" spans="2:5" ht="15.6" x14ac:dyDescent="0.3">
      <c r="B237" s="234">
        <v>44111</v>
      </c>
      <c r="C237" s="34">
        <v>6.5471533115478397</v>
      </c>
      <c r="D237" s="34">
        <v>14362</v>
      </c>
      <c r="E237" s="29">
        <v>1015</v>
      </c>
    </row>
    <row r="238" spans="2:5" ht="15.6" x14ac:dyDescent="0.3">
      <c r="B238" s="234">
        <v>44112</v>
      </c>
      <c r="C238" s="34">
        <v>5.65053798930622</v>
      </c>
      <c r="D238" s="34">
        <v>14939</v>
      </c>
      <c r="E238" s="29">
        <v>481</v>
      </c>
    </row>
    <row r="239" spans="2:5" ht="15.6" x14ac:dyDescent="0.3">
      <c r="B239" s="234">
        <v>44113</v>
      </c>
      <c r="C239" s="34">
        <v>5.8644515681857596</v>
      </c>
      <c r="D239" s="34">
        <v>12407</v>
      </c>
      <c r="E239" s="29">
        <v>753</v>
      </c>
    </row>
    <row r="240" spans="2:5" ht="15.6" x14ac:dyDescent="0.3">
      <c r="B240" s="234">
        <v>44114</v>
      </c>
      <c r="C240" s="34">
        <v>5.6023616108944401</v>
      </c>
      <c r="D240" s="34">
        <v>9972</v>
      </c>
      <c r="E240" s="29">
        <v>320</v>
      </c>
    </row>
    <row r="241" spans="2:5" ht="15.6" x14ac:dyDescent="0.3">
      <c r="B241" s="234">
        <v>44115</v>
      </c>
      <c r="C241" s="34">
        <v>5.9699720444266902</v>
      </c>
      <c r="D241" s="34">
        <v>9205</v>
      </c>
      <c r="E241" s="29">
        <v>566</v>
      </c>
    </row>
    <row r="242" spans="2:5" ht="15.6" x14ac:dyDescent="0.3">
      <c r="B242" s="234">
        <v>44116</v>
      </c>
      <c r="C242" s="34">
        <v>5.8158898796349003</v>
      </c>
      <c r="D242" s="34">
        <v>15151</v>
      </c>
      <c r="E242" s="29">
        <v>1274</v>
      </c>
    </row>
    <row r="243" spans="2:5" ht="15.6" x14ac:dyDescent="0.3">
      <c r="B243" s="234">
        <v>44117</v>
      </c>
      <c r="C243" s="34">
        <v>5.1173440183171204</v>
      </c>
      <c r="D243" s="34">
        <v>15132</v>
      </c>
      <c r="E243" s="29">
        <v>508</v>
      </c>
    </row>
    <row r="244" spans="2:5" ht="15.6" x14ac:dyDescent="0.3">
      <c r="B244" s="234">
        <v>44118</v>
      </c>
      <c r="C244" s="34">
        <v>4.8116638924850497</v>
      </c>
      <c r="D244" s="34">
        <v>15837</v>
      </c>
      <c r="E244" s="29">
        <v>781</v>
      </c>
    </row>
    <row r="245" spans="2:5" ht="15.6" x14ac:dyDescent="0.3">
      <c r="B245" s="234">
        <v>44119</v>
      </c>
      <c r="C245" s="34">
        <v>5.9123270220569397</v>
      </c>
      <c r="D245" s="34">
        <v>13880</v>
      </c>
      <c r="E245" s="29">
        <v>1553</v>
      </c>
    </row>
    <row r="246" spans="2:5" ht="15.6" x14ac:dyDescent="0.3">
      <c r="B246" s="234">
        <v>44120</v>
      </c>
      <c r="C246" s="34">
        <v>5.6674146400630701</v>
      </c>
      <c r="D246" s="34">
        <v>14150</v>
      </c>
      <c r="E246" s="29">
        <v>605</v>
      </c>
    </row>
    <row r="247" spans="2:5" ht="15.6" x14ac:dyDescent="0.3">
      <c r="B247" s="234">
        <v>44121</v>
      </c>
      <c r="C247" s="34">
        <v>5.92551571369237</v>
      </c>
      <c r="D247" s="34">
        <v>11775</v>
      </c>
      <c r="E247" s="29">
        <v>705</v>
      </c>
    </row>
    <row r="248" spans="2:5" ht="15.6" x14ac:dyDescent="0.3">
      <c r="B248" s="234">
        <v>44122</v>
      </c>
      <c r="C248" s="34">
        <v>5.4932822240291204</v>
      </c>
      <c r="D248" s="34">
        <v>11708</v>
      </c>
      <c r="E248" s="29">
        <v>249</v>
      </c>
    </row>
    <row r="249" spans="2:5" ht="15.6" x14ac:dyDescent="0.3">
      <c r="B249" s="234">
        <v>44123</v>
      </c>
      <c r="C249" s="34">
        <v>4.7465138211084303</v>
      </c>
      <c r="D249" s="34">
        <v>21551</v>
      </c>
      <c r="E249" s="29">
        <v>783</v>
      </c>
    </row>
    <row r="250" spans="2:5" ht="15.6" x14ac:dyDescent="0.3">
      <c r="B250" s="234">
        <v>44124</v>
      </c>
      <c r="C250" s="34">
        <v>5.0878213532215604</v>
      </c>
      <c r="D250" s="34">
        <v>20416</v>
      </c>
      <c r="E250" s="29">
        <v>1184</v>
      </c>
    </row>
    <row r="251" spans="2:5" ht="15.6" x14ac:dyDescent="0.3">
      <c r="B251" s="234">
        <v>44125</v>
      </c>
      <c r="C251" s="34">
        <v>5.8746258729630902</v>
      </c>
      <c r="D251" s="34">
        <v>19734</v>
      </c>
      <c r="E251" s="29">
        <v>1987</v>
      </c>
    </row>
    <row r="252" spans="2:5" ht="15.6" x14ac:dyDescent="0.3">
      <c r="B252" s="234">
        <v>44126</v>
      </c>
      <c r="C252" s="34">
        <v>5.8656082110496301</v>
      </c>
      <c r="D252" s="34">
        <v>18061</v>
      </c>
      <c r="E252" s="29">
        <v>1802</v>
      </c>
    </row>
    <row r="253" spans="2:5" ht="15.6" x14ac:dyDescent="0.3">
      <c r="B253" s="234">
        <v>44127</v>
      </c>
      <c r="C253" s="34">
        <v>5.7337053954199</v>
      </c>
      <c r="D253" s="34">
        <v>17693</v>
      </c>
      <c r="E253" s="29">
        <v>646</v>
      </c>
    </row>
    <row r="254" spans="2:5" ht="15.6" x14ac:dyDescent="0.3">
      <c r="B254" s="234">
        <v>44128</v>
      </c>
      <c r="C254" s="34">
        <v>5.7088362252028899</v>
      </c>
      <c r="D254" s="34">
        <v>12945</v>
      </c>
      <c r="E254" s="29">
        <v>742</v>
      </c>
    </row>
    <row r="255" spans="2:5" ht="15.6" x14ac:dyDescent="0.3">
      <c r="B255" s="234">
        <v>44129</v>
      </c>
      <c r="C255" s="34">
        <v>5.6443724399339699</v>
      </c>
      <c r="D255" s="34">
        <v>13070</v>
      </c>
      <c r="E255" s="29">
        <v>242</v>
      </c>
    </row>
    <row r="256" spans="2:5" ht="15.6" x14ac:dyDescent="0.3">
      <c r="B256" s="234">
        <v>44130</v>
      </c>
      <c r="C256" s="34">
        <v>5.8474640711732997</v>
      </c>
      <c r="D256" s="34">
        <v>21901</v>
      </c>
      <c r="E256" s="29">
        <v>1087</v>
      </c>
    </row>
    <row r="257" spans="2:5" ht="15.6" x14ac:dyDescent="0.3">
      <c r="B257" s="234">
        <v>44131</v>
      </c>
      <c r="C257" s="34">
        <v>5.3560764978793101</v>
      </c>
      <c r="D257" s="34">
        <v>20218</v>
      </c>
      <c r="E257" s="29">
        <v>490</v>
      </c>
    </row>
    <row r="258" spans="2:5" ht="15.6" x14ac:dyDescent="0.3">
      <c r="B258" s="234">
        <v>44132</v>
      </c>
      <c r="C258" s="34">
        <v>4.0485078952860203</v>
      </c>
      <c r="D258" s="34">
        <v>20255</v>
      </c>
      <c r="E258" s="29">
        <v>229</v>
      </c>
    </row>
    <row r="259" spans="2:5" ht="15.6" x14ac:dyDescent="0.3">
      <c r="B259" s="234">
        <v>44133</v>
      </c>
      <c r="C259" s="34">
        <v>3.4329140461215899</v>
      </c>
      <c r="D259" s="34">
        <v>19208</v>
      </c>
      <c r="E259" s="29">
        <v>1018</v>
      </c>
    </row>
    <row r="260" spans="2:5" ht="15.6" x14ac:dyDescent="0.3">
      <c r="B260" s="234">
        <v>44134</v>
      </c>
      <c r="C260" s="34">
        <v>3.67935022781647</v>
      </c>
      <c r="D260" s="34">
        <v>18820</v>
      </c>
      <c r="E260" s="29">
        <v>1021</v>
      </c>
    </row>
    <row r="261" spans="2:5" ht="15.6" x14ac:dyDescent="0.3">
      <c r="B261" s="234">
        <v>44135</v>
      </c>
      <c r="C261" s="34">
        <v>3.3678854555504198</v>
      </c>
      <c r="D261" s="34">
        <v>14151</v>
      </c>
      <c r="E261" s="29">
        <v>361</v>
      </c>
    </row>
    <row r="262" spans="2:5" ht="15.6" x14ac:dyDescent="0.3">
      <c r="B262" s="234">
        <v>44136</v>
      </c>
      <c r="C262" s="34">
        <v>4.3568260971390096</v>
      </c>
      <c r="D262" s="34">
        <v>12047</v>
      </c>
      <c r="E262" s="29">
        <v>1561</v>
      </c>
    </row>
    <row r="263" spans="2:5" ht="15.6" x14ac:dyDescent="0.3">
      <c r="B263" s="234">
        <v>44137</v>
      </c>
      <c r="C263" s="34">
        <v>5.0714695356113602</v>
      </c>
      <c r="D263" s="34">
        <v>26066</v>
      </c>
      <c r="E263" s="29">
        <v>2306</v>
      </c>
    </row>
    <row r="264" spans="2:5" ht="15.6" x14ac:dyDescent="0.3">
      <c r="B264" s="234">
        <v>44138</v>
      </c>
      <c r="C264" s="34">
        <v>5.1953815649136397</v>
      </c>
      <c r="D264" s="34">
        <v>21896</v>
      </c>
      <c r="E264" s="29">
        <v>762</v>
      </c>
    </row>
    <row r="265" spans="2:5" ht="15.6" x14ac:dyDescent="0.3">
      <c r="B265" s="234">
        <v>44139</v>
      </c>
      <c r="C265" s="34">
        <v>5.94094704343052</v>
      </c>
      <c r="D265" s="34">
        <v>19727</v>
      </c>
      <c r="E265" s="29">
        <v>1303</v>
      </c>
    </row>
    <row r="266" spans="2:5" ht="15.6" x14ac:dyDescent="0.3">
      <c r="B266" s="234">
        <v>44140</v>
      </c>
      <c r="C266" s="34">
        <v>6.2238930659983298</v>
      </c>
      <c r="D266" s="34">
        <v>19748</v>
      </c>
      <c r="E266" s="29">
        <v>1477</v>
      </c>
    </row>
    <row r="267" spans="2:5" ht="15.6" x14ac:dyDescent="0.3">
      <c r="B267" s="234">
        <v>44141</v>
      </c>
      <c r="C267" s="34">
        <v>6.0838635901249498</v>
      </c>
      <c r="D267" s="34">
        <v>20234</v>
      </c>
      <c r="E267" s="29">
        <v>902</v>
      </c>
    </row>
    <row r="268" spans="2:5" ht="15.6" x14ac:dyDescent="0.3">
      <c r="B268" s="234">
        <v>44142</v>
      </c>
      <c r="C268" s="34">
        <v>6.2384371116940498</v>
      </c>
      <c r="D268" s="34">
        <v>16105</v>
      </c>
      <c r="E268" s="29">
        <v>726</v>
      </c>
    </row>
    <row r="269" spans="2:5" ht="15.6" x14ac:dyDescent="0.3">
      <c r="B269" s="234">
        <v>44143</v>
      </c>
      <c r="C269" s="34">
        <v>6.2369965011807702</v>
      </c>
      <c r="D269" s="34">
        <v>16380</v>
      </c>
      <c r="E269" s="29">
        <v>1847</v>
      </c>
    </row>
    <row r="270" spans="2:5" ht="15.6" x14ac:dyDescent="0.3">
      <c r="B270" s="234">
        <v>44144</v>
      </c>
      <c r="C270" s="34">
        <v>5.3954309324668603</v>
      </c>
      <c r="D270" s="34">
        <v>27411</v>
      </c>
      <c r="E270" s="29">
        <v>1053</v>
      </c>
    </row>
    <row r="271" spans="2:5" ht="15.6" x14ac:dyDescent="0.3">
      <c r="B271" s="234">
        <v>44145</v>
      </c>
      <c r="C271" s="34">
        <v>5.22567670040553</v>
      </c>
      <c r="D271" s="34">
        <v>24125</v>
      </c>
      <c r="E271" s="29">
        <v>617</v>
      </c>
    </row>
    <row r="272" spans="2:5" ht="15.6" x14ac:dyDescent="0.3">
      <c r="B272" s="234">
        <v>44146</v>
      </c>
      <c r="C272" s="34">
        <v>5.1690116402388497</v>
      </c>
      <c r="D272" s="34">
        <v>23536</v>
      </c>
      <c r="E272" s="29">
        <v>1420</v>
      </c>
    </row>
    <row r="273" spans="2:5" ht="15.6" x14ac:dyDescent="0.3">
      <c r="B273" s="234">
        <v>44147</v>
      </c>
      <c r="C273" s="34">
        <v>5.3016079798715197</v>
      </c>
      <c r="D273" s="34">
        <v>20501</v>
      </c>
      <c r="E273" s="29">
        <v>1737</v>
      </c>
    </row>
    <row r="274" spans="2:5" ht="15.6" x14ac:dyDescent="0.3">
      <c r="B274" s="234">
        <v>44148</v>
      </c>
      <c r="C274" s="34">
        <v>5.9350895251165898</v>
      </c>
      <c r="D274" s="34">
        <v>19987</v>
      </c>
      <c r="E274" s="29">
        <v>1941</v>
      </c>
    </row>
    <row r="275" spans="2:5" ht="15.6" x14ac:dyDescent="0.3">
      <c r="B275" s="234">
        <v>44149</v>
      </c>
      <c r="C275" s="34">
        <v>6.9456488471740396</v>
      </c>
      <c r="D275" s="34">
        <v>13999</v>
      </c>
      <c r="E275" s="29">
        <v>2278</v>
      </c>
    </row>
    <row r="276" spans="2:5" ht="15.6" x14ac:dyDescent="0.3">
      <c r="B276" s="234">
        <v>44150</v>
      </c>
      <c r="C276" s="34">
        <v>6.5322101025416499</v>
      </c>
      <c r="D276" s="34">
        <v>13457</v>
      </c>
      <c r="E276" s="29">
        <v>949</v>
      </c>
    </row>
    <row r="277" spans="2:5" ht="15.6" x14ac:dyDescent="0.3">
      <c r="B277" s="234">
        <v>44151</v>
      </c>
      <c r="C277" s="34">
        <v>6.1960662888221698</v>
      </c>
      <c r="D277" s="34">
        <v>23752</v>
      </c>
      <c r="E277" s="29">
        <v>263</v>
      </c>
    </row>
    <row r="278" spans="2:5" ht="15.6" x14ac:dyDescent="0.3">
      <c r="B278" s="234">
        <v>44152</v>
      </c>
      <c r="C278" s="34">
        <v>6.5655971022723296</v>
      </c>
      <c r="D278" s="34">
        <v>19677</v>
      </c>
      <c r="E278" s="29">
        <v>892</v>
      </c>
    </row>
    <row r="279" spans="2:5" ht="15.6" x14ac:dyDescent="0.3">
      <c r="B279" s="234">
        <v>44153</v>
      </c>
      <c r="C279" s="34">
        <v>7.3712513226362804</v>
      </c>
      <c r="D279" s="34">
        <v>16438</v>
      </c>
      <c r="E279" s="29">
        <v>2111</v>
      </c>
    </row>
    <row r="280" spans="2:5" ht="15.6" x14ac:dyDescent="0.3">
      <c r="B280" s="234">
        <v>44154</v>
      </c>
      <c r="C280" s="34">
        <v>6.8767821161084299</v>
      </c>
      <c r="D280" s="34">
        <v>15161</v>
      </c>
      <c r="E280" s="29">
        <v>610</v>
      </c>
    </row>
    <row r="281" spans="2:5" ht="15.6" x14ac:dyDescent="0.3">
      <c r="B281" s="234">
        <v>44155</v>
      </c>
      <c r="C281" s="34">
        <v>6.5720273319255202</v>
      </c>
      <c r="D281" s="34">
        <v>13874</v>
      </c>
      <c r="E281" s="29">
        <v>1082</v>
      </c>
    </row>
    <row r="282" spans="2:5" ht="15.6" x14ac:dyDescent="0.3">
      <c r="B282" s="234">
        <v>44156</v>
      </c>
      <c r="C282" s="34">
        <v>5.7729604473288703</v>
      </c>
      <c r="D282" s="34">
        <v>9872</v>
      </c>
      <c r="E282" s="29">
        <v>969</v>
      </c>
    </row>
    <row r="283" spans="2:5" ht="15.6" x14ac:dyDescent="0.3">
      <c r="B283" s="234">
        <v>44157</v>
      </c>
      <c r="C283" s="34">
        <v>6.3506977067891599</v>
      </c>
      <c r="D283" s="34">
        <v>8874</v>
      </c>
      <c r="E283" s="29">
        <v>1373</v>
      </c>
    </row>
    <row r="284" spans="2:5" ht="15.6" x14ac:dyDescent="0.3">
      <c r="B284" s="234">
        <v>44158</v>
      </c>
      <c r="C284" s="34">
        <v>7.3528316639982103</v>
      </c>
      <c r="D284" s="34">
        <v>15633</v>
      </c>
      <c r="E284" s="29">
        <v>862</v>
      </c>
    </row>
    <row r="285" spans="2:5" ht="15.6" x14ac:dyDescent="0.3">
      <c r="B285" s="234">
        <v>44159</v>
      </c>
      <c r="C285" s="34">
        <v>7.2566686777374496</v>
      </c>
      <c r="D285" s="34">
        <v>13918</v>
      </c>
      <c r="E285" s="29">
        <v>330</v>
      </c>
    </row>
    <row r="286" spans="2:5" ht="15.6" x14ac:dyDescent="0.3">
      <c r="B286" s="234">
        <v>44160</v>
      </c>
      <c r="C286" s="34">
        <v>5.9069897310209996</v>
      </c>
      <c r="D286" s="34">
        <v>13655</v>
      </c>
      <c r="E286" s="29">
        <v>486</v>
      </c>
    </row>
    <row r="287" spans="2:5" ht="15.6" x14ac:dyDescent="0.3">
      <c r="B287" s="234">
        <v>44161</v>
      </c>
      <c r="C287" s="34">
        <v>6.1611120630568896</v>
      </c>
      <c r="D287" s="34">
        <v>11797</v>
      </c>
      <c r="E287" s="29">
        <v>651</v>
      </c>
    </row>
    <row r="288" spans="2:5" ht="15.6" x14ac:dyDescent="0.3">
      <c r="B288" s="234">
        <v>44162</v>
      </c>
      <c r="C288" s="34">
        <v>5.8790507220852399</v>
      </c>
      <c r="D288" s="34">
        <v>11758</v>
      </c>
      <c r="E288" s="29">
        <v>670</v>
      </c>
    </row>
    <row r="289" spans="2:5" ht="15.6" x14ac:dyDescent="0.3">
      <c r="B289" s="234">
        <v>44163</v>
      </c>
      <c r="C289" s="34">
        <v>5.1893235406077203</v>
      </c>
      <c r="D289" s="34">
        <v>9048</v>
      </c>
      <c r="E289" s="29">
        <v>263</v>
      </c>
    </row>
    <row r="290" spans="2:5" ht="15.6" x14ac:dyDescent="0.3">
      <c r="B290" s="234">
        <v>44164</v>
      </c>
      <c r="C290" s="34">
        <v>4.0057192138350501</v>
      </c>
      <c r="D290" s="34">
        <v>8785</v>
      </c>
      <c r="E290" s="29">
        <v>268</v>
      </c>
    </row>
    <row r="291" spans="2:5" ht="15.6" x14ac:dyDescent="0.3">
      <c r="B291" s="234">
        <v>44165</v>
      </c>
      <c r="C291" s="34">
        <v>3.4123910939012601</v>
      </c>
      <c r="D291" s="34">
        <v>14850</v>
      </c>
      <c r="E291" s="29">
        <v>293</v>
      </c>
    </row>
    <row r="292" spans="2:5" ht="15.6" x14ac:dyDescent="0.3">
      <c r="B292" s="234">
        <v>44166</v>
      </c>
      <c r="C292" s="34">
        <v>3.3427702875176899</v>
      </c>
      <c r="D292" s="34">
        <v>13412</v>
      </c>
      <c r="E292" s="29">
        <v>250</v>
      </c>
    </row>
    <row r="293" spans="2:5" ht="15.6" x14ac:dyDescent="0.3">
      <c r="B293" s="234">
        <v>44167</v>
      </c>
      <c r="C293" s="34">
        <v>3.2498394348105299</v>
      </c>
      <c r="D293" s="34">
        <v>13202</v>
      </c>
      <c r="E293" s="29">
        <v>388</v>
      </c>
    </row>
    <row r="294" spans="2:5" ht="15.6" x14ac:dyDescent="0.3">
      <c r="B294" s="234">
        <v>44168</v>
      </c>
      <c r="C294" s="34">
        <v>3.0114661544729602</v>
      </c>
      <c r="D294" s="34">
        <v>12263</v>
      </c>
      <c r="E294" s="29">
        <v>455</v>
      </c>
    </row>
    <row r="295" spans="2:5" ht="15.6" x14ac:dyDescent="0.3">
      <c r="B295" s="234">
        <v>44169</v>
      </c>
      <c r="C295" s="34">
        <v>2.86315594717732</v>
      </c>
      <c r="D295" s="34">
        <v>12442</v>
      </c>
      <c r="E295" s="29">
        <v>559</v>
      </c>
    </row>
    <row r="296" spans="2:5" ht="15.6" x14ac:dyDescent="0.3">
      <c r="B296" s="234">
        <v>44170</v>
      </c>
      <c r="C296" s="34">
        <v>3.2535950852867499</v>
      </c>
      <c r="D296" s="34">
        <v>9613</v>
      </c>
      <c r="E296" s="29">
        <v>631</v>
      </c>
    </row>
    <row r="297" spans="2:5" ht="15.6" x14ac:dyDescent="0.3">
      <c r="B297" s="234">
        <v>44171</v>
      </c>
      <c r="C297" s="34">
        <v>3.6458449900405099</v>
      </c>
      <c r="D297" s="34">
        <v>10322</v>
      </c>
      <c r="E297" s="29">
        <v>682</v>
      </c>
    </row>
    <row r="298" spans="2:5" ht="15.6" x14ac:dyDescent="0.3">
      <c r="B298" s="234">
        <v>44172</v>
      </c>
      <c r="C298" s="34">
        <v>4.2491065980998899</v>
      </c>
      <c r="D298" s="34">
        <v>16630</v>
      </c>
      <c r="E298" s="29">
        <v>935</v>
      </c>
    </row>
    <row r="299" spans="2:5" ht="15.6" x14ac:dyDescent="0.3">
      <c r="B299" s="234">
        <v>44173</v>
      </c>
      <c r="C299" s="34">
        <v>4.40042961839778</v>
      </c>
      <c r="D299" s="34">
        <v>16317</v>
      </c>
      <c r="E299" s="29">
        <v>529</v>
      </c>
    </row>
    <row r="300" spans="2:5" ht="15.6" x14ac:dyDescent="0.3">
      <c r="B300" s="234">
        <v>44174</v>
      </c>
      <c r="C300" s="34">
        <v>4.4371703946172003</v>
      </c>
      <c r="D300" s="34">
        <v>17003</v>
      </c>
      <c r="E300" s="29">
        <v>601</v>
      </c>
    </row>
    <row r="301" spans="2:5" ht="15.6" x14ac:dyDescent="0.3">
      <c r="B301" s="234">
        <v>44175</v>
      </c>
      <c r="C301" s="34">
        <v>5.7865788672350797</v>
      </c>
      <c r="D301" s="34">
        <v>16680</v>
      </c>
      <c r="E301" s="29">
        <v>2144</v>
      </c>
    </row>
    <row r="302" spans="2:5" ht="15.6" x14ac:dyDescent="0.3">
      <c r="B302" s="234">
        <v>44176</v>
      </c>
      <c r="C302" s="34">
        <v>6.1087828800713302</v>
      </c>
      <c r="D302" s="34">
        <v>18734</v>
      </c>
      <c r="E302" s="29">
        <v>1329</v>
      </c>
    </row>
    <row r="303" spans="2:5" ht="15.6" x14ac:dyDescent="0.3">
      <c r="B303" s="234">
        <v>44177</v>
      </c>
      <c r="C303" s="34">
        <v>5.9359687206438698</v>
      </c>
      <c r="D303" s="34">
        <v>15461</v>
      </c>
      <c r="E303" s="29">
        <v>794</v>
      </c>
    </row>
    <row r="304" spans="2:5" ht="15.6" x14ac:dyDescent="0.3">
      <c r="B304" s="234">
        <v>44178</v>
      </c>
      <c r="C304" s="34">
        <v>5.9410358565737003</v>
      </c>
      <c r="D304" s="34">
        <v>17219</v>
      </c>
      <c r="E304" s="29">
        <v>1124</v>
      </c>
    </row>
    <row r="305" spans="2:5" ht="15.6" x14ac:dyDescent="0.3">
      <c r="B305" s="234">
        <v>44179</v>
      </c>
      <c r="C305" s="34">
        <v>5.7843564069075599</v>
      </c>
      <c r="D305" s="34">
        <v>28434</v>
      </c>
      <c r="E305" s="29">
        <v>1451</v>
      </c>
    </row>
    <row r="306" spans="2:5" ht="15.6" x14ac:dyDescent="0.3">
      <c r="B306" s="234">
        <v>44180</v>
      </c>
      <c r="C306" s="34">
        <v>5.88934880970573</v>
      </c>
      <c r="D306" s="34">
        <v>28114</v>
      </c>
      <c r="E306" s="29">
        <v>1421</v>
      </c>
    </row>
    <row r="307" spans="2:5" ht="15.6" x14ac:dyDescent="0.3">
      <c r="B307" s="234">
        <v>44181</v>
      </c>
      <c r="C307" s="34">
        <v>5.9792287590499296</v>
      </c>
      <c r="D307" s="34">
        <v>28987</v>
      </c>
      <c r="E307" s="29">
        <v>1507</v>
      </c>
    </row>
    <row r="308" spans="2:5" ht="15.6" x14ac:dyDescent="0.3">
      <c r="B308" s="234">
        <v>44182</v>
      </c>
      <c r="C308" s="34">
        <v>5.36592628221646</v>
      </c>
      <c r="D308" s="34">
        <v>28319</v>
      </c>
      <c r="E308" s="29">
        <v>1745</v>
      </c>
    </row>
    <row r="309" spans="2:5" ht="15.6" x14ac:dyDescent="0.3">
      <c r="B309" s="234">
        <v>44183</v>
      </c>
      <c r="C309" s="34">
        <v>5.2580310215266701</v>
      </c>
      <c r="D309" s="34">
        <v>30480</v>
      </c>
      <c r="E309" s="29">
        <v>1782</v>
      </c>
    </row>
    <row r="310" spans="2:5" ht="15.6" x14ac:dyDescent="0.3">
      <c r="B310" s="234">
        <v>44184</v>
      </c>
      <c r="C310" s="34">
        <v>5.19511536624369</v>
      </c>
      <c r="D310" s="34">
        <v>21045</v>
      </c>
      <c r="E310" s="29">
        <v>976</v>
      </c>
    </row>
    <row r="311" spans="2:5" ht="15.6" x14ac:dyDescent="0.3">
      <c r="B311" s="234">
        <v>44185</v>
      </c>
      <c r="C311" s="34">
        <v>4.82974628858691</v>
      </c>
      <c r="D311" s="34">
        <v>28479</v>
      </c>
      <c r="E311" s="29">
        <v>956</v>
      </c>
    </row>
    <row r="312" spans="2:5" ht="15.6" x14ac:dyDescent="0.3">
      <c r="B312" s="234">
        <v>44186</v>
      </c>
      <c r="C312" s="34">
        <v>4.5022331408238401</v>
      </c>
      <c r="D312" s="34">
        <v>41767</v>
      </c>
      <c r="E312" s="29">
        <v>1381</v>
      </c>
    </row>
    <row r="313" spans="2:5" ht="15.6" x14ac:dyDescent="0.3">
      <c r="B313" s="234">
        <v>44187</v>
      </c>
      <c r="C313" s="34">
        <v>4.0139303395629504</v>
      </c>
      <c r="D313" s="34">
        <v>40590</v>
      </c>
      <c r="E313" s="29">
        <v>839</v>
      </c>
    </row>
    <row r="314" spans="2:5" ht="15.6" x14ac:dyDescent="0.3">
      <c r="B314" s="234">
        <v>44188</v>
      </c>
      <c r="C314" s="34">
        <v>3.5815073216756299</v>
      </c>
      <c r="D314" s="34">
        <v>37208</v>
      </c>
      <c r="E314" s="29">
        <v>786</v>
      </c>
    </row>
    <row r="315" spans="2:5" ht="15.6" x14ac:dyDescent="0.3">
      <c r="B315" s="234">
        <v>44189</v>
      </c>
      <c r="C315" s="34">
        <v>3.13647803019997</v>
      </c>
      <c r="D315" s="34">
        <v>28285</v>
      </c>
      <c r="E315" s="29">
        <v>658</v>
      </c>
    </row>
    <row r="316" spans="2:5" ht="15.6" x14ac:dyDescent="0.3">
      <c r="B316" s="234">
        <v>44190</v>
      </c>
      <c r="C316" s="34">
        <v>2.79511306934271</v>
      </c>
      <c r="D316" s="34">
        <v>12434</v>
      </c>
      <c r="E316" s="29">
        <v>437</v>
      </c>
    </row>
    <row r="317" spans="2:5" ht="15.6" x14ac:dyDescent="0.3">
      <c r="B317" s="234">
        <v>44191</v>
      </c>
      <c r="C317" s="34">
        <v>2.7392993415645002</v>
      </c>
      <c r="D317" s="34">
        <v>36059</v>
      </c>
      <c r="E317" s="29">
        <v>1275</v>
      </c>
    </row>
    <row r="318" spans="2:5" ht="15.6" x14ac:dyDescent="0.3">
      <c r="B318" s="234">
        <v>44192</v>
      </c>
      <c r="C318" s="34">
        <v>2.6328913160777598</v>
      </c>
      <c r="D318" s="34">
        <v>41852</v>
      </c>
      <c r="E318" s="29">
        <v>1065</v>
      </c>
    </row>
    <row r="319" spans="2:5" ht="15.6" x14ac:dyDescent="0.3">
      <c r="B319" s="234">
        <v>44193</v>
      </c>
      <c r="C319" s="34">
        <v>2.45699433478097</v>
      </c>
      <c r="D319" s="34">
        <v>39629</v>
      </c>
      <c r="E319" s="29">
        <v>886</v>
      </c>
    </row>
    <row r="320" spans="2:5" ht="15.6" x14ac:dyDescent="0.3">
      <c r="B320" s="234">
        <v>44194</v>
      </c>
      <c r="C320" s="34">
        <v>2.6020432372060398</v>
      </c>
      <c r="D320" s="34">
        <v>71381</v>
      </c>
      <c r="E320" s="29">
        <v>2022</v>
      </c>
    </row>
    <row r="321" spans="2:5" ht="15.6" x14ac:dyDescent="0.3">
      <c r="B321" s="234">
        <v>44195</v>
      </c>
      <c r="C321" s="34">
        <v>2.4983894817302099</v>
      </c>
      <c r="D321" s="34">
        <v>62468</v>
      </c>
      <c r="E321" s="29">
        <v>1142</v>
      </c>
    </row>
    <row r="322" spans="2:5" ht="15.6" x14ac:dyDescent="0.3">
      <c r="B322" s="234">
        <v>44196</v>
      </c>
      <c r="C322" s="34">
        <v>2.5241246555867298</v>
      </c>
      <c r="D322" s="34">
        <v>46084</v>
      </c>
      <c r="E322" s="29">
        <v>1198</v>
      </c>
    </row>
    <row r="323" spans="2:5" ht="15.6" x14ac:dyDescent="0.3">
      <c r="B323" s="234">
        <v>44197</v>
      </c>
      <c r="C323" s="34">
        <v>2.4892647274754101</v>
      </c>
      <c r="D323" s="34">
        <v>27933</v>
      </c>
      <c r="E323" s="29">
        <v>719</v>
      </c>
    </row>
    <row r="324" spans="2:5" ht="15.6" x14ac:dyDescent="0.3">
      <c r="B324" s="234">
        <v>44198</v>
      </c>
      <c r="C324" s="34">
        <v>2.6151923170006</v>
      </c>
      <c r="D324" s="34">
        <v>52685</v>
      </c>
      <c r="E324" s="29">
        <v>2153</v>
      </c>
    </row>
    <row r="325" spans="2:5" ht="15.6" x14ac:dyDescent="0.3">
      <c r="B325" s="234">
        <v>44199</v>
      </c>
      <c r="C325" s="34">
        <v>2.7733369046323699</v>
      </c>
      <c r="D325" s="34">
        <v>48293</v>
      </c>
      <c r="E325" s="29">
        <v>1820</v>
      </c>
    </row>
    <row r="326" spans="2:5" ht="15.6" x14ac:dyDescent="0.3">
      <c r="B326" s="234">
        <v>44200</v>
      </c>
      <c r="C326" s="34">
        <v>2.8364462861030399</v>
      </c>
      <c r="D326" s="34">
        <v>68205</v>
      </c>
      <c r="E326" s="29">
        <v>1953</v>
      </c>
    </row>
    <row r="327" spans="2:5" ht="15.6" x14ac:dyDescent="0.3">
      <c r="B327" s="234">
        <v>44201</v>
      </c>
      <c r="C327" s="34">
        <v>2.88801803104037</v>
      </c>
      <c r="D327" s="34">
        <v>57121</v>
      </c>
      <c r="E327" s="29">
        <v>1804</v>
      </c>
    </row>
    <row r="328" spans="2:5" ht="15.6" x14ac:dyDescent="0.3">
      <c r="B328" s="234">
        <v>44202</v>
      </c>
      <c r="C328" s="34">
        <v>3.0257921438770201</v>
      </c>
      <c r="D328" s="34">
        <v>50810</v>
      </c>
      <c r="E328" s="29">
        <v>1309</v>
      </c>
    </row>
    <row r="329" spans="2:5" ht="15.6" x14ac:dyDescent="0.3">
      <c r="B329" s="234">
        <v>44203</v>
      </c>
      <c r="C329" s="34">
        <v>3.1032017467586401</v>
      </c>
      <c r="D329" s="34">
        <v>45982</v>
      </c>
      <c r="E329" s="29">
        <v>1484</v>
      </c>
    </row>
    <row r="330" spans="2:5" ht="15.6" x14ac:dyDescent="0.3">
      <c r="B330" s="234">
        <v>44204</v>
      </c>
      <c r="C330" s="34">
        <v>3.2906409697948402</v>
      </c>
      <c r="D330" s="34">
        <v>41007</v>
      </c>
      <c r="E330" s="29">
        <v>1866</v>
      </c>
    </row>
    <row r="331" spans="2:5" ht="15.6" x14ac:dyDescent="0.3">
      <c r="B331" s="234">
        <v>44205</v>
      </c>
      <c r="C331" s="34">
        <v>3.4848184052544902</v>
      </c>
      <c r="D331" s="34">
        <v>33756</v>
      </c>
      <c r="E331" s="29">
        <v>2227</v>
      </c>
    </row>
    <row r="332" spans="2:5" ht="15.6" x14ac:dyDescent="0.3">
      <c r="B332" s="234">
        <v>44206</v>
      </c>
      <c r="C332" s="34">
        <v>3.61359549671905</v>
      </c>
      <c r="D332" s="34">
        <v>31707</v>
      </c>
      <c r="E332" s="29">
        <v>1676</v>
      </c>
    </row>
    <row r="333" spans="2:5" ht="15.6" x14ac:dyDescent="0.3">
      <c r="B333" s="234">
        <v>44207</v>
      </c>
      <c r="C333" s="34">
        <v>3.9361169334644099</v>
      </c>
      <c r="D333" s="34">
        <v>50351</v>
      </c>
      <c r="E333" s="29">
        <v>2366</v>
      </c>
    </row>
    <row r="334" spans="2:5" ht="15.6" x14ac:dyDescent="0.3">
      <c r="B334" s="234">
        <v>44208</v>
      </c>
      <c r="C334" s="34">
        <v>4.44453766869107</v>
      </c>
      <c r="D334" s="34">
        <v>42500</v>
      </c>
      <c r="E334" s="29">
        <v>2845</v>
      </c>
    </row>
    <row r="335" spans="2:5" ht="15.6" x14ac:dyDescent="0.3">
      <c r="B335" s="234">
        <v>44209</v>
      </c>
      <c r="C335" s="34">
        <v>4.7726058501402404</v>
      </c>
      <c r="D335" s="34">
        <v>39884</v>
      </c>
      <c r="E335" s="29">
        <v>1829</v>
      </c>
    </row>
    <row r="336" spans="2:5" ht="15.6" x14ac:dyDescent="0.3">
      <c r="B336" s="234">
        <v>44210</v>
      </c>
      <c r="C336" s="34">
        <v>5.16126816198949</v>
      </c>
      <c r="D336" s="34">
        <v>36899</v>
      </c>
      <c r="E336" s="29">
        <v>2217</v>
      </c>
    </row>
    <row r="337" spans="2:5" ht="15.6" x14ac:dyDescent="0.3">
      <c r="B337" s="234">
        <v>44211</v>
      </c>
      <c r="C337" s="34">
        <v>5.4565506617183699</v>
      </c>
      <c r="D337" s="34">
        <v>34938</v>
      </c>
      <c r="E337" s="29">
        <v>2425</v>
      </c>
    </row>
    <row r="338" spans="2:5" ht="15.6" x14ac:dyDescent="0.3">
      <c r="B338" s="234">
        <v>44212</v>
      </c>
      <c r="C338" s="34">
        <v>5.46587787111618</v>
      </c>
      <c r="D338" s="34">
        <v>26264</v>
      </c>
      <c r="E338" s="29">
        <v>1822</v>
      </c>
    </row>
    <row r="339" spans="2:5" ht="15.6" x14ac:dyDescent="0.3">
      <c r="B339" s="234">
        <v>44213</v>
      </c>
      <c r="C339" s="34">
        <v>5.6545356586687099</v>
      </c>
      <c r="D339" s="34">
        <v>24827</v>
      </c>
      <c r="E339" s="29">
        <v>1819</v>
      </c>
    </row>
    <row r="340" spans="2:5" ht="15.6" x14ac:dyDescent="0.3">
      <c r="B340" s="234">
        <v>44214</v>
      </c>
      <c r="C340" s="34">
        <v>5.86010322779447</v>
      </c>
      <c r="D340" s="34">
        <v>39094</v>
      </c>
      <c r="E340" s="29">
        <v>2257</v>
      </c>
    </row>
    <row r="341" spans="2:5" ht="15.6" x14ac:dyDescent="0.3">
      <c r="B341" s="234">
        <v>44215</v>
      </c>
      <c r="C341" s="34">
        <v>5.7273640727922297</v>
      </c>
      <c r="D341" s="34">
        <v>34526</v>
      </c>
      <c r="E341" s="29">
        <v>1995</v>
      </c>
    </row>
    <row r="342" spans="2:5" ht="15.6" x14ac:dyDescent="0.3">
      <c r="B342" s="234">
        <v>44216</v>
      </c>
      <c r="C342" s="34">
        <v>5.99036138587193</v>
      </c>
      <c r="D342" s="34">
        <v>30317</v>
      </c>
      <c r="E342" s="29">
        <v>1921</v>
      </c>
    </row>
    <row r="343" spans="2:5" ht="15.6" x14ac:dyDescent="0.3">
      <c r="B343" s="234">
        <v>44217</v>
      </c>
      <c r="C343" s="34">
        <v>6.0680178038978401</v>
      </c>
      <c r="D343" s="34">
        <v>27402</v>
      </c>
      <c r="E343" s="29">
        <v>1803</v>
      </c>
    </row>
    <row r="344" spans="2:5" ht="15.6" x14ac:dyDescent="0.3">
      <c r="B344" s="234">
        <v>44218</v>
      </c>
      <c r="C344" s="34">
        <v>6.3167448602224301</v>
      </c>
      <c r="D344" s="34">
        <v>25040</v>
      </c>
      <c r="E344" s="29">
        <v>2372</v>
      </c>
    </row>
    <row r="345" spans="2:5" ht="15.6" x14ac:dyDescent="0.3">
      <c r="B345" s="234">
        <v>44219</v>
      </c>
      <c r="C345" s="34">
        <v>6.50033721758028</v>
      </c>
      <c r="D345" s="34">
        <v>18427</v>
      </c>
      <c r="E345" s="29">
        <v>1712</v>
      </c>
    </row>
    <row r="346" spans="2:5" ht="15.6" x14ac:dyDescent="0.3">
      <c r="B346" s="234">
        <v>44220</v>
      </c>
      <c r="C346" s="34">
        <v>6.6637370450651501</v>
      </c>
      <c r="D346" s="34">
        <v>14227</v>
      </c>
      <c r="E346" s="29">
        <v>1436</v>
      </c>
    </row>
    <row r="347" spans="2:5" ht="15.6" x14ac:dyDescent="0.3">
      <c r="B347" s="234">
        <v>44221</v>
      </c>
      <c r="C347" s="34">
        <v>7.7778425563264202</v>
      </c>
      <c r="D347" s="34">
        <v>24063</v>
      </c>
      <c r="E347" s="29">
        <v>3436</v>
      </c>
    </row>
    <row r="348" spans="2:5" ht="15.6" x14ac:dyDescent="0.3">
      <c r="B348" s="234">
        <v>44222</v>
      </c>
      <c r="C348" s="34">
        <v>8.75762711864407</v>
      </c>
      <c r="D348" s="34">
        <v>22023</v>
      </c>
      <c r="E348" s="29">
        <v>2821</v>
      </c>
    </row>
    <row r="349" spans="2:5" ht="15.6" x14ac:dyDescent="0.3">
      <c r="B349" s="234">
        <v>44223</v>
      </c>
      <c r="C349" s="34">
        <v>9.7595086620921094</v>
      </c>
      <c r="D349" s="34">
        <v>20450</v>
      </c>
      <c r="E349" s="29">
        <v>2819</v>
      </c>
    </row>
    <row r="350" spans="2:5" ht="15.6" x14ac:dyDescent="0.3">
      <c r="B350" s="234">
        <v>44224</v>
      </c>
      <c r="C350" s="34">
        <v>10.621264940239</v>
      </c>
      <c r="D350" s="34">
        <v>19348</v>
      </c>
      <c r="E350" s="29">
        <v>2466</v>
      </c>
    </row>
    <row r="351" spans="2:5" ht="15.6" x14ac:dyDescent="0.3">
      <c r="B351" s="234">
        <v>44225</v>
      </c>
      <c r="C351" s="34">
        <v>11.6275118444699</v>
      </c>
      <c r="D351" s="34">
        <v>16694</v>
      </c>
      <c r="E351" s="29">
        <v>3103</v>
      </c>
    </row>
    <row r="352" spans="2:5" ht="15.6" x14ac:dyDescent="0.3">
      <c r="B352" s="234">
        <v>44226</v>
      </c>
      <c r="C352" s="34">
        <v>12.597542107787801</v>
      </c>
      <c r="D352" s="34">
        <v>12562</v>
      </c>
      <c r="E352" s="29">
        <v>2565</v>
      </c>
    </row>
    <row r="353" spans="2:5" ht="15.6" x14ac:dyDescent="0.3">
      <c r="B353" s="234">
        <v>44227</v>
      </c>
      <c r="C353" s="34">
        <v>12.865048490493701</v>
      </c>
      <c r="D353" s="34">
        <v>12084</v>
      </c>
      <c r="E353" s="29">
        <v>1574</v>
      </c>
    </row>
    <row r="354" spans="2:5" ht="15.6" x14ac:dyDescent="0.3">
      <c r="B354" s="234">
        <v>44228</v>
      </c>
      <c r="C354" s="34">
        <v>12.4277999191359</v>
      </c>
      <c r="D354" s="34">
        <v>18130</v>
      </c>
      <c r="E354" s="29">
        <v>1865</v>
      </c>
    </row>
    <row r="355" spans="2:5" ht="15.6" x14ac:dyDescent="0.3">
      <c r="B355" s="234">
        <v>44229</v>
      </c>
      <c r="C355" s="34">
        <v>12.095391251991099</v>
      </c>
      <c r="D355" s="34">
        <v>16069</v>
      </c>
      <c r="E355" s="29">
        <v>1478</v>
      </c>
    </row>
    <row r="356" spans="2:5" ht="15.6" x14ac:dyDescent="0.3">
      <c r="B356" s="234">
        <v>44230</v>
      </c>
      <c r="C356" s="34">
        <v>11.6195832800716</v>
      </c>
      <c r="D356" s="34">
        <v>15737</v>
      </c>
      <c r="E356" s="29">
        <v>1493</v>
      </c>
    </row>
    <row r="357" spans="2:5" ht="15.6" x14ac:dyDescent="0.3">
      <c r="B357" s="234">
        <v>44231</v>
      </c>
      <c r="C357" s="34">
        <v>11.5875446656457</v>
      </c>
      <c r="D357" s="34">
        <v>14376</v>
      </c>
      <c r="E357" s="29">
        <v>1769</v>
      </c>
    </row>
    <row r="358" spans="2:5" ht="15.6" x14ac:dyDescent="0.3">
      <c r="B358" s="234">
        <v>44232</v>
      </c>
      <c r="C358" s="34">
        <v>10.7956145290722</v>
      </c>
      <c r="D358" s="34">
        <v>12421</v>
      </c>
      <c r="E358" s="29">
        <v>1525</v>
      </c>
    </row>
    <row r="359" spans="2:5" ht="15.6" x14ac:dyDescent="0.3">
      <c r="B359" s="234">
        <v>44233</v>
      </c>
      <c r="C359" s="34">
        <v>10.1972569104052</v>
      </c>
      <c r="D359" s="34">
        <v>9200</v>
      </c>
      <c r="E359" s="29">
        <v>1426</v>
      </c>
    </row>
    <row r="360" spans="2:5" ht="15.6" x14ac:dyDescent="0.3">
      <c r="B360" s="234">
        <v>44234</v>
      </c>
      <c r="C360" s="34">
        <v>10.4731586227806</v>
      </c>
      <c r="D360" s="34">
        <v>8559</v>
      </c>
      <c r="E360" s="29">
        <v>1498</v>
      </c>
    </row>
    <row r="361" spans="2:5" ht="15.6" x14ac:dyDescent="0.3">
      <c r="B361" s="234">
        <v>44235</v>
      </c>
      <c r="C361" s="34">
        <v>11.408152994464</v>
      </c>
      <c r="D361" s="34">
        <v>11654</v>
      </c>
      <c r="E361" s="29">
        <v>2145</v>
      </c>
    </row>
    <row r="362" spans="2:5" ht="15.6" x14ac:dyDescent="0.3">
      <c r="B362" s="234">
        <v>44236</v>
      </c>
      <c r="C362" s="34">
        <v>12.4569240587109</v>
      </c>
      <c r="D362" s="34">
        <v>10361</v>
      </c>
      <c r="E362" s="29">
        <v>1856</v>
      </c>
    </row>
    <row r="363" spans="2:5" ht="15.6" x14ac:dyDescent="0.3">
      <c r="B363" s="234">
        <v>44237</v>
      </c>
      <c r="C363" s="34">
        <v>13.886316930512001</v>
      </c>
      <c r="D363" s="34">
        <v>9693</v>
      </c>
      <c r="E363" s="29">
        <v>2079</v>
      </c>
    </row>
    <row r="364" spans="2:5" ht="15.6" x14ac:dyDescent="0.3">
      <c r="B364" s="234">
        <v>44238</v>
      </c>
      <c r="C364" s="34">
        <v>15.016024107911599</v>
      </c>
      <c r="D364" s="34">
        <v>9179</v>
      </c>
      <c r="E364" s="29">
        <v>2028</v>
      </c>
    </row>
    <row r="365" spans="2:5" ht="15.6" x14ac:dyDescent="0.3">
      <c r="B365" s="234">
        <v>44239</v>
      </c>
      <c r="C365" s="34">
        <v>16.254654594816699</v>
      </c>
      <c r="D365" s="34">
        <v>8599</v>
      </c>
      <c r="E365" s="29">
        <v>2020</v>
      </c>
    </row>
    <row r="366" spans="2:5" ht="15.6" x14ac:dyDescent="0.3">
      <c r="B366" s="234">
        <v>44240</v>
      </c>
      <c r="C366" s="34">
        <v>17.073517072226199</v>
      </c>
      <c r="D366" s="34">
        <v>6194</v>
      </c>
      <c r="E366" s="29">
        <v>1600</v>
      </c>
    </row>
    <row r="367" spans="2:5" ht="15.6" x14ac:dyDescent="0.3">
      <c r="B367" s="234">
        <v>44241</v>
      </c>
      <c r="C367" s="34">
        <v>18.2527821515305</v>
      </c>
      <c r="D367" s="34">
        <v>5583</v>
      </c>
      <c r="E367" s="29">
        <v>1951</v>
      </c>
    </row>
    <row r="368" spans="2:5" ht="15.6" x14ac:dyDescent="0.3">
      <c r="B368" s="234">
        <v>44242</v>
      </c>
      <c r="C368" s="34">
        <v>19.549434413748099</v>
      </c>
      <c r="D368" s="34">
        <v>9564</v>
      </c>
      <c r="E368" s="29">
        <v>2845</v>
      </c>
    </row>
    <row r="369" spans="2:5" ht="15.6" x14ac:dyDescent="0.3">
      <c r="B369" s="234">
        <v>44243</v>
      </c>
      <c r="C369" s="34">
        <v>20.491144433049701</v>
      </c>
      <c r="D369" s="34">
        <v>8560</v>
      </c>
      <c r="E369" s="29">
        <v>2263</v>
      </c>
    </row>
    <row r="370" spans="2:5" ht="15.6" x14ac:dyDescent="0.3">
      <c r="B370" s="234">
        <v>44244</v>
      </c>
      <c r="C370" s="34">
        <v>20.456226178963501</v>
      </c>
      <c r="D370" s="34">
        <v>8253</v>
      </c>
      <c r="E370" s="29">
        <v>1677</v>
      </c>
    </row>
    <row r="371" spans="2:5" ht="15.6" x14ac:dyDescent="0.3">
      <c r="B371" s="234">
        <v>44245</v>
      </c>
      <c r="C371" s="34">
        <v>20.2931539420651</v>
      </c>
      <c r="D371" s="34">
        <v>8224</v>
      </c>
      <c r="E371" s="29">
        <v>1641</v>
      </c>
    </row>
    <row r="372" spans="2:5" ht="15.6" x14ac:dyDescent="0.3">
      <c r="B372" s="234">
        <v>44246</v>
      </c>
      <c r="C372" s="34">
        <v>20.548047154084301</v>
      </c>
      <c r="D372" s="34">
        <v>7001</v>
      </c>
      <c r="E372" s="29">
        <v>1828</v>
      </c>
    </row>
    <row r="373" spans="2:5" ht="15.6" x14ac:dyDescent="0.3">
      <c r="B373" s="234">
        <v>44247</v>
      </c>
      <c r="C373" s="34">
        <v>20.976508243251399</v>
      </c>
      <c r="D373" s="34">
        <v>5157</v>
      </c>
      <c r="E373" s="29">
        <v>1689</v>
      </c>
    </row>
    <row r="374" spans="2:5" ht="15.6" x14ac:dyDescent="0.3">
      <c r="B374" s="235">
        <v>44248</v>
      </c>
      <c r="C374" s="37">
        <v>21.660014985396899</v>
      </c>
      <c r="D374" s="37">
        <v>4473</v>
      </c>
      <c r="E374" s="33">
        <v>2222</v>
      </c>
    </row>
    <row r="375" spans="2:5" ht="15.6" x14ac:dyDescent="0.3">
      <c r="B375" s="234">
        <v>44249</v>
      </c>
      <c r="C375" s="34">
        <v>21.6718513200925</v>
      </c>
      <c r="D375" s="34">
        <v>7432</v>
      </c>
      <c r="E375" s="29">
        <v>2265</v>
      </c>
    </row>
    <row r="376" spans="2:5" ht="15.6" x14ac:dyDescent="0.3">
      <c r="B376" s="234">
        <v>44250</v>
      </c>
      <c r="C376" s="34">
        <v>21.936742417926901</v>
      </c>
      <c r="D376" s="34">
        <v>6280</v>
      </c>
      <c r="E376" s="29">
        <v>1835</v>
      </c>
    </row>
    <row r="377" spans="2:5" ht="15.6" x14ac:dyDescent="0.3">
      <c r="B377" s="234">
        <v>44251</v>
      </c>
      <c r="C377" s="34">
        <v>23.033648974457499</v>
      </c>
      <c r="D377" s="34">
        <v>5487</v>
      </c>
      <c r="E377" s="29">
        <v>1704</v>
      </c>
    </row>
    <row r="378" spans="2:5" ht="15.6" x14ac:dyDescent="0.3">
      <c r="B378" s="234">
        <v>44252</v>
      </c>
      <c r="C378" s="34">
        <v>26.174422050978102</v>
      </c>
      <c r="D378" s="34">
        <v>4024</v>
      </c>
      <c r="E378" s="29">
        <v>2587</v>
      </c>
    </row>
    <row r="379" spans="2:5" ht="15.6" x14ac:dyDescent="0.3">
      <c r="B379" s="234">
        <v>44253</v>
      </c>
      <c r="C379" s="34">
        <v>27.647545504688399</v>
      </c>
      <c r="D379" s="34">
        <v>3876</v>
      </c>
      <c r="E379" s="29">
        <v>1733</v>
      </c>
    </row>
    <row r="380" spans="2:5" ht="15.6" x14ac:dyDescent="0.3">
      <c r="B380" s="234">
        <v>44254</v>
      </c>
      <c r="C380" s="34">
        <v>28.381587169339699</v>
      </c>
      <c r="D380" s="34">
        <v>2812</v>
      </c>
      <c r="E380" s="29">
        <v>1280</v>
      </c>
    </row>
    <row r="381" spans="2:5" ht="15.6" x14ac:dyDescent="0.3">
      <c r="B381" s="234">
        <v>44255</v>
      </c>
      <c r="C381" s="34">
        <v>28.307147599026301</v>
      </c>
      <c r="D381" s="34">
        <v>2487</v>
      </c>
      <c r="E381" s="29">
        <v>1388</v>
      </c>
    </row>
    <row r="382" spans="2:5" ht="15.6" x14ac:dyDescent="0.3">
      <c r="B382" s="234">
        <v>44256</v>
      </c>
      <c r="C382" s="34">
        <v>30.728220041197101</v>
      </c>
      <c r="D382" s="34">
        <v>3619</v>
      </c>
      <c r="E382" s="29">
        <v>2153</v>
      </c>
    </row>
    <row r="383" spans="2:5" ht="15.6" x14ac:dyDescent="0.3">
      <c r="B383" s="234">
        <v>44257</v>
      </c>
      <c r="C383" s="34">
        <v>33.092074652329003</v>
      </c>
      <c r="D383" s="34">
        <v>3579</v>
      </c>
      <c r="E383" s="29">
        <v>1957</v>
      </c>
    </row>
    <row r="384" spans="2:5" ht="15.6" x14ac:dyDescent="0.3">
      <c r="B384" s="234">
        <v>44258</v>
      </c>
      <c r="C384" s="34">
        <v>35.883129019845001</v>
      </c>
      <c r="D384" s="34">
        <v>2930</v>
      </c>
      <c r="E384" s="29">
        <v>1957</v>
      </c>
    </row>
    <row r="385" spans="2:5" ht="15.6" x14ac:dyDescent="0.3">
      <c r="B385" s="234">
        <v>44259</v>
      </c>
      <c r="C385" s="34">
        <v>34.772091396595897</v>
      </c>
      <c r="D385" s="34">
        <v>3078</v>
      </c>
      <c r="E385" s="29">
        <v>1463</v>
      </c>
    </row>
    <row r="386" spans="2:5" ht="15.6" x14ac:dyDescent="0.3">
      <c r="B386" s="234">
        <v>44260</v>
      </c>
      <c r="C386" s="34">
        <v>36.1443230317523</v>
      </c>
      <c r="D386" s="34">
        <v>2591</v>
      </c>
      <c r="E386" s="29">
        <v>1743</v>
      </c>
    </row>
    <row r="387" spans="2:5" ht="15.6" x14ac:dyDescent="0.3">
      <c r="B387" s="234">
        <v>44261</v>
      </c>
      <c r="C387" s="34">
        <v>36.328736832406904</v>
      </c>
      <c r="D387" s="34">
        <v>2448</v>
      </c>
      <c r="E387" s="29">
        <v>1168</v>
      </c>
    </row>
    <row r="388" spans="2:5" ht="15.6" x14ac:dyDescent="0.3">
      <c r="B388" s="234">
        <v>44262</v>
      </c>
      <c r="C388" s="34">
        <v>35.290253972225699</v>
      </c>
      <c r="D388" s="34">
        <v>2444</v>
      </c>
      <c r="E388" s="29">
        <v>842</v>
      </c>
    </row>
    <row r="389" spans="2:5" ht="15.6" x14ac:dyDescent="0.3">
      <c r="B389" s="234">
        <v>44263</v>
      </c>
      <c r="C389" s="34">
        <v>34.601391459756201</v>
      </c>
      <c r="D389" s="34">
        <v>3422</v>
      </c>
      <c r="E389" s="29">
        <v>1712</v>
      </c>
    </row>
    <row r="390" spans="2:5" ht="15.6" x14ac:dyDescent="0.3">
      <c r="B390" s="234">
        <v>44264</v>
      </c>
      <c r="C390" s="34">
        <v>34.915143603133203</v>
      </c>
      <c r="D390" s="34">
        <v>3029</v>
      </c>
      <c r="E390" s="29">
        <v>1813</v>
      </c>
    </row>
    <row r="391" spans="2:5" ht="15.6" x14ac:dyDescent="0.3">
      <c r="B391" s="234">
        <v>44265</v>
      </c>
      <c r="C391" s="34">
        <v>37.110686771581001</v>
      </c>
      <c r="D391" s="34">
        <v>2090</v>
      </c>
      <c r="E391" s="29">
        <v>2531</v>
      </c>
    </row>
    <row r="392" spans="2:5" ht="15.6" x14ac:dyDescent="0.3">
      <c r="B392" s="234">
        <v>44266</v>
      </c>
      <c r="C392" s="34">
        <v>40.613825983313497</v>
      </c>
      <c r="D392" s="34">
        <v>1913</v>
      </c>
      <c r="E392" s="29">
        <v>2458</v>
      </c>
    </row>
    <row r="393" spans="2:5" ht="15.6" x14ac:dyDescent="0.3">
      <c r="B393" s="234">
        <v>44267</v>
      </c>
      <c r="C393" s="34">
        <v>41.582906210477297</v>
      </c>
      <c r="D393" s="34">
        <v>2206</v>
      </c>
      <c r="E393" s="29">
        <v>1970</v>
      </c>
    </row>
    <row r="394" spans="2:5" ht="15.6" x14ac:dyDescent="0.3">
      <c r="B394" s="234">
        <v>44268</v>
      </c>
      <c r="C394" s="34">
        <v>43.876213836900597</v>
      </c>
      <c r="D394" s="34">
        <v>1599</v>
      </c>
      <c r="E394" s="29">
        <v>1732</v>
      </c>
    </row>
    <row r="395" spans="2:5" ht="15.6" x14ac:dyDescent="0.3">
      <c r="B395" s="234">
        <v>44269</v>
      </c>
      <c r="C395" s="34">
        <v>46.877005708880901</v>
      </c>
      <c r="D395" s="34">
        <v>1467</v>
      </c>
      <c r="E395" s="29">
        <v>1661</v>
      </c>
    </row>
    <row r="396" spans="2:5" ht="15.6" x14ac:dyDescent="0.3">
      <c r="B396" s="234">
        <v>44270</v>
      </c>
      <c r="C396" s="34">
        <v>51.043120171527796</v>
      </c>
      <c r="D396" s="34">
        <v>2081</v>
      </c>
      <c r="E396" s="29">
        <v>2833</v>
      </c>
    </row>
    <row r="397" spans="2:5" ht="15.6" x14ac:dyDescent="0.3">
      <c r="B397" s="234">
        <v>44271</v>
      </c>
      <c r="C397" s="34">
        <v>53.448573301590599</v>
      </c>
      <c r="D397" s="34">
        <v>2136</v>
      </c>
      <c r="E397" s="29">
        <v>2306</v>
      </c>
    </row>
    <row r="398" spans="2:5" ht="15.6" x14ac:dyDescent="0.3">
      <c r="B398" s="234">
        <v>44272</v>
      </c>
      <c r="C398" s="34">
        <v>50.447396015379198</v>
      </c>
      <c r="D398" s="34">
        <v>2775</v>
      </c>
      <c r="E398" s="29">
        <v>1473</v>
      </c>
    </row>
    <row r="399" spans="2:5" ht="15.6" x14ac:dyDescent="0.3">
      <c r="B399" s="234">
        <v>44273</v>
      </c>
      <c r="C399" s="34">
        <v>47.663485579462602</v>
      </c>
      <c r="D399" s="34">
        <v>2598</v>
      </c>
      <c r="E399" s="29">
        <v>1560</v>
      </c>
    </row>
    <row r="400" spans="2:5" ht="15.6" x14ac:dyDescent="0.3">
      <c r="B400" s="234">
        <v>44274</v>
      </c>
      <c r="C400" s="34">
        <v>45.619593464098799</v>
      </c>
      <c r="D400" s="34">
        <v>2620</v>
      </c>
      <c r="E400" s="29">
        <v>1250</v>
      </c>
    </row>
    <row r="401" spans="2:5" ht="15.6" x14ac:dyDescent="0.3">
      <c r="B401" s="234">
        <v>44275</v>
      </c>
      <c r="C401" s="34">
        <v>46.163436876603001</v>
      </c>
      <c r="D401" s="34">
        <v>1436</v>
      </c>
      <c r="E401" s="29">
        <v>1876</v>
      </c>
    </row>
    <row r="402" spans="2:5" ht="15.6" x14ac:dyDescent="0.3">
      <c r="B402" s="234">
        <v>44276</v>
      </c>
      <c r="C402" s="34">
        <v>46.563804940193897</v>
      </c>
      <c r="D402" s="34">
        <v>1454</v>
      </c>
      <c r="E402" s="29">
        <v>1860</v>
      </c>
    </row>
    <row r="403" spans="2:5" ht="15.6" x14ac:dyDescent="0.3">
      <c r="B403" s="234">
        <v>44277</v>
      </c>
      <c r="C403" s="34">
        <v>47.093868576899901</v>
      </c>
      <c r="D403" s="34">
        <v>1900</v>
      </c>
      <c r="E403" s="29">
        <v>2955</v>
      </c>
    </row>
    <row r="404" spans="2:5" ht="15.6" x14ac:dyDescent="0.3">
      <c r="B404" s="234">
        <v>44278</v>
      </c>
      <c r="C404" s="34">
        <v>47.312407866824898</v>
      </c>
      <c r="D404" s="34">
        <v>1871</v>
      </c>
      <c r="E404" s="29">
        <v>2185</v>
      </c>
    </row>
    <row r="405" spans="2:5" ht="15.6" x14ac:dyDescent="0.3">
      <c r="B405" s="234">
        <v>44279</v>
      </c>
      <c r="C405" s="34">
        <v>49.080596799248603</v>
      </c>
      <c r="D405" s="34">
        <v>2216</v>
      </c>
      <c r="E405" s="29">
        <v>1900</v>
      </c>
    </row>
    <row r="406" spans="2:5" ht="15.6" x14ac:dyDescent="0.3">
      <c r="B406" s="234">
        <v>44280</v>
      </c>
      <c r="C406" s="34">
        <v>51.229865041358302</v>
      </c>
      <c r="D406" s="34">
        <v>1946</v>
      </c>
      <c r="E406" s="29">
        <v>2095</v>
      </c>
    </row>
    <row r="407" spans="2:5" ht="15.6" x14ac:dyDescent="0.3">
      <c r="B407" s="234">
        <v>44281</v>
      </c>
      <c r="C407" s="34">
        <v>53.679669640881897</v>
      </c>
      <c r="D407" s="34">
        <v>1740</v>
      </c>
      <c r="E407" s="29">
        <v>1688</v>
      </c>
    </row>
    <row r="408" spans="2:5" ht="15.6" x14ac:dyDescent="0.3">
      <c r="B408" s="234">
        <v>44282</v>
      </c>
      <c r="C408" s="34">
        <v>53.436632400390202</v>
      </c>
      <c r="D408" s="34">
        <v>1284</v>
      </c>
      <c r="E408" s="29">
        <v>1560</v>
      </c>
    </row>
    <row r="409" spans="2:5" ht="15.6" x14ac:dyDescent="0.3">
      <c r="B409" s="234">
        <v>44283</v>
      </c>
      <c r="C409" s="34">
        <v>53.166596340481</v>
      </c>
      <c r="D409" s="34">
        <v>1252</v>
      </c>
      <c r="E409" s="29">
        <v>1477</v>
      </c>
    </row>
    <row r="410" spans="2:5" ht="15.6" x14ac:dyDescent="0.3">
      <c r="B410" s="234">
        <v>44284</v>
      </c>
      <c r="C410" s="34">
        <v>52.024193548387103</v>
      </c>
      <c r="D410" s="34">
        <v>1589</v>
      </c>
      <c r="E410" s="29">
        <v>1997</v>
      </c>
    </row>
    <row r="411" spans="2:5" ht="15.6" x14ac:dyDescent="0.3">
      <c r="B411" s="234">
        <v>44285</v>
      </c>
      <c r="C411" s="34">
        <v>51.634923310298298</v>
      </c>
      <c r="D411" s="34">
        <v>1451</v>
      </c>
      <c r="E411" s="29">
        <v>1537</v>
      </c>
    </row>
    <row r="412" spans="2:5" ht="15.6" x14ac:dyDescent="0.3">
      <c r="B412" s="234">
        <v>44286</v>
      </c>
      <c r="C412" s="34">
        <v>52.661114327706798</v>
      </c>
      <c r="D412" s="34">
        <v>1367</v>
      </c>
      <c r="E412" s="29">
        <v>1470</v>
      </c>
    </row>
    <row r="413" spans="2:5" ht="15.6" x14ac:dyDescent="0.3">
      <c r="B413" s="234">
        <v>44287</v>
      </c>
      <c r="C413" s="34">
        <v>52.135785007072101</v>
      </c>
      <c r="D413" s="34">
        <v>1469</v>
      </c>
      <c r="E413" s="29">
        <v>1329</v>
      </c>
    </row>
    <row r="414" spans="2:5" ht="15.6" x14ac:dyDescent="0.3">
      <c r="B414" s="234">
        <v>44288</v>
      </c>
      <c r="C414" s="34">
        <v>53.053224104136298</v>
      </c>
      <c r="D414" s="34">
        <v>929</v>
      </c>
      <c r="E414" s="29">
        <v>1186</v>
      </c>
    </row>
    <row r="415" spans="2:5" ht="15.6" x14ac:dyDescent="0.3">
      <c r="B415" s="234">
        <v>44289</v>
      </c>
      <c r="C415" s="34">
        <v>53.491553965163398</v>
      </c>
      <c r="D415" s="34">
        <v>781</v>
      </c>
      <c r="E415" s="29">
        <v>1169</v>
      </c>
    </row>
    <row r="416" spans="2:5" ht="15.6" x14ac:dyDescent="0.3">
      <c r="B416" s="234">
        <v>44290</v>
      </c>
      <c r="C416" s="34">
        <v>53.949412025737701</v>
      </c>
      <c r="D416" s="34">
        <v>716</v>
      </c>
      <c r="E416" s="29">
        <v>1038</v>
      </c>
    </row>
    <row r="417" spans="2:5" ht="15.6" x14ac:dyDescent="0.3">
      <c r="B417" s="234">
        <v>44291</v>
      </c>
      <c r="C417" s="34">
        <v>53.923407344666899</v>
      </c>
      <c r="D417" s="34">
        <v>903</v>
      </c>
      <c r="E417" s="29">
        <v>1184</v>
      </c>
    </row>
    <row r="418" spans="2:5" ht="15.6" x14ac:dyDescent="0.3">
      <c r="B418" s="234">
        <v>44292</v>
      </c>
      <c r="C418" s="34">
        <v>53.549670520949903</v>
      </c>
      <c r="D418" s="34">
        <v>1307</v>
      </c>
      <c r="E418" s="29">
        <v>1238</v>
      </c>
    </row>
    <row r="419" spans="2:5" ht="15.6" x14ac:dyDescent="0.3">
      <c r="B419" s="234">
        <v>44293</v>
      </c>
      <c r="C419" s="34">
        <v>52.468624577944802</v>
      </c>
      <c r="D419" s="34">
        <v>1356</v>
      </c>
      <c r="E419" s="29">
        <v>1092</v>
      </c>
    </row>
    <row r="420" spans="2:5" ht="15.6" x14ac:dyDescent="0.3">
      <c r="B420" s="234">
        <v>44294</v>
      </c>
      <c r="C420" s="34">
        <v>50.438366919654499</v>
      </c>
      <c r="D420" s="34">
        <v>1583</v>
      </c>
      <c r="E420" s="29">
        <v>802</v>
      </c>
    </row>
    <row r="421" spans="2:5" ht="15.6" x14ac:dyDescent="0.3">
      <c r="B421" s="234">
        <v>44295</v>
      </c>
      <c r="C421" s="34">
        <v>48.006472491909399</v>
      </c>
      <c r="D421" s="34">
        <v>1387</v>
      </c>
      <c r="E421" s="29">
        <v>894</v>
      </c>
    </row>
    <row r="422" spans="2:5" ht="15.6" x14ac:dyDescent="0.3">
      <c r="B422" s="234">
        <v>44296</v>
      </c>
      <c r="C422" s="34">
        <v>45.079717720857303</v>
      </c>
      <c r="D422" s="34">
        <v>1153</v>
      </c>
      <c r="E422" s="29">
        <v>651</v>
      </c>
    </row>
    <row r="423" spans="2:5" ht="15.6" x14ac:dyDescent="0.3">
      <c r="B423" s="234">
        <v>44297</v>
      </c>
      <c r="C423" s="34">
        <v>43.829334751113201</v>
      </c>
      <c r="D423" s="34">
        <v>763</v>
      </c>
      <c r="E423" s="29">
        <v>734</v>
      </c>
    </row>
    <row r="424" spans="2:5" ht="15.6" x14ac:dyDescent="0.3">
      <c r="B424" s="234">
        <v>44298</v>
      </c>
      <c r="C424" s="34">
        <v>42.210421506803797</v>
      </c>
      <c r="D424" s="34">
        <v>1157</v>
      </c>
      <c r="E424" s="29">
        <v>948</v>
      </c>
    </row>
    <row r="425" spans="2:5" ht="15.6" x14ac:dyDescent="0.3">
      <c r="B425" s="234">
        <v>44299</v>
      </c>
      <c r="C425" s="34">
        <v>42.340899596156497</v>
      </c>
      <c r="D425" s="34">
        <v>882</v>
      </c>
      <c r="E425" s="29">
        <v>960</v>
      </c>
    </row>
    <row r="426" spans="2:5" ht="15.6" x14ac:dyDescent="0.3">
      <c r="B426" s="234">
        <v>44300</v>
      </c>
      <c r="C426" s="34">
        <v>43.661662394727202</v>
      </c>
      <c r="D426" s="34">
        <v>768</v>
      </c>
      <c r="E426" s="29">
        <v>973</v>
      </c>
    </row>
    <row r="427" spans="2:5" ht="15.6" x14ac:dyDescent="0.3">
      <c r="B427" s="234">
        <v>44301</v>
      </c>
      <c r="C427" s="34">
        <v>47.027822986902301</v>
      </c>
      <c r="D427" s="34">
        <v>725</v>
      </c>
      <c r="E427" s="29">
        <v>908</v>
      </c>
    </row>
    <row r="428" spans="2:5" ht="15.6" x14ac:dyDescent="0.3">
      <c r="B428" s="234">
        <v>44302</v>
      </c>
      <c r="C428" s="34">
        <v>48.5589023301129</v>
      </c>
      <c r="D428" s="34">
        <v>888</v>
      </c>
      <c r="E428" s="29">
        <v>807</v>
      </c>
    </row>
    <row r="429" spans="2:5" ht="15.6" x14ac:dyDescent="0.3">
      <c r="B429" s="234">
        <v>44303</v>
      </c>
      <c r="C429" s="34">
        <v>51.403538618577699</v>
      </c>
      <c r="D429" s="34">
        <v>530</v>
      </c>
      <c r="E429" s="29">
        <v>713</v>
      </c>
    </row>
    <row r="430" spans="2:5" ht="15.6" x14ac:dyDescent="0.3">
      <c r="B430" s="234">
        <v>44304</v>
      </c>
      <c r="C430" s="34">
        <v>52.072606684702002</v>
      </c>
      <c r="D430" s="34">
        <v>542</v>
      </c>
      <c r="E430" s="29">
        <v>658</v>
      </c>
    </row>
    <row r="431" spans="2:5" ht="15.6" x14ac:dyDescent="0.3">
      <c r="B431" s="234">
        <v>44305</v>
      </c>
      <c r="C431" s="34">
        <v>54.7091662164596</v>
      </c>
      <c r="D431" s="34">
        <v>695</v>
      </c>
      <c r="E431" s="29">
        <v>1057</v>
      </c>
    </row>
    <row r="432" spans="2:5" ht="15.6" x14ac:dyDescent="0.3">
      <c r="B432" s="234">
        <v>44306</v>
      </c>
      <c r="C432" s="34">
        <v>54.670932358318097</v>
      </c>
      <c r="D432" s="34">
        <v>811</v>
      </c>
      <c r="E432" s="29">
        <v>865</v>
      </c>
    </row>
    <row r="433" spans="2:5" ht="15.6" x14ac:dyDescent="0.3">
      <c r="B433" s="234">
        <v>44307</v>
      </c>
      <c r="C433" s="34">
        <v>55.732600732600702</v>
      </c>
      <c r="D433" s="34">
        <v>643</v>
      </c>
      <c r="E433" s="29">
        <v>1078</v>
      </c>
    </row>
    <row r="434" spans="2:5" ht="15.6" x14ac:dyDescent="0.3">
      <c r="B434" s="234">
        <v>44308</v>
      </c>
      <c r="C434" s="34">
        <v>56.830500689021598</v>
      </c>
      <c r="D434" s="34">
        <v>590</v>
      </c>
      <c r="E434" s="29">
        <v>1008</v>
      </c>
    </row>
    <row r="435" spans="2:5" ht="15.6" x14ac:dyDescent="0.3">
      <c r="B435" s="234">
        <v>44309</v>
      </c>
      <c r="C435" s="34">
        <v>58.464009068581099</v>
      </c>
      <c r="D435" s="34">
        <v>586</v>
      </c>
      <c r="E435" s="29">
        <v>810</v>
      </c>
    </row>
    <row r="436" spans="2:5" ht="15.6" x14ac:dyDescent="0.3">
      <c r="B436" s="234">
        <v>44310</v>
      </c>
      <c r="C436" s="34">
        <v>58.4843810258388</v>
      </c>
      <c r="D436" s="34">
        <v>439</v>
      </c>
      <c r="E436" s="29">
        <v>590</v>
      </c>
    </row>
    <row r="437" spans="2:5" ht="15.6" x14ac:dyDescent="0.3">
      <c r="B437" s="234">
        <v>44311</v>
      </c>
      <c r="C437" s="34">
        <v>58.1361236064932</v>
      </c>
      <c r="D437" s="34">
        <v>517</v>
      </c>
      <c r="E437" s="29">
        <v>537</v>
      </c>
    </row>
    <row r="438" spans="2:5" ht="15.6" x14ac:dyDescent="0.3">
      <c r="B438" s="234">
        <v>44312</v>
      </c>
      <c r="C438" s="34">
        <v>59.0178396392864</v>
      </c>
      <c r="D438" s="34">
        <v>595</v>
      </c>
      <c r="E438" s="29">
        <v>1133</v>
      </c>
    </row>
    <row r="439" spans="2:5" ht="15.6" x14ac:dyDescent="0.3">
      <c r="B439" s="234">
        <v>44313</v>
      </c>
      <c r="C439" s="34">
        <v>60.4993534268378</v>
      </c>
      <c r="D439" s="34">
        <v>601</v>
      </c>
      <c r="E439" s="29">
        <v>926</v>
      </c>
    </row>
    <row r="440" spans="2:5" ht="15.6" x14ac:dyDescent="0.3">
      <c r="B440" s="234">
        <v>44314</v>
      </c>
      <c r="C440" s="34">
        <v>59.865058270292401</v>
      </c>
      <c r="D440" s="34">
        <v>598</v>
      </c>
      <c r="E440" s="29">
        <v>852</v>
      </c>
    </row>
    <row r="441" spans="2:5" ht="15.6" x14ac:dyDescent="0.3">
      <c r="B441" s="234">
        <v>44315</v>
      </c>
      <c r="C441" s="34">
        <v>60.010373443983397</v>
      </c>
      <c r="D441" s="34">
        <v>519</v>
      </c>
      <c r="E441" s="29">
        <v>937</v>
      </c>
    </row>
    <row r="442" spans="2:5" ht="15.6" x14ac:dyDescent="0.3">
      <c r="B442" s="234">
        <v>44316</v>
      </c>
      <c r="C442" s="34">
        <v>60.5128739706036</v>
      </c>
      <c r="D442" s="34">
        <v>519</v>
      </c>
      <c r="E442" s="29">
        <v>830</v>
      </c>
    </row>
    <row r="443" spans="2:5" ht="15.6" x14ac:dyDescent="0.3">
      <c r="B443" s="234">
        <v>44317</v>
      </c>
      <c r="C443" s="34">
        <v>60.551033187225997</v>
      </c>
      <c r="D443" s="34">
        <v>431</v>
      </c>
      <c r="E443" s="29">
        <v>587</v>
      </c>
    </row>
    <row r="444" spans="2:5" ht="15.6" x14ac:dyDescent="0.3">
      <c r="B444" s="234">
        <v>44318</v>
      </c>
      <c r="C444" s="34">
        <v>61.042421658495002</v>
      </c>
      <c r="D444" s="34">
        <v>392</v>
      </c>
      <c r="E444" s="29">
        <v>462</v>
      </c>
    </row>
    <row r="445" spans="2:5" ht="15.6" x14ac:dyDescent="0.3">
      <c r="B445" s="234">
        <v>44319</v>
      </c>
      <c r="C445" s="34">
        <v>59.932279909706502</v>
      </c>
      <c r="D445" s="34">
        <v>490</v>
      </c>
      <c r="E445" s="29">
        <v>716</v>
      </c>
    </row>
    <row r="446" spans="2:5" ht="15.6" x14ac:dyDescent="0.3">
      <c r="B446" s="234">
        <v>44320</v>
      </c>
      <c r="C446" s="34">
        <v>60.042002873880797</v>
      </c>
      <c r="D446" s="34">
        <v>666</v>
      </c>
      <c r="E446" s="29">
        <v>1048</v>
      </c>
    </row>
    <row r="447" spans="2:5" ht="15.6" x14ac:dyDescent="0.3">
      <c r="B447" s="234">
        <v>44321</v>
      </c>
      <c r="C447" s="34">
        <v>60.402466731580702</v>
      </c>
      <c r="D447" s="34">
        <v>643</v>
      </c>
      <c r="E447" s="29">
        <v>1003</v>
      </c>
    </row>
    <row r="448" spans="2:5" ht="15.6" x14ac:dyDescent="0.3">
      <c r="B448" s="234">
        <v>44322</v>
      </c>
      <c r="C448" s="34">
        <v>61.155698234349899</v>
      </c>
      <c r="D448" s="34">
        <v>489</v>
      </c>
      <c r="E448" s="29">
        <v>1069</v>
      </c>
    </row>
    <row r="449" spans="2:5" ht="15.6" x14ac:dyDescent="0.3">
      <c r="B449" s="234">
        <v>44323</v>
      </c>
      <c r="C449" s="34">
        <v>62.145512480085003</v>
      </c>
      <c r="D449" s="34">
        <v>453</v>
      </c>
      <c r="E449" s="29">
        <v>966</v>
      </c>
    </row>
    <row r="450" spans="2:5" ht="15.6" x14ac:dyDescent="0.3">
      <c r="B450" s="234">
        <v>44324</v>
      </c>
      <c r="C450" s="34">
        <v>62.246835443038002</v>
      </c>
      <c r="D450" s="34">
        <v>446</v>
      </c>
      <c r="E450" s="29">
        <v>637</v>
      </c>
    </row>
    <row r="451" spans="2:5" ht="15.6" x14ac:dyDescent="0.3">
      <c r="B451" s="234">
        <v>44325</v>
      </c>
      <c r="C451" s="34">
        <v>62.335408798611802</v>
      </c>
      <c r="D451" s="34">
        <v>503</v>
      </c>
      <c r="E451" s="29">
        <v>668</v>
      </c>
    </row>
    <row r="452" spans="2:5" ht="15.6" x14ac:dyDescent="0.3">
      <c r="B452" s="234">
        <v>44326</v>
      </c>
      <c r="C452" s="34">
        <v>62.773512476007703</v>
      </c>
      <c r="D452" s="34">
        <v>679</v>
      </c>
      <c r="E452" s="29">
        <v>1150</v>
      </c>
    </row>
    <row r="453" spans="2:5" ht="15.6" x14ac:dyDescent="0.3">
      <c r="B453" s="234">
        <v>44327</v>
      </c>
      <c r="C453" s="34">
        <v>62.8521126760564</v>
      </c>
      <c r="D453" s="34">
        <v>585</v>
      </c>
      <c r="E453" s="29">
        <v>933</v>
      </c>
    </row>
    <row r="454" spans="2:5" ht="15.6" x14ac:dyDescent="0.3">
      <c r="B454" s="234">
        <v>44328</v>
      </c>
      <c r="C454" s="34">
        <v>63.397129186602903</v>
      </c>
      <c r="D454" s="34">
        <v>517</v>
      </c>
      <c r="E454" s="29">
        <v>937</v>
      </c>
    </row>
    <row r="455" spans="2:5" ht="15.6" x14ac:dyDescent="0.3">
      <c r="B455" s="234">
        <v>44329</v>
      </c>
      <c r="C455" s="34">
        <v>61.948717948717899</v>
      </c>
      <c r="D455" s="34">
        <v>527</v>
      </c>
      <c r="E455" s="29">
        <v>749</v>
      </c>
    </row>
    <row r="456" spans="2:5" ht="15.6" x14ac:dyDescent="0.3">
      <c r="B456" s="234">
        <v>44330</v>
      </c>
      <c r="C456" s="34">
        <v>60.333747927031503</v>
      </c>
      <c r="D456" s="34">
        <v>570</v>
      </c>
      <c r="E456" s="29">
        <v>747</v>
      </c>
    </row>
    <row r="457" spans="2:5" ht="15.6" x14ac:dyDescent="0.3">
      <c r="B457" s="234">
        <v>44331</v>
      </c>
      <c r="C457" s="34">
        <v>60.255345650819997</v>
      </c>
      <c r="D457" s="34">
        <v>448</v>
      </c>
      <c r="E457" s="29">
        <v>621</v>
      </c>
    </row>
    <row r="458" spans="2:5" ht="15.6" x14ac:dyDescent="0.3">
      <c r="B458" s="234">
        <v>44332</v>
      </c>
      <c r="C458" s="34">
        <v>60.458512987695897</v>
      </c>
      <c r="D458" s="34">
        <v>434</v>
      </c>
      <c r="E458" s="29">
        <v>612</v>
      </c>
    </row>
    <row r="459" spans="2:5" ht="15.6" x14ac:dyDescent="0.3">
      <c r="B459" s="234">
        <v>44333</v>
      </c>
      <c r="C459" s="34">
        <v>61.257585268884696</v>
      </c>
      <c r="D459" s="34">
        <v>622</v>
      </c>
      <c r="E459" s="29">
        <v>1256</v>
      </c>
    </row>
    <row r="460" spans="2:5" ht="15.6" x14ac:dyDescent="0.3">
      <c r="B460" s="234">
        <v>44334</v>
      </c>
      <c r="C460" s="34">
        <v>62.900454775139004</v>
      </c>
      <c r="D460" s="34">
        <v>553</v>
      </c>
      <c r="E460" s="29">
        <v>1302</v>
      </c>
    </row>
    <row r="461" spans="2:5" ht="15.6" x14ac:dyDescent="0.3">
      <c r="B461" s="234">
        <v>44335</v>
      </c>
      <c r="C461" s="34">
        <v>64.609534951740301</v>
      </c>
      <c r="D461" s="34">
        <v>476</v>
      </c>
      <c r="E461" s="29">
        <v>1340</v>
      </c>
    </row>
    <row r="462" spans="2:5" ht="15.6" x14ac:dyDescent="0.3">
      <c r="B462" s="234">
        <v>44336</v>
      </c>
      <c r="C462" s="34">
        <v>65.732555952604898</v>
      </c>
      <c r="D462" s="34">
        <v>541</v>
      </c>
      <c r="E462" s="29">
        <v>1112</v>
      </c>
    </row>
    <row r="463" spans="2:5" ht="15.6" x14ac:dyDescent="0.3">
      <c r="B463" s="234">
        <v>44337</v>
      </c>
      <c r="C463" s="34">
        <v>65.918122169854897</v>
      </c>
      <c r="D463" s="34">
        <v>614</v>
      </c>
      <c r="E463" s="29">
        <v>890</v>
      </c>
    </row>
    <row r="464" spans="2:5" ht="15.6" x14ac:dyDescent="0.3">
      <c r="B464" s="234">
        <v>44338</v>
      </c>
      <c r="C464" s="34">
        <v>67.456427015250597</v>
      </c>
      <c r="D464" s="34">
        <v>345</v>
      </c>
      <c r="E464" s="29">
        <v>919</v>
      </c>
    </row>
    <row r="465" spans="2:5" ht="15.6" x14ac:dyDescent="0.3">
      <c r="B465" s="234">
        <v>44339</v>
      </c>
      <c r="C465" s="34">
        <v>69.001704188716502</v>
      </c>
      <c r="D465" s="34">
        <v>305</v>
      </c>
      <c r="E465" s="29">
        <v>874</v>
      </c>
    </row>
    <row r="466" spans="2:5" ht="15.6" x14ac:dyDescent="0.3">
      <c r="B466" s="234">
        <v>44340</v>
      </c>
      <c r="C466" s="34">
        <v>69.830597275585006</v>
      </c>
      <c r="D466" s="34">
        <v>621</v>
      </c>
      <c r="E466" s="29">
        <v>1560</v>
      </c>
    </row>
    <row r="467" spans="2:5" ht="15.6" x14ac:dyDescent="0.3">
      <c r="B467" s="234">
        <v>44341</v>
      </c>
      <c r="C467" s="34">
        <v>69.806419173719902</v>
      </c>
      <c r="D467" s="34">
        <v>701</v>
      </c>
      <c r="E467" s="29">
        <v>1635</v>
      </c>
    </row>
    <row r="468" spans="2:5" ht="15.6" x14ac:dyDescent="0.3">
      <c r="B468" s="234">
        <v>44342</v>
      </c>
      <c r="C468" s="34">
        <v>68.750986894047003</v>
      </c>
      <c r="D468" s="34">
        <v>831</v>
      </c>
      <c r="E468" s="29">
        <v>1718</v>
      </c>
    </row>
    <row r="469" spans="2:5" ht="15.6" x14ac:dyDescent="0.3">
      <c r="B469" s="234">
        <v>44343</v>
      </c>
      <c r="C469" s="34">
        <v>66.576206542467403</v>
      </c>
      <c r="D469" s="34">
        <v>1140</v>
      </c>
      <c r="E469" s="29">
        <v>1481</v>
      </c>
    </row>
    <row r="470" spans="2:5" ht="15.6" x14ac:dyDescent="0.3">
      <c r="B470" s="234">
        <v>44344</v>
      </c>
      <c r="C470" s="34">
        <v>68.539096052900703</v>
      </c>
      <c r="D470" s="34">
        <v>672</v>
      </c>
      <c r="E470" s="29">
        <v>1867</v>
      </c>
    </row>
    <row r="471" spans="2:5" ht="15.6" x14ac:dyDescent="0.3">
      <c r="B471" s="234">
        <v>44345</v>
      </c>
      <c r="C471" s="34">
        <v>70.445835462442503</v>
      </c>
      <c r="D471" s="34">
        <v>357</v>
      </c>
      <c r="E471" s="29">
        <v>1894</v>
      </c>
    </row>
    <row r="472" spans="2:5" ht="15.6" x14ac:dyDescent="0.3">
      <c r="B472" s="234">
        <v>44346</v>
      </c>
      <c r="C472" s="34">
        <v>71.530206197998297</v>
      </c>
      <c r="D472" s="34">
        <v>400</v>
      </c>
      <c r="E472" s="29">
        <v>1709</v>
      </c>
    </row>
    <row r="473" spans="2:5" ht="15.6" x14ac:dyDescent="0.3">
      <c r="B473" s="234">
        <v>44347</v>
      </c>
      <c r="C473" s="34">
        <v>72.366340692159</v>
      </c>
      <c r="D473" s="34">
        <v>618</v>
      </c>
      <c r="E473" s="29">
        <v>2054</v>
      </c>
    </row>
    <row r="474" spans="2:5" ht="15.6" x14ac:dyDescent="0.3">
      <c r="B474" s="234">
        <v>44348</v>
      </c>
      <c r="C474" s="34">
        <v>71.891805548160406</v>
      </c>
      <c r="D474" s="34">
        <v>1261</v>
      </c>
      <c r="E474" s="29">
        <v>2779</v>
      </c>
    </row>
    <row r="475" spans="2:5" ht="15.6" x14ac:dyDescent="0.3">
      <c r="B475" s="234">
        <v>44349</v>
      </c>
      <c r="C475" s="34">
        <v>70.171350905295895</v>
      </c>
      <c r="D475" s="34">
        <v>1697</v>
      </c>
      <c r="E475" s="29">
        <v>2672</v>
      </c>
    </row>
    <row r="476" spans="2:5" ht="15.6" x14ac:dyDescent="0.3">
      <c r="B476" s="234">
        <v>44350</v>
      </c>
      <c r="C476" s="34">
        <v>69.630879936037005</v>
      </c>
      <c r="D476" s="34">
        <v>1832</v>
      </c>
      <c r="E476" s="29">
        <v>2701</v>
      </c>
    </row>
    <row r="477" spans="2:5" ht="15.6" x14ac:dyDescent="0.3">
      <c r="B477" s="234">
        <v>44351</v>
      </c>
      <c r="C477" s="34">
        <v>68.620238679091003</v>
      </c>
      <c r="D477" s="34">
        <v>1513</v>
      </c>
      <c r="E477" s="29">
        <v>2981</v>
      </c>
    </row>
    <row r="478" spans="2:5" ht="15.6" x14ac:dyDescent="0.3">
      <c r="B478" s="234">
        <v>44352</v>
      </c>
      <c r="C478" s="34">
        <v>68.0478856922186</v>
      </c>
      <c r="D478" s="34">
        <v>953</v>
      </c>
      <c r="E478" s="29">
        <v>2725</v>
      </c>
    </row>
    <row r="479" spans="2:5" ht="15.6" x14ac:dyDescent="0.3">
      <c r="B479" s="234">
        <v>44353</v>
      </c>
      <c r="C479" s="34">
        <v>67.741700640652297</v>
      </c>
      <c r="D479" s="34">
        <v>988</v>
      </c>
      <c r="E479" s="29">
        <v>2698</v>
      </c>
    </row>
    <row r="480" spans="2:5" ht="15.6" x14ac:dyDescent="0.3">
      <c r="B480" s="234">
        <v>44354</v>
      </c>
      <c r="C480" s="34">
        <v>66.414972571797406</v>
      </c>
      <c r="D480" s="34">
        <v>2164</v>
      </c>
      <c r="E480" s="29">
        <v>4026</v>
      </c>
    </row>
    <row r="481" spans="2:5" ht="15.6" x14ac:dyDescent="0.3">
      <c r="B481" s="234">
        <v>44355</v>
      </c>
      <c r="C481" s="34">
        <v>65.005459839844704</v>
      </c>
      <c r="D481" s="34">
        <v>2390</v>
      </c>
      <c r="E481" s="29">
        <v>3628</v>
      </c>
    </row>
    <row r="482" spans="2:5" ht="15.6" x14ac:dyDescent="0.3">
      <c r="B482" s="234">
        <v>44356</v>
      </c>
      <c r="C482" s="34">
        <v>62.400759406282397</v>
      </c>
      <c r="D482" s="34">
        <v>3231</v>
      </c>
      <c r="E482" s="29">
        <v>2934</v>
      </c>
    </row>
    <row r="483" spans="2:5" ht="15.6" x14ac:dyDescent="0.3">
      <c r="B483" s="234">
        <v>44357</v>
      </c>
      <c r="C483" s="34">
        <v>58.534645863610201</v>
      </c>
      <c r="D483" s="34">
        <v>3883</v>
      </c>
      <c r="E483" s="29">
        <v>2355</v>
      </c>
    </row>
    <row r="484" spans="2:5" ht="15.6" x14ac:dyDescent="0.3">
      <c r="B484" s="234">
        <v>44358</v>
      </c>
      <c r="C484" s="34">
        <v>53.370520444140404</v>
      </c>
      <c r="D484" s="34">
        <v>4113</v>
      </c>
      <c r="E484" s="29">
        <v>1918</v>
      </c>
    </row>
    <row r="485" spans="2:5" ht="15.6" x14ac:dyDescent="0.3">
      <c r="B485" s="234">
        <v>44359</v>
      </c>
      <c r="C485" s="34">
        <v>48.558011331734001</v>
      </c>
      <c r="D485" s="34">
        <v>3387</v>
      </c>
      <c r="E485" s="29">
        <v>1467</v>
      </c>
    </row>
    <row r="486" spans="2:5" ht="15.6" x14ac:dyDescent="0.3">
      <c r="B486" s="234">
        <v>44360</v>
      </c>
      <c r="C486" s="34">
        <v>43.569403690257097</v>
      </c>
      <c r="D486" s="34">
        <v>3525</v>
      </c>
      <c r="E486" s="29">
        <v>1193</v>
      </c>
    </row>
    <row r="487" spans="2:5" ht="15.6" x14ac:dyDescent="0.3">
      <c r="B487" s="234">
        <v>44361</v>
      </c>
      <c r="C487" s="34">
        <v>35.735885896611698</v>
      </c>
      <c r="D487" s="34">
        <v>6460</v>
      </c>
      <c r="E487" s="29">
        <v>1513</v>
      </c>
    </row>
    <row r="488" spans="2:5" ht="15.6" x14ac:dyDescent="0.3">
      <c r="B488" s="234">
        <v>44362</v>
      </c>
      <c r="C488" s="34">
        <v>31.527425402456299</v>
      </c>
      <c r="D488" s="34">
        <v>5898</v>
      </c>
      <c r="E488" s="29">
        <v>2662</v>
      </c>
    </row>
    <row r="489" spans="2:5" ht="15.6" x14ac:dyDescent="0.3">
      <c r="B489" s="234">
        <v>44363</v>
      </c>
      <c r="C489" s="34">
        <v>28.9188034188034</v>
      </c>
      <c r="D489" s="34">
        <v>6000</v>
      </c>
      <c r="E489" s="29">
        <v>2426</v>
      </c>
    </row>
    <row r="490" spans="2:5" ht="15.6" x14ac:dyDescent="0.3">
      <c r="B490" s="234">
        <v>44364</v>
      </c>
      <c r="C490" s="34">
        <v>26.659478812783501</v>
      </c>
      <c r="D490" s="34">
        <v>6669</v>
      </c>
      <c r="E490" s="29">
        <v>1926</v>
      </c>
    </row>
    <row r="491" spans="2:5" ht="15.6" x14ac:dyDescent="0.3">
      <c r="B491" s="234">
        <v>44365</v>
      </c>
      <c r="C491" s="34">
        <v>27.5562352394595</v>
      </c>
      <c r="D491" s="34">
        <v>5484</v>
      </c>
      <c r="E491" s="29">
        <v>3048</v>
      </c>
    </row>
    <row r="492" spans="2:5" ht="15.6" x14ac:dyDescent="0.3">
      <c r="B492" s="234">
        <v>44366</v>
      </c>
      <c r="C492" s="34">
        <v>27.058713537771101</v>
      </c>
      <c r="D492" s="34">
        <v>4973</v>
      </c>
      <c r="E492" s="29">
        <v>1703</v>
      </c>
    </row>
    <row r="493" spans="2:5" ht="15.6" x14ac:dyDescent="0.3">
      <c r="B493" s="234">
        <v>44367</v>
      </c>
      <c r="C493" s="34">
        <v>27.287895369489899</v>
      </c>
      <c r="D493" s="34">
        <v>5045</v>
      </c>
      <c r="E493" s="29">
        <v>1932</v>
      </c>
    </row>
    <row r="494" spans="2:5" ht="15.6" x14ac:dyDescent="0.3">
      <c r="B494" s="234">
        <v>44368</v>
      </c>
      <c r="C494" s="34">
        <v>27.452526336979101</v>
      </c>
      <c r="D494" s="34">
        <v>9178</v>
      </c>
      <c r="E494" s="29">
        <v>2668</v>
      </c>
    </row>
    <row r="495" spans="2:5" ht="15.6" x14ac:dyDescent="0.3">
      <c r="B495" s="234">
        <v>44369</v>
      </c>
      <c r="C495" s="34">
        <v>26.435449776873099</v>
      </c>
      <c r="D495" s="34">
        <v>9633</v>
      </c>
      <c r="E495" s="29">
        <v>3180</v>
      </c>
    </row>
    <row r="496" spans="2:5" ht="15.6" x14ac:dyDescent="0.3">
      <c r="B496" s="234">
        <v>44370</v>
      </c>
      <c r="C496" s="34">
        <v>24.4921530976134</v>
      </c>
      <c r="D496" s="34">
        <v>11317</v>
      </c>
      <c r="E496" s="29">
        <v>2507</v>
      </c>
    </row>
    <row r="497" spans="2:5" ht="15.6" x14ac:dyDescent="0.3">
      <c r="B497" s="234">
        <v>44371</v>
      </c>
      <c r="C497" s="34">
        <v>24.046423420054499</v>
      </c>
      <c r="D497" s="34">
        <v>11241</v>
      </c>
      <c r="E497" s="29">
        <v>2967</v>
      </c>
    </row>
    <row r="498" spans="2:5" ht="15.6" x14ac:dyDescent="0.3">
      <c r="B498" s="234">
        <v>44372</v>
      </c>
      <c r="C498" s="34">
        <v>21.269061483023901</v>
      </c>
      <c r="D498" s="34">
        <v>11756</v>
      </c>
      <c r="E498" s="29">
        <v>2101</v>
      </c>
    </row>
    <row r="499" spans="2:5" ht="15.6" x14ac:dyDescent="0.3">
      <c r="B499" s="234">
        <v>44373</v>
      </c>
      <c r="C499" s="34">
        <v>21.799946602899698</v>
      </c>
      <c r="D499" s="34">
        <v>9197</v>
      </c>
      <c r="E499" s="29">
        <v>3425</v>
      </c>
    </row>
    <row r="500" spans="2:5" ht="15.6" x14ac:dyDescent="0.3">
      <c r="B500" s="234">
        <v>44374</v>
      </c>
      <c r="C500" s="34">
        <v>21.063036541209598</v>
      </c>
      <c r="D500" s="34">
        <v>11147</v>
      </c>
      <c r="E500" s="29">
        <v>2756</v>
      </c>
    </row>
    <row r="501" spans="2:5" ht="15.6" x14ac:dyDescent="0.3">
      <c r="B501" s="234">
        <v>44375</v>
      </c>
      <c r="C501" s="34">
        <v>19.671511993879601</v>
      </c>
      <c r="D501" s="34">
        <v>18657</v>
      </c>
      <c r="E501" s="29">
        <v>3377</v>
      </c>
    </row>
    <row r="502" spans="2:5" ht="15.6" x14ac:dyDescent="0.3">
      <c r="B502" s="234">
        <v>44376</v>
      </c>
      <c r="C502" s="34">
        <v>19.493706839928301</v>
      </c>
      <c r="D502" s="34">
        <v>17385</v>
      </c>
      <c r="E502" s="29">
        <v>4829</v>
      </c>
    </row>
    <row r="503" spans="2:5" ht="15.6" x14ac:dyDescent="0.3">
      <c r="B503" s="234">
        <v>44377</v>
      </c>
      <c r="C503" s="34">
        <v>18.839122335602799</v>
      </c>
      <c r="D503" s="34">
        <v>19083</v>
      </c>
      <c r="E503" s="29">
        <v>3401</v>
      </c>
    </row>
    <row r="504" spans="2:5" ht="15.6" x14ac:dyDescent="0.3">
      <c r="B504" s="234">
        <v>44378</v>
      </c>
      <c r="C504" s="34">
        <v>18.1998600010769</v>
      </c>
      <c r="D504" s="34">
        <v>19116</v>
      </c>
      <c r="E504" s="29">
        <v>3771</v>
      </c>
    </row>
    <row r="505" spans="2:5" ht="15.6" x14ac:dyDescent="0.3">
      <c r="B505" s="234">
        <v>44379</v>
      </c>
      <c r="C505" s="34">
        <v>17.899158440348302</v>
      </c>
      <c r="D505" s="34">
        <v>18192</v>
      </c>
      <c r="E505" s="29">
        <v>3028</v>
      </c>
    </row>
    <row r="506" spans="2:5" ht="15.6" x14ac:dyDescent="0.3">
      <c r="B506" s="234">
        <v>44380</v>
      </c>
      <c r="C506" s="34">
        <v>16.235764957651</v>
      </c>
      <c r="D506" s="34">
        <v>16976</v>
      </c>
      <c r="E506" s="29">
        <v>2205</v>
      </c>
    </row>
    <row r="507" spans="2:5" ht="15.6" x14ac:dyDescent="0.3">
      <c r="B507" s="234">
        <v>44381</v>
      </c>
      <c r="C507" s="34">
        <v>16.251483590488998</v>
      </c>
      <c r="D507" s="34">
        <v>16192</v>
      </c>
      <c r="E507" s="29">
        <v>3762</v>
      </c>
    </row>
    <row r="508" spans="2:5" ht="15.6" x14ac:dyDescent="0.3">
      <c r="B508" s="234">
        <v>44382</v>
      </c>
      <c r="C508" s="34">
        <v>16.215940141474501</v>
      </c>
      <c r="D508" s="34">
        <v>24292</v>
      </c>
      <c r="E508" s="29">
        <v>4404</v>
      </c>
    </row>
    <row r="509" spans="2:5" ht="15.6" x14ac:dyDescent="0.3">
      <c r="B509" s="234">
        <v>44383</v>
      </c>
      <c r="C509" s="34">
        <v>14.2137072257217</v>
      </c>
      <c r="D509" s="34">
        <v>27240</v>
      </c>
      <c r="E509" s="29">
        <v>2806</v>
      </c>
    </row>
    <row r="510" spans="2:5" ht="15.6" x14ac:dyDescent="0.3">
      <c r="B510" s="234">
        <v>44384</v>
      </c>
      <c r="C510" s="34">
        <v>13.427843170948201</v>
      </c>
      <c r="D510" s="34">
        <v>29134</v>
      </c>
      <c r="E510" s="29">
        <v>3467</v>
      </c>
    </row>
    <row r="511" spans="2:5" ht="15.6" x14ac:dyDescent="0.3">
      <c r="B511" s="234">
        <v>44385</v>
      </c>
      <c r="C511" s="34">
        <v>12.6492137290518</v>
      </c>
      <c r="D511" s="34">
        <v>25229</v>
      </c>
      <c r="E511" s="29">
        <v>3100</v>
      </c>
    </row>
    <row r="512" spans="2:5" ht="15.6" x14ac:dyDescent="0.3">
      <c r="B512" s="234">
        <v>44386</v>
      </c>
      <c r="C512" s="34">
        <v>12.177697267226501</v>
      </c>
      <c r="D512" s="34">
        <v>24802</v>
      </c>
      <c r="E512" s="29">
        <v>2978</v>
      </c>
    </row>
    <row r="513" spans="2:5" ht="15.6" x14ac:dyDescent="0.3">
      <c r="B513" s="234">
        <v>44387</v>
      </c>
      <c r="C513" s="34">
        <v>11.806458010406701</v>
      </c>
      <c r="D513" s="34">
        <v>22096</v>
      </c>
      <c r="E513" s="29">
        <v>2105</v>
      </c>
    </row>
    <row r="514" spans="2:5" ht="15.6" x14ac:dyDescent="0.3">
      <c r="B514" s="234">
        <v>44388</v>
      </c>
      <c r="C514" s="34">
        <v>10.738387645914401</v>
      </c>
      <c r="D514" s="34">
        <v>23388</v>
      </c>
      <c r="E514" s="29">
        <v>2335</v>
      </c>
    </row>
    <row r="515" spans="2:5" ht="15.6" x14ac:dyDescent="0.3">
      <c r="B515" s="234">
        <v>44389</v>
      </c>
      <c r="C515" s="34">
        <v>9.1119224352619703</v>
      </c>
      <c r="D515" s="34">
        <v>36063</v>
      </c>
      <c r="E515" s="29">
        <v>2052</v>
      </c>
    </row>
    <row r="516" spans="2:5" ht="15.6" x14ac:dyDescent="0.3">
      <c r="B516" s="234">
        <v>44390</v>
      </c>
      <c r="C516" s="34">
        <v>8.2721204687550305</v>
      </c>
      <c r="D516" s="34">
        <v>38964</v>
      </c>
      <c r="E516" s="29">
        <v>1970</v>
      </c>
    </row>
    <row r="517" spans="2:5" ht="15.6" x14ac:dyDescent="0.3">
      <c r="B517" s="234">
        <v>44391</v>
      </c>
      <c r="C517" s="34">
        <v>7.8880396186021704</v>
      </c>
      <c r="D517" s="34">
        <v>43727</v>
      </c>
      <c r="E517" s="29">
        <v>3809</v>
      </c>
    </row>
    <row r="518" spans="2:5" ht="15.6" x14ac:dyDescent="0.3">
      <c r="B518" s="234">
        <v>44392</v>
      </c>
      <c r="C518" s="34">
        <v>6.9894385254140303</v>
      </c>
      <c r="D518" s="34">
        <v>51556</v>
      </c>
      <c r="E518" s="29">
        <v>2831</v>
      </c>
    </row>
    <row r="519" spans="2:5" ht="15.6" x14ac:dyDescent="0.3">
      <c r="B519" s="234">
        <v>44393</v>
      </c>
      <c r="C519" s="34">
        <v>6.7101717569528301</v>
      </c>
      <c r="D519" s="34">
        <v>45244</v>
      </c>
      <c r="E519" s="29">
        <v>3674</v>
      </c>
    </row>
    <row r="520" spans="2:5" ht="15.6" x14ac:dyDescent="0.3">
      <c r="B520" s="234">
        <v>44394</v>
      </c>
      <c r="C520" s="34">
        <v>6.5670423051771696</v>
      </c>
      <c r="D520" s="34">
        <v>31097</v>
      </c>
      <c r="E520" s="29">
        <v>2309</v>
      </c>
    </row>
    <row r="521" spans="2:5" ht="15.6" x14ac:dyDescent="0.3">
      <c r="B521" s="234">
        <v>44395</v>
      </c>
      <c r="C521" s="34">
        <v>6.5516514310588798</v>
      </c>
      <c r="D521" s="34">
        <v>28132</v>
      </c>
      <c r="E521" s="29">
        <v>2620</v>
      </c>
    </row>
    <row r="522" spans="2:5" ht="15.6" x14ac:dyDescent="0.3">
      <c r="B522" s="234">
        <v>44396</v>
      </c>
      <c r="C522" s="34">
        <v>7.2492552135054602</v>
      </c>
      <c r="D522" s="34">
        <v>36810</v>
      </c>
      <c r="E522" s="29">
        <v>4322</v>
      </c>
    </row>
    <row r="523" spans="2:5" ht="15.6" x14ac:dyDescent="0.3">
      <c r="B523" s="234">
        <v>44397</v>
      </c>
      <c r="C523" s="34">
        <v>8.1519004789965201</v>
      </c>
      <c r="D523" s="34">
        <v>29968</v>
      </c>
      <c r="E523" s="29">
        <v>4091</v>
      </c>
    </row>
    <row r="524" spans="2:5" ht="15.6" x14ac:dyDescent="0.3">
      <c r="B524" s="234">
        <v>44398</v>
      </c>
      <c r="C524" s="34">
        <v>8.6695130987227706</v>
      </c>
      <c r="D524" s="34">
        <v>26180</v>
      </c>
      <c r="E524" s="29">
        <v>3788</v>
      </c>
    </row>
    <row r="525" spans="2:5" ht="15.6" x14ac:dyDescent="0.3">
      <c r="B525" s="234">
        <v>44399</v>
      </c>
      <c r="C525" s="34">
        <v>10.4715831486313</v>
      </c>
      <c r="D525" s="34">
        <v>21500</v>
      </c>
      <c r="E525" s="29">
        <v>4803</v>
      </c>
    </row>
    <row r="526" spans="2:5" ht="15.6" x14ac:dyDescent="0.3">
      <c r="B526" s="234">
        <v>44400</v>
      </c>
      <c r="C526" s="34">
        <v>12.097474078472599</v>
      </c>
      <c r="D526" s="34">
        <v>18758</v>
      </c>
      <c r="E526" s="29">
        <v>4552</v>
      </c>
    </row>
    <row r="527" spans="2:5" ht="15.6" x14ac:dyDescent="0.3">
      <c r="B527" s="234">
        <v>44401</v>
      </c>
      <c r="C527" s="34">
        <v>13.7163950274894</v>
      </c>
      <c r="D527" s="34">
        <v>15366</v>
      </c>
      <c r="E527" s="29">
        <v>3916</v>
      </c>
    </row>
    <row r="528" spans="2:5" ht="15.6" x14ac:dyDescent="0.3">
      <c r="B528" s="234">
        <v>44402</v>
      </c>
      <c r="C528" s="34">
        <v>15.726856704058401</v>
      </c>
      <c r="D528" s="34">
        <v>13841</v>
      </c>
      <c r="E528" s="29">
        <v>4839</v>
      </c>
    </row>
    <row r="529" spans="2:5" ht="15.6" x14ac:dyDescent="0.3">
      <c r="B529" s="234">
        <v>44403</v>
      </c>
      <c r="C529" s="34">
        <v>16.722052071716099</v>
      </c>
      <c r="D529" s="34">
        <v>21490</v>
      </c>
      <c r="E529" s="29">
        <v>3549</v>
      </c>
    </row>
    <row r="530" spans="2:5" ht="15.6" x14ac:dyDescent="0.3">
      <c r="B530" s="234">
        <v>44404</v>
      </c>
      <c r="C530" s="34">
        <v>17.500523466243902</v>
      </c>
      <c r="D530" s="34">
        <v>20767</v>
      </c>
      <c r="E530" s="29">
        <v>3806</v>
      </c>
    </row>
    <row r="531" spans="2:5" ht="15.6" x14ac:dyDescent="0.3">
      <c r="B531" s="234">
        <v>44405</v>
      </c>
      <c r="C531" s="34">
        <v>18.346475566509099</v>
      </c>
      <c r="D531" s="34">
        <v>21134</v>
      </c>
      <c r="E531" s="29">
        <v>4386</v>
      </c>
    </row>
    <row r="532" spans="2:5" ht="15.6" x14ac:dyDescent="0.3">
      <c r="B532" s="234">
        <v>44406</v>
      </c>
      <c r="C532" s="34">
        <v>18.794224636236802</v>
      </c>
      <c r="D532" s="34">
        <v>19015</v>
      </c>
      <c r="E532" s="29">
        <v>5125</v>
      </c>
    </row>
    <row r="533" spans="2:5" ht="15.6" x14ac:dyDescent="0.3">
      <c r="B533" s="234">
        <v>44407</v>
      </c>
      <c r="C533" s="34">
        <v>18.719672462596002</v>
      </c>
      <c r="D533" s="34">
        <v>17031</v>
      </c>
      <c r="E533" s="29">
        <v>4007</v>
      </c>
    </row>
    <row r="534" spans="2:5" ht="15.6" x14ac:dyDescent="0.3">
      <c r="B534" s="234">
        <v>44408</v>
      </c>
      <c r="C534" s="34">
        <v>18.932770961145199</v>
      </c>
      <c r="D534" s="34">
        <v>13576</v>
      </c>
      <c r="E534" s="29">
        <v>3914</v>
      </c>
    </row>
    <row r="535" spans="2:5" ht="15.6" x14ac:dyDescent="0.3">
      <c r="B535" s="234">
        <v>44409</v>
      </c>
      <c r="C535" s="34">
        <v>18.133309274165001</v>
      </c>
      <c r="D535" s="34">
        <v>14022</v>
      </c>
      <c r="E535" s="29">
        <v>3351</v>
      </c>
    </row>
    <row r="536" spans="2:5" ht="15.6" x14ac:dyDescent="0.3">
      <c r="B536" s="234">
        <v>44410</v>
      </c>
      <c r="C536" s="34">
        <v>18.248320894321001</v>
      </c>
      <c r="D536" s="34">
        <v>21408</v>
      </c>
      <c r="E536" s="29">
        <v>3749</v>
      </c>
    </row>
    <row r="537" spans="2:5" ht="15.6" x14ac:dyDescent="0.3">
      <c r="B537" s="234">
        <v>44411</v>
      </c>
      <c r="C537" s="34">
        <v>18.6654056057566</v>
      </c>
      <c r="D537" s="34">
        <v>21088</v>
      </c>
      <c r="E537" s="29">
        <v>4676</v>
      </c>
    </row>
    <row r="538" spans="2:5" ht="15.6" x14ac:dyDescent="0.3">
      <c r="B538" s="234">
        <v>44412</v>
      </c>
      <c r="C538" s="34">
        <v>18.9035880961716</v>
      </c>
      <c r="D538" s="34">
        <v>22101</v>
      </c>
      <c r="E538" s="29">
        <v>5071</v>
      </c>
    </row>
    <row r="539" spans="2:5" ht="15.6" x14ac:dyDescent="0.3">
      <c r="B539" s="234">
        <v>44413</v>
      </c>
      <c r="C539" s="34">
        <v>18.123150714797401</v>
      </c>
      <c r="D539" s="34">
        <v>22215</v>
      </c>
      <c r="E539" s="29">
        <v>4326</v>
      </c>
    </row>
    <row r="540" spans="2:5" ht="15.6" x14ac:dyDescent="0.3">
      <c r="B540" s="234">
        <v>44414</v>
      </c>
      <c r="C540" s="34">
        <v>17.776211777682501</v>
      </c>
      <c r="D540" s="34">
        <v>19771</v>
      </c>
      <c r="E540" s="29">
        <v>3922</v>
      </c>
    </row>
    <row r="541" spans="2:5" ht="15.6" x14ac:dyDescent="0.3">
      <c r="B541" s="234">
        <v>44415</v>
      </c>
      <c r="C541" s="34">
        <v>17.6588506864294</v>
      </c>
      <c r="D541" s="34">
        <v>14945</v>
      </c>
      <c r="E541" s="29">
        <v>3975</v>
      </c>
    </row>
    <row r="542" spans="2:5" ht="15.6" x14ac:dyDescent="0.3">
      <c r="B542" s="234">
        <v>44416</v>
      </c>
      <c r="C542" s="34">
        <v>17.890844709949</v>
      </c>
      <c r="D542" s="34">
        <v>14820</v>
      </c>
      <c r="E542" s="29">
        <v>3990</v>
      </c>
    </row>
    <row r="543" spans="2:5" ht="15.6" x14ac:dyDescent="0.3">
      <c r="B543" s="234">
        <v>44417</v>
      </c>
      <c r="C543" s="34">
        <v>17.6818064840472</v>
      </c>
      <c r="D543" s="34">
        <v>22603</v>
      </c>
      <c r="E543" s="29">
        <v>3584</v>
      </c>
    </row>
    <row r="544" spans="2:5" ht="15.6" x14ac:dyDescent="0.3">
      <c r="B544" s="234">
        <v>44418</v>
      </c>
      <c r="C544" s="34">
        <v>17.5692088620848</v>
      </c>
      <c r="D544" s="34">
        <v>21319</v>
      </c>
      <c r="E544" s="29">
        <v>4497</v>
      </c>
    </row>
    <row r="545" spans="2:5" ht="15.6" x14ac:dyDescent="0.3">
      <c r="B545" s="234">
        <v>44419</v>
      </c>
      <c r="C545" s="34">
        <v>16.7774196065719</v>
      </c>
      <c r="D545" s="34">
        <v>22965</v>
      </c>
      <c r="E545" s="29">
        <v>3655</v>
      </c>
    </row>
    <row r="546" spans="2:5" ht="15.6" x14ac:dyDescent="0.3">
      <c r="B546" s="234">
        <v>44420</v>
      </c>
      <c r="C546" s="34">
        <v>16.9888507100464</v>
      </c>
      <c r="D546" s="34">
        <v>21764</v>
      </c>
      <c r="E546" s="29">
        <v>4658</v>
      </c>
    </row>
    <row r="547" spans="2:5" ht="15.6" x14ac:dyDescent="0.3">
      <c r="B547" s="234">
        <v>44421</v>
      </c>
      <c r="C547" s="34">
        <v>16.340709160236599</v>
      </c>
      <c r="D547" s="34">
        <v>20906</v>
      </c>
      <c r="E547" s="29">
        <v>2854</v>
      </c>
    </row>
    <row r="548" spans="2:5" ht="15.6" x14ac:dyDescent="0.3">
      <c r="B548" s="234">
        <v>44422</v>
      </c>
      <c r="C548" s="34">
        <v>16.216667362183401</v>
      </c>
      <c r="D548" s="34">
        <v>16162</v>
      </c>
      <c r="E548" s="29">
        <v>3964</v>
      </c>
    </row>
    <row r="549" spans="2:5" ht="15.6" x14ac:dyDescent="0.3">
      <c r="B549" s="234">
        <v>44423</v>
      </c>
      <c r="C549" s="34">
        <v>16.421073819940698</v>
      </c>
      <c r="D549" s="34">
        <v>15455</v>
      </c>
      <c r="E549" s="29">
        <v>4525</v>
      </c>
    </row>
    <row r="550" spans="2:5" ht="15.6" x14ac:dyDescent="0.3">
      <c r="B550" s="234">
        <v>44424</v>
      </c>
      <c r="C550" s="34">
        <v>16.57338543881</v>
      </c>
      <c r="D550" s="34">
        <v>24675</v>
      </c>
      <c r="E550" s="29">
        <v>4304</v>
      </c>
    </row>
    <row r="551" spans="2:5" ht="15.6" x14ac:dyDescent="0.3">
      <c r="B551" s="234">
        <v>44425</v>
      </c>
      <c r="C551" s="34">
        <v>16.497207340704399</v>
      </c>
      <c r="D551" s="34">
        <v>24587</v>
      </c>
      <c r="E551" s="29">
        <v>4986</v>
      </c>
    </row>
    <row r="552" spans="2:5" ht="15.6" x14ac:dyDescent="0.3">
      <c r="B552" s="234">
        <v>44426</v>
      </c>
      <c r="C552" s="34">
        <v>17.4225478134437</v>
      </c>
      <c r="D552" s="34">
        <v>24116</v>
      </c>
      <c r="E552" s="29">
        <v>5864</v>
      </c>
    </row>
    <row r="553" spans="2:5" ht="15.6" x14ac:dyDescent="0.3">
      <c r="B553" s="234">
        <v>44427</v>
      </c>
      <c r="C553" s="34">
        <v>17.032890831729201</v>
      </c>
      <c r="D553" s="34">
        <v>23658</v>
      </c>
      <c r="E553" s="29">
        <v>4207</v>
      </c>
    </row>
    <row r="554" spans="2:5" ht="15.6" x14ac:dyDescent="0.3">
      <c r="B554" s="234">
        <v>44428</v>
      </c>
      <c r="C554" s="34">
        <v>16.980422311594499</v>
      </c>
      <c r="D554" s="34">
        <v>21419</v>
      </c>
      <c r="E554" s="29">
        <v>2845</v>
      </c>
    </row>
    <row r="555" spans="2:5" ht="15.6" x14ac:dyDescent="0.3">
      <c r="B555" s="234">
        <v>44429</v>
      </c>
      <c r="C555" s="34">
        <v>16.982530090725</v>
      </c>
      <c r="D555" s="34">
        <v>17347</v>
      </c>
      <c r="E555" s="29">
        <v>4211</v>
      </c>
    </row>
    <row r="556" spans="2:5" ht="15.6" x14ac:dyDescent="0.3">
      <c r="B556" s="234">
        <v>44430</v>
      </c>
      <c r="C556" s="34">
        <v>16.498290798663199</v>
      </c>
      <c r="D556" s="34">
        <v>17356</v>
      </c>
      <c r="E556" s="29">
        <v>3844</v>
      </c>
    </row>
    <row r="557" spans="2:5" ht="15.6" x14ac:dyDescent="0.3">
      <c r="B557" s="234">
        <v>44431</v>
      </c>
      <c r="C557" s="34">
        <v>16.561625223042501</v>
      </c>
      <c r="D557" s="34">
        <v>24427</v>
      </c>
      <c r="E557" s="29">
        <v>4394</v>
      </c>
    </row>
    <row r="558" spans="2:5" ht="15.6" x14ac:dyDescent="0.3">
      <c r="B558" s="234">
        <v>44432</v>
      </c>
      <c r="C558" s="34">
        <v>16.5145434920986</v>
      </c>
      <c r="D558" s="34">
        <v>22506</v>
      </c>
      <c r="E558" s="29">
        <v>4471</v>
      </c>
    </row>
    <row r="559" spans="2:5" ht="15.6" x14ac:dyDescent="0.3">
      <c r="B559" s="234">
        <v>44433</v>
      </c>
      <c r="C559" s="34">
        <v>16.068067842452201</v>
      </c>
      <c r="D559" s="34">
        <v>22241</v>
      </c>
      <c r="E559" s="29">
        <v>4544</v>
      </c>
    </row>
    <row r="560" spans="2:5" ht="15.6" x14ac:dyDescent="0.3">
      <c r="B560" s="234">
        <v>44434</v>
      </c>
      <c r="C560" s="34">
        <v>16.2377781089167</v>
      </c>
      <c r="D560" s="34">
        <v>20854</v>
      </c>
      <c r="E560" s="29">
        <v>4023</v>
      </c>
    </row>
    <row r="561" spans="2:5" ht="15.6" x14ac:dyDescent="0.3">
      <c r="B561" s="234">
        <v>44435</v>
      </c>
      <c r="C561" s="34">
        <v>17.742615424595002</v>
      </c>
      <c r="D561" s="34">
        <v>17710</v>
      </c>
      <c r="E561" s="29">
        <v>5237</v>
      </c>
    </row>
    <row r="562" spans="2:5" ht="15.6" x14ac:dyDescent="0.3">
      <c r="B562" s="234">
        <v>44436</v>
      </c>
      <c r="C562" s="34">
        <v>18.503394983977099</v>
      </c>
      <c r="D562" s="34">
        <v>14015</v>
      </c>
      <c r="E562" s="29">
        <v>5071</v>
      </c>
    </row>
    <row r="563" spans="2:5" ht="15.6" x14ac:dyDescent="0.3">
      <c r="B563" s="234">
        <v>44437</v>
      </c>
      <c r="C563" s="34">
        <v>18.766983391362999</v>
      </c>
      <c r="D563" s="34">
        <v>14266</v>
      </c>
      <c r="E563" s="29">
        <v>3684</v>
      </c>
    </row>
    <row r="564" spans="2:5" ht="15.6" x14ac:dyDescent="0.3">
      <c r="B564" s="234">
        <v>44438</v>
      </c>
      <c r="C564" s="34">
        <v>20.016652789342199</v>
      </c>
      <c r="D564" s="34">
        <v>18089</v>
      </c>
      <c r="E564" s="29">
        <v>5424</v>
      </c>
    </row>
    <row r="565" spans="2:5" ht="15.6" x14ac:dyDescent="0.3">
      <c r="B565" s="234">
        <v>44439</v>
      </c>
      <c r="C565" s="34">
        <v>20.544294114834798</v>
      </c>
      <c r="D565" s="34">
        <v>25783</v>
      </c>
      <c r="E565" s="29">
        <v>6395</v>
      </c>
    </row>
    <row r="566" spans="2:5" ht="15.6" x14ac:dyDescent="0.3">
      <c r="B566" s="234">
        <v>44440</v>
      </c>
      <c r="C566" s="34">
        <v>19.911571796673702</v>
      </c>
      <c r="D566" s="34">
        <v>26042</v>
      </c>
      <c r="E566" s="29">
        <v>4167</v>
      </c>
    </row>
    <row r="567" spans="2:5" ht="15.6" x14ac:dyDescent="0.3">
      <c r="B567" s="234">
        <v>44441</v>
      </c>
      <c r="C567" s="34">
        <v>19.580966964153099</v>
      </c>
      <c r="D567" s="34">
        <v>24846</v>
      </c>
      <c r="E567" s="29">
        <v>4293</v>
      </c>
    </row>
    <row r="568" spans="2:5" ht="15.6" x14ac:dyDescent="0.3">
      <c r="B568" s="234">
        <v>44442</v>
      </c>
      <c r="C568" s="34">
        <v>18.370235004401501</v>
      </c>
      <c r="D568" s="34">
        <v>23473</v>
      </c>
      <c r="E568" s="29">
        <v>3938</v>
      </c>
    </row>
    <row r="569" spans="2:5" ht="15.6" x14ac:dyDescent="0.3">
      <c r="B569" s="234">
        <v>44443</v>
      </c>
      <c r="C569" s="34">
        <v>17.0518982704222</v>
      </c>
      <c r="D569" s="34">
        <v>19194</v>
      </c>
      <c r="E569" s="29">
        <v>3283</v>
      </c>
    </row>
    <row r="570" spans="2:5" ht="15.6" x14ac:dyDescent="0.3">
      <c r="B570" s="234">
        <v>44444</v>
      </c>
      <c r="C570" s="34">
        <v>16.338200099584</v>
      </c>
      <c r="D570" s="34">
        <v>18834</v>
      </c>
      <c r="E570" s="29">
        <v>3016</v>
      </c>
    </row>
    <row r="571" spans="2:5" ht="15.6" x14ac:dyDescent="0.3">
      <c r="B571" s="234">
        <v>44445</v>
      </c>
      <c r="C571" s="34">
        <v>15.8769278065276</v>
      </c>
      <c r="D571" s="34">
        <v>26011</v>
      </c>
      <c r="E571" s="29">
        <v>5895</v>
      </c>
    </row>
    <row r="572" spans="2:5" ht="15.6" x14ac:dyDescent="0.3">
      <c r="B572" s="234">
        <v>44446</v>
      </c>
      <c r="C572" s="34">
        <v>15.043804095419</v>
      </c>
      <c r="D572" s="34">
        <v>22575</v>
      </c>
      <c r="E572" s="29">
        <v>3913</v>
      </c>
    </row>
    <row r="573" spans="2:5" ht="15.6" x14ac:dyDescent="0.3">
      <c r="B573" s="234">
        <v>44447</v>
      </c>
      <c r="C573" s="34">
        <v>15.437776724884399</v>
      </c>
      <c r="D573" s="34">
        <v>20341</v>
      </c>
      <c r="E573" s="29">
        <v>4009</v>
      </c>
    </row>
    <row r="574" spans="2:5" ht="15.6" x14ac:dyDescent="0.3">
      <c r="B574" s="234">
        <v>44448</v>
      </c>
      <c r="C574" s="34">
        <v>15.818963816438499</v>
      </c>
      <c r="D574" s="34">
        <v>18910</v>
      </c>
      <c r="E574" s="29">
        <v>4009</v>
      </c>
    </row>
    <row r="575" spans="2:5" ht="15.6" x14ac:dyDescent="0.3">
      <c r="B575" s="234">
        <v>44449</v>
      </c>
      <c r="C575" s="34">
        <v>16.692863324090901</v>
      </c>
      <c r="D575" s="34">
        <v>15648</v>
      </c>
      <c r="E575" s="29">
        <v>4231</v>
      </c>
    </row>
    <row r="576" spans="2:5" ht="15.6" x14ac:dyDescent="0.3">
      <c r="B576" s="234">
        <v>44450</v>
      </c>
      <c r="C576" s="34">
        <v>17.101754214273502</v>
      </c>
      <c r="D576" s="34">
        <v>13213</v>
      </c>
      <c r="E576" s="29">
        <v>2887</v>
      </c>
    </row>
    <row r="577" spans="2:5" ht="15.6" x14ac:dyDescent="0.3">
      <c r="B577" s="234">
        <v>44451</v>
      </c>
      <c r="C577" s="34">
        <v>17.9827560012154</v>
      </c>
      <c r="D577" s="34">
        <v>12863</v>
      </c>
      <c r="E577" s="29">
        <v>3463</v>
      </c>
    </row>
    <row r="578" spans="2:5" ht="15.6" x14ac:dyDescent="0.3">
      <c r="B578" s="234">
        <v>44452</v>
      </c>
      <c r="C578" s="34">
        <v>18.498422124871801</v>
      </c>
      <c r="D578" s="34">
        <v>18867</v>
      </c>
      <c r="E578" s="29">
        <v>5273</v>
      </c>
    </row>
    <row r="579" spans="2:5" ht="15.6" x14ac:dyDescent="0.3">
      <c r="B579" s="234">
        <v>44453</v>
      </c>
      <c r="C579" s="34">
        <v>19.1156818714095</v>
      </c>
      <c r="D579" s="34">
        <v>17581</v>
      </c>
      <c r="E579" s="29">
        <v>3879</v>
      </c>
    </row>
    <row r="580" spans="2:5" ht="15.6" x14ac:dyDescent="0.3">
      <c r="B580" s="234">
        <v>44454</v>
      </c>
      <c r="C580" s="34">
        <v>19.7986553556971</v>
      </c>
      <c r="D580" s="34">
        <v>16840</v>
      </c>
      <c r="E580" s="29">
        <v>4381</v>
      </c>
    </row>
    <row r="581" spans="2:5" ht="15.6" x14ac:dyDescent="0.3">
      <c r="B581" s="234">
        <v>44455</v>
      </c>
      <c r="C581" s="34">
        <v>20.6546605186827</v>
      </c>
      <c r="D581" s="34">
        <v>16323</v>
      </c>
      <c r="E581" s="29">
        <v>4868</v>
      </c>
    </row>
    <row r="582" spans="2:5" ht="15.6" x14ac:dyDescent="0.3">
      <c r="B582" s="234">
        <v>44456</v>
      </c>
      <c r="C582" s="34">
        <v>20.804061257775501</v>
      </c>
      <c r="D582" s="34">
        <v>16479</v>
      </c>
      <c r="E582" s="29">
        <v>4714</v>
      </c>
    </row>
    <row r="583" spans="2:5" ht="15.6" x14ac:dyDescent="0.3">
      <c r="B583" s="234">
        <v>44457</v>
      </c>
      <c r="C583" s="34">
        <v>20.637964452142398</v>
      </c>
      <c r="D583" s="34">
        <v>16514</v>
      </c>
      <c r="E583" s="29">
        <v>3449</v>
      </c>
    </row>
    <row r="584" spans="2:5" ht="15.6" x14ac:dyDescent="0.3">
      <c r="B584" s="234">
        <v>44458</v>
      </c>
      <c r="C584" s="34">
        <v>20.2733905975801</v>
      </c>
      <c r="D584" s="34">
        <v>18244</v>
      </c>
      <c r="E584" s="29">
        <v>4166</v>
      </c>
    </row>
    <row r="585" spans="2:5" ht="15.6" x14ac:dyDescent="0.3">
      <c r="B585" s="234">
        <v>44459</v>
      </c>
      <c r="C585" s="34">
        <v>19.008196513951798</v>
      </c>
      <c r="D585" s="34">
        <v>26080</v>
      </c>
      <c r="E585" s="29">
        <v>4598</v>
      </c>
    </row>
    <row r="586" spans="2:5" ht="15.6" x14ac:dyDescent="0.3">
      <c r="B586" s="234">
        <v>44460</v>
      </c>
      <c r="C586" s="34">
        <v>18.860989087140201</v>
      </c>
      <c r="D586" s="34">
        <v>24171</v>
      </c>
      <c r="E586" s="29">
        <v>5124</v>
      </c>
    </row>
    <row r="587" spans="2:5" ht="15.6" x14ac:dyDescent="0.3">
      <c r="B587" s="234">
        <v>44461</v>
      </c>
      <c r="C587" s="34">
        <v>17.6649563102842</v>
      </c>
      <c r="D587" s="34">
        <v>23718</v>
      </c>
      <c r="E587" s="29">
        <v>3446</v>
      </c>
    </row>
    <row r="588" spans="2:5" ht="15.6" x14ac:dyDescent="0.3">
      <c r="B588" s="234">
        <v>44462</v>
      </c>
      <c r="C588" s="34">
        <v>16.786563999302601</v>
      </c>
      <c r="D588" s="34">
        <v>22740</v>
      </c>
      <c r="E588" s="29">
        <v>4348</v>
      </c>
    </row>
    <row r="589" spans="2:5" ht="15.6" x14ac:dyDescent="0.3">
      <c r="B589" s="234">
        <v>44463</v>
      </c>
      <c r="C589" s="34">
        <v>16.701873672860899</v>
      </c>
      <c r="D589" s="34">
        <v>19954</v>
      </c>
      <c r="E589" s="29">
        <v>5230</v>
      </c>
    </row>
    <row r="590" spans="2:5" ht="15.6" x14ac:dyDescent="0.3">
      <c r="B590" s="234">
        <v>44464</v>
      </c>
      <c r="C590" s="34">
        <v>15.7432454453606</v>
      </c>
      <c r="D590" s="34">
        <v>20208</v>
      </c>
      <c r="E590" s="29">
        <v>2071</v>
      </c>
    </row>
    <row r="591" spans="2:5" ht="15.6" x14ac:dyDescent="0.3">
      <c r="B591" s="234">
        <v>44465</v>
      </c>
      <c r="C591" s="34">
        <v>15.3146676823871</v>
      </c>
      <c r="D591" s="34">
        <v>20985</v>
      </c>
      <c r="E591" s="29">
        <v>3730</v>
      </c>
    </row>
    <row r="592" spans="2:5" ht="15.6" x14ac:dyDescent="0.3">
      <c r="B592" s="234">
        <v>44466</v>
      </c>
      <c r="C592" s="34">
        <v>15.9122229907756</v>
      </c>
      <c r="D592" s="34">
        <v>27477</v>
      </c>
      <c r="E592" s="29">
        <v>6187</v>
      </c>
    </row>
    <row r="593" spans="2:5" ht="15.6" x14ac:dyDescent="0.3">
      <c r="B593" s="234">
        <v>44467</v>
      </c>
      <c r="C593" s="34">
        <v>15.393514219153801</v>
      </c>
      <c r="D593" s="34">
        <v>24353</v>
      </c>
      <c r="E593" s="29">
        <v>3996</v>
      </c>
    </row>
    <row r="594" spans="2:5" ht="15.6" x14ac:dyDescent="0.3">
      <c r="B594" s="234">
        <v>44468</v>
      </c>
      <c r="C594" s="34">
        <v>16.780894584960102</v>
      </c>
      <c r="D594" s="34">
        <v>21161</v>
      </c>
      <c r="E594" s="29">
        <v>6072</v>
      </c>
    </row>
    <row r="595" spans="2:5" ht="15.6" x14ac:dyDescent="0.3">
      <c r="B595" s="234">
        <v>44469</v>
      </c>
      <c r="C595" s="34">
        <v>16.757770546463</v>
      </c>
      <c r="D595" s="34">
        <v>21649</v>
      </c>
      <c r="E595" s="29">
        <v>4076</v>
      </c>
    </row>
    <row r="596" spans="2:5" ht="15.6" x14ac:dyDescent="0.3">
      <c r="B596" s="234">
        <v>44470</v>
      </c>
      <c r="C596" s="34">
        <v>15.8703522848063</v>
      </c>
      <c r="D596" s="34">
        <v>20087</v>
      </c>
      <c r="E596" s="29">
        <v>3281</v>
      </c>
    </row>
    <row r="597" spans="2:5" ht="15.6" x14ac:dyDescent="0.3">
      <c r="B597" s="234">
        <v>44471</v>
      </c>
      <c r="C597" s="34">
        <v>16.267695287422601</v>
      </c>
      <c r="D597" s="34">
        <v>18193</v>
      </c>
      <c r="E597" s="29">
        <v>2559</v>
      </c>
    </row>
    <row r="598" spans="2:5" ht="15.6" x14ac:dyDescent="0.3">
      <c r="B598" s="234">
        <v>44472</v>
      </c>
      <c r="C598" s="34">
        <v>16.408949644665601</v>
      </c>
      <c r="D598" s="34">
        <v>20931</v>
      </c>
      <c r="E598" s="29">
        <v>4030</v>
      </c>
    </row>
    <row r="599" spans="2:5" ht="15.6" x14ac:dyDescent="0.3">
      <c r="B599" s="234">
        <v>44473</v>
      </c>
      <c r="C599" s="34">
        <v>15.9249803401954</v>
      </c>
      <c r="D599" s="34">
        <v>29718</v>
      </c>
      <c r="E599" s="29">
        <v>5552</v>
      </c>
    </row>
    <row r="600" spans="2:5" ht="15.6" x14ac:dyDescent="0.3">
      <c r="B600" s="234">
        <v>44474</v>
      </c>
      <c r="C600" s="34">
        <v>15.8712730011723</v>
      </c>
      <c r="D600" s="34">
        <v>26863</v>
      </c>
      <c r="E600" s="29">
        <v>4351</v>
      </c>
    </row>
    <row r="601" spans="2:5" ht="15.6" x14ac:dyDescent="0.3">
      <c r="B601" s="234">
        <v>44475</v>
      </c>
      <c r="C601" s="34">
        <v>14.6026550281869</v>
      </c>
      <c r="D601" s="34">
        <v>26919</v>
      </c>
      <c r="E601" s="29">
        <v>4256</v>
      </c>
    </row>
    <row r="602" spans="2:5" ht="15.6" x14ac:dyDescent="0.3">
      <c r="B602" s="234">
        <v>44476</v>
      </c>
      <c r="C602" s="34">
        <v>14.6664306307218</v>
      </c>
      <c r="D602" s="34">
        <v>26002</v>
      </c>
      <c r="E602" s="29">
        <v>4968</v>
      </c>
    </row>
    <row r="603" spans="2:5" ht="15.6" x14ac:dyDescent="0.3">
      <c r="B603" s="234">
        <v>44477</v>
      </c>
      <c r="C603" s="34">
        <v>14.6614782158954</v>
      </c>
      <c r="D603" s="34">
        <v>24624</v>
      </c>
      <c r="E603" s="29">
        <v>4049</v>
      </c>
    </row>
    <row r="604" spans="2:5" ht="15.6" x14ac:dyDescent="0.3">
      <c r="B604" s="234">
        <v>44478</v>
      </c>
      <c r="C604" s="34">
        <v>15.147730602402699</v>
      </c>
      <c r="D604" s="34">
        <v>21591</v>
      </c>
      <c r="E604" s="29">
        <v>4329</v>
      </c>
    </row>
    <row r="605" spans="2:5" ht="15.6" x14ac:dyDescent="0.3">
      <c r="B605" s="234">
        <v>44479</v>
      </c>
      <c r="C605" s="34">
        <v>15.052316609582601</v>
      </c>
      <c r="D605" s="34">
        <v>24841</v>
      </c>
      <c r="E605" s="29">
        <v>4489</v>
      </c>
    </row>
    <row r="606" spans="2:5" ht="15.6" x14ac:dyDescent="0.3">
      <c r="B606" s="234">
        <v>44480</v>
      </c>
      <c r="C606" s="34">
        <v>14.1375750322056</v>
      </c>
      <c r="D606" s="34">
        <v>37118</v>
      </c>
      <c r="E606" s="29">
        <v>4506</v>
      </c>
    </row>
    <row r="607" spans="2:5" ht="15.6" x14ac:dyDescent="0.3">
      <c r="B607" s="234">
        <v>44481</v>
      </c>
      <c r="C607" s="34">
        <v>14.1024512995583</v>
      </c>
      <c r="D607" s="34">
        <v>34157</v>
      </c>
      <c r="E607" s="29">
        <v>5459</v>
      </c>
    </row>
    <row r="608" spans="2:5" ht="15.6" x14ac:dyDescent="0.3">
      <c r="B608" s="234">
        <v>44482</v>
      </c>
      <c r="C608" s="34">
        <v>13.547187789792501</v>
      </c>
      <c r="D608" s="34">
        <v>34902</v>
      </c>
      <c r="E608" s="29">
        <v>4047</v>
      </c>
    </row>
    <row r="609" spans="2:5" ht="15.6" x14ac:dyDescent="0.3">
      <c r="B609" s="234">
        <v>44483</v>
      </c>
      <c r="C609" s="34">
        <v>12.585616438356199</v>
      </c>
      <c r="D609" s="34">
        <v>34114</v>
      </c>
      <c r="E609" s="29">
        <v>3550</v>
      </c>
    </row>
    <row r="610" spans="2:5" ht="15.6" x14ac:dyDescent="0.3">
      <c r="B610" s="234">
        <v>44484</v>
      </c>
      <c r="C610" s="34">
        <v>12.139551728300701</v>
      </c>
      <c r="D610" s="34">
        <v>31619</v>
      </c>
      <c r="E610" s="29">
        <v>3788</v>
      </c>
    </row>
    <row r="611" spans="2:5" ht="15.6" x14ac:dyDescent="0.3">
      <c r="B611" s="234">
        <v>44485</v>
      </c>
      <c r="C611" s="34">
        <v>11.629655423479299</v>
      </c>
      <c r="D611" s="34">
        <v>26575</v>
      </c>
      <c r="E611" s="29">
        <v>3551</v>
      </c>
    </row>
    <row r="612" spans="2:5" ht="15.6" x14ac:dyDescent="0.3">
      <c r="B612" s="234">
        <v>44486</v>
      </c>
      <c r="C612" s="34">
        <v>10.9510621509136</v>
      </c>
      <c r="D612" s="34">
        <v>31735</v>
      </c>
      <c r="E612" s="29">
        <v>3411</v>
      </c>
    </row>
    <row r="613" spans="2:5" ht="15.6" x14ac:dyDescent="0.3">
      <c r="B613" s="234">
        <v>44487</v>
      </c>
      <c r="C613" s="34">
        <v>11.169559483185401</v>
      </c>
      <c r="D613" s="34">
        <v>41962</v>
      </c>
      <c r="E613" s="29">
        <v>5751</v>
      </c>
    </row>
    <row r="614" spans="2:5" ht="15.6" x14ac:dyDescent="0.3">
      <c r="B614" s="234">
        <v>44488</v>
      </c>
      <c r="C614" s="34">
        <v>11.211567164179099</v>
      </c>
      <c r="D614" s="34">
        <v>37046</v>
      </c>
      <c r="E614" s="29">
        <v>5949</v>
      </c>
    </row>
    <row r="615" spans="2:5" ht="15.6" x14ac:dyDescent="0.3">
      <c r="B615" s="234">
        <v>44489</v>
      </c>
      <c r="C615" s="34">
        <v>11.3410055049123</v>
      </c>
      <c r="D615" s="34">
        <v>37081</v>
      </c>
      <c r="E615" s="29">
        <v>4717</v>
      </c>
    </row>
    <row r="616" spans="2:5" ht="15.6" x14ac:dyDescent="0.3">
      <c r="B616" s="234">
        <v>44490</v>
      </c>
      <c r="C616" s="34">
        <v>11.7337342081488</v>
      </c>
      <c r="D616" s="34">
        <v>32368</v>
      </c>
      <c r="E616" s="29">
        <v>4523</v>
      </c>
    </row>
    <row r="617" spans="2:5" ht="15.6" x14ac:dyDescent="0.3">
      <c r="B617" s="234">
        <v>44491</v>
      </c>
      <c r="C617" s="34">
        <v>12.073805758972499</v>
      </c>
      <c r="D617" s="34">
        <v>28447</v>
      </c>
      <c r="E617" s="29">
        <v>4397</v>
      </c>
    </row>
    <row r="618" spans="2:5" ht="15.6" x14ac:dyDescent="0.3">
      <c r="B618" s="234">
        <v>44492</v>
      </c>
      <c r="C618" s="34">
        <v>12.7751647698861</v>
      </c>
      <c r="D618" s="34">
        <v>23359</v>
      </c>
      <c r="E618" s="29">
        <v>5231</v>
      </c>
    </row>
    <row r="619" spans="2:5" ht="15.6" x14ac:dyDescent="0.3">
      <c r="B619" s="234">
        <v>44493</v>
      </c>
      <c r="C619" s="34">
        <v>13.436986523285301</v>
      </c>
      <c r="D619" s="34">
        <v>24162</v>
      </c>
      <c r="E619" s="29">
        <v>4269</v>
      </c>
    </row>
    <row r="620" spans="2:5" ht="15.6" x14ac:dyDescent="0.3">
      <c r="B620" s="234">
        <v>44494</v>
      </c>
      <c r="C620" s="34">
        <v>13.6097395198209</v>
      </c>
      <c r="D620" s="34">
        <v>33612</v>
      </c>
      <c r="E620" s="29">
        <v>4954</v>
      </c>
    </row>
    <row r="621" spans="2:5" ht="15.6" x14ac:dyDescent="0.3">
      <c r="B621" s="234">
        <v>44495</v>
      </c>
      <c r="C621" s="34">
        <v>13.8359865331061</v>
      </c>
      <c r="D621" s="34">
        <v>28273</v>
      </c>
      <c r="E621" s="29">
        <v>5197</v>
      </c>
    </row>
    <row r="622" spans="2:5" ht="15.6" x14ac:dyDescent="0.3">
      <c r="B622" s="234">
        <v>44496</v>
      </c>
      <c r="C622" s="34">
        <v>14.386785395194099</v>
      </c>
      <c r="D622" s="34">
        <v>30048</v>
      </c>
      <c r="E622" s="29">
        <v>5083</v>
      </c>
    </row>
    <row r="623" spans="2:5" ht="15.6" x14ac:dyDescent="0.3">
      <c r="B623" s="234">
        <v>44497</v>
      </c>
      <c r="C623" s="34">
        <v>14.497495942298199</v>
      </c>
      <c r="D623" s="34">
        <v>29119</v>
      </c>
      <c r="E623" s="29">
        <v>4275</v>
      </c>
    </row>
    <row r="624" spans="2:5" ht="15.6" x14ac:dyDescent="0.3">
      <c r="B624" s="234">
        <v>44498</v>
      </c>
      <c r="C624" s="34">
        <v>14.4584652311546</v>
      </c>
      <c r="D624" s="34">
        <v>28152</v>
      </c>
      <c r="E624" s="29">
        <v>4242</v>
      </c>
    </row>
    <row r="625" spans="2:5" ht="15.6" x14ac:dyDescent="0.3">
      <c r="B625" s="234">
        <v>44499</v>
      </c>
      <c r="C625" s="34">
        <v>14.5957782254533</v>
      </c>
      <c r="D625" s="34">
        <v>21646</v>
      </c>
      <c r="E625" s="29">
        <v>5308</v>
      </c>
    </row>
    <row r="626" spans="2:5" ht="15.6" x14ac:dyDescent="0.3">
      <c r="B626" s="234">
        <v>44500</v>
      </c>
      <c r="C626" s="34">
        <v>15.5788594292749</v>
      </c>
      <c r="D626" s="34">
        <v>21149</v>
      </c>
      <c r="E626" s="29">
        <v>6372</v>
      </c>
    </row>
    <row r="627" spans="2:5" ht="15.6" x14ac:dyDescent="0.3">
      <c r="B627" s="234">
        <v>44501</v>
      </c>
      <c r="C627" s="34">
        <v>16.061787376123299</v>
      </c>
      <c r="D627" s="34">
        <v>30662</v>
      </c>
      <c r="E627" s="29">
        <v>5698</v>
      </c>
    </row>
    <row r="628" spans="2:5" ht="15.6" x14ac:dyDescent="0.3">
      <c r="B628" s="234">
        <v>44502</v>
      </c>
      <c r="C628" s="34">
        <v>16.010357785707502</v>
      </c>
      <c r="D628" s="34">
        <v>25403</v>
      </c>
      <c r="E628" s="29">
        <v>4512</v>
      </c>
    </row>
    <row r="629" spans="2:5" ht="15.6" x14ac:dyDescent="0.3">
      <c r="B629" s="234">
        <v>44503</v>
      </c>
      <c r="C629" s="34">
        <v>16.838431935294501</v>
      </c>
      <c r="D629" s="34">
        <v>22362</v>
      </c>
      <c r="E629" s="29">
        <v>5734</v>
      </c>
    </row>
    <row r="630" spans="2:5" ht="15.6" x14ac:dyDescent="0.3">
      <c r="B630" s="234">
        <v>44504</v>
      </c>
      <c r="C630" s="34">
        <v>17.8567980847202</v>
      </c>
      <c r="D630" s="34">
        <v>20807</v>
      </c>
      <c r="E630" s="29">
        <v>5129</v>
      </c>
    </row>
    <row r="631" spans="2:5" ht="15.6" x14ac:dyDescent="0.3">
      <c r="B631" s="234">
        <v>44505</v>
      </c>
      <c r="C631" s="34">
        <v>19.192184119074199</v>
      </c>
      <c r="D631" s="34">
        <v>18183</v>
      </c>
      <c r="E631" s="29">
        <v>5298</v>
      </c>
    </row>
    <row r="632" spans="2:5" ht="15.6" x14ac:dyDescent="0.3">
      <c r="B632" s="234">
        <v>44506</v>
      </c>
      <c r="C632" s="34">
        <v>19.125912560145998</v>
      </c>
      <c r="D632" s="34">
        <v>17411</v>
      </c>
      <c r="E632" s="29">
        <v>4144</v>
      </c>
    </row>
    <row r="633" spans="2:5" ht="15.6" x14ac:dyDescent="0.3">
      <c r="B633" s="234">
        <v>44507</v>
      </c>
      <c r="C633" s="34">
        <v>18.665161967129698</v>
      </c>
      <c r="D633" s="34">
        <v>18685</v>
      </c>
      <c r="E633" s="29">
        <v>4714</v>
      </c>
    </row>
    <row r="634" spans="2:5" ht="15.6" x14ac:dyDescent="0.3">
      <c r="B634" s="234">
        <v>44508</v>
      </c>
      <c r="C634" s="34">
        <v>19.690593927224999</v>
      </c>
      <c r="D634" s="34">
        <v>27538</v>
      </c>
      <c r="E634" s="29">
        <v>7342</v>
      </c>
    </row>
    <row r="635" spans="2:5" ht="15.6" x14ac:dyDescent="0.3">
      <c r="B635" s="234">
        <v>44509</v>
      </c>
      <c r="C635" s="34">
        <v>20.125799361035799</v>
      </c>
      <c r="D635" s="34">
        <v>27271</v>
      </c>
      <c r="E635" s="29">
        <v>6003</v>
      </c>
    </row>
    <row r="636" spans="2:5" ht="15.6" x14ac:dyDescent="0.3">
      <c r="B636" s="234">
        <v>44510</v>
      </c>
      <c r="C636" s="34">
        <v>19.982331433707099</v>
      </c>
      <c r="D636" s="34">
        <v>26802</v>
      </c>
      <c r="E636" s="29">
        <v>6501</v>
      </c>
    </row>
    <row r="637" spans="2:5" ht="15.6" x14ac:dyDescent="0.3">
      <c r="B637" s="234">
        <v>44511</v>
      </c>
      <c r="C637" s="34">
        <v>20.099877630086201</v>
      </c>
      <c r="D637" s="34">
        <v>25386</v>
      </c>
      <c r="E637" s="29">
        <v>6569</v>
      </c>
    </row>
    <row r="638" spans="2:5" ht="15.6" x14ac:dyDescent="0.3">
      <c r="B638" s="234">
        <v>44512</v>
      </c>
      <c r="C638" s="34">
        <v>20.020731455664901</v>
      </c>
      <c r="D638" s="34">
        <v>23567</v>
      </c>
      <c r="E638" s="29">
        <v>6446</v>
      </c>
    </row>
    <row r="639" spans="2:5" ht="15.6" x14ac:dyDescent="0.3">
      <c r="B639" s="234">
        <v>44513</v>
      </c>
      <c r="C639" s="34">
        <v>20.0890655167068</v>
      </c>
      <c r="D639" s="34">
        <v>20863</v>
      </c>
      <c r="E639" s="29">
        <v>5190</v>
      </c>
    </row>
    <row r="640" spans="2:5" ht="15.6" x14ac:dyDescent="0.3">
      <c r="B640" s="234">
        <v>44514</v>
      </c>
      <c r="C640" s="34">
        <v>19.580409896602699</v>
      </c>
      <c r="D640" s="34">
        <v>22794</v>
      </c>
      <c r="E640" s="29">
        <v>4368</v>
      </c>
    </row>
    <row r="641" spans="2:5" ht="15.6" x14ac:dyDescent="0.3">
      <c r="B641" s="234">
        <v>44515</v>
      </c>
      <c r="C641" s="34">
        <v>18.6855067774062</v>
      </c>
      <c r="D641" s="34">
        <v>34245</v>
      </c>
      <c r="E641" s="29">
        <v>6499</v>
      </c>
    </row>
    <row r="642" spans="2:5" ht="15.6" x14ac:dyDescent="0.3">
      <c r="B642" s="234">
        <v>44516</v>
      </c>
      <c r="C642" s="34">
        <v>18.615946035607699</v>
      </c>
      <c r="D642" s="34">
        <v>30332</v>
      </c>
      <c r="E642" s="29">
        <v>6513</v>
      </c>
    </row>
    <row r="643" spans="2:5" ht="15.6" x14ac:dyDescent="0.3">
      <c r="B643" s="234">
        <v>44517</v>
      </c>
      <c r="C643" s="34">
        <v>18.541606767906501</v>
      </c>
      <c r="D643" s="34">
        <v>29804</v>
      </c>
      <c r="E643" s="29">
        <v>6978</v>
      </c>
    </row>
    <row r="644" spans="2:5" ht="15.6" x14ac:dyDescent="0.3">
      <c r="B644" s="234">
        <v>44518</v>
      </c>
      <c r="C644" s="34">
        <v>18.0471111569112</v>
      </c>
      <c r="D644" s="34">
        <v>29260</v>
      </c>
      <c r="E644" s="29">
        <v>6037</v>
      </c>
    </row>
    <row r="645" spans="2:5" ht="15.6" x14ac:dyDescent="0.3">
      <c r="B645" s="234">
        <v>44519</v>
      </c>
      <c r="C645" s="34">
        <v>17.7670097210572</v>
      </c>
      <c r="D645" s="34">
        <v>25827</v>
      </c>
      <c r="E645" s="29">
        <v>6141</v>
      </c>
    </row>
    <row r="646" spans="2:5" ht="15.6" x14ac:dyDescent="0.3">
      <c r="B646" s="234">
        <v>44520</v>
      </c>
      <c r="C646" s="34">
        <v>18.4527896543735</v>
      </c>
      <c r="D646" s="34">
        <v>21327</v>
      </c>
      <c r="E646" s="29">
        <v>7270</v>
      </c>
    </row>
    <row r="647" spans="2:5" ht="15.6" x14ac:dyDescent="0.3">
      <c r="B647" s="234">
        <v>44521</v>
      </c>
      <c r="C647" s="34">
        <v>19.075315621820899</v>
      </c>
      <c r="D647" s="34">
        <v>23298</v>
      </c>
      <c r="E647" s="29">
        <v>6313</v>
      </c>
    </row>
    <row r="648" spans="2:5" ht="15.6" x14ac:dyDescent="0.3">
      <c r="B648" s="234">
        <v>44522</v>
      </c>
      <c r="C648" s="34">
        <v>19.966149201345701</v>
      </c>
      <c r="D648" s="34">
        <v>32607</v>
      </c>
      <c r="E648" s="29">
        <v>8760</v>
      </c>
    </row>
    <row r="649" spans="2:5" ht="15.6" x14ac:dyDescent="0.3">
      <c r="B649" s="234">
        <v>44523</v>
      </c>
      <c r="C649" s="34">
        <v>19.931728528251501</v>
      </c>
      <c r="D649" s="34">
        <v>32326</v>
      </c>
      <c r="E649" s="29">
        <v>6906</v>
      </c>
    </row>
    <row r="650" spans="2:5" ht="15.6" x14ac:dyDescent="0.3">
      <c r="B650" s="234">
        <v>44524</v>
      </c>
      <c r="C650" s="34">
        <v>19.726303788851201</v>
      </c>
      <c r="D650" s="34">
        <v>31100</v>
      </c>
      <c r="E650" s="29">
        <v>6675</v>
      </c>
    </row>
    <row r="651" spans="2:5" ht="15.6" x14ac:dyDescent="0.3">
      <c r="B651" s="234">
        <v>44525</v>
      </c>
      <c r="C651" s="34">
        <v>19.781214419698099</v>
      </c>
      <c r="D651" s="34">
        <v>29382</v>
      </c>
      <c r="E651" s="29">
        <v>6234</v>
      </c>
    </row>
    <row r="652" spans="2:5" ht="15.6" x14ac:dyDescent="0.3">
      <c r="B652" s="234">
        <v>44526</v>
      </c>
      <c r="C652" s="34">
        <v>20.6337584567937</v>
      </c>
      <c r="D652" s="34">
        <v>23993</v>
      </c>
      <c r="E652" s="29">
        <v>8287</v>
      </c>
    </row>
    <row r="653" spans="2:5" ht="15.6" x14ac:dyDescent="0.3">
      <c r="B653" s="234">
        <v>44527</v>
      </c>
      <c r="C653" s="34">
        <v>19.7704428704536</v>
      </c>
      <c r="D653" s="34">
        <v>21894</v>
      </c>
      <c r="E653" s="29">
        <v>4779</v>
      </c>
    </row>
    <row r="654" spans="2:5" ht="15.6" x14ac:dyDescent="0.3">
      <c r="B654" s="234">
        <v>44528</v>
      </c>
      <c r="C654" s="34">
        <v>20.019697156223099</v>
      </c>
      <c r="D654" s="34">
        <v>23602</v>
      </c>
      <c r="E654" s="29">
        <v>7145</v>
      </c>
    </row>
    <row r="655" spans="2:5" ht="15.6" x14ac:dyDescent="0.3">
      <c r="B655" s="234">
        <v>44529</v>
      </c>
      <c r="C655" s="34">
        <v>20.5761995775073</v>
      </c>
      <c r="D655" s="34">
        <v>35091</v>
      </c>
      <c r="E655" s="29">
        <v>11111</v>
      </c>
    </row>
    <row r="656" spans="2:5" ht="15.6" x14ac:dyDescent="0.3">
      <c r="B656" s="234">
        <v>44530</v>
      </c>
      <c r="C656" s="34">
        <v>21.117754134889999</v>
      </c>
      <c r="D656" s="34">
        <v>36012</v>
      </c>
      <c r="E656" s="29">
        <v>9599</v>
      </c>
    </row>
    <row r="657" spans="2:5" ht="15.6" x14ac:dyDescent="0.3">
      <c r="B657" s="234">
        <v>44531</v>
      </c>
      <c r="C657" s="34">
        <v>21.002665080581501</v>
      </c>
      <c r="D657" s="34">
        <v>37221</v>
      </c>
      <c r="E657" s="29">
        <v>7931</v>
      </c>
    </row>
    <row r="658" spans="2:5" ht="15.6" x14ac:dyDescent="0.3">
      <c r="B658" s="234">
        <v>44532</v>
      </c>
      <c r="C658" s="34">
        <v>20.9940381587685</v>
      </c>
      <c r="D658" s="34">
        <v>33953</v>
      </c>
      <c r="E658" s="29">
        <v>7420</v>
      </c>
    </row>
    <row r="659" spans="2:5" ht="15.6" x14ac:dyDescent="0.3">
      <c r="B659" s="234">
        <v>44533</v>
      </c>
      <c r="C659" s="34">
        <v>19.996565043101398</v>
      </c>
      <c r="D659" s="34">
        <v>31162</v>
      </c>
      <c r="E659" s="29">
        <v>6737</v>
      </c>
    </row>
    <row r="660" spans="2:5" ht="15.6" x14ac:dyDescent="0.3">
      <c r="B660" s="234">
        <v>44534</v>
      </c>
      <c r="C660" s="34">
        <v>20.063213256846002</v>
      </c>
      <c r="D660" s="34">
        <v>25774</v>
      </c>
      <c r="E660" s="29">
        <v>5981</v>
      </c>
    </row>
    <row r="661" spans="2:5" ht="15.6" x14ac:dyDescent="0.3">
      <c r="B661" s="234">
        <v>44535</v>
      </c>
      <c r="C661" s="34">
        <v>19.7986314063725</v>
      </c>
      <c r="D661" s="34">
        <v>25816</v>
      </c>
      <c r="E661" s="29">
        <v>6772</v>
      </c>
    </row>
    <row r="662" spans="2:5" ht="15.6" x14ac:dyDescent="0.3">
      <c r="B662" s="234">
        <v>44536</v>
      </c>
      <c r="C662" s="34">
        <v>19.105497214833999</v>
      </c>
      <c r="D662" s="34">
        <v>39080</v>
      </c>
      <c r="E662" s="29">
        <v>9649</v>
      </c>
    </row>
    <row r="663" spans="2:5" ht="15.6" x14ac:dyDescent="0.3">
      <c r="B663" s="234">
        <v>44537</v>
      </c>
      <c r="C663" s="34">
        <v>19.425962165688201</v>
      </c>
      <c r="D663" s="34">
        <v>35506</v>
      </c>
      <c r="E663" s="29">
        <v>10603</v>
      </c>
    </row>
    <row r="664" spans="2:5" ht="15.6" x14ac:dyDescent="0.3">
      <c r="B664" s="234">
        <v>44538</v>
      </c>
      <c r="C664" s="34">
        <v>19.764266558508499</v>
      </c>
      <c r="D664" s="34">
        <v>38184</v>
      </c>
      <c r="E664" s="29">
        <v>9364</v>
      </c>
    </row>
    <row r="665" spans="2:5" ht="15.6" x14ac:dyDescent="0.3">
      <c r="B665" s="234">
        <v>44539</v>
      </c>
      <c r="C665" s="34">
        <v>19.5263141621347</v>
      </c>
      <c r="D665" s="34">
        <v>38720</v>
      </c>
      <c r="E665" s="29">
        <v>7731</v>
      </c>
    </row>
    <row r="666" spans="2:5" ht="15.6" x14ac:dyDescent="0.3">
      <c r="B666" s="234">
        <v>44540</v>
      </c>
      <c r="C666" s="34">
        <v>19.4422030985716</v>
      </c>
      <c r="D666" s="34">
        <v>35533</v>
      </c>
      <c r="E666" s="29">
        <v>7488</v>
      </c>
    </row>
    <row r="667" spans="2:5" ht="15.6" x14ac:dyDescent="0.3">
      <c r="B667" s="234">
        <v>44541</v>
      </c>
      <c r="C667" s="34">
        <v>18.8137243293734</v>
      </c>
      <c r="D667" s="34">
        <v>34003</v>
      </c>
      <c r="E667" s="29">
        <v>5595</v>
      </c>
    </row>
    <row r="668" spans="2:5" ht="15.6" x14ac:dyDescent="0.3">
      <c r="B668" s="234">
        <v>44542</v>
      </c>
      <c r="C668" s="34">
        <v>18.403653096260701</v>
      </c>
      <c r="D668" s="34">
        <v>34679</v>
      </c>
      <c r="E668" s="29">
        <v>7243</v>
      </c>
    </row>
    <row r="669" spans="2:5" ht="15.6" x14ac:dyDescent="0.3">
      <c r="B669" s="234">
        <v>44543</v>
      </c>
      <c r="C669" s="34">
        <v>17.5207567408846</v>
      </c>
      <c r="D669" s="34">
        <v>58647</v>
      </c>
      <c r="E669" s="29">
        <v>10451</v>
      </c>
    </row>
    <row r="670" spans="2:5" ht="15.6" x14ac:dyDescent="0.3">
      <c r="B670" s="234">
        <v>44544</v>
      </c>
      <c r="C670" s="34">
        <v>15.5637771936088</v>
      </c>
      <c r="D670" s="34">
        <v>72442</v>
      </c>
      <c r="E670" s="29">
        <v>9676</v>
      </c>
    </row>
    <row r="671" spans="2:5" ht="15.6" x14ac:dyDescent="0.3">
      <c r="B671" s="234">
        <v>44545</v>
      </c>
      <c r="C671" s="34">
        <v>14.4403248031734</v>
      </c>
      <c r="D671" s="34">
        <v>79275</v>
      </c>
      <c r="E671" s="29">
        <v>11444</v>
      </c>
    </row>
    <row r="672" spans="2:5" ht="15.6" x14ac:dyDescent="0.3">
      <c r="B672" s="234">
        <v>44546</v>
      </c>
      <c r="C672" s="34">
        <v>13.2716417910448</v>
      </c>
      <c r="D672" s="34">
        <v>77650</v>
      </c>
      <c r="E672" s="29">
        <v>8124</v>
      </c>
    </row>
    <row r="673" spans="2:5" ht="15.6" x14ac:dyDescent="0.3">
      <c r="B673" s="234">
        <v>44547</v>
      </c>
      <c r="C673" s="34">
        <v>12.24473879724</v>
      </c>
      <c r="D673" s="34">
        <v>70888</v>
      </c>
      <c r="E673" s="29">
        <v>7129</v>
      </c>
    </row>
    <row r="674" spans="2:5" ht="15.6" x14ac:dyDescent="0.3">
      <c r="B674" s="234">
        <v>44548</v>
      </c>
      <c r="C674" s="34">
        <v>12.4035043900939</v>
      </c>
      <c r="D674" s="34">
        <v>62350</v>
      </c>
      <c r="E674" s="29">
        <v>10492</v>
      </c>
    </row>
    <row r="675" spans="2:5" ht="15.6" x14ac:dyDescent="0.3">
      <c r="B675" s="234">
        <v>44549</v>
      </c>
      <c r="C675" s="34">
        <v>11.852258998443601</v>
      </c>
      <c r="D675" s="34">
        <v>64673</v>
      </c>
      <c r="E675" s="29">
        <v>8021</v>
      </c>
    </row>
    <row r="676" spans="2:5" ht="15.6" x14ac:dyDescent="0.3">
      <c r="B676" s="234">
        <v>44550</v>
      </c>
      <c r="C676" s="34">
        <v>11.0307935261292</v>
      </c>
      <c r="D676" s="34">
        <v>100611</v>
      </c>
      <c r="E676" s="29">
        <v>10564</v>
      </c>
    </row>
    <row r="677" spans="2:5" ht="15.6" x14ac:dyDescent="0.3">
      <c r="B677" s="234">
        <v>44551</v>
      </c>
      <c r="C677" s="34">
        <v>9.9060511991768205</v>
      </c>
      <c r="D677" s="34">
        <v>115427</v>
      </c>
      <c r="E677" s="29">
        <v>6995</v>
      </c>
    </row>
    <row r="678" spans="2:5" ht="15.6" x14ac:dyDescent="0.3">
      <c r="B678" s="234">
        <v>44552</v>
      </c>
      <c r="C678" s="34">
        <v>8.6652468008400199</v>
      </c>
      <c r="D678" s="34">
        <v>122503</v>
      </c>
      <c r="E678" s="29">
        <v>6937</v>
      </c>
    </row>
    <row r="679" spans="2:5" ht="15.6" x14ac:dyDescent="0.3">
      <c r="B679" s="234">
        <v>44553</v>
      </c>
      <c r="C679" s="34">
        <v>8.1378814719325305</v>
      </c>
      <c r="D679" s="34">
        <v>120567</v>
      </c>
      <c r="E679" s="29">
        <v>8066</v>
      </c>
    </row>
    <row r="680" spans="2:5" ht="15.6" x14ac:dyDescent="0.3">
      <c r="B680" s="234">
        <v>44554</v>
      </c>
      <c r="C680" s="34">
        <v>7.4597125406358602</v>
      </c>
      <c r="D680" s="34">
        <v>104462</v>
      </c>
      <c r="E680" s="29">
        <v>4594</v>
      </c>
    </row>
    <row r="681" spans="2:5" ht="15.6" x14ac:dyDescent="0.3">
      <c r="B681" s="234">
        <v>44555</v>
      </c>
      <c r="C681" s="34">
        <v>6.6284652529106598</v>
      </c>
      <c r="D681" s="34">
        <v>48146</v>
      </c>
      <c r="E681" s="29">
        <v>2840</v>
      </c>
    </row>
    <row r="682" spans="2:5" ht="15.6" x14ac:dyDescent="0.3">
      <c r="B682" s="234">
        <v>44556</v>
      </c>
      <c r="C682" s="34">
        <v>6.2224497494206998</v>
      </c>
      <c r="D682" s="34">
        <v>84376</v>
      </c>
      <c r="E682" s="29">
        <v>6192</v>
      </c>
    </row>
    <row r="683" spans="2:5" ht="15.6" x14ac:dyDescent="0.3">
      <c r="B683" s="234">
        <v>44557</v>
      </c>
      <c r="C683" s="34">
        <v>5.6949095887945402</v>
      </c>
      <c r="D683" s="34">
        <v>138057</v>
      </c>
      <c r="E683" s="29">
        <v>8673</v>
      </c>
    </row>
    <row r="684" spans="2:5" ht="15.6" x14ac:dyDescent="0.3">
      <c r="B684" s="234">
        <v>44558</v>
      </c>
      <c r="C684" s="34">
        <v>5.7668306924283099</v>
      </c>
      <c r="D684" s="34">
        <v>147509</v>
      </c>
      <c r="E684" s="29">
        <v>9552</v>
      </c>
    </row>
    <row r="685" spans="2:5" ht="15.6" x14ac:dyDescent="0.3">
      <c r="B685" s="234">
        <v>44559</v>
      </c>
      <c r="C685" s="34">
        <v>5.8446846020665504</v>
      </c>
      <c r="D685" s="34">
        <v>190569</v>
      </c>
      <c r="E685" s="29">
        <v>11834</v>
      </c>
    </row>
    <row r="686" spans="2:5" ht="15.6" x14ac:dyDescent="0.3">
      <c r="B686" s="234">
        <v>44560</v>
      </c>
      <c r="C686" s="34">
        <v>5.8359891562722499</v>
      </c>
      <c r="D686" s="34">
        <v>161159</v>
      </c>
      <c r="E686" s="29">
        <v>10500</v>
      </c>
    </row>
    <row r="687" spans="2:5" ht="15.6" x14ac:dyDescent="0.3">
      <c r="B687" s="234">
        <v>44561</v>
      </c>
      <c r="C687" s="34">
        <v>6.0933986004631704</v>
      </c>
      <c r="D687" s="34">
        <v>128765</v>
      </c>
      <c r="E687" s="29">
        <v>8716</v>
      </c>
    </row>
    <row r="688" spans="2:5" ht="15.6" x14ac:dyDescent="0.3">
      <c r="B688" s="234">
        <v>44562</v>
      </c>
      <c r="C688" s="34">
        <v>6.1911068150806701</v>
      </c>
      <c r="D688" s="34">
        <v>83183</v>
      </c>
      <c r="E688" s="29">
        <v>6149</v>
      </c>
    </row>
    <row r="689" spans="2:5" ht="15.6" x14ac:dyDescent="0.3">
      <c r="B689" s="234">
        <v>44563</v>
      </c>
      <c r="C689" s="34">
        <v>6.1345691299262697</v>
      </c>
      <c r="D689" s="34">
        <v>130684</v>
      </c>
      <c r="E689" s="29">
        <v>8619</v>
      </c>
    </row>
    <row r="690" spans="2:5" ht="15.6" x14ac:dyDescent="0.3">
      <c r="B690" s="234">
        <v>44564</v>
      </c>
      <c r="C690" s="34">
        <v>6.2879993319818404</v>
      </c>
      <c r="D690" s="34">
        <v>168173</v>
      </c>
      <c r="E690" s="29">
        <v>12403</v>
      </c>
    </row>
    <row r="691" spans="2:5" ht="15.6" x14ac:dyDescent="0.3">
      <c r="B691" s="234">
        <v>44565</v>
      </c>
      <c r="C691" s="34">
        <v>6.4047661418779303</v>
      </c>
      <c r="D691" s="34">
        <v>205120</v>
      </c>
      <c r="E691" s="29">
        <v>14839</v>
      </c>
    </row>
    <row r="692" spans="2:5" ht="15.6" x14ac:dyDescent="0.3">
      <c r="B692" s="234">
        <v>44566</v>
      </c>
      <c r="C692" s="34">
        <v>6.5341291364921599</v>
      </c>
      <c r="D692" s="34">
        <v>157872</v>
      </c>
      <c r="E692" s="29">
        <v>11127</v>
      </c>
    </row>
    <row r="693" spans="2:5" ht="15.6" x14ac:dyDescent="0.3">
      <c r="B693" s="234">
        <v>44567</v>
      </c>
      <c r="C693" s="34">
        <v>6.9555251250297703</v>
      </c>
      <c r="D693" s="34">
        <v>126379</v>
      </c>
      <c r="E693" s="29">
        <v>12915</v>
      </c>
    </row>
    <row r="694" spans="2:5" ht="15.6" x14ac:dyDescent="0.3">
      <c r="B694" s="234">
        <v>44568</v>
      </c>
      <c r="C694" s="34">
        <v>7.1458620846393304</v>
      </c>
      <c r="D694" s="34">
        <v>88711</v>
      </c>
      <c r="E694" s="29">
        <v>7837</v>
      </c>
    </row>
    <row r="695" spans="2:5" ht="15.6" x14ac:dyDescent="0.3">
      <c r="B695" s="234">
        <v>44569</v>
      </c>
      <c r="C695" s="34">
        <v>7.37620929121129</v>
      </c>
      <c r="D695" s="34">
        <v>64969</v>
      </c>
      <c r="E695" s="29">
        <v>7270</v>
      </c>
    </row>
    <row r="696" spans="2:5" ht="15.6" x14ac:dyDescent="0.3">
      <c r="B696" s="234">
        <v>44570</v>
      </c>
      <c r="C696" s="34">
        <v>7.7217414447544801</v>
      </c>
      <c r="D696" s="34">
        <v>62509</v>
      </c>
      <c r="E696" s="29">
        <v>6722</v>
      </c>
    </row>
    <row r="697" spans="2:5" ht="15.6" x14ac:dyDescent="0.3">
      <c r="B697" s="234">
        <v>44571</v>
      </c>
      <c r="C697" s="34">
        <v>8.2328677639976604</v>
      </c>
      <c r="D697" s="34">
        <v>89571</v>
      </c>
      <c r="E697" s="29">
        <v>10625</v>
      </c>
    </row>
    <row r="698" spans="2:5" ht="15.6" x14ac:dyDescent="0.3">
      <c r="B698" s="234">
        <v>44572</v>
      </c>
      <c r="C698" s="34">
        <v>9.2669943978252505</v>
      </c>
      <c r="D698" s="34">
        <v>63175</v>
      </c>
      <c r="E698" s="29">
        <v>10217</v>
      </c>
    </row>
    <row r="699" spans="2:5" ht="15.6" x14ac:dyDescent="0.3">
      <c r="B699" s="234">
        <v>44573</v>
      </c>
      <c r="C699" s="34">
        <v>10.5439698574926</v>
      </c>
      <c r="D699" s="34">
        <v>49806</v>
      </c>
      <c r="E699" s="29">
        <v>8666</v>
      </c>
    </row>
    <row r="700" spans="2:5" ht="15.6" x14ac:dyDescent="0.3">
      <c r="B700" s="234">
        <v>44574</v>
      </c>
      <c r="C700" s="34">
        <v>11.3536080894745</v>
      </c>
      <c r="D700" s="34">
        <v>44135</v>
      </c>
      <c r="E700" s="29">
        <v>7947</v>
      </c>
    </row>
    <row r="701" spans="2:5" ht="15.6" x14ac:dyDescent="0.3">
      <c r="B701" s="234">
        <v>44575</v>
      </c>
      <c r="C701" s="34">
        <v>12.867295455801299</v>
      </c>
      <c r="D701" s="34">
        <v>35824</v>
      </c>
      <c r="E701" s="29">
        <v>9098</v>
      </c>
    </row>
    <row r="702" spans="2:5" ht="15.6" x14ac:dyDescent="0.3">
      <c r="B702" s="234">
        <v>44576</v>
      </c>
      <c r="C702" s="34">
        <v>13.8229289287816</v>
      </c>
      <c r="D702" s="34">
        <v>29802</v>
      </c>
      <c r="E702" s="29">
        <v>6847</v>
      </c>
    </row>
    <row r="703" spans="2:5" ht="15.6" x14ac:dyDescent="0.3">
      <c r="B703" s="234">
        <v>44577</v>
      </c>
      <c r="C703" s="34">
        <v>14.957642250615001</v>
      </c>
      <c r="D703" s="34">
        <v>30605</v>
      </c>
      <c r="E703" s="29">
        <v>6914</v>
      </c>
    </row>
    <row r="704" spans="2:5" ht="15.6" x14ac:dyDescent="0.3">
      <c r="B704" s="234">
        <v>44578</v>
      </c>
      <c r="C704" s="34">
        <v>16.421159269501398</v>
      </c>
      <c r="D704" s="34">
        <v>51908</v>
      </c>
      <c r="E704" s="29">
        <v>10286</v>
      </c>
    </row>
    <row r="705" spans="2:5" ht="15.6" x14ac:dyDescent="0.3">
      <c r="B705" s="234">
        <v>44579</v>
      </c>
      <c r="C705" s="34">
        <v>17.258925760888101</v>
      </c>
      <c r="D705" s="34">
        <v>44430</v>
      </c>
      <c r="E705" s="29">
        <v>10005</v>
      </c>
    </row>
    <row r="706" spans="2:5" ht="15.6" x14ac:dyDescent="0.3">
      <c r="B706" s="234">
        <v>44580</v>
      </c>
      <c r="C706" s="34">
        <v>17.8912860497054</v>
      </c>
      <c r="D706" s="34">
        <v>41312</v>
      </c>
      <c r="E706" s="29">
        <v>9482</v>
      </c>
    </row>
    <row r="707" spans="2:5" ht="15.6" x14ac:dyDescent="0.3">
      <c r="B707" s="234">
        <v>44581</v>
      </c>
      <c r="C707" s="34">
        <v>18.416616477866</v>
      </c>
      <c r="D707" s="34">
        <v>35686</v>
      </c>
      <c r="E707" s="29">
        <v>8220</v>
      </c>
    </row>
    <row r="708" spans="2:5" ht="15.6" x14ac:dyDescent="0.3">
      <c r="B708" s="234">
        <v>44582</v>
      </c>
      <c r="C708" s="34">
        <v>18.7976950630743</v>
      </c>
      <c r="D708" s="34">
        <v>32171</v>
      </c>
      <c r="E708" s="29">
        <v>9803</v>
      </c>
    </row>
    <row r="709" spans="2:5" ht="15.6" x14ac:dyDescent="0.3">
      <c r="B709" s="234">
        <v>44583</v>
      </c>
      <c r="C709" s="34">
        <v>18.8249020289926</v>
      </c>
      <c r="D709" s="34">
        <v>27578</v>
      </c>
      <c r="E709" s="29">
        <v>6441</v>
      </c>
    </row>
    <row r="710" spans="2:5" ht="15.6" x14ac:dyDescent="0.3">
      <c r="B710" s="234">
        <v>44584</v>
      </c>
      <c r="C710" s="34">
        <v>18.869600874795001</v>
      </c>
      <c r="D710" s="34">
        <v>28077</v>
      </c>
      <c r="E710" s="29">
        <v>6505</v>
      </c>
    </row>
    <row r="711" spans="2:5" ht="15.6" x14ac:dyDescent="0.3">
      <c r="B711" s="234">
        <v>44585</v>
      </c>
      <c r="C711" s="34">
        <v>19.234920444006999</v>
      </c>
      <c r="D711" s="34">
        <v>45916</v>
      </c>
      <c r="E711" s="29">
        <v>10315</v>
      </c>
    </row>
    <row r="712" spans="2:5" ht="15.6" x14ac:dyDescent="0.3">
      <c r="B712" s="234">
        <v>44586</v>
      </c>
      <c r="C712" s="34">
        <v>18.997233459396799</v>
      </c>
      <c r="D712" s="34">
        <v>41356</v>
      </c>
      <c r="E712" s="29">
        <v>8357</v>
      </c>
    </row>
    <row r="713" spans="2:5" ht="15.6" x14ac:dyDescent="0.3">
      <c r="B713" s="234">
        <v>44587</v>
      </c>
      <c r="C713" s="34">
        <v>18.6863631209809</v>
      </c>
      <c r="D713" s="34">
        <v>40219</v>
      </c>
      <c r="E713" s="29">
        <v>8041</v>
      </c>
    </row>
    <row r="714" spans="2:5" ht="15.6" x14ac:dyDescent="0.3">
      <c r="B714" s="234">
        <v>44588</v>
      </c>
      <c r="C714" s="34">
        <v>18.174400384898</v>
      </c>
      <c r="D714" s="34">
        <v>36390</v>
      </c>
      <c r="E714" s="29">
        <v>6445</v>
      </c>
    </row>
    <row r="715" spans="2:5" ht="15.6" x14ac:dyDescent="0.3">
      <c r="B715" s="234">
        <v>44589</v>
      </c>
      <c r="C715" s="34">
        <v>17.2961727702011</v>
      </c>
      <c r="D715" s="34">
        <v>30916</v>
      </c>
      <c r="E715" s="29">
        <v>6274</v>
      </c>
    </row>
    <row r="716" spans="2:5" ht="15.6" x14ac:dyDescent="0.3">
      <c r="B716" s="234">
        <v>44590</v>
      </c>
      <c r="C716" s="34">
        <v>17.868948084775401</v>
      </c>
      <c r="D716" s="34">
        <v>22118</v>
      </c>
      <c r="E716" s="29">
        <v>7365</v>
      </c>
    </row>
    <row r="717" spans="2:5" ht="15.6" x14ac:dyDescent="0.3">
      <c r="B717" s="234">
        <v>44591</v>
      </c>
      <c r="C717" s="34">
        <v>18.992791999153201</v>
      </c>
      <c r="D717" s="34">
        <v>20330</v>
      </c>
      <c r="E717" s="29">
        <v>8827</v>
      </c>
    </row>
    <row r="718" spans="2:5" ht="15.6" x14ac:dyDescent="0.3">
      <c r="B718" s="234">
        <v>44592</v>
      </c>
      <c r="C718" s="34">
        <v>19.8981396335856</v>
      </c>
      <c r="D718" s="34">
        <v>35151</v>
      </c>
      <c r="E718" s="29">
        <v>10951</v>
      </c>
    </row>
    <row r="719" spans="2:5" ht="15.6" x14ac:dyDescent="0.3">
      <c r="B719" s="234">
        <v>44593</v>
      </c>
      <c r="C719" s="34">
        <v>20.4450009702588</v>
      </c>
      <c r="D719" s="34">
        <v>32159</v>
      </c>
      <c r="E719" s="29">
        <v>7937</v>
      </c>
    </row>
    <row r="720" spans="2:5" ht="15.6" x14ac:dyDescent="0.3">
      <c r="B720" s="234">
        <v>44594</v>
      </c>
      <c r="C720" s="34">
        <v>21.9630908821484</v>
      </c>
      <c r="D720" s="34">
        <v>28319</v>
      </c>
      <c r="E720" s="29">
        <v>10005</v>
      </c>
    </row>
    <row r="721" spans="2:5" ht="15.6" x14ac:dyDescent="0.3">
      <c r="B721" s="234">
        <v>44595</v>
      </c>
      <c r="C721" s="34">
        <v>23.760400380267001</v>
      </c>
      <c r="D721" s="34">
        <v>25081</v>
      </c>
      <c r="E721" s="29">
        <v>9125</v>
      </c>
    </row>
    <row r="722" spans="2:5" ht="15.6" x14ac:dyDescent="0.3">
      <c r="B722" s="234">
        <v>44596</v>
      </c>
      <c r="C722" s="34">
        <v>25.523732086594201</v>
      </c>
      <c r="D722" s="34">
        <v>20035</v>
      </c>
      <c r="E722" s="29">
        <v>8572</v>
      </c>
    </row>
    <row r="723" spans="2:5" ht="15.6" x14ac:dyDescent="0.3">
      <c r="B723" s="234">
        <v>44597</v>
      </c>
      <c r="C723" s="34">
        <v>27.205362553019601</v>
      </c>
      <c r="D723" s="34">
        <v>11920</v>
      </c>
      <c r="E723" s="29">
        <v>9236</v>
      </c>
    </row>
    <row r="724" spans="2:5" ht="15.6" x14ac:dyDescent="0.3">
      <c r="B724" s="234">
        <v>44598</v>
      </c>
      <c r="C724" s="34">
        <v>28.161452315154499</v>
      </c>
      <c r="D724" s="34">
        <v>10846</v>
      </c>
      <c r="E724" s="29">
        <v>8272</v>
      </c>
    </row>
    <row r="725" spans="2:5" ht="15.6" x14ac:dyDescent="0.3">
      <c r="B725" s="234">
        <v>44599</v>
      </c>
      <c r="C725" s="34">
        <v>29.739204828128099</v>
      </c>
      <c r="D725" s="34">
        <v>22752</v>
      </c>
      <c r="E725" s="29">
        <v>10814</v>
      </c>
    </row>
    <row r="726" spans="2:5" ht="15.6" x14ac:dyDescent="0.3">
      <c r="B726" s="234">
        <v>44600</v>
      </c>
      <c r="C726" s="34">
        <v>32.2460838931271</v>
      </c>
      <c r="D726" s="34">
        <v>19328</v>
      </c>
      <c r="E726" s="29">
        <v>9788</v>
      </c>
    </row>
    <row r="727" spans="2:5" ht="15.6" x14ac:dyDescent="0.3">
      <c r="B727" s="234">
        <v>44601</v>
      </c>
      <c r="C727" s="34">
        <v>32.869962134965498</v>
      </c>
      <c r="D727" s="34">
        <v>19458</v>
      </c>
      <c r="E727" s="29">
        <v>7563</v>
      </c>
    </row>
    <row r="728" spans="2:5" ht="15.6" x14ac:dyDescent="0.3">
      <c r="B728" s="234">
        <v>44602</v>
      </c>
      <c r="C728" s="34">
        <v>34.418774480515197</v>
      </c>
      <c r="D728" s="34">
        <v>14203</v>
      </c>
      <c r="E728" s="29">
        <v>7969</v>
      </c>
    </row>
    <row r="729" spans="2:5" ht="15.6" x14ac:dyDescent="0.3">
      <c r="B729" s="234">
        <v>44603</v>
      </c>
      <c r="C729" s="34">
        <v>36.179859309635603</v>
      </c>
      <c r="D729" s="34">
        <v>10725</v>
      </c>
      <c r="E729" s="29">
        <v>8282</v>
      </c>
    </row>
    <row r="730" spans="2:5" ht="15.6" x14ac:dyDescent="0.3">
      <c r="B730" s="234">
        <v>44604</v>
      </c>
      <c r="C730" s="34">
        <v>36.742403437143402</v>
      </c>
      <c r="D730" s="34">
        <v>6340</v>
      </c>
      <c r="E730" s="29">
        <v>7517</v>
      </c>
    </row>
    <row r="731" spans="2:5" ht="15.6" x14ac:dyDescent="0.3">
      <c r="B731" s="234">
        <v>44605</v>
      </c>
      <c r="C731" s="34">
        <v>36.970861882898397</v>
      </c>
      <c r="D731" s="34">
        <v>5897</v>
      </c>
      <c r="E731" s="29">
        <v>5963</v>
      </c>
    </row>
    <row r="732" spans="2:5" ht="15.6" x14ac:dyDescent="0.3">
      <c r="B732" s="234">
        <v>44606</v>
      </c>
      <c r="C732" s="34">
        <v>38.471161579016098</v>
      </c>
      <c r="D732" s="34">
        <v>13563</v>
      </c>
      <c r="E732" s="29">
        <v>8887</v>
      </c>
    </row>
    <row r="733" spans="2:5" ht="15.6" x14ac:dyDescent="0.3">
      <c r="B733" s="234">
        <v>44607</v>
      </c>
      <c r="C733" s="34">
        <v>40.1712422053876</v>
      </c>
      <c r="D733" s="34">
        <v>11080</v>
      </c>
      <c r="E733" s="29">
        <v>8384</v>
      </c>
    </row>
    <row r="734" spans="2:5" ht="15.6" x14ac:dyDescent="0.3">
      <c r="B734" s="234">
        <v>44608</v>
      </c>
      <c r="C734" s="34">
        <v>43.546494915043503</v>
      </c>
      <c r="D734" s="34">
        <v>10855</v>
      </c>
      <c r="E734" s="29">
        <v>9048</v>
      </c>
    </row>
    <row r="735" spans="2:5" ht="15.6" x14ac:dyDescent="0.3">
      <c r="B735" s="234">
        <v>44609</v>
      </c>
      <c r="C735" s="34">
        <v>46.023615071119103</v>
      </c>
      <c r="D735" s="34">
        <v>8556</v>
      </c>
      <c r="E735" s="29">
        <v>9061</v>
      </c>
    </row>
    <row r="736" spans="2:5" ht="15.6" x14ac:dyDescent="0.3">
      <c r="B736" s="234">
        <v>44610</v>
      </c>
      <c r="C736" s="34">
        <v>47.5727394612666</v>
      </c>
      <c r="D736" s="34">
        <v>3928</v>
      </c>
      <c r="E736" s="29">
        <v>5783</v>
      </c>
    </row>
    <row r="737" spans="2:5" ht="15.6" x14ac:dyDescent="0.3">
      <c r="B737" s="234">
        <v>44611</v>
      </c>
      <c r="C737" s="34">
        <v>48.370229407451397</v>
      </c>
      <c r="D737" s="34">
        <v>5266</v>
      </c>
      <c r="E737" s="29">
        <v>8285</v>
      </c>
    </row>
    <row r="738" spans="2:5" ht="15.6" x14ac:dyDescent="0.3">
      <c r="B738" s="234">
        <v>44612</v>
      </c>
      <c r="C738" s="34">
        <v>49.257237736915499</v>
      </c>
      <c r="D738" s="34">
        <v>4206</v>
      </c>
      <c r="E738" s="29">
        <v>6324</v>
      </c>
    </row>
    <row r="739" spans="2:5" ht="15.6" x14ac:dyDescent="0.3">
      <c r="B739" s="234">
        <v>44613</v>
      </c>
      <c r="C739" s="34">
        <v>52.118753457495899</v>
      </c>
      <c r="D739" s="34">
        <v>8041</v>
      </c>
      <c r="E739" s="29">
        <v>9643</v>
      </c>
    </row>
    <row r="740" spans="2:5" ht="15.6" x14ac:dyDescent="0.3">
      <c r="B740" s="235">
        <v>44614</v>
      </c>
      <c r="C740" s="37">
        <v>53.504760261167199</v>
      </c>
      <c r="D740" s="37">
        <v>7643</v>
      </c>
      <c r="E740" s="33">
        <v>7662</v>
      </c>
    </row>
    <row r="741" spans="2:5" ht="15.6" x14ac:dyDescent="0.3">
      <c r="B741" s="234">
        <v>44615</v>
      </c>
      <c r="C741" s="34">
        <v>54.929174709192502</v>
      </c>
      <c r="D741" s="34">
        <v>6492</v>
      </c>
      <c r="E741" s="29">
        <v>7027</v>
      </c>
    </row>
    <row r="742" spans="2:5" ht="15.6" x14ac:dyDescent="0.3">
      <c r="B742" s="234">
        <v>44616</v>
      </c>
      <c r="C742" s="34">
        <v>52.786867305061598</v>
      </c>
      <c r="D742" s="34">
        <v>7565</v>
      </c>
      <c r="E742" s="29">
        <v>3510</v>
      </c>
    </row>
    <row r="743" spans="2:5" ht="15.6" x14ac:dyDescent="0.3">
      <c r="B743" s="234">
        <v>44617</v>
      </c>
      <c r="C743" s="34">
        <v>50.8993373303881</v>
      </c>
      <c r="D743" s="34">
        <v>5911</v>
      </c>
      <c r="E743" s="29">
        <v>4326</v>
      </c>
    </row>
    <row r="744" spans="2:5" ht="15.6" x14ac:dyDescent="0.3">
      <c r="B744" s="234">
        <v>44618</v>
      </c>
      <c r="C744" s="34">
        <v>49.078279454982599</v>
      </c>
      <c r="D744" s="34">
        <v>3980</v>
      </c>
      <c r="E744" s="29">
        <v>3759</v>
      </c>
    </row>
    <row r="745" spans="2:5" ht="15.6" x14ac:dyDescent="0.3">
      <c r="B745" s="234">
        <v>44619</v>
      </c>
      <c r="C745" s="34">
        <v>46.766020508162597</v>
      </c>
      <c r="D745" s="34">
        <v>4911</v>
      </c>
      <c r="E745" s="29">
        <v>3204</v>
      </c>
    </row>
    <row r="746" spans="2:5" ht="15.6" x14ac:dyDescent="0.3">
      <c r="B746" s="234">
        <v>44620</v>
      </c>
      <c r="C746" s="34">
        <v>42.076881034796898</v>
      </c>
      <c r="D746" s="34">
        <v>11189</v>
      </c>
      <c r="E746" s="29">
        <v>5156</v>
      </c>
    </row>
    <row r="747" spans="2:5" ht="15.6" x14ac:dyDescent="0.3">
      <c r="B747" s="234">
        <v>44621</v>
      </c>
      <c r="C747" s="34">
        <v>39.067366303518</v>
      </c>
      <c r="D747" s="34">
        <v>10233</v>
      </c>
      <c r="E747" s="29">
        <v>5256</v>
      </c>
    </row>
    <row r="748" spans="2:5" ht="15.6" x14ac:dyDescent="0.3">
      <c r="B748" s="234">
        <v>44622</v>
      </c>
      <c r="C748" s="34">
        <v>35.831633074265</v>
      </c>
      <c r="D748" s="34">
        <v>10620</v>
      </c>
      <c r="E748" s="29">
        <v>5171</v>
      </c>
    </row>
    <row r="749" spans="2:5" ht="15.6" x14ac:dyDescent="0.3">
      <c r="B749" s="234">
        <v>44623</v>
      </c>
      <c r="C749" s="34">
        <v>39.027473265022998</v>
      </c>
      <c r="D749" s="34">
        <v>7663</v>
      </c>
      <c r="E749" s="29">
        <v>8017</v>
      </c>
    </row>
    <row r="750" spans="2:5" ht="15.6" x14ac:dyDescent="0.3">
      <c r="B750" s="234">
        <v>44624</v>
      </c>
      <c r="C750" s="34">
        <v>41.4466264006156</v>
      </c>
      <c r="D750" s="34">
        <v>6953</v>
      </c>
      <c r="E750" s="29">
        <v>8757</v>
      </c>
    </row>
    <row r="751" spans="2:5" ht="15.6" x14ac:dyDescent="0.3">
      <c r="B751" s="234">
        <v>44625</v>
      </c>
      <c r="C751" s="34">
        <v>41.564856255796101</v>
      </c>
      <c r="D751" s="34">
        <v>6401</v>
      </c>
      <c r="E751" s="29">
        <v>5673</v>
      </c>
    </row>
    <row r="752" spans="2:5" ht="15.6" x14ac:dyDescent="0.3">
      <c r="B752" s="234">
        <v>44626</v>
      </c>
      <c r="C752" s="34">
        <v>42.184686864775898</v>
      </c>
      <c r="D752" s="34">
        <v>6670</v>
      </c>
      <c r="E752" s="29">
        <v>5551</v>
      </c>
    </row>
    <row r="753" spans="2:5" ht="15.6" x14ac:dyDescent="0.3">
      <c r="B753" s="234">
        <v>44627</v>
      </c>
      <c r="C753" s="34">
        <v>42.695855214306803</v>
      </c>
      <c r="D753" s="34">
        <v>15514</v>
      </c>
      <c r="E753" s="29">
        <v>9300</v>
      </c>
    </row>
    <row r="754" spans="2:5" ht="15.6" x14ac:dyDescent="0.3">
      <c r="B754" s="234">
        <v>44628</v>
      </c>
      <c r="C754" s="34">
        <v>42.565181456157497</v>
      </c>
      <c r="D754" s="34">
        <v>14975</v>
      </c>
      <c r="E754" s="29">
        <v>8516</v>
      </c>
    </row>
    <row r="755" spans="2:5" ht="15.6" x14ac:dyDescent="0.3">
      <c r="B755" s="234">
        <v>44629</v>
      </c>
      <c r="C755" s="34">
        <v>42.863874426437199</v>
      </c>
      <c r="D755" s="34">
        <v>15789</v>
      </c>
      <c r="E755" s="29">
        <v>9675</v>
      </c>
    </row>
    <row r="756" spans="2:5" ht="15.6" x14ac:dyDescent="0.3">
      <c r="B756" s="234">
        <v>44630</v>
      </c>
      <c r="C756" s="34">
        <v>39.363214660136997</v>
      </c>
      <c r="D756" s="34">
        <v>18142</v>
      </c>
      <c r="E756" s="29">
        <v>7346</v>
      </c>
    </row>
    <row r="757" spans="2:5" ht="15.6" x14ac:dyDescent="0.3">
      <c r="B757" s="234">
        <v>44631</v>
      </c>
      <c r="C757" s="34">
        <v>36.389493169749599</v>
      </c>
      <c r="D757" s="34">
        <v>16664</v>
      </c>
      <c r="E757" s="29">
        <v>7802</v>
      </c>
    </row>
    <row r="758" spans="2:5" ht="15.6" x14ac:dyDescent="0.3">
      <c r="B758" s="234">
        <v>44632</v>
      </c>
      <c r="C758" s="34">
        <v>34.665742452248899</v>
      </c>
      <c r="D758" s="34">
        <v>14042</v>
      </c>
      <c r="E758" s="29">
        <v>5822</v>
      </c>
    </row>
    <row r="759" spans="2:5" ht="15.6" x14ac:dyDescent="0.3">
      <c r="B759" s="234">
        <v>44633</v>
      </c>
      <c r="C759" s="34">
        <v>34.027443940730798</v>
      </c>
      <c r="D759" s="34">
        <v>13290</v>
      </c>
      <c r="E759" s="29">
        <v>7458</v>
      </c>
    </row>
    <row r="760" spans="2:5" ht="15.6" x14ac:dyDescent="0.3">
      <c r="B760" s="234">
        <v>44634</v>
      </c>
      <c r="C760" s="34">
        <v>31.589954649413698</v>
      </c>
      <c r="D760" s="34">
        <v>29435</v>
      </c>
      <c r="E760" s="29">
        <v>9873</v>
      </c>
    </row>
    <row r="761" spans="2:5" ht="15.6" x14ac:dyDescent="0.3">
      <c r="B761" s="234">
        <v>44635</v>
      </c>
      <c r="C761" s="34">
        <v>29.691086356840501</v>
      </c>
      <c r="D761" s="34">
        <v>26194</v>
      </c>
      <c r="E761" s="29">
        <v>8424</v>
      </c>
    </row>
    <row r="762" spans="2:5" ht="15.6" x14ac:dyDescent="0.3">
      <c r="B762" s="234">
        <v>44636</v>
      </c>
      <c r="C762" s="34">
        <v>27.053308832834698</v>
      </c>
      <c r="D762" s="34">
        <v>26337</v>
      </c>
      <c r="E762" s="29">
        <v>6718</v>
      </c>
    </row>
    <row r="763" spans="2:5" ht="15.6" x14ac:dyDescent="0.3">
      <c r="B763" s="234">
        <v>44637</v>
      </c>
      <c r="C763" s="34">
        <v>26.332745937449701</v>
      </c>
      <c r="D763" s="34">
        <v>24952</v>
      </c>
      <c r="E763" s="29">
        <v>7848</v>
      </c>
    </row>
    <row r="764" spans="2:5" ht="15.6" x14ac:dyDescent="0.3">
      <c r="B764" s="234">
        <v>44638</v>
      </c>
      <c r="C764" s="34">
        <v>26.134159418563101</v>
      </c>
      <c r="D764" s="34">
        <v>20739</v>
      </c>
      <c r="E764" s="29">
        <v>8693</v>
      </c>
    </row>
    <row r="765" spans="2:5" ht="15.6" x14ac:dyDescent="0.3">
      <c r="B765" s="234">
        <v>44639</v>
      </c>
      <c r="C765" s="34">
        <v>27.188315858054199</v>
      </c>
      <c r="D765" s="34">
        <v>14396</v>
      </c>
      <c r="E765" s="29">
        <v>8992</v>
      </c>
    </row>
    <row r="766" spans="2:5" ht="15.6" x14ac:dyDescent="0.3">
      <c r="B766" s="234">
        <v>44640</v>
      </c>
      <c r="C766" s="34">
        <v>26.077938635796698</v>
      </c>
      <c r="D766" s="34">
        <v>17972</v>
      </c>
      <c r="E766" s="29">
        <v>5905</v>
      </c>
    </row>
    <row r="767" spans="2:5" ht="15.6" x14ac:dyDescent="0.3">
      <c r="B767" s="234">
        <v>44641</v>
      </c>
      <c r="C767" s="34">
        <v>24.4849978113817</v>
      </c>
      <c r="D767" s="34">
        <v>36752</v>
      </c>
      <c r="E767" s="29">
        <v>7679</v>
      </c>
    </row>
    <row r="768" spans="2:5" ht="15.6" x14ac:dyDescent="0.3">
      <c r="B768" s="234">
        <v>44642</v>
      </c>
      <c r="C768" s="34">
        <v>23.3344637296914</v>
      </c>
      <c r="D768" s="34">
        <v>32928</v>
      </c>
      <c r="E768" s="29">
        <v>7148</v>
      </c>
    </row>
    <row r="769" spans="2:5" ht="15.6" x14ac:dyDescent="0.3">
      <c r="B769" s="234">
        <v>44643</v>
      </c>
      <c r="C769" s="34">
        <v>23.228657706813198</v>
      </c>
      <c r="D769" s="34">
        <v>29969</v>
      </c>
      <c r="E769" s="29">
        <v>7504</v>
      </c>
    </row>
    <row r="770" spans="2:5" ht="15.6" x14ac:dyDescent="0.3">
      <c r="B770" s="234">
        <v>44644</v>
      </c>
      <c r="C770" s="34">
        <v>23.574842745707201</v>
      </c>
      <c r="D770" s="34">
        <v>25362</v>
      </c>
      <c r="E770" s="29">
        <v>9023</v>
      </c>
    </row>
    <row r="771" spans="2:5" ht="15.6" x14ac:dyDescent="0.3">
      <c r="B771" s="234">
        <v>44645</v>
      </c>
      <c r="C771" s="34">
        <v>23.2228577264835</v>
      </c>
      <c r="D771" s="34">
        <v>23035</v>
      </c>
      <c r="E771" s="29">
        <v>8319</v>
      </c>
    </row>
    <row r="772" spans="2:5" ht="15.6" x14ac:dyDescent="0.3">
      <c r="B772" s="234">
        <v>44646</v>
      </c>
      <c r="C772" s="34">
        <v>21.8609975191806</v>
      </c>
      <c r="D772" s="34">
        <v>17611</v>
      </c>
      <c r="E772" s="29">
        <v>5796</v>
      </c>
    </row>
    <row r="773" spans="2:5" ht="15.6" x14ac:dyDescent="0.3">
      <c r="B773" s="234">
        <v>44647</v>
      </c>
      <c r="C773" s="34">
        <v>21.884727815192001</v>
      </c>
      <c r="D773" s="34">
        <v>15522</v>
      </c>
      <c r="E773" s="29">
        <v>5290</v>
      </c>
    </row>
    <row r="774" spans="2:5" ht="15.6" x14ac:dyDescent="0.3">
      <c r="B774" s="234">
        <v>44648</v>
      </c>
      <c r="C774" s="34">
        <v>24.141452047860501</v>
      </c>
      <c r="D774" s="34">
        <v>29415</v>
      </c>
      <c r="E774" s="29">
        <v>12244</v>
      </c>
    </row>
    <row r="775" spans="2:5" ht="15.6" x14ac:dyDescent="0.3">
      <c r="B775" s="234">
        <v>44649</v>
      </c>
      <c r="C775" s="34">
        <v>23.634137151469499</v>
      </c>
      <c r="D775" s="34">
        <v>29333</v>
      </c>
      <c r="E775" s="29">
        <v>4513</v>
      </c>
    </row>
    <row r="776" spans="2:5" ht="15.6" x14ac:dyDescent="0.3">
      <c r="B776" s="234">
        <v>44650</v>
      </c>
      <c r="C776" s="34">
        <v>21.975169768524701</v>
      </c>
      <c r="D776" s="34">
        <v>28968</v>
      </c>
      <c r="E776" s="29">
        <v>2482</v>
      </c>
    </row>
    <row r="777" spans="2:5" ht="15.6" x14ac:dyDescent="0.3">
      <c r="B777" s="234">
        <v>44651</v>
      </c>
      <c r="C777" s="34">
        <v>20.390616017556201</v>
      </c>
      <c r="D777" s="34">
        <v>15369</v>
      </c>
      <c r="E777" s="29">
        <v>2146</v>
      </c>
    </row>
    <row r="778" spans="2:5" ht="15.6" x14ac:dyDescent="0.3">
      <c r="B778" s="234">
        <v>44652</v>
      </c>
      <c r="C778" s="34">
        <v>18.690475545905901</v>
      </c>
      <c r="D778" s="34">
        <v>13955</v>
      </c>
      <c r="E778" s="29">
        <v>2049</v>
      </c>
    </row>
    <row r="779" spans="2:5" ht="15.6" x14ac:dyDescent="0.3">
      <c r="B779" s="234">
        <v>44653</v>
      </c>
      <c r="C779" s="34">
        <v>18.1354414571503</v>
      </c>
      <c r="D779" s="34">
        <v>6408</v>
      </c>
      <c r="E779" s="29">
        <v>2062</v>
      </c>
    </row>
    <row r="780" spans="2:5" ht="15.6" x14ac:dyDescent="0.3">
      <c r="B780" s="234">
        <v>44654</v>
      </c>
      <c r="C780" s="34">
        <v>17.456151663657501</v>
      </c>
      <c r="D780" s="34">
        <v>4561</v>
      </c>
      <c r="E780" s="29">
        <v>1575</v>
      </c>
    </row>
    <row r="781" spans="2:5" ht="15.6" x14ac:dyDescent="0.3">
      <c r="B781" s="234">
        <v>44655</v>
      </c>
      <c r="C781" s="34">
        <v>14.165791393728499</v>
      </c>
      <c r="D781" s="34">
        <v>8461</v>
      </c>
      <c r="E781" s="29">
        <v>2841</v>
      </c>
    </row>
    <row r="782" spans="2:5" ht="15.6" x14ac:dyDescent="0.3">
      <c r="B782" s="234">
        <v>44656</v>
      </c>
      <c r="C782" s="34">
        <v>15.1334689968877</v>
      </c>
      <c r="D782" s="34">
        <v>7355</v>
      </c>
      <c r="E782" s="29">
        <v>2016</v>
      </c>
    </row>
    <row r="783" spans="2:5" ht="15.6" x14ac:dyDescent="0.3">
      <c r="B783" s="234">
        <v>44657</v>
      </c>
      <c r="C783" s="34">
        <v>19.2528247665077</v>
      </c>
      <c r="D783" s="34">
        <v>5707</v>
      </c>
      <c r="E783" s="29">
        <v>2050</v>
      </c>
    </row>
    <row r="784" spans="2:5" ht="15.6" x14ac:dyDescent="0.3">
      <c r="B784" s="234">
        <v>44658</v>
      </c>
      <c r="C784" s="34">
        <v>22.196431822319301</v>
      </c>
      <c r="D784" s="34">
        <v>4838</v>
      </c>
      <c r="E784" s="29">
        <v>2038</v>
      </c>
    </row>
    <row r="785" spans="2:5" ht="15.6" x14ac:dyDescent="0.3">
      <c r="B785" s="234">
        <v>44659</v>
      </c>
      <c r="C785" s="34">
        <v>25.768573868488499</v>
      </c>
      <c r="D785" s="34">
        <v>4394</v>
      </c>
      <c r="E785" s="29">
        <v>1902</v>
      </c>
    </row>
    <row r="786" spans="2:5" ht="15.6" x14ac:dyDescent="0.3">
      <c r="B786" s="234">
        <v>44660</v>
      </c>
      <c r="C786" s="34">
        <v>26.914967029596699</v>
      </c>
      <c r="D786" s="34">
        <v>2811</v>
      </c>
      <c r="E786" s="29">
        <v>1619</v>
      </c>
    </row>
    <row r="787" spans="2:5" ht="15.6" x14ac:dyDescent="0.3">
      <c r="B787" s="234">
        <v>44661</v>
      </c>
      <c r="C787" s="34">
        <v>27.790069564870699</v>
      </c>
      <c r="D787" s="34">
        <v>2661</v>
      </c>
      <c r="E787" s="29">
        <v>1476</v>
      </c>
    </row>
    <row r="788" spans="2:5" ht="15.6" x14ac:dyDescent="0.3">
      <c r="B788" s="234">
        <v>44662</v>
      </c>
      <c r="C788" s="34">
        <v>30.086646057386702</v>
      </c>
      <c r="D788" s="34">
        <v>4348</v>
      </c>
      <c r="E788" s="29">
        <v>2719</v>
      </c>
    </row>
    <row r="789" spans="2:5" ht="15.6" x14ac:dyDescent="0.3">
      <c r="B789" s="234">
        <v>44663</v>
      </c>
      <c r="C789" s="34">
        <v>32.950612664858298</v>
      </c>
      <c r="D789" s="34">
        <v>3914</v>
      </c>
      <c r="E789" s="29">
        <v>2287</v>
      </c>
    </row>
    <row r="790" spans="2:5" ht="15.6" x14ac:dyDescent="0.3">
      <c r="B790" s="234">
        <v>44664</v>
      </c>
      <c r="C790" s="34">
        <v>35.165946946329399</v>
      </c>
      <c r="D790" s="34">
        <v>3308</v>
      </c>
      <c r="E790" s="29">
        <v>2210</v>
      </c>
    </row>
    <row r="791" spans="2:5" ht="15.6" x14ac:dyDescent="0.3">
      <c r="B791" s="234">
        <v>44665</v>
      </c>
      <c r="C791" s="34">
        <v>37.361642701975804</v>
      </c>
      <c r="D791" s="34">
        <v>2785</v>
      </c>
      <c r="E791" s="29">
        <v>2234</v>
      </c>
    </row>
    <row r="792" spans="2:5" ht="15.6" x14ac:dyDescent="0.3">
      <c r="B792" s="234">
        <v>44666</v>
      </c>
      <c r="C792" s="34">
        <v>39.009624773329598</v>
      </c>
      <c r="D792" s="34">
        <v>2035</v>
      </c>
      <c r="E792" s="29">
        <v>1438</v>
      </c>
    </row>
    <row r="793" spans="2:5" ht="15.6" x14ac:dyDescent="0.3">
      <c r="B793" s="234">
        <v>44667</v>
      </c>
      <c r="C793" s="34">
        <v>38.978850919149401</v>
      </c>
      <c r="D793" s="34">
        <v>2127</v>
      </c>
      <c r="E793" s="29">
        <v>1164</v>
      </c>
    </row>
    <row r="794" spans="2:5" ht="15.6" x14ac:dyDescent="0.3">
      <c r="B794" s="234">
        <v>44668</v>
      </c>
      <c r="C794" s="34">
        <v>38.552401615138898</v>
      </c>
      <c r="D794" s="34">
        <v>1875</v>
      </c>
      <c r="E794" s="29">
        <v>742</v>
      </c>
    </row>
    <row r="795" spans="2:5" ht="15.6" x14ac:dyDescent="0.3">
      <c r="B795" s="234">
        <v>44669</v>
      </c>
      <c r="C795" s="34">
        <v>38.431083076097202</v>
      </c>
      <c r="D795" s="34">
        <v>2306</v>
      </c>
      <c r="E795" s="29">
        <v>1379</v>
      </c>
    </row>
    <row r="796" spans="2:5" ht="15.6" x14ac:dyDescent="0.3">
      <c r="B796" s="234">
        <v>44670</v>
      </c>
      <c r="C796" s="34">
        <v>39.2006713521452</v>
      </c>
      <c r="D796" s="34">
        <v>2952</v>
      </c>
      <c r="E796" s="29">
        <v>2044</v>
      </c>
    </row>
    <row r="797" spans="2:5" ht="15.6" x14ac:dyDescent="0.3">
      <c r="B797" s="234">
        <v>44671</v>
      </c>
      <c r="C797" s="34">
        <v>39.297806565582199</v>
      </c>
      <c r="D797" s="34">
        <v>2414</v>
      </c>
      <c r="E797" s="29">
        <v>1677</v>
      </c>
    </row>
    <row r="798" spans="2:5" ht="15.6" x14ac:dyDescent="0.3">
      <c r="B798" s="234">
        <v>44672</v>
      </c>
      <c r="C798" s="34">
        <v>38.562602643309603</v>
      </c>
      <c r="D798" s="34">
        <v>2003</v>
      </c>
      <c r="E798" s="29">
        <v>1418</v>
      </c>
    </row>
    <row r="799" spans="2:5" ht="15.6" x14ac:dyDescent="0.3">
      <c r="B799" s="234">
        <v>44673</v>
      </c>
      <c r="C799" s="34">
        <v>38.233905241618103</v>
      </c>
      <c r="D799" s="34">
        <v>2019</v>
      </c>
      <c r="E799" s="29">
        <v>1292</v>
      </c>
    </row>
    <row r="800" spans="2:5" ht="15.6" x14ac:dyDescent="0.3">
      <c r="B800" s="234">
        <v>44674</v>
      </c>
      <c r="C800" s="34">
        <v>38.299522429486899</v>
      </c>
      <c r="D800" s="34">
        <v>1547</v>
      </c>
      <c r="E800" s="29">
        <v>831</v>
      </c>
    </row>
    <row r="801" spans="2:5" ht="15.6" x14ac:dyDescent="0.3">
      <c r="B801" s="234">
        <v>44675</v>
      </c>
      <c r="C801" s="34">
        <v>38.946047678795502</v>
      </c>
      <c r="D801" s="34">
        <v>1357</v>
      </c>
      <c r="E801" s="29">
        <v>671</v>
      </c>
    </row>
    <row r="802" spans="2:5" ht="15.6" x14ac:dyDescent="0.3">
      <c r="B802" s="234">
        <v>44676</v>
      </c>
      <c r="C802" s="34">
        <v>39.149603628809999</v>
      </c>
      <c r="D802" s="34">
        <v>2062</v>
      </c>
      <c r="E802" s="29">
        <v>1302</v>
      </c>
    </row>
    <row r="803" spans="2:5" ht="15.6" x14ac:dyDescent="0.3">
      <c r="B803" s="234">
        <v>44677</v>
      </c>
      <c r="C803" s="34">
        <v>39.109439569113597</v>
      </c>
      <c r="D803" s="34">
        <v>1712</v>
      </c>
      <c r="E803" s="29">
        <v>1232</v>
      </c>
    </row>
    <row r="804" spans="2:5" ht="15.6" x14ac:dyDescent="0.3">
      <c r="B804" s="234">
        <v>44678</v>
      </c>
      <c r="C804" s="34">
        <v>38.784812662793001</v>
      </c>
      <c r="D804" s="34">
        <v>1521</v>
      </c>
      <c r="E804" s="29">
        <v>997</v>
      </c>
    </row>
    <row r="805" spans="2:5" ht="15.6" x14ac:dyDescent="0.3">
      <c r="B805" s="234">
        <v>44679</v>
      </c>
      <c r="C805" s="34">
        <v>37.831763698630098</v>
      </c>
      <c r="D805" s="34">
        <v>1400</v>
      </c>
      <c r="E805" s="29">
        <v>745</v>
      </c>
    </row>
    <row r="806" spans="2:5" ht="15.6" x14ac:dyDescent="0.3">
      <c r="B806" s="234">
        <v>44680</v>
      </c>
      <c r="C806" s="34">
        <v>38.371231549552597</v>
      </c>
      <c r="D806" s="34">
        <v>1215</v>
      </c>
      <c r="E806" s="29">
        <v>955</v>
      </c>
    </row>
    <row r="807" spans="2:5" ht="15.6" x14ac:dyDescent="0.3">
      <c r="B807" s="234">
        <v>44681</v>
      </c>
      <c r="C807" s="34">
        <v>38.352884845582999</v>
      </c>
      <c r="D807" s="34">
        <v>1033</v>
      </c>
      <c r="E807" s="29">
        <v>506</v>
      </c>
    </row>
    <row r="808" spans="2:5" ht="15.6" x14ac:dyDescent="0.3">
      <c r="B808" s="234">
        <v>44682</v>
      </c>
      <c r="C808" s="34">
        <v>38.462493790362601</v>
      </c>
      <c r="D808" s="34">
        <v>967</v>
      </c>
      <c r="E808" s="29">
        <v>457</v>
      </c>
    </row>
    <row r="809" spans="2:5" ht="15.6" x14ac:dyDescent="0.3">
      <c r="B809" s="234">
        <v>44683</v>
      </c>
      <c r="C809" s="34">
        <v>37.820380677523502</v>
      </c>
      <c r="D809" s="34">
        <v>1201</v>
      </c>
      <c r="E809" s="29">
        <v>612</v>
      </c>
    </row>
    <row r="810" spans="2:5" ht="15.6" x14ac:dyDescent="0.3">
      <c r="B810" s="234">
        <v>44684</v>
      </c>
      <c r="C810" s="34">
        <v>37.776840329044497</v>
      </c>
      <c r="D810" s="34">
        <v>1513</v>
      </c>
      <c r="E810" s="29">
        <v>1101</v>
      </c>
    </row>
    <row r="811" spans="2:5" ht="15.6" x14ac:dyDescent="0.3">
      <c r="B811" s="234">
        <v>44685</v>
      </c>
      <c r="C811" s="34">
        <v>37.574882713821701</v>
      </c>
      <c r="D811" s="34">
        <v>1320</v>
      </c>
      <c r="E811" s="29">
        <v>830</v>
      </c>
    </row>
    <row r="812" spans="2:5" ht="15.6" x14ac:dyDescent="0.3">
      <c r="B812" s="234">
        <v>44686</v>
      </c>
      <c r="C812" s="34">
        <v>37.853817160594197</v>
      </c>
      <c r="D812" s="34">
        <v>1160</v>
      </c>
      <c r="E812" s="29">
        <v>661</v>
      </c>
    </row>
    <row r="813" spans="2:5" ht="15.6" x14ac:dyDescent="0.3">
      <c r="B813" s="234">
        <v>44687</v>
      </c>
      <c r="C813" s="34">
        <v>36.609299516908202</v>
      </c>
      <c r="D813" s="34">
        <v>1204</v>
      </c>
      <c r="E813" s="29">
        <v>683</v>
      </c>
    </row>
    <row r="814" spans="2:5" ht="15.6" x14ac:dyDescent="0.3">
      <c r="B814" s="234">
        <v>44688</v>
      </c>
      <c r="C814" s="34">
        <v>36.594175055713499</v>
      </c>
      <c r="D814" s="34">
        <v>886</v>
      </c>
      <c r="E814" s="29">
        <v>418</v>
      </c>
    </row>
    <row r="815" spans="2:5" ht="15.6" x14ac:dyDescent="0.3">
      <c r="B815" s="234">
        <v>44689</v>
      </c>
      <c r="C815" s="34">
        <v>36.5859375</v>
      </c>
      <c r="D815" s="34">
        <v>833</v>
      </c>
      <c r="E815" s="29">
        <v>378</v>
      </c>
    </row>
    <row r="816" spans="2:5" ht="15.6" x14ac:dyDescent="0.3">
      <c r="B816" s="234">
        <v>44690</v>
      </c>
      <c r="C816" s="34">
        <v>37.318868655559903</v>
      </c>
      <c r="D816" s="34">
        <v>1173</v>
      </c>
      <c r="E816" s="29">
        <v>745</v>
      </c>
    </row>
    <row r="817" spans="2:5" ht="15.6" x14ac:dyDescent="0.3">
      <c r="B817" s="234">
        <v>44691</v>
      </c>
      <c r="C817" s="34">
        <v>36.290456431535297</v>
      </c>
      <c r="D817" s="34">
        <v>1101</v>
      </c>
      <c r="E817" s="29">
        <v>658</v>
      </c>
    </row>
    <row r="818" spans="2:5" ht="15.6" x14ac:dyDescent="0.3">
      <c r="B818" s="234">
        <v>44692</v>
      </c>
      <c r="C818" s="34">
        <v>36.095955659478697</v>
      </c>
      <c r="D818" s="34">
        <v>1022</v>
      </c>
      <c r="E818" s="29">
        <v>625</v>
      </c>
    </row>
    <row r="819" spans="2:5" ht="15.6" x14ac:dyDescent="0.3">
      <c r="B819" s="234">
        <v>44693</v>
      </c>
      <c r="C819" s="34">
        <v>36.217485549133002</v>
      </c>
      <c r="D819" s="34">
        <v>843</v>
      </c>
      <c r="E819" s="29">
        <v>503</v>
      </c>
    </row>
    <row r="820" spans="2:5" ht="15.6" x14ac:dyDescent="0.3">
      <c r="B820" s="234">
        <v>44694</v>
      </c>
      <c r="C820" s="34">
        <v>35.884496776002202</v>
      </c>
      <c r="D820" s="34">
        <v>1003</v>
      </c>
      <c r="E820" s="29">
        <v>513</v>
      </c>
    </row>
    <row r="821" spans="2:5" ht="15.6" x14ac:dyDescent="0.3">
      <c r="B821" s="234">
        <v>44695</v>
      </c>
      <c r="C821" s="34">
        <v>36.244499713028503</v>
      </c>
      <c r="D821" s="34">
        <v>690</v>
      </c>
      <c r="E821" s="29">
        <v>367</v>
      </c>
    </row>
    <row r="822" spans="2:5" ht="15.6" x14ac:dyDescent="0.3">
      <c r="B822" s="234">
        <v>44696</v>
      </c>
      <c r="C822" s="34">
        <v>36.210914740726402</v>
      </c>
      <c r="D822" s="34">
        <v>737</v>
      </c>
      <c r="E822" s="29">
        <v>318</v>
      </c>
    </row>
    <row r="823" spans="2:5" ht="15.6" x14ac:dyDescent="0.3">
      <c r="B823" s="234">
        <v>44697</v>
      </c>
      <c r="C823" s="34">
        <v>36.379982019778197</v>
      </c>
      <c r="D823" s="34">
        <v>973</v>
      </c>
      <c r="E823" s="29">
        <v>658</v>
      </c>
    </row>
    <row r="824" spans="2:5" ht="15.6" x14ac:dyDescent="0.3">
      <c r="B824" s="234">
        <v>44698</v>
      </c>
      <c r="C824" s="34">
        <v>36.371091747821602</v>
      </c>
      <c r="D824" s="34">
        <v>939</v>
      </c>
      <c r="E824" s="29">
        <v>564</v>
      </c>
    </row>
    <row r="825" spans="2:5" ht="15.6" x14ac:dyDescent="0.3">
      <c r="B825" s="234">
        <v>44699</v>
      </c>
      <c r="C825" s="34">
        <v>36.463854144583401</v>
      </c>
      <c r="D825" s="34">
        <v>809</v>
      </c>
      <c r="E825" s="29">
        <v>517</v>
      </c>
    </row>
    <row r="826" spans="2:5" ht="15.6" x14ac:dyDescent="0.3">
      <c r="B826" s="234">
        <v>44700</v>
      </c>
      <c r="C826" s="34">
        <v>37.013196009011899</v>
      </c>
      <c r="D826" s="34">
        <v>720</v>
      </c>
      <c r="E826" s="29">
        <v>513</v>
      </c>
    </row>
    <row r="827" spans="2:5" ht="15.6" x14ac:dyDescent="0.3">
      <c r="B827" s="234">
        <v>44701</v>
      </c>
      <c r="C827" s="34">
        <v>37.747977391111597</v>
      </c>
      <c r="D827" s="34">
        <v>749</v>
      </c>
      <c r="E827" s="29">
        <v>469</v>
      </c>
    </row>
    <row r="828" spans="2:5" ht="15.6" x14ac:dyDescent="0.3">
      <c r="B828" s="234">
        <v>44702</v>
      </c>
      <c r="C828" s="34">
        <v>37.502814681378098</v>
      </c>
      <c r="D828" s="34">
        <v>624</v>
      </c>
      <c r="E828" s="29">
        <v>292</v>
      </c>
    </row>
    <row r="829" spans="2:5" ht="15.6" x14ac:dyDescent="0.3">
      <c r="B829" s="234">
        <v>44703</v>
      </c>
      <c r="C829" s="34">
        <v>38.080315691736303</v>
      </c>
      <c r="D829" s="34">
        <v>521</v>
      </c>
      <c r="E829" s="29">
        <v>268</v>
      </c>
    </row>
    <row r="830" spans="2:5" ht="15.6" x14ac:dyDescent="0.3">
      <c r="B830" s="234">
        <v>44704</v>
      </c>
      <c r="C830" s="34">
        <v>37.0644652179191</v>
      </c>
      <c r="D830" s="34">
        <v>822</v>
      </c>
      <c r="E830" s="29">
        <v>430</v>
      </c>
    </row>
    <row r="831" spans="2:5" ht="15.6" x14ac:dyDescent="0.3">
      <c r="B831" s="234">
        <v>44705</v>
      </c>
      <c r="C831" s="34">
        <v>36.5249585088727</v>
      </c>
      <c r="D831" s="34">
        <v>727</v>
      </c>
      <c r="E831" s="29">
        <v>372</v>
      </c>
    </row>
    <row r="832" spans="2:5" ht="15.6" x14ac:dyDescent="0.3">
      <c r="B832" s="234">
        <v>44706</v>
      </c>
      <c r="C832" s="34">
        <v>36.1747187293183</v>
      </c>
      <c r="D832" s="34">
        <v>659</v>
      </c>
      <c r="E832" s="29">
        <v>389</v>
      </c>
    </row>
    <row r="833" spans="2:5" ht="15.6" x14ac:dyDescent="0.3">
      <c r="B833" s="234">
        <v>44707</v>
      </c>
      <c r="C833" s="34">
        <v>35.133287764866701</v>
      </c>
      <c r="D833" s="34">
        <v>643</v>
      </c>
      <c r="E833" s="29">
        <v>350</v>
      </c>
    </row>
    <row r="834" spans="2:5" ht="15.6" x14ac:dyDescent="0.3">
      <c r="B834" s="234">
        <v>44708</v>
      </c>
      <c r="C834" s="34">
        <v>33.997194950911599</v>
      </c>
      <c r="D834" s="34">
        <v>710</v>
      </c>
      <c r="E834" s="29">
        <v>323</v>
      </c>
    </row>
    <row r="835" spans="2:5" ht="15.6" x14ac:dyDescent="0.3">
      <c r="B835" s="234">
        <v>44709</v>
      </c>
      <c r="C835" s="34">
        <v>34.368323600626702</v>
      </c>
      <c r="D835" s="34">
        <v>526</v>
      </c>
      <c r="E835" s="29">
        <v>281</v>
      </c>
    </row>
    <row r="836" spans="2:5" ht="15.6" x14ac:dyDescent="0.3">
      <c r="B836" s="234">
        <v>44710</v>
      </c>
      <c r="C836" s="34">
        <v>34.147041929925301</v>
      </c>
      <c r="D836" s="34">
        <v>499</v>
      </c>
      <c r="E836" s="29">
        <v>233</v>
      </c>
    </row>
    <row r="837" spans="2:5" ht="15.6" x14ac:dyDescent="0.3">
      <c r="B837" s="234">
        <v>44711</v>
      </c>
      <c r="C837" s="34">
        <v>34.454638124362901</v>
      </c>
      <c r="D837" s="34">
        <v>737</v>
      </c>
      <c r="E837" s="29">
        <v>418</v>
      </c>
    </row>
    <row r="838" spans="2:5" ht="15.6" x14ac:dyDescent="0.3">
      <c r="B838" s="234">
        <v>44712</v>
      </c>
      <c r="C838" s="34">
        <v>34.897190848537498</v>
      </c>
      <c r="D838" s="34">
        <v>722</v>
      </c>
      <c r="E838" s="29">
        <v>416</v>
      </c>
    </row>
    <row r="839" spans="2:5" ht="15.6" x14ac:dyDescent="0.3">
      <c r="B839" s="234">
        <v>44713</v>
      </c>
      <c r="C839" s="34">
        <v>34.696494727842698</v>
      </c>
      <c r="D839" s="34">
        <v>746</v>
      </c>
      <c r="E839" s="29">
        <v>414</v>
      </c>
    </row>
    <row r="840" spans="2:5" ht="15.6" x14ac:dyDescent="0.3">
      <c r="B840" s="234">
        <v>44714</v>
      </c>
      <c r="C840" s="34">
        <v>34.652173913043498</v>
      </c>
      <c r="D840" s="34">
        <v>569</v>
      </c>
      <c r="E840" s="29">
        <v>306</v>
      </c>
    </row>
    <row r="841" spans="2:5" ht="15.6" x14ac:dyDescent="0.3">
      <c r="B841" s="234">
        <v>44715</v>
      </c>
      <c r="C841" s="34">
        <v>34.531203785862203</v>
      </c>
      <c r="D841" s="34">
        <v>628</v>
      </c>
      <c r="E841" s="29">
        <v>267</v>
      </c>
    </row>
    <row r="842" spans="2:5" ht="15.6" x14ac:dyDescent="0.3">
      <c r="B842" s="234">
        <v>44716</v>
      </c>
      <c r="C842" s="34">
        <v>34.510638297872298</v>
      </c>
      <c r="D842" s="34">
        <v>716</v>
      </c>
      <c r="E842" s="29">
        <v>379</v>
      </c>
    </row>
    <row r="843" spans="2:5" ht="15.6" x14ac:dyDescent="0.3">
      <c r="B843" s="234">
        <v>44717</v>
      </c>
      <c r="C843" s="34">
        <v>34.423592493297598</v>
      </c>
      <c r="D843" s="34">
        <v>774</v>
      </c>
      <c r="E843" s="29">
        <v>368</v>
      </c>
    </row>
    <row r="844" spans="2:5" ht="15.6" x14ac:dyDescent="0.3">
      <c r="B844" s="234">
        <v>44718</v>
      </c>
      <c r="C844" s="34">
        <v>35.793819592143102</v>
      </c>
      <c r="D844" s="34">
        <v>977</v>
      </c>
      <c r="E844" s="29">
        <v>711</v>
      </c>
    </row>
    <row r="845" spans="2:5" ht="15.6" x14ac:dyDescent="0.3">
      <c r="B845" s="234">
        <v>44719</v>
      </c>
      <c r="C845" s="34">
        <v>37.252403567705301</v>
      </c>
      <c r="D845" s="34">
        <v>1007</v>
      </c>
      <c r="E845" s="29">
        <v>771</v>
      </c>
    </row>
    <row r="846" spans="2:5" ht="15.6" x14ac:dyDescent="0.3">
      <c r="B846" s="234">
        <v>44720</v>
      </c>
      <c r="C846" s="34">
        <v>38.5791173304629</v>
      </c>
      <c r="D846" s="34">
        <v>1035</v>
      </c>
      <c r="E846" s="29">
        <v>782</v>
      </c>
    </row>
    <row r="847" spans="2:5" ht="15.6" x14ac:dyDescent="0.3">
      <c r="B847" s="234">
        <v>44721</v>
      </c>
      <c r="C847" s="34">
        <v>39.401056958308899</v>
      </c>
      <c r="D847" s="34">
        <v>1055</v>
      </c>
      <c r="E847" s="29">
        <v>748</v>
      </c>
    </row>
    <row r="848" spans="2:5" ht="15.6" x14ac:dyDescent="0.3">
      <c r="B848" s="234">
        <v>44722</v>
      </c>
      <c r="C848" s="34">
        <v>40.524886877828102</v>
      </c>
      <c r="D848" s="34">
        <v>1008</v>
      </c>
      <c r="E848" s="29">
        <v>719</v>
      </c>
    </row>
    <row r="849" spans="2:5" ht="15.6" x14ac:dyDescent="0.3">
      <c r="B849" s="234">
        <v>44723</v>
      </c>
      <c r="C849" s="34">
        <v>40.991867043847201</v>
      </c>
      <c r="D849" s="34">
        <v>819</v>
      </c>
      <c r="E849" s="29">
        <v>538</v>
      </c>
    </row>
    <row r="850" spans="2:5" ht="15.6" x14ac:dyDescent="0.3">
      <c r="B850" s="234">
        <v>44724</v>
      </c>
      <c r="C850" s="34">
        <v>41.490196078431403</v>
      </c>
      <c r="D850" s="34">
        <v>813</v>
      </c>
      <c r="E850" s="29">
        <v>492</v>
      </c>
    </row>
    <row r="851" spans="2:5" ht="15.6" x14ac:dyDescent="0.3">
      <c r="B851" s="234">
        <v>44725</v>
      </c>
      <c r="C851" s="34">
        <v>42.404326123128101</v>
      </c>
      <c r="D851" s="34">
        <v>1186</v>
      </c>
      <c r="E851" s="29">
        <v>1047</v>
      </c>
    </row>
    <row r="852" spans="2:5" ht="15.6" x14ac:dyDescent="0.3">
      <c r="B852" s="234">
        <v>44726</v>
      </c>
      <c r="C852" s="34">
        <v>42.4677302974425</v>
      </c>
      <c r="D852" s="34">
        <v>1260</v>
      </c>
      <c r="E852" s="29">
        <v>971</v>
      </c>
    </row>
    <row r="853" spans="2:5" ht="15.6" x14ac:dyDescent="0.3">
      <c r="B853" s="234">
        <v>44727</v>
      </c>
      <c r="C853" s="34">
        <v>42.213883677298298</v>
      </c>
      <c r="D853" s="34">
        <v>1251</v>
      </c>
      <c r="E853" s="29">
        <v>885</v>
      </c>
    </row>
    <row r="854" spans="2:5" ht="15.6" x14ac:dyDescent="0.3">
      <c r="B854" s="234">
        <v>44728</v>
      </c>
      <c r="C854" s="34">
        <v>42.2749904251245</v>
      </c>
      <c r="D854" s="34">
        <v>1199</v>
      </c>
      <c r="E854" s="29">
        <v>867</v>
      </c>
    </row>
    <row r="855" spans="2:5" ht="15.6" x14ac:dyDescent="0.3">
      <c r="B855" s="234">
        <v>44729</v>
      </c>
      <c r="C855" s="34">
        <v>41.949624786388299</v>
      </c>
      <c r="D855" s="34">
        <v>1285</v>
      </c>
      <c r="E855" s="29">
        <v>846</v>
      </c>
    </row>
    <row r="856" spans="2:5" ht="15.6" x14ac:dyDescent="0.3">
      <c r="B856" s="234">
        <v>44730</v>
      </c>
      <c r="C856" s="34">
        <v>41.657010428737003</v>
      </c>
      <c r="D856" s="34">
        <v>1062</v>
      </c>
      <c r="E856" s="29">
        <v>644</v>
      </c>
    </row>
    <row r="857" spans="2:5" ht="15.6" x14ac:dyDescent="0.3">
      <c r="B857" s="234">
        <v>44731</v>
      </c>
      <c r="C857" s="34">
        <v>41.966680784978102</v>
      </c>
      <c r="D857" s="34">
        <v>978</v>
      </c>
      <c r="E857" s="29">
        <v>685</v>
      </c>
    </row>
    <row r="858" spans="2:5" ht="15.6" x14ac:dyDescent="0.3">
      <c r="B858" s="234">
        <v>44732</v>
      </c>
      <c r="C858" s="34">
        <v>41.836118381316702</v>
      </c>
      <c r="D858" s="34">
        <v>1632</v>
      </c>
      <c r="E858" s="29">
        <v>1336</v>
      </c>
    </row>
    <row r="859" spans="2:5" ht="15.6" x14ac:dyDescent="0.3">
      <c r="B859" s="234">
        <v>44733</v>
      </c>
      <c r="C859" s="34">
        <v>42.271714922049</v>
      </c>
      <c r="D859" s="34">
        <v>1665</v>
      </c>
      <c r="E859" s="29">
        <v>1380</v>
      </c>
    </row>
    <row r="860" spans="2:5" ht="15.6" x14ac:dyDescent="0.3">
      <c r="B860" s="234">
        <v>44734</v>
      </c>
      <c r="C860" s="34">
        <v>42.641214019029299</v>
      </c>
      <c r="D860" s="34">
        <v>1704</v>
      </c>
      <c r="E860" s="29">
        <v>1323</v>
      </c>
    </row>
    <row r="861" spans="2:5" ht="15.6" x14ac:dyDescent="0.3">
      <c r="B861" s="234">
        <v>44735</v>
      </c>
      <c r="C861" s="34">
        <v>42.844916124614898</v>
      </c>
      <c r="D861" s="34">
        <v>1691</v>
      </c>
      <c r="E861" s="29">
        <v>1295</v>
      </c>
    </row>
    <row r="862" spans="2:5" ht="15.6" x14ac:dyDescent="0.3">
      <c r="B862" s="234">
        <v>44736</v>
      </c>
      <c r="C862" s="34">
        <v>43.962814830829103</v>
      </c>
      <c r="D862" s="34">
        <v>1636</v>
      </c>
      <c r="E862" s="29">
        <v>1471</v>
      </c>
    </row>
    <row r="863" spans="2:5" ht="15.6" x14ac:dyDescent="0.3">
      <c r="B863" s="234">
        <v>44737</v>
      </c>
      <c r="C863" s="34">
        <v>43.762407271967398</v>
      </c>
      <c r="D863" s="34">
        <v>1459</v>
      </c>
      <c r="E863" s="29">
        <v>887</v>
      </c>
    </row>
    <row r="864" spans="2:5" ht="15.6" x14ac:dyDescent="0.3">
      <c r="B864" s="234">
        <v>44738</v>
      </c>
      <c r="C864" s="34">
        <v>43.690452057571498</v>
      </c>
      <c r="D864" s="34">
        <v>1324</v>
      </c>
      <c r="E864" s="29">
        <v>929</v>
      </c>
    </row>
    <row r="865" spans="2:5" ht="15.6" x14ac:dyDescent="0.3">
      <c r="B865" s="234">
        <v>44739</v>
      </c>
      <c r="C865" s="34">
        <v>43.786553240852598</v>
      </c>
      <c r="D865" s="34">
        <v>2151</v>
      </c>
      <c r="E865" s="29">
        <v>1774</v>
      </c>
    </row>
    <row r="866" spans="2:5" ht="15.6" x14ac:dyDescent="0.3">
      <c r="B866" s="234">
        <v>44740</v>
      </c>
      <c r="C866" s="34">
        <v>43.642929900916798</v>
      </c>
      <c r="D866" s="34">
        <v>2207</v>
      </c>
      <c r="E866" s="29">
        <v>1747</v>
      </c>
    </row>
    <row r="867" spans="2:5" ht="15.6" x14ac:dyDescent="0.3">
      <c r="B867" s="234">
        <v>44741</v>
      </c>
      <c r="C867" s="34">
        <v>43.8539245485428</v>
      </c>
      <c r="D867" s="34">
        <v>2093</v>
      </c>
      <c r="E867" s="29">
        <v>1708</v>
      </c>
    </row>
    <row r="868" spans="2:5" ht="15.6" x14ac:dyDescent="0.3">
      <c r="B868" s="234">
        <v>44742</v>
      </c>
      <c r="C868" s="34">
        <v>43.6170212765957</v>
      </c>
      <c r="D868" s="34">
        <v>2274</v>
      </c>
      <c r="E868" s="29">
        <v>1652</v>
      </c>
    </row>
    <row r="869" spans="2:5" ht="15.6" x14ac:dyDescent="0.3">
      <c r="B869" s="234">
        <v>44743</v>
      </c>
      <c r="C869" s="34">
        <v>42.716592635642797</v>
      </c>
      <c r="D869" s="34">
        <v>2291</v>
      </c>
      <c r="E869" s="29">
        <v>1593</v>
      </c>
    </row>
    <row r="870" spans="2:5" ht="15.6" x14ac:dyDescent="0.3">
      <c r="B870" s="234">
        <v>44744</v>
      </c>
      <c r="C870" s="34">
        <v>42.3867645269859</v>
      </c>
      <c r="D870" s="34">
        <v>1868</v>
      </c>
      <c r="E870" s="29">
        <v>1050</v>
      </c>
    </row>
    <row r="871" spans="2:5" ht="15.6" x14ac:dyDescent="0.3">
      <c r="B871" s="234">
        <v>44745</v>
      </c>
      <c r="C871" s="34">
        <v>41.501883239171399</v>
      </c>
      <c r="D871" s="34">
        <v>2026</v>
      </c>
      <c r="E871" s="29">
        <v>1054</v>
      </c>
    </row>
    <row r="872" spans="2:5" ht="15.6" x14ac:dyDescent="0.3">
      <c r="B872" s="234">
        <v>44746</v>
      </c>
      <c r="C872" s="34">
        <v>40.4023312652754</v>
      </c>
      <c r="D872" s="34">
        <v>3091</v>
      </c>
      <c r="E872" s="29">
        <v>1941</v>
      </c>
    </row>
    <row r="873" spans="2:5" ht="15.6" x14ac:dyDescent="0.3">
      <c r="B873" s="234">
        <v>44747</v>
      </c>
      <c r="C873" s="34">
        <v>39.4093686354379</v>
      </c>
      <c r="D873" s="34">
        <v>3017</v>
      </c>
      <c r="E873" s="29">
        <v>1838</v>
      </c>
    </row>
    <row r="874" spans="2:5" ht="15.6" x14ac:dyDescent="0.3">
      <c r="B874" s="234">
        <v>44748</v>
      </c>
      <c r="C874" s="34">
        <v>37.218813905930503</v>
      </c>
      <c r="D874" s="34">
        <v>3239</v>
      </c>
      <c r="E874" s="29">
        <v>1428</v>
      </c>
    </row>
    <row r="875" spans="2:5" ht="15.6" x14ac:dyDescent="0.3">
      <c r="B875" s="234">
        <v>44749</v>
      </c>
      <c r="C875" s="34">
        <v>35.618423322408098</v>
      </c>
      <c r="D875" s="34">
        <v>3129</v>
      </c>
      <c r="E875" s="29">
        <v>1420</v>
      </c>
    </row>
    <row r="876" spans="2:5" ht="15.6" x14ac:dyDescent="0.3">
      <c r="B876" s="234">
        <v>44750</v>
      </c>
      <c r="C876" s="34">
        <v>34.747350846706901</v>
      </c>
      <c r="D876" s="34">
        <v>2781</v>
      </c>
      <c r="E876" s="29">
        <v>1467</v>
      </c>
    </row>
    <row r="877" spans="2:5" ht="15.6" x14ac:dyDescent="0.3">
      <c r="B877" s="234">
        <v>44751</v>
      </c>
      <c r="C877" s="34">
        <v>33.802864707080303</v>
      </c>
      <c r="D877" s="34">
        <v>2220</v>
      </c>
      <c r="E877" s="29">
        <v>811</v>
      </c>
    </row>
    <row r="878" spans="2:5" ht="15.6" x14ac:dyDescent="0.3">
      <c r="B878" s="234">
        <v>44752</v>
      </c>
      <c r="C878" s="34">
        <v>33.623834616943697</v>
      </c>
      <c r="D878" s="34">
        <v>2173</v>
      </c>
      <c r="E878" s="29">
        <v>1049</v>
      </c>
    </row>
    <row r="879" spans="2:5" ht="15.6" x14ac:dyDescent="0.3">
      <c r="B879" s="234">
        <v>44753</v>
      </c>
      <c r="C879" s="34">
        <v>32.249313416839698</v>
      </c>
      <c r="D879" s="34">
        <v>3670</v>
      </c>
      <c r="E879" s="29">
        <v>1616</v>
      </c>
    </row>
    <row r="880" spans="2:5" ht="15.6" x14ac:dyDescent="0.3">
      <c r="B880" s="234">
        <v>44754</v>
      </c>
      <c r="C880" s="34">
        <v>31.0285047507918</v>
      </c>
      <c r="D880" s="34">
        <v>3476</v>
      </c>
      <c r="E880" s="29">
        <v>1516</v>
      </c>
    </row>
    <row r="881" spans="2:5" ht="15.6" x14ac:dyDescent="0.3">
      <c r="B881" s="234">
        <v>44755</v>
      </c>
      <c r="C881" s="34">
        <v>30.903322758390399</v>
      </c>
      <c r="D881" s="34">
        <v>3242</v>
      </c>
      <c r="E881" s="29">
        <v>1375</v>
      </c>
    </row>
    <row r="882" spans="2:5" ht="15.6" x14ac:dyDescent="0.3">
      <c r="B882" s="234">
        <v>44756</v>
      </c>
      <c r="C882" s="34">
        <v>30.370118845500901</v>
      </c>
      <c r="D882" s="34">
        <v>2944</v>
      </c>
      <c r="E882" s="29">
        <v>1110</v>
      </c>
    </row>
    <row r="883" spans="2:5" ht="15.6" x14ac:dyDescent="0.3">
      <c r="B883" s="234">
        <v>44757</v>
      </c>
      <c r="C883" s="34">
        <v>29.277145919037601</v>
      </c>
      <c r="D883" s="34">
        <v>2733</v>
      </c>
      <c r="E883" s="29">
        <v>992</v>
      </c>
    </row>
    <row r="884" spans="2:5" ht="15.6" x14ac:dyDescent="0.3">
      <c r="B884" s="234">
        <v>44758</v>
      </c>
      <c r="C884" s="34">
        <v>29.557132370932202</v>
      </c>
      <c r="D884" s="34">
        <v>1915</v>
      </c>
      <c r="E884" s="29">
        <v>798</v>
      </c>
    </row>
    <row r="885" spans="2:5" ht="15.6" x14ac:dyDescent="0.3">
      <c r="B885" s="234">
        <v>44759</v>
      </c>
      <c r="C885" s="34">
        <v>29.210272529199599</v>
      </c>
      <c r="D885" s="34">
        <v>1839</v>
      </c>
      <c r="E885" s="29">
        <v>771</v>
      </c>
    </row>
    <row r="886" spans="2:5" ht="15.6" x14ac:dyDescent="0.3">
      <c r="B886" s="234">
        <v>44760</v>
      </c>
      <c r="C886" s="34">
        <v>29.364483173076898</v>
      </c>
      <c r="D886" s="34">
        <v>2657</v>
      </c>
      <c r="E886" s="29">
        <v>1256</v>
      </c>
    </row>
    <row r="887" spans="2:5" ht="15.6" x14ac:dyDescent="0.3">
      <c r="B887" s="234">
        <v>44761</v>
      </c>
      <c r="C887" s="34">
        <v>29.781194559432301</v>
      </c>
      <c r="D887" s="34">
        <v>2481</v>
      </c>
      <c r="E887" s="29">
        <v>1252</v>
      </c>
    </row>
    <row r="888" spans="2:5" ht="15.6" x14ac:dyDescent="0.3">
      <c r="B888" s="234">
        <v>44762</v>
      </c>
      <c r="C888" s="34">
        <v>30.507359592138801</v>
      </c>
      <c r="D888" s="34">
        <v>2333</v>
      </c>
      <c r="E888" s="29">
        <v>1241</v>
      </c>
    </row>
    <row r="889" spans="2:5" ht="15.6" x14ac:dyDescent="0.3">
      <c r="B889" s="234">
        <v>44763</v>
      </c>
      <c r="C889" s="34">
        <v>32.197114770841303</v>
      </c>
      <c r="D889" s="34">
        <v>1975</v>
      </c>
      <c r="E889" s="29">
        <v>1256</v>
      </c>
    </row>
    <row r="890" spans="2:5" ht="15.6" x14ac:dyDescent="0.3">
      <c r="B890" s="234">
        <v>44764</v>
      </c>
      <c r="C890" s="34">
        <v>34.053864065726501</v>
      </c>
      <c r="D890" s="34">
        <v>1810</v>
      </c>
      <c r="E890" s="29">
        <v>1177</v>
      </c>
    </row>
    <row r="891" spans="2:5" ht="15.6" x14ac:dyDescent="0.3">
      <c r="B891" s="234">
        <v>44765</v>
      </c>
      <c r="C891" s="34">
        <v>34.432283925595598</v>
      </c>
      <c r="D891" s="34">
        <v>1463</v>
      </c>
      <c r="E891" s="29">
        <v>692</v>
      </c>
    </row>
    <row r="892" spans="2:5" ht="15.6" x14ac:dyDescent="0.3">
      <c r="B892" s="234">
        <v>44766</v>
      </c>
      <c r="C892" s="34">
        <v>34.942102825382101</v>
      </c>
      <c r="D892" s="34">
        <v>1327</v>
      </c>
      <c r="E892" s="29">
        <v>670</v>
      </c>
    </row>
    <row r="893" spans="2:5" ht="15.6" x14ac:dyDescent="0.3">
      <c r="B893" s="234">
        <v>44767</v>
      </c>
      <c r="C893" s="34">
        <v>36.341780064432399</v>
      </c>
      <c r="D893" s="34">
        <v>1850</v>
      </c>
      <c r="E893" s="29">
        <v>1270</v>
      </c>
    </row>
    <row r="894" spans="2:5" ht="15.6" x14ac:dyDescent="0.3">
      <c r="B894" s="234">
        <v>44768</v>
      </c>
      <c r="C894" s="34">
        <v>37.545686677013997</v>
      </c>
      <c r="D894" s="34">
        <v>1716</v>
      </c>
      <c r="E894" s="29">
        <v>1193</v>
      </c>
    </row>
    <row r="895" spans="2:5" ht="15.6" x14ac:dyDescent="0.3">
      <c r="B895" s="234">
        <v>44769</v>
      </c>
      <c r="C895" s="34">
        <v>38.417069581669097</v>
      </c>
      <c r="D895" s="34">
        <v>1577</v>
      </c>
      <c r="E895" s="29">
        <v>1052</v>
      </c>
    </row>
    <row r="896" spans="2:5" ht="15.6" x14ac:dyDescent="0.3">
      <c r="B896" s="234">
        <v>44770</v>
      </c>
      <c r="C896" s="34">
        <v>38.704537962861203</v>
      </c>
      <c r="D896" s="34">
        <v>1414</v>
      </c>
      <c r="E896" s="29">
        <v>991</v>
      </c>
    </row>
    <row r="897" spans="2:5" ht="15.6" x14ac:dyDescent="0.3">
      <c r="B897" s="234">
        <v>44771</v>
      </c>
      <c r="C897" s="34">
        <v>38.388056286466103</v>
      </c>
      <c r="D897" s="34">
        <v>1424</v>
      </c>
      <c r="E897" s="29">
        <v>843</v>
      </c>
    </row>
    <row r="898" spans="2:5" ht="15.6" x14ac:dyDescent="0.3">
      <c r="B898" s="234">
        <v>44772</v>
      </c>
      <c r="C898" s="34">
        <v>38.471502590673602</v>
      </c>
      <c r="D898" s="34">
        <v>1142</v>
      </c>
      <c r="E898" s="29">
        <v>515</v>
      </c>
    </row>
    <row r="899" spans="2:5" ht="15.6" x14ac:dyDescent="0.3">
      <c r="B899" s="234">
        <v>44773</v>
      </c>
      <c r="C899" s="34">
        <v>38.592276740135702</v>
      </c>
      <c r="D899" s="34">
        <v>1102</v>
      </c>
      <c r="E899" s="29">
        <v>562</v>
      </c>
    </row>
    <row r="900" spans="2:5" ht="15.6" x14ac:dyDescent="0.3">
      <c r="B900" s="234">
        <v>44774</v>
      </c>
      <c r="C900" s="34">
        <v>38.713721557073903</v>
      </c>
      <c r="D900" s="34">
        <v>1402</v>
      </c>
      <c r="E900" s="29">
        <v>1020</v>
      </c>
    </row>
    <row r="901" spans="2:5" ht="15.6" x14ac:dyDescent="0.3">
      <c r="B901" s="234">
        <v>44775</v>
      </c>
      <c r="C901" s="34">
        <v>38.416230366492201</v>
      </c>
      <c r="D901" s="34">
        <v>1349</v>
      </c>
      <c r="E901" s="29">
        <v>887</v>
      </c>
    </row>
    <row r="902" spans="2:5" ht="15.6" x14ac:dyDescent="0.3">
      <c r="B902" s="234">
        <v>44776</v>
      </c>
      <c r="C902" s="34">
        <v>37.895093062605802</v>
      </c>
      <c r="D902" s="34">
        <v>1343</v>
      </c>
      <c r="E902" s="29">
        <v>781</v>
      </c>
    </row>
    <row r="903" spans="2:5" ht="15.6" x14ac:dyDescent="0.3">
      <c r="B903" s="234">
        <v>44777</v>
      </c>
      <c r="C903" s="34">
        <v>37.311858207905502</v>
      </c>
      <c r="D903" s="34">
        <v>1151</v>
      </c>
      <c r="E903" s="29">
        <v>697</v>
      </c>
    </row>
    <row r="904" spans="2:5" ht="15.6" x14ac:dyDescent="0.3">
      <c r="B904" s="234">
        <v>44778</v>
      </c>
      <c r="C904" s="34">
        <v>37.680949623624798</v>
      </c>
      <c r="D904" s="34">
        <v>1121</v>
      </c>
      <c r="E904" s="29">
        <v>744</v>
      </c>
    </row>
    <row r="905" spans="2:5" ht="15.6" x14ac:dyDescent="0.3">
      <c r="B905" s="234">
        <v>44779</v>
      </c>
      <c r="C905" s="34">
        <v>37.937453462397599</v>
      </c>
      <c r="D905" s="34">
        <v>867</v>
      </c>
      <c r="E905" s="29">
        <v>404</v>
      </c>
    </row>
    <row r="906" spans="2:5" ht="15.6" x14ac:dyDescent="0.3">
      <c r="B906" s="234">
        <v>44780</v>
      </c>
      <c r="C906" s="34">
        <v>37.661345757274901</v>
      </c>
      <c r="D906" s="34">
        <v>929</v>
      </c>
      <c r="E906" s="29">
        <v>398</v>
      </c>
    </row>
    <row r="907" spans="2:5" ht="15.6" x14ac:dyDescent="0.3">
      <c r="B907" s="234">
        <v>44781</v>
      </c>
      <c r="C907" s="34">
        <v>37.220785328003799</v>
      </c>
      <c r="D907" s="34">
        <v>1250</v>
      </c>
      <c r="E907" s="29">
        <v>838</v>
      </c>
    </row>
    <row r="908" spans="2:5" ht="15.6" x14ac:dyDescent="0.3">
      <c r="B908" s="234">
        <v>44782</v>
      </c>
      <c r="C908" s="34">
        <v>37.355212355212402</v>
      </c>
      <c r="D908" s="34">
        <v>1127</v>
      </c>
      <c r="E908" s="29">
        <v>782</v>
      </c>
    </row>
    <row r="909" spans="2:5" ht="15.6" x14ac:dyDescent="0.3">
      <c r="B909" s="234">
        <v>44783</v>
      </c>
      <c r="C909" s="34">
        <v>37.853107344632797</v>
      </c>
      <c r="D909" s="34">
        <v>1035</v>
      </c>
      <c r="E909" s="29">
        <v>693</v>
      </c>
    </row>
    <row r="910" spans="2:5" ht="15.6" x14ac:dyDescent="0.3">
      <c r="B910" s="234">
        <v>44784</v>
      </c>
      <c r="C910" s="34">
        <v>37.4261104543152</v>
      </c>
      <c r="D910" s="34">
        <v>1081</v>
      </c>
      <c r="E910" s="29">
        <v>573</v>
      </c>
    </row>
    <row r="911" spans="2:5" ht="15.6" x14ac:dyDescent="0.3">
      <c r="B911" s="234">
        <v>44785</v>
      </c>
      <c r="C911" s="34">
        <v>37.267350843625003</v>
      </c>
      <c r="D911" s="34">
        <v>924</v>
      </c>
      <c r="E911" s="29">
        <v>597</v>
      </c>
    </row>
    <row r="912" spans="2:5" ht="15.6" x14ac:dyDescent="0.3">
      <c r="B912" s="234">
        <v>44786</v>
      </c>
      <c r="C912" s="34">
        <v>37.217912552891399</v>
      </c>
      <c r="D912" s="34">
        <v>776</v>
      </c>
      <c r="E912" s="29">
        <v>341</v>
      </c>
    </row>
    <row r="913" spans="2:5" ht="15.6" x14ac:dyDescent="0.3">
      <c r="B913" s="234">
        <v>44787</v>
      </c>
      <c r="C913" s="34">
        <v>37.2660699755899</v>
      </c>
      <c r="D913" s="34">
        <v>746</v>
      </c>
      <c r="E913" s="29">
        <v>298</v>
      </c>
    </row>
    <row r="914" spans="2:5" ht="15.6" x14ac:dyDescent="0.3">
      <c r="B914" s="234">
        <v>44788</v>
      </c>
      <c r="C914" s="34">
        <v>36.832689953865</v>
      </c>
      <c r="D914" s="34">
        <v>1020</v>
      </c>
      <c r="E914" s="29">
        <v>628</v>
      </c>
    </row>
    <row r="915" spans="2:5" ht="15.6" x14ac:dyDescent="0.3">
      <c r="B915" s="234">
        <v>44789</v>
      </c>
      <c r="C915" s="34">
        <v>36.0434139121855</v>
      </c>
      <c r="D915" s="34">
        <v>900</v>
      </c>
      <c r="E915" s="29">
        <v>523</v>
      </c>
    </row>
    <row r="916" spans="2:5" ht="15.6" x14ac:dyDescent="0.3">
      <c r="B916" s="234">
        <v>44790</v>
      </c>
      <c r="C916" s="34">
        <v>35.151827071538897</v>
      </c>
      <c r="D916" s="34">
        <v>853</v>
      </c>
      <c r="E916" s="29">
        <v>455</v>
      </c>
    </row>
    <row r="917" spans="2:5" ht="15.6" x14ac:dyDescent="0.3">
      <c r="B917" s="234">
        <v>44791</v>
      </c>
      <c r="C917" s="34">
        <v>35.308748783389198</v>
      </c>
      <c r="D917" s="34">
        <v>763</v>
      </c>
      <c r="E917" s="29">
        <v>423</v>
      </c>
    </row>
    <row r="918" spans="2:5" ht="15.6" x14ac:dyDescent="0.3">
      <c r="B918" s="234">
        <v>44792</v>
      </c>
      <c r="C918" s="34">
        <v>34.784087045222698</v>
      </c>
      <c r="D918" s="34">
        <v>696</v>
      </c>
      <c r="E918" s="29">
        <v>401</v>
      </c>
    </row>
    <row r="919" spans="2:5" ht="15.6" x14ac:dyDescent="0.3">
      <c r="B919" s="234">
        <v>44793</v>
      </c>
      <c r="C919" s="34">
        <v>34.925615992561603</v>
      </c>
      <c r="D919" s="34">
        <v>621</v>
      </c>
      <c r="E919" s="29">
        <v>277</v>
      </c>
    </row>
    <row r="920" spans="2:5" ht="15.6" x14ac:dyDescent="0.3">
      <c r="B920" s="234">
        <v>44794</v>
      </c>
      <c r="C920" s="34">
        <v>35.130289266077</v>
      </c>
      <c r="D920" s="34">
        <v>574</v>
      </c>
      <c r="E920" s="29">
        <v>232</v>
      </c>
    </row>
    <row r="921" spans="2:5" ht="15.6" x14ac:dyDescent="0.3">
      <c r="B921" s="234">
        <v>44795</v>
      </c>
      <c r="C921" s="34">
        <v>34.9851705388038</v>
      </c>
      <c r="D921" s="34">
        <v>854</v>
      </c>
      <c r="E921" s="29">
        <v>520</v>
      </c>
    </row>
    <row r="922" spans="2:5" ht="15.6" x14ac:dyDescent="0.3">
      <c r="B922" s="234">
        <v>44796</v>
      </c>
      <c r="C922" s="34">
        <v>34.011554885707099</v>
      </c>
      <c r="D922" s="34">
        <v>893</v>
      </c>
      <c r="E922" s="29">
        <v>400</v>
      </c>
    </row>
    <row r="923" spans="2:5" ht="15.6" x14ac:dyDescent="0.3">
      <c r="B923" s="234">
        <v>44797</v>
      </c>
      <c r="C923" s="34">
        <v>33.187660668380502</v>
      </c>
      <c r="D923" s="34">
        <v>797</v>
      </c>
      <c r="E923" s="29">
        <v>329</v>
      </c>
    </row>
    <row r="924" spans="2:5" ht="15.6" x14ac:dyDescent="0.3">
      <c r="B924" s="234">
        <v>44798</v>
      </c>
      <c r="C924" s="34">
        <v>32.888830208608397</v>
      </c>
      <c r="D924" s="34">
        <v>648</v>
      </c>
      <c r="E924" s="29">
        <v>332</v>
      </c>
    </row>
    <row r="925" spans="2:5" ht="15.6" x14ac:dyDescent="0.3">
      <c r="B925" s="234">
        <v>44799</v>
      </c>
      <c r="C925" s="34">
        <v>32.705755782678899</v>
      </c>
      <c r="D925" s="34">
        <v>617</v>
      </c>
      <c r="E925" s="29">
        <v>342</v>
      </c>
    </row>
    <row r="926" spans="2:5" ht="15.6" x14ac:dyDescent="0.3">
      <c r="B926" s="234">
        <v>44800</v>
      </c>
      <c r="C926" s="34">
        <v>32.832916319154897</v>
      </c>
      <c r="D926" s="34">
        <v>449</v>
      </c>
      <c r="E926" s="29">
        <v>207</v>
      </c>
    </row>
    <row r="927" spans="2:5" ht="15.6" x14ac:dyDescent="0.3">
      <c r="B927" s="234">
        <v>44801</v>
      </c>
      <c r="C927" s="34">
        <v>33.012321200963001</v>
      </c>
      <c r="D927" s="34">
        <v>472</v>
      </c>
      <c r="E927" s="29">
        <v>201</v>
      </c>
    </row>
    <row r="928" spans="2:5" ht="15.6" x14ac:dyDescent="0.3">
      <c r="B928" s="234">
        <v>44802</v>
      </c>
      <c r="C928" s="34">
        <v>32.116564417177898</v>
      </c>
      <c r="D928" s="34">
        <v>550</v>
      </c>
      <c r="E928" s="29">
        <v>283</v>
      </c>
    </row>
    <row r="929" spans="2:5" ht="15.6" x14ac:dyDescent="0.3">
      <c r="B929" s="234">
        <v>44803</v>
      </c>
      <c r="C929" s="34">
        <v>34.108285223903898</v>
      </c>
      <c r="D929" s="34">
        <v>690</v>
      </c>
      <c r="E929" s="29">
        <v>492</v>
      </c>
    </row>
    <row r="930" spans="2:5" ht="15.6" x14ac:dyDescent="0.3">
      <c r="B930" s="234">
        <v>44804</v>
      </c>
      <c r="C930" s="34">
        <v>35.529225908372801</v>
      </c>
      <c r="D930" s="34">
        <v>655</v>
      </c>
      <c r="E930" s="29">
        <v>392</v>
      </c>
    </row>
    <row r="931" spans="2:5" ht="15.6" x14ac:dyDescent="0.3">
      <c r="B931" s="234">
        <v>44805</v>
      </c>
      <c r="C931" s="34">
        <v>36.472065285624602</v>
      </c>
      <c r="D931" s="34">
        <v>615</v>
      </c>
      <c r="E931" s="29">
        <v>407</v>
      </c>
    </row>
    <row r="932" spans="2:5" ht="15.6" x14ac:dyDescent="0.3">
      <c r="B932" s="234">
        <v>44806</v>
      </c>
      <c r="C932" s="34">
        <v>36.028368794326198</v>
      </c>
      <c r="D932" s="34">
        <v>628</v>
      </c>
      <c r="E932" s="29">
        <v>304</v>
      </c>
    </row>
    <row r="933" spans="2:5" ht="15.6" x14ac:dyDescent="0.3">
      <c r="B933" s="234">
        <v>44807</v>
      </c>
      <c r="C933" s="34">
        <v>35.983000157405897</v>
      </c>
      <c r="D933" s="34">
        <v>457</v>
      </c>
      <c r="E933" s="29">
        <v>207</v>
      </c>
    </row>
    <row r="934" spans="2:5" ht="15.6" x14ac:dyDescent="0.3">
      <c r="B934" s="234">
        <v>44808</v>
      </c>
      <c r="C934" s="34">
        <v>36.196896065213998</v>
      </c>
      <c r="D934" s="34">
        <v>475</v>
      </c>
      <c r="E934" s="29">
        <v>224</v>
      </c>
    </row>
    <row r="935" spans="2:5" ht="15.6" x14ac:dyDescent="0.3">
      <c r="B935" s="234">
        <v>44809</v>
      </c>
      <c r="C935" s="34">
        <v>36.489093337290399</v>
      </c>
      <c r="D935" s="34">
        <v>760</v>
      </c>
      <c r="E935" s="29">
        <v>433</v>
      </c>
    </row>
    <row r="936" spans="2:5" ht="15.6" x14ac:dyDescent="0.3">
      <c r="B936" s="234">
        <v>44810</v>
      </c>
      <c r="C936" s="34">
        <v>35.829039102758401</v>
      </c>
      <c r="D936" s="34">
        <v>644</v>
      </c>
      <c r="E936" s="29">
        <v>397</v>
      </c>
    </row>
    <row r="937" spans="2:5" ht="15.6" x14ac:dyDescent="0.3">
      <c r="B937" s="234">
        <v>44811</v>
      </c>
      <c r="C937" s="34">
        <v>35.919938414164697</v>
      </c>
      <c r="D937" s="34">
        <v>583</v>
      </c>
      <c r="E937" s="29">
        <v>361</v>
      </c>
    </row>
    <row r="938" spans="2:5" ht="15.6" x14ac:dyDescent="0.3">
      <c r="B938" s="234">
        <v>44812</v>
      </c>
      <c r="C938" s="34">
        <v>35.607506361323203</v>
      </c>
      <c r="D938" s="34">
        <v>502</v>
      </c>
      <c r="E938" s="29">
        <v>313</v>
      </c>
    </row>
    <row r="939" spans="2:5" ht="15.6" x14ac:dyDescent="0.3">
      <c r="B939" s="234">
        <v>44813</v>
      </c>
      <c r="C939" s="34">
        <v>36.035455278001599</v>
      </c>
      <c r="D939" s="34">
        <v>548</v>
      </c>
      <c r="E939" s="29">
        <v>301</v>
      </c>
    </row>
    <row r="940" spans="2:5" ht="15.6" x14ac:dyDescent="0.3">
      <c r="B940" s="234">
        <v>44814</v>
      </c>
      <c r="C940" s="34">
        <v>36.382772020725398</v>
      </c>
      <c r="D940" s="34">
        <v>417</v>
      </c>
      <c r="E940" s="29">
        <v>218</v>
      </c>
    </row>
    <row r="941" spans="2:5" ht="15.6" x14ac:dyDescent="0.3">
      <c r="B941" s="234">
        <v>44815</v>
      </c>
      <c r="C941" s="34">
        <v>36.8412438625205</v>
      </c>
      <c r="D941" s="34">
        <v>405</v>
      </c>
      <c r="E941" s="29">
        <v>228</v>
      </c>
    </row>
    <row r="942" spans="2:5" ht="15.6" x14ac:dyDescent="0.3">
      <c r="B942" s="234">
        <v>44816</v>
      </c>
      <c r="C942" s="34">
        <v>38.142292490118599</v>
      </c>
      <c r="D942" s="34">
        <v>657</v>
      </c>
      <c r="E942" s="29">
        <v>498</v>
      </c>
    </row>
    <row r="943" spans="2:5" ht="15.6" x14ac:dyDescent="0.3">
      <c r="B943" s="234">
        <v>44817</v>
      </c>
      <c r="C943" s="34">
        <v>38.898843459846901</v>
      </c>
      <c r="D943" s="34">
        <v>639</v>
      </c>
      <c r="E943" s="29">
        <v>469</v>
      </c>
    </row>
    <row r="944" spans="2:5" ht="15.6" x14ac:dyDescent="0.3">
      <c r="B944" s="234">
        <v>44818</v>
      </c>
      <c r="C944" s="34">
        <v>39.368690914917501</v>
      </c>
      <c r="D944" s="34">
        <v>616</v>
      </c>
      <c r="E944" s="29">
        <v>430</v>
      </c>
    </row>
    <row r="945" spans="2:5" ht="15.6" x14ac:dyDescent="0.3">
      <c r="B945" s="234">
        <v>44819</v>
      </c>
      <c r="C945" s="34">
        <v>39.823146137139297</v>
      </c>
      <c r="D945" s="34">
        <v>597</v>
      </c>
      <c r="E945" s="29">
        <v>423</v>
      </c>
    </row>
    <row r="946" spans="2:5" ht="15.6" x14ac:dyDescent="0.3">
      <c r="B946" s="234">
        <v>44820</v>
      </c>
      <c r="C946" s="34">
        <v>39.573750383318</v>
      </c>
      <c r="D946" s="34">
        <v>610</v>
      </c>
      <c r="E946" s="29">
        <v>315</v>
      </c>
    </row>
    <row r="947" spans="2:5" ht="15.6" x14ac:dyDescent="0.3">
      <c r="B947" s="234">
        <v>44821</v>
      </c>
      <c r="C947" s="34">
        <v>39.675806695955202</v>
      </c>
      <c r="D947" s="34">
        <v>458</v>
      </c>
      <c r="E947" s="29">
        <v>256</v>
      </c>
    </row>
    <row r="948" spans="2:5" ht="15.6" x14ac:dyDescent="0.3">
      <c r="B948" s="234">
        <v>44822</v>
      </c>
      <c r="C948" s="34">
        <v>38.794135248354301</v>
      </c>
      <c r="D948" s="34">
        <v>514</v>
      </c>
      <c r="E948" s="29">
        <v>202</v>
      </c>
    </row>
    <row r="949" spans="2:5" ht="15.6" x14ac:dyDescent="0.3">
      <c r="B949" s="234">
        <v>44823</v>
      </c>
      <c r="C949" s="34">
        <v>36.849357011635</v>
      </c>
      <c r="D949" s="34">
        <v>691</v>
      </c>
      <c r="E949" s="29">
        <v>312</v>
      </c>
    </row>
    <row r="950" spans="2:5" ht="15.6" x14ac:dyDescent="0.3">
      <c r="B950" s="234">
        <v>44824</v>
      </c>
      <c r="C950" s="34">
        <v>36.467437270933203</v>
      </c>
      <c r="D950" s="34">
        <v>1021</v>
      </c>
      <c r="E950" s="29">
        <v>649</v>
      </c>
    </row>
    <row r="951" spans="2:5" ht="15.6" x14ac:dyDescent="0.3">
      <c r="B951" s="234">
        <v>44825</v>
      </c>
      <c r="C951" s="34">
        <v>36.728116539899403</v>
      </c>
      <c r="D951" s="34">
        <v>1017</v>
      </c>
      <c r="E951" s="29">
        <v>692</v>
      </c>
    </row>
    <row r="952" spans="2:5" ht="15.6" x14ac:dyDescent="0.3">
      <c r="B952" s="234">
        <v>44826</v>
      </c>
      <c r="C952" s="34">
        <v>36.179587948076701</v>
      </c>
      <c r="D952" s="34">
        <v>1048</v>
      </c>
      <c r="E952" s="29">
        <v>612</v>
      </c>
    </row>
    <row r="953" spans="2:5" ht="15.6" x14ac:dyDescent="0.3">
      <c r="B953" s="234">
        <v>44827</v>
      </c>
      <c r="C953" s="34">
        <v>36.956046359064104</v>
      </c>
      <c r="D953" s="34">
        <v>1017</v>
      </c>
      <c r="E953" s="29">
        <v>657</v>
      </c>
    </row>
    <row r="954" spans="2:5" ht="15.6" x14ac:dyDescent="0.3">
      <c r="B954" s="234">
        <v>44828</v>
      </c>
      <c r="C954" s="34">
        <v>36.785565289945801</v>
      </c>
      <c r="D954" s="34">
        <v>753</v>
      </c>
      <c r="E954" s="29">
        <v>403</v>
      </c>
    </row>
    <row r="955" spans="2:5" ht="15.6" x14ac:dyDescent="0.3">
      <c r="B955" s="234">
        <v>44829</v>
      </c>
      <c r="C955" s="34">
        <v>37.206292313819198</v>
      </c>
      <c r="D955" s="34">
        <v>760</v>
      </c>
      <c r="E955" s="29">
        <v>412</v>
      </c>
    </row>
    <row r="956" spans="2:5" ht="15.6" x14ac:dyDescent="0.3">
      <c r="B956" s="234">
        <v>44830</v>
      </c>
      <c r="C956" s="34">
        <v>38.460143284664902</v>
      </c>
      <c r="D956" s="34">
        <v>1170</v>
      </c>
      <c r="E956" s="29">
        <v>816</v>
      </c>
    </row>
    <row r="957" spans="2:5" ht="15.6" x14ac:dyDescent="0.3">
      <c r="B957" s="234">
        <v>44831</v>
      </c>
      <c r="C957" s="34">
        <v>38.513155571252</v>
      </c>
      <c r="D957" s="34">
        <v>1199</v>
      </c>
      <c r="E957" s="29">
        <v>770</v>
      </c>
    </row>
    <row r="958" spans="2:5" ht="15.6" x14ac:dyDescent="0.3">
      <c r="B958" s="234">
        <v>44832</v>
      </c>
      <c r="C958" s="34">
        <v>38.147162359405897</v>
      </c>
      <c r="D958" s="34">
        <v>1257</v>
      </c>
      <c r="E958" s="29">
        <v>773</v>
      </c>
    </row>
    <row r="959" spans="2:5" ht="15.6" x14ac:dyDescent="0.3">
      <c r="B959" s="234">
        <v>44833</v>
      </c>
      <c r="C959" s="34">
        <v>38.024052112911299</v>
      </c>
      <c r="D959" s="34">
        <v>1265</v>
      </c>
      <c r="E959" s="29">
        <v>722</v>
      </c>
    </row>
    <row r="960" spans="2:5" ht="15.6" x14ac:dyDescent="0.3">
      <c r="B960" s="234">
        <v>44834</v>
      </c>
      <c r="C960" s="34">
        <v>36.967868210732298</v>
      </c>
      <c r="D960" s="34">
        <v>1325</v>
      </c>
      <c r="E960" s="29">
        <v>637</v>
      </c>
    </row>
    <row r="961" spans="2:5" ht="15.6" x14ac:dyDescent="0.3">
      <c r="B961" s="234">
        <v>44835</v>
      </c>
      <c r="C961" s="34">
        <v>36.770506318924603</v>
      </c>
      <c r="D961" s="34">
        <v>879</v>
      </c>
      <c r="E961" s="29">
        <v>438</v>
      </c>
    </row>
    <row r="962" spans="2:5" ht="15.6" x14ac:dyDescent="0.3">
      <c r="B962" s="234">
        <v>44836</v>
      </c>
      <c r="C962" s="34">
        <v>36.880534410439601</v>
      </c>
      <c r="D962" s="34">
        <v>1031</v>
      </c>
      <c r="E962" s="29">
        <v>592</v>
      </c>
    </row>
    <row r="963" spans="2:5" ht="15.6" x14ac:dyDescent="0.3">
      <c r="B963" s="234">
        <v>44837</v>
      </c>
      <c r="C963" s="34">
        <v>37.180141430341898</v>
      </c>
      <c r="D963" s="34">
        <v>1661</v>
      </c>
      <c r="E963" s="29">
        <v>1168</v>
      </c>
    </row>
    <row r="964" spans="2:5" ht="15.6" x14ac:dyDescent="0.3">
      <c r="B964" s="234">
        <v>44838</v>
      </c>
      <c r="C964" s="34">
        <v>37.798777098388001</v>
      </c>
      <c r="D964" s="34">
        <v>1534</v>
      </c>
      <c r="E964" s="29">
        <v>1110</v>
      </c>
    </row>
    <row r="965" spans="2:5" ht="15.6" x14ac:dyDescent="0.3">
      <c r="B965" s="234">
        <v>44839</v>
      </c>
      <c r="C965" s="34">
        <v>39.130729131406099</v>
      </c>
      <c r="D965" s="34">
        <v>1296</v>
      </c>
      <c r="E965" s="29">
        <v>1113</v>
      </c>
    </row>
    <row r="966" spans="2:5" ht="15.6" x14ac:dyDescent="0.3">
      <c r="B966" s="234">
        <v>44840</v>
      </c>
      <c r="C966" s="34">
        <v>40.810668074993401</v>
      </c>
      <c r="D966" s="34">
        <v>1240</v>
      </c>
      <c r="E966" s="29">
        <v>1124</v>
      </c>
    </row>
    <row r="967" spans="2:5" ht="15.6" x14ac:dyDescent="0.3">
      <c r="B967" s="234">
        <v>44841</v>
      </c>
      <c r="C967" s="34">
        <v>42.404286913293298</v>
      </c>
      <c r="D967" s="34">
        <v>1280</v>
      </c>
      <c r="E967" s="29">
        <v>1023</v>
      </c>
    </row>
    <row r="968" spans="2:5" ht="15.6" x14ac:dyDescent="0.3">
      <c r="B968" s="234">
        <v>44842</v>
      </c>
      <c r="C968" s="34">
        <v>42.814833891321101</v>
      </c>
      <c r="D968" s="34">
        <v>840</v>
      </c>
      <c r="E968" s="29">
        <v>520</v>
      </c>
    </row>
    <row r="969" spans="2:5" ht="15.6" x14ac:dyDescent="0.3">
      <c r="B969" s="234">
        <v>44843</v>
      </c>
      <c r="C969" s="34">
        <v>42.586274767090899</v>
      </c>
      <c r="D969" s="34">
        <v>900</v>
      </c>
      <c r="E969" s="29">
        <v>433</v>
      </c>
    </row>
    <row r="970" spans="2:5" ht="15.6" x14ac:dyDescent="0.3">
      <c r="B970" s="234">
        <v>44844</v>
      </c>
      <c r="C970" s="34">
        <v>42.992889893016098</v>
      </c>
      <c r="D970" s="34">
        <v>1489</v>
      </c>
      <c r="E970" s="29">
        <v>1147</v>
      </c>
    </row>
    <row r="971" spans="2:5" ht="15.6" x14ac:dyDescent="0.3">
      <c r="B971" s="234">
        <v>44845</v>
      </c>
      <c r="C971" s="34">
        <v>43.068105192178002</v>
      </c>
      <c r="D971" s="34">
        <v>1398</v>
      </c>
      <c r="E971" s="29">
        <v>1027</v>
      </c>
    </row>
    <row r="972" spans="2:5" ht="15.6" x14ac:dyDescent="0.3">
      <c r="B972" s="234">
        <v>44846</v>
      </c>
      <c r="C972" s="34">
        <v>42.364734962922299</v>
      </c>
      <c r="D972" s="34">
        <v>1247</v>
      </c>
      <c r="E972" s="29">
        <v>896</v>
      </c>
    </row>
    <row r="973" spans="2:5" ht="15.6" x14ac:dyDescent="0.3">
      <c r="B973" s="234">
        <v>44847</v>
      </c>
      <c r="C973" s="34">
        <v>41.256618425697098</v>
      </c>
      <c r="D973" s="34">
        <v>1167</v>
      </c>
      <c r="E973" s="29">
        <v>798</v>
      </c>
    </row>
    <row r="974" spans="2:5" ht="15.6" x14ac:dyDescent="0.3">
      <c r="B974" s="234">
        <v>44848</v>
      </c>
      <c r="C974" s="34">
        <v>40.541312575876603</v>
      </c>
      <c r="D974" s="34">
        <v>1285</v>
      </c>
      <c r="E974" s="29">
        <v>856</v>
      </c>
    </row>
    <row r="975" spans="2:5" ht="15.6" x14ac:dyDescent="0.3">
      <c r="B975" s="234">
        <v>44849</v>
      </c>
      <c r="C975" s="34">
        <v>40.376792977949002</v>
      </c>
      <c r="D975" s="34">
        <v>869</v>
      </c>
      <c r="E975" s="29">
        <v>501</v>
      </c>
    </row>
    <row r="976" spans="2:5" ht="15.6" x14ac:dyDescent="0.3">
      <c r="B976" s="234">
        <v>44850</v>
      </c>
      <c r="C976" s="34">
        <v>40.577637975407498</v>
      </c>
      <c r="D976" s="34">
        <v>857</v>
      </c>
      <c r="E976" s="29">
        <v>451</v>
      </c>
    </row>
    <row r="977" spans="2:5" ht="15.6" x14ac:dyDescent="0.3">
      <c r="B977" s="234">
        <v>44851</v>
      </c>
      <c r="C977" s="34">
        <v>40.902298441613901</v>
      </c>
      <c r="D977" s="34">
        <v>1482</v>
      </c>
      <c r="E977" s="29">
        <v>1219</v>
      </c>
    </row>
    <row r="978" spans="2:5" ht="15.6" x14ac:dyDescent="0.3">
      <c r="B978" s="234">
        <v>44852</v>
      </c>
      <c r="C978" s="34">
        <v>41.157323688969299</v>
      </c>
      <c r="D978" s="34">
        <v>1228</v>
      </c>
      <c r="E978" s="29">
        <v>969</v>
      </c>
    </row>
    <row r="979" spans="2:5" ht="15.6" x14ac:dyDescent="0.3">
      <c r="B979" s="234">
        <v>44853</v>
      </c>
      <c r="C979" s="34">
        <v>40.934896409349001</v>
      </c>
      <c r="D979" s="34">
        <v>1123</v>
      </c>
      <c r="E979" s="29">
        <v>758</v>
      </c>
    </row>
    <row r="980" spans="2:5" ht="15.6" x14ac:dyDescent="0.3">
      <c r="B980" s="234">
        <v>44854</v>
      </c>
      <c r="C980" s="34">
        <v>40.227976145542399</v>
      </c>
      <c r="D980" s="34">
        <v>1074</v>
      </c>
      <c r="E980" s="29">
        <v>575</v>
      </c>
    </row>
    <row r="981" spans="2:5" ht="15.6" x14ac:dyDescent="0.3">
      <c r="B981" s="234">
        <v>44855</v>
      </c>
      <c r="C981" s="34">
        <v>40.405592256875103</v>
      </c>
      <c r="D981" s="34">
        <v>1125</v>
      </c>
      <c r="E981" s="29">
        <v>787</v>
      </c>
    </row>
    <row r="982" spans="2:5" ht="15.6" x14ac:dyDescent="0.3">
      <c r="B982" s="234">
        <v>44856</v>
      </c>
      <c r="C982" s="34">
        <v>40.267716535433102</v>
      </c>
      <c r="D982" s="34">
        <v>697</v>
      </c>
      <c r="E982" s="29">
        <v>355</v>
      </c>
    </row>
    <row r="983" spans="2:5" ht="15.6" x14ac:dyDescent="0.3">
      <c r="B983" s="234">
        <v>44857</v>
      </c>
      <c r="C983" s="34">
        <v>40.348612007746901</v>
      </c>
      <c r="D983" s="34">
        <v>663</v>
      </c>
      <c r="E983" s="29">
        <v>337</v>
      </c>
    </row>
    <row r="984" spans="2:5" ht="15.6" x14ac:dyDescent="0.3">
      <c r="B984" s="234">
        <v>44858</v>
      </c>
      <c r="C984" s="34">
        <v>39.604989604989598</v>
      </c>
      <c r="D984" s="34">
        <v>1062</v>
      </c>
      <c r="E984" s="29">
        <v>791</v>
      </c>
    </row>
    <row r="985" spans="2:5" ht="15.6" x14ac:dyDescent="0.3">
      <c r="B985" s="234">
        <v>44859</v>
      </c>
      <c r="C985" s="34">
        <v>38.691022581237398</v>
      </c>
      <c r="D985" s="34">
        <v>935</v>
      </c>
      <c r="E985" s="29">
        <v>612</v>
      </c>
    </row>
    <row r="986" spans="2:5" ht="15.6" x14ac:dyDescent="0.3">
      <c r="B986" s="234">
        <v>44860</v>
      </c>
      <c r="C986" s="34">
        <v>38.881541658794603</v>
      </c>
      <c r="D986" s="34">
        <v>914</v>
      </c>
      <c r="E986" s="29">
        <v>659</v>
      </c>
    </row>
    <row r="987" spans="2:5" ht="15.6" x14ac:dyDescent="0.3">
      <c r="B987" s="234">
        <v>44861</v>
      </c>
      <c r="C987" s="34">
        <v>39.847593324973502</v>
      </c>
      <c r="D987" s="34">
        <v>840</v>
      </c>
      <c r="E987" s="29">
        <v>590</v>
      </c>
    </row>
    <row r="988" spans="2:5" ht="15.6" x14ac:dyDescent="0.3">
      <c r="B988" s="234">
        <v>44862</v>
      </c>
      <c r="C988" s="34">
        <v>39.711528483968003</v>
      </c>
      <c r="D988" s="34">
        <v>699</v>
      </c>
      <c r="E988" s="29">
        <v>483</v>
      </c>
    </row>
    <row r="989" spans="2:5" ht="15.6" x14ac:dyDescent="0.3">
      <c r="B989" s="234">
        <v>44863</v>
      </c>
      <c r="C989" s="34">
        <v>40.502020846628398</v>
      </c>
      <c r="D989" s="34">
        <v>481</v>
      </c>
      <c r="E989" s="29">
        <v>336</v>
      </c>
    </row>
    <row r="990" spans="2:5" ht="15.6" x14ac:dyDescent="0.3">
      <c r="B990" s="234">
        <v>44864</v>
      </c>
      <c r="C990" s="34">
        <v>40.887185104052598</v>
      </c>
      <c r="D990" s="34">
        <v>466</v>
      </c>
      <c r="E990" s="29">
        <v>262</v>
      </c>
    </row>
    <row r="991" spans="2:5" ht="15.6" x14ac:dyDescent="0.3">
      <c r="B991" s="234">
        <v>44865</v>
      </c>
      <c r="C991" s="34">
        <v>39.837775202781003</v>
      </c>
      <c r="D991" s="34">
        <v>857</v>
      </c>
      <c r="E991" s="29">
        <v>496</v>
      </c>
    </row>
    <row r="992" spans="2:5" ht="15.6" x14ac:dyDescent="0.3">
      <c r="B992" s="234">
        <v>44866</v>
      </c>
      <c r="C992" s="34">
        <v>40.087040618955498</v>
      </c>
      <c r="D992" s="34">
        <v>699</v>
      </c>
      <c r="E992" s="29">
        <v>490</v>
      </c>
    </row>
    <row r="993" spans="2:5" ht="15.6" x14ac:dyDescent="0.3">
      <c r="B993" s="234">
        <v>44867</v>
      </c>
      <c r="C993" s="34">
        <v>39.9821223343124</v>
      </c>
      <c r="D993" s="34">
        <v>658</v>
      </c>
      <c r="E993" s="29">
        <v>474</v>
      </c>
    </row>
    <row r="994" spans="2:5" ht="15.6" x14ac:dyDescent="0.3">
      <c r="B994" s="234">
        <v>44868</v>
      </c>
      <c r="C994" s="34">
        <v>39.8972139572627</v>
      </c>
      <c r="D994" s="34">
        <v>584</v>
      </c>
      <c r="E994" s="29">
        <v>409</v>
      </c>
    </row>
    <row r="995" spans="2:5" ht="15.6" x14ac:dyDescent="0.3">
      <c r="B995" s="234">
        <v>44869</v>
      </c>
      <c r="C995" s="34">
        <v>39.3387503502382</v>
      </c>
      <c r="D995" s="34">
        <v>585</v>
      </c>
      <c r="E995" s="29">
        <v>341</v>
      </c>
    </row>
    <row r="996" spans="2:5" ht="15.6" x14ac:dyDescent="0.3">
      <c r="B996" s="234">
        <v>44870</v>
      </c>
      <c r="C996" s="34">
        <v>38.692019590896003</v>
      </c>
      <c r="D996" s="34">
        <v>407</v>
      </c>
      <c r="E996" s="29">
        <v>214</v>
      </c>
    </row>
    <row r="997" spans="2:5" ht="15.6" x14ac:dyDescent="0.3">
      <c r="B997" s="234">
        <v>44871</v>
      </c>
      <c r="C997" s="34">
        <v>38.954518606024799</v>
      </c>
      <c r="D997" s="34">
        <v>344</v>
      </c>
      <c r="E997" s="29">
        <v>214</v>
      </c>
    </row>
    <row r="998" spans="2:5" ht="15.6" x14ac:dyDescent="0.3">
      <c r="B998" s="234">
        <v>44872</v>
      </c>
      <c r="C998" s="34">
        <v>39.311290568337597</v>
      </c>
      <c r="D998" s="34">
        <v>706</v>
      </c>
      <c r="E998" s="29">
        <v>438</v>
      </c>
    </row>
    <row r="999" spans="2:5" ht="15.6" x14ac:dyDescent="0.3">
      <c r="B999" s="234">
        <v>44873</v>
      </c>
      <c r="C999" s="34">
        <v>39.355742296918798</v>
      </c>
      <c r="D999" s="34">
        <v>613</v>
      </c>
      <c r="E999" s="29">
        <v>439</v>
      </c>
    </row>
    <row r="1000" spans="2:5" ht="15.6" x14ac:dyDescent="0.3">
      <c r="B1000" s="234">
        <v>44874</v>
      </c>
      <c r="C1000" s="34">
        <v>39.264000000000003</v>
      </c>
      <c r="D1000" s="34">
        <v>557</v>
      </c>
      <c r="E1000" s="29">
        <v>399</v>
      </c>
    </row>
    <row r="1001" spans="2:5" ht="15.6" x14ac:dyDescent="0.3">
      <c r="B1001" s="234">
        <v>44875</v>
      </c>
      <c r="C1001" s="34">
        <v>38.471523608632197</v>
      </c>
      <c r="D1001" s="34">
        <v>580</v>
      </c>
      <c r="E1001" s="29">
        <v>326</v>
      </c>
    </row>
    <row r="1002" spans="2:5" ht="15.6" x14ac:dyDescent="0.3">
      <c r="B1002" s="234">
        <v>44876</v>
      </c>
      <c r="C1002" s="34">
        <v>39.586749754017703</v>
      </c>
      <c r="D1002" s="34">
        <v>477</v>
      </c>
      <c r="E1002" s="29">
        <v>384</v>
      </c>
    </row>
    <row r="1003" spans="2:5" ht="15.6" x14ac:dyDescent="0.3">
      <c r="B1003" s="234">
        <v>44877</v>
      </c>
      <c r="C1003" s="34">
        <v>39.845673945164997</v>
      </c>
      <c r="D1003" s="34">
        <v>387</v>
      </c>
      <c r="E1003" s="29">
        <v>227</v>
      </c>
    </row>
    <row r="1004" spans="2:5" ht="15.6" x14ac:dyDescent="0.3">
      <c r="B1004" s="234">
        <v>44878</v>
      </c>
      <c r="C1004" s="34">
        <v>39.728746278531297</v>
      </c>
      <c r="D1004" s="34">
        <v>324</v>
      </c>
      <c r="E1004" s="29">
        <v>189</v>
      </c>
    </row>
    <row r="1005" spans="2:5" ht="15.6" x14ac:dyDescent="0.3">
      <c r="B1005" s="234">
        <v>44879</v>
      </c>
      <c r="C1005" s="34">
        <v>40.4305415405315</v>
      </c>
      <c r="D1005" s="34">
        <v>604</v>
      </c>
      <c r="E1005" s="29">
        <v>440</v>
      </c>
    </row>
    <row r="1006" spans="2:5" ht="15.6" x14ac:dyDescent="0.3">
      <c r="B1006" s="234">
        <v>44880</v>
      </c>
      <c r="C1006" s="34">
        <v>40.750900051431501</v>
      </c>
      <c r="D1006" s="34">
        <v>527</v>
      </c>
      <c r="E1006" s="29">
        <v>412</v>
      </c>
    </row>
    <row r="1007" spans="2:5" ht="15.6" x14ac:dyDescent="0.3">
      <c r="B1007" s="234">
        <v>44881</v>
      </c>
      <c r="C1007" s="34">
        <v>40.597171293871099</v>
      </c>
      <c r="D1007" s="34">
        <v>503</v>
      </c>
      <c r="E1007" s="29">
        <v>347</v>
      </c>
    </row>
    <row r="1008" spans="2:5" ht="15.6" x14ac:dyDescent="0.3">
      <c r="B1008" s="234">
        <v>44882</v>
      </c>
      <c r="C1008" s="34">
        <v>41.545215100965798</v>
      </c>
      <c r="D1008" s="34">
        <v>507</v>
      </c>
      <c r="E1008" s="29">
        <v>367</v>
      </c>
    </row>
    <row r="1009" spans="2:5" ht="15.6" x14ac:dyDescent="0.3">
      <c r="B1009" s="234">
        <v>44883</v>
      </c>
      <c r="C1009" s="34">
        <v>41.618798955613599</v>
      </c>
      <c r="D1009" s="34">
        <v>502</v>
      </c>
      <c r="E1009" s="29">
        <v>409</v>
      </c>
    </row>
    <row r="1010" spans="2:5" ht="15.6" x14ac:dyDescent="0.3">
      <c r="B1010" s="234">
        <v>44884</v>
      </c>
      <c r="C1010" s="34">
        <v>42.204724409448801</v>
      </c>
      <c r="D1010" s="34">
        <v>336</v>
      </c>
      <c r="E1010" s="29">
        <v>248</v>
      </c>
    </row>
    <row r="1011" spans="2:5" ht="15.6" x14ac:dyDescent="0.3">
      <c r="B1011" s="234">
        <v>44885</v>
      </c>
      <c r="C1011" s="34">
        <v>41.905755520779003</v>
      </c>
      <c r="D1011" s="34">
        <v>362</v>
      </c>
      <c r="E1011" s="29">
        <v>187</v>
      </c>
    </row>
    <row r="1012" spans="2:5" ht="15.6" x14ac:dyDescent="0.3">
      <c r="B1012" s="234">
        <v>44886</v>
      </c>
      <c r="C1012" s="34">
        <v>42.085209560096999</v>
      </c>
      <c r="D1012" s="34">
        <v>607</v>
      </c>
      <c r="E1012" s="29">
        <v>460</v>
      </c>
    </row>
    <row r="1013" spans="2:5" ht="15.6" x14ac:dyDescent="0.3">
      <c r="B1013" s="234">
        <v>44887</v>
      </c>
      <c r="C1013" s="34">
        <v>42.491525423728802</v>
      </c>
      <c r="D1013" s="34">
        <v>576</v>
      </c>
      <c r="E1013" s="29">
        <v>489</v>
      </c>
    </row>
    <row r="1014" spans="2:5" ht="15.6" x14ac:dyDescent="0.3">
      <c r="B1014" s="234">
        <v>44888</v>
      </c>
      <c r="C1014" s="34">
        <v>42.460715479772603</v>
      </c>
      <c r="D1014" s="34">
        <v>552</v>
      </c>
      <c r="E1014" s="29">
        <v>380</v>
      </c>
    </row>
    <row r="1015" spans="2:5" ht="15.6" x14ac:dyDescent="0.3">
      <c r="B1015" s="234">
        <v>44889</v>
      </c>
      <c r="C1015" s="34">
        <v>43.2006633499171</v>
      </c>
      <c r="D1015" s="34">
        <v>490</v>
      </c>
      <c r="E1015" s="29">
        <v>432</v>
      </c>
    </row>
    <row r="1016" spans="2:5" ht="15.6" x14ac:dyDescent="0.3">
      <c r="B1016" s="234">
        <v>44890</v>
      </c>
      <c r="C1016" s="34">
        <v>43.753111000497803</v>
      </c>
      <c r="D1016" s="34">
        <v>467</v>
      </c>
      <c r="E1016" s="29">
        <v>441</v>
      </c>
    </row>
    <row r="1017" spans="2:5" ht="15.6" x14ac:dyDescent="0.3">
      <c r="B1017" s="234">
        <v>44891</v>
      </c>
      <c r="C1017" s="34">
        <v>44.233289646133699</v>
      </c>
      <c r="D1017" s="34">
        <v>350</v>
      </c>
      <c r="E1017" s="29">
        <v>311</v>
      </c>
    </row>
    <row r="1018" spans="2:5" ht="15.6" x14ac:dyDescent="0.3">
      <c r="B1018" s="234">
        <v>44892</v>
      </c>
      <c r="C1018" s="34">
        <v>44.812610583882901</v>
      </c>
      <c r="D1018" s="34">
        <v>389</v>
      </c>
      <c r="E1018" s="29">
        <v>273</v>
      </c>
    </row>
    <row r="1019" spans="2:5" ht="15.6" x14ac:dyDescent="0.3">
      <c r="B1019" s="234">
        <v>44893</v>
      </c>
      <c r="C1019" s="34">
        <v>45.361454990065702</v>
      </c>
      <c r="D1019" s="34">
        <v>751</v>
      </c>
      <c r="E1019" s="29">
        <v>642</v>
      </c>
    </row>
    <row r="1020" spans="2:5" ht="15.6" x14ac:dyDescent="0.3">
      <c r="B1020" s="234">
        <v>44894</v>
      </c>
      <c r="C1020" s="34">
        <v>46.760687527545201</v>
      </c>
      <c r="D1020" s="34">
        <v>625</v>
      </c>
      <c r="E1020" s="29">
        <v>704</v>
      </c>
    </row>
    <row r="1021" spans="2:5" ht="15.6" x14ac:dyDescent="0.3">
      <c r="B1021" s="234">
        <v>44895</v>
      </c>
      <c r="C1021" s="34">
        <v>48.021298028493298</v>
      </c>
      <c r="D1021" s="34">
        <v>540</v>
      </c>
      <c r="E1021" s="29">
        <v>534</v>
      </c>
    </row>
    <row r="1022" spans="2:5" ht="15.6" x14ac:dyDescent="0.3">
      <c r="B1022" s="234">
        <v>44896</v>
      </c>
      <c r="C1022" s="34">
        <v>47.688149096599801</v>
      </c>
      <c r="D1022" s="34">
        <v>555</v>
      </c>
      <c r="E1022" s="29">
        <v>447</v>
      </c>
    </row>
    <row r="1023" spans="2:5" ht="15.6" x14ac:dyDescent="0.3">
      <c r="B1023" s="234">
        <v>44897</v>
      </c>
      <c r="C1023" s="34">
        <v>48.132668194687902</v>
      </c>
      <c r="D1023" s="34">
        <v>637</v>
      </c>
      <c r="E1023" s="29">
        <v>659</v>
      </c>
    </row>
    <row r="1024" spans="2:5" ht="15.6" x14ac:dyDescent="0.3">
      <c r="B1024" s="234">
        <v>44898</v>
      </c>
      <c r="C1024" s="34">
        <v>47.395903066006198</v>
      </c>
      <c r="D1024" s="34">
        <v>432</v>
      </c>
      <c r="E1024" s="29">
        <v>281</v>
      </c>
    </row>
    <row r="1025" spans="2:5" ht="15.6" x14ac:dyDescent="0.3">
      <c r="B1025" s="234">
        <v>44899</v>
      </c>
      <c r="C1025" s="34">
        <v>47.296046542377397</v>
      </c>
      <c r="D1025" s="34">
        <v>446</v>
      </c>
      <c r="E1025" s="29">
        <v>310</v>
      </c>
    </row>
    <row r="1026" spans="2:5" ht="15.6" x14ac:dyDescent="0.3">
      <c r="B1026" s="234">
        <v>44900</v>
      </c>
      <c r="C1026" s="34">
        <v>47.977846470891301</v>
      </c>
      <c r="D1026" s="34">
        <v>804</v>
      </c>
      <c r="E1026" s="29">
        <v>790</v>
      </c>
    </row>
    <row r="1027" spans="2:5" ht="15.6" x14ac:dyDescent="0.3">
      <c r="B1027" s="234">
        <v>44901</v>
      </c>
      <c r="C1027" s="34">
        <v>47.746513944223103</v>
      </c>
      <c r="D1027" s="34">
        <v>783</v>
      </c>
      <c r="E1027" s="29">
        <v>814</v>
      </c>
    </row>
    <row r="1028" spans="2:5" ht="15.6" x14ac:dyDescent="0.3">
      <c r="B1028" s="234">
        <v>44902</v>
      </c>
      <c r="C1028" s="34">
        <v>47.6819629585938</v>
      </c>
      <c r="D1028" s="34">
        <v>778</v>
      </c>
      <c r="E1028" s="29">
        <v>741</v>
      </c>
    </row>
    <row r="1029" spans="2:5" ht="15.6" x14ac:dyDescent="0.3">
      <c r="B1029" s="234">
        <v>44903</v>
      </c>
      <c r="C1029" s="34">
        <v>48.128641864634702</v>
      </c>
      <c r="D1029" s="34">
        <v>749</v>
      </c>
      <c r="E1029" s="29">
        <v>700</v>
      </c>
    </row>
    <row r="1030" spans="2:5" ht="15.6" x14ac:dyDescent="0.3">
      <c r="B1030" s="234">
        <v>44904</v>
      </c>
      <c r="C1030" s="34">
        <v>47.788983708300997</v>
      </c>
      <c r="D1030" s="34">
        <v>719</v>
      </c>
      <c r="E1030" s="29">
        <v>676</v>
      </c>
    </row>
    <row r="1031" spans="2:5" ht="15.6" x14ac:dyDescent="0.3">
      <c r="B1031" s="234">
        <v>44905</v>
      </c>
      <c r="C1031" s="34">
        <v>47.783410635314397</v>
      </c>
      <c r="D1031" s="34">
        <v>562</v>
      </c>
      <c r="E1031" s="29">
        <v>399</v>
      </c>
    </row>
    <row r="1032" spans="2:5" ht="15.6" x14ac:dyDescent="0.3">
      <c r="B1032" s="234">
        <v>44906</v>
      </c>
      <c r="C1032" s="34">
        <v>47.4427923652852</v>
      </c>
      <c r="D1032" s="34">
        <v>589</v>
      </c>
      <c r="E1032" s="29">
        <v>379</v>
      </c>
    </row>
    <row r="1033" spans="2:5" ht="15.6" x14ac:dyDescent="0.3">
      <c r="B1033" s="234">
        <v>44907</v>
      </c>
      <c r="C1033" s="34">
        <v>48.125553478303701</v>
      </c>
      <c r="D1033" s="34">
        <v>1092</v>
      </c>
      <c r="E1033" s="29">
        <v>1182</v>
      </c>
    </row>
    <row r="1034" spans="2:5" ht="15.6" x14ac:dyDescent="0.3">
      <c r="B1034" s="234">
        <v>44908</v>
      </c>
      <c r="C1034" s="34">
        <v>47.719330513150602</v>
      </c>
      <c r="D1034" s="34">
        <v>1196</v>
      </c>
      <c r="E1034" s="29">
        <v>1112</v>
      </c>
    </row>
    <row r="1035" spans="2:5" ht="15.6" x14ac:dyDescent="0.3">
      <c r="B1035" s="234">
        <v>44909</v>
      </c>
      <c r="C1035" s="34">
        <v>46.894300335274401</v>
      </c>
      <c r="D1035" s="34">
        <v>1112</v>
      </c>
      <c r="E1035" s="29">
        <v>867</v>
      </c>
    </row>
    <row r="1036" spans="2:5" ht="15.6" x14ac:dyDescent="0.3">
      <c r="B1036" s="234">
        <v>44910</v>
      </c>
      <c r="C1036" s="34">
        <v>46.230814890189102</v>
      </c>
      <c r="D1036" s="34">
        <v>1071</v>
      </c>
      <c r="E1036" s="29">
        <v>837</v>
      </c>
    </row>
    <row r="1037" spans="2:5" ht="15.6" x14ac:dyDescent="0.3">
      <c r="B1037" s="234">
        <v>44911</v>
      </c>
      <c r="C1037" s="34">
        <v>45.9175677793449</v>
      </c>
      <c r="D1037" s="34">
        <v>1280</v>
      </c>
      <c r="E1037" s="29">
        <v>1084</v>
      </c>
    </row>
    <row r="1038" spans="2:5" ht="15.6" x14ac:dyDescent="0.3">
      <c r="B1038" s="234">
        <v>44912</v>
      </c>
      <c r="C1038" s="34">
        <v>46.121862715452103</v>
      </c>
      <c r="D1038" s="34">
        <v>787</v>
      </c>
      <c r="E1038" s="29">
        <v>640</v>
      </c>
    </row>
    <row r="1039" spans="2:5" ht="15.6" x14ac:dyDescent="0.3">
      <c r="B1039" s="234">
        <v>44913</v>
      </c>
      <c r="C1039" s="34">
        <v>46.0101121125522</v>
      </c>
      <c r="D1039" s="34">
        <v>830</v>
      </c>
      <c r="E1039" s="29">
        <v>557</v>
      </c>
    </row>
    <row r="1040" spans="2:5" ht="15.6" x14ac:dyDescent="0.3">
      <c r="B1040" s="234">
        <v>44914</v>
      </c>
      <c r="C1040" s="34">
        <v>45.735284202009296</v>
      </c>
      <c r="D1040" s="34">
        <v>1772</v>
      </c>
      <c r="E1040" s="29">
        <v>1686</v>
      </c>
    </row>
    <row r="1041" spans="2:5" ht="15.6" x14ac:dyDescent="0.3">
      <c r="B1041" s="234">
        <v>44915</v>
      </c>
      <c r="C1041" s="34">
        <v>45.591588548264497</v>
      </c>
      <c r="D1041" s="34">
        <v>1738</v>
      </c>
      <c r="E1041" s="29">
        <v>1527</v>
      </c>
    </row>
    <row r="1042" spans="2:5" ht="15.6" x14ac:dyDescent="0.3">
      <c r="B1042" s="234">
        <v>44916</v>
      </c>
      <c r="C1042" s="34">
        <v>45.2154682923914</v>
      </c>
      <c r="D1042" s="34">
        <v>1688</v>
      </c>
      <c r="E1042" s="29">
        <v>1234</v>
      </c>
    </row>
    <row r="1043" spans="2:5" ht="15.6" x14ac:dyDescent="0.3">
      <c r="B1043" s="234">
        <v>44917</v>
      </c>
      <c r="C1043" s="34">
        <v>44.1776849918812</v>
      </c>
      <c r="D1043" s="34">
        <v>1531</v>
      </c>
      <c r="E1043" s="29">
        <v>890</v>
      </c>
    </row>
    <row r="1044" spans="2:5" ht="15.6" x14ac:dyDescent="0.3">
      <c r="B1044" s="234">
        <v>44918</v>
      </c>
      <c r="C1044" s="34">
        <v>43.007634491329803</v>
      </c>
      <c r="D1044" s="34">
        <v>1284</v>
      </c>
      <c r="E1044" s="29">
        <v>733</v>
      </c>
    </row>
    <row r="1045" spans="2:5" ht="15.6" x14ac:dyDescent="0.3">
      <c r="B1045" s="234">
        <v>44919</v>
      </c>
      <c r="C1045" s="34">
        <v>41.996381182147204</v>
      </c>
      <c r="D1045" s="34">
        <v>774</v>
      </c>
      <c r="E1045" s="29">
        <v>336</v>
      </c>
    </row>
    <row r="1046" spans="2:5" ht="15.6" x14ac:dyDescent="0.3">
      <c r="B1046" s="234">
        <v>44920</v>
      </c>
      <c r="C1046" s="34">
        <v>40.959523957106597</v>
      </c>
      <c r="D1046" s="34">
        <v>738</v>
      </c>
      <c r="E1046" s="29">
        <v>202</v>
      </c>
    </row>
    <row r="1047" spans="2:5" ht="15.6" x14ac:dyDescent="0.3">
      <c r="B1047" s="234">
        <v>44921</v>
      </c>
      <c r="C1047" s="34">
        <v>38.438672234411499</v>
      </c>
      <c r="D1047" s="34">
        <v>945</v>
      </c>
      <c r="E1047" s="29">
        <v>509</v>
      </c>
    </row>
    <row r="1048" spans="2:5" ht="15.6" x14ac:dyDescent="0.3">
      <c r="B1048" s="234">
        <v>44922</v>
      </c>
      <c r="C1048" s="34">
        <v>37.037037037037003</v>
      </c>
      <c r="D1048" s="34">
        <v>1251</v>
      </c>
      <c r="E1048" s="29">
        <v>926</v>
      </c>
    </row>
    <row r="1049" spans="2:5" ht="15.6" x14ac:dyDescent="0.3">
      <c r="B1049" s="234">
        <v>44923</v>
      </c>
      <c r="C1049" s="34">
        <v>37.779406375961898</v>
      </c>
      <c r="D1049" s="34">
        <v>1967</v>
      </c>
      <c r="E1049" s="29">
        <v>1559</v>
      </c>
    </row>
    <row r="1050" spans="2:5" ht="15.6" x14ac:dyDescent="0.3">
      <c r="B1050" s="234">
        <v>44924</v>
      </c>
      <c r="C1050" s="34">
        <v>39.871741251916902</v>
      </c>
      <c r="D1050" s="34">
        <v>1667</v>
      </c>
      <c r="E1050" s="29">
        <v>1455</v>
      </c>
    </row>
    <row r="1051" spans="2:5" ht="15.6" x14ac:dyDescent="0.3">
      <c r="B1051" s="234">
        <v>44925</v>
      </c>
      <c r="C1051" s="34">
        <v>41.157665623724697</v>
      </c>
      <c r="D1051" s="34">
        <v>1309</v>
      </c>
      <c r="E1051" s="29">
        <v>1064</v>
      </c>
    </row>
    <row r="1052" spans="2:5" ht="15.6" x14ac:dyDescent="0.3">
      <c r="B1052" s="234">
        <v>44926</v>
      </c>
      <c r="C1052" s="34">
        <v>41.654922488423601</v>
      </c>
      <c r="D1052" s="34">
        <v>817</v>
      </c>
      <c r="E1052" s="29">
        <v>492</v>
      </c>
    </row>
    <row r="1053" spans="2:5" ht="15.6" x14ac:dyDescent="0.3">
      <c r="B1053" s="234">
        <v>44927</v>
      </c>
      <c r="C1053" s="34">
        <v>42.027441055015302</v>
      </c>
      <c r="D1053" s="34">
        <v>748</v>
      </c>
      <c r="E1053" s="29">
        <v>305</v>
      </c>
    </row>
    <row r="1054" spans="2:5" ht="15.6" x14ac:dyDescent="0.3">
      <c r="B1054" s="234">
        <v>44928</v>
      </c>
      <c r="C1054" s="34">
        <v>42.946276106659703</v>
      </c>
      <c r="D1054" s="34">
        <v>928</v>
      </c>
      <c r="E1054" s="29">
        <v>738</v>
      </c>
    </row>
    <row r="1055" spans="2:5" ht="15.6" x14ac:dyDescent="0.3">
      <c r="B1055" s="234">
        <v>44929</v>
      </c>
      <c r="C1055" s="34">
        <v>43.719652440582699</v>
      </c>
      <c r="D1055" s="34">
        <v>1373</v>
      </c>
      <c r="E1055" s="29">
        <v>1230</v>
      </c>
    </row>
    <row r="1056" spans="2:5" ht="15.6" x14ac:dyDescent="0.3">
      <c r="B1056" s="234">
        <v>44930</v>
      </c>
      <c r="C1056" s="34">
        <v>44.124368118551402</v>
      </c>
      <c r="D1056" s="34">
        <v>1227</v>
      </c>
      <c r="E1056" s="29">
        <v>1088</v>
      </c>
    </row>
    <row r="1057" spans="2:5" ht="15.6" x14ac:dyDescent="0.3">
      <c r="B1057" s="234">
        <v>44931</v>
      </c>
      <c r="C1057" s="34">
        <v>44.004226096143697</v>
      </c>
      <c r="D1057" s="34">
        <v>1018</v>
      </c>
      <c r="E1057" s="29">
        <v>914</v>
      </c>
    </row>
    <row r="1058" spans="2:5" ht="15.6" x14ac:dyDescent="0.3">
      <c r="B1058" s="234">
        <v>44932</v>
      </c>
      <c r="C1058" s="34">
        <v>43.551847437425501</v>
      </c>
      <c r="D1058" s="34">
        <v>993</v>
      </c>
      <c r="E1058" s="29">
        <v>714</v>
      </c>
    </row>
    <row r="1059" spans="2:5" ht="15.6" x14ac:dyDescent="0.3">
      <c r="B1059" s="234">
        <v>44933</v>
      </c>
      <c r="C1059" s="34">
        <v>43.987625173003302</v>
      </c>
      <c r="D1059" s="34">
        <v>593</v>
      </c>
      <c r="E1059" s="29">
        <v>414</v>
      </c>
    </row>
    <row r="1060" spans="2:5" ht="15.6" x14ac:dyDescent="0.3">
      <c r="B1060" s="234">
        <v>44934</v>
      </c>
      <c r="C1060" s="34">
        <v>44.4057394044953</v>
      </c>
      <c r="D1060" s="34">
        <v>571</v>
      </c>
      <c r="E1060" s="29">
        <v>256</v>
      </c>
    </row>
    <row r="1061" spans="2:5" ht="15.6" x14ac:dyDescent="0.3">
      <c r="B1061" s="234">
        <v>44935</v>
      </c>
      <c r="C1061" s="34">
        <v>44.0036669722477</v>
      </c>
      <c r="D1061" s="34">
        <v>944</v>
      </c>
      <c r="E1061" s="29">
        <v>664</v>
      </c>
    </row>
    <row r="1062" spans="2:5" ht="15.6" x14ac:dyDescent="0.3">
      <c r="B1062" s="234">
        <v>44936</v>
      </c>
      <c r="C1062" s="34">
        <v>42.825647620797398</v>
      </c>
      <c r="D1062" s="34">
        <v>878</v>
      </c>
      <c r="E1062" s="29">
        <v>612</v>
      </c>
    </row>
    <row r="1063" spans="2:5" ht="15.6" x14ac:dyDescent="0.3">
      <c r="B1063" s="234">
        <v>44937</v>
      </c>
      <c r="C1063" s="34">
        <v>40.864058829537299</v>
      </c>
      <c r="D1063" s="34">
        <v>793</v>
      </c>
      <c r="E1063" s="29">
        <v>427</v>
      </c>
    </row>
    <row r="1064" spans="2:5" ht="15.6" x14ac:dyDescent="0.3">
      <c r="B1064" s="234">
        <v>44938</v>
      </c>
      <c r="C1064" s="34">
        <v>37.985531441291002</v>
      </c>
      <c r="D1064" s="34">
        <v>800</v>
      </c>
      <c r="E1064" s="29">
        <v>326</v>
      </c>
    </row>
    <row r="1065" spans="2:5" ht="15.6" x14ac:dyDescent="0.3">
      <c r="B1065" s="234">
        <v>44939</v>
      </c>
      <c r="C1065" s="34">
        <v>37.371072199568196</v>
      </c>
      <c r="D1065" s="34">
        <v>643</v>
      </c>
      <c r="E1065" s="29">
        <v>417</v>
      </c>
    </row>
    <row r="1066" spans="2:5" ht="15.6" x14ac:dyDescent="0.3">
      <c r="B1066" s="234">
        <v>44940</v>
      </c>
      <c r="C1066" s="34">
        <v>36.501948950081697</v>
      </c>
      <c r="D1066" s="34">
        <v>421</v>
      </c>
      <c r="E1066" s="29">
        <v>201</v>
      </c>
    </row>
    <row r="1067" spans="2:5" ht="15.6" x14ac:dyDescent="0.3">
      <c r="B1067" s="234">
        <v>44941</v>
      </c>
      <c r="C1067" s="34">
        <v>36.766791285290701</v>
      </c>
      <c r="D1067" s="34">
        <v>426</v>
      </c>
      <c r="E1067" s="29">
        <v>205</v>
      </c>
    </row>
    <row r="1068" spans="2:5" ht="15.6" x14ac:dyDescent="0.3">
      <c r="B1068" s="234">
        <v>44942</v>
      </c>
      <c r="C1068" s="34">
        <v>35.703623286741802</v>
      </c>
      <c r="D1068" s="34">
        <v>777</v>
      </c>
      <c r="E1068" s="29">
        <v>443</v>
      </c>
    </row>
    <row r="1069" spans="2:5" ht="15.6" x14ac:dyDescent="0.3">
      <c r="B1069" s="234">
        <v>44943</v>
      </c>
      <c r="C1069" s="34">
        <v>34.482261321026797</v>
      </c>
      <c r="D1069" s="34">
        <v>683</v>
      </c>
      <c r="E1069" s="29">
        <v>372</v>
      </c>
    </row>
    <row r="1070" spans="2:5" ht="15.6" x14ac:dyDescent="0.3">
      <c r="B1070" s="234">
        <v>44944</v>
      </c>
      <c r="C1070" s="34">
        <v>34.315632011967097</v>
      </c>
      <c r="D1070" s="34">
        <v>641</v>
      </c>
      <c r="E1070" s="29">
        <v>330</v>
      </c>
    </row>
    <row r="1071" spans="2:5" ht="15.6" x14ac:dyDescent="0.3">
      <c r="B1071" s="234">
        <v>44945</v>
      </c>
      <c r="C1071" s="34">
        <v>35.099540581929602</v>
      </c>
      <c r="D1071" s="34">
        <v>647</v>
      </c>
      <c r="E1071" s="29">
        <v>324</v>
      </c>
    </row>
    <row r="1072" spans="2:5" ht="15.6" x14ac:dyDescent="0.3">
      <c r="B1072" s="234">
        <v>44946</v>
      </c>
      <c r="C1072" s="34">
        <v>34.251478369125401</v>
      </c>
      <c r="D1072" s="34">
        <v>630</v>
      </c>
      <c r="E1072" s="29">
        <v>326</v>
      </c>
    </row>
    <row r="1073" spans="2:5" ht="15.6" x14ac:dyDescent="0.3">
      <c r="B1073" s="234">
        <v>44947</v>
      </c>
      <c r="C1073" s="34">
        <v>34.335761897380301</v>
      </c>
      <c r="D1073" s="34">
        <v>432</v>
      </c>
      <c r="E1073" s="29">
        <v>215</v>
      </c>
    </row>
    <row r="1074" spans="2:5" ht="15.6" x14ac:dyDescent="0.3">
      <c r="B1074" s="234">
        <v>44948</v>
      </c>
      <c r="C1074" s="34">
        <v>34.547991936734398</v>
      </c>
      <c r="D1074" s="34">
        <v>411</v>
      </c>
      <c r="E1074" s="29">
        <v>218</v>
      </c>
    </row>
    <row r="1075" spans="2:5" ht="15.6" x14ac:dyDescent="0.3">
      <c r="B1075" s="234">
        <v>44949</v>
      </c>
      <c r="C1075" s="34">
        <v>34.804699904731699</v>
      </c>
      <c r="D1075" s="34">
        <v>662</v>
      </c>
      <c r="E1075" s="29">
        <v>407</v>
      </c>
    </row>
    <row r="1076" spans="2:5" ht="15.6" x14ac:dyDescent="0.3">
      <c r="B1076" s="234">
        <v>44950</v>
      </c>
      <c r="C1076" s="34">
        <v>35.761487628707499</v>
      </c>
      <c r="D1076" s="34">
        <v>757</v>
      </c>
      <c r="E1076" s="29">
        <v>507</v>
      </c>
    </row>
    <row r="1077" spans="2:5" ht="15.6" x14ac:dyDescent="0.3">
      <c r="B1077" s="234">
        <v>44951</v>
      </c>
      <c r="C1077" s="34">
        <v>36.176514141862903</v>
      </c>
      <c r="D1077" s="34">
        <v>771</v>
      </c>
      <c r="E1077" s="29">
        <v>446</v>
      </c>
    </row>
    <row r="1078" spans="2:5" ht="15.6" x14ac:dyDescent="0.3">
      <c r="B1078" s="234">
        <v>44952</v>
      </c>
      <c r="C1078" s="34">
        <v>36.898706583345501</v>
      </c>
      <c r="D1078" s="34">
        <v>679</v>
      </c>
      <c r="E1078" s="29">
        <v>420</v>
      </c>
    </row>
    <row r="1079" spans="2:5" ht="15.6" x14ac:dyDescent="0.3">
      <c r="B1079" s="234">
        <v>44953</v>
      </c>
      <c r="C1079" s="34">
        <v>37.753798097401699</v>
      </c>
      <c r="D1079" s="34">
        <v>672</v>
      </c>
      <c r="E1079" s="29">
        <v>446</v>
      </c>
    </row>
    <row r="1080" spans="2:5" ht="15.6" x14ac:dyDescent="0.3">
      <c r="B1080" s="234">
        <v>44954</v>
      </c>
      <c r="C1080" s="34">
        <v>38.108601094429602</v>
      </c>
      <c r="D1080" s="34">
        <v>459</v>
      </c>
      <c r="E1080" s="29">
        <v>272</v>
      </c>
    </row>
    <row r="1081" spans="2:5" ht="15.6" x14ac:dyDescent="0.3">
      <c r="B1081" s="234">
        <v>44955</v>
      </c>
      <c r="C1081" s="34">
        <v>38.249930881946398</v>
      </c>
      <c r="D1081" s="34">
        <v>467</v>
      </c>
      <c r="E1081" s="29">
        <v>269</v>
      </c>
    </row>
    <row r="1082" spans="2:5" ht="15.6" x14ac:dyDescent="0.3">
      <c r="B1082" s="234">
        <v>44956</v>
      </c>
      <c r="C1082" s="34">
        <v>38.855421686747</v>
      </c>
      <c r="D1082" s="34">
        <v>864</v>
      </c>
      <c r="E1082" s="29">
        <v>607</v>
      </c>
    </row>
    <row r="1083" spans="2:5" ht="15.6" x14ac:dyDescent="0.3">
      <c r="B1083" s="234">
        <v>44957</v>
      </c>
      <c r="C1083" s="34">
        <v>38.9239706996716</v>
      </c>
      <c r="D1083" s="34">
        <v>924</v>
      </c>
      <c r="E1083" s="29">
        <v>622</v>
      </c>
    </row>
    <row r="1084" spans="2:5" ht="15.6" x14ac:dyDescent="0.3">
      <c r="B1084" s="234">
        <v>44958</v>
      </c>
      <c r="C1084" s="34">
        <v>39.890444309190499</v>
      </c>
      <c r="D1084" s="34">
        <v>873</v>
      </c>
      <c r="E1084" s="29">
        <v>641</v>
      </c>
    </row>
    <row r="1085" spans="2:5" ht="15.6" x14ac:dyDescent="0.3">
      <c r="B1085" s="234">
        <v>44959</v>
      </c>
      <c r="C1085" s="34">
        <v>40.537978433463699</v>
      </c>
      <c r="D1085" s="34">
        <v>759</v>
      </c>
      <c r="E1085" s="29">
        <v>564</v>
      </c>
    </row>
    <row r="1086" spans="2:5" ht="15.6" x14ac:dyDescent="0.3">
      <c r="B1086" s="234">
        <v>44960</v>
      </c>
      <c r="C1086" s="34">
        <v>40.620689655172399</v>
      </c>
      <c r="D1086" s="34">
        <v>820</v>
      </c>
      <c r="E1086" s="29">
        <v>559</v>
      </c>
    </row>
    <row r="1087" spans="2:5" ht="15.6" x14ac:dyDescent="0.3">
      <c r="B1087" s="234">
        <v>44961</v>
      </c>
      <c r="C1087" s="34">
        <v>40.639891082368997</v>
      </c>
      <c r="D1087" s="34">
        <v>525</v>
      </c>
      <c r="E1087" s="29">
        <v>320</v>
      </c>
    </row>
    <row r="1088" spans="2:5" ht="15.6" x14ac:dyDescent="0.3">
      <c r="B1088" s="234">
        <v>44962</v>
      </c>
      <c r="C1088" s="34">
        <v>40.916218637992799</v>
      </c>
      <c r="D1088" s="34">
        <v>510</v>
      </c>
      <c r="E1088" s="29">
        <v>340</v>
      </c>
    </row>
    <row r="1089" spans="2:5" ht="15.6" x14ac:dyDescent="0.3">
      <c r="B1089" s="234">
        <v>44963</v>
      </c>
      <c r="C1089" s="34">
        <v>41.414030863521901</v>
      </c>
      <c r="D1089" s="34">
        <v>942</v>
      </c>
      <c r="E1089" s="29">
        <v>738</v>
      </c>
    </row>
    <row r="1090" spans="2:5" ht="15.6" x14ac:dyDescent="0.3">
      <c r="B1090" s="234">
        <v>44964</v>
      </c>
      <c r="C1090" s="34">
        <v>41.833842128216297</v>
      </c>
      <c r="D1090" s="34">
        <v>906</v>
      </c>
      <c r="E1090" s="29">
        <v>675</v>
      </c>
    </row>
    <row r="1091" spans="2:5" ht="15.6" x14ac:dyDescent="0.3">
      <c r="B1091" s="234">
        <v>44965</v>
      </c>
      <c r="C1091" s="34">
        <v>41.604010025062699</v>
      </c>
      <c r="D1091" s="34">
        <v>897</v>
      </c>
      <c r="E1091" s="29">
        <v>622</v>
      </c>
    </row>
    <row r="1092" spans="2:5" ht="15.6" x14ac:dyDescent="0.3">
      <c r="B1092" s="234">
        <v>44966</v>
      </c>
      <c r="C1092" s="34">
        <v>40.957275939608103</v>
      </c>
      <c r="D1092" s="34">
        <v>914</v>
      </c>
      <c r="E1092" s="29">
        <v>571</v>
      </c>
    </row>
    <row r="1093" spans="2:5" ht="15.6" x14ac:dyDescent="0.3">
      <c r="B1093" s="234">
        <v>44967</v>
      </c>
      <c r="C1093" s="34">
        <v>40.9516791241183</v>
      </c>
      <c r="D1093" s="34">
        <v>915</v>
      </c>
      <c r="E1093" s="29">
        <v>624</v>
      </c>
    </row>
    <row r="1094" spans="2:5" ht="15.6" x14ac:dyDescent="0.3">
      <c r="B1094" s="234">
        <v>44968</v>
      </c>
      <c r="C1094" s="34">
        <v>41.181978982415998</v>
      </c>
      <c r="D1094" s="34">
        <v>569</v>
      </c>
      <c r="E1094" s="29">
        <v>388</v>
      </c>
    </row>
    <row r="1095" spans="2:5" ht="15.6" x14ac:dyDescent="0.3">
      <c r="B1095" s="234">
        <v>44969</v>
      </c>
      <c r="C1095" s="34">
        <v>40.8299180327869</v>
      </c>
      <c r="D1095" s="34">
        <v>632</v>
      </c>
      <c r="E1095" s="29">
        <v>367</v>
      </c>
    </row>
    <row r="1096" spans="2:5" ht="15.6" x14ac:dyDescent="0.3">
      <c r="B1096" s="234">
        <v>44970</v>
      </c>
      <c r="C1096" s="34">
        <v>40.417401528512599</v>
      </c>
      <c r="D1096" s="34">
        <v>1248</v>
      </c>
      <c r="E1096" s="29">
        <v>878</v>
      </c>
    </row>
    <row r="1097" spans="2:5" ht="15.6" x14ac:dyDescent="0.3">
      <c r="B1097" s="234">
        <v>44971</v>
      </c>
      <c r="C1097" s="34">
        <v>39.941690962099102</v>
      </c>
      <c r="D1097" s="34">
        <v>1211</v>
      </c>
      <c r="E1097" s="29">
        <v>797</v>
      </c>
    </row>
    <row r="1098" spans="2:5" ht="15.6" x14ac:dyDescent="0.3">
      <c r="B1098" s="234">
        <v>44972</v>
      </c>
      <c r="C1098" s="34">
        <v>39.4195888754534</v>
      </c>
      <c r="D1098" s="34">
        <v>1024</v>
      </c>
      <c r="E1098" s="29">
        <v>613</v>
      </c>
    </row>
    <row r="1099" spans="2:5" ht="15.6" x14ac:dyDescent="0.3">
      <c r="B1099" s="234">
        <v>44973</v>
      </c>
      <c r="C1099" s="34">
        <v>39.672930972171997</v>
      </c>
      <c r="D1099" s="34">
        <v>1078</v>
      </c>
      <c r="E1099" s="29">
        <v>724</v>
      </c>
    </row>
    <row r="1100" spans="2:5" ht="15.6" x14ac:dyDescent="0.3">
      <c r="B1100" s="234">
        <v>44974</v>
      </c>
      <c r="C1100" s="34">
        <v>39.327227897146898</v>
      </c>
      <c r="D1100" s="34">
        <v>1128</v>
      </c>
      <c r="E1100" s="29">
        <v>699</v>
      </c>
    </row>
    <row r="1101" spans="2:5" ht="15.6" x14ac:dyDescent="0.3">
      <c r="B1101" s="234">
        <v>44975</v>
      </c>
      <c r="C1101" s="34">
        <v>38.967505241090102</v>
      </c>
      <c r="D1101" s="34">
        <v>666</v>
      </c>
      <c r="E1101" s="29">
        <v>383</v>
      </c>
    </row>
    <row r="1102" spans="2:5" ht="15.6" x14ac:dyDescent="0.3">
      <c r="B1102" s="234">
        <v>44976</v>
      </c>
      <c r="C1102" s="34">
        <v>38.605133523463799</v>
      </c>
      <c r="D1102" s="34">
        <v>749</v>
      </c>
      <c r="E1102" s="29">
        <v>373</v>
      </c>
    </row>
    <row r="1103" spans="2:5" ht="15.6" x14ac:dyDescent="0.3">
      <c r="B1103" s="234">
        <v>44977</v>
      </c>
      <c r="C1103" s="34">
        <v>38.861943530226903</v>
      </c>
      <c r="D1103" s="34">
        <v>1203</v>
      </c>
      <c r="E1103" s="29">
        <v>898</v>
      </c>
    </row>
    <row r="1104" spans="2:5" ht="15.6" x14ac:dyDescent="0.3">
      <c r="B1104" s="234">
        <v>44978</v>
      </c>
      <c r="C1104" s="34">
        <v>39.709796514123802</v>
      </c>
      <c r="D1104" s="34">
        <v>1174</v>
      </c>
      <c r="E1104" s="29">
        <v>935</v>
      </c>
    </row>
    <row r="1105" spans="2:5" ht="15.6" x14ac:dyDescent="0.3">
      <c r="B1105" s="234">
        <v>44979</v>
      </c>
      <c r="C1105" s="34">
        <v>39.783664083127498</v>
      </c>
      <c r="D1105" s="34">
        <v>1072</v>
      </c>
      <c r="E1105" s="29">
        <v>659</v>
      </c>
    </row>
    <row r="1106" spans="2:5" ht="15.6" x14ac:dyDescent="0.3">
      <c r="B1106" s="235">
        <v>44980</v>
      </c>
      <c r="C1106" s="37">
        <v>39.535483870967703</v>
      </c>
      <c r="D1106" s="37">
        <v>1037</v>
      </c>
      <c r="E1106" s="33">
        <v>649</v>
      </c>
    </row>
    <row r="1107" spans="2:5" ht="15.6" x14ac:dyDescent="0.3">
      <c r="B1107" s="234">
        <v>44981</v>
      </c>
      <c r="C1107" s="34">
        <v>39.759564759564803</v>
      </c>
      <c r="D1107" s="34">
        <v>964</v>
      </c>
      <c r="E1107" s="29">
        <v>634</v>
      </c>
    </row>
    <row r="1108" spans="2:5" ht="15.6" x14ac:dyDescent="0.3">
      <c r="B1108" s="234">
        <v>44982</v>
      </c>
      <c r="C1108" s="34">
        <v>39.398748126597901</v>
      </c>
      <c r="D1108" s="34">
        <v>675</v>
      </c>
      <c r="E1108" s="29">
        <v>321</v>
      </c>
    </row>
    <row r="1109" spans="2:5" ht="15.6" x14ac:dyDescent="0.3">
      <c r="B1109" s="234">
        <v>44983</v>
      </c>
      <c r="C1109" s="34">
        <v>39.4543828264759</v>
      </c>
      <c r="D1109" s="34">
        <v>644</v>
      </c>
      <c r="E1109" s="29">
        <v>315</v>
      </c>
    </row>
    <row r="1110" spans="2:5" ht="15.6" x14ac:dyDescent="0.3">
      <c r="B1110" s="234">
        <v>44984</v>
      </c>
      <c r="C1110" s="34">
        <v>39.119826495571999</v>
      </c>
      <c r="D1110" s="34">
        <v>1171</v>
      </c>
      <c r="E1110" s="29">
        <v>816</v>
      </c>
    </row>
    <row r="1111" spans="2:5" ht="15.6" x14ac:dyDescent="0.3">
      <c r="B1111" s="234">
        <v>44985</v>
      </c>
      <c r="C1111" s="34">
        <v>38.583180987202901</v>
      </c>
      <c r="D1111" s="34">
        <v>1156</v>
      </c>
      <c r="E1111" s="29">
        <v>827</v>
      </c>
    </row>
    <row r="1112" spans="2:5" ht="15.6" x14ac:dyDescent="0.3">
      <c r="B1112" s="234">
        <v>44986</v>
      </c>
      <c r="C1112" s="34">
        <v>39.2708144385997</v>
      </c>
      <c r="D1112" s="34">
        <v>1049</v>
      </c>
      <c r="E1112" s="29">
        <v>768</v>
      </c>
    </row>
    <row r="1113" spans="2:5" ht="15.6" x14ac:dyDescent="0.3">
      <c r="B1113" s="234">
        <v>44987</v>
      </c>
      <c r="C1113" s="34">
        <v>39.175351983909302</v>
      </c>
      <c r="D1113" s="34">
        <v>994</v>
      </c>
      <c r="E1113" s="29">
        <v>604</v>
      </c>
    </row>
    <row r="1114" spans="2:5" ht="15.6" x14ac:dyDescent="0.3">
      <c r="B1114" s="234">
        <v>44988</v>
      </c>
      <c r="C1114" s="34">
        <v>38.816449348044102</v>
      </c>
      <c r="D1114" s="34">
        <v>1021</v>
      </c>
      <c r="E1114" s="29">
        <v>606</v>
      </c>
    </row>
    <row r="1115" spans="2:5" ht="15.6" x14ac:dyDescent="0.3">
      <c r="B1115" s="234">
        <v>44989</v>
      </c>
      <c r="C1115" s="34">
        <v>39.1954756909605</v>
      </c>
      <c r="D1115" s="34">
        <v>631</v>
      </c>
      <c r="E1115" s="29">
        <v>361</v>
      </c>
    </row>
    <row r="1116" spans="2:5" ht="15.6" x14ac:dyDescent="0.3">
      <c r="B1116" s="234">
        <v>44990</v>
      </c>
      <c r="C1116" s="34">
        <v>39.042775406411799</v>
      </c>
      <c r="D1116" s="34">
        <v>690</v>
      </c>
      <c r="E1116" s="29">
        <v>317</v>
      </c>
    </row>
    <row r="1117" spans="2:5" ht="15.6" x14ac:dyDescent="0.3">
      <c r="B1117" s="234">
        <v>44991</v>
      </c>
      <c r="C1117" s="34">
        <v>38.5939349785994</v>
      </c>
      <c r="D1117" s="34">
        <v>1202</v>
      </c>
      <c r="E1117" s="29">
        <v>755</v>
      </c>
    </row>
    <row r="1118" spans="2:5" ht="15.6" x14ac:dyDescent="0.3">
      <c r="B1118" s="234">
        <v>44992</v>
      </c>
      <c r="C1118" s="34">
        <v>38.480989794996802</v>
      </c>
      <c r="D1118" s="34">
        <v>1225</v>
      </c>
      <c r="E1118" s="29">
        <v>850</v>
      </c>
    </row>
    <row r="1119" spans="2:5" ht="15.6" x14ac:dyDescent="0.3">
      <c r="B1119" s="234">
        <v>44993</v>
      </c>
      <c r="C1119" s="34">
        <v>37.463768115942003</v>
      </c>
      <c r="D1119" s="34">
        <v>1141</v>
      </c>
      <c r="E1119" s="29">
        <v>643</v>
      </c>
    </row>
    <row r="1120" spans="2:5" ht="15.6" x14ac:dyDescent="0.3">
      <c r="B1120" s="234">
        <v>44994</v>
      </c>
      <c r="C1120" s="34">
        <v>36.993853940708597</v>
      </c>
      <c r="D1120" s="34">
        <v>1061</v>
      </c>
      <c r="E1120" s="29">
        <v>561</v>
      </c>
    </row>
    <row r="1121" spans="2:5" ht="15.6" x14ac:dyDescent="0.3">
      <c r="B1121" s="234">
        <v>44995</v>
      </c>
      <c r="C1121" s="34">
        <v>36.821493624772302</v>
      </c>
      <c r="D1121" s="34">
        <v>987</v>
      </c>
      <c r="E1121" s="29">
        <v>556</v>
      </c>
    </row>
    <row r="1122" spans="2:5" ht="15.6" x14ac:dyDescent="0.3">
      <c r="B1122" s="234">
        <v>44996</v>
      </c>
      <c r="C1122" s="34">
        <v>36.117891691528797</v>
      </c>
      <c r="D1122" s="34">
        <v>760</v>
      </c>
      <c r="E1122" s="29">
        <v>313</v>
      </c>
    </row>
    <row r="1123" spans="2:5" ht="15.6" x14ac:dyDescent="0.3">
      <c r="B1123" s="234">
        <v>44997</v>
      </c>
      <c r="C1123" s="34">
        <v>35.535793686082698</v>
      </c>
      <c r="D1123" s="34">
        <v>873</v>
      </c>
      <c r="E1123" s="29">
        <v>318</v>
      </c>
    </row>
    <row r="1124" spans="2:5" ht="15.6" x14ac:dyDescent="0.3">
      <c r="B1124" s="234">
        <v>44998</v>
      </c>
      <c r="C1124" s="34">
        <v>35.1820827087558</v>
      </c>
      <c r="D1124" s="34">
        <v>1304</v>
      </c>
      <c r="E1124" s="29">
        <v>749</v>
      </c>
    </row>
    <row r="1125" spans="2:5" ht="15.6" x14ac:dyDescent="0.3">
      <c r="B1125" s="234">
        <v>44999</v>
      </c>
      <c r="C1125" s="34">
        <v>33.810154525386302</v>
      </c>
      <c r="D1125" s="34">
        <v>1370</v>
      </c>
      <c r="E1125" s="29">
        <v>689</v>
      </c>
    </row>
    <row r="1126" spans="2:5" ht="15.6" x14ac:dyDescent="0.3">
      <c r="B1126" s="234">
        <v>45000</v>
      </c>
      <c r="C1126" s="34">
        <v>33.233749773673701</v>
      </c>
      <c r="D1126" s="34">
        <v>1020</v>
      </c>
      <c r="E1126" s="29">
        <v>485</v>
      </c>
    </row>
    <row r="1127" spans="2:5" ht="15.6" x14ac:dyDescent="0.3">
      <c r="B1127" s="234">
        <v>45001</v>
      </c>
      <c r="C1127" s="34">
        <v>33.001256506910799</v>
      </c>
      <c r="D1127" s="34">
        <v>1151</v>
      </c>
      <c r="E1127" s="29">
        <v>567</v>
      </c>
    </row>
    <row r="1128" spans="2:5" ht="15.6" x14ac:dyDescent="0.3">
      <c r="B1128" s="234">
        <v>45002</v>
      </c>
      <c r="C1128" s="34">
        <v>32.762006784502802</v>
      </c>
      <c r="D1128" s="34">
        <v>1054</v>
      </c>
      <c r="E1128" s="29">
        <v>549</v>
      </c>
    </row>
    <row r="1129" spans="2:5" ht="15.6" x14ac:dyDescent="0.3">
      <c r="B1129" s="234">
        <v>45003</v>
      </c>
      <c r="C1129" s="34">
        <v>33.011099176512701</v>
      </c>
      <c r="D1129" s="34">
        <v>712</v>
      </c>
      <c r="E1129" s="29">
        <v>331</v>
      </c>
    </row>
    <row r="1130" spans="2:5" ht="15.6" x14ac:dyDescent="0.3">
      <c r="B1130" s="234">
        <v>45004</v>
      </c>
      <c r="C1130" s="34">
        <v>33.2784786981167</v>
      </c>
      <c r="D1130" s="34">
        <v>687</v>
      </c>
      <c r="E1130" s="29">
        <v>270</v>
      </c>
    </row>
    <row r="1131" spans="2:5" ht="15.6" x14ac:dyDescent="0.3">
      <c r="B1131" s="234">
        <v>45005</v>
      </c>
      <c r="C1131" s="34">
        <v>32.706413391010003</v>
      </c>
      <c r="D1131" s="34">
        <v>1162</v>
      </c>
      <c r="E1131" s="29">
        <v>587</v>
      </c>
    </row>
    <row r="1132" spans="2:5" ht="15.6" x14ac:dyDescent="0.3">
      <c r="B1132" s="234">
        <v>45006</v>
      </c>
      <c r="C1132" s="34">
        <v>33.1034482758621</v>
      </c>
      <c r="D1132" s="34">
        <v>1198</v>
      </c>
      <c r="E1132" s="29">
        <v>667</v>
      </c>
    </row>
    <row r="1133" spans="2:5" ht="15.6" x14ac:dyDescent="0.3">
      <c r="B1133" s="234">
        <v>45007</v>
      </c>
      <c r="C1133" s="34">
        <v>32.9862437905999</v>
      </c>
      <c r="D1133" s="34">
        <v>1051</v>
      </c>
      <c r="E1133" s="29">
        <v>482</v>
      </c>
    </row>
    <row r="1134" spans="2:5" ht="15.6" x14ac:dyDescent="0.3">
      <c r="B1134" s="234">
        <v>45008</v>
      </c>
      <c r="C1134" s="34">
        <v>33.242427193922303</v>
      </c>
      <c r="D1134" s="34">
        <v>990</v>
      </c>
      <c r="E1134" s="29">
        <v>527</v>
      </c>
    </row>
    <row r="1135" spans="2:5" ht="15.6" x14ac:dyDescent="0.3">
      <c r="B1135" s="234">
        <v>45009</v>
      </c>
      <c r="C1135" s="34">
        <v>33.6108118695524</v>
      </c>
      <c r="D1135" s="34">
        <v>979</v>
      </c>
      <c r="E1135" s="29">
        <v>568</v>
      </c>
    </row>
    <row r="1136" spans="2:5" ht="15.6" x14ac:dyDescent="0.3">
      <c r="B1136" s="234">
        <v>45010</v>
      </c>
      <c r="C1136" s="34">
        <v>33.570440624382499</v>
      </c>
      <c r="D1136" s="34">
        <v>657</v>
      </c>
      <c r="E1136" s="29">
        <v>297</v>
      </c>
    </row>
    <row r="1137" spans="2:5" ht="15.6" x14ac:dyDescent="0.3">
      <c r="B1137" s="234">
        <v>45011</v>
      </c>
      <c r="C1137" s="34">
        <v>33.734939759036102</v>
      </c>
      <c r="D1137" s="34">
        <v>618</v>
      </c>
      <c r="E1137" s="29">
        <v>260</v>
      </c>
    </row>
    <row r="1138" spans="2:5" ht="15.6" x14ac:dyDescent="0.3">
      <c r="B1138" s="234">
        <v>45012</v>
      </c>
      <c r="C1138" s="34">
        <v>33.740173769135303</v>
      </c>
      <c r="D1138" s="34">
        <v>913</v>
      </c>
      <c r="E1138" s="29">
        <v>461</v>
      </c>
    </row>
    <row r="1139" spans="2:5" ht="15.6" x14ac:dyDescent="0.3">
      <c r="B1139" s="234">
        <v>45013</v>
      </c>
      <c r="C1139" s="34">
        <v>32.773658962058398</v>
      </c>
      <c r="D1139" s="34">
        <v>958</v>
      </c>
      <c r="E1139" s="29">
        <v>411</v>
      </c>
    </row>
    <row r="1140" spans="2:5" ht="15.6" x14ac:dyDescent="0.3">
      <c r="B1140" s="234">
        <v>45014</v>
      </c>
      <c r="C1140" s="34">
        <v>31.68371886121</v>
      </c>
      <c r="D1140" s="34">
        <v>1028</v>
      </c>
      <c r="E1140" s="29">
        <v>325</v>
      </c>
    </row>
    <row r="1141" spans="2:5" ht="15.6" x14ac:dyDescent="0.3">
      <c r="B1141" s="234">
        <v>45015</v>
      </c>
      <c r="C1141" s="34">
        <v>30.896855783733599</v>
      </c>
      <c r="D1141" s="34">
        <v>803</v>
      </c>
      <c r="E1141" s="29">
        <v>341</v>
      </c>
    </row>
    <row r="1142" spans="2:5" ht="15.6" x14ac:dyDescent="0.3">
      <c r="B1142" s="234">
        <v>45016</v>
      </c>
      <c r="C1142" s="34">
        <v>29.413983903420501</v>
      </c>
      <c r="D1142" s="34">
        <v>636</v>
      </c>
      <c r="E1142" s="29">
        <v>244</v>
      </c>
    </row>
    <row r="1143" spans="2:5" ht="15.6" x14ac:dyDescent="0.3">
      <c r="B1143" s="234">
        <v>45017</v>
      </c>
      <c r="C1143" s="34">
        <v>28.804489689376101</v>
      </c>
      <c r="D1143" s="34">
        <v>499</v>
      </c>
      <c r="E1143" s="29">
        <v>165</v>
      </c>
    </row>
    <row r="1144" spans="2:5" ht="15.6" x14ac:dyDescent="0.3">
      <c r="B1144" s="234">
        <v>45018</v>
      </c>
      <c r="C1144" s="34">
        <v>28.487045240971899</v>
      </c>
      <c r="D1144" s="34">
        <v>490</v>
      </c>
      <c r="E1144" s="29">
        <v>175</v>
      </c>
    </row>
    <row r="1145" spans="2:5" ht="15.6" x14ac:dyDescent="0.3">
      <c r="B1145" s="234">
        <v>45019</v>
      </c>
      <c r="C1145" s="34">
        <v>27.3861328691616</v>
      </c>
      <c r="D1145" s="34">
        <v>592</v>
      </c>
      <c r="E1145" s="29">
        <v>227</v>
      </c>
    </row>
    <row r="1146" spans="2:5" ht="15.6" x14ac:dyDescent="0.3">
      <c r="B1146" s="234">
        <v>45020</v>
      </c>
      <c r="C1146" s="34">
        <v>26.835043409629002</v>
      </c>
      <c r="D1146" s="34">
        <v>587</v>
      </c>
      <c r="E1146" s="29">
        <v>223</v>
      </c>
    </row>
    <row r="1147" spans="2:5" ht="15.6" x14ac:dyDescent="0.3">
      <c r="B1147" s="234">
        <v>45021</v>
      </c>
      <c r="C1147" s="34">
        <v>27.209464161447499</v>
      </c>
      <c r="D1147" s="34">
        <v>577</v>
      </c>
      <c r="E1147" s="29">
        <v>189</v>
      </c>
    </row>
    <row r="1148" spans="2:5" ht="15.6" x14ac:dyDescent="0.3">
      <c r="B1148" s="234">
        <v>45022</v>
      </c>
      <c r="C1148" s="34">
        <v>26.2791572610986</v>
      </c>
      <c r="D1148" s="34">
        <v>538</v>
      </c>
      <c r="E1148" s="29">
        <v>174</v>
      </c>
    </row>
    <row r="1149" spans="2:5" ht="15.6" x14ac:dyDescent="0.3">
      <c r="B1149" s="234">
        <v>45023</v>
      </c>
      <c r="C1149" s="34">
        <v>25.778132482043102</v>
      </c>
      <c r="D1149" s="34">
        <v>437</v>
      </c>
      <c r="E1149" s="29">
        <v>139</v>
      </c>
    </row>
    <row r="1150" spans="2:5" ht="15.6" x14ac:dyDescent="0.3">
      <c r="B1150" s="234">
        <v>45024</v>
      </c>
      <c r="C1150" s="34">
        <v>25.9047229605398</v>
      </c>
      <c r="D1150" s="34">
        <v>403</v>
      </c>
      <c r="E1150" s="29">
        <v>140</v>
      </c>
    </row>
    <row r="1151" spans="2:5" ht="15.6" x14ac:dyDescent="0.3">
      <c r="B1151" s="234">
        <v>45025</v>
      </c>
      <c r="C1151" s="34">
        <v>26.211962224554</v>
      </c>
      <c r="D1151" s="34">
        <v>382</v>
      </c>
      <c r="E1151" s="29">
        <v>157</v>
      </c>
    </row>
    <row r="1152" spans="2:5" ht="15.6" x14ac:dyDescent="0.3">
      <c r="B1152" s="234">
        <v>45026</v>
      </c>
      <c r="C1152" s="34">
        <v>26.259774109470001</v>
      </c>
      <c r="D1152" s="34">
        <v>471</v>
      </c>
      <c r="E1152" s="29">
        <v>187</v>
      </c>
    </row>
    <row r="1153" spans="2:5" ht="15.6" x14ac:dyDescent="0.3">
      <c r="B1153" s="234">
        <v>45027</v>
      </c>
      <c r="C1153" s="34">
        <v>26.604103011785199</v>
      </c>
      <c r="D1153" s="34">
        <v>555</v>
      </c>
      <c r="E1153" s="29">
        <v>233</v>
      </c>
    </row>
    <row r="1154" spans="2:5" ht="15.6" x14ac:dyDescent="0.3">
      <c r="B1154" s="234">
        <v>45028</v>
      </c>
      <c r="C1154" s="34">
        <v>28.235035211267601</v>
      </c>
      <c r="D1154" s="34">
        <v>475</v>
      </c>
      <c r="E1154" s="29">
        <v>253</v>
      </c>
    </row>
    <row r="1155" spans="2:5" ht="15.6" x14ac:dyDescent="0.3">
      <c r="B1155" s="234">
        <v>45029</v>
      </c>
      <c r="C1155" s="34">
        <v>28.863432165319001</v>
      </c>
      <c r="D1155" s="34">
        <v>444</v>
      </c>
      <c r="E1155" s="29">
        <v>176</v>
      </c>
    </row>
    <row r="1156" spans="2:5" ht="15.6" x14ac:dyDescent="0.3">
      <c r="B1156" s="234">
        <v>45030</v>
      </c>
      <c r="C1156" s="34">
        <v>29.402550906243</v>
      </c>
      <c r="D1156" s="34">
        <v>425</v>
      </c>
      <c r="E1156" s="29">
        <v>168</v>
      </c>
    </row>
    <row r="1157" spans="2:5" ht="15.6" x14ac:dyDescent="0.3">
      <c r="B1157" s="234">
        <v>45031</v>
      </c>
      <c r="C1157" s="34">
        <v>29.492455418381301</v>
      </c>
      <c r="D1157" s="34">
        <v>332</v>
      </c>
      <c r="E1157" s="29">
        <v>116</v>
      </c>
    </row>
    <row r="1158" spans="2:5" ht="15.6" x14ac:dyDescent="0.3">
      <c r="B1158" s="234">
        <v>45032</v>
      </c>
      <c r="C1158" s="34">
        <v>29.4253404108008</v>
      </c>
      <c r="D1158" s="34">
        <v>356</v>
      </c>
      <c r="E1158" s="29">
        <v>142</v>
      </c>
    </row>
    <row r="1159" spans="2:5" ht="15.6" x14ac:dyDescent="0.3">
      <c r="B1159" s="234">
        <v>45033</v>
      </c>
      <c r="C1159" s="34">
        <v>29.8357664233577</v>
      </c>
      <c r="D1159" s="34">
        <v>489</v>
      </c>
      <c r="E1159" s="29">
        <v>220</v>
      </c>
    </row>
    <row r="1160" spans="2:5" ht="15.6" x14ac:dyDescent="0.3">
      <c r="B1160" s="234">
        <v>45034</v>
      </c>
      <c r="C1160" s="34">
        <v>29.341029341029301</v>
      </c>
      <c r="D1160" s="34">
        <v>417</v>
      </c>
      <c r="E1160" s="29">
        <v>145</v>
      </c>
    </row>
    <row r="1161" spans="2:5" ht="15.6" x14ac:dyDescent="0.3">
      <c r="B1161" s="234">
        <v>45035</v>
      </c>
      <c r="C1161" s="34">
        <v>28.360819590204901</v>
      </c>
      <c r="D1161" s="34">
        <v>404</v>
      </c>
      <c r="E1161" s="29">
        <v>168</v>
      </c>
    </row>
    <row r="1162" spans="2:5" ht="15.6" x14ac:dyDescent="0.3">
      <c r="B1162" s="234">
        <v>45036</v>
      </c>
      <c r="C1162" s="34">
        <v>29.1232528589581</v>
      </c>
      <c r="D1162" s="34">
        <v>366</v>
      </c>
      <c r="E1162" s="29">
        <v>187</v>
      </c>
    </row>
    <row r="1163" spans="2:5" ht="15.6" x14ac:dyDescent="0.3">
      <c r="B1163" s="234">
        <v>45037</v>
      </c>
      <c r="C1163" s="34">
        <v>28.775298391281801</v>
      </c>
      <c r="D1163" s="34">
        <v>381</v>
      </c>
      <c r="E1163" s="29">
        <v>131</v>
      </c>
    </row>
    <row r="1164" spans="2:5" ht="15.6" x14ac:dyDescent="0.3">
      <c r="B1164" s="234">
        <v>45038</v>
      </c>
      <c r="C1164" s="34">
        <v>28.560250391236298</v>
      </c>
      <c r="D1164" s="34">
        <v>326</v>
      </c>
      <c r="E1164" s="29">
        <v>102</v>
      </c>
    </row>
    <row r="1165" spans="2:5" ht="15.6" x14ac:dyDescent="0.3">
      <c r="B1165" s="234">
        <v>45039</v>
      </c>
      <c r="C1165" s="34">
        <v>28.891855807743699</v>
      </c>
      <c r="D1165" s="34">
        <v>280</v>
      </c>
      <c r="E1165" s="29">
        <v>129</v>
      </c>
    </row>
    <row r="1166" spans="2:5" ht="15.6" x14ac:dyDescent="0.3">
      <c r="B1166" s="234">
        <v>45040</v>
      </c>
      <c r="C1166" s="34">
        <v>28.4559643255295</v>
      </c>
      <c r="D1166" s="34">
        <v>393</v>
      </c>
      <c r="E1166" s="29">
        <v>159</v>
      </c>
    </row>
    <row r="1167" spans="2:5" ht="15.6" x14ac:dyDescent="0.3">
      <c r="B1167" s="234">
        <v>45041</v>
      </c>
      <c r="C1167" s="34">
        <v>28.828828828828801</v>
      </c>
      <c r="D1167" s="34">
        <v>378</v>
      </c>
      <c r="E1167" s="29">
        <v>148</v>
      </c>
    </row>
    <row r="1168" spans="2:5" ht="15.6" x14ac:dyDescent="0.3">
      <c r="B1168" s="234">
        <v>45042</v>
      </c>
      <c r="C1168" s="34">
        <v>29.533085075909501</v>
      </c>
      <c r="D1168" s="34">
        <v>336</v>
      </c>
      <c r="E1168" s="29">
        <v>175</v>
      </c>
    </row>
    <row r="1169" spans="2:5" ht="15.6" x14ac:dyDescent="0.3">
      <c r="B1169" s="234">
        <v>45043</v>
      </c>
      <c r="C1169" s="34">
        <v>28.419540229885101</v>
      </c>
      <c r="D1169" s="34">
        <v>397</v>
      </c>
      <c r="E1169" s="29">
        <v>145</v>
      </c>
    </row>
    <row r="1170" spans="2:5" ht="15.6" x14ac:dyDescent="0.3">
      <c r="B1170" s="234">
        <v>45044</v>
      </c>
      <c r="C1170" s="34">
        <v>28.616623526028199</v>
      </c>
      <c r="D1170" s="34">
        <v>372</v>
      </c>
      <c r="E1170" s="29">
        <v>137</v>
      </c>
    </row>
    <row r="1171" spans="2:5" ht="15.6" x14ac:dyDescent="0.3">
      <c r="B1171" s="234">
        <v>45045</v>
      </c>
      <c r="C1171" s="34">
        <v>29.206625980819499</v>
      </c>
      <c r="D1171" s="34">
        <v>280</v>
      </c>
      <c r="E1171" s="29">
        <v>112</v>
      </c>
    </row>
    <row r="1172" spans="2:5" ht="15.6" x14ac:dyDescent="0.3">
      <c r="B1172" s="234">
        <v>45046</v>
      </c>
      <c r="C1172" s="34">
        <v>28.6132241076653</v>
      </c>
      <c r="D1172" s="34">
        <v>284</v>
      </c>
      <c r="E1172" s="29">
        <v>102</v>
      </c>
    </row>
    <row r="1173" spans="2:5" ht="15.6" x14ac:dyDescent="0.3">
      <c r="B1173" s="234">
        <v>45047</v>
      </c>
      <c r="C1173" s="34">
        <v>28.506923540036102</v>
      </c>
      <c r="D1173" s="34">
        <v>328</v>
      </c>
      <c r="E1173" s="29">
        <v>128</v>
      </c>
    </row>
    <row r="1174" spans="2:5" ht="15.6" x14ac:dyDescent="0.3">
      <c r="B1174" s="234">
        <v>45048</v>
      </c>
      <c r="C1174" s="34">
        <v>29.1184327693678</v>
      </c>
      <c r="D1174" s="34">
        <v>391</v>
      </c>
      <c r="E1174" s="29">
        <v>182</v>
      </c>
    </row>
    <row r="1175" spans="2:5" ht="15.6" x14ac:dyDescent="0.3">
      <c r="B1175" s="234">
        <v>45049</v>
      </c>
      <c r="C1175" s="34">
        <v>28.528528528528501</v>
      </c>
      <c r="D1175" s="34">
        <v>328</v>
      </c>
      <c r="E1175" s="29">
        <v>144</v>
      </c>
    </row>
    <row r="1176" spans="2:5" ht="15.6" x14ac:dyDescent="0.3">
      <c r="B1176" s="234">
        <v>45050</v>
      </c>
      <c r="C1176" s="34">
        <v>28.280060882800601</v>
      </c>
      <c r="D1176" s="34">
        <v>373</v>
      </c>
      <c r="E1176" s="29">
        <v>124</v>
      </c>
    </row>
    <row r="1177" spans="2:5" ht="15.6" x14ac:dyDescent="0.3">
      <c r="B1177" s="234">
        <v>45051</v>
      </c>
      <c r="C1177" s="34">
        <v>28.388106416275399</v>
      </c>
      <c r="D1177" s="34">
        <v>304</v>
      </c>
      <c r="E1177" s="29">
        <v>115</v>
      </c>
    </row>
    <row r="1178" spans="2:5" ht="15.6" x14ac:dyDescent="0.3">
      <c r="B1178" s="234">
        <v>45052</v>
      </c>
      <c r="C1178" s="34">
        <v>28.176620076238901</v>
      </c>
      <c r="D1178" s="34">
        <v>253</v>
      </c>
      <c r="E1178" s="29">
        <v>92</v>
      </c>
    </row>
    <row r="1179" spans="2:5" ht="15.6" x14ac:dyDescent="0.3">
      <c r="B1179" s="234">
        <v>45053</v>
      </c>
      <c r="C1179" s="34">
        <v>28.094932649134101</v>
      </c>
      <c r="D1179" s="34">
        <v>265</v>
      </c>
      <c r="E1179" s="29">
        <v>91</v>
      </c>
    </row>
    <row r="1180" spans="2:5" ht="15.6" x14ac:dyDescent="0.3">
      <c r="B1180" s="234">
        <v>45054</v>
      </c>
      <c r="C1180" s="34">
        <v>27.5503573749188</v>
      </c>
      <c r="D1180" s="34">
        <v>316</v>
      </c>
      <c r="E1180" s="29">
        <v>100</v>
      </c>
    </row>
    <row r="1181" spans="2:5" ht="15.6" x14ac:dyDescent="0.3">
      <c r="B1181" s="234">
        <v>45055</v>
      </c>
      <c r="C1181" s="34">
        <v>25.935919055649201</v>
      </c>
      <c r="D1181" s="34">
        <v>357</v>
      </c>
      <c r="E1181" s="29">
        <v>103</v>
      </c>
    </row>
    <row r="1182" spans="2:5" ht="15.6" x14ac:dyDescent="0.3">
      <c r="B1182" s="234">
        <v>45056</v>
      </c>
      <c r="C1182" s="34">
        <v>24.948168624740799</v>
      </c>
      <c r="D1182" s="34">
        <v>304</v>
      </c>
      <c r="E1182" s="29">
        <v>97</v>
      </c>
    </row>
    <row r="1183" spans="2:5" ht="15.6" x14ac:dyDescent="0.3">
      <c r="B1183" s="234">
        <v>45057</v>
      </c>
      <c r="C1183" s="34">
        <v>24.532297917402001</v>
      </c>
      <c r="D1183" s="34">
        <v>339</v>
      </c>
      <c r="E1183" s="29">
        <v>97</v>
      </c>
    </row>
    <row r="1184" spans="2:5" ht="15.6" x14ac:dyDescent="0.3">
      <c r="B1184" s="234">
        <v>45058</v>
      </c>
      <c r="C1184" s="34">
        <v>24.302788844621499</v>
      </c>
      <c r="D1184" s="34">
        <v>256</v>
      </c>
      <c r="E1184" s="29">
        <v>91</v>
      </c>
    </row>
    <row r="1185" spans="2:5" ht="15.6" x14ac:dyDescent="0.3">
      <c r="B1185" s="234">
        <v>45059</v>
      </c>
      <c r="C1185" s="34">
        <v>24.245810055865899</v>
      </c>
      <c r="D1185" s="34">
        <v>197</v>
      </c>
      <c r="E1185" s="29">
        <v>72</v>
      </c>
    </row>
    <row r="1186" spans="2:5" ht="15.6" x14ac:dyDescent="0.3">
      <c r="B1186" s="234">
        <v>45060</v>
      </c>
      <c r="C1186" s="34">
        <v>23.925446937999201</v>
      </c>
      <c r="D1186" s="34">
        <v>231</v>
      </c>
      <c r="E1186" s="29">
        <v>69</v>
      </c>
    </row>
    <row r="1187" spans="2:5" ht="15.6" x14ac:dyDescent="0.3">
      <c r="B1187" s="234">
        <v>45061</v>
      </c>
      <c r="C1187" s="34">
        <v>24.532710280373799</v>
      </c>
      <c r="D1187" s="34">
        <v>254</v>
      </c>
      <c r="E1187" s="29">
        <v>101</v>
      </c>
    </row>
    <row r="1188" spans="2:5" ht="15.6" x14ac:dyDescent="0.3">
      <c r="B1188" s="234">
        <v>45062</v>
      </c>
      <c r="C1188" s="34">
        <v>26.620745542949798</v>
      </c>
      <c r="D1188" s="34">
        <v>230</v>
      </c>
      <c r="E1188" s="29">
        <v>130</v>
      </c>
    </row>
    <row r="1189" spans="2:5" ht="15.6" x14ac:dyDescent="0.3">
      <c r="B1189" s="234">
        <v>45063</v>
      </c>
      <c r="C1189" s="34">
        <v>27.847571189279702</v>
      </c>
      <c r="D1189" s="34">
        <v>216</v>
      </c>
      <c r="E1189" s="29">
        <v>105</v>
      </c>
    </row>
    <row r="1190" spans="2:5" ht="15.6" x14ac:dyDescent="0.3">
      <c r="B1190" s="234">
        <v>45064</v>
      </c>
      <c r="C1190" s="34">
        <v>28.849480968858099</v>
      </c>
      <c r="D1190" s="34">
        <v>261</v>
      </c>
      <c r="E1190" s="29">
        <v>99</v>
      </c>
    </row>
    <row r="1191" spans="2:5" ht="15.6" x14ac:dyDescent="0.3">
      <c r="B1191" s="234">
        <v>45065</v>
      </c>
      <c r="C1191" s="34">
        <v>28.429251406317601</v>
      </c>
      <c r="D1191" s="34">
        <v>265</v>
      </c>
      <c r="E1191" s="29">
        <v>81</v>
      </c>
    </row>
    <row r="1192" spans="2:5" ht="15.6" x14ac:dyDescent="0.3">
      <c r="B1192" s="234">
        <v>45066</v>
      </c>
      <c r="C1192" s="34">
        <v>28.747252747252698</v>
      </c>
      <c r="D1192" s="34">
        <v>164</v>
      </c>
      <c r="E1192" s="29">
        <v>69</v>
      </c>
    </row>
    <row r="1193" spans="2:5" ht="15.6" x14ac:dyDescent="0.3">
      <c r="B1193" s="234">
        <v>45067</v>
      </c>
      <c r="C1193" s="34">
        <v>29.344858962693401</v>
      </c>
      <c r="D1193" s="34">
        <v>163</v>
      </c>
      <c r="E1193" s="29">
        <v>60</v>
      </c>
    </row>
    <row r="1194" spans="2:5" ht="15.6" x14ac:dyDescent="0.3">
      <c r="B1194" s="234">
        <v>45068</v>
      </c>
      <c r="C1194" s="34">
        <v>29.142343960485</v>
      </c>
      <c r="D1194" s="34">
        <v>279</v>
      </c>
      <c r="E1194" s="29">
        <v>105</v>
      </c>
    </row>
    <row r="1195" spans="2:5" ht="15.6" x14ac:dyDescent="0.3">
      <c r="B1195" s="234">
        <v>45069</v>
      </c>
      <c r="C1195" s="34">
        <v>26.3039568345324</v>
      </c>
      <c r="D1195" s="34">
        <v>291</v>
      </c>
      <c r="E1195" s="29">
        <v>66</v>
      </c>
    </row>
    <row r="1196" spans="2:5" ht="15.6" x14ac:dyDescent="0.3">
      <c r="B1196" s="234">
        <v>45070</v>
      </c>
      <c r="C1196" s="34">
        <v>24.841915085817501</v>
      </c>
      <c r="D1196" s="34">
        <v>241</v>
      </c>
      <c r="E1196" s="29">
        <v>70</v>
      </c>
    </row>
    <row r="1197" spans="2:5" ht="15.6" x14ac:dyDescent="0.3">
      <c r="B1197" s="234">
        <v>45071</v>
      </c>
      <c r="C1197" s="34">
        <v>23.9482200647249</v>
      </c>
      <c r="D1197" s="34">
        <v>242</v>
      </c>
      <c r="E1197" s="29">
        <v>67</v>
      </c>
    </row>
    <row r="1198" spans="2:5" ht="15.6" x14ac:dyDescent="0.3">
      <c r="B1198" s="234">
        <v>45072</v>
      </c>
      <c r="C1198" s="34">
        <v>24.174246050741999</v>
      </c>
      <c r="D1198" s="34">
        <v>204</v>
      </c>
      <c r="E1198" s="29">
        <v>68</v>
      </c>
    </row>
    <row r="1199" spans="2:5" ht="15.6" x14ac:dyDescent="0.3">
      <c r="B1199" s="234">
        <v>45073</v>
      </c>
      <c r="C1199" s="34">
        <v>23.443579766536999</v>
      </c>
      <c r="D1199" s="34">
        <v>154</v>
      </c>
      <c r="E1199" s="29">
        <v>46</v>
      </c>
    </row>
    <row r="1200" spans="2:5" ht="15.6" x14ac:dyDescent="0.3">
      <c r="B1200" s="234">
        <v>45074</v>
      </c>
      <c r="C1200" s="34">
        <v>24.019607843137301</v>
      </c>
      <c r="D1200" s="34">
        <v>139</v>
      </c>
      <c r="E1200" s="29">
        <v>68</v>
      </c>
    </row>
    <row r="1201" spans="2:5" ht="15.6" x14ac:dyDescent="0.3">
      <c r="B1201" s="234">
        <v>45075</v>
      </c>
      <c r="C1201" s="34">
        <v>23.425827107790798</v>
      </c>
      <c r="D1201" s="34">
        <v>164</v>
      </c>
      <c r="E1201" s="29">
        <v>54</v>
      </c>
    </row>
    <row r="1202" spans="2:5" ht="15.6" x14ac:dyDescent="0.3">
      <c r="B1202" s="234">
        <v>45076</v>
      </c>
      <c r="C1202" s="34">
        <v>25.083240843507198</v>
      </c>
      <c r="D1202" s="34">
        <v>206</v>
      </c>
      <c r="E1202" s="29">
        <v>79</v>
      </c>
    </row>
    <row r="1203" spans="2:5" ht="15.6" x14ac:dyDescent="0.3">
      <c r="B1203" s="234">
        <v>45077</v>
      </c>
      <c r="C1203" s="34">
        <v>26.0575296108291</v>
      </c>
      <c r="D1203" s="34">
        <v>202</v>
      </c>
      <c r="E1203" s="29">
        <v>80</v>
      </c>
    </row>
    <row r="1204" spans="2:5" ht="15.6" x14ac:dyDescent="0.3">
      <c r="B1204" s="234">
        <v>45078</v>
      </c>
      <c r="C1204" s="34">
        <v>26.365237815619501</v>
      </c>
      <c r="D1204" s="34">
        <v>185</v>
      </c>
      <c r="E1204" s="29">
        <v>54</v>
      </c>
    </row>
    <row r="1205" spans="2:5" ht="15.6" x14ac:dyDescent="0.3">
      <c r="B1205" s="234">
        <v>45079</v>
      </c>
      <c r="C1205" s="34">
        <v>26.962872793670101</v>
      </c>
      <c r="D1205" s="34">
        <v>150</v>
      </c>
      <c r="E1205" s="29">
        <v>62</v>
      </c>
    </row>
    <row r="1206" spans="2:5" ht="15.6" x14ac:dyDescent="0.3">
      <c r="B1206" s="234">
        <v>45080</v>
      </c>
      <c r="C1206" s="34">
        <v>27.148194271481898</v>
      </c>
      <c r="D1206" s="34">
        <v>124</v>
      </c>
      <c r="E1206" s="29">
        <v>39</v>
      </c>
    </row>
    <row r="1207" spans="2:5" ht="15.6" x14ac:dyDescent="0.3">
      <c r="B1207" s="234">
        <v>45081</v>
      </c>
      <c r="C1207" s="34">
        <v>26.654064272211698</v>
      </c>
      <c r="D1207" s="34">
        <v>133</v>
      </c>
      <c r="E1207" s="29">
        <v>55</v>
      </c>
    </row>
    <row r="1208" spans="2:5" ht="15.6" x14ac:dyDescent="0.3">
      <c r="B1208" s="234">
        <v>45082</v>
      </c>
      <c r="C1208" s="34">
        <v>27.116564417177901</v>
      </c>
      <c r="D1208" s="34">
        <v>188</v>
      </c>
      <c r="E1208" s="29">
        <v>73</v>
      </c>
    </row>
    <row r="1209" spans="2:5" ht="15.6" x14ac:dyDescent="0.3">
      <c r="B1209" s="234">
        <v>45083</v>
      </c>
      <c r="C1209" s="34">
        <v>26.8368617683686</v>
      </c>
      <c r="D1209" s="34">
        <v>193</v>
      </c>
      <c r="E1209" s="29">
        <v>68</v>
      </c>
    </row>
    <row r="1210" spans="2:5" ht="15.6" x14ac:dyDescent="0.3">
      <c r="B1210" s="234">
        <v>45084</v>
      </c>
      <c r="C1210" s="34">
        <v>25.820991629104999</v>
      </c>
      <c r="D1210" s="34">
        <v>179</v>
      </c>
      <c r="E1210" s="29">
        <v>50</v>
      </c>
    </row>
    <row r="1211" spans="2:5" ht="15.6" x14ac:dyDescent="0.3">
      <c r="B1211" s="234">
        <v>45085</v>
      </c>
      <c r="C1211" s="34">
        <v>25.808580858085801</v>
      </c>
      <c r="D1211" s="34">
        <v>157</v>
      </c>
      <c r="E1211" s="29">
        <v>44</v>
      </c>
    </row>
    <row r="1212" spans="2:5" ht="15.6" x14ac:dyDescent="0.3">
      <c r="B1212" s="234">
        <v>45086</v>
      </c>
      <c r="C1212" s="34">
        <v>24.0890688259109</v>
      </c>
      <c r="D1212" s="34">
        <v>151</v>
      </c>
      <c r="E1212" s="29">
        <v>28</v>
      </c>
    </row>
    <row r="1213" spans="2:5" ht="15.6" x14ac:dyDescent="0.3">
      <c r="B1213" s="234">
        <v>45087</v>
      </c>
      <c r="C1213" s="34">
        <v>23.312883435582801</v>
      </c>
      <c r="D1213" s="34">
        <v>124</v>
      </c>
      <c r="E1213" s="29">
        <v>24</v>
      </c>
    </row>
    <row r="1214" spans="2:5" ht="15.6" x14ac:dyDescent="0.3">
      <c r="B1214" s="234">
        <v>45088</v>
      </c>
      <c r="C1214" s="34">
        <v>22.191011235955099</v>
      </c>
      <c r="D1214" s="34">
        <v>116</v>
      </c>
      <c r="E1214" s="29">
        <v>29</v>
      </c>
    </row>
    <row r="1215" spans="2:5" ht="15.6" x14ac:dyDescent="0.3">
      <c r="B1215" s="234">
        <v>45089</v>
      </c>
      <c r="C1215" s="34">
        <v>21.521739130434799</v>
      </c>
      <c r="D1215" s="34">
        <v>163</v>
      </c>
      <c r="E1215" s="29">
        <v>54</v>
      </c>
    </row>
    <row r="1216" spans="2:5" ht="15.6" x14ac:dyDescent="0.3">
      <c r="B1216" s="234">
        <v>45090</v>
      </c>
      <c r="C1216" s="34">
        <v>20.275439938791099</v>
      </c>
      <c r="D1216" s="34">
        <v>152</v>
      </c>
      <c r="E1216" s="29">
        <v>36</v>
      </c>
    </row>
    <row r="1217" spans="2:5" ht="15.6" x14ac:dyDescent="0.3">
      <c r="B1217" s="234">
        <v>45091</v>
      </c>
      <c r="C1217" s="34">
        <v>18.921095008051498</v>
      </c>
      <c r="D1217" s="34">
        <v>144</v>
      </c>
      <c r="E1217" s="29">
        <v>20</v>
      </c>
    </row>
    <row r="1218" spans="2:5" ht="15.6" x14ac:dyDescent="0.3">
      <c r="B1218" s="234">
        <v>45092</v>
      </c>
      <c r="C1218" s="34">
        <v>18.2823129251701</v>
      </c>
      <c r="D1218" s="34">
        <v>111</v>
      </c>
      <c r="E1218" s="29">
        <v>24</v>
      </c>
    </row>
    <row r="1219" spans="2:5" ht="15.6" x14ac:dyDescent="0.3">
      <c r="B1219" s="234">
        <v>45093</v>
      </c>
      <c r="C1219" s="34">
        <v>18.710832587287399</v>
      </c>
      <c r="D1219" s="34">
        <v>98</v>
      </c>
      <c r="E1219" s="29">
        <v>22</v>
      </c>
    </row>
    <row r="1220" spans="2:5" ht="15.6" x14ac:dyDescent="0.3">
      <c r="B1220" s="234">
        <v>45094</v>
      </c>
      <c r="C1220" s="34">
        <v>18.515037593984999</v>
      </c>
      <c r="D1220" s="34">
        <v>83</v>
      </c>
      <c r="E1220" s="29">
        <v>12</v>
      </c>
    </row>
    <row r="1221" spans="2:5" ht="15.6" x14ac:dyDescent="0.3">
      <c r="B1221" s="234">
        <v>45095</v>
      </c>
      <c r="C1221" s="34">
        <v>18.316831683168299</v>
      </c>
      <c r="D1221" s="34">
        <v>74</v>
      </c>
      <c r="E1221" s="29">
        <v>17</v>
      </c>
    </row>
    <row r="1222" spans="2:5" ht="15.6" x14ac:dyDescent="0.3">
      <c r="B1222" s="234">
        <v>45096</v>
      </c>
      <c r="C1222" s="34">
        <v>16.502732240437201</v>
      </c>
      <c r="D1222" s="34">
        <v>102</v>
      </c>
      <c r="E1222" s="29">
        <v>20</v>
      </c>
    </row>
    <row r="1223" spans="2:5" ht="15.6" x14ac:dyDescent="0.3">
      <c r="B1223" s="234">
        <v>45097</v>
      </c>
      <c r="C1223" s="34">
        <v>17.149478563151799</v>
      </c>
      <c r="D1223" s="34">
        <v>103</v>
      </c>
      <c r="E1223" s="29">
        <v>33</v>
      </c>
    </row>
    <row r="1224" spans="2:5" ht="15.6" x14ac:dyDescent="0.3">
      <c r="B1224" s="234">
        <v>45098</v>
      </c>
      <c r="C1224" s="34">
        <v>17.719950433705101</v>
      </c>
      <c r="D1224" s="34">
        <v>93</v>
      </c>
      <c r="E1224" s="29">
        <v>15</v>
      </c>
    </row>
    <row r="1225" spans="2:5" ht="15.6" x14ac:dyDescent="0.3">
      <c r="B1225" s="234">
        <v>45099</v>
      </c>
      <c r="C1225" s="34">
        <v>16.7958656330749</v>
      </c>
      <c r="D1225" s="34">
        <v>91</v>
      </c>
      <c r="E1225" s="29">
        <v>11</v>
      </c>
    </row>
    <row r="1226" spans="2:5" ht="15.6" x14ac:dyDescent="0.3">
      <c r="B1226" s="234">
        <v>45100</v>
      </c>
      <c r="C1226" s="34">
        <v>15.796519410977201</v>
      </c>
      <c r="D1226" s="34">
        <v>83</v>
      </c>
      <c r="E1226" s="29">
        <v>10</v>
      </c>
    </row>
    <row r="1227" spans="2:5" ht="15.6" x14ac:dyDescent="0.3">
      <c r="B1227" s="234">
        <v>45101</v>
      </c>
      <c r="C1227" s="34">
        <v>15.9722222222222</v>
      </c>
      <c r="D1227" s="34">
        <v>59</v>
      </c>
      <c r="E1227" s="29">
        <v>9</v>
      </c>
    </row>
    <row r="1228" spans="2:5" ht="15.6" x14ac:dyDescent="0.3">
      <c r="B1228" s="234">
        <v>45102</v>
      </c>
      <c r="C1228" s="34">
        <v>15.263908701854501</v>
      </c>
      <c r="D1228" s="34">
        <v>63</v>
      </c>
      <c r="E1228" s="29">
        <v>9</v>
      </c>
    </row>
    <row r="1229" spans="2:5" ht="15.6" x14ac:dyDescent="0.3">
      <c r="B1229" s="234">
        <v>45103</v>
      </c>
      <c r="C1229" s="34">
        <v>14.285714285714301</v>
      </c>
      <c r="D1229" s="34">
        <v>72</v>
      </c>
      <c r="E1229" s="29">
        <v>7</v>
      </c>
    </row>
    <row r="1230" spans="2:5" ht="15.6" x14ac:dyDescent="0.3">
      <c r="B1230" s="235">
        <v>45105</v>
      </c>
      <c r="C1230" s="37">
        <v>11</v>
      </c>
      <c r="D1230" s="37">
        <v>85</v>
      </c>
      <c r="E1230" s="33">
        <v>5</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0"/>
  <sheetViews>
    <sheetView workbookViewId="0"/>
  </sheetViews>
  <sheetFormatPr defaultColWidth="9.33203125" defaultRowHeight="14.4" x14ac:dyDescent="0.3"/>
  <cols>
    <col min="1" max="1" width="6.88671875" customWidth="1"/>
    <col min="2" max="2" width="60.6640625" customWidth="1"/>
    <col min="3" max="5" width="18.88671875" customWidth="1"/>
    <col min="6" max="6" width="21" customWidth="1"/>
    <col min="7" max="52" width="18.88671875" customWidth="1"/>
    <col min="53" max="53" width="12.109375" customWidth="1"/>
    <col min="54" max="54" width="9.33203125" customWidth="1"/>
    <col min="55" max="55" width="11.77734375" customWidth="1"/>
    <col min="56" max="56" width="9.33203125" customWidth="1"/>
    <col min="57" max="57" width="11.77734375" customWidth="1"/>
    <col min="58" max="58" width="9.33203125" customWidth="1"/>
    <col min="59" max="59" width="11.21875" customWidth="1"/>
    <col min="60" max="60" width="11.33203125" customWidth="1"/>
    <col min="61" max="61" width="9.33203125" customWidth="1"/>
    <col min="62" max="62" width="11.77734375" customWidth="1"/>
    <col min="63" max="63" width="9.33203125" customWidth="1"/>
    <col min="64" max="64" width="13.77734375" customWidth="1"/>
    <col min="65" max="65" width="9.33203125" customWidth="1"/>
    <col min="66" max="66" width="11.33203125" customWidth="1"/>
    <col min="67" max="67" width="14.33203125" customWidth="1"/>
    <col min="68" max="68" width="9.33203125" customWidth="1"/>
    <col min="69" max="69" width="11.33203125" customWidth="1"/>
    <col min="70" max="70" width="9.33203125" customWidth="1"/>
    <col min="71" max="71" width="11.6640625" customWidth="1"/>
    <col min="72" max="72" width="9.33203125" customWidth="1"/>
  </cols>
  <sheetData>
    <row r="1" spans="1:12" s="20" customFormat="1" ht="17.25" customHeight="1" x14ac:dyDescent="0.3"/>
    <row r="2" spans="1:12" s="20" customFormat="1" ht="22.5" customHeight="1" x14ac:dyDescent="0.4">
      <c r="C2" s="327" t="s">
        <v>991</v>
      </c>
      <c r="D2" s="327"/>
      <c r="E2" s="327"/>
      <c r="F2" s="327"/>
      <c r="G2" s="327"/>
      <c r="H2" s="327"/>
      <c r="I2" s="327"/>
      <c r="J2" s="162"/>
      <c r="K2" s="22"/>
      <c r="L2" s="22"/>
    </row>
    <row r="3" spans="1:12" s="20" customFormat="1" ht="27.75" customHeight="1" x14ac:dyDescent="0.4">
      <c r="C3" s="327" t="s">
        <v>1</v>
      </c>
      <c r="D3" s="327"/>
      <c r="E3" s="327"/>
      <c r="F3" s="327"/>
      <c r="G3" s="327"/>
      <c r="H3" s="327"/>
      <c r="I3" s="163"/>
      <c r="J3" s="162"/>
      <c r="K3" s="22"/>
      <c r="L3" s="22"/>
    </row>
    <row r="4" spans="1:12" s="20" customFormat="1" x14ac:dyDescent="0.3">
      <c r="C4" s="314"/>
      <c r="D4" s="314"/>
      <c r="E4" s="314"/>
      <c r="F4" s="314"/>
      <c r="G4" s="314"/>
      <c r="H4" s="314"/>
      <c r="I4" s="164"/>
    </row>
    <row r="5" spans="1:12" s="20" customFormat="1" x14ac:dyDescent="0.3"/>
    <row r="6" spans="1:12" s="20" customFormat="1" x14ac:dyDescent="0.3">
      <c r="A6" s="122"/>
    </row>
    <row r="8" spans="1:12" ht="18.600000000000001" customHeight="1" thickBot="1" x14ac:dyDescent="0.35">
      <c r="A8" s="15"/>
    </row>
    <row r="9" spans="1:12" ht="69.599999999999994" x14ac:dyDescent="0.3">
      <c r="A9" s="15"/>
      <c r="B9" s="236" t="s">
        <v>804</v>
      </c>
      <c r="C9" s="236" t="s">
        <v>992</v>
      </c>
      <c r="D9" s="236" t="s">
        <v>846</v>
      </c>
      <c r="E9" s="236" t="s">
        <v>848</v>
      </c>
      <c r="F9" s="236" t="s">
        <v>850</v>
      </c>
      <c r="G9" s="236" t="s">
        <v>993</v>
      </c>
    </row>
    <row r="10" spans="1:12" ht="15" x14ac:dyDescent="0.3">
      <c r="A10" s="15"/>
      <c r="B10" s="185" t="s">
        <v>812</v>
      </c>
      <c r="C10" s="185">
        <v>78788</v>
      </c>
      <c r="D10" s="185">
        <v>1014829</v>
      </c>
      <c r="E10" s="185">
        <v>56205</v>
      </c>
      <c r="F10" s="185">
        <v>3288498</v>
      </c>
      <c r="G10" s="185">
        <v>4438320</v>
      </c>
    </row>
    <row r="11" spans="1:12" ht="15" x14ac:dyDescent="0.3">
      <c r="A11" s="15"/>
      <c r="B11" s="181" t="s">
        <v>813</v>
      </c>
      <c r="C11" s="181">
        <v>2089</v>
      </c>
      <c r="D11" s="181">
        <v>18123</v>
      </c>
      <c r="E11" s="181">
        <v>692</v>
      </c>
      <c r="F11" s="181">
        <v>32167</v>
      </c>
      <c r="G11" s="181">
        <v>53071</v>
      </c>
    </row>
    <row r="12" spans="1:12" ht="15" x14ac:dyDescent="0.3">
      <c r="A12" s="15"/>
      <c r="B12" s="181" t="s">
        <v>814</v>
      </c>
      <c r="C12" s="181">
        <v>18766</v>
      </c>
      <c r="D12" s="181">
        <v>71904</v>
      </c>
      <c r="E12" s="181">
        <v>2570</v>
      </c>
      <c r="F12" s="181">
        <v>151773</v>
      </c>
      <c r="G12" s="181">
        <v>245013</v>
      </c>
    </row>
    <row r="13" spans="1:12" ht="15" x14ac:dyDescent="0.3">
      <c r="A13" s="15"/>
      <c r="B13" s="181" t="s">
        <v>815</v>
      </c>
      <c r="C13" s="181">
        <v>957</v>
      </c>
      <c r="D13" s="181">
        <v>2529</v>
      </c>
      <c r="E13" s="181">
        <v>60</v>
      </c>
      <c r="F13" s="181">
        <v>2208</v>
      </c>
      <c r="G13" s="181">
        <v>5754</v>
      </c>
    </row>
    <row r="14" spans="1:12" ht="15" x14ac:dyDescent="0.3">
      <c r="A14" s="15"/>
      <c r="B14" s="181" t="s">
        <v>816</v>
      </c>
      <c r="C14" s="181">
        <v>580</v>
      </c>
      <c r="D14" s="181">
        <v>1294</v>
      </c>
      <c r="E14" s="181">
        <v>27</v>
      </c>
      <c r="F14" s="181">
        <v>1148</v>
      </c>
      <c r="G14" s="181">
        <v>3049</v>
      </c>
    </row>
    <row r="15" spans="1:12" ht="15" x14ac:dyDescent="0.3">
      <c r="A15" s="15"/>
      <c r="B15" s="181" t="s">
        <v>817</v>
      </c>
      <c r="C15" s="181">
        <v>357</v>
      </c>
      <c r="D15" s="181">
        <v>1412</v>
      </c>
      <c r="E15" s="181">
        <v>38</v>
      </c>
      <c r="F15" s="181">
        <v>2151</v>
      </c>
      <c r="G15" s="181">
        <v>3958</v>
      </c>
    </row>
    <row r="16" spans="1:12" ht="15" x14ac:dyDescent="0.3">
      <c r="A16" s="15"/>
      <c r="B16" s="181" t="s">
        <v>818</v>
      </c>
      <c r="C16" s="181">
        <v>1021</v>
      </c>
      <c r="D16" s="181">
        <v>4484</v>
      </c>
      <c r="E16" s="181">
        <v>275</v>
      </c>
      <c r="F16" s="181">
        <v>9371</v>
      </c>
      <c r="G16" s="181">
        <v>15151</v>
      </c>
    </row>
    <row r="17" spans="1:7" ht="15" x14ac:dyDescent="0.3">
      <c r="A17" s="15"/>
      <c r="B17" s="181" t="s">
        <v>819</v>
      </c>
      <c r="C17" s="181">
        <v>5671</v>
      </c>
      <c r="D17" s="181">
        <v>41468</v>
      </c>
      <c r="E17" s="181">
        <v>626</v>
      </c>
      <c r="F17" s="181">
        <v>35263</v>
      </c>
      <c r="G17" s="181">
        <v>83028</v>
      </c>
    </row>
    <row r="18" spans="1:7" ht="15" x14ac:dyDescent="0.3">
      <c r="A18" s="15"/>
      <c r="B18" s="181" t="s">
        <v>820</v>
      </c>
      <c r="C18" s="181">
        <v>4838</v>
      </c>
      <c r="D18" s="181">
        <v>24927</v>
      </c>
      <c r="E18" s="181">
        <v>193</v>
      </c>
      <c r="F18" s="181">
        <v>5834</v>
      </c>
      <c r="G18" s="181">
        <v>35792</v>
      </c>
    </row>
    <row r="19" spans="1:7" ht="15" x14ac:dyDescent="0.3">
      <c r="A19" s="15"/>
      <c r="B19" s="181" t="s">
        <v>821</v>
      </c>
      <c r="C19" s="181">
        <v>1025</v>
      </c>
      <c r="D19" s="181">
        <v>6757</v>
      </c>
      <c r="E19" s="181">
        <v>68</v>
      </c>
      <c r="F19" s="181">
        <v>1840</v>
      </c>
      <c r="G19" s="181">
        <v>9690</v>
      </c>
    </row>
    <row r="20" spans="1:7" ht="15" x14ac:dyDescent="0.3">
      <c r="A20" s="15"/>
      <c r="B20" s="181" t="s">
        <v>822</v>
      </c>
      <c r="C20" s="181">
        <v>3585</v>
      </c>
      <c r="D20" s="181">
        <v>16587</v>
      </c>
      <c r="E20" s="181">
        <v>267</v>
      </c>
      <c r="F20" s="181">
        <v>14124</v>
      </c>
      <c r="G20" s="181">
        <v>34563</v>
      </c>
    </row>
    <row r="21" spans="1:7" ht="15" x14ac:dyDescent="0.3">
      <c r="A21" s="15"/>
      <c r="B21" s="181" t="s">
        <v>823</v>
      </c>
      <c r="C21" s="181">
        <v>8662</v>
      </c>
      <c r="D21" s="181">
        <v>22091</v>
      </c>
      <c r="E21" s="181">
        <v>344</v>
      </c>
      <c r="F21" s="181">
        <v>11278</v>
      </c>
      <c r="G21" s="181">
        <v>42375</v>
      </c>
    </row>
    <row r="22" spans="1:7" ht="15" x14ac:dyDescent="0.3">
      <c r="A22" s="15"/>
      <c r="B22" s="181" t="s">
        <v>824</v>
      </c>
      <c r="C22" s="181">
        <v>5713</v>
      </c>
      <c r="D22" s="181">
        <v>11130</v>
      </c>
      <c r="E22" s="181">
        <v>158</v>
      </c>
      <c r="F22" s="181">
        <v>5490</v>
      </c>
      <c r="G22" s="181">
        <v>22491</v>
      </c>
    </row>
    <row r="23" spans="1:7" ht="15" x14ac:dyDescent="0.3">
      <c r="A23" s="15"/>
      <c r="B23" s="181" t="s">
        <v>825</v>
      </c>
      <c r="C23" s="181">
        <v>2125</v>
      </c>
      <c r="D23" s="181">
        <v>5284</v>
      </c>
      <c r="E23" s="181">
        <v>99</v>
      </c>
      <c r="F23" s="181">
        <v>2844</v>
      </c>
      <c r="G23" s="181">
        <v>10351</v>
      </c>
    </row>
    <row r="24" spans="1:7" ht="15" x14ac:dyDescent="0.3">
      <c r="A24" s="15"/>
      <c r="B24" s="181" t="s">
        <v>826</v>
      </c>
      <c r="C24" s="181">
        <v>2316</v>
      </c>
      <c r="D24" s="181">
        <v>4300</v>
      </c>
      <c r="E24" s="181">
        <v>115</v>
      </c>
      <c r="F24" s="181">
        <v>6500</v>
      </c>
      <c r="G24" s="181">
        <v>13231</v>
      </c>
    </row>
    <row r="25" spans="1:7" ht="15" x14ac:dyDescent="0.3">
      <c r="A25" s="15"/>
      <c r="B25" s="181" t="s">
        <v>827</v>
      </c>
      <c r="C25" s="181">
        <v>4990</v>
      </c>
      <c r="D25" s="181">
        <v>15959</v>
      </c>
      <c r="E25" s="181">
        <v>463</v>
      </c>
      <c r="F25" s="181">
        <v>18587</v>
      </c>
      <c r="G25" s="181">
        <v>39999</v>
      </c>
    </row>
    <row r="26" spans="1:7" ht="15" x14ac:dyDescent="0.3">
      <c r="A26" s="15"/>
      <c r="B26" s="188" t="s">
        <v>828</v>
      </c>
      <c r="C26" s="188">
        <v>53637</v>
      </c>
      <c r="D26" s="188">
        <v>90504</v>
      </c>
      <c r="E26" s="188">
        <v>2472</v>
      </c>
      <c r="F26" s="188">
        <v>220625</v>
      </c>
      <c r="G26" s="188">
        <v>367238</v>
      </c>
    </row>
    <row r="27" spans="1:7" x14ac:dyDescent="0.3">
      <c r="A27" s="15"/>
    </row>
    <row r="30" spans="1:7" ht="18.600000000000001" customHeight="1" x14ac:dyDescent="0.3"/>
  </sheetData>
  <mergeCells count="3">
    <mergeCell ref="C2:I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68"/>
  <sheetViews>
    <sheetView workbookViewId="0"/>
  </sheetViews>
  <sheetFormatPr defaultColWidth="9.33203125" defaultRowHeight="14.4" x14ac:dyDescent="0.3"/>
  <cols>
    <col min="1" max="12" width="31.109375" style="23" customWidth="1"/>
    <col min="13" max="13" width="9.33203125" style="23" customWidth="1"/>
    <col min="14" max="16384" width="9.33203125" style="23"/>
  </cols>
  <sheetData>
    <row r="1" spans="1:12" s="20" customFormat="1" x14ac:dyDescent="0.3"/>
    <row r="2" spans="1:12" s="20" customFormat="1" ht="22.8" x14ac:dyDescent="0.4">
      <c r="C2" s="313" t="s">
        <v>494</v>
      </c>
      <c r="D2" s="313"/>
      <c r="E2" s="313"/>
      <c r="F2" s="313"/>
      <c r="G2" s="313"/>
    </row>
    <row r="3" spans="1:12" s="20" customFormat="1" ht="23.25" customHeight="1" x14ac:dyDescent="0.4">
      <c r="C3" s="313" t="s">
        <v>1</v>
      </c>
      <c r="D3" s="313"/>
      <c r="E3" s="313"/>
      <c r="F3" s="313"/>
      <c r="G3" s="313"/>
      <c r="H3" s="313"/>
    </row>
    <row r="4" spans="1:12" s="20" customFormat="1" ht="23.25" customHeight="1" x14ac:dyDescent="0.3">
      <c r="C4" s="314"/>
      <c r="D4" s="314"/>
      <c r="E4" s="314"/>
      <c r="F4" s="314"/>
      <c r="G4" s="314"/>
      <c r="H4" s="314"/>
    </row>
    <row r="5" spans="1:12" s="20" customFormat="1" x14ac:dyDescent="0.3">
      <c r="C5" s="314"/>
      <c r="D5" s="314"/>
      <c r="E5" s="314"/>
      <c r="F5" s="314"/>
    </row>
    <row r="6" spans="1:12" s="20" customFormat="1" x14ac:dyDescent="0.3"/>
    <row r="7" spans="1:12" ht="15" thickBot="1" x14ac:dyDescent="0.35"/>
    <row r="8" spans="1:12" ht="18" thickBot="1" x14ac:dyDescent="0.35">
      <c r="A8" s="44"/>
      <c r="B8" s="315" t="s">
        <v>495</v>
      </c>
      <c r="C8" s="315" t="s">
        <v>496</v>
      </c>
      <c r="D8" s="315"/>
      <c r="E8" s="315"/>
      <c r="F8" s="315"/>
      <c r="G8" s="315"/>
      <c r="H8" s="315"/>
      <c r="I8" s="315"/>
      <c r="J8" s="315"/>
      <c r="K8" s="315"/>
      <c r="L8" s="315"/>
    </row>
    <row r="9" spans="1:12" ht="18" thickBot="1" x14ac:dyDescent="0.35">
      <c r="B9" s="315"/>
      <c r="C9" s="45" t="s">
        <v>497</v>
      </c>
      <c r="D9" s="46" t="s">
        <v>498</v>
      </c>
      <c r="E9" s="45" t="s">
        <v>499</v>
      </c>
      <c r="F9" s="45" t="s">
        <v>500</v>
      </c>
      <c r="G9" s="47" t="s">
        <v>501</v>
      </c>
      <c r="H9" s="45" t="s">
        <v>502</v>
      </c>
      <c r="I9" s="45" t="s">
        <v>503</v>
      </c>
      <c r="J9" s="45" t="s">
        <v>504</v>
      </c>
      <c r="K9" s="45" t="s">
        <v>505</v>
      </c>
      <c r="L9" s="45" t="s">
        <v>506</v>
      </c>
    </row>
    <row r="10" spans="1:12" ht="15" x14ac:dyDescent="0.3">
      <c r="B10" s="48" t="s">
        <v>114</v>
      </c>
      <c r="C10" s="49">
        <v>11.188623557821304</v>
      </c>
      <c r="D10" s="49">
        <v>7.429501084598698</v>
      </c>
      <c r="E10" s="49">
        <v>6.411024565608149</v>
      </c>
      <c r="F10" s="49">
        <v>8.2298983290034968</v>
      </c>
      <c r="G10" s="49">
        <v>9.551795401704986</v>
      </c>
      <c r="H10" s="49">
        <v>10.690343176376697</v>
      </c>
      <c r="I10" s="49">
        <v>10.68415819354011</v>
      </c>
      <c r="J10" s="49">
        <v>10.932475884244374</v>
      </c>
      <c r="K10" s="49">
        <v>11.440945333562782</v>
      </c>
      <c r="L10" s="50">
        <v>13.249279344809937</v>
      </c>
    </row>
    <row r="11" spans="1:12" ht="15" x14ac:dyDescent="0.3">
      <c r="B11" s="51" t="s">
        <v>115</v>
      </c>
      <c r="C11" s="52">
        <v>11.357377049180329</v>
      </c>
      <c r="D11" s="52">
        <v>6.9992364469330619</v>
      </c>
      <c r="E11" s="52">
        <v>6.4004259850905214</v>
      </c>
      <c r="F11" s="52">
        <v>8.4028683181225556</v>
      </c>
      <c r="G11" s="52">
        <v>9.8462041884816749</v>
      </c>
      <c r="H11" s="52">
        <v>11.083793478698963</v>
      </c>
      <c r="I11" s="52">
        <v>11.138582070382737</v>
      </c>
      <c r="J11" s="52">
        <v>11.624261031453115</v>
      </c>
      <c r="K11" s="52">
        <v>11.939046958130927</v>
      </c>
      <c r="L11" s="53">
        <v>13.799341217128354</v>
      </c>
    </row>
    <row r="12" spans="1:12" ht="15" x14ac:dyDescent="0.3">
      <c r="B12" s="51" t="s">
        <v>116</v>
      </c>
      <c r="C12" s="52">
        <v>11.687296416938111</v>
      </c>
      <c r="D12" s="52">
        <v>6.3336520076481841</v>
      </c>
      <c r="E12" s="52">
        <v>6.374708473697849</v>
      </c>
      <c r="F12" s="52">
        <v>8.6505190311418687</v>
      </c>
      <c r="G12" s="52">
        <v>10.029925351047387</v>
      </c>
      <c r="H12" s="52">
        <v>11.266189365296436</v>
      </c>
      <c r="I12" s="52">
        <v>11.364145210299057</v>
      </c>
      <c r="J12" s="52">
        <v>11.856889414547606</v>
      </c>
      <c r="K12" s="52">
        <v>12.360730327247273</v>
      </c>
      <c r="L12" s="53">
        <v>14.301549109194625</v>
      </c>
    </row>
    <row r="13" spans="1:12" ht="15" x14ac:dyDescent="0.3">
      <c r="B13" s="51" t="s">
        <v>117</v>
      </c>
      <c r="C13" s="52">
        <v>11.996384297520661</v>
      </c>
      <c r="D13" s="52">
        <v>6.3659262651705975</v>
      </c>
      <c r="E13" s="52">
        <v>6.3162122809660088</v>
      </c>
      <c r="F13" s="52">
        <v>8.8160037217957665</v>
      </c>
      <c r="G13" s="52">
        <v>10.250652224166968</v>
      </c>
      <c r="H13" s="52">
        <v>11.272625340381227</v>
      </c>
      <c r="I13" s="52">
        <v>11.400330536486143</v>
      </c>
      <c r="J13" s="52">
        <v>12.04442562616031</v>
      </c>
      <c r="K13" s="52">
        <v>12.718485935872206</v>
      </c>
      <c r="L13" s="53">
        <v>14.69119649675576</v>
      </c>
    </row>
    <row r="14" spans="1:12" ht="15" x14ac:dyDescent="0.3">
      <c r="B14" s="51" t="s">
        <v>118</v>
      </c>
      <c r="C14" s="52">
        <v>12.036442961632234</v>
      </c>
      <c r="D14" s="52">
        <v>6.019546868058641</v>
      </c>
      <c r="E14" s="52">
        <v>6.2290392582363383</v>
      </c>
      <c r="F14" s="52">
        <v>8.7444845567589251</v>
      </c>
      <c r="G14" s="52">
        <v>10.220032840722496</v>
      </c>
      <c r="H14" s="52">
        <v>11.112442580387457</v>
      </c>
      <c r="I14" s="52">
        <v>11.567959774687331</v>
      </c>
      <c r="J14" s="52">
        <v>12.08199539424605</v>
      </c>
      <c r="K14" s="52">
        <v>12.965838509316772</v>
      </c>
      <c r="L14" s="53">
        <v>15.000665513110608</v>
      </c>
    </row>
    <row r="15" spans="1:12" ht="15" x14ac:dyDescent="0.3">
      <c r="B15" s="51" t="s">
        <v>119</v>
      </c>
      <c r="C15" s="52">
        <v>12.281373675475551</v>
      </c>
      <c r="D15" s="52">
        <v>5.7062876830318698</v>
      </c>
      <c r="E15" s="52">
        <v>6.1073142358586594</v>
      </c>
      <c r="F15" s="52">
        <v>8.7756949800476178</v>
      </c>
      <c r="G15" s="52">
        <v>10.326806033342153</v>
      </c>
      <c r="H15" s="52">
        <v>11.144361982283936</v>
      </c>
      <c r="I15" s="52">
        <v>11.56569378143722</v>
      </c>
      <c r="J15" s="52">
        <v>12.241345967897892</v>
      </c>
      <c r="K15" s="52">
        <v>13.111187449902667</v>
      </c>
      <c r="L15" s="53">
        <v>15.336771038222317</v>
      </c>
    </row>
    <row r="16" spans="1:12" ht="15" x14ac:dyDescent="0.3">
      <c r="B16" s="51" t="s">
        <v>120</v>
      </c>
      <c r="C16" s="52">
        <v>12.284644194756554</v>
      </c>
      <c r="D16" s="52">
        <v>5.655787553213055</v>
      </c>
      <c r="E16" s="52">
        <v>5.9895710997322311</v>
      </c>
      <c r="F16" s="52">
        <v>8.7205601527689378</v>
      </c>
      <c r="G16" s="52">
        <v>10.367859635131094</v>
      </c>
      <c r="H16" s="52">
        <v>11.163666973984848</v>
      </c>
      <c r="I16" s="52">
        <v>11.570247933884298</v>
      </c>
      <c r="J16" s="52">
        <v>12.43105505918782</v>
      </c>
      <c r="K16" s="52">
        <v>13.284101031579551</v>
      </c>
      <c r="L16" s="53">
        <v>15.814819741918317</v>
      </c>
    </row>
    <row r="17" spans="2:14" ht="15" x14ac:dyDescent="0.3">
      <c r="B17" s="51" t="s">
        <v>121</v>
      </c>
      <c r="C17" s="52">
        <v>12.386519089665464</v>
      </c>
      <c r="D17" s="52">
        <v>5.4190052254693244</v>
      </c>
      <c r="E17" s="52">
        <v>5.9227308566393022</v>
      </c>
      <c r="F17" s="52">
        <v>8.7336097347220818</v>
      </c>
      <c r="G17" s="52">
        <v>10.350323758924123</v>
      </c>
      <c r="H17" s="52">
        <v>11.082027946683848</v>
      </c>
      <c r="I17" s="52">
        <v>11.741433429244049</v>
      </c>
      <c r="J17" s="52">
        <v>12.596241680803862</v>
      </c>
      <c r="K17" s="52">
        <v>13.508605033295856</v>
      </c>
      <c r="L17" s="53">
        <v>15.981795922712513</v>
      </c>
    </row>
    <row r="18" spans="2:14" ht="15" x14ac:dyDescent="0.3">
      <c r="B18" s="51" t="s">
        <v>122</v>
      </c>
      <c r="C18" s="52">
        <v>12.338147410358566</v>
      </c>
      <c r="D18" s="52">
        <v>5.5534638554216862</v>
      </c>
      <c r="E18" s="52">
        <v>5.7504471041408722</v>
      </c>
      <c r="F18" s="52">
        <v>8.7032435699415753</v>
      </c>
      <c r="G18" s="52">
        <v>10.26090987351831</v>
      </c>
      <c r="H18" s="52">
        <v>10.875140246834428</v>
      </c>
      <c r="I18" s="52">
        <v>11.615749060611011</v>
      </c>
      <c r="J18" s="52">
        <v>12.264488627119196</v>
      </c>
      <c r="K18" s="52">
        <v>13.50287356321839</v>
      </c>
      <c r="L18" s="53">
        <v>15.9296230937393</v>
      </c>
    </row>
    <row r="19" spans="2:14" ht="15" x14ac:dyDescent="0.3">
      <c r="B19" s="51" t="s">
        <v>123</v>
      </c>
      <c r="C19" s="52">
        <v>12.308839985080194</v>
      </c>
      <c r="D19" s="52">
        <v>5.3539346029464605</v>
      </c>
      <c r="E19" s="52">
        <v>5.5010719335857319</v>
      </c>
      <c r="F19" s="52">
        <v>8.4770211338477015</v>
      </c>
      <c r="G19" s="52">
        <v>9.9305943883424881</v>
      </c>
      <c r="H19" s="52">
        <v>10.671635809890198</v>
      </c>
      <c r="I19" s="52">
        <v>11.517980408914601</v>
      </c>
      <c r="J19" s="52">
        <v>12.05395141753421</v>
      </c>
      <c r="K19" s="52">
        <v>13.323765786452354</v>
      </c>
      <c r="L19" s="53">
        <v>15.714172374580171</v>
      </c>
    </row>
    <row r="20" spans="2:14" ht="15" x14ac:dyDescent="0.3">
      <c r="B20" s="51" t="s">
        <v>124</v>
      </c>
      <c r="C20" s="52">
        <v>12.075660779155706</v>
      </c>
      <c r="D20" s="52">
        <v>5.1667530672196298</v>
      </c>
      <c r="E20" s="52">
        <v>5.4958995967559234</v>
      </c>
      <c r="F20" s="52">
        <v>8.3062380585257927</v>
      </c>
      <c r="G20" s="52">
        <v>9.5711744944338317</v>
      </c>
      <c r="H20" s="52">
        <v>10.638553252780667</v>
      </c>
      <c r="I20" s="52">
        <v>11.343273713095513</v>
      </c>
      <c r="J20" s="52">
        <v>11.878562906005568</v>
      </c>
      <c r="K20" s="52">
        <v>13.107426099495315</v>
      </c>
      <c r="L20" s="53">
        <v>15.340848381237313</v>
      </c>
    </row>
    <row r="21" spans="2:14" ht="15" x14ac:dyDescent="0.3">
      <c r="B21" s="51" t="s">
        <v>125</v>
      </c>
      <c r="C21" s="52">
        <v>11.902966314731019</v>
      </c>
      <c r="D21" s="52">
        <v>5.0611974859411175</v>
      </c>
      <c r="E21" s="52">
        <v>5.4150977227900308</v>
      </c>
      <c r="F21" s="52">
        <v>8.2279548136907774</v>
      </c>
      <c r="G21" s="52">
        <v>9.5096188867918272</v>
      </c>
      <c r="H21" s="52">
        <v>10.540073189367435</v>
      </c>
      <c r="I21" s="52">
        <v>11.212776576276825</v>
      </c>
      <c r="J21" s="52">
        <v>11.914003172567417</v>
      </c>
      <c r="K21" s="52">
        <v>13.075866904268061</v>
      </c>
      <c r="L21" s="53">
        <v>15.271147347529904</v>
      </c>
    </row>
    <row r="22" spans="2:14" ht="15" x14ac:dyDescent="0.3">
      <c r="B22" s="51" t="s">
        <v>126</v>
      </c>
      <c r="C22" s="52">
        <v>11.681528662420382</v>
      </c>
      <c r="D22" s="52">
        <v>4.8251093066833226</v>
      </c>
      <c r="E22" s="52">
        <v>5.1597797337727096</v>
      </c>
      <c r="F22" s="52">
        <v>8.1377204884667567</v>
      </c>
      <c r="G22" s="52">
        <v>9.179233864372403</v>
      </c>
      <c r="H22" s="52">
        <v>10.294940452401887</v>
      </c>
      <c r="I22" s="52">
        <v>11.08222511082225</v>
      </c>
      <c r="J22" s="52">
        <v>11.758260571819894</v>
      </c>
      <c r="K22" s="52">
        <v>13.104147410477355</v>
      </c>
      <c r="L22" s="53">
        <v>15.225441080374647</v>
      </c>
      <c r="N22" s="30"/>
    </row>
    <row r="23" spans="2:14" ht="15" x14ac:dyDescent="0.3">
      <c r="B23" s="51" t="s">
        <v>127</v>
      </c>
      <c r="C23" s="52">
        <v>11.535917449398069</v>
      </c>
      <c r="D23" s="52">
        <v>4.838192886895226</v>
      </c>
      <c r="E23" s="52">
        <v>5.1307088012072253</v>
      </c>
      <c r="F23" s="52">
        <v>8.0632523684023063</v>
      </c>
      <c r="G23" s="52">
        <v>8.8690375863812587</v>
      </c>
      <c r="H23" s="52">
        <v>10.247913598429061</v>
      </c>
      <c r="I23" s="52">
        <v>11.011985834922365</v>
      </c>
      <c r="J23" s="52">
        <v>11.683728730652318</v>
      </c>
      <c r="K23" s="52">
        <v>13.124545234052873</v>
      </c>
      <c r="L23" s="53">
        <v>15.123551157684076</v>
      </c>
    </row>
    <row r="24" spans="2:14" ht="15" x14ac:dyDescent="0.3">
      <c r="B24" s="51" t="s">
        <v>128</v>
      </c>
      <c r="C24" s="52">
        <v>11.094851669549023</v>
      </c>
      <c r="D24" s="52">
        <v>4.7510204081632654</v>
      </c>
      <c r="E24" s="52">
        <v>5.0197431126038214</v>
      </c>
      <c r="F24" s="52">
        <v>8.0321136557031334</v>
      </c>
      <c r="G24" s="52">
        <v>8.5486872028116601</v>
      </c>
      <c r="H24" s="52">
        <v>10.007067725439654</v>
      </c>
      <c r="I24" s="52">
        <v>10.714657596057062</v>
      </c>
      <c r="J24" s="52">
        <v>11.452761344716427</v>
      </c>
      <c r="K24" s="52">
        <v>13.007707364815268</v>
      </c>
      <c r="L24" s="53">
        <v>15.033745781777277</v>
      </c>
    </row>
    <row r="25" spans="2:14" ht="15" x14ac:dyDescent="0.3">
      <c r="B25" s="51" t="s">
        <v>129</v>
      </c>
      <c r="C25" s="52">
        <v>11.20259144283979</v>
      </c>
      <c r="D25" s="52">
        <v>4.7486033519553068</v>
      </c>
      <c r="E25" s="52">
        <v>5.0212294628022889</v>
      </c>
      <c r="F25" s="52">
        <v>7.8419265205310289</v>
      </c>
      <c r="G25" s="52">
        <v>8.4177818579852399</v>
      </c>
      <c r="H25" s="52">
        <v>9.6756552101299906</v>
      </c>
      <c r="I25" s="52">
        <v>10.582702779152818</v>
      </c>
      <c r="J25" s="52">
        <v>11.63170501560572</v>
      </c>
      <c r="K25" s="52">
        <v>13.024988359459879</v>
      </c>
      <c r="L25" s="53">
        <v>15.0039633110633</v>
      </c>
    </row>
    <row r="26" spans="2:14" ht="15" x14ac:dyDescent="0.3">
      <c r="B26" s="51" t="s">
        <v>130</v>
      </c>
      <c r="C26" s="52">
        <v>10.570852921423775</v>
      </c>
      <c r="D26" s="52">
        <v>4.7555257870060288</v>
      </c>
      <c r="E26" s="52">
        <v>5.034550839091807</v>
      </c>
      <c r="F26" s="52">
        <v>7.6494853618486927</v>
      </c>
      <c r="G26" s="52">
        <v>8.2759863087731933</v>
      </c>
      <c r="H26" s="52">
        <v>9.3853468036335848</v>
      </c>
      <c r="I26" s="52">
        <v>10.389517142344284</v>
      </c>
      <c r="J26" s="52">
        <v>11.724968962243482</v>
      </c>
      <c r="K26" s="52">
        <v>12.970358814352572</v>
      </c>
      <c r="L26" s="53">
        <v>14.782214926555911</v>
      </c>
    </row>
    <row r="27" spans="2:14" ht="15" x14ac:dyDescent="0.3">
      <c r="B27" s="51" t="s">
        <v>131</v>
      </c>
      <c r="C27" s="52">
        <v>10.346226670273193</v>
      </c>
      <c r="D27" s="52">
        <v>5.1127560681700812</v>
      </c>
      <c r="E27" s="52">
        <v>5.0127852559463504</v>
      </c>
      <c r="F27" s="52">
        <v>7.4042062806107758</v>
      </c>
      <c r="G27" s="52">
        <v>8.1415283603866495</v>
      </c>
      <c r="H27" s="52">
        <v>9.0022763389597547</v>
      </c>
      <c r="I27" s="52">
        <v>10.336207521194115</v>
      </c>
      <c r="J27" s="52">
        <v>11.75267521273876</v>
      </c>
      <c r="K27" s="52">
        <v>12.77140804148833</v>
      </c>
      <c r="L27" s="53">
        <v>14.483381808940218</v>
      </c>
    </row>
    <row r="28" spans="2:14" ht="15" x14ac:dyDescent="0.3">
      <c r="B28" s="51" t="s">
        <v>132</v>
      </c>
      <c r="C28" s="52">
        <v>10.375305955942345</v>
      </c>
      <c r="D28" s="52">
        <v>5.188935093111553</v>
      </c>
      <c r="E28" s="52">
        <v>4.9388825654476172</v>
      </c>
      <c r="F28" s="52">
        <v>7.0162297128589266</v>
      </c>
      <c r="G28" s="52">
        <v>7.8470751478857803</v>
      </c>
      <c r="H28" s="52">
        <v>8.865324346370155</v>
      </c>
      <c r="I28" s="52">
        <v>10.09918193006588</v>
      </c>
      <c r="J28" s="52">
        <v>11.620188318481908</v>
      </c>
      <c r="K28" s="52">
        <v>12.412061858865094</v>
      </c>
      <c r="L28" s="53">
        <v>14.244870501177262</v>
      </c>
    </row>
    <row r="29" spans="2:14" ht="15" x14ac:dyDescent="0.3">
      <c r="B29" s="51" t="s">
        <v>133</v>
      </c>
      <c r="C29" s="52">
        <v>10.180290090822828</v>
      </c>
      <c r="D29" s="52">
        <v>5.3613979348689433</v>
      </c>
      <c r="E29" s="52">
        <v>5.0492741337289395</v>
      </c>
      <c r="F29" s="52">
        <v>6.8016636558417014</v>
      </c>
      <c r="G29" s="52">
        <v>7.6814396192742409</v>
      </c>
      <c r="H29" s="52">
        <v>8.7818078652175799</v>
      </c>
      <c r="I29" s="52">
        <v>9.9733118853507836</v>
      </c>
      <c r="J29" s="52">
        <v>11.554407913878382</v>
      </c>
      <c r="K29" s="52">
        <v>12.307114463676484</v>
      </c>
      <c r="L29" s="53">
        <v>13.956242246532085</v>
      </c>
    </row>
    <row r="30" spans="2:14" ht="15" x14ac:dyDescent="0.3">
      <c r="B30" s="51" t="s">
        <v>134</v>
      </c>
      <c r="C30" s="52">
        <v>9.581158838485214</v>
      </c>
      <c r="D30" s="52">
        <v>4.7636839155613675</v>
      </c>
      <c r="E30" s="52">
        <v>4.5941347212491239</v>
      </c>
      <c r="F30" s="52">
        <v>6.4713951424191078</v>
      </c>
      <c r="G30" s="52">
        <v>7.2858431018935983</v>
      </c>
      <c r="H30" s="52">
        <v>8.2462845010615702</v>
      </c>
      <c r="I30" s="52">
        <v>9.6974928959389946</v>
      </c>
      <c r="J30" s="52">
        <v>11.255975662755324</v>
      </c>
      <c r="K30" s="52">
        <v>12.076231209510032</v>
      </c>
      <c r="L30" s="53">
        <v>13.508271534512264</v>
      </c>
    </row>
    <row r="31" spans="2:14" ht="15" x14ac:dyDescent="0.3">
      <c r="B31" s="51" t="s">
        <v>135</v>
      </c>
      <c r="C31" s="52">
        <v>9.2451569806279217</v>
      </c>
      <c r="D31" s="52">
        <v>4.3346414555833039</v>
      </c>
      <c r="E31" s="52">
        <v>4.1624850657108716</v>
      </c>
      <c r="F31" s="52">
        <v>6.0306169785062629</v>
      </c>
      <c r="G31" s="52">
        <v>6.922479525557752</v>
      </c>
      <c r="H31" s="52">
        <v>7.838106273795729</v>
      </c>
      <c r="I31" s="52">
        <v>9.5756718528995748</v>
      </c>
      <c r="J31" s="52">
        <v>10.890086440739267</v>
      </c>
      <c r="K31" s="52">
        <v>11.835656546368787</v>
      </c>
      <c r="L31" s="53">
        <v>13.131982033859266</v>
      </c>
    </row>
    <row r="32" spans="2:14" ht="15" x14ac:dyDescent="0.3">
      <c r="B32" s="51" t="s">
        <v>136</v>
      </c>
      <c r="C32" s="52">
        <v>8.905228758169935</v>
      </c>
      <c r="D32" s="52">
        <v>4.0827147401908803</v>
      </c>
      <c r="E32" s="52">
        <v>3.7796824504707041</v>
      </c>
      <c r="F32" s="52">
        <v>5.6855174502233323</v>
      </c>
      <c r="G32" s="52">
        <v>6.4442971285021455</v>
      </c>
      <c r="H32" s="52">
        <v>7.4454003970880214</v>
      </c>
      <c r="I32" s="52">
        <v>9.2132688027696332</v>
      </c>
      <c r="J32" s="52">
        <v>10.389704026821443</v>
      </c>
      <c r="K32" s="52">
        <v>11.628430773190901</v>
      </c>
      <c r="L32" s="53">
        <v>12.556710083418704</v>
      </c>
    </row>
    <row r="33" spans="2:12" ht="15" x14ac:dyDescent="0.3">
      <c r="B33" s="51" t="s">
        <v>137</v>
      </c>
      <c r="C33" s="52">
        <v>8.76681925371064</v>
      </c>
      <c r="D33" s="52">
        <v>3.6690896503980617</v>
      </c>
      <c r="E33" s="52">
        <v>3.4611701399972641</v>
      </c>
      <c r="F33" s="52">
        <v>5.4494298830149566</v>
      </c>
      <c r="G33" s="52">
        <v>5.9874239911553344</v>
      </c>
      <c r="H33" s="52">
        <v>6.9656019656019659</v>
      </c>
      <c r="I33" s="52">
        <v>8.7182366980204975</v>
      </c>
      <c r="J33" s="52">
        <v>9.949421965317919</v>
      </c>
      <c r="K33" s="52">
        <v>11.218787350195432</v>
      </c>
      <c r="L33" s="53">
        <v>12.21457477919239</v>
      </c>
    </row>
    <row r="34" spans="2:12" ht="15" x14ac:dyDescent="0.3">
      <c r="B34" s="51" t="s">
        <v>138</v>
      </c>
      <c r="C34" s="52">
        <v>8.598416446728713</v>
      </c>
      <c r="D34" s="52">
        <v>3.0035635499745461</v>
      </c>
      <c r="E34" s="52">
        <v>3.187993961459906</v>
      </c>
      <c r="F34" s="52">
        <v>5.2579365079365079</v>
      </c>
      <c r="G34" s="52">
        <v>5.7088651259054846</v>
      </c>
      <c r="H34" s="52">
        <v>6.6395112016293281</v>
      </c>
      <c r="I34" s="52">
        <v>8.2514803204458378</v>
      </c>
      <c r="J34" s="52">
        <v>9.4039591822017083</v>
      </c>
      <c r="K34" s="52">
        <v>10.870336332269195</v>
      </c>
      <c r="L34" s="53">
        <v>11.966318785578748</v>
      </c>
    </row>
    <row r="35" spans="2:12" ht="15" x14ac:dyDescent="0.3">
      <c r="B35" s="51" t="s">
        <v>139</v>
      </c>
      <c r="C35" s="52">
        <v>8.1463009143807152</v>
      </c>
      <c r="D35" s="52">
        <v>2.7922624053826746</v>
      </c>
      <c r="E35" s="52">
        <v>3.0152721576817645</v>
      </c>
      <c r="F35" s="52">
        <v>5.229700262408989</v>
      </c>
      <c r="G35" s="52">
        <v>5.5987289745449527</v>
      </c>
      <c r="H35" s="52">
        <v>6.2598504748434021</v>
      </c>
      <c r="I35" s="52">
        <v>8.0733881075059184</v>
      </c>
      <c r="J35" s="52">
        <v>9.1060682955122161</v>
      </c>
      <c r="K35" s="52">
        <v>10.669598111804456</v>
      </c>
      <c r="L35" s="53">
        <v>11.741409088202014</v>
      </c>
    </row>
    <row r="36" spans="2:12" ht="15" x14ac:dyDescent="0.3">
      <c r="B36" s="51" t="s">
        <v>140</v>
      </c>
      <c r="C36" s="52">
        <v>7.8973346495557744</v>
      </c>
      <c r="D36" s="52">
        <v>2.7502562350529551</v>
      </c>
      <c r="E36" s="52">
        <v>3.0002186748305268</v>
      </c>
      <c r="F36" s="52">
        <v>5.33021712907117</v>
      </c>
      <c r="G36" s="52">
        <v>5.5399719495091162</v>
      </c>
      <c r="H36" s="52">
        <v>6.1953412341642826</v>
      </c>
      <c r="I36" s="52">
        <v>7.9459535144217304</v>
      </c>
      <c r="J36" s="52">
        <v>8.9745939802764223</v>
      </c>
      <c r="K36" s="52">
        <v>10.434012981052907</v>
      </c>
      <c r="L36" s="53">
        <v>11.648902442706603</v>
      </c>
    </row>
    <row r="37" spans="2:12" ht="15" x14ac:dyDescent="0.3">
      <c r="B37" s="51" t="s">
        <v>141</v>
      </c>
      <c r="C37" s="52">
        <v>7.4204468517264726</v>
      </c>
      <c r="D37" s="52">
        <v>2.7478448275862069</v>
      </c>
      <c r="E37" s="52">
        <v>2.8375428749610228</v>
      </c>
      <c r="F37" s="52">
        <v>5.1139695820463693</v>
      </c>
      <c r="G37" s="52">
        <v>5.3693470990257381</v>
      </c>
      <c r="H37" s="52">
        <v>6.0190828464545421</v>
      </c>
      <c r="I37" s="52">
        <v>7.74503084304318</v>
      </c>
      <c r="J37" s="52">
        <v>8.751414560543191</v>
      </c>
      <c r="K37" s="52">
        <v>10.258643795229162</v>
      </c>
      <c r="L37" s="53">
        <v>11.612982845859559</v>
      </c>
    </row>
    <row r="38" spans="2:12" ht="15" x14ac:dyDescent="0.3">
      <c r="B38" s="51" t="s">
        <v>142</v>
      </c>
      <c r="C38" s="52">
        <v>6.5305620464887468</v>
      </c>
      <c r="D38" s="52">
        <v>2.5957972805933252</v>
      </c>
      <c r="E38" s="52">
        <v>2.6866851047016986</v>
      </c>
      <c r="F38" s="52">
        <v>4.9299653761410136</v>
      </c>
      <c r="G38" s="52">
        <v>4.9869538054463263</v>
      </c>
      <c r="H38" s="52">
        <v>5.6804733727810648</v>
      </c>
      <c r="I38" s="52">
        <v>7.3374500544860153</v>
      </c>
      <c r="J38" s="52">
        <v>8.4119228875506575</v>
      </c>
      <c r="K38" s="52">
        <v>9.7988774555659486</v>
      </c>
      <c r="L38" s="53">
        <v>11.581920903954803</v>
      </c>
    </row>
    <row r="39" spans="2:12" ht="15" x14ac:dyDescent="0.3">
      <c r="B39" s="51" t="s">
        <v>143</v>
      </c>
      <c r="C39" s="52">
        <v>6.2484347608314543</v>
      </c>
      <c r="D39" s="52">
        <v>2.6158038147138964</v>
      </c>
      <c r="E39" s="52">
        <v>2.6649916999416754</v>
      </c>
      <c r="F39" s="52">
        <v>4.8367396791792201</v>
      </c>
      <c r="G39" s="52">
        <v>4.9499381257734276</v>
      </c>
      <c r="H39" s="52">
        <v>5.5892022841322024</v>
      </c>
      <c r="I39" s="52">
        <v>7.1493874565734137</v>
      </c>
      <c r="J39" s="52">
        <v>8.1392676574230123</v>
      </c>
      <c r="K39" s="52">
        <v>9.3124310592639628</v>
      </c>
      <c r="L39" s="53">
        <v>11.473880597014926</v>
      </c>
    </row>
    <row r="40" spans="2:12" ht="15" x14ac:dyDescent="0.3">
      <c r="B40" s="51" t="s">
        <v>144</v>
      </c>
      <c r="C40" s="52">
        <v>6.1720539577500633</v>
      </c>
      <c r="D40" s="52">
        <v>2.7516019600452317</v>
      </c>
      <c r="E40" s="52">
        <v>2.6574074074074074</v>
      </c>
      <c r="F40" s="52">
        <v>4.7143626496540865</v>
      </c>
      <c r="G40" s="52">
        <v>4.9743569968765664</v>
      </c>
      <c r="H40" s="52">
        <v>5.525350307209477</v>
      </c>
      <c r="I40" s="52">
        <v>6.8822307920498371</v>
      </c>
      <c r="J40" s="52">
        <v>7.7964931128419597</v>
      </c>
      <c r="K40" s="52">
        <v>8.9422431161853595</v>
      </c>
      <c r="L40" s="53">
        <v>11.114912144301043</v>
      </c>
    </row>
    <row r="41" spans="2:12" ht="15" x14ac:dyDescent="0.3">
      <c r="B41" s="51" t="s">
        <v>145</v>
      </c>
      <c r="C41" s="52">
        <v>5.9519168291098117</v>
      </c>
      <c r="D41" s="52">
        <v>2.8149606299212602</v>
      </c>
      <c r="E41" s="52">
        <v>2.6466759870799788</v>
      </c>
      <c r="F41" s="52">
        <v>4.640195376647438</v>
      </c>
      <c r="G41" s="52">
        <v>4.8390290262543063</v>
      </c>
      <c r="H41" s="52">
        <v>5.3853464271168026</v>
      </c>
      <c r="I41" s="52">
        <v>6.6309999246477274</v>
      </c>
      <c r="J41" s="52">
        <v>7.5674422199891787</v>
      </c>
      <c r="K41" s="52">
        <v>8.7364960075152656</v>
      </c>
      <c r="L41" s="53">
        <v>10.779987569919204</v>
      </c>
    </row>
    <row r="42" spans="2:12" ht="15" x14ac:dyDescent="0.3">
      <c r="B42" s="51" t="s">
        <v>146</v>
      </c>
      <c r="C42" s="52">
        <v>5.8746048472075865</v>
      </c>
      <c r="D42" s="52">
        <v>2.6690748545053178</v>
      </c>
      <c r="E42" s="52">
        <v>2.5831546402034609</v>
      </c>
      <c r="F42" s="52">
        <v>4.5493233466678014</v>
      </c>
      <c r="G42" s="52">
        <v>4.7469753607460108</v>
      </c>
      <c r="H42" s="52">
        <v>5.2814454482279363</v>
      </c>
      <c r="I42" s="52">
        <v>6.4168671937664721</v>
      </c>
      <c r="J42" s="52">
        <v>7.2719466021312309</v>
      </c>
      <c r="K42" s="52">
        <v>8.6119247214086112</v>
      </c>
      <c r="L42" s="53">
        <v>10.475658221559861</v>
      </c>
    </row>
    <row r="43" spans="2:12" ht="15" x14ac:dyDescent="0.3">
      <c r="B43" s="51" t="s">
        <v>147</v>
      </c>
      <c r="C43" s="52">
        <v>5.743779777660138</v>
      </c>
      <c r="D43" s="52">
        <v>2.4594963888346673</v>
      </c>
      <c r="E43" s="52">
        <v>2.4118193826133751</v>
      </c>
      <c r="F43" s="52">
        <v>4.1915412427478351</v>
      </c>
      <c r="G43" s="52">
        <v>4.585474682283575</v>
      </c>
      <c r="H43" s="52">
        <v>4.9993101227981418</v>
      </c>
      <c r="I43" s="52">
        <v>6.2371094645176077</v>
      </c>
      <c r="J43" s="52">
        <v>7.0385126162018601</v>
      </c>
      <c r="K43" s="52">
        <v>8.4243527508090601</v>
      </c>
      <c r="L43" s="53">
        <v>10.379142511702886</v>
      </c>
    </row>
    <row r="44" spans="2:12" ht="15" x14ac:dyDescent="0.3">
      <c r="B44" s="51" t="s">
        <v>148</v>
      </c>
      <c r="C44" s="52">
        <v>5.9188681969106396</v>
      </c>
      <c r="D44" s="52">
        <v>2.3652034475846864</v>
      </c>
      <c r="E44" s="52">
        <v>2.4867509172441906</v>
      </c>
      <c r="F44" s="52">
        <v>4.1192822845590094</v>
      </c>
      <c r="G44" s="52">
        <v>4.5281201075829953</v>
      </c>
      <c r="H44" s="52">
        <v>5.0653059313702542</v>
      </c>
      <c r="I44" s="52">
        <v>6.0680733097181587</v>
      </c>
      <c r="J44" s="52">
        <v>6.8245341614906838</v>
      </c>
      <c r="K44" s="52">
        <v>8.2205649107414036</v>
      </c>
      <c r="L44" s="53">
        <v>10.168281172379533</v>
      </c>
    </row>
    <row r="45" spans="2:12" ht="15" x14ac:dyDescent="0.3">
      <c r="B45" s="51" t="s">
        <v>149</v>
      </c>
      <c r="C45" s="52">
        <v>6.6318196667755638</v>
      </c>
      <c r="D45" s="52">
        <v>2.4184601730641226</v>
      </c>
      <c r="E45" s="52">
        <v>2.6013939959387522</v>
      </c>
      <c r="F45" s="52">
        <v>3.9638691572393228</v>
      </c>
      <c r="G45" s="52">
        <v>4.5829704284351545</v>
      </c>
      <c r="H45" s="52">
        <v>5.0539246505779367</v>
      </c>
      <c r="I45" s="52">
        <v>5.9578980441442146</v>
      </c>
      <c r="J45" s="52">
        <v>6.8056213484920258</v>
      </c>
      <c r="K45" s="52">
        <v>8.0596303733705454</v>
      </c>
      <c r="L45" s="53">
        <v>10.032372533150719</v>
      </c>
    </row>
    <row r="46" spans="2:12" ht="15" x14ac:dyDescent="0.3">
      <c r="B46" s="51" t="s">
        <v>150</v>
      </c>
      <c r="C46" s="52">
        <v>6.7320478723404253</v>
      </c>
      <c r="D46" s="52">
        <v>2.2996357012750455</v>
      </c>
      <c r="E46" s="52">
        <v>2.5450689289501591</v>
      </c>
      <c r="F46" s="52">
        <v>3.7683336278494433</v>
      </c>
      <c r="G46" s="52">
        <v>4.4083526682134568</v>
      </c>
      <c r="H46" s="52">
        <v>4.9791308617726493</v>
      </c>
      <c r="I46" s="52">
        <v>5.8300434661243372</v>
      </c>
      <c r="J46" s="52">
        <v>6.8193545826221573</v>
      </c>
      <c r="K46" s="52">
        <v>8.0147460404150728</v>
      </c>
      <c r="L46" s="53">
        <v>9.7725568607848032</v>
      </c>
    </row>
    <row r="47" spans="2:12" ht="15" x14ac:dyDescent="0.3">
      <c r="B47" s="51" t="s">
        <v>151</v>
      </c>
      <c r="C47" s="52">
        <v>6.426306125855449</v>
      </c>
      <c r="D47" s="52">
        <v>2.3954908407703144</v>
      </c>
      <c r="E47" s="52">
        <v>2.5223061084420042</v>
      </c>
      <c r="F47" s="52">
        <v>3.6749966590939467</v>
      </c>
      <c r="G47" s="52">
        <v>4.2638468426214136</v>
      </c>
      <c r="H47" s="52">
        <v>4.956326428749688</v>
      </c>
      <c r="I47" s="52">
        <v>5.821724776552057</v>
      </c>
      <c r="J47" s="52">
        <v>6.7181223911160117</v>
      </c>
      <c r="K47" s="52">
        <v>7.8164107420685927</v>
      </c>
      <c r="L47" s="53">
        <v>9.6624341901517496</v>
      </c>
    </row>
    <row r="48" spans="2:12" ht="15" x14ac:dyDescent="0.3">
      <c r="B48" s="51" t="s">
        <v>152</v>
      </c>
      <c r="C48" s="52">
        <v>6.3581890812250341</v>
      </c>
      <c r="D48" s="52">
        <v>2.3064250411861615</v>
      </c>
      <c r="E48" s="52">
        <v>2.4849354375896699</v>
      </c>
      <c r="F48" s="52">
        <v>3.6351471900089209</v>
      </c>
      <c r="G48" s="52">
        <v>4.2481714577309067</v>
      </c>
      <c r="H48" s="52">
        <v>4.8668594794056048</v>
      </c>
      <c r="I48" s="52">
        <v>5.6236192006426995</v>
      </c>
      <c r="J48" s="52">
        <v>6.3278291759378531</v>
      </c>
      <c r="K48" s="52">
        <v>7.6337933355772467</v>
      </c>
      <c r="L48" s="53">
        <v>9.4637320809159835</v>
      </c>
    </row>
    <row r="49" spans="2:12" ht="15" x14ac:dyDescent="0.3">
      <c r="B49" s="51" t="s">
        <v>153</v>
      </c>
      <c r="C49" s="52">
        <v>5.925677937730164</v>
      </c>
      <c r="D49" s="52">
        <v>2.2710972985895292</v>
      </c>
      <c r="E49" s="52">
        <v>2.393291795260001</v>
      </c>
      <c r="F49" s="52">
        <v>3.571908150933262</v>
      </c>
      <c r="G49" s="52">
        <v>4.2087686247645149</v>
      </c>
      <c r="H49" s="52">
        <v>4.8223477087601818</v>
      </c>
      <c r="I49" s="52">
        <v>5.4678104706165316</v>
      </c>
      <c r="J49" s="52">
        <v>6.3692283734329989</v>
      </c>
      <c r="K49" s="52">
        <v>7.493600969958238</v>
      </c>
      <c r="L49" s="53">
        <v>9.4260795315930714</v>
      </c>
    </row>
    <row r="50" spans="2:12" ht="15" x14ac:dyDescent="0.3">
      <c r="B50" s="51" t="s">
        <v>154</v>
      </c>
      <c r="C50" s="52">
        <v>6.0996563573883158</v>
      </c>
      <c r="D50" s="52">
        <v>2.1760633036597428</v>
      </c>
      <c r="E50" s="52">
        <v>2.3670750565005352</v>
      </c>
      <c r="F50" s="52">
        <v>3.5666218034993271</v>
      </c>
      <c r="G50" s="52">
        <v>4.142900030021015</v>
      </c>
      <c r="H50" s="52">
        <v>4.7974952025047974</v>
      </c>
      <c r="I50" s="52">
        <v>5.3905213651163724</v>
      </c>
      <c r="J50" s="52">
        <v>6.2944162436548226</v>
      </c>
      <c r="K50" s="52">
        <v>7.3678878946479829</v>
      </c>
      <c r="L50" s="53">
        <v>9.1577662496185539</v>
      </c>
    </row>
    <row r="51" spans="2:12" ht="15" x14ac:dyDescent="0.3">
      <c r="B51" s="51" t="s">
        <v>155</v>
      </c>
      <c r="C51" s="52">
        <v>6.1408152461619903</v>
      </c>
      <c r="D51" s="52">
        <v>2.3166023166023164</v>
      </c>
      <c r="E51" s="52">
        <v>2.2378048780487805</v>
      </c>
      <c r="F51" s="52">
        <v>3.4736505324740619</v>
      </c>
      <c r="G51" s="52">
        <v>4.0873119401687106</v>
      </c>
      <c r="H51" s="52">
        <v>4.6537678207739308</v>
      </c>
      <c r="I51" s="52">
        <v>5.2567534679970791</v>
      </c>
      <c r="J51" s="52">
        <v>6.2361594432141727</v>
      </c>
      <c r="K51" s="52">
        <v>7.1431002212012924</v>
      </c>
      <c r="L51" s="53">
        <v>9.0565920975277692</v>
      </c>
    </row>
    <row r="52" spans="2:12" ht="15" x14ac:dyDescent="0.3">
      <c r="B52" s="51" t="s">
        <v>156</v>
      </c>
      <c r="C52" s="52">
        <v>6.2409551374819099</v>
      </c>
      <c r="D52" s="52">
        <v>2.4138866286954164</v>
      </c>
      <c r="E52" s="52">
        <v>2.1776286636703173</v>
      </c>
      <c r="F52" s="52">
        <v>3.3646503447956682</v>
      </c>
      <c r="G52" s="52">
        <v>3.8448155880306194</v>
      </c>
      <c r="H52" s="52">
        <v>4.5599097250718099</v>
      </c>
      <c r="I52" s="52">
        <v>5.0165447934964664</v>
      </c>
      <c r="J52" s="52">
        <v>6.056644880174292</v>
      </c>
      <c r="K52" s="52">
        <v>6.9029149437856683</v>
      </c>
      <c r="L52" s="53">
        <v>8.7226833286704597</v>
      </c>
    </row>
    <row r="53" spans="2:12" ht="15" x14ac:dyDescent="0.3">
      <c r="B53" s="51" t="s">
        <v>157</v>
      </c>
      <c r="C53" s="52">
        <v>6.1710037174721188</v>
      </c>
      <c r="D53" s="52">
        <v>2.3576768257619323</v>
      </c>
      <c r="E53" s="52">
        <v>2.0772665501844303</v>
      </c>
      <c r="F53" s="52">
        <v>3.3578995854444962</v>
      </c>
      <c r="G53" s="52">
        <v>3.6964472309299898</v>
      </c>
      <c r="H53" s="52">
        <v>4.5221493027071364</v>
      </c>
      <c r="I53" s="52">
        <v>4.7929212240383432</v>
      </c>
      <c r="J53" s="52">
        <v>5.8440527235191357</v>
      </c>
      <c r="K53" s="52">
        <v>6.7506036564332534</v>
      </c>
      <c r="L53" s="53">
        <v>8.5293293043830403</v>
      </c>
    </row>
    <row r="54" spans="2:12" ht="15" x14ac:dyDescent="0.3">
      <c r="B54" s="51" t="s">
        <v>158</v>
      </c>
      <c r="C54" s="52">
        <v>5.8630030959752322</v>
      </c>
      <c r="D54" s="52">
        <v>2.0998174071819844</v>
      </c>
      <c r="E54" s="52">
        <v>2.0084846877900042</v>
      </c>
      <c r="F54" s="52">
        <v>3.2253643382520902</v>
      </c>
      <c r="G54" s="52">
        <v>3.4497684283426393</v>
      </c>
      <c r="H54" s="52">
        <v>4.377820426370663</v>
      </c>
      <c r="I54" s="52">
        <v>4.6476947930905927</v>
      </c>
      <c r="J54" s="52">
        <v>5.799918995544755</v>
      </c>
      <c r="K54" s="52">
        <v>6.6565381761650704</v>
      </c>
      <c r="L54" s="53">
        <v>8.2299460176153048</v>
      </c>
    </row>
    <row r="55" spans="2:12" ht="15" x14ac:dyDescent="0.3">
      <c r="B55" s="51" t="s">
        <v>159</v>
      </c>
      <c r="C55" s="52">
        <v>5.8008831794460054</v>
      </c>
      <c r="D55" s="52">
        <v>2.2674991784423266</v>
      </c>
      <c r="E55" s="52">
        <v>1.8963765662038605</v>
      </c>
      <c r="F55" s="52">
        <v>3.1129288798000454</v>
      </c>
      <c r="G55" s="52">
        <v>3.2088351667463799</v>
      </c>
      <c r="H55" s="52">
        <v>4.2263086406854038</v>
      </c>
      <c r="I55" s="52">
        <v>4.6133311087010931</v>
      </c>
      <c r="J55" s="52">
        <v>5.7850900586714804</v>
      </c>
      <c r="K55" s="52">
        <v>6.527312869453743</v>
      </c>
      <c r="L55" s="53">
        <v>7.9849233498036227</v>
      </c>
    </row>
    <row r="56" spans="2:12" ht="15" x14ac:dyDescent="0.3">
      <c r="B56" s="51" t="s">
        <v>160</v>
      </c>
      <c r="C56" s="52">
        <v>6.1162079510703364</v>
      </c>
      <c r="D56" s="52">
        <v>2.1321216357916812</v>
      </c>
      <c r="E56" s="52">
        <v>2.0982882385422417</v>
      </c>
      <c r="F56" s="52">
        <v>3.0347017464277615</v>
      </c>
      <c r="G56" s="52">
        <v>3.0818647452035766</v>
      </c>
      <c r="H56" s="52">
        <v>4.0816326530612246</v>
      </c>
      <c r="I56" s="52">
        <v>4.5933576856866942</v>
      </c>
      <c r="J56" s="52">
        <v>5.6195073647728684</v>
      </c>
      <c r="K56" s="52">
        <v>6.3043089576256044</v>
      </c>
      <c r="L56" s="53">
        <v>7.7038264249530055</v>
      </c>
    </row>
    <row r="57" spans="2:12" ht="15" x14ac:dyDescent="0.3">
      <c r="B57" s="51" t="s">
        <v>161</v>
      </c>
      <c r="C57" s="52">
        <v>5.8871794871794867</v>
      </c>
      <c r="D57" s="52">
        <v>2.1754894851341553</v>
      </c>
      <c r="E57" s="52">
        <v>2.0730090039785023</v>
      </c>
      <c r="F57" s="52">
        <v>2.8699551569506725</v>
      </c>
      <c r="G57" s="52">
        <v>2.9587593138104316</v>
      </c>
      <c r="H57" s="52">
        <v>3.9237431347697505</v>
      </c>
      <c r="I57" s="52">
        <v>4.3772467752167472</v>
      </c>
      <c r="J57" s="52">
        <v>5.5728324418460007</v>
      </c>
      <c r="K57" s="52">
        <v>6.1571278788097903</v>
      </c>
      <c r="L57" s="53">
        <v>7.6442603320495808</v>
      </c>
    </row>
    <row r="58" spans="2:12" ht="15" x14ac:dyDescent="0.3">
      <c r="B58" s="51" t="s">
        <v>162</v>
      </c>
      <c r="C58" s="52">
        <v>5.7226399331662483</v>
      </c>
      <c r="D58" s="52">
        <v>2.2222222222222223</v>
      </c>
      <c r="E58" s="52">
        <v>1.9609246403778715</v>
      </c>
      <c r="F58" s="52">
        <v>2.7893940742058905</v>
      </c>
      <c r="G58" s="52">
        <v>2.7943157620268568</v>
      </c>
      <c r="H58" s="52">
        <v>3.7285250784532735</v>
      </c>
      <c r="I58" s="52">
        <v>4.1477393334748456</v>
      </c>
      <c r="J58" s="52">
        <v>5.2875657322678151</v>
      </c>
      <c r="K58" s="52">
        <v>6.1801037935823411</v>
      </c>
      <c r="L58" s="53">
        <v>7.5233153815841325</v>
      </c>
    </row>
    <row r="59" spans="2:12" ht="15" x14ac:dyDescent="0.3">
      <c r="B59" s="51" t="s">
        <v>163</v>
      </c>
      <c r="C59" s="52">
        <v>5.3582685438117252</v>
      </c>
      <c r="D59" s="52">
        <v>2.0213577421815407</v>
      </c>
      <c r="E59" s="52">
        <v>1.9216823785351704</v>
      </c>
      <c r="F59" s="52">
        <v>2.7966475518306133</v>
      </c>
      <c r="G59" s="52">
        <v>2.7928357691140118</v>
      </c>
      <c r="H59" s="52">
        <v>3.6234946122966405</v>
      </c>
      <c r="I59" s="52">
        <v>4.078738843940279</v>
      </c>
      <c r="J59" s="52">
        <v>5.0384321300655959</v>
      </c>
      <c r="K59" s="52">
        <v>6.0186016447014037</v>
      </c>
      <c r="L59" s="53">
        <v>7.304278974629673</v>
      </c>
    </row>
    <row r="60" spans="2:12" ht="15" x14ac:dyDescent="0.3">
      <c r="B60" s="51" t="s">
        <v>164</v>
      </c>
      <c r="C60" s="52">
        <v>5.3028715154055748</v>
      </c>
      <c r="D60" s="52">
        <v>1.9148104728409536</v>
      </c>
      <c r="E60" s="52">
        <v>1.9649848563197163</v>
      </c>
      <c r="F60" s="52">
        <v>2.6129415387322394</v>
      </c>
      <c r="G60" s="52">
        <v>2.6163165356360358</v>
      </c>
      <c r="H60" s="52">
        <v>3.4674137110840957</v>
      </c>
      <c r="I60" s="52">
        <v>4.0048291078639524</v>
      </c>
      <c r="J60" s="52">
        <v>4.8265097850882466</v>
      </c>
      <c r="K60" s="52">
        <v>5.884042362232992</v>
      </c>
      <c r="L60" s="53">
        <v>7.104152122602307</v>
      </c>
    </row>
    <row r="61" spans="2:12" ht="15" x14ac:dyDescent="0.3">
      <c r="B61" s="51" t="s">
        <v>165</v>
      </c>
      <c r="C61" s="52">
        <v>5.2251135894258578</v>
      </c>
      <c r="D61" s="52">
        <v>1.8196202531645569</v>
      </c>
      <c r="E61" s="52">
        <v>1.9125478136953422</v>
      </c>
      <c r="F61" s="52">
        <v>2.4051682744772798</v>
      </c>
      <c r="G61" s="52">
        <v>2.5605774188004813</v>
      </c>
      <c r="H61" s="52">
        <v>3.3535780301029843</v>
      </c>
      <c r="I61" s="52">
        <v>3.7820353321721822</v>
      </c>
      <c r="J61" s="52">
        <v>4.6438883541867186</v>
      </c>
      <c r="K61" s="52">
        <v>5.8098591549295771</v>
      </c>
      <c r="L61" s="53">
        <v>7.0962343096234308</v>
      </c>
    </row>
    <row r="62" spans="2:12" ht="15" x14ac:dyDescent="0.3">
      <c r="B62" s="51" t="s">
        <v>166</v>
      </c>
      <c r="C62" s="52">
        <v>5.1354630004043678</v>
      </c>
      <c r="D62" s="52">
        <v>1.6097369454259915</v>
      </c>
      <c r="E62" s="52">
        <v>1.9166859880979981</v>
      </c>
      <c r="F62" s="52">
        <v>2.3241722570872105</v>
      </c>
      <c r="G62" s="52">
        <v>2.643171806167401</v>
      </c>
      <c r="H62" s="52">
        <v>3.4502986348122868</v>
      </c>
      <c r="I62" s="52">
        <v>3.6427437546996408</v>
      </c>
      <c r="J62" s="52">
        <v>4.5567191622032137</v>
      </c>
      <c r="K62" s="52">
        <v>5.6480915206676983</v>
      </c>
      <c r="L62" s="53">
        <v>7.0556354755612061</v>
      </c>
    </row>
    <row r="63" spans="2:12" ht="15" x14ac:dyDescent="0.3">
      <c r="B63" s="51" t="s">
        <v>167</v>
      </c>
      <c r="C63" s="52">
        <v>4.7889610389610393</v>
      </c>
      <c r="D63" s="52">
        <v>1.8569735282497037</v>
      </c>
      <c r="E63" s="52">
        <v>1.9227763013912773</v>
      </c>
      <c r="F63" s="52">
        <v>2.2425921978256236</v>
      </c>
      <c r="G63" s="52">
        <v>2.5085763293310461</v>
      </c>
      <c r="H63" s="52">
        <v>3.3584865554256562</v>
      </c>
      <c r="I63" s="52">
        <v>3.5268246130865939</v>
      </c>
      <c r="J63" s="52">
        <v>4.4572647883984668</v>
      </c>
      <c r="K63" s="52">
        <v>5.4564983888292158</v>
      </c>
      <c r="L63" s="53">
        <v>6.8666955276565984</v>
      </c>
    </row>
    <row r="64" spans="2:12" ht="15" x14ac:dyDescent="0.3">
      <c r="B64" s="51" t="s">
        <v>168</v>
      </c>
      <c r="C64" s="52">
        <v>4.6801553239321478</v>
      </c>
      <c r="D64" s="52">
        <v>1.8144329896907216</v>
      </c>
      <c r="E64" s="52">
        <v>1.7615397161963791</v>
      </c>
      <c r="F64" s="52">
        <v>2.1637476619622511</v>
      </c>
      <c r="G64" s="52">
        <v>2.4638619201726</v>
      </c>
      <c r="H64" s="52">
        <v>3.3800985862087645</v>
      </c>
      <c r="I64" s="52">
        <v>3.4886141293035258</v>
      </c>
      <c r="J64" s="52">
        <v>4.384712971772915</v>
      </c>
      <c r="K64" s="52">
        <v>5.4712445736016937</v>
      </c>
      <c r="L64" s="53">
        <v>6.7880684466342629</v>
      </c>
    </row>
    <row r="65" spans="2:12" ht="15" x14ac:dyDescent="0.3">
      <c r="B65" s="51" t="s">
        <v>169</v>
      </c>
      <c r="C65" s="52">
        <v>4.7730165464573613</v>
      </c>
      <c r="D65" s="52">
        <v>1.5737410071942446</v>
      </c>
      <c r="E65" s="52">
        <v>1.7043987260049926</v>
      </c>
      <c r="F65" s="52">
        <v>2.0533264746227711</v>
      </c>
      <c r="G65" s="52">
        <v>2.3964655480185648</v>
      </c>
      <c r="H65" s="52">
        <v>3.4181693677242637</v>
      </c>
      <c r="I65" s="52">
        <v>3.4550969273374657</v>
      </c>
      <c r="J65" s="52">
        <v>4.2682926829268295</v>
      </c>
      <c r="K65" s="52">
        <v>5.2239916654264027</v>
      </c>
      <c r="L65" s="53">
        <v>6.6716898417699841</v>
      </c>
    </row>
    <row r="66" spans="2:12" ht="15" x14ac:dyDescent="0.3">
      <c r="B66" s="51" t="s">
        <v>170</v>
      </c>
      <c r="C66" s="52">
        <v>4.8215802888700088</v>
      </c>
      <c r="D66" s="52">
        <v>1.8483412322274881</v>
      </c>
      <c r="E66" s="52">
        <v>1.7424106340937668</v>
      </c>
      <c r="F66" s="52">
        <v>1.9242968915204062</v>
      </c>
      <c r="G66" s="52">
        <v>2.3185168639714093</v>
      </c>
      <c r="H66" s="52">
        <v>3.3611497450162267</v>
      </c>
      <c r="I66" s="52">
        <v>3.5009774302470231</v>
      </c>
      <c r="J66" s="52">
        <v>4.1900502130891599</v>
      </c>
      <c r="K66" s="52">
        <v>5.1198379655676831</v>
      </c>
      <c r="L66" s="53">
        <v>6.6898228551580408</v>
      </c>
    </row>
    <row r="67" spans="2:12" ht="15" x14ac:dyDescent="0.3">
      <c r="B67" s="51" t="s">
        <v>171</v>
      </c>
      <c r="C67" s="52">
        <v>4.5600513808606298</v>
      </c>
      <c r="D67" s="52">
        <v>1.8227848101265824</v>
      </c>
      <c r="E67" s="52">
        <v>1.671820641669888</v>
      </c>
      <c r="F67" s="52">
        <v>1.8681177428338833</v>
      </c>
      <c r="G67" s="52">
        <v>2.4426078971533518</v>
      </c>
      <c r="H67" s="52">
        <v>3.4094313619749537</v>
      </c>
      <c r="I67" s="52">
        <v>3.4200777085027556</v>
      </c>
      <c r="J67" s="52">
        <v>4.1788227218122529</v>
      </c>
      <c r="K67" s="52">
        <v>4.9939191243539067</v>
      </c>
      <c r="L67" s="53">
        <v>6.7699348706213689</v>
      </c>
    </row>
    <row r="68" spans="2:12" ht="15" x14ac:dyDescent="0.3">
      <c r="B68" s="51" t="s">
        <v>172</v>
      </c>
      <c r="C68" s="52">
        <v>4.7423126894759635</v>
      </c>
      <c r="D68" s="52">
        <v>1.9209039548022599</v>
      </c>
      <c r="E68" s="52">
        <v>1.9661733615221988</v>
      </c>
      <c r="F68" s="52">
        <v>1.9650842793257652</v>
      </c>
      <c r="G68" s="52">
        <v>2.449459332393042</v>
      </c>
      <c r="H68" s="52">
        <v>3.5853613226825192</v>
      </c>
      <c r="I68" s="52">
        <v>3.473626171659622</v>
      </c>
      <c r="J68" s="52">
        <v>4.1890671368973376</v>
      </c>
      <c r="K68" s="52">
        <v>5.0846156798035222</v>
      </c>
      <c r="L68" s="53">
        <v>6.7080789689764737</v>
      </c>
    </row>
    <row r="69" spans="2:12" ht="15" x14ac:dyDescent="0.3">
      <c r="B69" s="51" t="s">
        <v>173</v>
      </c>
      <c r="C69" s="52">
        <v>4.4739756367663341</v>
      </c>
      <c r="D69" s="52">
        <v>2.3587833643699563</v>
      </c>
      <c r="E69" s="52">
        <v>2.1221410044800755</v>
      </c>
      <c r="F69" s="52">
        <v>2.0601529902642559</v>
      </c>
      <c r="G69" s="52">
        <v>2.4044448701982946</v>
      </c>
      <c r="H69" s="52">
        <v>3.6260514912057098</v>
      </c>
      <c r="I69" s="52">
        <v>3.558259587020649</v>
      </c>
      <c r="J69" s="52">
        <v>4.2168674698795181</v>
      </c>
      <c r="K69" s="52">
        <v>5.0889802821232273</v>
      </c>
      <c r="L69" s="53">
        <v>6.6368788142981696</v>
      </c>
    </row>
    <row r="70" spans="2:12" ht="15" x14ac:dyDescent="0.3">
      <c r="B70" s="51" t="s">
        <v>174</v>
      </c>
      <c r="C70" s="52">
        <v>4.7523872973573171</v>
      </c>
      <c r="D70" s="52">
        <v>2.5896414342629481</v>
      </c>
      <c r="E70" s="52">
        <v>2.273314389046758</v>
      </c>
      <c r="F70" s="52">
        <v>2.0222666782638949</v>
      </c>
      <c r="G70" s="52">
        <v>2.4736533957845435</v>
      </c>
      <c r="H70" s="52">
        <v>3.7102128490529194</v>
      </c>
      <c r="I70" s="52">
        <v>3.5036428604575622</v>
      </c>
      <c r="J70" s="52">
        <v>4.1935202926319457</v>
      </c>
      <c r="K70" s="52">
        <v>5.0580334614339506</v>
      </c>
      <c r="L70" s="53">
        <v>6.6818918520701338</v>
      </c>
    </row>
    <row r="71" spans="2:12" ht="15" x14ac:dyDescent="0.3">
      <c r="B71" s="51" t="s">
        <v>175</v>
      </c>
      <c r="C71" s="52">
        <v>4.9132296596799634</v>
      </c>
      <c r="D71" s="52">
        <v>2.8397565922920891</v>
      </c>
      <c r="E71" s="52">
        <v>2.5365853658536586</v>
      </c>
      <c r="F71" s="52">
        <v>1.9900714161295943</v>
      </c>
      <c r="G71" s="52">
        <v>2.6488737269854012</v>
      </c>
      <c r="H71" s="52">
        <v>3.8731700912492615</v>
      </c>
      <c r="I71" s="52">
        <v>3.4912601340268989</v>
      </c>
      <c r="J71" s="52">
        <v>4.2011625858728205</v>
      </c>
      <c r="K71" s="52">
        <v>5.0451092117758787</v>
      </c>
      <c r="L71" s="53">
        <v>6.6942459571267392</v>
      </c>
    </row>
    <row r="72" spans="2:12" ht="15" x14ac:dyDescent="0.3">
      <c r="B72" s="51" t="s">
        <v>176</v>
      </c>
      <c r="C72" s="52">
        <v>4.995499549954995</v>
      </c>
      <c r="D72" s="52">
        <v>3.4620505992010648</v>
      </c>
      <c r="E72" s="52">
        <v>2.8618273960351766</v>
      </c>
      <c r="F72" s="52">
        <v>2.019184442205773</v>
      </c>
      <c r="G72" s="52">
        <v>2.8171868666396436</v>
      </c>
      <c r="H72" s="52">
        <v>3.9783119937287692</v>
      </c>
      <c r="I72" s="52">
        <v>3.7878434482436907</v>
      </c>
      <c r="J72" s="52">
        <v>4.4591283038683702</v>
      </c>
      <c r="K72" s="52">
        <v>5.2549986087371314</v>
      </c>
      <c r="L72" s="53">
        <v>6.9264569842738215</v>
      </c>
    </row>
    <row r="73" spans="2:12" ht="15" x14ac:dyDescent="0.3">
      <c r="B73" s="51" t="s">
        <v>177</v>
      </c>
      <c r="C73" s="52">
        <v>5.0114942528735638</v>
      </c>
      <c r="D73" s="52">
        <v>3.9776692254012564</v>
      </c>
      <c r="E73" s="52">
        <v>3.0879245896310743</v>
      </c>
      <c r="F73" s="52">
        <v>2.0437153461943818</v>
      </c>
      <c r="G73" s="52">
        <v>2.8171281390856406</v>
      </c>
      <c r="H73" s="52">
        <v>3.9830566372890619</v>
      </c>
      <c r="I73" s="52">
        <v>3.8841086967089593</v>
      </c>
      <c r="J73" s="52">
        <v>4.63588414916258</v>
      </c>
      <c r="K73" s="52">
        <v>5.5630936227951153</v>
      </c>
      <c r="L73" s="53">
        <v>7.0745463462481606</v>
      </c>
    </row>
    <row r="74" spans="2:12" ht="15" x14ac:dyDescent="0.3">
      <c r="B74" s="51" t="s">
        <v>178</v>
      </c>
      <c r="C74" s="52">
        <v>5.1822053951727405</v>
      </c>
      <c r="D74" s="52">
        <v>4.2105263157894735</v>
      </c>
      <c r="E74" s="52">
        <v>3.2421126024054385</v>
      </c>
      <c r="F74" s="52">
        <v>2.1106646657307451</v>
      </c>
      <c r="G74" s="52">
        <v>2.9224976114202215</v>
      </c>
      <c r="H74" s="52">
        <v>4.1192679997173745</v>
      </c>
      <c r="I74" s="52">
        <v>4.0849589976060718</v>
      </c>
      <c r="J74" s="52">
        <v>4.8449800758091168</v>
      </c>
      <c r="K74" s="52">
        <v>5.7440674207141278</v>
      </c>
      <c r="L74" s="53">
        <v>7.1224824963263895</v>
      </c>
    </row>
    <row r="75" spans="2:12" ht="15" x14ac:dyDescent="0.3">
      <c r="B75" s="51" t="s">
        <v>179</v>
      </c>
      <c r="C75" s="52">
        <v>5.3095238095238102</v>
      </c>
      <c r="D75" s="52">
        <v>4.3018335684062059</v>
      </c>
      <c r="E75" s="52">
        <v>3.1468531468531471</v>
      </c>
      <c r="F75" s="52">
        <v>2.1440295445219535</v>
      </c>
      <c r="G75" s="52">
        <v>2.9641731824016802</v>
      </c>
      <c r="H75" s="52">
        <v>4.0931443448076363</v>
      </c>
      <c r="I75" s="52">
        <v>3.9514639936692166</v>
      </c>
      <c r="J75" s="52">
        <v>4.8273076146233089</v>
      </c>
      <c r="K75" s="52">
        <v>5.5847298963422993</v>
      </c>
      <c r="L75" s="53">
        <v>7.2663739808260903</v>
      </c>
    </row>
    <row r="76" spans="2:12" ht="15" x14ac:dyDescent="0.3">
      <c r="B76" s="51" t="s">
        <v>180</v>
      </c>
      <c r="C76" s="52">
        <v>5.3244592346089847</v>
      </c>
      <c r="D76" s="52">
        <v>4.395604395604396</v>
      </c>
      <c r="E76" s="52">
        <v>3.1900919497091387</v>
      </c>
      <c r="F76" s="52">
        <v>1.9997900482888937</v>
      </c>
      <c r="G76" s="52">
        <v>2.9883425054736965</v>
      </c>
      <c r="H76" s="52">
        <v>4.0377441299100285</v>
      </c>
      <c r="I76" s="52">
        <v>3.8820294387232437</v>
      </c>
      <c r="J76" s="52">
        <v>4.7230681876838894</v>
      </c>
      <c r="K76" s="52">
        <v>5.651059864896343</v>
      </c>
      <c r="L76" s="53">
        <v>7.4885635864592865</v>
      </c>
    </row>
    <row r="77" spans="2:12" ht="15" x14ac:dyDescent="0.3">
      <c r="B77" s="51" t="s">
        <v>181</v>
      </c>
      <c r="C77" s="52">
        <v>5.5039313795568265</v>
      </c>
      <c r="D77" s="52">
        <v>4.3097151205259321</v>
      </c>
      <c r="E77" s="52">
        <v>3.1568627450980395</v>
      </c>
      <c r="F77" s="52">
        <v>2.0785219399538106</v>
      </c>
      <c r="G77" s="52">
        <v>3.0238887208950711</v>
      </c>
      <c r="H77" s="52">
        <v>4.1193715703224836</v>
      </c>
      <c r="I77" s="52">
        <v>4.0377149195784803</v>
      </c>
      <c r="J77" s="52">
        <v>4.7225130890052354</v>
      </c>
      <c r="K77" s="52">
        <v>5.6516779161517254</v>
      </c>
      <c r="L77" s="53">
        <v>7.5981545993785895</v>
      </c>
    </row>
    <row r="78" spans="2:12" ht="15" x14ac:dyDescent="0.3">
      <c r="B78" s="51" t="s">
        <v>182</v>
      </c>
      <c r="C78" s="52">
        <v>5.3943898345720447</v>
      </c>
      <c r="D78" s="52">
        <v>4.2537851478010094</v>
      </c>
      <c r="E78" s="52">
        <v>3.1996759821790199</v>
      </c>
      <c r="F78" s="52">
        <v>2.1155230658470399</v>
      </c>
      <c r="G78" s="52">
        <v>3.0607837087318726</v>
      </c>
      <c r="H78" s="52">
        <v>4.0721529766973754</v>
      </c>
      <c r="I78" s="52">
        <v>4.1039049622008754</v>
      </c>
      <c r="J78" s="52">
        <v>4.7727149883790068</v>
      </c>
      <c r="K78" s="52">
        <v>5.7983725576182819</v>
      </c>
      <c r="L78" s="53">
        <v>7.7898020863800337</v>
      </c>
    </row>
    <row r="79" spans="2:12" ht="15" x14ac:dyDescent="0.3">
      <c r="B79" s="51" t="s">
        <v>183</v>
      </c>
      <c r="C79" s="52">
        <v>5.290628706998814</v>
      </c>
      <c r="D79" s="52">
        <v>3.865073787772312</v>
      </c>
      <c r="E79" s="52">
        <v>3.4389890200952977</v>
      </c>
      <c r="F79" s="52">
        <v>2.147781006095824</v>
      </c>
      <c r="G79" s="52">
        <v>3.2164844829752481</v>
      </c>
      <c r="H79" s="52">
        <v>4.146186776597431</v>
      </c>
      <c r="I79" s="52">
        <v>4.0292190851643577</v>
      </c>
      <c r="J79" s="52">
        <v>4.883617329323978</v>
      </c>
      <c r="K79" s="52">
        <v>5.973960941412118</v>
      </c>
      <c r="L79" s="53">
        <v>8.0382775119617218</v>
      </c>
    </row>
    <row r="80" spans="2:12" ht="15" x14ac:dyDescent="0.3">
      <c r="B80" s="51" t="s">
        <v>184</v>
      </c>
      <c r="C80" s="52">
        <v>5.0429932605159191</v>
      </c>
      <c r="D80" s="52">
        <v>3.4036759700476518</v>
      </c>
      <c r="E80" s="52">
        <v>3.5585680999788178</v>
      </c>
      <c r="F80" s="52">
        <v>2.1680691912108463</v>
      </c>
      <c r="G80" s="52">
        <v>3.4167837527142675</v>
      </c>
      <c r="H80" s="52">
        <v>4.1364880090133589</v>
      </c>
      <c r="I80" s="52">
        <v>3.9469026548672561</v>
      </c>
      <c r="J80" s="52">
        <v>4.736311723211287</v>
      </c>
      <c r="K80" s="52">
        <v>6.201313578738354</v>
      </c>
      <c r="L80" s="53">
        <v>8.3771236161420326</v>
      </c>
    </row>
    <row r="81" spans="2:12" ht="15" x14ac:dyDescent="0.3">
      <c r="B81" s="51" t="s">
        <v>185</v>
      </c>
      <c r="C81" s="52">
        <v>4.9747822099954142</v>
      </c>
      <c r="D81" s="52">
        <v>3.3618984838497035</v>
      </c>
      <c r="E81" s="52">
        <v>3.7878787878787881</v>
      </c>
      <c r="F81" s="52">
        <v>2.2173206408172743</v>
      </c>
      <c r="G81" s="52">
        <v>3.3428300094966765</v>
      </c>
      <c r="H81" s="52">
        <v>4.0931939679246794</v>
      </c>
      <c r="I81" s="52">
        <v>3.9520817429091548</v>
      </c>
      <c r="J81" s="52">
        <v>4.8648648648648649</v>
      </c>
      <c r="K81" s="52">
        <v>6.2422997946611911</v>
      </c>
      <c r="L81" s="53">
        <v>8.7793548387096774</v>
      </c>
    </row>
    <row r="82" spans="2:12" ht="15" x14ac:dyDescent="0.3">
      <c r="B82" s="51" t="s">
        <v>186</v>
      </c>
      <c r="C82" s="52">
        <v>4.9287813701107845</v>
      </c>
      <c r="D82" s="52">
        <v>3.8734667527437052</v>
      </c>
      <c r="E82" s="52">
        <v>4.0373990650233749</v>
      </c>
      <c r="F82" s="52">
        <v>2.26228950501786</v>
      </c>
      <c r="G82" s="52">
        <v>3.4332871361975554</v>
      </c>
      <c r="H82" s="52">
        <v>4.0168628698695512</v>
      </c>
      <c r="I82" s="52">
        <v>4.0755116443189836</v>
      </c>
      <c r="J82" s="52">
        <v>5.2228725799189553</v>
      </c>
      <c r="K82" s="52">
        <v>6.5405545478103138</v>
      </c>
      <c r="L82" s="53">
        <v>9.0203230849400722</v>
      </c>
    </row>
    <row r="83" spans="2:12" ht="15" x14ac:dyDescent="0.3">
      <c r="B83" s="51" t="s">
        <v>187</v>
      </c>
      <c r="C83" s="52">
        <v>4.7925449301087202</v>
      </c>
      <c r="D83" s="52">
        <v>3.5460992907801421</v>
      </c>
      <c r="E83" s="52">
        <v>4.4295592048401033</v>
      </c>
      <c r="F83" s="52">
        <v>2.2867596615595698</v>
      </c>
      <c r="G83" s="52">
        <v>3.551017787195788</v>
      </c>
      <c r="H83" s="52">
        <v>4.0441472649641508</v>
      </c>
      <c r="I83" s="52">
        <v>4.1629337633637933</v>
      </c>
      <c r="J83" s="52">
        <v>5.2948255114320091</v>
      </c>
      <c r="K83" s="52">
        <v>6.7784063871411195</v>
      </c>
      <c r="L83" s="53">
        <v>9.2569203241764022</v>
      </c>
    </row>
    <row r="84" spans="2:12" ht="15" x14ac:dyDescent="0.3">
      <c r="B84" s="51" t="s">
        <v>188</v>
      </c>
      <c r="C84" s="52">
        <v>4.8662867163524766</v>
      </c>
      <c r="D84" s="52">
        <v>3.7859007832898173</v>
      </c>
      <c r="E84" s="52">
        <v>4.6871545434446169</v>
      </c>
      <c r="F84" s="52">
        <v>2.2942760154512465</v>
      </c>
      <c r="G84" s="52">
        <v>3.8624649311672212</v>
      </c>
      <c r="H84" s="52">
        <v>4.1298890598429017</v>
      </c>
      <c r="I84" s="52">
        <v>4.1323315559864273</v>
      </c>
      <c r="J84" s="52">
        <v>5.4853801169590639</v>
      </c>
      <c r="K84" s="52">
        <v>7.112068965517242</v>
      </c>
      <c r="L84" s="53">
        <v>9.3234762259334101</v>
      </c>
    </row>
    <row r="85" spans="2:12" ht="12" customHeight="1" x14ac:dyDescent="0.3">
      <c r="B85" s="51" t="s">
        <v>189</v>
      </c>
      <c r="C85" s="52">
        <v>4.9848287819679236</v>
      </c>
      <c r="D85" s="52">
        <v>3.8461538461538463</v>
      </c>
      <c r="E85" s="52">
        <v>4.5769144898414824</v>
      </c>
      <c r="F85" s="52">
        <v>2.3572396723436855</v>
      </c>
      <c r="G85" s="52">
        <v>3.8433406476494443</v>
      </c>
      <c r="H85" s="52">
        <v>4.0961268477991579</v>
      </c>
      <c r="I85" s="52">
        <v>4.2525852046747845</v>
      </c>
      <c r="J85" s="52">
        <v>5.6424679205484267</v>
      </c>
      <c r="K85" s="52">
        <v>7.2521587058694941</v>
      </c>
      <c r="L85" s="53">
        <v>9.7519063473311149</v>
      </c>
    </row>
    <row r="86" spans="2:12" ht="18.75" customHeight="1" x14ac:dyDescent="0.3">
      <c r="B86" s="51" t="s">
        <v>190</v>
      </c>
      <c r="C86" s="52">
        <v>5.3461875547765114</v>
      </c>
      <c r="D86" s="52">
        <v>4.1920216362407032</v>
      </c>
      <c r="E86" s="52">
        <v>4.5582047685834501</v>
      </c>
      <c r="F86" s="52">
        <v>2.4854156538648517</v>
      </c>
      <c r="G86" s="52">
        <v>3.8261592846745685</v>
      </c>
      <c r="H86" s="52">
        <v>4.2356632386264597</v>
      </c>
      <c r="I86" s="52">
        <v>4.3847150259067362</v>
      </c>
      <c r="J86" s="52">
        <v>5.6391905231984207</v>
      </c>
      <c r="K86" s="52">
        <v>7.5106172552213621</v>
      </c>
      <c r="L86" s="53">
        <v>10.205232295895355</v>
      </c>
    </row>
    <row r="87" spans="2:12" ht="15" x14ac:dyDescent="0.3">
      <c r="B87" s="51" t="s">
        <v>191</v>
      </c>
      <c r="C87" s="52">
        <v>5.6359317641977977</v>
      </c>
      <c r="D87" s="52">
        <v>4.4414535666218038</v>
      </c>
      <c r="E87" s="52">
        <v>4.5634458672875438</v>
      </c>
      <c r="F87" s="52">
        <v>2.7803407762809864</v>
      </c>
      <c r="G87" s="52">
        <v>3.9935655336410685</v>
      </c>
      <c r="H87" s="52">
        <v>4.6277488298154204</v>
      </c>
      <c r="I87" s="52">
        <v>4.8593852190974491</v>
      </c>
      <c r="J87" s="52">
        <v>6.3638058542042133</v>
      </c>
      <c r="K87" s="52">
        <v>8.2349503214494462</v>
      </c>
      <c r="L87" s="53">
        <v>10.939289805269187</v>
      </c>
    </row>
    <row r="88" spans="2:12" ht="15" x14ac:dyDescent="0.3">
      <c r="B88" s="51" t="s">
        <v>192</v>
      </c>
      <c r="C88" s="52">
        <v>5.5805003207184098</v>
      </c>
      <c r="D88" s="52">
        <v>4.9100968188105121</v>
      </c>
      <c r="E88" s="52">
        <v>4.5347189418989142</v>
      </c>
      <c r="F88" s="52">
        <v>3.0077538769384691</v>
      </c>
      <c r="G88" s="52">
        <v>4.5268082043900684</v>
      </c>
      <c r="H88" s="52">
        <v>5.2569988297776575</v>
      </c>
      <c r="I88" s="52">
        <v>5.3727779251790926</v>
      </c>
      <c r="J88" s="52">
        <v>6.6171463943051689</v>
      </c>
      <c r="K88" s="52">
        <v>8.7974500144885539</v>
      </c>
      <c r="L88" s="53">
        <v>11.790617848970252</v>
      </c>
    </row>
    <row r="89" spans="2:12" ht="15" x14ac:dyDescent="0.3">
      <c r="B89" s="51" t="s">
        <v>193</v>
      </c>
      <c r="C89" s="52">
        <v>5.5102915951972555</v>
      </c>
      <c r="D89" s="52">
        <v>4.8332198774676645</v>
      </c>
      <c r="E89" s="52">
        <v>4.6964490263459338</v>
      </c>
      <c r="F89" s="52">
        <v>3.0523167083816616</v>
      </c>
      <c r="G89" s="52">
        <v>4.7279151943462896</v>
      </c>
      <c r="H89" s="52">
        <v>5.6058186978889477</v>
      </c>
      <c r="I89" s="52">
        <v>5.6381376465195467</v>
      </c>
      <c r="J89" s="52">
        <v>6.8850672156957726</v>
      </c>
      <c r="K89" s="52">
        <v>9.2430233224457048</v>
      </c>
      <c r="L89" s="53">
        <v>12.441715000568635</v>
      </c>
    </row>
    <row r="90" spans="2:12" ht="15" x14ac:dyDescent="0.3">
      <c r="B90" s="51" t="s">
        <v>194</v>
      </c>
      <c r="C90" s="52">
        <v>5.9028534088433897</v>
      </c>
      <c r="D90" s="52">
        <v>5.416666666666667</v>
      </c>
      <c r="E90" s="52">
        <v>4.6705202312138727</v>
      </c>
      <c r="F90" s="52">
        <v>3.2668099478047283</v>
      </c>
      <c r="G90" s="52">
        <v>4.9012024470852964</v>
      </c>
      <c r="H90" s="52">
        <v>6.0296598881094043</v>
      </c>
      <c r="I90" s="52">
        <v>6.0324675324675319</v>
      </c>
      <c r="J90" s="52">
        <v>7.1613876319758667</v>
      </c>
      <c r="K90" s="52">
        <v>9.7454996896337676</v>
      </c>
      <c r="L90" s="53">
        <v>13.430393318661475</v>
      </c>
    </row>
    <row r="91" spans="2:12" ht="15" x14ac:dyDescent="0.3">
      <c r="B91" s="51" t="s">
        <v>195</v>
      </c>
      <c r="C91" s="52">
        <v>5.8784530386740332</v>
      </c>
      <c r="D91" s="52">
        <v>5.7692307692307692</v>
      </c>
      <c r="E91" s="52">
        <v>4.8009367681498825</v>
      </c>
      <c r="F91" s="52">
        <v>3.5003130870381969</v>
      </c>
      <c r="G91" s="52">
        <v>5.0456751355980582</v>
      </c>
      <c r="H91" s="52">
        <v>6.2894215173905215</v>
      </c>
      <c r="I91" s="52">
        <v>6.4781021897810227</v>
      </c>
      <c r="J91" s="52">
        <v>7.5234156428658316</v>
      </c>
      <c r="K91" s="52">
        <v>10.180149558123725</v>
      </c>
      <c r="L91" s="53">
        <v>14.327958489092227</v>
      </c>
    </row>
    <row r="92" spans="2:12" ht="15" x14ac:dyDescent="0.3">
      <c r="B92" s="51" t="s">
        <v>196</v>
      </c>
      <c r="C92" s="52">
        <v>6.0379918588873815</v>
      </c>
      <c r="D92" s="52">
        <v>5.998536942209217</v>
      </c>
      <c r="E92" s="52">
        <v>5.3251649387370401</v>
      </c>
      <c r="F92" s="52">
        <v>3.8339895436648805</v>
      </c>
      <c r="G92" s="52">
        <v>5.2616425538040739</v>
      </c>
      <c r="H92" s="52">
        <v>6.7226132467063699</v>
      </c>
      <c r="I92" s="52">
        <v>6.8718682891911245</v>
      </c>
      <c r="J92" s="52">
        <v>7.7904468412942993</v>
      </c>
      <c r="K92" s="52">
        <v>10.695912714116117</v>
      </c>
      <c r="L92" s="53">
        <v>15.12661039537983</v>
      </c>
    </row>
    <row r="93" spans="2:12" ht="15" x14ac:dyDescent="0.3">
      <c r="B93" s="51" t="s">
        <v>197</v>
      </c>
      <c r="C93" s="52">
        <v>5.8877225011410319</v>
      </c>
      <c r="D93" s="52">
        <v>6.184798807749627</v>
      </c>
      <c r="E93" s="52">
        <v>5.8368495077355833</v>
      </c>
      <c r="F93" s="52">
        <v>4.0880293431143713</v>
      </c>
      <c r="G93" s="52">
        <v>5.5636257989540967</v>
      </c>
      <c r="H93" s="52">
        <v>7.163859930499866</v>
      </c>
      <c r="I93" s="52">
        <v>7.358201328564129</v>
      </c>
      <c r="J93" s="52">
        <v>8.1447963800904972</v>
      </c>
      <c r="K93" s="52">
        <v>11.613759539873907</v>
      </c>
      <c r="L93" s="53">
        <v>16.138950320945035</v>
      </c>
    </row>
    <row r="94" spans="2:12" ht="15" x14ac:dyDescent="0.3">
      <c r="B94" s="51" t="s">
        <v>198</v>
      </c>
      <c r="C94" s="52">
        <v>6.0886045960672828</v>
      </c>
      <c r="D94" s="52">
        <v>5.984251968503937</v>
      </c>
      <c r="E94" s="52">
        <v>6.1363085132185304</v>
      </c>
      <c r="F94" s="52">
        <v>4.3088857545839208</v>
      </c>
      <c r="G94" s="52">
        <v>5.8641742669782166</v>
      </c>
      <c r="H94" s="52">
        <v>7.6158025600884054</v>
      </c>
      <c r="I94" s="52">
        <v>7.7594123048668502</v>
      </c>
      <c r="J94" s="52">
        <v>8.2881105081401092</v>
      </c>
      <c r="K94" s="52">
        <v>11.996428969981029</v>
      </c>
      <c r="L94" s="53">
        <v>17.004913480025635</v>
      </c>
    </row>
    <row r="95" spans="2:12" ht="15" x14ac:dyDescent="0.3">
      <c r="B95" s="51" t="s">
        <v>199</v>
      </c>
      <c r="C95" s="52">
        <v>5.9509640561771011</v>
      </c>
      <c r="D95" s="52">
        <v>5.7233704292527827</v>
      </c>
      <c r="E95" s="52">
        <v>6.4705882352941186</v>
      </c>
      <c r="F95" s="52">
        <v>4.4627256843331393</v>
      </c>
      <c r="G95" s="52">
        <v>5.9682103010851293</v>
      </c>
      <c r="H95" s="52">
        <v>7.719526957817302</v>
      </c>
      <c r="I95" s="52">
        <v>7.9558305062196508</v>
      </c>
      <c r="J95" s="52">
        <v>8.689923453381855</v>
      </c>
      <c r="K95" s="52">
        <v>12.681959784763523</v>
      </c>
      <c r="L95" s="53">
        <v>17.670406435224386</v>
      </c>
    </row>
    <row r="96" spans="2:12" ht="15" x14ac:dyDescent="0.3">
      <c r="B96" s="51" t="s">
        <v>200</v>
      </c>
      <c r="C96" s="52">
        <v>5.7888493475682088</v>
      </c>
      <c r="D96" s="52">
        <v>5.6930693069306937</v>
      </c>
      <c r="E96" s="52">
        <v>6.7467416304625605</v>
      </c>
      <c r="F96" s="52">
        <v>4.6997389033942554</v>
      </c>
      <c r="G96" s="52">
        <v>6.1972719388157378</v>
      </c>
      <c r="H96" s="52">
        <v>8.0308659617033449</v>
      </c>
      <c r="I96" s="52">
        <v>8.3105147864184001</v>
      </c>
      <c r="J96" s="52">
        <v>9.1944354577806529</v>
      </c>
      <c r="K96" s="52">
        <v>13.351607560961682</v>
      </c>
      <c r="L96" s="53">
        <v>18.44991341764181</v>
      </c>
    </row>
    <row r="97" spans="2:12" ht="15" x14ac:dyDescent="0.3">
      <c r="B97" s="51" t="s">
        <v>201</v>
      </c>
      <c r="C97" s="52">
        <v>5.7088487155090393</v>
      </c>
      <c r="D97" s="52">
        <v>5.4590570719602978</v>
      </c>
      <c r="E97" s="52">
        <v>7.1485096280664724</v>
      </c>
      <c r="F97" s="52">
        <v>5.0306247447937933</v>
      </c>
      <c r="G97" s="52">
        <v>6.396623102524555</v>
      </c>
      <c r="H97" s="52">
        <v>8.261634728197107</v>
      </c>
      <c r="I97" s="52">
        <v>8.7492909812819057</v>
      </c>
      <c r="J97" s="52">
        <v>9.6104239698392746</v>
      </c>
      <c r="K97" s="52">
        <v>13.722087238227468</v>
      </c>
      <c r="L97" s="53">
        <v>18.838247508305646</v>
      </c>
    </row>
    <row r="98" spans="2:12" ht="15" x14ac:dyDescent="0.3">
      <c r="B98" s="51" t="s">
        <v>202</v>
      </c>
      <c r="C98" s="52">
        <v>5.6612638007986851</v>
      </c>
      <c r="D98" s="52">
        <v>4.9877350776778417</v>
      </c>
      <c r="E98" s="52">
        <v>7.3347662547017727</v>
      </c>
      <c r="F98" s="52">
        <v>5.3001439336212011</v>
      </c>
      <c r="G98" s="52">
        <v>6.3976705490848582</v>
      </c>
      <c r="H98" s="52">
        <v>8.5790884718498663</v>
      </c>
      <c r="I98" s="52">
        <v>8.8804199324081399</v>
      </c>
      <c r="J98" s="52">
        <v>9.8858053379365298</v>
      </c>
      <c r="K98" s="52">
        <v>14.014060159041145</v>
      </c>
      <c r="L98" s="53">
        <v>19.024640657084188</v>
      </c>
    </row>
    <row r="99" spans="2:12" ht="15" x14ac:dyDescent="0.3">
      <c r="B99" s="51" t="s">
        <v>203</v>
      </c>
      <c r="C99" s="52">
        <v>6.1435803037275658</v>
      </c>
      <c r="D99" s="52">
        <v>4.7540983606557372</v>
      </c>
      <c r="E99" s="52">
        <v>7.0108695652173907</v>
      </c>
      <c r="F99" s="52">
        <v>5.5027470131682215</v>
      </c>
      <c r="G99" s="52">
        <v>6.3803273240840745</v>
      </c>
      <c r="H99" s="52">
        <v>8.6991062562065533</v>
      </c>
      <c r="I99" s="52">
        <v>9.2027666545322173</v>
      </c>
      <c r="J99" s="52">
        <v>10.419449639326743</v>
      </c>
      <c r="K99" s="52">
        <v>14.550509731232623</v>
      </c>
      <c r="L99" s="53">
        <v>19.74262077418037</v>
      </c>
    </row>
    <row r="100" spans="2:12" ht="15" x14ac:dyDescent="0.3">
      <c r="B100" s="51" t="s">
        <v>204</v>
      </c>
      <c r="C100" s="52">
        <v>6.2713019768234499</v>
      </c>
      <c r="D100" s="52">
        <v>4.7894302229562351</v>
      </c>
      <c r="E100" s="52">
        <v>6.8557268722466969</v>
      </c>
      <c r="F100" s="52">
        <v>5.7787418655097618</v>
      </c>
      <c r="G100" s="52">
        <v>6.5894997933030179</v>
      </c>
      <c r="H100" s="52">
        <v>9.1946042451894474</v>
      </c>
      <c r="I100" s="52">
        <v>9.7880482778922584</v>
      </c>
      <c r="J100" s="52">
        <v>11.214445726698798</v>
      </c>
      <c r="K100" s="52">
        <v>15.240218220214702</v>
      </c>
      <c r="L100" s="53">
        <v>20.493387589013228</v>
      </c>
    </row>
    <row r="101" spans="2:12" ht="15" x14ac:dyDescent="0.3">
      <c r="B101" s="51" t="s">
        <v>205</v>
      </c>
      <c r="C101" s="52">
        <v>6.3438690876485095</v>
      </c>
      <c r="D101" s="52">
        <v>5.5280528052805282</v>
      </c>
      <c r="E101" s="52">
        <v>7.0818407274731339</v>
      </c>
      <c r="F101" s="52">
        <v>6.1492901315216448</v>
      </c>
      <c r="G101" s="52">
        <v>6.755869315383352</v>
      </c>
      <c r="H101" s="52">
        <v>9.1095489162272987</v>
      </c>
      <c r="I101" s="52">
        <v>9.9479091303718707</v>
      </c>
      <c r="J101" s="52">
        <v>11.65165972315549</v>
      </c>
      <c r="K101" s="52">
        <v>16.158839698227968</v>
      </c>
      <c r="L101" s="53">
        <v>21.150753768844222</v>
      </c>
    </row>
    <row r="102" spans="2:12" ht="15" x14ac:dyDescent="0.3">
      <c r="B102" s="51" t="s">
        <v>206</v>
      </c>
      <c r="C102" s="52">
        <v>6.5207682000893259</v>
      </c>
      <c r="D102" s="52">
        <v>5.5326176713459949</v>
      </c>
      <c r="E102" s="52">
        <v>7.4391592920353977</v>
      </c>
      <c r="F102" s="52">
        <v>6.43403357651402</v>
      </c>
      <c r="G102" s="52">
        <v>7.0496945682681194</v>
      </c>
      <c r="H102" s="52">
        <v>9.2754467754467758</v>
      </c>
      <c r="I102" s="52">
        <v>10.446467273515388</v>
      </c>
      <c r="J102" s="52">
        <v>12.492311897765324</v>
      </c>
      <c r="K102" s="52">
        <v>16.643134486410165</v>
      </c>
      <c r="L102" s="53">
        <v>21.34452936444087</v>
      </c>
    </row>
    <row r="103" spans="2:12" ht="15" x14ac:dyDescent="0.3">
      <c r="B103" s="51" t="s">
        <v>207</v>
      </c>
      <c r="C103" s="52">
        <v>6.6426480522404869</v>
      </c>
      <c r="D103" s="52">
        <v>5.3571428571428568</v>
      </c>
      <c r="E103" s="52">
        <v>7.4185600875992339</v>
      </c>
      <c r="F103" s="52">
        <v>6.6374843666249781</v>
      </c>
      <c r="G103" s="52">
        <v>7.2260498687664043</v>
      </c>
      <c r="H103" s="52">
        <v>9.4354366087126404</v>
      </c>
      <c r="I103" s="52">
        <v>10.854371701611754</v>
      </c>
      <c r="J103" s="52">
        <v>12.832731976308803</v>
      </c>
      <c r="K103" s="52">
        <v>17.101501072194424</v>
      </c>
      <c r="L103" s="53">
        <v>21.562421502135145</v>
      </c>
    </row>
    <row r="104" spans="2:12" ht="15" x14ac:dyDescent="0.3">
      <c r="B104" s="51" t="s">
        <v>208</v>
      </c>
      <c r="C104" s="52">
        <v>6.5391459074733094</v>
      </c>
      <c r="D104" s="52">
        <v>5.3901850362027357</v>
      </c>
      <c r="E104" s="52">
        <v>7.29693741677763</v>
      </c>
      <c r="F104" s="52">
        <v>6.9854966036350286</v>
      </c>
      <c r="G104" s="52">
        <v>7.4802501645819612</v>
      </c>
      <c r="H104" s="52">
        <v>9.6736596736596745</v>
      </c>
      <c r="I104" s="52">
        <v>11.399220687212186</v>
      </c>
      <c r="J104" s="52">
        <v>13.205748144112238</v>
      </c>
      <c r="K104" s="52">
        <v>17.335065855531273</v>
      </c>
      <c r="L104" s="53">
        <v>21.588655295517654</v>
      </c>
    </row>
    <row r="105" spans="2:12" ht="15" x14ac:dyDescent="0.3">
      <c r="B105" s="51" t="s">
        <v>209</v>
      </c>
      <c r="C105" s="52">
        <v>6.5270121278941566</v>
      </c>
      <c r="D105" s="52">
        <v>5.4160125588697019</v>
      </c>
      <c r="E105" s="52">
        <v>7.4456809750927402</v>
      </c>
      <c r="F105" s="52">
        <v>7.1709417712038936</v>
      </c>
      <c r="G105" s="52">
        <v>7.540794461842756</v>
      </c>
      <c r="H105" s="52">
        <v>9.8463619673398401</v>
      </c>
      <c r="I105" s="52">
        <v>11.547963577327593</v>
      </c>
      <c r="J105" s="52">
        <v>13.38801518438178</v>
      </c>
      <c r="K105" s="52">
        <v>17.380025940337223</v>
      </c>
      <c r="L105" s="53">
        <v>21.366293470722283</v>
      </c>
    </row>
    <row r="106" spans="2:12" ht="15" x14ac:dyDescent="0.3">
      <c r="B106" s="51" t="s">
        <v>210</v>
      </c>
      <c r="C106" s="52">
        <v>6.15315517628565</v>
      </c>
      <c r="D106" s="52">
        <v>5.2227342549923197</v>
      </c>
      <c r="E106" s="52">
        <v>7.6323987538940807</v>
      </c>
      <c r="F106" s="52">
        <v>6.9001029866117403</v>
      </c>
      <c r="G106" s="52">
        <v>7.6134089392928619</v>
      </c>
      <c r="H106" s="52">
        <v>9.8723651131309218</v>
      </c>
      <c r="I106" s="52">
        <v>11.330642305785709</v>
      </c>
      <c r="J106" s="52">
        <v>13.228699551569505</v>
      </c>
      <c r="K106" s="52">
        <v>17.169318451674187</v>
      </c>
      <c r="L106" s="53">
        <v>21.074626865671643</v>
      </c>
    </row>
    <row r="107" spans="2:12" ht="15" x14ac:dyDescent="0.3">
      <c r="B107" s="51" t="s">
        <v>211</v>
      </c>
      <c r="C107" s="52">
        <v>6.4048203525998657</v>
      </c>
      <c r="D107" s="52">
        <v>4.5621780721118474</v>
      </c>
      <c r="E107" s="52">
        <v>7.3183084325145602</v>
      </c>
      <c r="F107" s="52">
        <v>6.7606170253285098</v>
      </c>
      <c r="G107" s="52">
        <v>7.8024160185338403</v>
      </c>
      <c r="H107" s="52">
        <v>9.7235553849107319</v>
      </c>
      <c r="I107" s="52">
        <v>11.450163981177813</v>
      </c>
      <c r="J107" s="52">
        <v>13.90892231609314</v>
      </c>
      <c r="K107" s="52">
        <v>17.375695566325614</v>
      </c>
      <c r="L107" s="53">
        <v>21.10464532958764</v>
      </c>
    </row>
    <row r="108" spans="2:12" ht="15" x14ac:dyDescent="0.3">
      <c r="B108" s="51" t="s">
        <v>212</v>
      </c>
      <c r="C108" s="52">
        <v>6.3509874326750451</v>
      </c>
      <c r="D108" s="52">
        <v>4.0494166094715167</v>
      </c>
      <c r="E108" s="52">
        <v>6.8457333016401236</v>
      </c>
      <c r="F108" s="52">
        <v>6.6397616988565389</v>
      </c>
      <c r="G108" s="52">
        <v>7.8670043297116248</v>
      </c>
      <c r="H108" s="52">
        <v>9.9491509162429246</v>
      </c>
      <c r="I108" s="52">
        <v>11.535150645624103</v>
      </c>
      <c r="J108" s="52">
        <v>13.863229008686062</v>
      </c>
      <c r="K108" s="52">
        <v>17.126173850228753</v>
      </c>
      <c r="L108" s="53">
        <v>21.2776840059332</v>
      </c>
    </row>
    <row r="109" spans="2:12" ht="15" x14ac:dyDescent="0.3">
      <c r="B109" s="51" t="s">
        <v>213</v>
      </c>
      <c r="C109" s="52">
        <v>6.326304106548279</v>
      </c>
      <c r="D109" s="52">
        <v>4.0748162992651968</v>
      </c>
      <c r="E109" s="52">
        <v>5.8096683286364623</v>
      </c>
      <c r="F109" s="52">
        <v>6.3863657645846992</v>
      </c>
      <c r="G109" s="52">
        <v>7.4338813438170117</v>
      </c>
      <c r="H109" s="52">
        <v>9.7083725305738469</v>
      </c>
      <c r="I109" s="52">
        <v>11.258701520102289</v>
      </c>
      <c r="J109" s="52">
        <v>13.236899563318778</v>
      </c>
      <c r="K109" s="52">
        <v>16.760147156383812</v>
      </c>
      <c r="L109" s="53">
        <v>21.151982041732566</v>
      </c>
    </row>
    <row r="110" spans="2:12" ht="15" x14ac:dyDescent="0.3">
      <c r="B110" s="51" t="s">
        <v>214</v>
      </c>
      <c r="C110" s="52">
        <v>6.0806345009914082</v>
      </c>
      <c r="D110" s="52">
        <v>3.6691542288557213</v>
      </c>
      <c r="E110" s="52">
        <v>5.0632911392405067</v>
      </c>
      <c r="F110" s="52">
        <v>6.0622966062296602</v>
      </c>
      <c r="G110" s="52">
        <v>7.0681657363000232</v>
      </c>
      <c r="H110" s="52">
        <v>9.3698175787728033</v>
      </c>
      <c r="I110" s="52">
        <v>10.861288700524389</v>
      </c>
      <c r="J110" s="52">
        <v>12.855377008652658</v>
      </c>
      <c r="K110" s="52">
        <v>16.392047181856874</v>
      </c>
      <c r="L110" s="53">
        <v>21.124150710315011</v>
      </c>
    </row>
    <row r="111" spans="2:12" ht="15" x14ac:dyDescent="0.3">
      <c r="B111" s="51" t="s">
        <v>215</v>
      </c>
      <c r="C111" s="52">
        <v>6.1215566243987762</v>
      </c>
      <c r="D111" s="52">
        <v>3.2148900169204735</v>
      </c>
      <c r="E111" s="52">
        <v>4.8531739053982763</v>
      </c>
      <c r="F111" s="52">
        <v>5.7728621526841115</v>
      </c>
      <c r="G111" s="52">
        <v>6.7990832696715051</v>
      </c>
      <c r="H111" s="52">
        <v>8.862222222222222</v>
      </c>
      <c r="I111" s="52">
        <v>10.163313941263056</v>
      </c>
      <c r="J111" s="52">
        <v>12.428892710676015</v>
      </c>
      <c r="K111" s="52">
        <v>16.15904242711543</v>
      </c>
      <c r="L111" s="53">
        <v>21.021021021021021</v>
      </c>
    </row>
    <row r="112" spans="2:12" ht="15" x14ac:dyDescent="0.3">
      <c r="B112" s="51" t="s">
        <v>216</v>
      </c>
      <c r="C112" s="52">
        <v>5.9646056368800524</v>
      </c>
      <c r="D112" s="52">
        <v>3.183023872679045</v>
      </c>
      <c r="E112" s="52">
        <v>4.0755777638975648</v>
      </c>
      <c r="F112" s="52">
        <v>5.5885218315472507</v>
      </c>
      <c r="G112" s="52">
        <v>6.6200535554894371</v>
      </c>
      <c r="H112" s="52">
        <v>8.3606274780210299</v>
      </c>
      <c r="I112" s="52">
        <v>10.057550013702384</v>
      </c>
      <c r="J112" s="52">
        <v>12.092355857031047</v>
      </c>
      <c r="K112" s="52">
        <v>16.114660882818455</v>
      </c>
      <c r="L112" s="53">
        <v>21.263038898309439</v>
      </c>
    </row>
    <row r="113" spans="2:12" ht="15" x14ac:dyDescent="0.3">
      <c r="B113" s="51" t="s">
        <v>217</v>
      </c>
      <c r="C113" s="52">
        <v>5.7826086956521738</v>
      </c>
      <c r="D113" s="52">
        <v>3.1394750386001027</v>
      </c>
      <c r="E113" s="52">
        <v>3.8086802480070863</v>
      </c>
      <c r="F113" s="52">
        <v>5.4308093994778064</v>
      </c>
      <c r="G113" s="52">
        <v>6.5633679286653992</v>
      </c>
      <c r="H113" s="52">
        <v>8.0673985192749562</v>
      </c>
      <c r="I113" s="52">
        <v>10.020325203252032</v>
      </c>
      <c r="J113" s="52">
        <v>12.114909658130768</v>
      </c>
      <c r="K113" s="52">
        <v>16.219526420156306</v>
      </c>
      <c r="L113" s="53">
        <v>21.284686536485097</v>
      </c>
    </row>
    <row r="114" spans="2:12" ht="15" x14ac:dyDescent="0.3">
      <c r="B114" s="51" t="s">
        <v>218</v>
      </c>
      <c r="C114" s="52">
        <v>5.5448512095910933</v>
      </c>
      <c r="D114" s="52">
        <v>3.2640949554896146</v>
      </c>
      <c r="E114" s="52">
        <v>3.7337662337662336</v>
      </c>
      <c r="F114" s="52">
        <v>5.5686069781606191</v>
      </c>
      <c r="G114" s="52">
        <v>6.3417114630248435</v>
      </c>
      <c r="H114" s="52">
        <v>8.1186111345780194</v>
      </c>
      <c r="I114" s="52">
        <v>9.9636706135629716</v>
      </c>
      <c r="J114" s="52">
        <v>12.107214885173379</v>
      </c>
      <c r="K114" s="52">
        <v>16.377040547656662</v>
      </c>
      <c r="L114" s="53">
        <v>20.983064849235852</v>
      </c>
    </row>
    <row r="115" spans="2:12" ht="15" x14ac:dyDescent="0.3">
      <c r="B115" s="51" t="s">
        <v>219</v>
      </c>
      <c r="C115" s="52">
        <v>5.3533643673296654</v>
      </c>
      <c r="D115" s="52">
        <v>3.3857892226990942</v>
      </c>
      <c r="E115" s="52">
        <v>3.4352109118464256</v>
      </c>
      <c r="F115" s="52">
        <v>5.5184381778741871</v>
      </c>
      <c r="G115" s="52">
        <v>5.9084723913199166</v>
      </c>
      <c r="H115" s="52">
        <v>7.8995057660626031</v>
      </c>
      <c r="I115" s="52">
        <v>9.5120978463174684</v>
      </c>
      <c r="J115" s="52">
        <v>11.947901218647237</v>
      </c>
      <c r="K115" s="52">
        <v>15.945065176908752</v>
      </c>
      <c r="L115" s="53">
        <v>20.429774265199647</v>
      </c>
    </row>
    <row r="116" spans="2:12" ht="15" x14ac:dyDescent="0.3">
      <c r="B116" s="51" t="s">
        <v>220</v>
      </c>
      <c r="C116" s="52">
        <v>5.224506924045321</v>
      </c>
      <c r="D116" s="52">
        <v>3.0098831985624441</v>
      </c>
      <c r="E116" s="52">
        <v>3.2378290239925458</v>
      </c>
      <c r="F116" s="52">
        <v>5.6257075677087869</v>
      </c>
      <c r="G116" s="52">
        <v>6.0775435120984858</v>
      </c>
      <c r="H116" s="52">
        <v>7.4856356720886943</v>
      </c>
      <c r="I116" s="52">
        <v>9.2065374983524446</v>
      </c>
      <c r="J116" s="52">
        <v>11.813888179729384</v>
      </c>
      <c r="K116" s="52">
        <v>15.418807365929688</v>
      </c>
      <c r="L116" s="53">
        <v>20.214307899368464</v>
      </c>
    </row>
    <row r="117" spans="2:12" ht="15" x14ac:dyDescent="0.3">
      <c r="B117" s="51" t="s">
        <v>221</v>
      </c>
      <c r="C117" s="52">
        <v>5.330578512396694</v>
      </c>
      <c r="D117" s="52">
        <v>2.9986962190352022</v>
      </c>
      <c r="E117" s="52">
        <v>3.1188009698038353</v>
      </c>
      <c r="F117" s="52">
        <v>5.7089750398300581</v>
      </c>
      <c r="G117" s="52">
        <v>6.0220525869380825</v>
      </c>
      <c r="H117" s="52">
        <v>7.1176092544987153</v>
      </c>
      <c r="I117" s="52">
        <v>8.7344720496894421</v>
      </c>
      <c r="J117" s="52">
        <v>11.377890402280647</v>
      </c>
      <c r="K117" s="52">
        <v>15.058354682607458</v>
      </c>
      <c r="L117" s="53">
        <v>20.133360901478341</v>
      </c>
    </row>
    <row r="118" spans="2:12" ht="15" x14ac:dyDescent="0.3">
      <c r="B118" s="51" t="s">
        <v>222</v>
      </c>
      <c r="C118" s="52">
        <v>5.1282051282051277</v>
      </c>
      <c r="D118" s="52">
        <v>3.1766753698868584</v>
      </c>
      <c r="E118" s="52">
        <v>2.9075574298080125</v>
      </c>
      <c r="F118" s="52">
        <v>5.7900532207744542</v>
      </c>
      <c r="G118" s="52">
        <v>6.1289852962585529</v>
      </c>
      <c r="H118" s="52">
        <v>7.3216469629025687</v>
      </c>
      <c r="I118" s="52">
        <v>8.8276044072045927</v>
      </c>
      <c r="J118" s="52">
        <v>11.487783036970704</v>
      </c>
      <c r="K118" s="52">
        <v>14.637583136061325</v>
      </c>
      <c r="L118" s="53">
        <v>19.596126107562334</v>
      </c>
    </row>
    <row r="119" spans="2:12" ht="15.6" customHeight="1" x14ac:dyDescent="0.3">
      <c r="B119" s="51" t="s">
        <v>223</v>
      </c>
      <c r="C119" s="52">
        <v>5.1501292503479821</v>
      </c>
      <c r="D119" s="52">
        <v>3.0155210643015522</v>
      </c>
      <c r="E119" s="52">
        <v>3.0376811594202899</v>
      </c>
      <c r="F119" s="52">
        <v>5.936725748046503</v>
      </c>
      <c r="G119" s="52">
        <v>6.1109043542984747</v>
      </c>
      <c r="H119" s="52">
        <v>7.4290484140233719</v>
      </c>
      <c r="I119" s="52">
        <v>8.9741857007703754</v>
      </c>
      <c r="J119" s="52">
        <v>11.48512272934436</v>
      </c>
      <c r="K119" s="52">
        <v>14.38726187091271</v>
      </c>
      <c r="L119" s="53">
        <v>19.163404079950546</v>
      </c>
    </row>
    <row r="120" spans="2:12" ht="15" x14ac:dyDescent="0.3">
      <c r="B120" s="51" t="s">
        <v>224</v>
      </c>
      <c r="C120" s="52">
        <v>5.1010398273494211</v>
      </c>
      <c r="D120" s="52">
        <v>3.1135531135531136</v>
      </c>
      <c r="E120" s="52">
        <v>3.0668920550591645</v>
      </c>
      <c r="F120" s="52">
        <v>6.0001954461057361</v>
      </c>
      <c r="G120" s="52">
        <v>6.2915679229416712</v>
      </c>
      <c r="H120" s="52">
        <v>7.4861760952786041</v>
      </c>
      <c r="I120" s="52">
        <v>8.8638084096070475</v>
      </c>
      <c r="J120" s="52">
        <v>11.318761143762794</v>
      </c>
      <c r="K120" s="52">
        <v>14.208249206807039</v>
      </c>
      <c r="L120" s="53">
        <v>18.586973499245065</v>
      </c>
    </row>
    <row r="121" spans="2:12" ht="15" x14ac:dyDescent="0.3">
      <c r="B121" s="51" t="s">
        <v>225</v>
      </c>
      <c r="C121" s="52">
        <v>4.8944148411288735</v>
      </c>
      <c r="D121" s="52">
        <v>3.1458531935176359</v>
      </c>
      <c r="E121" s="52">
        <v>3.0278989818854951</v>
      </c>
      <c r="F121" s="52">
        <v>5.942728112491019</v>
      </c>
      <c r="G121" s="52">
        <v>6.3836578359399931</v>
      </c>
      <c r="H121" s="52">
        <v>7.3989051739360772</v>
      </c>
      <c r="I121" s="52">
        <v>8.3711691259931893</v>
      </c>
      <c r="J121" s="52">
        <v>10.542107057620184</v>
      </c>
      <c r="K121" s="52">
        <v>13.494032848871559</v>
      </c>
      <c r="L121" s="53">
        <v>18.141474629738543</v>
      </c>
    </row>
    <row r="122" spans="2:12" ht="15" x14ac:dyDescent="0.3">
      <c r="B122" s="51" t="s">
        <v>226</v>
      </c>
      <c r="C122" s="52">
        <v>4.8813428516303299</v>
      </c>
      <c r="D122" s="52">
        <v>2.7068437180796732</v>
      </c>
      <c r="E122" s="52">
        <v>3.3804914370811616</v>
      </c>
      <c r="F122" s="52">
        <v>5.8494021329311652</v>
      </c>
      <c r="G122" s="52">
        <v>6.4176485334670339</v>
      </c>
      <c r="H122" s="52">
        <v>7.1144416689795538</v>
      </c>
      <c r="I122" s="52">
        <v>8.2843244028171057</v>
      </c>
      <c r="J122" s="52">
        <v>10.300041672454508</v>
      </c>
      <c r="K122" s="52">
        <v>13.227513227513226</v>
      </c>
      <c r="L122" s="53">
        <v>17.826889661164206</v>
      </c>
    </row>
    <row r="123" spans="2:12" ht="15" x14ac:dyDescent="0.3">
      <c r="B123" s="51" t="s">
        <v>227</v>
      </c>
      <c r="C123" s="52">
        <v>4.8331415420023012</v>
      </c>
      <c r="D123" s="52">
        <v>3.280481137233461</v>
      </c>
      <c r="E123" s="52">
        <v>4.2127811495894329</v>
      </c>
      <c r="F123" s="52">
        <v>5.5486354886196354</v>
      </c>
      <c r="G123" s="52">
        <v>6.2899786780383797</v>
      </c>
      <c r="H123" s="52">
        <v>7.387811091514795</v>
      </c>
      <c r="I123" s="52">
        <v>8.6746090841399859</v>
      </c>
      <c r="J123" s="52">
        <v>10.31339830330225</v>
      </c>
      <c r="K123" s="52">
        <v>13.003076923076923</v>
      </c>
      <c r="L123" s="53">
        <v>17.229061332160914</v>
      </c>
    </row>
    <row r="124" spans="2:12" ht="15" x14ac:dyDescent="0.3">
      <c r="B124" s="51" t="s">
        <v>228</v>
      </c>
      <c r="C124" s="52">
        <v>5.0131430717236203</v>
      </c>
      <c r="D124" s="52">
        <v>3.8461538461538463</v>
      </c>
      <c r="E124" s="52">
        <v>4.7893569844789363</v>
      </c>
      <c r="F124" s="52">
        <v>5.521040909623725</v>
      </c>
      <c r="G124" s="52">
        <v>6.3710356441201235</v>
      </c>
      <c r="H124" s="52">
        <v>7.9383150486441734</v>
      </c>
      <c r="I124" s="52">
        <v>8.9832869080779947</v>
      </c>
      <c r="J124" s="52">
        <v>10.408394781622235</v>
      </c>
      <c r="K124" s="52">
        <v>13.084808946877914</v>
      </c>
      <c r="L124" s="53">
        <v>16.79820878813322</v>
      </c>
    </row>
    <row r="125" spans="2:12" ht="15" x14ac:dyDescent="0.3">
      <c r="B125" s="51" t="s">
        <v>229</v>
      </c>
      <c r="C125" s="52">
        <v>4.9888309754281464</v>
      </c>
      <c r="D125" s="52">
        <v>3.7138927097661623</v>
      </c>
      <c r="E125" s="52">
        <v>5.5585106382978724</v>
      </c>
      <c r="F125" s="52">
        <v>5.2475011899095669</v>
      </c>
      <c r="G125" s="52">
        <v>6.2291328818086429</v>
      </c>
      <c r="H125" s="52">
        <v>7.6291079812206579</v>
      </c>
      <c r="I125" s="52">
        <v>8.9051324373182439</v>
      </c>
      <c r="J125" s="52">
        <v>9.7828439506529108</v>
      </c>
      <c r="K125" s="52">
        <v>12.843798650752463</v>
      </c>
      <c r="L125" s="53">
        <v>16.18493814491762</v>
      </c>
    </row>
    <row r="126" spans="2:12" ht="15" x14ac:dyDescent="0.3">
      <c r="B126" s="51" t="s">
        <v>230</v>
      </c>
      <c r="C126" s="52">
        <v>4.8830300779799485</v>
      </c>
      <c r="D126" s="52">
        <v>3.5766423357664232</v>
      </c>
      <c r="E126" s="52">
        <v>6.3199274266706986</v>
      </c>
      <c r="F126" s="52">
        <v>5.2149487054225698</v>
      </c>
      <c r="G126" s="52">
        <v>6.3699825479930192</v>
      </c>
      <c r="H126" s="52">
        <v>7.7132288946910359</v>
      </c>
      <c r="I126" s="52">
        <v>8.6742784649540123</v>
      </c>
      <c r="J126" s="52">
        <v>9.6247368803077595</v>
      </c>
      <c r="K126" s="52">
        <v>12.514727058515513</v>
      </c>
      <c r="L126" s="53">
        <v>15.642490335237436</v>
      </c>
    </row>
    <row r="127" spans="2:12" ht="15" x14ac:dyDescent="0.3">
      <c r="B127" s="51" t="s">
        <v>231</v>
      </c>
      <c r="C127" s="52">
        <v>5.1164496607372083</v>
      </c>
      <c r="D127" s="52">
        <v>3.7257824143070044</v>
      </c>
      <c r="E127" s="52">
        <v>6.881791241356602</v>
      </c>
      <c r="F127" s="52">
        <v>5.1573426573426575</v>
      </c>
      <c r="G127" s="52">
        <v>6.1418257343487292</v>
      </c>
      <c r="H127" s="52">
        <v>7.8355741679523918</v>
      </c>
      <c r="I127" s="52">
        <v>8.6453260956334326</v>
      </c>
      <c r="J127" s="52">
        <v>9.3018133764040822</v>
      </c>
      <c r="K127" s="52">
        <v>12.109813238302646</v>
      </c>
      <c r="L127" s="53">
        <v>15.261372938837564</v>
      </c>
    </row>
    <row r="128" spans="2:12" ht="15" x14ac:dyDescent="0.3">
      <c r="B128" s="51" t="s">
        <v>232</v>
      </c>
      <c r="C128" s="52">
        <v>5.1840996519509064</v>
      </c>
      <c r="D128" s="52">
        <v>3.2905296950240768</v>
      </c>
      <c r="E128" s="52">
        <v>7.1303126097646645</v>
      </c>
      <c r="F128" s="52">
        <v>4.9704597996403805</v>
      </c>
      <c r="G128" s="52">
        <v>5.8841340331045622</v>
      </c>
      <c r="H128" s="52">
        <v>7.8259894607018721</v>
      </c>
      <c r="I128" s="52">
        <v>8.7481875302078294</v>
      </c>
      <c r="J128" s="52">
        <v>9.2125579001543993</v>
      </c>
      <c r="K128" s="52">
        <v>11.805046940541979</v>
      </c>
      <c r="L128" s="53">
        <v>14.994701518897916</v>
      </c>
    </row>
    <row r="129" spans="2:12" ht="15" x14ac:dyDescent="0.3">
      <c r="B129" s="51" t="s">
        <v>233</v>
      </c>
      <c r="C129" s="52">
        <v>5.2552552552552552</v>
      </c>
      <c r="D129" s="52">
        <v>3.8524590163934427</v>
      </c>
      <c r="E129" s="52">
        <v>6.8854798430253297</v>
      </c>
      <c r="F129" s="52">
        <v>4.934424100766134</v>
      </c>
      <c r="G129" s="52">
        <v>5.9544303797468352</v>
      </c>
      <c r="H129" s="52">
        <v>7.9507278835386348</v>
      </c>
      <c r="I129" s="52">
        <v>8.4538915380263475</v>
      </c>
      <c r="J129" s="52">
        <v>8.749444362127722</v>
      </c>
      <c r="K129" s="52">
        <v>11.226859531550661</v>
      </c>
      <c r="L129" s="53">
        <v>14.407879216796415</v>
      </c>
    </row>
    <row r="130" spans="2:12" ht="15" x14ac:dyDescent="0.3">
      <c r="B130" s="51" t="s">
        <v>234</v>
      </c>
      <c r="C130" s="52">
        <v>5.2067669172932334</v>
      </c>
      <c r="D130" s="52">
        <v>3.7326388888888888</v>
      </c>
      <c r="E130" s="52">
        <v>6.5561959654178672</v>
      </c>
      <c r="F130" s="52">
        <v>4.8546176508261816</v>
      </c>
      <c r="G130" s="52">
        <v>5.6845718901453957</v>
      </c>
      <c r="H130" s="52">
        <v>7.4591549295774646</v>
      </c>
      <c r="I130" s="52">
        <v>7.7558700809948462</v>
      </c>
      <c r="J130" s="52">
        <v>8.1214047835301244</v>
      </c>
      <c r="K130" s="52">
        <v>10.837899238273421</v>
      </c>
      <c r="L130" s="53">
        <v>13.945172824791419</v>
      </c>
    </row>
    <row r="131" spans="2:12" ht="15" x14ac:dyDescent="0.3">
      <c r="B131" s="51" t="s">
        <v>235</v>
      </c>
      <c r="C131" s="52">
        <v>4.9895258046086459</v>
      </c>
      <c r="D131" s="52">
        <v>3.4812880765883376</v>
      </c>
      <c r="E131" s="52">
        <v>6.5086664308454196</v>
      </c>
      <c r="F131" s="52">
        <v>4.8231929277171082</v>
      </c>
      <c r="G131" s="52">
        <v>5.4741554741554737</v>
      </c>
      <c r="H131" s="52">
        <v>7.1298405466970385</v>
      </c>
      <c r="I131" s="52">
        <v>7.3865983640419728</v>
      </c>
      <c r="J131" s="52">
        <v>7.954012200844673</v>
      </c>
      <c r="K131" s="52">
        <v>10.642364666530138</v>
      </c>
      <c r="L131" s="53">
        <v>13.122994004723552</v>
      </c>
    </row>
    <row r="132" spans="2:12" ht="15" x14ac:dyDescent="0.3">
      <c r="B132" s="51" t="s">
        <v>236</v>
      </c>
      <c r="C132" s="52">
        <v>4.7876447876447878</v>
      </c>
      <c r="D132" s="52">
        <v>3.961267605633803</v>
      </c>
      <c r="E132" s="52">
        <v>6.5780265920223933</v>
      </c>
      <c r="F132" s="52">
        <v>4.6974625894599873</v>
      </c>
      <c r="G132" s="52">
        <v>5.4112554112554108</v>
      </c>
      <c r="H132" s="52">
        <v>7.1049596309111882</v>
      </c>
      <c r="I132" s="52">
        <v>7.0279633754021287</v>
      </c>
      <c r="J132" s="52">
        <v>7.9093799682034973</v>
      </c>
      <c r="K132" s="52">
        <v>10.366650615670359</v>
      </c>
      <c r="L132" s="53">
        <v>12.535803522457186</v>
      </c>
    </row>
    <row r="133" spans="2:12" ht="15" x14ac:dyDescent="0.3">
      <c r="B133" s="51" t="s">
        <v>237</v>
      </c>
      <c r="C133" s="52">
        <v>4.5725264169068209</v>
      </c>
      <c r="D133" s="52">
        <v>4.1058394160583944</v>
      </c>
      <c r="E133" s="52">
        <v>6.2543921293042875</v>
      </c>
      <c r="F133" s="52">
        <v>4.8015873015873023</v>
      </c>
      <c r="G133" s="52">
        <v>5.3079672062224086</v>
      </c>
      <c r="H133" s="52">
        <v>7.0314318975552972</v>
      </c>
      <c r="I133" s="52">
        <v>6.8495414360076019</v>
      </c>
      <c r="J133" s="52">
        <v>7.8297255974893369</v>
      </c>
      <c r="K133" s="52">
        <v>10.440321240653558</v>
      </c>
      <c r="L133" s="53">
        <v>12.175673188983623</v>
      </c>
    </row>
    <row r="134" spans="2:12" ht="15" x14ac:dyDescent="0.3">
      <c r="B134" s="51" t="s">
        <v>238</v>
      </c>
      <c r="C134" s="52">
        <v>4.2778649921507066</v>
      </c>
      <c r="D134" s="52">
        <v>3.9704524469067408</v>
      </c>
      <c r="E134" s="52">
        <v>6.1138439915671121</v>
      </c>
      <c r="F134" s="52">
        <v>4.5872765509989488</v>
      </c>
      <c r="G134" s="52">
        <v>5.3194871251457032</v>
      </c>
      <c r="H134" s="52">
        <v>6.6595945308816598</v>
      </c>
      <c r="I134" s="52">
        <v>6.7530525791178668</v>
      </c>
      <c r="J134" s="52">
        <v>7.678142514011209</v>
      </c>
      <c r="K134" s="52">
        <v>10.330205074730623</v>
      </c>
      <c r="L134" s="53">
        <v>11.759282026063438</v>
      </c>
    </row>
    <row r="135" spans="2:12" ht="15" x14ac:dyDescent="0.3">
      <c r="B135" s="51" t="s">
        <v>239</v>
      </c>
      <c r="C135" s="52">
        <v>4.117647058823529</v>
      </c>
      <c r="D135" s="52">
        <v>4.1300527240773288</v>
      </c>
      <c r="E135" s="52">
        <v>6.2280084447572133</v>
      </c>
      <c r="F135" s="52">
        <v>4.5333687848976334</v>
      </c>
      <c r="G135" s="52">
        <v>5.4512089810017272</v>
      </c>
      <c r="H135" s="52">
        <v>6.3469166967183552</v>
      </c>
      <c r="I135" s="52">
        <v>6.446967129786513</v>
      </c>
      <c r="J135" s="52">
        <v>7.4573009381765694</v>
      </c>
      <c r="K135" s="52">
        <v>9.7720322490964691</v>
      </c>
      <c r="L135" s="53">
        <v>11.34866376631448</v>
      </c>
    </row>
    <row r="136" spans="2:12" ht="15" x14ac:dyDescent="0.3">
      <c r="B136" s="51" t="s">
        <v>240</v>
      </c>
      <c r="C136" s="52">
        <v>4.0914329619669614</v>
      </c>
      <c r="D136" s="52">
        <v>4.2608695652173916</v>
      </c>
      <c r="E136" s="52">
        <v>5.8865248226950353</v>
      </c>
      <c r="F136" s="52">
        <v>4.4396609713440069</v>
      </c>
      <c r="G136" s="52">
        <v>5.4477693741093933</v>
      </c>
      <c r="H136" s="52">
        <v>6.0948905109489058</v>
      </c>
      <c r="I136" s="52">
        <v>6.4466219700876737</v>
      </c>
      <c r="J136" s="52">
        <v>7.4477456554817012</v>
      </c>
      <c r="K136" s="52">
        <v>9.621296813862493</v>
      </c>
      <c r="L136" s="53">
        <v>10.976913883122602</v>
      </c>
    </row>
    <row r="137" spans="2:12" ht="15" x14ac:dyDescent="0.3">
      <c r="B137" s="51" t="s">
        <v>241</v>
      </c>
      <c r="C137" s="52">
        <v>4.1540785498489425</v>
      </c>
      <c r="D137" s="52">
        <v>4.2589437819420786</v>
      </c>
      <c r="E137" s="52">
        <v>5.63230605738576</v>
      </c>
      <c r="F137" s="52">
        <v>4.1733979536887453</v>
      </c>
      <c r="G137" s="52">
        <v>5.4195415090140218</v>
      </c>
      <c r="H137" s="52">
        <v>6.0820713238886173</v>
      </c>
      <c r="I137" s="52">
        <v>6.496957229793435</v>
      </c>
      <c r="J137" s="52">
        <v>7.2962401213379104</v>
      </c>
      <c r="K137" s="52">
        <v>9.0909090909090917</v>
      </c>
      <c r="L137" s="53">
        <v>10.561285831804087</v>
      </c>
    </row>
    <row r="138" spans="2:12" ht="15" x14ac:dyDescent="0.3">
      <c r="B138" s="51" t="s">
        <v>242</v>
      </c>
      <c r="C138" s="52">
        <v>3.7651444547996271</v>
      </c>
      <c r="D138" s="52">
        <v>4.604200323101777</v>
      </c>
      <c r="E138" s="52">
        <v>6.189624329159213</v>
      </c>
      <c r="F138" s="52">
        <v>4.0621592148309702</v>
      </c>
      <c r="G138" s="52">
        <v>5.5803074181332146</v>
      </c>
      <c r="H138" s="52">
        <v>5.9666748345993632</v>
      </c>
      <c r="I138" s="52">
        <v>6.5431885061450572</v>
      </c>
      <c r="J138" s="52">
        <v>7.0220440881763535</v>
      </c>
      <c r="K138" s="52">
        <v>8.7804878048780477</v>
      </c>
      <c r="L138" s="53">
        <v>10.381168749211158</v>
      </c>
    </row>
    <row r="139" spans="2:12" ht="15" x14ac:dyDescent="0.3">
      <c r="B139" s="51" t="s">
        <v>243</v>
      </c>
      <c r="C139" s="52">
        <v>3.6634756995581741</v>
      </c>
      <c r="D139" s="52">
        <v>3.9872408293460926</v>
      </c>
      <c r="E139" s="52">
        <v>6.5058479532163744</v>
      </c>
      <c r="F139" s="52">
        <v>4.2768166089965396</v>
      </c>
      <c r="G139" s="52">
        <v>5.4918124094909215</v>
      </c>
      <c r="H139" s="52">
        <v>5.8621535442727497</v>
      </c>
      <c r="I139" s="52">
        <v>6.3989524225229157</v>
      </c>
      <c r="J139" s="52">
        <v>6.8306227687425629</v>
      </c>
      <c r="K139" s="52">
        <v>8.5359939028614988</v>
      </c>
      <c r="L139" s="53">
        <v>10.40090771558245</v>
      </c>
    </row>
    <row r="140" spans="2:12" ht="15" x14ac:dyDescent="0.3">
      <c r="B140" s="51" t="s">
        <v>244</v>
      </c>
      <c r="C140" s="52">
        <v>3.8237436270939549</v>
      </c>
      <c r="D140" s="52">
        <v>4.0372670807453419</v>
      </c>
      <c r="E140" s="52">
        <v>6.7128785114921552</v>
      </c>
      <c r="F140" s="52">
        <v>4.2428471737613398</v>
      </c>
      <c r="G140" s="52">
        <v>5.5918091809180916</v>
      </c>
      <c r="H140" s="52">
        <v>5.7580625231681699</v>
      </c>
      <c r="I140" s="52">
        <v>6.402037411082814</v>
      </c>
      <c r="J140" s="52">
        <v>6.8008877615726062</v>
      </c>
      <c r="K140" s="52">
        <v>8.1565169468173053</v>
      </c>
      <c r="L140" s="53">
        <v>10.392034847542003</v>
      </c>
    </row>
    <row r="141" spans="2:12" ht="15" x14ac:dyDescent="0.3">
      <c r="B141" s="51" t="s">
        <v>245</v>
      </c>
      <c r="C141" s="52">
        <v>3.7611408199643495</v>
      </c>
      <c r="D141" s="52">
        <v>3.8729666924864445</v>
      </c>
      <c r="E141" s="52">
        <v>6.5765436609426384</v>
      </c>
      <c r="F141" s="52">
        <v>4.2651377429730113</v>
      </c>
      <c r="G141" s="52">
        <v>5.6252117926126735</v>
      </c>
      <c r="H141" s="52">
        <v>5.9214575895605073</v>
      </c>
      <c r="I141" s="52">
        <v>6.1826532414767712</v>
      </c>
      <c r="J141" s="52">
        <v>6.7257060794638583</v>
      </c>
      <c r="K141" s="52">
        <v>7.8999931124733109</v>
      </c>
      <c r="L141" s="53">
        <v>10.54010228264937</v>
      </c>
    </row>
    <row r="142" spans="2:12" ht="15" x14ac:dyDescent="0.3">
      <c r="B142" s="51" t="s">
        <v>246</v>
      </c>
      <c r="C142" s="52">
        <v>3.8481813389562469</v>
      </c>
      <c r="D142" s="52">
        <v>3.6474164133738598</v>
      </c>
      <c r="E142" s="52">
        <v>6.1533052039381158</v>
      </c>
      <c r="F142" s="52">
        <v>4.5164944074755766</v>
      </c>
      <c r="G142" s="52">
        <v>5.712311413106069</v>
      </c>
      <c r="H142" s="52">
        <v>6.1298377028714111</v>
      </c>
      <c r="I142" s="52">
        <v>6.1448036334491052</v>
      </c>
      <c r="J142" s="52">
        <v>6.4851686306379523</v>
      </c>
      <c r="K142" s="52">
        <v>7.8749560941341761</v>
      </c>
      <c r="L142" s="53">
        <v>10.517687117724952</v>
      </c>
    </row>
    <row r="143" spans="2:12" ht="15" x14ac:dyDescent="0.3">
      <c r="B143" s="51" t="s">
        <v>247</v>
      </c>
      <c r="C143" s="52">
        <v>3.7878787878787881</v>
      </c>
      <c r="D143" s="52">
        <v>3.0438010393466963</v>
      </c>
      <c r="E143" s="52">
        <v>6.5186751233262852</v>
      </c>
      <c r="F143" s="52">
        <v>4.6420824295010847</v>
      </c>
      <c r="G143" s="52">
        <v>5.6321570460387944</v>
      </c>
      <c r="H143" s="52">
        <v>6.1756517337382935</v>
      </c>
      <c r="I143" s="52">
        <v>6.0378383271476421</v>
      </c>
      <c r="J143" s="52">
        <v>6.3540464809625847</v>
      </c>
      <c r="K143" s="52">
        <v>7.6358191929274204</v>
      </c>
      <c r="L143" s="53">
        <v>10.350955131052865</v>
      </c>
    </row>
    <row r="144" spans="2:12" ht="15" x14ac:dyDescent="0.3">
      <c r="B144" s="51" t="s">
        <v>248</v>
      </c>
      <c r="C144" s="52">
        <v>3.6692593845113288</v>
      </c>
      <c r="D144" s="52">
        <v>2.7496382054992763</v>
      </c>
      <c r="E144" s="52">
        <v>6.6286528866714187</v>
      </c>
      <c r="F144" s="52">
        <v>4.6668623422365716</v>
      </c>
      <c r="G144" s="52">
        <v>5.7576827975980214</v>
      </c>
      <c r="H144" s="52">
        <v>6.0372511239563265</v>
      </c>
      <c r="I144" s="52">
        <v>5.7713448149505311</v>
      </c>
      <c r="J144" s="52">
        <v>6.2062645784738422</v>
      </c>
      <c r="K144" s="52">
        <v>7.8112637560238802</v>
      </c>
      <c r="L144" s="53">
        <v>10.42960496830783</v>
      </c>
    </row>
    <row r="145" spans="2:12" ht="15" x14ac:dyDescent="0.3">
      <c r="B145" s="51" t="s">
        <v>249</v>
      </c>
      <c r="C145" s="52">
        <v>3.589232303090728</v>
      </c>
      <c r="D145" s="52">
        <v>2.7997128499641062</v>
      </c>
      <c r="E145" s="52">
        <v>6.2185478073328539</v>
      </c>
      <c r="F145" s="52">
        <v>4.6107331821617539</v>
      </c>
      <c r="G145" s="52">
        <v>5.5938141838830493</v>
      </c>
      <c r="H145" s="52">
        <v>6.5200314218381781</v>
      </c>
      <c r="I145" s="52">
        <v>5.384189139268563</v>
      </c>
      <c r="J145" s="52">
        <v>6.50058714980708</v>
      </c>
      <c r="K145" s="52">
        <v>7.7417939907888007</v>
      </c>
      <c r="L145" s="53">
        <v>10.397376543209877</v>
      </c>
    </row>
    <row r="146" spans="2:12" ht="15" x14ac:dyDescent="0.3">
      <c r="B146" s="51" t="s">
        <v>250</v>
      </c>
      <c r="C146" s="52">
        <v>3.7677878395860285</v>
      </c>
      <c r="D146" s="52">
        <v>2.887323943661972</v>
      </c>
      <c r="E146" s="52">
        <v>6.2387306166606562</v>
      </c>
      <c r="F146" s="52">
        <v>4.6704957678355505</v>
      </c>
      <c r="G146" s="52">
        <v>5.7209645669291342</v>
      </c>
      <c r="H146" s="52">
        <v>6.551085230280572</v>
      </c>
      <c r="I146" s="52">
        <v>5.4099274958170662</v>
      </c>
      <c r="J146" s="52">
        <v>6.3943161634103021</v>
      </c>
      <c r="K146" s="52">
        <v>7.6238133784678777</v>
      </c>
      <c r="L146" s="53">
        <v>10.532392559332905</v>
      </c>
    </row>
    <row r="147" spans="2:12" ht="15" x14ac:dyDescent="0.3">
      <c r="B147" s="51" t="s">
        <v>251</v>
      </c>
      <c r="C147" s="52">
        <v>3.5532994923857872</v>
      </c>
      <c r="D147" s="52">
        <v>2.8551532033426184</v>
      </c>
      <c r="E147" s="52">
        <v>6.3583815028901727</v>
      </c>
      <c r="F147" s="52">
        <v>4.740718011660018</v>
      </c>
      <c r="G147" s="52">
        <v>5.7627541474366968</v>
      </c>
      <c r="H147" s="52">
        <v>6.4374834085479158</v>
      </c>
      <c r="I147" s="52">
        <v>5.3856258209795458</v>
      </c>
      <c r="J147" s="52">
        <v>6.2505322319679815</v>
      </c>
      <c r="K147" s="52">
        <v>7.6212982792999036</v>
      </c>
      <c r="L147" s="53">
        <v>10.353959436765276</v>
      </c>
    </row>
    <row r="148" spans="2:12" ht="15" x14ac:dyDescent="0.3">
      <c r="B148" s="51" t="s">
        <v>252</v>
      </c>
      <c r="C148" s="52">
        <v>3.5370772572137761</v>
      </c>
      <c r="D148" s="52">
        <v>3.1144211238997968</v>
      </c>
      <c r="E148" s="52">
        <v>6.8222621184919214</v>
      </c>
      <c r="F148" s="52">
        <v>4.9834931614526017</v>
      </c>
      <c r="G148" s="52">
        <v>5.8168942842690949</v>
      </c>
      <c r="H148" s="52">
        <v>6.554485004749627</v>
      </c>
      <c r="I148" s="52">
        <v>5.4790618174912167</v>
      </c>
      <c r="J148" s="52">
        <v>6.3108888697301495</v>
      </c>
      <c r="K148" s="52">
        <v>7.7882545103571159</v>
      </c>
      <c r="L148" s="53">
        <v>10.173537191148958</v>
      </c>
    </row>
    <row r="149" spans="2:12" ht="15" x14ac:dyDescent="0.3">
      <c r="B149" s="51" t="s">
        <v>253</v>
      </c>
      <c r="C149" s="52">
        <v>3.4805274455688444</v>
      </c>
      <c r="D149" s="52">
        <v>2.7498323272971161</v>
      </c>
      <c r="E149" s="52">
        <v>7.8386605783866052</v>
      </c>
      <c r="F149" s="52">
        <v>5.2125753380029316</v>
      </c>
      <c r="G149" s="52">
        <v>5.8426382757725266</v>
      </c>
      <c r="H149" s="52">
        <v>6.9682495082888458</v>
      </c>
      <c r="I149" s="52">
        <v>5.7724621923495114</v>
      </c>
      <c r="J149" s="52">
        <v>6.4397262677662743</v>
      </c>
      <c r="K149" s="52">
        <v>8.1159636309435079</v>
      </c>
      <c r="L149" s="53">
        <v>10.230312520388857</v>
      </c>
    </row>
    <row r="150" spans="2:12" ht="15" x14ac:dyDescent="0.3">
      <c r="B150" s="51" t="s">
        <v>254</v>
      </c>
      <c r="C150" s="52">
        <v>3.5303146584804295</v>
      </c>
      <c r="D150" s="52">
        <v>3.5317200784826683</v>
      </c>
      <c r="E150" s="52">
        <v>7.5996990218209177</v>
      </c>
      <c r="F150" s="52">
        <v>5.4907118198257434</v>
      </c>
      <c r="G150" s="52">
        <v>6.0594111461619349</v>
      </c>
      <c r="H150" s="52">
        <v>7.2242804217725842</v>
      </c>
      <c r="I150" s="52">
        <v>5.9750623441396504</v>
      </c>
      <c r="J150" s="52">
        <v>6.5373186505855623</v>
      </c>
      <c r="K150" s="52">
        <v>7.9896907216494837</v>
      </c>
      <c r="L150" s="53">
        <v>10.38826126477081</v>
      </c>
    </row>
    <row r="151" spans="2:12" ht="15" x14ac:dyDescent="0.3">
      <c r="B151" s="51" t="s">
        <v>255</v>
      </c>
      <c r="C151" s="52">
        <v>3.4729626808834726</v>
      </c>
      <c r="D151" s="52">
        <v>3.2701111837802483</v>
      </c>
      <c r="E151" s="52">
        <v>7.5630252100840334</v>
      </c>
      <c r="F151" s="52">
        <v>5.7622052474261043</v>
      </c>
      <c r="G151" s="52">
        <v>6.0441020191285864</v>
      </c>
      <c r="H151" s="52">
        <v>7.1073205401563619</v>
      </c>
      <c r="I151" s="52">
        <v>6.132552030713275</v>
      </c>
      <c r="J151" s="52">
        <v>6.5507904620490871</v>
      </c>
      <c r="K151" s="52">
        <v>7.6967718534639102</v>
      </c>
      <c r="L151" s="53">
        <v>10.350831936024765</v>
      </c>
    </row>
    <row r="152" spans="2:12" ht="15" x14ac:dyDescent="0.3">
      <c r="B152" s="51" t="s">
        <v>256</v>
      </c>
      <c r="C152" s="52">
        <v>3.4258979776637486</v>
      </c>
      <c r="D152" s="52">
        <v>2.8647568287808127</v>
      </c>
      <c r="E152" s="52">
        <v>8.013052936910805</v>
      </c>
      <c r="F152" s="52">
        <v>5.7401315789473681</v>
      </c>
      <c r="G152" s="52">
        <v>5.9620236356393574</v>
      </c>
      <c r="H152" s="52">
        <v>6.4350064350064349</v>
      </c>
      <c r="I152" s="52">
        <v>6.4094775212636694</v>
      </c>
      <c r="J152" s="52">
        <v>6.476274165202109</v>
      </c>
      <c r="K152" s="52">
        <v>7.5899956628596206</v>
      </c>
      <c r="L152" s="53">
        <v>10.239524824068694</v>
      </c>
    </row>
    <row r="153" spans="2:12" ht="15" x14ac:dyDescent="0.3">
      <c r="B153" s="51" t="s">
        <v>257</v>
      </c>
      <c r="C153" s="52">
        <v>3.3490637844420768</v>
      </c>
      <c r="D153" s="52">
        <v>3.0343007915567282</v>
      </c>
      <c r="E153" s="52">
        <v>7.4642857142857153</v>
      </c>
      <c r="F153" s="52">
        <v>5.6947227788911157</v>
      </c>
      <c r="G153" s="52">
        <v>5.8026822467135837</v>
      </c>
      <c r="H153" s="52">
        <v>6.3148788927335637</v>
      </c>
      <c r="I153" s="52">
        <v>6.2212687710695675</v>
      </c>
      <c r="J153" s="52">
        <v>6.4649485442870969</v>
      </c>
      <c r="K153" s="52">
        <v>7.6493339063171462</v>
      </c>
      <c r="L153" s="53">
        <v>10.123250738220566</v>
      </c>
    </row>
    <row r="154" spans="2:12" ht="15" x14ac:dyDescent="0.3">
      <c r="B154" s="51" t="s">
        <v>258</v>
      </c>
      <c r="C154" s="52">
        <v>3.4660991182730312</v>
      </c>
      <c r="D154" s="52">
        <v>3.2722513089005236</v>
      </c>
      <c r="E154" s="52">
        <v>7.4192403265885689</v>
      </c>
      <c r="F154" s="52">
        <v>5.6900931414055878</v>
      </c>
      <c r="G154" s="52">
        <v>5.888594164456233</v>
      </c>
      <c r="H154" s="52">
        <v>6.4660784030088241</v>
      </c>
      <c r="I154" s="52">
        <v>6.2902730899048782</v>
      </c>
      <c r="J154" s="52">
        <v>6.5312554718963396</v>
      </c>
      <c r="K154" s="52">
        <v>7.8145034905257162</v>
      </c>
      <c r="L154" s="53">
        <v>9.9993647163458483</v>
      </c>
    </row>
    <row r="155" spans="2:12" ht="15" x14ac:dyDescent="0.3">
      <c r="B155" s="51" t="s">
        <v>259</v>
      </c>
      <c r="C155" s="52">
        <v>3.407880724174654</v>
      </c>
      <c r="D155" s="52">
        <v>3.6199095022624439</v>
      </c>
      <c r="E155" s="52">
        <v>7.6651359943482866</v>
      </c>
      <c r="F155" s="52">
        <v>5.4493628437290411</v>
      </c>
      <c r="G155" s="52">
        <v>5.866032500990884</v>
      </c>
      <c r="H155" s="52">
        <v>6.4726324934839266</v>
      </c>
      <c r="I155" s="52">
        <v>6.2774767406195684</v>
      </c>
      <c r="J155" s="52">
        <v>6.5005228302544449</v>
      </c>
      <c r="K155" s="52">
        <v>7.804355587290253</v>
      </c>
      <c r="L155" s="53">
        <v>10.309017223910841</v>
      </c>
    </row>
    <row r="156" spans="2:12" ht="15" x14ac:dyDescent="0.3">
      <c r="B156" s="51" t="s">
        <v>260</v>
      </c>
      <c r="C156" s="52">
        <v>3.5074283963853579</v>
      </c>
      <c r="D156" s="52">
        <v>3.9697542533081283</v>
      </c>
      <c r="E156" s="52">
        <v>7.9670329670329663</v>
      </c>
      <c r="F156" s="52">
        <v>5.6672760511883</v>
      </c>
      <c r="G156" s="52">
        <v>6.2234042553191493</v>
      </c>
      <c r="H156" s="52">
        <v>6.5734467348998127</v>
      </c>
      <c r="I156" s="52">
        <v>6.4089521871820958</v>
      </c>
      <c r="J156" s="52">
        <v>6.9190600522193213</v>
      </c>
      <c r="K156" s="52">
        <v>7.8277046365197487</v>
      </c>
      <c r="L156" s="53">
        <v>10.752351097178684</v>
      </c>
    </row>
    <row r="157" spans="2:12" ht="15" x14ac:dyDescent="0.3">
      <c r="B157" s="51" t="s">
        <v>261</v>
      </c>
      <c r="C157" s="52">
        <v>3.4372135655362053</v>
      </c>
      <c r="D157" s="52">
        <v>3.4722222222222223</v>
      </c>
      <c r="E157" s="52">
        <v>8.2537517053205995</v>
      </c>
      <c r="F157" s="52">
        <v>5.5812417437252311</v>
      </c>
      <c r="G157" s="52">
        <v>6.1078794288736118</v>
      </c>
      <c r="H157" s="52">
        <v>7.0621872766261609</v>
      </c>
      <c r="I157" s="52">
        <v>6.561546286876907</v>
      </c>
      <c r="J157" s="52">
        <v>6.856143419326628</v>
      </c>
      <c r="K157" s="52">
        <v>8.0146635997699835</v>
      </c>
      <c r="L157" s="53">
        <v>10.736312146003776</v>
      </c>
    </row>
    <row r="158" spans="2:12" ht="15" x14ac:dyDescent="0.3">
      <c r="B158" s="51" t="s">
        <v>262</v>
      </c>
      <c r="C158" s="52">
        <v>3.3425329653480529</v>
      </c>
      <c r="D158" s="52">
        <v>3.5669586983729662</v>
      </c>
      <c r="E158" s="52">
        <v>8.4618019869818433</v>
      </c>
      <c r="F158" s="52">
        <v>5.7484631998670874</v>
      </c>
      <c r="G158" s="52">
        <v>6.0469433762100522</v>
      </c>
      <c r="H158" s="52">
        <v>7.2698594780613703</v>
      </c>
      <c r="I158" s="52">
        <v>6.5814826082547402</v>
      </c>
      <c r="J158" s="52">
        <v>6.8457082675092149</v>
      </c>
      <c r="K158" s="52">
        <v>8.3513163573586535</v>
      </c>
      <c r="L158" s="53">
        <v>10.922421356059656</v>
      </c>
    </row>
    <row r="159" spans="2:12" ht="15" x14ac:dyDescent="0.3">
      <c r="B159" s="51" t="s">
        <v>263</v>
      </c>
      <c r="C159" s="52">
        <v>3.5217654171704957</v>
      </c>
      <c r="D159" s="52">
        <v>3.6969696969696972</v>
      </c>
      <c r="E159" s="52">
        <v>7.6122316200390365</v>
      </c>
      <c r="F159" s="52">
        <v>5.9923853666611491</v>
      </c>
      <c r="G159" s="52">
        <v>6.118115461181155</v>
      </c>
      <c r="H159" s="52">
        <v>7.3535699016673801</v>
      </c>
      <c r="I159" s="52">
        <v>6.5536953858717846</v>
      </c>
      <c r="J159" s="52">
        <v>6.7695545422658707</v>
      </c>
      <c r="K159" s="52">
        <v>8.5675267735211662</v>
      </c>
      <c r="L159" s="53">
        <v>11.053389247042624</v>
      </c>
    </row>
    <row r="160" spans="2:12" ht="15" x14ac:dyDescent="0.3">
      <c r="B160" s="51" t="s">
        <v>264</v>
      </c>
      <c r="C160" s="52">
        <v>3.4324604231395175</v>
      </c>
      <c r="D160" s="52">
        <v>3.666469544648137</v>
      </c>
      <c r="E160" s="52">
        <v>7.9329962073324909</v>
      </c>
      <c r="F160" s="52">
        <v>6.1762778505897771</v>
      </c>
      <c r="G160" s="52">
        <v>6.397884996695308</v>
      </c>
      <c r="H160" s="52">
        <v>7.5450290738902286</v>
      </c>
      <c r="I160" s="52">
        <v>6.9563464058876905</v>
      </c>
      <c r="J160" s="52">
        <v>6.9820212951649498</v>
      </c>
      <c r="K160" s="52">
        <v>8.9159212880143119</v>
      </c>
      <c r="L160" s="53">
        <v>11.305418719211822</v>
      </c>
    </row>
    <row r="161" spans="2:12" ht="15" x14ac:dyDescent="0.3">
      <c r="B161" s="51" t="s">
        <v>265</v>
      </c>
      <c r="C161" s="52">
        <v>3.5312770250792735</v>
      </c>
      <c r="D161" s="52">
        <v>3.9147956246401843</v>
      </c>
      <c r="E161" s="52">
        <v>7.8716318498334852</v>
      </c>
      <c r="F161" s="52">
        <v>6.0415659739004344</v>
      </c>
      <c r="G161" s="52">
        <v>6.390532544378698</v>
      </c>
      <c r="H161" s="52">
        <v>7.488365533775208</v>
      </c>
      <c r="I161" s="52">
        <v>7.0879676440849346</v>
      </c>
      <c r="J161" s="52">
        <v>7.0530059859460401</v>
      </c>
      <c r="K161" s="52">
        <v>8.97709489258785</v>
      </c>
      <c r="L161" s="53">
        <v>11.25419591089411</v>
      </c>
    </row>
    <row r="162" spans="2:12" ht="15" x14ac:dyDescent="0.3">
      <c r="B162" s="51" t="s">
        <v>266</v>
      </c>
      <c r="C162" s="52">
        <v>3.6213287710293693</v>
      </c>
      <c r="D162" s="52">
        <v>3.6996735582154514</v>
      </c>
      <c r="E162" s="52">
        <v>7.4618096357226795</v>
      </c>
      <c r="F162" s="52">
        <v>5.9218950064020488</v>
      </c>
      <c r="G162" s="52">
        <v>6.6350085740667462</v>
      </c>
      <c r="H162" s="52">
        <v>7.7575243747350573</v>
      </c>
      <c r="I162" s="52">
        <v>7.3872237359975781</v>
      </c>
      <c r="J162" s="52">
        <v>7.1602152404096504</v>
      </c>
      <c r="K162" s="52">
        <v>9.000778981658522</v>
      </c>
      <c r="L162" s="53">
        <v>11.179598743050519</v>
      </c>
    </row>
    <row r="163" spans="2:12" ht="15" x14ac:dyDescent="0.3">
      <c r="B163" s="51" t="s">
        <v>267</v>
      </c>
      <c r="C163" s="52">
        <v>3.6643356643356642</v>
      </c>
      <c r="D163" s="52">
        <v>3.3519553072625698</v>
      </c>
      <c r="E163" s="52">
        <v>6.8806013298641222</v>
      </c>
      <c r="F163" s="52">
        <v>5.7994492143204273</v>
      </c>
      <c r="G163" s="52">
        <v>6.6780821917808222</v>
      </c>
      <c r="H163" s="52">
        <v>7.7480807506397493</v>
      </c>
      <c r="I163" s="52">
        <v>7.3682047066077487</v>
      </c>
      <c r="J163" s="52">
        <v>7.2892737232726628</v>
      </c>
      <c r="K163" s="52">
        <v>9.490509490509492</v>
      </c>
      <c r="L163" s="53">
        <v>11.306759934873064</v>
      </c>
    </row>
    <row r="164" spans="2:12" ht="15" x14ac:dyDescent="0.3">
      <c r="B164" s="51" t="s">
        <v>268</v>
      </c>
      <c r="C164" s="52">
        <v>3.7052284890901608</v>
      </c>
      <c r="D164" s="52">
        <v>3.6266924564796903</v>
      </c>
      <c r="E164" s="52">
        <v>6.7467904944004369</v>
      </c>
      <c r="F164" s="52">
        <v>5.858007004138809</v>
      </c>
      <c r="G164" s="52">
        <v>7.0281653066596474</v>
      </c>
      <c r="H164" s="52">
        <v>7.7567836340389258</v>
      </c>
      <c r="I164" s="52">
        <v>7.5370675453047777</v>
      </c>
      <c r="J164" s="52">
        <v>7.767762460233298</v>
      </c>
      <c r="K164" s="52">
        <v>10.024310024310026</v>
      </c>
      <c r="L164" s="53">
        <v>11.864707972988981</v>
      </c>
    </row>
    <row r="165" spans="2:12" ht="15" x14ac:dyDescent="0.3">
      <c r="B165" s="51" t="s">
        <v>269</v>
      </c>
      <c r="C165" s="52">
        <v>3.7755775577557755</v>
      </c>
      <c r="D165" s="52">
        <v>3.2447048219918879</v>
      </c>
      <c r="E165" s="52">
        <v>6.8806161745827987</v>
      </c>
      <c r="F165" s="52">
        <v>6.0671388974437939</v>
      </c>
      <c r="G165" s="52">
        <v>7.3443390094891452</v>
      </c>
      <c r="H165" s="52">
        <v>8.0590717299578056</v>
      </c>
      <c r="I165" s="52">
        <v>8.189523128765444</v>
      </c>
      <c r="J165" s="52">
        <v>8.1557484872401993</v>
      </c>
      <c r="K165" s="52">
        <v>10.053248136315229</v>
      </c>
      <c r="L165" s="53">
        <v>12.269902684957206</v>
      </c>
    </row>
    <row r="166" spans="2:12" ht="15" x14ac:dyDescent="0.3">
      <c r="B166" s="51" t="s">
        <v>270</v>
      </c>
      <c r="C166" s="52">
        <v>3.7123269952140734</v>
      </c>
      <c r="D166" s="52">
        <v>3.0888030888030888</v>
      </c>
      <c r="E166" s="52">
        <v>6.8064118372379774</v>
      </c>
      <c r="F166" s="52">
        <v>6.1819830713422004</v>
      </c>
      <c r="G166" s="52">
        <v>7.6715843489416287</v>
      </c>
      <c r="H166" s="52">
        <v>8.3286595625350532</v>
      </c>
      <c r="I166" s="52">
        <v>8.5804224207961006</v>
      </c>
      <c r="J166" s="52">
        <v>8.6179853607528756</v>
      </c>
      <c r="K166" s="52">
        <v>10.407144363968779</v>
      </c>
      <c r="L166" s="53">
        <v>12.759438052841531</v>
      </c>
    </row>
    <row r="167" spans="2:12" ht="15" x14ac:dyDescent="0.3">
      <c r="B167" s="51" t="s">
        <v>271</v>
      </c>
      <c r="C167" s="52">
        <v>3.7964876033057848</v>
      </c>
      <c r="D167" s="52">
        <v>3.0402629416598193</v>
      </c>
      <c r="E167" s="52">
        <v>6.2293534686172718</v>
      </c>
      <c r="F167" s="52">
        <v>6.3912009512485142</v>
      </c>
      <c r="G167" s="52">
        <v>7.7411974068895386</v>
      </c>
      <c r="H167" s="52">
        <v>8.4658298465829844</v>
      </c>
      <c r="I167" s="52">
        <v>8.2794307891332473</v>
      </c>
      <c r="J167" s="52">
        <v>8.488421052631578</v>
      </c>
      <c r="K167" s="52">
        <v>10.180421211497565</v>
      </c>
      <c r="L167" s="53">
        <v>13.053652968036531</v>
      </c>
    </row>
    <row r="168" spans="2:12" ht="15" x14ac:dyDescent="0.3">
      <c r="B168" s="51" t="s">
        <v>272</v>
      </c>
      <c r="C168" s="52">
        <v>3.828623518687329</v>
      </c>
      <c r="D168" s="52">
        <v>2.7246848312322083</v>
      </c>
      <c r="E168" s="52">
        <v>5.9271217712177124</v>
      </c>
      <c r="F168" s="52">
        <v>6.5816178602493478</v>
      </c>
      <c r="G168" s="52">
        <v>7.8077314343845376</v>
      </c>
      <c r="H168" s="52">
        <v>8.8002224384818568</v>
      </c>
      <c r="I168" s="52">
        <v>8.5049768404454529</v>
      </c>
      <c r="J168" s="52">
        <v>8.6539263957272805</v>
      </c>
      <c r="K168" s="52">
        <v>10.369568160281576</v>
      </c>
      <c r="L168" s="53">
        <v>13.394919168591224</v>
      </c>
    </row>
    <row r="169" spans="2:12" ht="15" x14ac:dyDescent="0.3">
      <c r="B169" s="51" t="s">
        <v>273</v>
      </c>
      <c r="C169" s="52">
        <v>4.0588937524870676</v>
      </c>
      <c r="D169" s="52">
        <v>2.7149321266968327</v>
      </c>
      <c r="E169" s="52">
        <v>5.9832919394897264</v>
      </c>
      <c r="F169" s="52">
        <v>6.7645365572826712</v>
      </c>
      <c r="G169" s="52">
        <v>7.6980942828485457</v>
      </c>
      <c r="H169" s="52">
        <v>9.0207960336041868</v>
      </c>
      <c r="I169" s="52">
        <v>8.5621493947446119</v>
      </c>
      <c r="J169" s="52">
        <v>8.8066049537152864</v>
      </c>
      <c r="K169" s="52">
        <v>10.734386654912864</v>
      </c>
      <c r="L169" s="53">
        <v>13.601072445958778</v>
      </c>
    </row>
    <row r="170" spans="2:12" ht="15" x14ac:dyDescent="0.3">
      <c r="B170" s="51" t="s">
        <v>274</v>
      </c>
      <c r="C170" s="52">
        <v>4.1308089500860588</v>
      </c>
      <c r="D170" s="52">
        <v>2.9009531703273934</v>
      </c>
      <c r="E170" s="52">
        <v>5.9557696518502299</v>
      </c>
      <c r="F170" s="52">
        <v>7.1398275130779023</v>
      </c>
      <c r="G170" s="52">
        <v>8.084054388133497</v>
      </c>
      <c r="H170" s="52">
        <v>9.7865977980154959</v>
      </c>
      <c r="I170" s="52">
        <v>9.4328533646782251</v>
      </c>
      <c r="J170" s="52">
        <v>9.2519360685450653</v>
      </c>
      <c r="K170" s="52">
        <v>11.140262361251262</v>
      </c>
      <c r="L170" s="53">
        <v>14.386560140089747</v>
      </c>
    </row>
    <row r="171" spans="2:12" ht="15" x14ac:dyDescent="0.3">
      <c r="B171" s="51" t="s">
        <v>275</v>
      </c>
      <c r="C171" s="52">
        <v>4.3437832093517539</v>
      </c>
      <c r="D171" s="52">
        <v>2.5840853158326498</v>
      </c>
      <c r="E171" s="52">
        <v>6.3288432756040196</v>
      </c>
      <c r="F171" s="52">
        <v>7.7072359301358473</v>
      </c>
      <c r="G171" s="52">
        <v>8.4700449629359582</v>
      </c>
      <c r="H171" s="52">
        <v>10.130010834236186</v>
      </c>
      <c r="I171" s="52">
        <v>9.6359949792410937</v>
      </c>
      <c r="J171" s="52">
        <v>9.4602342534196087</v>
      </c>
      <c r="K171" s="52">
        <v>11.158427041053963</v>
      </c>
      <c r="L171" s="53">
        <v>14.771325934266258</v>
      </c>
    </row>
    <row r="172" spans="2:12" ht="15" x14ac:dyDescent="0.3">
      <c r="B172" s="51" t="s">
        <v>276</v>
      </c>
      <c r="C172" s="52">
        <v>4.4680851063829792</v>
      </c>
      <c r="D172" s="52">
        <v>2.8439983270598077</v>
      </c>
      <c r="E172" s="52">
        <v>6.096006796941376</v>
      </c>
      <c r="F172" s="52">
        <v>7.5110253583241455</v>
      </c>
      <c r="G172" s="52">
        <v>8.3881775756850541</v>
      </c>
      <c r="H172" s="52">
        <v>10.369872225958305</v>
      </c>
      <c r="I172" s="52">
        <v>9.4967301677566098</v>
      </c>
      <c r="J172" s="52">
        <v>9.6382617140082552</v>
      </c>
      <c r="K172" s="52">
        <v>11.470684572551589</v>
      </c>
      <c r="L172" s="53">
        <v>15.163117591524177</v>
      </c>
    </row>
    <row r="173" spans="2:12" ht="15" x14ac:dyDescent="0.3">
      <c r="B173" s="51" t="s">
        <v>277</v>
      </c>
      <c r="C173" s="52">
        <v>4.5340714379860287</v>
      </c>
      <c r="D173" s="52">
        <v>2.8080469404861694</v>
      </c>
      <c r="E173" s="52">
        <v>6.1580496006725518</v>
      </c>
      <c r="F173" s="52">
        <v>7.6035302104548537</v>
      </c>
      <c r="G173" s="52">
        <v>8.5348506401137971</v>
      </c>
      <c r="H173" s="52">
        <v>10.522823779193207</v>
      </c>
      <c r="I173" s="52">
        <v>9.5417333207866761</v>
      </c>
      <c r="J173" s="52">
        <v>9.4602159136345474</v>
      </c>
      <c r="K173" s="52">
        <v>11.745703579273808</v>
      </c>
      <c r="L173" s="53">
        <v>15.420847839442967</v>
      </c>
    </row>
    <row r="174" spans="2:12" ht="15" x14ac:dyDescent="0.3">
      <c r="B174" s="51" t="s">
        <v>278</v>
      </c>
      <c r="C174" s="52">
        <v>4.6373365041617118</v>
      </c>
      <c r="D174" s="52">
        <v>3.0378693300041615</v>
      </c>
      <c r="E174" s="52">
        <v>6.9132170624080684</v>
      </c>
      <c r="F174" s="52">
        <v>7.8131292790978648</v>
      </c>
      <c r="G174" s="52">
        <v>9.0941052384858772</v>
      </c>
      <c r="H174" s="52">
        <v>11.204121056020606</v>
      </c>
      <c r="I174" s="52">
        <v>10.011123470522804</v>
      </c>
      <c r="J174" s="52">
        <v>10.40398450470393</v>
      </c>
      <c r="K174" s="52">
        <v>12.609523809523809</v>
      </c>
      <c r="L174" s="53">
        <v>16.03937751702879</v>
      </c>
    </row>
    <row r="175" spans="2:12" ht="15" x14ac:dyDescent="0.3">
      <c r="B175" s="51" t="s">
        <v>279</v>
      </c>
      <c r="C175" s="52">
        <v>4.8831440135787965</v>
      </c>
      <c r="D175" s="52">
        <v>3.3857315598548974</v>
      </c>
      <c r="E175" s="52">
        <v>7.3483098887255931</v>
      </c>
      <c r="F175" s="52">
        <v>8.0877405463598429</v>
      </c>
      <c r="G175" s="52">
        <v>9.1875650063561771</v>
      </c>
      <c r="H175" s="52">
        <v>11.35811933052255</v>
      </c>
      <c r="I175" s="52">
        <v>10.099352839303618</v>
      </c>
      <c r="J175" s="52">
        <v>10.639294356412458</v>
      </c>
      <c r="K175" s="52">
        <v>12.630061426601479</v>
      </c>
      <c r="L175" s="53">
        <v>16.257951731170785</v>
      </c>
    </row>
    <row r="176" spans="2:12" ht="15" x14ac:dyDescent="0.3">
      <c r="B176" s="51" t="s">
        <v>280</v>
      </c>
      <c r="C176" s="52">
        <v>4.9279464745239325</v>
      </c>
      <c r="D176" s="52">
        <v>3.3918128654970756</v>
      </c>
      <c r="E176" s="52">
        <v>7.5598488030239404</v>
      </c>
      <c r="F176" s="52">
        <v>8.1975967957276374</v>
      </c>
      <c r="G176" s="52">
        <v>9.2507469547230521</v>
      </c>
      <c r="H176" s="52">
        <v>11.446557040082221</v>
      </c>
      <c r="I176" s="52">
        <v>10.31161987825929</v>
      </c>
      <c r="J176" s="52">
        <v>10.908243337735996</v>
      </c>
      <c r="K176" s="52">
        <v>12.688914934303869</v>
      </c>
      <c r="L176" s="53">
        <v>16.584252567516167</v>
      </c>
    </row>
    <row r="177" spans="2:12" ht="15" x14ac:dyDescent="0.3">
      <c r="B177" s="51" t="s">
        <v>281</v>
      </c>
      <c r="C177" s="52">
        <v>5.1469660653462848</v>
      </c>
      <c r="D177" s="52">
        <v>3.8270187523918864</v>
      </c>
      <c r="E177" s="52">
        <v>7.8158005914659903</v>
      </c>
      <c r="F177" s="52">
        <v>8.3421891604675871</v>
      </c>
      <c r="G177" s="52">
        <v>10.070123002643982</v>
      </c>
      <c r="H177" s="52">
        <v>12.037273423538423</v>
      </c>
      <c r="I177" s="52">
        <v>11.005471342721322</v>
      </c>
      <c r="J177" s="52">
        <v>11.378787878787879</v>
      </c>
      <c r="K177" s="52">
        <v>13.084223721124575</v>
      </c>
      <c r="L177" s="53">
        <v>17.26745534678729</v>
      </c>
    </row>
    <row r="178" spans="2:12" ht="15" x14ac:dyDescent="0.3">
      <c r="B178" s="51" t="s">
        <v>282</v>
      </c>
      <c r="C178" s="52">
        <v>5.1741293532338304</v>
      </c>
      <c r="D178" s="52">
        <v>4.3559195830230824</v>
      </c>
      <c r="E178" s="52">
        <v>8.0718459207963633</v>
      </c>
      <c r="F178" s="52">
        <v>8.0525338286017512</v>
      </c>
      <c r="G178" s="52">
        <v>10.468192798803635</v>
      </c>
      <c r="H178" s="52">
        <v>12.834835597308619</v>
      </c>
      <c r="I178" s="52">
        <v>11.798993199682064</v>
      </c>
      <c r="J178" s="52">
        <v>12.283800691837786</v>
      </c>
      <c r="K178" s="52">
        <v>13.889049574825012</v>
      </c>
      <c r="L178" s="53">
        <v>17.490765054074505</v>
      </c>
    </row>
    <row r="179" spans="2:12" ht="15" x14ac:dyDescent="0.3">
      <c r="B179" s="51" t="s">
        <v>283</v>
      </c>
      <c r="C179" s="52">
        <v>5.1916248316395253</v>
      </c>
      <c r="D179" s="52">
        <v>4.2862332001452961</v>
      </c>
      <c r="E179" s="52">
        <v>8.5322723253757733</v>
      </c>
      <c r="F179" s="52">
        <v>8.2144743792921293</v>
      </c>
      <c r="G179" s="52">
        <v>11.090867683898884</v>
      </c>
      <c r="H179" s="52">
        <v>13.747034586090647</v>
      </c>
      <c r="I179" s="52">
        <v>12.048716833405829</v>
      </c>
      <c r="J179" s="52">
        <v>12.97966781214204</v>
      </c>
      <c r="K179" s="52">
        <v>14.136242208370437</v>
      </c>
      <c r="L179" s="53">
        <v>17.850692354003613</v>
      </c>
    </row>
    <row r="180" spans="2:12" ht="15" x14ac:dyDescent="0.3">
      <c r="B180" s="51" t="s">
        <v>284</v>
      </c>
      <c r="C180" s="52">
        <v>5.3385576098934742</v>
      </c>
      <c r="D180" s="52">
        <v>4.6165301563663439</v>
      </c>
      <c r="E180" s="52">
        <v>9.1015169194865813</v>
      </c>
      <c r="F180" s="52">
        <v>8.4482527781496852</v>
      </c>
      <c r="G180" s="52">
        <v>11.420740063956144</v>
      </c>
      <c r="H180" s="52">
        <v>14.50790095806893</v>
      </c>
      <c r="I180" s="52">
        <v>12.665748234888927</v>
      </c>
      <c r="J180" s="52">
        <v>13.451740730257573</v>
      </c>
      <c r="K180" s="52">
        <v>14.297372286600293</v>
      </c>
      <c r="L180" s="53">
        <v>18.064434724091523</v>
      </c>
    </row>
    <row r="181" spans="2:12" ht="15" x14ac:dyDescent="0.3">
      <c r="B181" s="51" t="s">
        <v>285</v>
      </c>
      <c r="C181" s="52">
        <v>5.5441478439425058</v>
      </c>
      <c r="D181" s="52">
        <v>4.5351473922902494</v>
      </c>
      <c r="E181" s="52">
        <v>8.5630641619907308</v>
      </c>
      <c r="F181" s="52">
        <v>8.1958344603732769</v>
      </c>
      <c r="G181" s="52">
        <v>11.106006661306994</v>
      </c>
      <c r="H181" s="52">
        <v>14.318297009630005</v>
      </c>
      <c r="I181" s="52">
        <v>12.681638044914134</v>
      </c>
      <c r="J181" s="52">
        <v>12.870509249339332</v>
      </c>
      <c r="K181" s="52">
        <v>13.905996758508914</v>
      </c>
      <c r="L181" s="53">
        <v>17.751822398939694</v>
      </c>
    </row>
    <row r="182" spans="2:12" ht="15" x14ac:dyDescent="0.3">
      <c r="B182" s="51" t="s">
        <v>286</v>
      </c>
      <c r="C182" s="52">
        <v>5.4642813678958255</v>
      </c>
      <c r="D182" s="52">
        <v>4.2</v>
      </c>
      <c r="E182" s="52">
        <v>8.3612903225806452</v>
      </c>
      <c r="F182" s="52">
        <v>8.0631868131868139</v>
      </c>
      <c r="G182" s="52">
        <v>10.961135676053061</v>
      </c>
      <c r="H182" s="52">
        <v>13.984135107471854</v>
      </c>
      <c r="I182" s="52">
        <v>12.452124343101453</v>
      </c>
      <c r="J182" s="52">
        <v>12.712046381790854</v>
      </c>
      <c r="K182" s="52">
        <v>13.887103684661525</v>
      </c>
      <c r="L182" s="53">
        <v>17.683970336565888</v>
      </c>
    </row>
    <row r="183" spans="2:12" ht="15" x14ac:dyDescent="0.3">
      <c r="B183" s="51" t="s">
        <v>287</v>
      </c>
      <c r="C183" s="52">
        <v>5.4923057675466032</v>
      </c>
      <c r="D183" s="52">
        <v>4.3199315654405472</v>
      </c>
      <c r="E183" s="52">
        <v>8.2399103139013459</v>
      </c>
      <c r="F183" s="52">
        <v>8.3080040526849039</v>
      </c>
      <c r="G183" s="52">
        <v>10.926993275696447</v>
      </c>
      <c r="H183" s="52">
        <v>13.607760880964866</v>
      </c>
      <c r="I183" s="52">
        <v>12.242677065384964</v>
      </c>
      <c r="J183" s="52">
        <v>12.583542939274164</v>
      </c>
      <c r="K183" s="52">
        <v>13.864845976022794</v>
      </c>
      <c r="L183" s="53">
        <v>17.653544593270173</v>
      </c>
    </row>
    <row r="184" spans="2:12" ht="15" x14ac:dyDescent="0.3">
      <c r="B184" s="51" t="s">
        <v>288</v>
      </c>
      <c r="C184" s="52">
        <v>5.4089365037888681</v>
      </c>
      <c r="D184" s="52">
        <v>3.8862559241706158</v>
      </c>
      <c r="E184" s="52">
        <v>7.711837511900983</v>
      </c>
      <c r="F184" s="52">
        <v>8.1219853742025823</v>
      </c>
      <c r="G184" s="52">
        <v>10.12559886054642</v>
      </c>
      <c r="H184" s="52">
        <v>12.654277202440062</v>
      </c>
      <c r="I184" s="52">
        <v>11.380761326940014</v>
      </c>
      <c r="J184" s="52">
        <v>12.228114672200446</v>
      </c>
      <c r="K184" s="52">
        <v>13.517516377100542</v>
      </c>
      <c r="L184" s="53">
        <v>17.425725717204394</v>
      </c>
    </row>
    <row r="185" spans="2:12" ht="15" x14ac:dyDescent="0.3">
      <c r="B185" s="51" t="s">
        <v>289</v>
      </c>
      <c r="C185" s="52">
        <v>5.678317932235168</v>
      </c>
      <c r="D185" s="52">
        <v>3.382663847780127</v>
      </c>
      <c r="E185" s="52">
        <v>7.0685324721923211</v>
      </c>
      <c r="F185" s="52">
        <v>7.8548843401564312</v>
      </c>
      <c r="G185" s="52">
        <v>9.7137430470763793</v>
      </c>
      <c r="H185" s="52">
        <v>11.948090692124106</v>
      </c>
      <c r="I185" s="52">
        <v>10.981993299832496</v>
      </c>
      <c r="J185" s="52">
        <v>11.532846715328466</v>
      </c>
      <c r="K185" s="52">
        <v>13.195435092724678</v>
      </c>
      <c r="L185" s="53">
        <v>17.751029174870233</v>
      </c>
    </row>
    <row r="186" spans="2:12" ht="15" x14ac:dyDescent="0.3">
      <c r="B186" s="51" t="s">
        <v>290</v>
      </c>
      <c r="C186" s="52">
        <v>6.1497326203208562</v>
      </c>
      <c r="D186" s="52">
        <v>3.7183098591549295</v>
      </c>
      <c r="E186" s="52">
        <v>7.5614366729678641</v>
      </c>
      <c r="F186" s="52">
        <v>7.9580611894121684</v>
      </c>
      <c r="G186" s="52">
        <v>9.8948242457791302</v>
      </c>
      <c r="H186" s="52">
        <v>11.813770094024871</v>
      </c>
      <c r="I186" s="52">
        <v>11.654483681663748</v>
      </c>
      <c r="J186" s="52">
        <v>11.933002083667255</v>
      </c>
      <c r="K186" s="52">
        <v>13.589199386864756</v>
      </c>
      <c r="L186" s="53">
        <v>17.925892453682785</v>
      </c>
    </row>
    <row r="187" spans="2:12" ht="15" x14ac:dyDescent="0.3">
      <c r="B187" s="51" t="s">
        <v>291</v>
      </c>
      <c r="C187" s="52">
        <v>6.126052703069818</v>
      </c>
      <c r="D187" s="52">
        <v>3.8846380223660977</v>
      </c>
      <c r="E187" s="52">
        <v>7.9718640093786641</v>
      </c>
      <c r="F187" s="52">
        <v>8.2437275985663092</v>
      </c>
      <c r="G187" s="52">
        <v>10.113652711840022</v>
      </c>
      <c r="H187" s="52">
        <v>12.101022621629996</v>
      </c>
      <c r="I187" s="52">
        <v>11.913542306904324</v>
      </c>
      <c r="J187" s="52">
        <v>12.471512770137524</v>
      </c>
      <c r="K187" s="52">
        <v>14.134788413536889</v>
      </c>
      <c r="L187" s="53">
        <v>18.057595584635241</v>
      </c>
    </row>
    <row r="188" spans="2:12" ht="15" x14ac:dyDescent="0.3">
      <c r="B188" s="51" t="s">
        <v>292</v>
      </c>
      <c r="C188" s="52">
        <v>6.1448630613096062</v>
      </c>
      <c r="D188" s="52">
        <v>4.0894568690095845</v>
      </c>
      <c r="E188" s="52">
        <v>8.7171052631578938</v>
      </c>
      <c r="F188" s="52">
        <v>8.3317695627697503</v>
      </c>
      <c r="G188" s="52">
        <v>10.248858783684287</v>
      </c>
      <c r="H188" s="52">
        <v>12.445550715619166</v>
      </c>
      <c r="I188" s="52">
        <v>12.117503059975521</v>
      </c>
      <c r="J188" s="52">
        <v>12.826510721247564</v>
      </c>
      <c r="K188" s="52">
        <v>14.448427382053655</v>
      </c>
      <c r="L188" s="53">
        <v>18.290966663734718</v>
      </c>
    </row>
    <row r="189" spans="2:12" ht="15" x14ac:dyDescent="0.3">
      <c r="B189" s="51" t="s">
        <v>293</v>
      </c>
      <c r="C189" s="52">
        <v>6.3285834031852479</v>
      </c>
      <c r="D189" s="52">
        <v>4.6480743691899074</v>
      </c>
      <c r="E189" s="52">
        <v>8.5512660855126619</v>
      </c>
      <c r="F189" s="52">
        <v>8.3189572551274686</v>
      </c>
      <c r="G189" s="52">
        <v>10.762398223538119</v>
      </c>
      <c r="H189" s="52">
        <v>12.455460883036405</v>
      </c>
      <c r="I189" s="52">
        <v>12.059181191730847</v>
      </c>
      <c r="J189" s="52">
        <v>12.901224996123432</v>
      </c>
      <c r="K189" s="52">
        <v>14.520107853823646</v>
      </c>
      <c r="L189" s="53">
        <v>18.129779331439806</v>
      </c>
    </row>
    <row r="190" spans="2:12" ht="15" x14ac:dyDescent="0.3">
      <c r="B190" s="51" t="s">
        <v>294</v>
      </c>
      <c r="C190" s="52">
        <v>6.3928220944903966</v>
      </c>
      <c r="D190" s="52">
        <v>4.4016506189821181</v>
      </c>
      <c r="E190" s="52">
        <v>8.4283387622149828</v>
      </c>
      <c r="F190" s="52">
        <v>8.0347038853262909</v>
      </c>
      <c r="G190" s="52">
        <v>10.619208707162818</v>
      </c>
      <c r="H190" s="52">
        <v>12.275357904355772</v>
      </c>
      <c r="I190" s="52">
        <v>12.114559425207066</v>
      </c>
      <c r="J190" s="52">
        <v>12.877681248558467</v>
      </c>
      <c r="K190" s="52">
        <v>14.441029143897996</v>
      </c>
      <c r="L190" s="53">
        <v>17.936171134109905</v>
      </c>
    </row>
    <row r="191" spans="2:12" ht="15" x14ac:dyDescent="0.3">
      <c r="B191" s="51" t="s">
        <v>295</v>
      </c>
      <c r="C191" s="52">
        <v>6.557612282967427</v>
      </c>
      <c r="D191" s="52">
        <v>4.630969609261939</v>
      </c>
      <c r="E191" s="52">
        <v>8.8592233009708732</v>
      </c>
      <c r="F191" s="52">
        <v>8.1797668296352022</v>
      </c>
      <c r="G191" s="52">
        <v>10.476472329091449</v>
      </c>
      <c r="H191" s="52">
        <v>12.586127698667893</v>
      </c>
      <c r="I191" s="52">
        <v>12.449282533399307</v>
      </c>
      <c r="J191" s="52">
        <v>13.127679118187386</v>
      </c>
      <c r="K191" s="52">
        <v>14.527981910684002</v>
      </c>
      <c r="L191" s="53">
        <v>17.58443779392903</v>
      </c>
    </row>
    <row r="192" spans="2:12" ht="15" x14ac:dyDescent="0.3">
      <c r="B192" s="51" t="s">
        <v>296</v>
      </c>
      <c r="C192" s="52">
        <v>6.4445737561827174</v>
      </c>
      <c r="D192" s="52">
        <v>4.7723935389133629</v>
      </c>
      <c r="E192" s="52">
        <v>9.64447806354009</v>
      </c>
      <c r="F192" s="52">
        <v>8.1031976744186061</v>
      </c>
      <c r="G192" s="52">
        <v>10.281970948447736</v>
      </c>
      <c r="H192" s="52">
        <v>12.430858806404659</v>
      </c>
      <c r="I192" s="52">
        <v>12.279404970895316</v>
      </c>
      <c r="J192" s="52">
        <v>13.22141364651632</v>
      </c>
      <c r="K192" s="52">
        <v>14.708246262658736</v>
      </c>
      <c r="L192" s="53">
        <v>17.326216588132269</v>
      </c>
    </row>
    <row r="193" spans="2:12" ht="15" x14ac:dyDescent="0.3">
      <c r="B193" s="51" t="s">
        <v>297</v>
      </c>
      <c r="C193" s="52">
        <v>6.36563185951709</v>
      </c>
      <c r="D193" s="52">
        <v>4.8412698412698418</v>
      </c>
      <c r="E193" s="52">
        <v>9.1770951839211232</v>
      </c>
      <c r="F193" s="52">
        <v>8.0182648401826491</v>
      </c>
      <c r="G193" s="52">
        <v>9.2128027681660889</v>
      </c>
      <c r="H193" s="52">
        <v>11.683949174821089</v>
      </c>
      <c r="I193" s="52">
        <v>11.512140245617324</v>
      </c>
      <c r="J193" s="52">
        <v>12.438721006804712</v>
      </c>
      <c r="K193" s="52">
        <v>14.22819522280864</v>
      </c>
      <c r="L193" s="53">
        <v>16.889786983244928</v>
      </c>
    </row>
    <row r="194" spans="2:12" ht="15" x14ac:dyDescent="0.3">
      <c r="B194" s="51" t="s">
        <v>298</v>
      </c>
      <c r="C194" s="52">
        <v>6.1180738786279685</v>
      </c>
      <c r="D194" s="52">
        <v>4.0663900414937757</v>
      </c>
      <c r="E194" s="52">
        <v>8.4902036112178259</v>
      </c>
      <c r="F194" s="52">
        <v>7.3399558498896251</v>
      </c>
      <c r="G194" s="52">
        <v>8.353843926451427</v>
      </c>
      <c r="H194" s="52">
        <v>10.691271236086703</v>
      </c>
      <c r="I194" s="52">
        <v>10.705915440142496</v>
      </c>
      <c r="J194" s="52">
        <v>11.707061639736684</v>
      </c>
      <c r="K194" s="52">
        <v>13.748669393243318</v>
      </c>
      <c r="L194" s="53">
        <v>16.800069601531234</v>
      </c>
    </row>
    <row r="195" spans="2:12" ht="15" x14ac:dyDescent="0.3">
      <c r="B195" s="51" t="s">
        <v>299</v>
      </c>
      <c r="C195" s="52">
        <v>6.0130944176430052</v>
      </c>
      <c r="D195" s="52">
        <v>3.9016115351993217</v>
      </c>
      <c r="E195" s="52">
        <v>7.7696173173560101</v>
      </c>
      <c r="F195" s="52">
        <v>7.0360918702150927</v>
      </c>
      <c r="G195" s="52">
        <v>8.0093882939709555</v>
      </c>
      <c r="H195" s="52">
        <v>9.9970596883269636</v>
      </c>
      <c r="I195" s="52">
        <v>10.440334240916346</v>
      </c>
      <c r="J195" s="52">
        <v>11.95131228604032</v>
      </c>
      <c r="K195" s="52">
        <v>13.57318538008351</v>
      </c>
      <c r="L195" s="53">
        <v>16.418176948486742</v>
      </c>
    </row>
    <row r="196" spans="2:12" ht="15" x14ac:dyDescent="0.3">
      <c r="B196" s="51" t="s">
        <v>300</v>
      </c>
      <c r="C196" s="52">
        <v>5.7504005696991278</v>
      </c>
      <c r="D196" s="52">
        <v>3.8167938931297711</v>
      </c>
      <c r="E196" s="52">
        <v>7.7101002313030076</v>
      </c>
      <c r="F196" s="52">
        <v>6.689322124843498</v>
      </c>
      <c r="G196" s="52">
        <v>7.7137002341920375</v>
      </c>
      <c r="H196" s="52">
        <v>9.8616426258463363</v>
      </c>
      <c r="I196" s="52">
        <v>10.47752808988764</v>
      </c>
      <c r="J196" s="52">
        <v>11.815606095413125</v>
      </c>
      <c r="K196" s="52">
        <v>13.437409655969933</v>
      </c>
      <c r="L196" s="53">
        <v>16.219022254322212</v>
      </c>
    </row>
    <row r="197" spans="2:12" ht="15" x14ac:dyDescent="0.3">
      <c r="B197" s="51" t="s">
        <v>301</v>
      </c>
      <c r="C197" s="52">
        <v>5.6978470675575359</v>
      </c>
      <c r="D197" s="52">
        <v>4.0781648258283774</v>
      </c>
      <c r="E197" s="52">
        <v>7.7579519006982149</v>
      </c>
      <c r="F197" s="52">
        <v>6.4801699716713888</v>
      </c>
      <c r="G197" s="52">
        <v>7.9028245280257581</v>
      </c>
      <c r="H197" s="52">
        <v>10.011709601873536</v>
      </c>
      <c r="I197" s="52">
        <v>10.460842521911225</v>
      </c>
      <c r="J197" s="52">
        <v>11.855908670163529</v>
      </c>
      <c r="K197" s="52">
        <v>13.376243417203042</v>
      </c>
      <c r="L197" s="53">
        <v>16.103388752611973</v>
      </c>
    </row>
    <row r="198" spans="2:12" ht="15" x14ac:dyDescent="0.3">
      <c r="B198" s="51" t="s">
        <v>302</v>
      </c>
      <c r="C198" s="52">
        <v>5.5780737309399733</v>
      </c>
      <c r="D198" s="52">
        <v>4.1315345699831365</v>
      </c>
      <c r="E198" s="52">
        <v>7.8612716763005785</v>
      </c>
      <c r="F198" s="52">
        <v>6.0442431632119842</v>
      </c>
      <c r="G198" s="52">
        <v>7.9597048808172532</v>
      </c>
      <c r="H198" s="52">
        <v>9.5505617977528079</v>
      </c>
      <c r="I198" s="52">
        <v>9.9880106981462706</v>
      </c>
      <c r="J198" s="52">
        <v>11.628617240589447</v>
      </c>
      <c r="K198" s="52">
        <v>13.48689994724811</v>
      </c>
      <c r="L198" s="53">
        <v>16.192520206402119</v>
      </c>
    </row>
    <row r="199" spans="2:12" ht="15" x14ac:dyDescent="0.3">
      <c r="B199" s="51" t="s">
        <v>303</v>
      </c>
      <c r="C199" s="52">
        <v>5.2685950413223139</v>
      </c>
      <c r="D199" s="52">
        <v>3.9508340649692713</v>
      </c>
      <c r="E199" s="52">
        <v>6.8587662337662341</v>
      </c>
      <c r="F199" s="52">
        <v>5.8151980021405638</v>
      </c>
      <c r="G199" s="52">
        <v>7.3007864668348423</v>
      </c>
      <c r="H199" s="52">
        <v>8.724832214765101</v>
      </c>
      <c r="I199" s="52">
        <v>9.3252244425137558</v>
      </c>
      <c r="J199" s="52">
        <v>10.950564169169576</v>
      </c>
      <c r="K199" s="52">
        <v>12.945789506441773</v>
      </c>
      <c r="L199" s="53">
        <v>15.978157644824313</v>
      </c>
    </row>
    <row r="200" spans="2:12" ht="15" x14ac:dyDescent="0.3">
      <c r="B200" s="51" t="s">
        <v>304</v>
      </c>
      <c r="C200" s="52">
        <v>5.1889814221652788</v>
      </c>
      <c r="D200" s="52">
        <v>3.4327009936766033</v>
      </c>
      <c r="E200" s="52">
        <v>5.791019723038187</v>
      </c>
      <c r="F200" s="52">
        <v>5.2881108679795767</v>
      </c>
      <c r="G200" s="52">
        <v>7.0452801227935531</v>
      </c>
      <c r="H200" s="52">
        <v>7.9410011918951122</v>
      </c>
      <c r="I200" s="52">
        <v>8.8079800498753116</v>
      </c>
      <c r="J200" s="52">
        <v>10.372608257804632</v>
      </c>
      <c r="K200" s="52">
        <v>12.478054489888809</v>
      </c>
      <c r="L200" s="53">
        <v>15.685593850731467</v>
      </c>
    </row>
    <row r="201" spans="2:12" ht="15" x14ac:dyDescent="0.3">
      <c r="B201" s="51" t="s">
        <v>305</v>
      </c>
      <c r="C201" s="52">
        <v>5.5276381909547743</v>
      </c>
      <c r="D201" s="52">
        <v>3.8532110091743119</v>
      </c>
      <c r="E201" s="52">
        <v>5.5437100213219619</v>
      </c>
      <c r="F201" s="52">
        <v>4.8780487804878048</v>
      </c>
      <c r="G201" s="52">
        <v>6.6718386346004657</v>
      </c>
      <c r="H201" s="52">
        <v>7.2562358276643995</v>
      </c>
      <c r="I201" s="52">
        <v>8.4632745178498148</v>
      </c>
      <c r="J201" s="52">
        <v>10.039719428716303</v>
      </c>
      <c r="K201" s="52">
        <v>11.967925158703641</v>
      </c>
      <c r="L201" s="53">
        <v>14.957221430026483</v>
      </c>
    </row>
    <row r="202" spans="2:12" ht="15" x14ac:dyDescent="0.3">
      <c r="B202" s="51" t="s">
        <v>306</v>
      </c>
      <c r="C202" s="52">
        <v>5.4256726951918832</v>
      </c>
      <c r="D202" s="52">
        <v>3.6199095022624439</v>
      </c>
      <c r="E202" s="52">
        <v>5.4560954816709293</v>
      </c>
      <c r="F202" s="52">
        <v>4.6740916560160679</v>
      </c>
      <c r="G202" s="52">
        <v>6.3255375922147232</v>
      </c>
      <c r="H202" s="52">
        <v>6.6088015836759553</v>
      </c>
      <c r="I202" s="52">
        <v>7.8079635006221491</v>
      </c>
      <c r="J202" s="52">
        <v>9.2214856365799758</v>
      </c>
      <c r="K202" s="52">
        <v>11.271048343291689</v>
      </c>
      <c r="L202" s="53">
        <v>14.259654974722469</v>
      </c>
    </row>
    <row r="203" spans="2:12" ht="15" x14ac:dyDescent="0.3">
      <c r="B203" s="51" t="s">
        <v>307</v>
      </c>
      <c r="C203" s="52">
        <v>5.3428317008014243</v>
      </c>
      <c r="D203" s="52">
        <v>3.6903690369036903</v>
      </c>
      <c r="E203" s="52">
        <v>5.3711790393013104</v>
      </c>
      <c r="F203" s="52">
        <v>4.4567219152854509</v>
      </c>
      <c r="G203" s="52">
        <v>6.0879190385831752</v>
      </c>
      <c r="H203" s="52">
        <v>6.3675609004008633</v>
      </c>
      <c r="I203" s="52">
        <v>7.6391071989940276</v>
      </c>
      <c r="J203" s="52">
        <v>9.057380564370872</v>
      </c>
      <c r="K203" s="52">
        <v>10.897613762486126</v>
      </c>
      <c r="L203" s="53">
        <v>13.991462113127001</v>
      </c>
    </row>
    <row r="204" spans="2:12" ht="15" x14ac:dyDescent="0.3">
      <c r="B204" s="51" t="s">
        <v>308</v>
      </c>
      <c r="C204" s="52">
        <v>5.4078014184397167</v>
      </c>
      <c r="D204" s="52">
        <v>3.8427167113494192</v>
      </c>
      <c r="E204" s="52">
        <v>5.8144695960940966</v>
      </c>
      <c r="F204" s="52">
        <v>4.5944412932501422</v>
      </c>
      <c r="G204" s="52">
        <v>5.7541272639846133</v>
      </c>
      <c r="H204" s="52">
        <v>6.2636676038737891</v>
      </c>
      <c r="I204" s="52">
        <v>7.5049858297470351</v>
      </c>
      <c r="J204" s="52">
        <v>8.6869911657716958</v>
      </c>
      <c r="K204" s="52">
        <v>10.776500458424429</v>
      </c>
      <c r="L204" s="53">
        <v>13.546744664716714</v>
      </c>
    </row>
    <row r="205" spans="2:12" ht="15" x14ac:dyDescent="0.3">
      <c r="B205" s="51" t="s">
        <v>309</v>
      </c>
      <c r="C205" s="52">
        <v>5.4048042704626331</v>
      </c>
      <c r="D205" s="52">
        <v>4.0940766550522643</v>
      </c>
      <c r="E205" s="52">
        <v>5.4984354045596779</v>
      </c>
      <c r="F205" s="52">
        <v>4.4384924430839874</v>
      </c>
      <c r="G205" s="52">
        <v>5.1214707813525928</v>
      </c>
      <c r="H205" s="52">
        <v>5.9370988446726569</v>
      </c>
      <c r="I205" s="52">
        <v>6.9543852152547814</v>
      </c>
      <c r="J205" s="52">
        <v>8.4760649978041283</v>
      </c>
      <c r="K205" s="52">
        <v>10.283127335441218</v>
      </c>
      <c r="L205" s="53">
        <v>13.235130628126738</v>
      </c>
    </row>
    <row r="206" spans="2:12" ht="15" x14ac:dyDescent="0.3">
      <c r="B206" s="51" t="s">
        <v>310</v>
      </c>
      <c r="C206" s="52">
        <v>5.1225919439579686</v>
      </c>
      <c r="D206" s="52">
        <v>4.0901502504173628</v>
      </c>
      <c r="E206" s="52">
        <v>5.1716451181453413</v>
      </c>
      <c r="F206" s="52">
        <v>3.8703527168732128</v>
      </c>
      <c r="G206" s="52">
        <v>4.6907969485473133</v>
      </c>
      <c r="H206" s="52">
        <v>5.874757908327954</v>
      </c>
      <c r="I206" s="52">
        <v>6.7751257626030181</v>
      </c>
      <c r="J206" s="52">
        <v>8.1619937694704046</v>
      </c>
      <c r="K206" s="52">
        <v>10.074870974776477</v>
      </c>
      <c r="L206" s="53">
        <v>12.824427480916031</v>
      </c>
    </row>
    <row r="207" spans="2:12" ht="15" x14ac:dyDescent="0.3">
      <c r="B207" s="51" t="s">
        <v>311</v>
      </c>
      <c r="C207" s="52">
        <v>4.5620047119297489</v>
      </c>
      <c r="D207" s="52">
        <v>4.220779220779221</v>
      </c>
      <c r="E207" s="52">
        <v>5.3993752788933511</v>
      </c>
      <c r="F207" s="52">
        <v>3.7331817320447223</v>
      </c>
      <c r="G207" s="52">
        <v>4.420067752863365</v>
      </c>
      <c r="H207" s="52">
        <v>6.0104814936128399</v>
      </c>
      <c r="I207" s="52">
        <v>6.5388344285252611</v>
      </c>
      <c r="J207" s="52">
        <v>7.9535218879481171</v>
      </c>
      <c r="K207" s="52">
        <v>9.9582019505756403</v>
      </c>
      <c r="L207" s="53">
        <v>12.717061149636082</v>
      </c>
    </row>
    <row r="208" spans="2:12" ht="15" x14ac:dyDescent="0.3">
      <c r="B208" s="51" t="s">
        <v>312</v>
      </c>
      <c r="C208" s="52">
        <v>4.1762854144805877</v>
      </c>
      <c r="D208" s="52">
        <v>4.5238095238095237</v>
      </c>
      <c r="E208" s="52">
        <v>5.343511450381679</v>
      </c>
      <c r="F208" s="52">
        <v>3.7309104968103615</v>
      </c>
      <c r="G208" s="52">
        <v>4.4506487107899488</v>
      </c>
      <c r="H208" s="52">
        <v>5.9465815555182262</v>
      </c>
      <c r="I208" s="52">
        <v>6.3978965819456608</v>
      </c>
      <c r="J208" s="52">
        <v>7.8889093928769149</v>
      </c>
      <c r="K208" s="52">
        <v>9.7250960685781838</v>
      </c>
      <c r="L208" s="53">
        <v>12.733407015298702</v>
      </c>
    </row>
    <row r="209" spans="2:12" ht="15" x14ac:dyDescent="0.3">
      <c r="B209" s="51" t="s">
        <v>313</v>
      </c>
      <c r="C209" s="52">
        <v>3.9891395154553049</v>
      </c>
      <c r="D209" s="52">
        <v>4.7470817120622568</v>
      </c>
      <c r="E209" s="52">
        <v>5.5656108597285066</v>
      </c>
      <c r="F209" s="52">
        <v>3.6210608729692702</v>
      </c>
      <c r="G209" s="52">
        <v>4.529558701082431</v>
      </c>
      <c r="H209" s="52">
        <v>6.1439239646978958</v>
      </c>
      <c r="I209" s="52">
        <v>6.3121821799690476</v>
      </c>
      <c r="J209" s="52">
        <v>7.8744596880285664</v>
      </c>
      <c r="K209" s="52">
        <v>9.9969933854479862</v>
      </c>
      <c r="L209" s="53">
        <v>12.582044069385843</v>
      </c>
    </row>
    <row r="210" spans="2:12" ht="15" x14ac:dyDescent="0.3">
      <c r="B210" s="51" t="s">
        <v>314</v>
      </c>
      <c r="C210" s="52">
        <v>4.1334151831389399</v>
      </c>
      <c r="D210" s="52">
        <v>4.8573631457208943</v>
      </c>
      <c r="E210" s="52">
        <v>5.9276018099547505</v>
      </c>
      <c r="F210" s="52">
        <v>3.5474970437524638</v>
      </c>
      <c r="G210" s="52">
        <v>4.4177386594448205</v>
      </c>
      <c r="H210" s="52">
        <v>6.3078505313678441</v>
      </c>
      <c r="I210" s="52">
        <v>6.4036656236030405</v>
      </c>
      <c r="J210" s="52">
        <v>7.8377351320539619</v>
      </c>
      <c r="K210" s="52">
        <v>10.091047040971169</v>
      </c>
      <c r="L210" s="53">
        <v>12.60172190116759</v>
      </c>
    </row>
    <row r="211" spans="2:12" ht="15" x14ac:dyDescent="0.3">
      <c r="B211" s="51" t="s">
        <v>315</v>
      </c>
      <c r="C211" s="52">
        <v>4.1783848935315389</v>
      </c>
      <c r="D211" s="52">
        <v>5.0670640834575256</v>
      </c>
      <c r="E211" s="52">
        <v>6.33257403189066</v>
      </c>
      <c r="F211" s="52">
        <v>3.3738721067085127</v>
      </c>
      <c r="G211" s="52">
        <v>4.6938775510204085</v>
      </c>
      <c r="H211" s="52">
        <v>6.2173458725182869</v>
      </c>
      <c r="I211" s="52">
        <v>6.2819493354538221</v>
      </c>
      <c r="J211" s="52">
        <v>7.8947368421052628</v>
      </c>
      <c r="K211" s="52">
        <v>10.126195028680689</v>
      </c>
      <c r="L211" s="53">
        <v>12.883216032446617</v>
      </c>
    </row>
    <row r="212" spans="2:12" ht="15" x14ac:dyDescent="0.3">
      <c r="B212" s="51" t="s">
        <v>316</v>
      </c>
      <c r="C212" s="52">
        <v>3.9613915141765537</v>
      </c>
      <c r="D212" s="52">
        <v>5.0461975835110158</v>
      </c>
      <c r="E212" s="52">
        <v>6.9600359227660533</v>
      </c>
      <c r="F212" s="52">
        <v>3.3663366336633667</v>
      </c>
      <c r="G212" s="52">
        <v>5.0714771953710009</v>
      </c>
      <c r="H212" s="52">
        <v>6.517560719902149</v>
      </c>
      <c r="I212" s="52">
        <v>6.4089287768956389</v>
      </c>
      <c r="J212" s="52">
        <v>7.679595606104793</v>
      </c>
      <c r="K212" s="52">
        <v>10.293200249532127</v>
      </c>
      <c r="L212" s="53">
        <v>12.854889589905364</v>
      </c>
    </row>
    <row r="213" spans="2:12" ht="15" x14ac:dyDescent="0.3">
      <c r="B213" s="51" t="s">
        <v>317</v>
      </c>
      <c r="C213" s="52">
        <v>3.8484427692918071</v>
      </c>
      <c r="D213" s="52">
        <v>5.160390516039052</v>
      </c>
      <c r="E213" s="52">
        <v>7.4899687917967013</v>
      </c>
      <c r="F213" s="52">
        <v>3.8087520259319287</v>
      </c>
      <c r="G213" s="52">
        <v>5.4435831180017225</v>
      </c>
      <c r="H213" s="52">
        <v>7.0694758836844853</v>
      </c>
      <c r="I213" s="52">
        <v>6.381726127399034</v>
      </c>
      <c r="J213" s="52">
        <v>7.9209876543209878</v>
      </c>
      <c r="K213" s="52">
        <v>10.160044589537383</v>
      </c>
      <c r="L213" s="53">
        <v>13.136513055882901</v>
      </c>
    </row>
    <row r="214" spans="2:12" ht="15" x14ac:dyDescent="0.3">
      <c r="B214" s="51" t="s">
        <v>318</v>
      </c>
      <c r="C214" s="52">
        <v>4.024342363564978</v>
      </c>
      <c r="D214" s="52">
        <v>5.1712558764271321</v>
      </c>
      <c r="E214" s="52">
        <v>8.3441981747066496</v>
      </c>
      <c r="F214" s="52">
        <v>3.9858833298733654</v>
      </c>
      <c r="G214" s="52">
        <v>5.7682130887281708</v>
      </c>
      <c r="H214" s="52">
        <v>7.2057787174066243</v>
      </c>
      <c r="I214" s="52">
        <v>6.4329556185080268</v>
      </c>
      <c r="J214" s="52">
        <v>8.0921971662342838</v>
      </c>
      <c r="K214" s="52">
        <v>10.454217736121125</v>
      </c>
      <c r="L214" s="53">
        <v>13.410318495064258</v>
      </c>
    </row>
    <row r="215" spans="2:12" ht="15" x14ac:dyDescent="0.3">
      <c r="B215" s="51" t="s">
        <v>319</v>
      </c>
      <c r="C215" s="52">
        <v>4.1209320238782983</v>
      </c>
      <c r="D215" s="52">
        <v>4.8556430446194225</v>
      </c>
      <c r="E215" s="52">
        <v>8.6281276962899049</v>
      </c>
      <c r="F215" s="52">
        <v>3.9281236941078141</v>
      </c>
      <c r="G215" s="52">
        <v>5.8238884045335659</v>
      </c>
      <c r="H215" s="52">
        <v>7.463465553235908</v>
      </c>
      <c r="I215" s="52">
        <v>6.6454951776052695</v>
      </c>
      <c r="J215" s="52">
        <v>7.7575878594249206</v>
      </c>
      <c r="K215" s="52">
        <v>10.756329624254153</v>
      </c>
      <c r="L215" s="53">
        <v>13.46094089863899</v>
      </c>
    </row>
    <row r="216" spans="2:12" ht="15" x14ac:dyDescent="0.3">
      <c r="B216" s="51" t="s">
        <v>320</v>
      </c>
      <c r="C216" s="52">
        <v>3.9961941008563278</v>
      </c>
      <c r="D216" s="52">
        <v>4.7927461139896366</v>
      </c>
      <c r="E216" s="52">
        <v>8.3754208754208754</v>
      </c>
      <c r="F216" s="52">
        <v>4.1501564129301363</v>
      </c>
      <c r="G216" s="52">
        <v>6.0103626943005182</v>
      </c>
      <c r="H216" s="52">
        <v>7.3700677907178864</v>
      </c>
      <c r="I216" s="52">
        <v>6.8510737628384692</v>
      </c>
      <c r="J216" s="52">
        <v>8.0353595550258241</v>
      </c>
      <c r="K216" s="52">
        <v>10.636407688580197</v>
      </c>
      <c r="L216" s="53">
        <v>13.704950741987778</v>
      </c>
    </row>
    <row r="217" spans="2:12" ht="15" x14ac:dyDescent="0.3">
      <c r="B217" s="51" t="s">
        <v>321</v>
      </c>
      <c r="C217" s="52">
        <v>3.8607835678965383</v>
      </c>
      <c r="D217" s="52">
        <v>4.783163265306122</v>
      </c>
      <c r="E217" s="52">
        <v>8.4241408214585078</v>
      </c>
      <c r="F217" s="52">
        <v>4.3469086305127664</v>
      </c>
      <c r="G217" s="52">
        <v>6.1609747726102633</v>
      </c>
      <c r="H217" s="52">
        <v>7.4588031222896793</v>
      </c>
      <c r="I217" s="52">
        <v>6.6346828925813242</v>
      </c>
      <c r="J217" s="52">
        <v>8.2019240305464649</v>
      </c>
      <c r="K217" s="52">
        <v>10.912300409211266</v>
      </c>
      <c r="L217" s="53">
        <v>13.655240810760553</v>
      </c>
    </row>
    <row r="218" spans="2:12" ht="15" x14ac:dyDescent="0.3">
      <c r="B218" s="51" t="s">
        <v>322</v>
      </c>
      <c r="C218" s="52">
        <v>3.8300304878048781</v>
      </c>
      <c r="D218" s="52">
        <v>4.4958253050738595</v>
      </c>
      <c r="E218" s="52">
        <v>8.1481481481481488</v>
      </c>
      <c r="F218" s="52">
        <v>4.5464157327130472</v>
      </c>
      <c r="G218" s="52">
        <v>6.3914320262566937</v>
      </c>
      <c r="H218" s="52">
        <v>7.6989619377162626</v>
      </c>
      <c r="I218" s="52">
        <v>6.9363487992539055</v>
      </c>
      <c r="J218" s="52">
        <v>8.5053592695514091</v>
      </c>
      <c r="K218" s="52">
        <v>11.084452975047984</v>
      </c>
      <c r="L218" s="53">
        <v>13.507665677546985</v>
      </c>
    </row>
    <row r="219" spans="2:12" ht="15" x14ac:dyDescent="0.3">
      <c r="B219" s="51" t="s">
        <v>323</v>
      </c>
      <c r="C219" s="52">
        <v>3.9569727237802534</v>
      </c>
      <c r="D219" s="52">
        <v>4.7837483617300132</v>
      </c>
      <c r="E219" s="52">
        <v>8.7748344370860938</v>
      </c>
      <c r="F219" s="52">
        <v>5.1035660901131754</v>
      </c>
      <c r="G219" s="52">
        <v>6.850751485494583</v>
      </c>
      <c r="H219" s="52">
        <v>7.8614139992965182</v>
      </c>
      <c r="I219" s="52">
        <v>7.4209102669646008</v>
      </c>
      <c r="J219" s="52">
        <v>8.7944264943457195</v>
      </c>
      <c r="K219" s="52">
        <v>11.482639724160052</v>
      </c>
      <c r="L219" s="53">
        <v>13.885097406626132</v>
      </c>
    </row>
    <row r="220" spans="2:12" ht="15" x14ac:dyDescent="0.3">
      <c r="B220" s="51" t="s">
        <v>324</v>
      </c>
      <c r="C220" s="52">
        <v>4.0483499616270144</v>
      </c>
      <c r="D220" s="52">
        <v>4.3304463690872748</v>
      </c>
      <c r="E220" s="52">
        <v>9.0543259557344058</v>
      </c>
      <c r="F220" s="52">
        <v>5.4603174603174605</v>
      </c>
      <c r="G220" s="52">
        <v>6.98989206784307</v>
      </c>
      <c r="H220" s="52">
        <v>8.0382436260623233</v>
      </c>
      <c r="I220" s="52">
        <v>7.6271186440677967</v>
      </c>
      <c r="J220" s="52">
        <v>9.0070210631895691</v>
      </c>
      <c r="K220" s="52">
        <v>11.646331801616226</v>
      </c>
      <c r="L220" s="53">
        <v>14.203845205817107</v>
      </c>
    </row>
    <row r="221" spans="2:12" ht="15" x14ac:dyDescent="0.3">
      <c r="B221" s="51" t="s">
        <v>325</v>
      </c>
      <c r="C221" s="52">
        <v>4.009789156626506</v>
      </c>
      <c r="D221" s="52">
        <v>4.1722745625841187</v>
      </c>
      <c r="E221" s="52">
        <v>9.282529387920551</v>
      </c>
      <c r="F221" s="52">
        <v>5.9256146249212023</v>
      </c>
      <c r="G221" s="52">
        <v>7.3099914602903509</v>
      </c>
      <c r="H221" s="52">
        <v>8.3200847906730253</v>
      </c>
      <c r="I221" s="52">
        <v>7.9240037071362375</v>
      </c>
      <c r="J221" s="52">
        <v>9.1983709148703685</v>
      </c>
      <c r="K221" s="52">
        <v>11.747511455206194</v>
      </c>
      <c r="L221" s="53">
        <v>14.362790697674418</v>
      </c>
    </row>
    <row r="222" spans="2:12" ht="15" x14ac:dyDescent="0.3">
      <c r="B222" s="51" t="s">
        <v>326</v>
      </c>
      <c r="C222" s="52">
        <v>4.0773353751914243</v>
      </c>
      <c r="D222" s="52">
        <v>4.1891891891891895</v>
      </c>
      <c r="E222" s="52">
        <v>9.4103392568659121</v>
      </c>
      <c r="F222" s="52">
        <v>6.1717921527041355</v>
      </c>
      <c r="G222" s="52">
        <v>7.7434760361589623</v>
      </c>
      <c r="H222" s="52">
        <v>8.2135887883626033</v>
      </c>
      <c r="I222" s="52">
        <v>8.0394431554524353</v>
      </c>
      <c r="J222" s="52">
        <v>9.4330205629866235</v>
      </c>
      <c r="K222" s="52">
        <v>11.872290106424911</v>
      </c>
      <c r="L222" s="53">
        <v>14.605556933763333</v>
      </c>
    </row>
    <row r="223" spans="2:12" ht="15" x14ac:dyDescent="0.3">
      <c r="B223" s="51" t="s">
        <v>327</v>
      </c>
      <c r="C223" s="52">
        <v>4.205696807493787</v>
      </c>
      <c r="D223" s="52">
        <v>4.3478260869565215</v>
      </c>
      <c r="E223" s="52">
        <v>9.7266881028938901</v>
      </c>
      <c r="F223" s="52">
        <v>6.3748406289842752</v>
      </c>
      <c r="G223" s="52">
        <v>7.6458752515090547</v>
      </c>
      <c r="H223" s="52">
        <v>8.5525169831039882</v>
      </c>
      <c r="I223" s="52">
        <v>8.1177009388596293</v>
      </c>
      <c r="J223" s="52">
        <v>9.4488968041951136</v>
      </c>
      <c r="K223" s="52">
        <v>12.056902985074627</v>
      </c>
      <c r="L223" s="53">
        <v>14.784712743516565</v>
      </c>
    </row>
    <row r="224" spans="2:12" ht="15" x14ac:dyDescent="0.3">
      <c r="B224" s="51" t="s">
        <v>328</v>
      </c>
      <c r="C224" s="52">
        <v>4.0894324479266189</v>
      </c>
      <c r="D224" s="52">
        <v>4.14651002073255</v>
      </c>
      <c r="E224" s="52">
        <v>9.8457888493475689</v>
      </c>
      <c r="F224" s="52">
        <v>6.47194788821181</v>
      </c>
      <c r="G224" s="52">
        <v>7.6859229747675961</v>
      </c>
      <c r="H224" s="52">
        <v>8.6933797909407673</v>
      </c>
      <c r="I224" s="52">
        <v>8.3570533986109528</v>
      </c>
      <c r="J224" s="52">
        <v>9.5568553583820748</v>
      </c>
      <c r="K224" s="52">
        <v>12.074447460255913</v>
      </c>
      <c r="L224" s="53">
        <v>14.839985172371184</v>
      </c>
    </row>
    <row r="225" spans="2:12" ht="15" x14ac:dyDescent="0.3">
      <c r="B225" s="51" t="s">
        <v>329</v>
      </c>
      <c r="C225" s="52">
        <v>4.1827293754818813</v>
      </c>
      <c r="D225" s="52">
        <v>3.7878787878787881</v>
      </c>
      <c r="E225" s="52">
        <v>10.656704679512387</v>
      </c>
      <c r="F225" s="52">
        <v>6.6188870151770658</v>
      </c>
      <c r="G225" s="52">
        <v>7.435981615233092</v>
      </c>
      <c r="H225" s="52">
        <v>8.5689201053555752</v>
      </c>
      <c r="I225" s="52">
        <v>8.3180357962368063</v>
      </c>
      <c r="J225" s="52">
        <v>9.5822115863994419</v>
      </c>
      <c r="K225" s="52">
        <v>12.202729044834308</v>
      </c>
      <c r="L225" s="53">
        <v>15.246075917703708</v>
      </c>
    </row>
    <row r="226" spans="2:12" ht="15" x14ac:dyDescent="0.3">
      <c r="B226" s="51" t="s">
        <v>330</v>
      </c>
      <c r="C226" s="52">
        <v>4.0667561864569342</v>
      </c>
      <c r="D226" s="52">
        <v>3.3310201249132545</v>
      </c>
      <c r="E226" s="52">
        <v>10.23529411764706</v>
      </c>
      <c r="F226" s="52">
        <v>6.6839154808106942</v>
      </c>
      <c r="G226" s="52">
        <v>7.3766406379797314</v>
      </c>
      <c r="H226" s="52">
        <v>8.8888888888888893</v>
      </c>
      <c r="I226" s="52">
        <v>8.7597971415398792</v>
      </c>
      <c r="J226" s="52">
        <v>9.7738287560581583</v>
      </c>
      <c r="K226" s="52">
        <v>12.390081597084688</v>
      </c>
      <c r="L226" s="53">
        <v>15.60631123552615</v>
      </c>
    </row>
    <row r="227" spans="2:12" ht="15" x14ac:dyDescent="0.3">
      <c r="B227" s="51" t="s">
        <v>331</v>
      </c>
      <c r="C227" s="52">
        <v>4.2768273716951786</v>
      </c>
      <c r="D227" s="52">
        <v>3.8888888888888888</v>
      </c>
      <c r="E227" s="52">
        <v>10.410094637223976</v>
      </c>
      <c r="F227" s="52">
        <v>6.5014133507284191</v>
      </c>
      <c r="G227" s="52">
        <v>7.5384361051413453</v>
      </c>
      <c r="H227" s="52">
        <v>8.943661971830986</v>
      </c>
      <c r="I227" s="52">
        <v>9.0161084714335384</v>
      </c>
      <c r="J227" s="52">
        <v>9.7920721089828948</v>
      </c>
      <c r="K227" s="52">
        <v>12.686026868313089</v>
      </c>
      <c r="L227" s="53">
        <v>15.628020880324806</v>
      </c>
    </row>
    <row r="228" spans="2:12" ht="15" x14ac:dyDescent="0.3">
      <c r="B228" s="51" t="s">
        <v>332</v>
      </c>
      <c r="C228" s="52">
        <v>4.3341213553979507</v>
      </c>
      <c r="D228" s="52">
        <v>4.2568039078855548</v>
      </c>
      <c r="E228" s="52">
        <v>10.083036773428232</v>
      </c>
      <c r="F228" s="52">
        <v>6.2943071965628361</v>
      </c>
      <c r="G228" s="52">
        <v>7.7023074423139422</v>
      </c>
      <c r="H228" s="52">
        <v>8.8801099278598414</v>
      </c>
      <c r="I228" s="52">
        <v>8.8464179446097511</v>
      </c>
      <c r="J228" s="52">
        <v>9.6836146770443747</v>
      </c>
      <c r="K228" s="52">
        <v>12.63412666397741</v>
      </c>
      <c r="L228" s="53">
        <v>15.665208440555842</v>
      </c>
    </row>
    <row r="229" spans="2:12" ht="15" x14ac:dyDescent="0.3">
      <c r="B229" s="51" t="s">
        <v>333</v>
      </c>
      <c r="C229" s="52">
        <v>4.3719090009891195</v>
      </c>
      <c r="D229" s="52">
        <v>3.9915966386554618</v>
      </c>
      <c r="E229" s="52">
        <v>10.488958990536277</v>
      </c>
      <c r="F229" s="52">
        <v>6.6339590443686012</v>
      </c>
      <c r="G229" s="52">
        <v>7.6722593256230649</v>
      </c>
      <c r="H229" s="52">
        <v>9.0290766876381578</v>
      </c>
      <c r="I229" s="52">
        <v>9.1968325791855214</v>
      </c>
      <c r="J229" s="52">
        <v>10.166934835076429</v>
      </c>
      <c r="K229" s="52">
        <v>12.88746495794954</v>
      </c>
      <c r="L229" s="53">
        <v>15.707610574153492</v>
      </c>
    </row>
    <row r="230" spans="2:12" ht="15" x14ac:dyDescent="0.3">
      <c r="B230" s="51" t="s">
        <v>334</v>
      </c>
      <c r="C230" s="52">
        <v>4.2726550079491252</v>
      </c>
      <c r="D230" s="52">
        <v>4.1695146958304852</v>
      </c>
      <c r="E230" s="52">
        <v>10.761460761460761</v>
      </c>
      <c r="F230" s="52">
        <v>6.7915690866510543</v>
      </c>
      <c r="G230" s="52">
        <v>7.9980452842482492</v>
      </c>
      <c r="H230" s="52">
        <v>9.0677534386143659</v>
      </c>
      <c r="I230" s="52">
        <v>9.4575959549528843</v>
      </c>
      <c r="J230" s="52">
        <v>10.255379046853006</v>
      </c>
      <c r="K230" s="52">
        <v>12.917294425501547</v>
      </c>
      <c r="L230" s="53">
        <v>16.002035235006044</v>
      </c>
    </row>
    <row r="231" spans="2:12" ht="15" x14ac:dyDescent="0.3">
      <c r="B231" s="51" t="s">
        <v>335</v>
      </c>
      <c r="C231" s="52">
        <v>4.4076585560430797</v>
      </c>
      <c r="D231" s="52">
        <v>4.2156185210780928</v>
      </c>
      <c r="E231" s="52">
        <v>10.952945828390668</v>
      </c>
      <c r="F231" s="52">
        <v>6.8694172692471289</v>
      </c>
      <c r="G231" s="52">
        <v>7.9928081072245831</v>
      </c>
      <c r="H231" s="52">
        <v>9.2408685406497231</v>
      </c>
      <c r="I231" s="52">
        <v>9.622706818968501</v>
      </c>
      <c r="J231" s="52">
        <v>10.385075818036713</v>
      </c>
      <c r="K231" s="52">
        <v>13.03120589618943</v>
      </c>
      <c r="L231" s="53">
        <v>16.327430840002521</v>
      </c>
    </row>
    <row r="232" spans="2:12" ht="15" x14ac:dyDescent="0.3">
      <c r="B232" s="51" t="s">
        <v>336</v>
      </c>
      <c r="C232" s="52">
        <v>4.4761338878985937</v>
      </c>
      <c r="D232" s="52">
        <v>4.1143654114365411</v>
      </c>
      <c r="E232" s="52">
        <v>10.260521042084168</v>
      </c>
      <c r="F232" s="52">
        <v>7.0955332335969219</v>
      </c>
      <c r="G232" s="52">
        <v>8.1632653061224492</v>
      </c>
      <c r="H232" s="52">
        <v>9.6324886725960734</v>
      </c>
      <c r="I232" s="52">
        <v>10.010403421569761</v>
      </c>
      <c r="J232" s="52">
        <v>10.478178745402127</v>
      </c>
      <c r="K232" s="52">
        <v>13.17084602765409</v>
      </c>
      <c r="L232" s="53">
        <v>16.658332291536443</v>
      </c>
    </row>
    <row r="233" spans="2:12" ht="15" x14ac:dyDescent="0.3">
      <c r="B233" s="51" t="s">
        <v>337</v>
      </c>
      <c r="C233" s="52">
        <v>4.7188755020080322</v>
      </c>
      <c r="D233" s="52">
        <v>3.9370078740157481</v>
      </c>
      <c r="E233" s="52">
        <v>10.599266204647369</v>
      </c>
      <c r="F233" s="52">
        <v>7.2217502124044177</v>
      </c>
      <c r="G233" s="52">
        <v>8.5261070720423007</v>
      </c>
      <c r="H233" s="52">
        <v>10.0723053640491</v>
      </c>
      <c r="I233" s="52">
        <v>9.9744542498838822</v>
      </c>
      <c r="J233" s="52">
        <v>10.842302755011355</v>
      </c>
      <c r="K233" s="52">
        <v>13.731550884784793</v>
      </c>
      <c r="L233" s="53">
        <v>17.403263111833471</v>
      </c>
    </row>
    <row r="234" spans="2:12" ht="15" x14ac:dyDescent="0.3">
      <c r="B234" s="51" t="s">
        <v>338</v>
      </c>
      <c r="C234" s="52">
        <v>4.6511627906976747</v>
      </c>
      <c r="D234" s="52">
        <v>3.7694013303769403</v>
      </c>
      <c r="E234" s="52">
        <v>10.23993144815767</v>
      </c>
      <c r="F234" s="52">
        <v>7.5738396624472575</v>
      </c>
      <c r="G234" s="52">
        <v>8.5063630274614876</v>
      </c>
      <c r="H234" s="52">
        <v>10.079620531932916</v>
      </c>
      <c r="I234" s="52">
        <v>10.336426914153133</v>
      </c>
      <c r="J234" s="52">
        <v>11.032572356481039</v>
      </c>
      <c r="K234" s="52">
        <v>13.813142601698702</v>
      </c>
      <c r="L234" s="53">
        <v>17.885381550720197</v>
      </c>
    </row>
    <row r="235" spans="2:12" ht="15" x14ac:dyDescent="0.3">
      <c r="B235" s="51" t="s">
        <v>339</v>
      </c>
      <c r="C235" s="52">
        <v>4.7210300429184553</v>
      </c>
      <c r="D235" s="52">
        <v>3.7650602409638556</v>
      </c>
      <c r="E235" s="52">
        <v>10.427574171029669</v>
      </c>
      <c r="F235" s="52">
        <v>7.9338141705557916</v>
      </c>
      <c r="G235" s="52">
        <v>8.6030664395229977</v>
      </c>
      <c r="H235" s="52">
        <v>10.198834418923552</v>
      </c>
      <c r="I235" s="52">
        <v>10.919540229885058</v>
      </c>
      <c r="J235" s="52">
        <v>11.495897729440946</v>
      </c>
      <c r="K235" s="52">
        <v>14.1548463356974</v>
      </c>
      <c r="L235" s="53">
        <v>18.397007420126325</v>
      </c>
    </row>
    <row r="236" spans="2:12" ht="15" x14ac:dyDescent="0.3">
      <c r="B236" s="51" t="s">
        <v>340</v>
      </c>
      <c r="C236" s="52">
        <v>4.7882136279926337</v>
      </c>
      <c r="D236" s="52">
        <v>3.9640987284966345</v>
      </c>
      <c r="E236" s="52">
        <v>10.568741603224362</v>
      </c>
      <c r="F236" s="52">
        <v>7.7514413837283787</v>
      </c>
      <c r="G236" s="52">
        <v>9.11729554379375</v>
      </c>
      <c r="H236" s="52">
        <v>10.922035075533946</v>
      </c>
      <c r="I236" s="52">
        <v>10.873671782762692</v>
      </c>
      <c r="J236" s="52">
        <v>11.620357108755847</v>
      </c>
      <c r="K236" s="52">
        <v>14.411547002220576</v>
      </c>
      <c r="L236" s="53">
        <v>18.929383565853357</v>
      </c>
    </row>
    <row r="237" spans="2:12" ht="15" x14ac:dyDescent="0.3">
      <c r="B237" s="51" t="s">
        <v>341</v>
      </c>
      <c r="C237" s="52">
        <v>4.8229548229548236</v>
      </c>
      <c r="D237" s="52">
        <v>3.8251366120218582</v>
      </c>
      <c r="E237" s="52">
        <v>10.6561191251745</v>
      </c>
      <c r="F237" s="52">
        <v>7.6238881829733165</v>
      </c>
      <c r="G237" s="52">
        <v>9.2431231846916102</v>
      </c>
      <c r="H237" s="52">
        <v>11.353862033373472</v>
      </c>
      <c r="I237" s="52">
        <v>10.783399393798089</v>
      </c>
      <c r="J237" s="52">
        <v>11.718453959833271</v>
      </c>
      <c r="K237" s="52">
        <v>14.707852623743953</v>
      </c>
      <c r="L237" s="53">
        <v>19.220906093540115</v>
      </c>
    </row>
    <row r="238" spans="2:12" ht="15" x14ac:dyDescent="0.3">
      <c r="B238" s="51" t="s">
        <v>342</v>
      </c>
      <c r="C238" s="52">
        <v>4.8928427011726647</v>
      </c>
      <c r="D238" s="52">
        <v>4.015748031496063</v>
      </c>
      <c r="E238" s="52">
        <v>10.52387575336115</v>
      </c>
      <c r="F238" s="52">
        <v>7.7119184193753982</v>
      </c>
      <c r="G238" s="52">
        <v>9.3861588165278</v>
      </c>
      <c r="H238" s="52">
        <v>11.236736823795443</v>
      </c>
      <c r="I238" s="52">
        <v>11.07217939733707</v>
      </c>
      <c r="J238" s="52">
        <v>11.93106075033327</v>
      </c>
      <c r="K238" s="52">
        <v>14.900637420322461</v>
      </c>
      <c r="L238" s="53">
        <v>19.450549450549453</v>
      </c>
    </row>
    <row r="239" spans="2:12" ht="15" x14ac:dyDescent="0.3">
      <c r="B239" s="51" t="s">
        <v>343</v>
      </c>
      <c r="C239" s="52">
        <v>4.9979432332373506</v>
      </c>
      <c r="D239" s="52">
        <v>4.383116883116883</v>
      </c>
      <c r="E239" s="52">
        <v>10.588235294117647</v>
      </c>
      <c r="F239" s="52">
        <v>7.7593537414965983</v>
      </c>
      <c r="G239" s="52">
        <v>9.6790626591951092</v>
      </c>
      <c r="H239" s="52">
        <v>11.642050390964378</v>
      </c>
      <c r="I239" s="52">
        <v>11.224489795918368</v>
      </c>
      <c r="J239" s="52">
        <v>12.177227251071939</v>
      </c>
      <c r="K239" s="52">
        <v>15.287675343185059</v>
      </c>
      <c r="L239" s="53">
        <v>19.618044928689478</v>
      </c>
    </row>
    <row r="240" spans="2:12" ht="15" x14ac:dyDescent="0.3">
      <c r="B240" s="51" t="s">
        <v>344</v>
      </c>
      <c r="C240" s="52">
        <v>5.0635549072723478</v>
      </c>
      <c r="D240" s="52">
        <v>5.1070840197693572</v>
      </c>
      <c r="E240" s="52">
        <v>11.208084519981625</v>
      </c>
      <c r="F240" s="52">
        <v>8.1681550860378991</v>
      </c>
      <c r="G240" s="52">
        <v>10.083740404745289</v>
      </c>
      <c r="H240" s="52">
        <v>12.202433433256921</v>
      </c>
      <c r="I240" s="52">
        <v>11.764010404350911</v>
      </c>
      <c r="J240" s="52">
        <v>12.339974973529696</v>
      </c>
      <c r="K240" s="52">
        <v>15.459156635627224</v>
      </c>
      <c r="L240" s="53">
        <v>19.73863495602626</v>
      </c>
    </row>
    <row r="241" spans="2:12" ht="15" x14ac:dyDescent="0.3">
      <c r="B241" s="51" t="s">
        <v>345</v>
      </c>
      <c r="C241" s="52">
        <v>5.2001650846058602</v>
      </c>
      <c r="D241" s="52">
        <v>5.0335570469798654</v>
      </c>
      <c r="E241" s="52">
        <v>11.527904849039341</v>
      </c>
      <c r="F241" s="52">
        <v>8.0805844587115345</v>
      </c>
      <c r="G241" s="52">
        <v>10.269331016507385</v>
      </c>
      <c r="H241" s="52">
        <v>12.369519832985386</v>
      </c>
      <c r="I241" s="52">
        <v>11.697979439914924</v>
      </c>
      <c r="J241" s="52">
        <v>12.631890346119711</v>
      </c>
      <c r="K241" s="52">
        <v>15.868821883742617</v>
      </c>
      <c r="L241" s="53">
        <v>19.985015920584377</v>
      </c>
    </row>
    <row r="242" spans="2:12" ht="15" x14ac:dyDescent="0.3">
      <c r="B242" s="51" t="s">
        <v>346</v>
      </c>
      <c r="C242" s="52">
        <v>5.2251135894258578</v>
      </c>
      <c r="D242" s="52">
        <v>4.5847750865051902</v>
      </c>
      <c r="E242" s="52">
        <v>10.552763819095476</v>
      </c>
      <c r="F242" s="52">
        <v>7.9675153643546963</v>
      </c>
      <c r="G242" s="52">
        <v>10.308567488364075</v>
      </c>
      <c r="H242" s="52">
        <v>12.374175633460604</v>
      </c>
      <c r="I242" s="52">
        <v>11.777225966654841</v>
      </c>
      <c r="J242" s="52">
        <v>12.565341749679456</v>
      </c>
      <c r="K242" s="52">
        <v>15.985014049328756</v>
      </c>
      <c r="L242" s="53">
        <v>20.091610717198972</v>
      </c>
    </row>
    <row r="243" spans="2:12" ht="15" x14ac:dyDescent="0.3">
      <c r="B243" s="51" t="s">
        <v>347</v>
      </c>
      <c r="C243" s="52">
        <v>5.3504769805060146</v>
      </c>
      <c r="D243" s="52">
        <v>4.6321525885558579</v>
      </c>
      <c r="E243" s="52">
        <v>10.407239819004525</v>
      </c>
      <c r="F243" s="52">
        <v>8.1637119719851174</v>
      </c>
      <c r="G243" s="52">
        <v>10.070946530541617</v>
      </c>
      <c r="H243" s="52">
        <v>12.149532710280374</v>
      </c>
      <c r="I243" s="52">
        <v>11.921158869627167</v>
      </c>
      <c r="J243" s="52">
        <v>12.592665810022735</v>
      </c>
      <c r="K243" s="52">
        <v>15.92226923679674</v>
      </c>
      <c r="L243" s="53">
        <v>19.946142284569138</v>
      </c>
    </row>
    <row r="244" spans="2:12" ht="15" x14ac:dyDescent="0.3">
      <c r="B244" s="51" t="s">
        <v>348</v>
      </c>
      <c r="C244" s="52">
        <v>5.6010069225928261</v>
      </c>
      <c r="D244" s="52">
        <v>5.1423324150596876</v>
      </c>
      <c r="E244" s="52">
        <v>10.013531799729364</v>
      </c>
      <c r="F244" s="52">
        <v>8.3019703342926707</v>
      </c>
      <c r="G244" s="52">
        <v>10.147954743255005</v>
      </c>
      <c r="H244" s="52">
        <v>12.037037037037036</v>
      </c>
      <c r="I244" s="52">
        <v>12.022378288299013</v>
      </c>
      <c r="J244" s="52">
        <v>12.678855325914148</v>
      </c>
      <c r="K244" s="52">
        <v>15.540381445726394</v>
      </c>
      <c r="L244" s="53">
        <v>19.270736108518449</v>
      </c>
    </row>
    <row r="245" spans="2:12" ht="15" x14ac:dyDescent="0.3">
      <c r="B245" s="51" t="s">
        <v>349</v>
      </c>
      <c r="C245" s="52">
        <v>5.6054771074026535</v>
      </c>
      <c r="D245" s="52">
        <v>5.0046339202965706</v>
      </c>
      <c r="E245" s="52">
        <v>9.98193315266486</v>
      </c>
      <c r="F245" s="52">
        <v>8.2182628062360799</v>
      </c>
      <c r="G245" s="52">
        <v>9.8374978158308579</v>
      </c>
      <c r="H245" s="52">
        <v>12.150668286755771</v>
      </c>
      <c r="I245" s="52">
        <v>11.742424242424242</v>
      </c>
      <c r="J245" s="52">
        <v>12.614042046806823</v>
      </c>
      <c r="K245" s="52">
        <v>15.797340885846905</v>
      </c>
      <c r="L245" s="53">
        <v>19.076330183988066</v>
      </c>
    </row>
    <row r="246" spans="2:12" ht="15" x14ac:dyDescent="0.3">
      <c r="B246" s="51" t="s">
        <v>350</v>
      </c>
      <c r="C246" s="52">
        <v>5.5734882720034431</v>
      </c>
      <c r="D246" s="52">
        <v>5.1449953227315248</v>
      </c>
      <c r="E246" s="52">
        <v>10.474485228290064</v>
      </c>
      <c r="F246" s="52">
        <v>8.3054998886662208</v>
      </c>
      <c r="G246" s="52">
        <v>9.6654929577464781</v>
      </c>
      <c r="H246" s="52">
        <v>11.890668523676879</v>
      </c>
      <c r="I246" s="52">
        <v>11.686143572621036</v>
      </c>
      <c r="J246" s="52">
        <v>12.635774788241156</v>
      </c>
      <c r="K246" s="52">
        <v>15.756716300323012</v>
      </c>
      <c r="L246" s="53">
        <v>18.858607325915738</v>
      </c>
    </row>
    <row r="247" spans="2:12" ht="15" x14ac:dyDescent="0.3">
      <c r="B247" s="51" t="s">
        <v>351</v>
      </c>
      <c r="C247" s="52">
        <v>5.6541748849441156</v>
      </c>
      <c r="D247" s="52">
        <v>4.6182846371347788</v>
      </c>
      <c r="E247" s="52">
        <v>10.078232857800277</v>
      </c>
      <c r="F247" s="52">
        <v>7.9918955425484022</v>
      </c>
      <c r="G247" s="52">
        <v>9.2993860599494393</v>
      </c>
      <c r="H247" s="52">
        <v>11.646871122141464</v>
      </c>
      <c r="I247" s="52">
        <v>11.263373001562687</v>
      </c>
      <c r="J247" s="52">
        <v>12.899658154031771</v>
      </c>
      <c r="K247" s="52">
        <v>16.143676330041416</v>
      </c>
      <c r="L247" s="53">
        <v>18.815921647413361</v>
      </c>
    </row>
    <row r="248" spans="2:12" ht="15" x14ac:dyDescent="0.3">
      <c r="B248" s="51" t="s">
        <v>352</v>
      </c>
      <c r="C248" s="52">
        <v>5.5776014109347436</v>
      </c>
      <c r="D248" s="52">
        <v>5.560619872379216</v>
      </c>
      <c r="E248" s="52">
        <v>10.045662100456621</v>
      </c>
      <c r="F248" s="52">
        <v>7.9669716581120289</v>
      </c>
      <c r="G248" s="52">
        <v>9.1583710407239831</v>
      </c>
      <c r="H248" s="52">
        <v>11.54983475387024</v>
      </c>
      <c r="I248" s="52">
        <v>11.363363363363362</v>
      </c>
      <c r="J248" s="52">
        <v>12.884053591215878</v>
      </c>
      <c r="K248" s="52">
        <v>16.551613421094878</v>
      </c>
      <c r="L248" s="53">
        <v>18.995370076742564</v>
      </c>
    </row>
    <row r="249" spans="2:12" ht="15" x14ac:dyDescent="0.3">
      <c r="B249" s="51" t="s">
        <v>353</v>
      </c>
      <c r="C249" s="52">
        <v>5.8108108108108114</v>
      </c>
      <c r="D249" s="52">
        <v>5.2679382379654864</v>
      </c>
      <c r="E249" s="52">
        <v>10.138888888888889</v>
      </c>
      <c r="F249" s="52">
        <v>7.67154105736783</v>
      </c>
      <c r="G249" s="52">
        <v>9.0020291459140385</v>
      </c>
      <c r="H249" s="52">
        <v>11.402890377158972</v>
      </c>
      <c r="I249" s="52">
        <v>11.378397883088766</v>
      </c>
      <c r="J249" s="52">
        <v>12.921518987341774</v>
      </c>
      <c r="K249" s="52">
        <v>16.462332634295855</v>
      </c>
      <c r="L249" s="53">
        <v>18.959933964061211</v>
      </c>
    </row>
    <row r="250" spans="2:12" ht="15" x14ac:dyDescent="0.3">
      <c r="B250" s="51" t="s">
        <v>354</v>
      </c>
      <c r="C250" s="52">
        <v>5.6059918293236501</v>
      </c>
      <c r="D250" s="52">
        <v>5.2677787532923617</v>
      </c>
      <c r="E250" s="52">
        <v>9.7955301949595821</v>
      </c>
      <c r="F250" s="52">
        <v>7.5067024128686324</v>
      </c>
      <c r="G250" s="52">
        <v>8.6426592797783925</v>
      </c>
      <c r="H250" s="52">
        <v>11.189427312775331</v>
      </c>
      <c r="I250" s="52">
        <v>11.168364289994008</v>
      </c>
      <c r="J250" s="52">
        <v>12.511397021578361</v>
      </c>
      <c r="K250" s="52">
        <v>16.372249879556769</v>
      </c>
      <c r="L250" s="53">
        <v>19.063270336894</v>
      </c>
    </row>
    <row r="251" spans="2:12" ht="15" x14ac:dyDescent="0.3">
      <c r="B251" s="51" t="s">
        <v>355</v>
      </c>
      <c r="C251" s="52">
        <v>5.497737556561086</v>
      </c>
      <c r="D251" s="52">
        <v>4.8843187660668379</v>
      </c>
      <c r="E251" s="52">
        <v>9.6727622714148218</v>
      </c>
      <c r="F251" s="52">
        <v>7.4726745482935533</v>
      </c>
      <c r="G251" s="52">
        <v>8.1894968784428936</v>
      </c>
      <c r="H251" s="52">
        <v>10.475690800979363</v>
      </c>
      <c r="I251" s="52">
        <v>10.668257756563246</v>
      </c>
      <c r="J251" s="52">
        <v>12.096937740823362</v>
      </c>
      <c r="K251" s="52">
        <v>16.555600160578081</v>
      </c>
      <c r="L251" s="53">
        <v>19.184803119889292</v>
      </c>
    </row>
    <row r="252" spans="2:12" ht="15" x14ac:dyDescent="0.3">
      <c r="B252" s="51" t="s">
        <v>356</v>
      </c>
      <c r="C252" s="52">
        <v>5.6841159290047187</v>
      </c>
      <c r="D252" s="52">
        <v>4.1595925297113752</v>
      </c>
      <c r="E252" s="52">
        <v>9.6385542168674707</v>
      </c>
      <c r="F252" s="52">
        <v>7.5374636546633855</v>
      </c>
      <c r="G252" s="52">
        <v>8.1204379562043787</v>
      </c>
      <c r="H252" s="52">
        <v>10.330940290667133</v>
      </c>
      <c r="I252" s="52">
        <v>10.880269004443377</v>
      </c>
      <c r="J252" s="52">
        <v>11.904281098546042</v>
      </c>
      <c r="K252" s="52">
        <v>16.2147028237741</v>
      </c>
      <c r="L252" s="53">
        <v>19.113312848811688</v>
      </c>
    </row>
    <row r="253" spans="2:12" ht="15" x14ac:dyDescent="0.3">
      <c r="B253" s="51" t="s">
        <v>357</v>
      </c>
      <c r="C253" s="52">
        <v>5.7954799731483559</v>
      </c>
      <c r="D253" s="52">
        <v>4.1425020712510356</v>
      </c>
      <c r="E253" s="52">
        <v>8.9181286549707597</v>
      </c>
      <c r="F253" s="52">
        <v>7.4733096085409247</v>
      </c>
      <c r="G253" s="52">
        <v>8.3179977916820018</v>
      </c>
      <c r="H253" s="52">
        <v>10.102618542108988</v>
      </c>
      <c r="I253" s="52">
        <v>10.70828331332533</v>
      </c>
      <c r="J253" s="52">
        <v>11.937576003242805</v>
      </c>
      <c r="K253" s="52">
        <v>16.232400064735394</v>
      </c>
      <c r="L253" s="53">
        <v>19.561961812055408</v>
      </c>
    </row>
    <row r="254" spans="2:12" ht="15" x14ac:dyDescent="0.3">
      <c r="B254" s="51" t="s">
        <v>358</v>
      </c>
      <c r="C254" s="52">
        <v>5.7820115197164377</v>
      </c>
      <c r="D254" s="52">
        <v>4.4009779951100247</v>
      </c>
      <c r="E254" s="52">
        <v>8.4256138661531068</v>
      </c>
      <c r="F254" s="52">
        <v>7.382256297918949</v>
      </c>
      <c r="G254" s="52">
        <v>8.0896860986547079</v>
      </c>
      <c r="H254" s="52">
        <v>9.5213137665967853</v>
      </c>
      <c r="I254" s="52">
        <v>10.552399371449294</v>
      </c>
      <c r="J254" s="52">
        <v>11.712349549914029</v>
      </c>
      <c r="K254" s="52">
        <v>15.660009741841208</v>
      </c>
      <c r="L254" s="53">
        <v>19.388646288209607</v>
      </c>
    </row>
    <row r="255" spans="2:12" ht="15" x14ac:dyDescent="0.3">
      <c r="B255" s="51" t="s">
        <v>359</v>
      </c>
      <c r="C255" s="52">
        <v>6.3386524822695041</v>
      </c>
      <c r="D255" s="52">
        <v>3.6674816625916873</v>
      </c>
      <c r="E255" s="52">
        <v>8.2158483228001948</v>
      </c>
      <c r="F255" s="52">
        <v>7.2620854107955779</v>
      </c>
      <c r="G255" s="52">
        <v>8.0157452138128473</v>
      </c>
      <c r="H255" s="52">
        <v>9.2269765803838713</v>
      </c>
      <c r="I255" s="52">
        <v>9.9747322825171452</v>
      </c>
      <c r="J255" s="52">
        <v>10.913206061798858</v>
      </c>
      <c r="K255" s="52">
        <v>14.966845595200507</v>
      </c>
      <c r="L255" s="53">
        <v>19.802530083307619</v>
      </c>
    </row>
    <row r="256" spans="2:12" ht="15" x14ac:dyDescent="0.3">
      <c r="B256" s="51" t="s">
        <v>360</v>
      </c>
      <c r="C256" s="52">
        <v>6.3167065998693097</v>
      </c>
      <c r="D256" s="52">
        <v>4.5813586097946288</v>
      </c>
      <c r="E256" s="52">
        <v>7.8998073217726397</v>
      </c>
      <c r="F256" s="52">
        <v>7.0095486111111107</v>
      </c>
      <c r="G256" s="52">
        <v>8.1727337615988578</v>
      </c>
      <c r="H256" s="52">
        <v>9.3170989941768134</v>
      </c>
      <c r="I256" s="52">
        <v>10.155590399228078</v>
      </c>
      <c r="J256" s="52">
        <v>10.568392317441747</v>
      </c>
      <c r="K256" s="52">
        <v>14.875578930842295</v>
      </c>
      <c r="L256" s="53">
        <v>19.988990152302893</v>
      </c>
    </row>
    <row r="257" spans="2:12" ht="15" x14ac:dyDescent="0.3">
      <c r="B257" s="51" t="s">
        <v>361</v>
      </c>
      <c r="C257" s="52">
        <v>6.4780824875836753</v>
      </c>
      <c r="D257" s="52">
        <v>4.3371522094926345</v>
      </c>
      <c r="E257" s="52">
        <v>8.0832526621490803</v>
      </c>
      <c r="F257" s="52">
        <v>7.0682905611135274</v>
      </c>
      <c r="G257" s="52">
        <v>7.979293109603713</v>
      </c>
      <c r="H257" s="52">
        <v>9.5063666492237928</v>
      </c>
      <c r="I257" s="52">
        <v>9.7335442267915813</v>
      </c>
      <c r="J257" s="52">
        <v>10.574222910816307</v>
      </c>
      <c r="K257" s="52">
        <v>14.819476126799339</v>
      </c>
      <c r="L257" s="53">
        <v>20.203693478127494</v>
      </c>
    </row>
    <row r="258" spans="2:12" ht="15" x14ac:dyDescent="0.3">
      <c r="B258" s="51" t="s">
        <v>362</v>
      </c>
      <c r="C258" s="52">
        <v>6.7201387383481475</v>
      </c>
      <c r="D258" s="52">
        <v>4.1876046901172534</v>
      </c>
      <c r="E258" s="52">
        <v>8.4266926449098882</v>
      </c>
      <c r="F258" s="52">
        <v>7.0052539404553418</v>
      </c>
      <c r="G258" s="52">
        <v>8.0153368632463025</v>
      </c>
      <c r="H258" s="52">
        <v>9.9001070281840882</v>
      </c>
      <c r="I258" s="52">
        <v>9.8330009970089733</v>
      </c>
      <c r="J258" s="52">
        <v>10.500146241591109</v>
      </c>
      <c r="K258" s="52">
        <v>14.819219790675547</v>
      </c>
      <c r="L258" s="53">
        <v>20.414584490098093</v>
      </c>
    </row>
    <row r="259" spans="2:12" ht="15" x14ac:dyDescent="0.3">
      <c r="B259" s="51" t="s">
        <v>363</v>
      </c>
      <c r="C259" s="52">
        <v>6.6552168312580511</v>
      </c>
      <c r="D259" s="52">
        <v>4.437140509449466</v>
      </c>
      <c r="E259" s="52">
        <v>7.9357351509250247</v>
      </c>
      <c r="F259" s="52">
        <v>7.1087993064586046</v>
      </c>
      <c r="G259" s="52">
        <v>8.0689528699798263</v>
      </c>
      <c r="H259" s="52">
        <v>9.701230228471001</v>
      </c>
      <c r="I259" s="52">
        <v>9.9240443282281152</v>
      </c>
      <c r="J259" s="52">
        <v>10.634982469809117</v>
      </c>
      <c r="K259" s="52">
        <v>15.025947476018242</v>
      </c>
      <c r="L259" s="53">
        <v>20.466400736422216</v>
      </c>
    </row>
    <row r="260" spans="2:12" ht="15" x14ac:dyDescent="0.3">
      <c r="B260" s="51" t="s">
        <v>364</v>
      </c>
      <c r="C260" s="52">
        <v>6.645230439442658</v>
      </c>
      <c r="D260" s="52">
        <v>4.5197740112994351</v>
      </c>
      <c r="E260" s="52">
        <v>7.9473427596294481</v>
      </c>
      <c r="F260" s="52">
        <v>7.1814838849232103</v>
      </c>
      <c r="G260" s="52">
        <v>8.1862834273239962</v>
      </c>
      <c r="H260" s="52">
        <v>9.8754604455358699</v>
      </c>
      <c r="I260" s="52">
        <v>10.214188436300606</v>
      </c>
      <c r="J260" s="52">
        <v>10.802948021722266</v>
      </c>
      <c r="K260" s="52">
        <v>15.215020255531316</v>
      </c>
      <c r="L260" s="53">
        <v>20.649978578860395</v>
      </c>
    </row>
    <row r="261" spans="2:12" ht="15" x14ac:dyDescent="0.3">
      <c r="B261" s="51" t="s">
        <v>365</v>
      </c>
      <c r="C261" s="52">
        <v>6.7843470863462363</v>
      </c>
      <c r="D261" s="52">
        <v>4.1864139020537126</v>
      </c>
      <c r="E261" s="52">
        <v>7.7761267954432887</v>
      </c>
      <c r="F261" s="52">
        <v>7.1756727193174354</v>
      </c>
      <c r="G261" s="52">
        <v>8.7735672951278687</v>
      </c>
      <c r="H261" s="52">
        <v>9.9141016463851113</v>
      </c>
      <c r="I261" s="52">
        <v>10.41123120884582</v>
      </c>
      <c r="J261" s="52">
        <v>10.950332420805632</v>
      </c>
      <c r="K261" s="52">
        <v>15.659318953938531</v>
      </c>
      <c r="L261" s="53">
        <v>21.21567417463746</v>
      </c>
    </row>
    <row r="262" spans="2:12" ht="15" x14ac:dyDescent="0.3">
      <c r="B262" s="51" t="s">
        <v>366</v>
      </c>
      <c r="C262" s="52">
        <v>7.0141979232888323</v>
      </c>
      <c r="D262" s="52">
        <v>4.3137254901960782</v>
      </c>
      <c r="E262" s="52">
        <v>7.32421875</v>
      </c>
      <c r="F262" s="52">
        <v>7.5648572051449747</v>
      </c>
      <c r="G262" s="52">
        <v>8.9077804472371103</v>
      </c>
      <c r="H262" s="52">
        <v>9.7242120343839549</v>
      </c>
      <c r="I262" s="52">
        <v>10.713832889565108</v>
      </c>
      <c r="J262" s="52">
        <v>11.795503541730829</v>
      </c>
      <c r="K262" s="52">
        <v>16.105453350854141</v>
      </c>
      <c r="L262" s="53">
        <v>21.533626649905717</v>
      </c>
    </row>
    <row r="263" spans="2:12" ht="15" x14ac:dyDescent="0.3">
      <c r="B263" s="51" t="s">
        <v>367</v>
      </c>
      <c r="C263" s="52">
        <v>6.9866213633467833</v>
      </c>
      <c r="D263" s="52">
        <v>4.0412044374009515</v>
      </c>
      <c r="E263" s="52">
        <v>7.0098039215686274</v>
      </c>
      <c r="F263" s="52">
        <v>7.7120273445844907</v>
      </c>
      <c r="G263" s="52">
        <v>8.4137679839737753</v>
      </c>
      <c r="H263" s="52">
        <v>9.3855743544078365</v>
      </c>
      <c r="I263" s="52">
        <v>10.376633358954649</v>
      </c>
      <c r="J263" s="52">
        <v>11.946762437942326</v>
      </c>
      <c r="K263" s="52">
        <v>16.223625186908126</v>
      </c>
      <c r="L263" s="53">
        <v>21.235054693462224</v>
      </c>
    </row>
    <row r="264" spans="2:12" ht="15" x14ac:dyDescent="0.3">
      <c r="B264" s="51" t="s">
        <v>368</v>
      </c>
      <c r="C264" s="52">
        <v>6.8644067796610173</v>
      </c>
      <c r="D264" s="52">
        <v>4.1990668740279933</v>
      </c>
      <c r="E264" s="52">
        <v>6.2019230769230766</v>
      </c>
      <c r="F264" s="52">
        <v>7.4856439704675966</v>
      </c>
      <c r="G264" s="52">
        <v>8.8505126821370759</v>
      </c>
      <c r="H264" s="52">
        <v>9.3778342100489755</v>
      </c>
      <c r="I264" s="52">
        <v>10.423869893712382</v>
      </c>
      <c r="J264" s="52">
        <v>12.107958182206103</v>
      </c>
      <c r="K264" s="52">
        <v>16.378662659654395</v>
      </c>
      <c r="L264" s="53">
        <v>21.220985691573926</v>
      </c>
    </row>
    <row r="265" spans="2:12" ht="15" x14ac:dyDescent="0.3">
      <c r="B265" s="51" t="s">
        <v>369</v>
      </c>
      <c r="C265" s="52">
        <v>6.6596194503171251</v>
      </c>
      <c r="D265" s="52">
        <v>4.0785498489425986</v>
      </c>
      <c r="E265" s="52">
        <v>5.3413841151881094</v>
      </c>
      <c r="F265" s="52">
        <v>7.4854505318081479</v>
      </c>
      <c r="G265" s="52">
        <v>8.7596355991590755</v>
      </c>
      <c r="H265" s="52">
        <v>9.0502593453764977</v>
      </c>
      <c r="I265" s="52">
        <v>10.492505353319057</v>
      </c>
      <c r="J265" s="52">
        <v>12.076537013801756</v>
      </c>
      <c r="K265" s="52">
        <v>16.246613578523931</v>
      </c>
      <c r="L265" s="53">
        <v>21.244540102551117</v>
      </c>
    </row>
    <row r="266" spans="2:12" ht="15" x14ac:dyDescent="0.3">
      <c r="B266" s="51" t="s">
        <v>370</v>
      </c>
      <c r="C266" s="52">
        <v>6.7131095630145659</v>
      </c>
      <c r="D266" s="52">
        <v>3.7907505686125851</v>
      </c>
      <c r="E266" s="52">
        <v>5.1888939462903956</v>
      </c>
      <c r="F266" s="52">
        <v>7.2095332671300891</v>
      </c>
      <c r="G266" s="52">
        <v>8.9112343966712899</v>
      </c>
      <c r="H266" s="52">
        <v>8.936936936936938</v>
      </c>
      <c r="I266" s="52">
        <v>10.403609927300076</v>
      </c>
      <c r="J266" s="52">
        <v>12.263754724905501</v>
      </c>
      <c r="K266" s="52">
        <v>16.232531216406183</v>
      </c>
      <c r="L266" s="53">
        <v>21.603917578224372</v>
      </c>
    </row>
    <row r="267" spans="2:12" ht="15" x14ac:dyDescent="0.3">
      <c r="B267" s="51" t="s">
        <v>371</v>
      </c>
      <c r="C267" s="52">
        <v>6.4583333333333339</v>
      </c>
      <c r="D267" s="52">
        <v>3.7354085603112841</v>
      </c>
      <c r="E267" s="52">
        <v>4.9393803322855856</v>
      </c>
      <c r="F267" s="52">
        <v>7.006617360840794</v>
      </c>
      <c r="G267" s="52">
        <v>8.6385625431928119</v>
      </c>
      <c r="H267" s="52">
        <v>8.6652314316469319</v>
      </c>
      <c r="I267" s="52">
        <v>10.106114199090449</v>
      </c>
      <c r="J267" s="52">
        <v>12.149631190727082</v>
      </c>
      <c r="K267" s="52">
        <v>16.104370948977895</v>
      </c>
      <c r="L267" s="53">
        <v>21.299891781781145</v>
      </c>
    </row>
    <row r="268" spans="2:12" ht="15" x14ac:dyDescent="0.3">
      <c r="B268" s="51" t="s">
        <v>372</v>
      </c>
      <c r="C268" s="52">
        <v>6.6498846234529045</v>
      </c>
      <c r="D268" s="52">
        <v>3.5856573705179287</v>
      </c>
      <c r="E268" s="52">
        <v>4.5734388742304306</v>
      </c>
      <c r="F268" s="52">
        <v>6.986483913953931</v>
      </c>
      <c r="G268" s="52">
        <v>8.7330238954787696</v>
      </c>
      <c r="H268" s="52">
        <v>8.5368027089645349</v>
      </c>
      <c r="I268" s="52">
        <v>9.8175829744109446</v>
      </c>
      <c r="J268" s="52">
        <v>11.912092578830025</v>
      </c>
      <c r="K268" s="52">
        <v>15.68969817909703</v>
      </c>
      <c r="L268" s="53">
        <v>21.19251953375176</v>
      </c>
    </row>
    <row r="269" spans="2:12" ht="15" x14ac:dyDescent="0.3">
      <c r="B269" s="51" t="s">
        <v>373</v>
      </c>
      <c r="C269" s="52">
        <v>6.2058945620589459</v>
      </c>
      <c r="D269" s="52">
        <v>3.7676609105180532</v>
      </c>
      <c r="E269" s="52">
        <v>4.2168674698795181</v>
      </c>
      <c r="F269" s="52">
        <v>6.9486404833836861</v>
      </c>
      <c r="G269" s="52">
        <v>8.4409991386735577</v>
      </c>
      <c r="H269" s="52">
        <v>8.6128739800543972</v>
      </c>
      <c r="I269" s="52">
        <v>9.5214602861371489</v>
      </c>
      <c r="J269" s="52">
        <v>11.265899454875832</v>
      </c>
      <c r="K269" s="52">
        <v>15.337913404697238</v>
      </c>
      <c r="L269" s="53">
        <v>21.032625910674689</v>
      </c>
    </row>
    <row r="270" spans="2:12" ht="15" x14ac:dyDescent="0.3">
      <c r="B270" s="51" t="s">
        <v>374</v>
      </c>
      <c r="C270" s="52">
        <v>6.1380020597322344</v>
      </c>
      <c r="D270" s="52">
        <v>3.3201581027667988</v>
      </c>
      <c r="E270" s="52">
        <v>4.1717791411042944</v>
      </c>
      <c r="F270" s="52">
        <v>6.5365494384091321</v>
      </c>
      <c r="G270" s="52">
        <v>8.6918956281320199</v>
      </c>
      <c r="H270" s="52">
        <v>8.8304198954766626</v>
      </c>
      <c r="I270" s="52">
        <v>9.5401174168297445</v>
      </c>
      <c r="J270" s="52">
        <v>11.209117938553023</v>
      </c>
      <c r="K270" s="52">
        <v>15.232466509062254</v>
      </c>
      <c r="L270" s="53">
        <v>20.976353928299009</v>
      </c>
    </row>
    <row r="271" spans="2:12" ht="15" x14ac:dyDescent="0.3">
      <c r="B271" s="51" t="s">
        <v>375</v>
      </c>
      <c r="C271" s="52">
        <v>6.1419945867166357</v>
      </c>
      <c r="D271" s="52">
        <v>3.456402199528672</v>
      </c>
      <c r="E271" s="52">
        <v>4.4203179526948428</v>
      </c>
      <c r="F271" s="52">
        <v>6.44979315532155</v>
      </c>
      <c r="G271" s="52">
        <v>8.4462982273201241</v>
      </c>
      <c r="H271" s="52">
        <v>8.5000885425889852</v>
      </c>
      <c r="I271" s="52">
        <v>9.4273658830620857</v>
      </c>
      <c r="J271" s="52">
        <v>10.866574965612106</v>
      </c>
      <c r="K271" s="52">
        <v>15.225373017732991</v>
      </c>
      <c r="L271" s="53">
        <v>20.802179698390571</v>
      </c>
    </row>
    <row r="272" spans="2:12" ht="15" x14ac:dyDescent="0.3">
      <c r="B272" s="51" t="s">
        <v>376</v>
      </c>
      <c r="C272" s="52">
        <v>6.2960623289113506</v>
      </c>
      <c r="D272" s="52">
        <v>3.2334384858044163</v>
      </c>
      <c r="E272" s="52">
        <v>4.4545111362778407</v>
      </c>
      <c r="F272" s="52">
        <v>6.4582553350804943</v>
      </c>
      <c r="G272" s="52">
        <v>8.3479173958697928</v>
      </c>
      <c r="H272" s="52">
        <v>8.5673909203320964</v>
      </c>
      <c r="I272" s="52">
        <v>9.1018396056270294</v>
      </c>
      <c r="J272" s="52">
        <v>10.852407261247041</v>
      </c>
      <c r="K272" s="52">
        <v>14.935676184499529</v>
      </c>
      <c r="L272" s="53">
        <v>20.70275403608737</v>
      </c>
    </row>
    <row r="273" spans="2:12" ht="15" x14ac:dyDescent="0.3">
      <c r="B273" s="51" t="s">
        <v>377</v>
      </c>
      <c r="C273" s="52">
        <v>6.4028930014890451</v>
      </c>
      <c r="D273" s="52">
        <v>3.1323414252153485</v>
      </c>
      <c r="E273" s="52">
        <v>4.6769011067475903</v>
      </c>
      <c r="F273" s="52">
        <v>6.2567616300036057</v>
      </c>
      <c r="G273" s="52">
        <v>8.257681564245809</v>
      </c>
      <c r="H273" s="52">
        <v>8.4192139737991258</v>
      </c>
      <c r="I273" s="52">
        <v>8.8475390156062428</v>
      </c>
      <c r="J273" s="52">
        <v>10.517991300909451</v>
      </c>
      <c r="K273" s="52">
        <v>14.943601711396342</v>
      </c>
      <c r="L273" s="53">
        <v>20.380640282329214</v>
      </c>
    </row>
    <row r="274" spans="2:12" ht="15" x14ac:dyDescent="0.3">
      <c r="B274" s="51" t="s">
        <v>378</v>
      </c>
      <c r="C274" s="52">
        <v>6.6739130434782608</v>
      </c>
      <c r="D274" s="52">
        <v>3.1080031080031079</v>
      </c>
      <c r="E274" s="52">
        <v>4.5662100456620998</v>
      </c>
      <c r="F274" s="52">
        <v>5.9858516234355159</v>
      </c>
      <c r="G274" s="52">
        <v>8.2847553435788726</v>
      </c>
      <c r="H274" s="52">
        <v>8.4430401965946995</v>
      </c>
      <c r="I274" s="52">
        <v>8.7778446718844059</v>
      </c>
      <c r="J274" s="52">
        <v>10.230561932328577</v>
      </c>
      <c r="K274" s="52">
        <v>14.923489509386339</v>
      </c>
      <c r="L274" s="53">
        <v>20.406467693487571</v>
      </c>
    </row>
    <row r="275" spans="2:12" ht="15" x14ac:dyDescent="0.3">
      <c r="B275" s="51" t="s">
        <v>379</v>
      </c>
      <c r="C275" s="52">
        <v>6.2555654496883344</v>
      </c>
      <c r="D275" s="52">
        <v>2.8853454821564162</v>
      </c>
      <c r="E275" s="52">
        <v>4.4336681676480776</v>
      </c>
      <c r="F275" s="52">
        <v>5.6517775752051049</v>
      </c>
      <c r="G275" s="52">
        <v>7.8708741385564025</v>
      </c>
      <c r="H275" s="52">
        <v>8.5913728297834258</v>
      </c>
      <c r="I275" s="52">
        <v>8.7340529931305202</v>
      </c>
      <c r="J275" s="52">
        <v>10.14300306435138</v>
      </c>
      <c r="K275" s="52">
        <v>15.007595746382027</v>
      </c>
      <c r="L275" s="53">
        <v>20.550351288056206</v>
      </c>
    </row>
    <row r="276" spans="2:12" ht="15" x14ac:dyDescent="0.3">
      <c r="B276" s="51" t="s">
        <v>380</v>
      </c>
      <c r="C276" s="52">
        <v>6.750959584556333</v>
      </c>
      <c r="D276" s="52">
        <v>3</v>
      </c>
      <c r="E276" s="52">
        <v>4.1086587436332769</v>
      </c>
      <c r="F276" s="52">
        <v>5.2030456852791884</v>
      </c>
      <c r="G276" s="52">
        <v>7.8815911193339501</v>
      </c>
      <c r="H276" s="52">
        <v>8.3958295225900859</v>
      </c>
      <c r="I276" s="52">
        <v>8.8370313695485834</v>
      </c>
      <c r="J276" s="52">
        <v>10.279667422524566</v>
      </c>
      <c r="K276" s="52">
        <v>15.290933694181327</v>
      </c>
      <c r="L276" s="53">
        <v>20.141531477401696</v>
      </c>
    </row>
    <row r="277" spans="2:12" ht="15" x14ac:dyDescent="0.3">
      <c r="B277" s="51" t="s">
        <v>381</v>
      </c>
      <c r="C277" s="52">
        <v>6.4712514092446449</v>
      </c>
      <c r="D277" s="52">
        <v>3.2208588957055215</v>
      </c>
      <c r="E277" s="52">
        <v>3.9117352056168508</v>
      </c>
      <c r="F277" s="52">
        <v>5.5136923359676526</v>
      </c>
      <c r="G277" s="52">
        <v>7.7599102468212413</v>
      </c>
      <c r="H277" s="52">
        <v>8.0373489564262179</v>
      </c>
      <c r="I277" s="52">
        <v>8.44404701073071</v>
      </c>
      <c r="J277" s="52">
        <v>10.087862024080703</v>
      </c>
      <c r="K277" s="52">
        <v>15.010316368638241</v>
      </c>
      <c r="L277" s="53">
        <v>20.344944200202907</v>
      </c>
    </row>
    <row r="278" spans="2:12" ht="15" x14ac:dyDescent="0.3">
      <c r="B278" s="51" t="s">
        <v>382</v>
      </c>
      <c r="C278" s="52">
        <v>6.7283811244073153</v>
      </c>
      <c r="D278" s="52">
        <v>3.0023094688221708</v>
      </c>
      <c r="E278" s="52">
        <v>3.6740146960587841</v>
      </c>
      <c r="F278" s="52">
        <v>5.2983825989960955</v>
      </c>
      <c r="G278" s="52">
        <v>7.6908541194255484</v>
      </c>
      <c r="H278" s="52">
        <v>7.6923076923076925</v>
      </c>
      <c r="I278" s="52">
        <v>8.2938691923716874</v>
      </c>
      <c r="J278" s="52">
        <v>10.318582146352071</v>
      </c>
      <c r="K278" s="52">
        <v>14.751107636174094</v>
      </c>
      <c r="L278" s="53">
        <v>20.263985774859801</v>
      </c>
    </row>
    <row r="279" spans="2:12" ht="15" x14ac:dyDescent="0.3">
      <c r="B279" s="51" t="s">
        <v>383</v>
      </c>
      <c r="C279" s="52">
        <v>6.7395670609239016</v>
      </c>
      <c r="D279" s="52">
        <v>2.9389600602863601</v>
      </c>
      <c r="E279" s="52">
        <v>3.5990581903800876</v>
      </c>
      <c r="F279" s="52">
        <v>5.0689526649273207</v>
      </c>
      <c r="G279" s="52">
        <v>7.7491474043198183</v>
      </c>
      <c r="H279" s="52">
        <v>7.4695684249354484</v>
      </c>
      <c r="I279" s="52">
        <v>8.3797435565341285</v>
      </c>
      <c r="J279" s="52">
        <v>9.8371406711115963</v>
      </c>
      <c r="K279" s="52">
        <v>14.637542424506137</v>
      </c>
      <c r="L279" s="53">
        <v>20.115535382710956</v>
      </c>
    </row>
    <row r="280" spans="2:12" ht="15" x14ac:dyDescent="0.3">
      <c r="B280" s="51" t="s">
        <v>384</v>
      </c>
      <c r="C280" s="52">
        <v>6.4269662921348312</v>
      </c>
      <c r="D280" s="52">
        <v>2.872260015117158</v>
      </c>
      <c r="E280" s="52">
        <v>3.2313509797181159</v>
      </c>
      <c r="F280" s="52">
        <v>5.1483253588516753</v>
      </c>
      <c r="G280" s="52">
        <v>7.6166602391052827</v>
      </c>
      <c r="H280" s="52">
        <v>7.5489282385834109</v>
      </c>
      <c r="I280" s="52">
        <v>8.2267854836626633</v>
      </c>
      <c r="J280" s="52">
        <v>9.9549004509954901</v>
      </c>
      <c r="K280" s="52">
        <v>14.52047648030606</v>
      </c>
      <c r="L280" s="53">
        <v>19.914139315884228</v>
      </c>
    </row>
    <row r="281" spans="2:12" ht="15" x14ac:dyDescent="0.3">
      <c r="B281" s="51" t="s">
        <v>385</v>
      </c>
      <c r="C281" s="52">
        <v>6.4316777294575411</v>
      </c>
      <c r="D281" s="52">
        <v>3.0888030888030888</v>
      </c>
      <c r="E281" s="52">
        <v>3.6023553862140631</v>
      </c>
      <c r="F281" s="52">
        <v>5.1257253384912955</v>
      </c>
      <c r="G281" s="52">
        <v>7.421114141020646</v>
      </c>
      <c r="H281" s="52">
        <v>7.4284631419367058</v>
      </c>
      <c r="I281" s="52">
        <v>8.2789240010446594</v>
      </c>
      <c r="J281" s="52">
        <v>9.883008356545961</v>
      </c>
      <c r="K281" s="52">
        <v>14.483241445698782</v>
      </c>
      <c r="L281" s="53">
        <v>19.802118171683389</v>
      </c>
    </row>
    <row r="282" spans="2:12" ht="15" x14ac:dyDescent="0.3">
      <c r="B282" s="51" t="s">
        <v>386</v>
      </c>
      <c r="C282" s="52">
        <v>6.361556064073226</v>
      </c>
      <c r="D282" s="52">
        <v>3.1923383878691141</v>
      </c>
      <c r="E282" s="52">
        <v>3.3141210374639769</v>
      </c>
      <c r="F282" s="52">
        <v>5.1282051282051277</v>
      </c>
      <c r="G282" s="52">
        <v>7.1329227101132524</v>
      </c>
      <c r="H282" s="52">
        <v>6.8354430379746836</v>
      </c>
      <c r="I282" s="52">
        <v>8.1643614878474562</v>
      </c>
      <c r="J282" s="52">
        <v>9.9056603773584904</v>
      </c>
      <c r="K282" s="52">
        <v>14.463438646737673</v>
      </c>
      <c r="L282" s="53">
        <v>19.478396816372939</v>
      </c>
    </row>
    <row r="283" spans="2:12" ht="15" x14ac:dyDescent="0.3">
      <c r="B283" s="51" t="s">
        <v>387</v>
      </c>
      <c r="C283" s="52">
        <v>5.8878723903354446</v>
      </c>
      <c r="D283" s="52">
        <v>2.6894865525672369</v>
      </c>
      <c r="E283" s="52">
        <v>3.652441368704344</v>
      </c>
      <c r="F283" s="52">
        <v>4.932007306677491</v>
      </c>
      <c r="G283" s="52">
        <v>6.8649419433693222</v>
      </c>
      <c r="H283" s="52">
        <v>6.4953460137596117</v>
      </c>
      <c r="I283" s="52">
        <v>8.2557331480194573</v>
      </c>
      <c r="J283" s="52">
        <v>10.054379266458406</v>
      </c>
      <c r="K283" s="52">
        <v>14.13488668426322</v>
      </c>
      <c r="L283" s="53">
        <v>19.372801875732709</v>
      </c>
    </row>
    <row r="284" spans="2:12" ht="15" x14ac:dyDescent="0.3">
      <c r="B284" s="51" t="s">
        <v>388</v>
      </c>
      <c r="C284" s="52">
        <v>6.027266204257355</v>
      </c>
      <c r="D284" s="52">
        <v>2.2881355932203391</v>
      </c>
      <c r="E284" s="52">
        <v>3.859202714164546</v>
      </c>
      <c r="F284" s="52">
        <v>4.6855213170113972</v>
      </c>
      <c r="G284" s="52">
        <v>6.6638549135385912</v>
      </c>
      <c r="H284" s="52">
        <v>6.5281899109792292</v>
      </c>
      <c r="I284" s="52">
        <v>8.4780388151174666</v>
      </c>
      <c r="J284" s="52">
        <v>10.117618819011041</v>
      </c>
      <c r="K284" s="52">
        <v>14.237320033875978</v>
      </c>
      <c r="L284" s="53">
        <v>19.037641248222705</v>
      </c>
    </row>
    <row r="285" spans="2:12" ht="15" x14ac:dyDescent="0.3">
      <c r="B285" s="51" t="s">
        <v>389</v>
      </c>
      <c r="C285" s="52">
        <v>5.593056894889104</v>
      </c>
      <c r="D285" s="52">
        <v>2.1052631578947367</v>
      </c>
      <c r="E285" s="52">
        <v>3.9242843951985225</v>
      </c>
      <c r="F285" s="52">
        <v>4.6663851351351351</v>
      </c>
      <c r="G285" s="52">
        <v>6.2196735774150858</v>
      </c>
      <c r="H285" s="52">
        <v>6.651884700665188</v>
      </c>
      <c r="I285" s="52">
        <v>8.4864528184366232</v>
      </c>
      <c r="J285" s="52">
        <v>10.106851037083594</v>
      </c>
      <c r="K285" s="52">
        <v>14.376873247607078</v>
      </c>
      <c r="L285" s="53">
        <v>19.004278490859587</v>
      </c>
    </row>
    <row r="286" spans="2:12" ht="15" x14ac:dyDescent="0.3">
      <c r="B286" s="51" t="s">
        <v>390</v>
      </c>
      <c r="C286" s="52">
        <v>5.6256306760847625</v>
      </c>
      <c r="D286" s="52">
        <v>2.0992366412213741</v>
      </c>
      <c r="E286" s="52">
        <v>4.5081967213114753</v>
      </c>
      <c r="F286" s="52">
        <v>4.6795298292304279</v>
      </c>
      <c r="G286" s="52">
        <v>5.9357541899441344</v>
      </c>
      <c r="H286" s="52">
        <v>6.4393939393939394</v>
      </c>
      <c r="I286" s="52">
        <v>8.2853855005753729</v>
      </c>
      <c r="J286" s="52">
        <v>10.064978119612784</v>
      </c>
      <c r="K286" s="52">
        <v>14.550989345509894</v>
      </c>
      <c r="L286" s="53">
        <v>18.807526268632401</v>
      </c>
    </row>
    <row r="287" spans="2:12" ht="15" x14ac:dyDescent="0.3">
      <c r="B287" s="51" t="s">
        <v>391</v>
      </c>
      <c r="C287" s="52">
        <v>5.5316999242232887</v>
      </c>
      <c r="D287" s="52">
        <v>2.1847070506454815</v>
      </c>
      <c r="E287" s="52">
        <v>4.5352743561030238</v>
      </c>
      <c r="F287" s="52">
        <v>4.6935520619731141</v>
      </c>
      <c r="G287" s="52">
        <v>5.8921358992634829</v>
      </c>
      <c r="H287" s="52">
        <v>6.3334142198495504</v>
      </c>
      <c r="I287" s="52">
        <v>8.366935483870968</v>
      </c>
      <c r="J287" s="52">
        <v>9.7960279119699418</v>
      </c>
      <c r="K287" s="52">
        <v>14.515793848711557</v>
      </c>
      <c r="L287" s="53">
        <v>18.852933874037905</v>
      </c>
    </row>
    <row r="288" spans="2:12" ht="15" x14ac:dyDescent="0.3">
      <c r="B288" s="51" t="s">
        <v>392</v>
      </c>
      <c r="C288" s="52">
        <v>5.7244174265450862</v>
      </c>
      <c r="D288" s="52">
        <v>1.7329255861365953</v>
      </c>
      <c r="E288" s="52">
        <v>4.1794714197910263</v>
      </c>
      <c r="F288" s="52">
        <v>4.8977650974797911</v>
      </c>
      <c r="G288" s="52">
        <v>5.6003912937148446</v>
      </c>
      <c r="H288" s="52">
        <v>6.1306532663316586</v>
      </c>
      <c r="I288" s="52">
        <v>8.2537517053205995</v>
      </c>
      <c r="J288" s="52">
        <v>9.9688473520249214</v>
      </c>
      <c r="K288" s="52">
        <v>14.344478430545301</v>
      </c>
      <c r="L288" s="53">
        <v>18.657030002521221</v>
      </c>
    </row>
    <row r="289" spans="2:12" ht="15" x14ac:dyDescent="0.3">
      <c r="B289" s="51" t="s">
        <v>393</v>
      </c>
      <c r="C289" s="52">
        <v>5.6923484246756688</v>
      </c>
      <c r="D289" s="52">
        <v>1.8930957683741649</v>
      </c>
      <c r="E289" s="52">
        <v>4.3103448275862073</v>
      </c>
      <c r="F289" s="52">
        <v>4.9532474096537777</v>
      </c>
      <c r="G289" s="52">
        <v>5.546875</v>
      </c>
      <c r="H289" s="52">
        <v>6.480236622748051</v>
      </c>
      <c r="I289" s="52">
        <v>8.184660658451353</v>
      </c>
      <c r="J289" s="52">
        <v>10.095735422106179</v>
      </c>
      <c r="K289" s="52">
        <v>14.67849223946785</v>
      </c>
      <c r="L289" s="53">
        <v>18.74672260094389</v>
      </c>
    </row>
    <row r="290" spans="2:12" ht="15" x14ac:dyDescent="0.3">
      <c r="B290" s="51" t="s">
        <v>394</v>
      </c>
      <c r="C290" s="52">
        <v>5.5910543130990416</v>
      </c>
      <c r="D290" s="52">
        <v>2.1201413427561837</v>
      </c>
      <c r="E290" s="52">
        <v>4.0830449826989623</v>
      </c>
      <c r="F290" s="52">
        <v>5.1733193277310923</v>
      </c>
      <c r="G290" s="52">
        <v>5.4973821989528799</v>
      </c>
      <c r="H290" s="52">
        <v>6.7526763656327207</v>
      </c>
      <c r="I290" s="52">
        <v>7.8023407022106639</v>
      </c>
      <c r="J290" s="52">
        <v>10.257542310522442</v>
      </c>
      <c r="K290" s="52">
        <v>15.131800336511498</v>
      </c>
      <c r="L290" s="53">
        <v>18.91939927130543</v>
      </c>
    </row>
    <row r="291" spans="2:12" ht="15" x14ac:dyDescent="0.3">
      <c r="B291" s="51" t="s">
        <v>395</v>
      </c>
      <c r="C291" s="52">
        <v>5.3257637199243035</v>
      </c>
      <c r="D291" s="52">
        <v>2.4509803921568629</v>
      </c>
      <c r="E291" s="52">
        <v>4.1843971631205674</v>
      </c>
      <c r="F291" s="52">
        <v>5.185989682324192</v>
      </c>
      <c r="G291" s="52">
        <v>5.3265524625267666</v>
      </c>
      <c r="H291" s="52">
        <v>7.1734781366104601</v>
      </c>
      <c r="I291" s="52">
        <v>7.6762302869086074</v>
      </c>
      <c r="J291" s="52">
        <v>10.036166365280289</v>
      </c>
      <c r="K291" s="52">
        <v>15.006852444038374</v>
      </c>
      <c r="L291" s="53">
        <v>19.159433531292827</v>
      </c>
    </row>
    <row r="292" spans="2:12" ht="15" x14ac:dyDescent="0.3">
      <c r="B292" s="51" t="s">
        <v>396</v>
      </c>
      <c r="C292" s="52">
        <v>5.4813578185865328</v>
      </c>
      <c r="D292" s="52">
        <v>2.9525032092426189</v>
      </c>
      <c r="E292" s="52">
        <v>4.1353383458646613</v>
      </c>
      <c r="F292" s="52">
        <v>5.3417576105686386</v>
      </c>
      <c r="G292" s="52">
        <v>5.4410552349546579</v>
      </c>
      <c r="H292" s="52">
        <v>6.9367531331973185</v>
      </c>
      <c r="I292" s="52">
        <v>7.5551294343240647</v>
      </c>
      <c r="J292" s="52">
        <v>9.8340691124980975</v>
      </c>
      <c r="K292" s="52">
        <v>14.949895129340479</v>
      </c>
      <c r="L292" s="53">
        <v>19.376163873370579</v>
      </c>
    </row>
    <row r="293" spans="2:12" ht="15" x14ac:dyDescent="0.3">
      <c r="B293" s="51" t="s">
        <v>397</v>
      </c>
      <c r="C293" s="52">
        <v>5.3224443818642637</v>
      </c>
      <c r="D293" s="52">
        <v>2.8758169934640523</v>
      </c>
      <c r="E293" s="52">
        <v>3.9434523809523809</v>
      </c>
      <c r="F293" s="52">
        <v>5.4</v>
      </c>
      <c r="G293" s="52">
        <v>5.6941431670281997</v>
      </c>
      <c r="H293" s="52">
        <v>6.6704675028506273</v>
      </c>
      <c r="I293" s="52">
        <v>7.5768942235558887</v>
      </c>
      <c r="J293" s="52">
        <v>9.5733610822060342</v>
      </c>
      <c r="K293" s="52">
        <v>14.731886554139395</v>
      </c>
      <c r="L293" s="53">
        <v>19.108691640524082</v>
      </c>
    </row>
    <row r="294" spans="2:12" ht="15" x14ac:dyDescent="0.3">
      <c r="B294" s="51" t="s">
        <v>398</v>
      </c>
      <c r="C294" s="52">
        <v>5.5088431429399831</v>
      </c>
      <c r="D294" s="52">
        <v>2.9769959404600814</v>
      </c>
      <c r="E294" s="52">
        <v>4.1603630862329801</v>
      </c>
      <c r="F294" s="52">
        <v>5.3998229566243729</v>
      </c>
      <c r="G294" s="52">
        <v>5.6932715881231273</v>
      </c>
      <c r="H294" s="52">
        <v>6.4506880733944953</v>
      </c>
      <c r="I294" s="52">
        <v>7.6150786133737451</v>
      </c>
      <c r="J294" s="52">
        <v>9.5195861049519586</v>
      </c>
      <c r="K294" s="52">
        <v>14.683691236215902</v>
      </c>
      <c r="L294" s="53">
        <v>18.791631485129937</v>
      </c>
    </row>
    <row r="295" spans="2:12" ht="15" x14ac:dyDescent="0.3">
      <c r="B295" s="51" t="s">
        <v>399</v>
      </c>
      <c r="C295" s="52">
        <v>5.0405040504050405</v>
      </c>
      <c r="D295" s="52">
        <v>3.1294452347083923</v>
      </c>
      <c r="E295" s="52">
        <v>4.225352112676056</v>
      </c>
      <c r="F295" s="52">
        <v>5.4806828391734053</v>
      </c>
      <c r="G295" s="52">
        <v>5.6572834107679695</v>
      </c>
      <c r="H295" s="52">
        <v>6.5428571428571436</v>
      </c>
      <c r="I295" s="52">
        <v>7.5833014170815787</v>
      </c>
      <c r="J295" s="52">
        <v>9.3573341267479915</v>
      </c>
      <c r="K295" s="52">
        <v>14.799720540288774</v>
      </c>
      <c r="L295" s="53">
        <v>18.849749740296534</v>
      </c>
    </row>
    <row r="296" spans="2:12" ht="15" x14ac:dyDescent="0.3">
      <c r="B296" s="51" t="s">
        <v>400</v>
      </c>
      <c r="C296" s="52">
        <v>5.4308252427184467</v>
      </c>
      <c r="D296" s="52">
        <v>2.9370629370629371</v>
      </c>
      <c r="E296" s="52">
        <v>4.1085840058694059</v>
      </c>
      <c r="F296" s="52">
        <v>5.5488902219556087</v>
      </c>
      <c r="G296" s="52">
        <v>5.913978494623656</v>
      </c>
      <c r="H296" s="52">
        <v>6.0716284275321764</v>
      </c>
      <c r="I296" s="52">
        <v>7.6733143399810064</v>
      </c>
      <c r="J296" s="52">
        <v>9.3240438778535424</v>
      </c>
      <c r="K296" s="52">
        <v>14.434782608695651</v>
      </c>
      <c r="L296" s="53">
        <v>19.111237445518288</v>
      </c>
    </row>
    <row r="297" spans="2:12" ht="15" x14ac:dyDescent="0.3">
      <c r="B297" s="51" t="s">
        <v>401</v>
      </c>
      <c r="C297" s="52">
        <v>5.3916904535363148</v>
      </c>
      <c r="D297" s="52">
        <v>3.0259365994236309</v>
      </c>
      <c r="E297" s="52">
        <v>4.2212518195050945</v>
      </c>
      <c r="F297" s="52">
        <v>5.0664195242508496</v>
      </c>
      <c r="G297" s="52">
        <v>5.5601431323974673</v>
      </c>
      <c r="H297" s="52">
        <v>5.854207711792851</v>
      </c>
      <c r="I297" s="52">
        <v>7.6267905536198217</v>
      </c>
      <c r="J297" s="52">
        <v>8.9165292971676919</v>
      </c>
      <c r="K297" s="52">
        <v>13.711696673423154</v>
      </c>
      <c r="L297" s="53">
        <v>18.793882850822353</v>
      </c>
    </row>
    <row r="298" spans="2:12" ht="15" x14ac:dyDescent="0.3">
      <c r="B298" s="51" t="s">
        <v>402</v>
      </c>
      <c r="C298" s="52">
        <v>5.6448966196258619</v>
      </c>
      <c r="D298" s="52">
        <v>2.3809523809523809</v>
      </c>
      <c r="E298" s="52">
        <v>4.2521994134897358</v>
      </c>
      <c r="F298" s="52">
        <v>4.8241518829754124</v>
      </c>
      <c r="G298" s="52">
        <v>5.1602390005431831</v>
      </c>
      <c r="H298" s="52">
        <v>5.2396878483835003</v>
      </c>
      <c r="I298" s="52">
        <v>7.545702061454687</v>
      </c>
      <c r="J298" s="52">
        <v>8.5911685190747971</v>
      </c>
      <c r="K298" s="52">
        <v>13.290152332973493</v>
      </c>
      <c r="L298" s="53">
        <v>18.396961433580056</v>
      </c>
    </row>
    <row r="299" spans="2:12" ht="15" x14ac:dyDescent="0.3">
      <c r="B299" s="51" t="s">
        <v>403</v>
      </c>
      <c r="C299" s="52">
        <v>5.7265806024495198</v>
      </c>
      <c r="D299" s="52">
        <v>2.3633677991137372</v>
      </c>
      <c r="E299" s="52">
        <v>3.9942938659058487</v>
      </c>
      <c r="F299" s="52">
        <v>4.6705845963501389</v>
      </c>
      <c r="G299" s="52">
        <v>5.1681706316652996</v>
      </c>
      <c r="H299" s="52">
        <v>5.093236849429446</v>
      </c>
      <c r="I299" s="52">
        <v>7.455713451430797</v>
      </c>
      <c r="J299" s="52">
        <v>8.653260207190737</v>
      </c>
      <c r="K299" s="52">
        <v>13.181763211996614</v>
      </c>
      <c r="L299" s="53">
        <v>17.999804668424652</v>
      </c>
    </row>
    <row r="300" spans="2:12" ht="15" x14ac:dyDescent="0.3">
      <c r="B300" s="51" t="s">
        <v>404</v>
      </c>
      <c r="C300" s="52">
        <v>5.9676887570062638</v>
      </c>
      <c r="D300" s="52">
        <v>2.1398002853067046</v>
      </c>
      <c r="E300" s="52">
        <v>4.2302357836338418</v>
      </c>
      <c r="F300" s="52">
        <v>4.3962848297213624</v>
      </c>
      <c r="G300" s="52">
        <v>4.9162318044493274</v>
      </c>
      <c r="H300" s="52">
        <v>5.178620880642482</v>
      </c>
      <c r="I300" s="52">
        <v>7.1539056457849952</v>
      </c>
      <c r="J300" s="52">
        <v>8.3988287871783012</v>
      </c>
      <c r="K300" s="52">
        <v>13.042953667953668</v>
      </c>
      <c r="L300" s="53">
        <v>17.763415589502547</v>
      </c>
    </row>
    <row r="301" spans="2:12" ht="15" x14ac:dyDescent="0.3">
      <c r="B301" s="51" t="s">
        <v>405</v>
      </c>
      <c r="C301" s="52">
        <v>6.1964403427818056</v>
      </c>
      <c r="D301" s="52">
        <v>2.5974025974025974</v>
      </c>
      <c r="E301" s="52">
        <v>4.0254237288135588</v>
      </c>
      <c r="F301" s="52">
        <v>4.1471780480199563</v>
      </c>
      <c r="G301" s="52">
        <v>4.725484840207594</v>
      </c>
      <c r="H301" s="52">
        <v>5.0247116968698515</v>
      </c>
      <c r="I301" s="52">
        <v>6.8320610687022905</v>
      </c>
      <c r="J301" s="52">
        <v>8.3743842364532011</v>
      </c>
      <c r="K301" s="52">
        <v>12.985918883138764</v>
      </c>
      <c r="L301" s="53">
        <v>17.643018349524091</v>
      </c>
    </row>
    <row r="302" spans="2:12" ht="15" x14ac:dyDescent="0.3">
      <c r="B302" s="51" t="s">
        <v>406</v>
      </c>
      <c r="C302" s="52">
        <v>6.1238000662032439</v>
      </c>
      <c r="D302" s="52">
        <v>2.9197080291970803</v>
      </c>
      <c r="E302" s="52">
        <v>3.9915966386554618</v>
      </c>
      <c r="F302" s="52">
        <v>3.8401498595067127</v>
      </c>
      <c r="G302" s="52">
        <v>4.5914184203334241</v>
      </c>
      <c r="H302" s="52">
        <v>4.9252905368013282</v>
      </c>
      <c r="I302" s="52">
        <v>6.7518596223536145</v>
      </c>
      <c r="J302" s="52">
        <v>8.5335413416536667</v>
      </c>
      <c r="K302" s="52">
        <v>12.996477590185837</v>
      </c>
      <c r="L302" s="53">
        <v>17.465821279968299</v>
      </c>
    </row>
    <row r="303" spans="2:12" ht="15" x14ac:dyDescent="0.3">
      <c r="B303" s="51" t="s">
        <v>407</v>
      </c>
      <c r="C303" s="52">
        <v>5.8823529411764701</v>
      </c>
      <c r="D303" s="52">
        <v>3.0085959885386817</v>
      </c>
      <c r="E303" s="52">
        <v>4.028776978417266</v>
      </c>
      <c r="F303" s="52">
        <v>3.5260482846251584</v>
      </c>
      <c r="G303" s="52">
        <v>4.1829336307863914</v>
      </c>
      <c r="H303" s="52">
        <v>4.9691184727681081</v>
      </c>
      <c r="I303" s="52">
        <v>6.2415458937198069</v>
      </c>
      <c r="J303" s="52">
        <v>8.4716567491387416</v>
      </c>
      <c r="K303" s="52">
        <v>12.601525966034949</v>
      </c>
      <c r="L303" s="53">
        <v>17.101565636290648</v>
      </c>
    </row>
    <row r="304" spans="2:12" ht="15" x14ac:dyDescent="0.3">
      <c r="B304" s="51" t="s">
        <v>408</v>
      </c>
      <c r="C304" s="52">
        <v>5.8239576439444081</v>
      </c>
      <c r="D304" s="52">
        <v>3.05980528511822</v>
      </c>
      <c r="E304" s="52">
        <v>4.1066282420749278</v>
      </c>
      <c r="F304" s="52">
        <v>3.6381197681905988</v>
      </c>
      <c r="G304" s="52">
        <v>4.5454545454545459</v>
      </c>
      <c r="H304" s="52">
        <v>5.0129645635263609</v>
      </c>
      <c r="I304" s="52">
        <v>6.2216971844851354</v>
      </c>
      <c r="J304" s="52">
        <v>8.4753863310498634</v>
      </c>
      <c r="K304" s="52">
        <v>12.667753668631631</v>
      </c>
      <c r="L304" s="53">
        <v>16.75670166140047</v>
      </c>
    </row>
    <row r="305" spans="2:12" ht="15" x14ac:dyDescent="0.3">
      <c r="B305" s="51" t="s">
        <v>409</v>
      </c>
      <c r="C305" s="52">
        <v>5.8552631578947372</v>
      </c>
      <c r="D305" s="52">
        <v>3.4899328859060401</v>
      </c>
      <c r="E305" s="52">
        <v>4.3923865300146412</v>
      </c>
      <c r="F305" s="52">
        <v>3.9732994278448825</v>
      </c>
      <c r="G305" s="52">
        <v>4.5375722543352603</v>
      </c>
      <c r="H305" s="52">
        <v>4.8808832074375363</v>
      </c>
      <c r="I305" s="52">
        <v>6.1738261738261739</v>
      </c>
      <c r="J305" s="52">
        <v>8.4030907920154529</v>
      </c>
      <c r="K305" s="52">
        <v>12.509505703422052</v>
      </c>
      <c r="L305" s="53">
        <v>16.483516483516482</v>
      </c>
    </row>
    <row r="306" spans="2:12" ht="15" x14ac:dyDescent="0.3">
      <c r="B306" s="51" t="s">
        <v>410</v>
      </c>
      <c r="C306" s="52">
        <v>5.9247135842880523</v>
      </c>
      <c r="D306" s="52">
        <v>3.3467202141900936</v>
      </c>
      <c r="E306" s="52">
        <v>4.9337260677466865</v>
      </c>
      <c r="F306" s="52">
        <v>4.0281329923273654</v>
      </c>
      <c r="G306" s="52">
        <v>4.8032407407407405</v>
      </c>
      <c r="H306" s="52">
        <v>5.1448846836191597</v>
      </c>
      <c r="I306" s="52">
        <v>6.3309061488673146</v>
      </c>
      <c r="J306" s="52">
        <v>8.4848484848484862</v>
      </c>
      <c r="K306" s="52">
        <v>12.351113412739513</v>
      </c>
      <c r="L306" s="53">
        <v>16.477511559478771</v>
      </c>
    </row>
    <row r="307" spans="2:12" ht="15" x14ac:dyDescent="0.3">
      <c r="B307" s="51" t="s">
        <v>411</v>
      </c>
      <c r="C307" s="52">
        <v>5.7546859585662613</v>
      </c>
      <c r="D307" s="52">
        <v>3.9242219215155618</v>
      </c>
      <c r="E307" s="52">
        <v>4.6511627906976747</v>
      </c>
      <c r="F307" s="52">
        <v>4.4078947368421053</v>
      </c>
      <c r="G307" s="52">
        <v>4.8700328652524645</v>
      </c>
      <c r="H307" s="52">
        <v>5</v>
      </c>
      <c r="I307" s="52">
        <v>6.4334790755777638</v>
      </c>
      <c r="J307" s="52">
        <v>8.7773782281791437</v>
      </c>
      <c r="K307" s="52">
        <v>12.287136494629291</v>
      </c>
      <c r="L307" s="53">
        <v>16.557480980557905</v>
      </c>
    </row>
    <row r="308" spans="2:12" ht="15" x14ac:dyDescent="0.3">
      <c r="B308" s="51" t="s">
        <v>412</v>
      </c>
      <c r="C308" s="52">
        <v>5.3342113928218637</v>
      </c>
      <c r="D308" s="52">
        <v>3.5135135135135136</v>
      </c>
      <c r="E308" s="52">
        <v>5.2473763118440777</v>
      </c>
      <c r="F308" s="52">
        <v>4.8948638400551534</v>
      </c>
      <c r="G308" s="52">
        <v>5.2418096723868954</v>
      </c>
      <c r="H308" s="52">
        <v>5.5416405760801499</v>
      </c>
      <c r="I308" s="52">
        <v>6.6838598753492366</v>
      </c>
      <c r="J308" s="52">
        <v>8.713136729222521</v>
      </c>
      <c r="K308" s="52">
        <v>12.23888591322978</v>
      </c>
      <c r="L308" s="53">
        <v>16.663099315068493</v>
      </c>
    </row>
    <row r="309" spans="2:12" ht="15" x14ac:dyDescent="0.3">
      <c r="B309" s="51" t="s">
        <v>413</v>
      </c>
      <c r="C309" s="52">
        <v>5.5244985202236103</v>
      </c>
      <c r="D309" s="52">
        <v>3.1746031746031744</v>
      </c>
      <c r="E309" s="52">
        <v>5.1123160340821068</v>
      </c>
      <c r="F309" s="52">
        <v>5.2275960170697013</v>
      </c>
      <c r="G309" s="52">
        <v>5.3880692751763952</v>
      </c>
      <c r="H309" s="52">
        <v>5.5766793409378961</v>
      </c>
      <c r="I309" s="52">
        <v>6.8370467453036268</v>
      </c>
      <c r="J309" s="52">
        <v>8.6941697920218211</v>
      </c>
      <c r="K309" s="52">
        <v>12.031292149986513</v>
      </c>
      <c r="L309" s="53">
        <v>16.62676822633297</v>
      </c>
    </row>
    <row r="310" spans="2:12" ht="15" x14ac:dyDescent="0.3">
      <c r="B310" s="51" t="s">
        <v>414</v>
      </c>
      <c r="C310" s="52">
        <v>5.7750759878419453</v>
      </c>
      <c r="D310" s="52">
        <v>3.1767955801104977</v>
      </c>
      <c r="E310" s="52">
        <v>5.1155115511551159</v>
      </c>
      <c r="F310" s="52">
        <v>5.6632459141011022</v>
      </c>
      <c r="G310" s="52">
        <v>5.7494866529774127</v>
      </c>
      <c r="H310" s="52">
        <v>5.9145299145299148</v>
      </c>
      <c r="I310" s="52">
        <v>7.6578699340245056</v>
      </c>
      <c r="J310" s="52">
        <v>8.9269447986882859</v>
      </c>
      <c r="K310" s="52">
        <v>12.023792663928621</v>
      </c>
      <c r="L310" s="53">
        <v>16.979415444103264</v>
      </c>
    </row>
    <row r="311" spans="2:12" ht="15" x14ac:dyDescent="0.3">
      <c r="B311" s="51" t="s">
        <v>415</v>
      </c>
      <c r="C311" s="52">
        <v>6.1023622047244093</v>
      </c>
      <c r="D311" s="52">
        <v>3.5999999999999996</v>
      </c>
      <c r="E311" s="52">
        <v>5.3164556962025316</v>
      </c>
      <c r="F311" s="52">
        <v>5.7525610717100077</v>
      </c>
      <c r="G311" s="52">
        <v>6.08725059181603</v>
      </c>
      <c r="H311" s="52">
        <v>6.3050847457627128</v>
      </c>
      <c r="I311" s="52">
        <v>7.6231060606060606</v>
      </c>
      <c r="J311" s="52">
        <v>8.9164991777818372</v>
      </c>
      <c r="K311" s="52">
        <v>12.039942938659058</v>
      </c>
      <c r="L311" s="53">
        <v>17.089620484682214</v>
      </c>
    </row>
    <row r="312" spans="2:12" ht="15" x14ac:dyDescent="0.3">
      <c r="B312" s="51" t="s">
        <v>416</v>
      </c>
      <c r="C312" s="52">
        <v>5.8233581365253961</v>
      </c>
      <c r="D312" s="52">
        <v>2.8000000000000003</v>
      </c>
      <c r="E312" s="52">
        <v>5.3344623200677388</v>
      </c>
      <c r="F312" s="52">
        <v>5.8798999165971644</v>
      </c>
      <c r="G312" s="52">
        <v>6.1153578874218208</v>
      </c>
      <c r="H312" s="52">
        <v>6.6506684950291399</v>
      </c>
      <c r="I312" s="52">
        <v>7.761053621825023</v>
      </c>
      <c r="J312" s="52">
        <v>9.3675527039413389</v>
      </c>
      <c r="K312" s="52">
        <v>12.321041214750544</v>
      </c>
      <c r="L312" s="53">
        <v>16.816221885561124</v>
      </c>
    </row>
    <row r="313" spans="2:12" ht="15" x14ac:dyDescent="0.3">
      <c r="B313" s="51" t="s">
        <v>417</v>
      </c>
      <c r="C313" s="52">
        <v>5.7326892109500811</v>
      </c>
      <c r="D313" s="52">
        <v>3.0383091149273449</v>
      </c>
      <c r="E313" s="52">
        <v>5.0434782608695654</v>
      </c>
      <c r="F313" s="52">
        <v>6.5429234338747104</v>
      </c>
      <c r="G313" s="52">
        <v>5.8147882268485285</v>
      </c>
      <c r="H313" s="52">
        <v>6.7156348373557186</v>
      </c>
      <c r="I313" s="52">
        <v>7.6776347162613252</v>
      </c>
      <c r="J313" s="52">
        <v>9.1881918819188204</v>
      </c>
      <c r="K313" s="52">
        <v>12.337383845604002</v>
      </c>
      <c r="L313" s="53">
        <v>16.701952481768995</v>
      </c>
    </row>
    <row r="314" spans="2:12" ht="15" x14ac:dyDescent="0.3">
      <c r="B314" s="51" t="s">
        <v>418</v>
      </c>
      <c r="C314" s="52">
        <v>5.5143502096098036</v>
      </c>
      <c r="D314" s="52">
        <v>3.2520325203252036</v>
      </c>
      <c r="E314" s="52">
        <v>4.8604860486048604</v>
      </c>
      <c r="F314" s="52">
        <v>6.2350119904076742</v>
      </c>
      <c r="G314" s="52">
        <v>5.963636363636363</v>
      </c>
      <c r="H314" s="52">
        <v>6.9881201956673662</v>
      </c>
      <c r="I314" s="52">
        <v>7.4091778202676855</v>
      </c>
      <c r="J314" s="52">
        <v>8.9395922947447168</v>
      </c>
      <c r="K314" s="52">
        <v>12.021230813369673</v>
      </c>
      <c r="L314" s="53">
        <v>16.682588965846669</v>
      </c>
    </row>
    <row r="315" spans="2:12" ht="15" x14ac:dyDescent="0.3">
      <c r="B315" s="51" t="s">
        <v>419</v>
      </c>
      <c r="C315" s="52">
        <v>5.6887184403962925</v>
      </c>
      <c r="D315" s="52">
        <v>3.3422459893048129</v>
      </c>
      <c r="E315" s="52">
        <v>4.1777777777777771</v>
      </c>
      <c r="F315" s="52">
        <v>6.1776061776061777</v>
      </c>
      <c r="G315" s="52">
        <v>6.1156412157153452</v>
      </c>
      <c r="H315" s="52">
        <v>6.8808941669577361</v>
      </c>
      <c r="I315" s="52">
        <v>7.3895194397488524</v>
      </c>
      <c r="J315" s="52">
        <v>9.002849002849004</v>
      </c>
      <c r="K315" s="52">
        <v>11.92952050837666</v>
      </c>
      <c r="L315" s="53">
        <v>16.704999394746398</v>
      </c>
    </row>
    <row r="316" spans="2:12" ht="15" x14ac:dyDescent="0.3">
      <c r="B316" s="51" t="s">
        <v>420</v>
      </c>
      <c r="C316" s="52">
        <v>5.3967234179248313</v>
      </c>
      <c r="D316" s="52">
        <v>3.2345013477088949</v>
      </c>
      <c r="E316" s="52">
        <v>4.56989247311828</v>
      </c>
      <c r="F316" s="52">
        <v>6.209955643173978</v>
      </c>
      <c r="G316" s="52">
        <v>6.0980172091283205</v>
      </c>
      <c r="H316" s="52">
        <v>6.7663817663817669</v>
      </c>
      <c r="I316" s="52">
        <v>7.2309552599758158</v>
      </c>
      <c r="J316" s="52">
        <v>8.902415826517025</v>
      </c>
      <c r="K316" s="52">
        <v>12.039888546707729</v>
      </c>
      <c r="L316" s="53">
        <v>16.538602268569338</v>
      </c>
    </row>
    <row r="317" spans="2:12" ht="15" x14ac:dyDescent="0.3">
      <c r="B317" s="51" t="s">
        <v>421</v>
      </c>
      <c r="C317" s="52">
        <v>5.5266579973992194</v>
      </c>
      <c r="D317" s="52">
        <v>3.3287101248266295</v>
      </c>
      <c r="E317" s="52">
        <v>4.5248868778280542</v>
      </c>
      <c r="F317" s="52">
        <v>5.7171514543630888</v>
      </c>
      <c r="G317" s="52">
        <v>6.2024353120243525</v>
      </c>
      <c r="H317" s="52">
        <v>6.8627450980392162</v>
      </c>
      <c r="I317" s="52">
        <v>7.3153066151617585</v>
      </c>
      <c r="J317" s="52">
        <v>8.713136729222521</v>
      </c>
      <c r="K317" s="52">
        <v>12.132024977698483</v>
      </c>
      <c r="L317" s="53">
        <v>16.459129577117494</v>
      </c>
    </row>
    <row r="318" spans="2:12" ht="15" x14ac:dyDescent="0.3">
      <c r="B318" s="51" t="s">
        <v>422</v>
      </c>
      <c r="C318" s="52">
        <v>5.2385719052385715</v>
      </c>
      <c r="D318" s="52">
        <v>2.5174825174825175</v>
      </c>
      <c r="E318" s="52">
        <v>4.2457091237579041</v>
      </c>
      <c r="F318" s="52">
        <v>5.833333333333333</v>
      </c>
      <c r="G318" s="52">
        <v>5.9241706161137442</v>
      </c>
      <c r="H318" s="52">
        <v>6.6964285714285712</v>
      </c>
      <c r="I318" s="52">
        <v>6.9032102341298573</v>
      </c>
      <c r="J318" s="52">
        <v>8.7444379957438567</v>
      </c>
      <c r="K318" s="52">
        <v>11.891160553217077</v>
      </c>
      <c r="L318" s="53">
        <v>16.301764043538096</v>
      </c>
    </row>
    <row r="319" spans="2:12" ht="15" x14ac:dyDescent="0.3">
      <c r="B319" s="51" t="s">
        <v>423</v>
      </c>
      <c r="C319" s="52">
        <v>5.2613827993254638</v>
      </c>
      <c r="D319" s="52">
        <v>2.2727272727272729</v>
      </c>
      <c r="E319" s="52">
        <v>4.0797824116047146</v>
      </c>
      <c r="F319" s="52">
        <v>5.712731229597388</v>
      </c>
      <c r="G319" s="52">
        <v>6.0740144810941272</v>
      </c>
      <c r="H319" s="52">
        <v>6.52256351915055</v>
      </c>
      <c r="I319" s="52">
        <v>6.6929133858267722</v>
      </c>
      <c r="J319" s="52">
        <v>8.6939261611750691</v>
      </c>
      <c r="K319" s="52">
        <v>11.573236889692586</v>
      </c>
      <c r="L319" s="53">
        <v>16.395939086294415</v>
      </c>
    </row>
    <row r="320" spans="2:12" ht="15" x14ac:dyDescent="0.3">
      <c r="B320" s="51" t="s">
        <v>424</v>
      </c>
      <c r="C320" s="52">
        <v>5.35833891493637</v>
      </c>
      <c r="D320" s="52">
        <v>1.5918958031837915</v>
      </c>
      <c r="E320" s="52">
        <v>4.3558850787766454</v>
      </c>
      <c r="F320" s="52">
        <v>5.359056806002144</v>
      </c>
      <c r="G320" s="52">
        <v>6.0181368507831827</v>
      </c>
      <c r="H320" s="52">
        <v>6.5743944636678195</v>
      </c>
      <c r="I320" s="52">
        <v>6.4467766116941538</v>
      </c>
      <c r="J320" s="52">
        <v>8.0898429735639041</v>
      </c>
      <c r="K320" s="52">
        <v>11.45881270133456</v>
      </c>
      <c r="L320" s="53">
        <v>16.430667176935835</v>
      </c>
    </row>
    <row r="321" spans="2:12" ht="15" x14ac:dyDescent="0.3">
      <c r="B321" s="51" t="s">
        <v>425</v>
      </c>
      <c r="C321" s="52">
        <v>5.7035519125683063</v>
      </c>
      <c r="D321" s="52">
        <v>1.0043041606886656</v>
      </c>
      <c r="E321" s="52">
        <v>4.3884220354808585</v>
      </c>
      <c r="F321" s="52">
        <v>5.5525013743815288</v>
      </c>
      <c r="G321" s="52">
        <v>5.9439095856006698</v>
      </c>
      <c r="H321" s="52">
        <v>6.4413518886679926</v>
      </c>
      <c r="I321" s="52">
        <v>6.6202988150437916</v>
      </c>
      <c r="J321" s="52">
        <v>8.3934294871794872</v>
      </c>
      <c r="K321" s="52">
        <v>11.05911714241148</v>
      </c>
      <c r="L321" s="53">
        <v>16.084642347137478</v>
      </c>
    </row>
    <row r="322" spans="2:12" ht="15" x14ac:dyDescent="0.3">
      <c r="B322" s="51" t="s">
        <v>426</v>
      </c>
      <c r="C322" s="52">
        <v>5.5958549222797931</v>
      </c>
      <c r="D322" s="52">
        <v>1.0014306151645207</v>
      </c>
      <c r="E322" s="52">
        <v>4.5714285714285712</v>
      </c>
      <c r="F322" s="52">
        <v>5.4824561403508767</v>
      </c>
      <c r="G322" s="52">
        <v>5.9271803556308216</v>
      </c>
      <c r="H322" s="52">
        <v>6.1885245901639347</v>
      </c>
      <c r="I322" s="52">
        <v>6.4449064449064455</v>
      </c>
      <c r="J322" s="52">
        <v>8.0838323353293404</v>
      </c>
      <c r="K322" s="52">
        <v>10.900326543305862</v>
      </c>
      <c r="L322" s="53">
        <v>15.937867119175042</v>
      </c>
    </row>
    <row r="323" spans="2:12" ht="15" x14ac:dyDescent="0.3">
      <c r="B323" s="51" t="s">
        <v>427</v>
      </c>
      <c r="C323" s="52">
        <v>5.683403068340307</v>
      </c>
      <c r="D323" s="52">
        <v>1.2931034482758621</v>
      </c>
      <c r="E323" s="52">
        <v>4.113614103819784</v>
      </c>
      <c r="F323" s="52">
        <v>5.2924791086350975</v>
      </c>
      <c r="G323" s="52">
        <v>6.1908856405846944</v>
      </c>
      <c r="H323" s="52">
        <v>6.2552126772310253</v>
      </c>
      <c r="I323" s="52">
        <v>6.5521796565389696</v>
      </c>
      <c r="J323" s="52">
        <v>7.9303278688524586</v>
      </c>
      <c r="K323" s="52">
        <v>10.800447355807636</v>
      </c>
      <c r="L323" s="53">
        <v>15.825718447887697</v>
      </c>
    </row>
    <row r="324" spans="2:12" ht="15" x14ac:dyDescent="0.3">
      <c r="B324" s="51" t="s">
        <v>428</v>
      </c>
      <c r="C324" s="52">
        <v>5.1470588235294112</v>
      </c>
      <c r="D324" s="52">
        <v>1.1527377521613833</v>
      </c>
      <c r="E324" s="52">
        <v>4.1509433962264151</v>
      </c>
      <c r="F324" s="52">
        <v>5.2892561983471076</v>
      </c>
      <c r="G324" s="52">
        <v>6.0644614079728587</v>
      </c>
      <c r="H324" s="52">
        <v>5.913325232887809</v>
      </c>
      <c r="I324" s="52">
        <v>6.407918728835635</v>
      </c>
      <c r="J324" s="52">
        <v>7.4974874371859288</v>
      </c>
      <c r="K324" s="52">
        <v>10.287156831808142</v>
      </c>
      <c r="L324" s="53">
        <v>15.407934625016475</v>
      </c>
    </row>
    <row r="325" spans="2:12" ht="15" x14ac:dyDescent="0.3">
      <c r="B325" s="51" t="s">
        <v>429</v>
      </c>
      <c r="C325" s="52">
        <v>5.0228310502283104</v>
      </c>
      <c r="D325" s="52">
        <v>1.8518518518518516</v>
      </c>
      <c r="E325" s="52">
        <v>3.6525172754195459</v>
      </c>
      <c r="F325" s="52">
        <v>5.7813394390383515</v>
      </c>
      <c r="G325" s="52">
        <v>5.711775043936731</v>
      </c>
      <c r="H325" s="52">
        <v>5.3758924821503573</v>
      </c>
      <c r="I325" s="52">
        <v>6.5392895586652315</v>
      </c>
      <c r="J325" s="52">
        <v>7.1648532128926306</v>
      </c>
      <c r="K325" s="52">
        <v>10.157000961230375</v>
      </c>
      <c r="L325" s="53">
        <v>15.11643559025441</v>
      </c>
    </row>
    <row r="326" spans="2:12" ht="15" x14ac:dyDescent="0.3">
      <c r="B326" s="51" t="s">
        <v>430</v>
      </c>
      <c r="C326" s="52">
        <v>4.6752319771591724</v>
      </c>
      <c r="D326" s="52">
        <v>2.4502297090352223</v>
      </c>
      <c r="E326" s="52">
        <v>3.2494758909853245</v>
      </c>
      <c r="F326" s="52">
        <v>5.6004618937644342</v>
      </c>
      <c r="G326" s="52">
        <v>5.4775916704391125</v>
      </c>
      <c r="H326" s="52">
        <v>5.3617021276595747</v>
      </c>
      <c r="I326" s="52">
        <v>6.5976008724100321</v>
      </c>
      <c r="J326" s="52">
        <v>7.0457354758961683</v>
      </c>
      <c r="K326" s="52">
        <v>9.9226592068454824</v>
      </c>
      <c r="L326" s="53">
        <v>14.877847927532253</v>
      </c>
    </row>
    <row r="327" spans="2:12" ht="15" x14ac:dyDescent="0.3">
      <c r="B327" s="51" t="s">
        <v>431</v>
      </c>
      <c r="C327" s="52">
        <v>3.9882912550311014</v>
      </c>
      <c r="D327" s="52">
        <v>2.416918429003021</v>
      </c>
      <c r="E327" s="52">
        <v>3.2943676939426139</v>
      </c>
      <c r="F327" s="52">
        <v>6.0190703218116806</v>
      </c>
      <c r="G327" s="52">
        <v>5.5223193741371377</v>
      </c>
      <c r="H327" s="52">
        <v>5.5922501100836639</v>
      </c>
      <c r="I327" s="52">
        <v>6.6350710900473935</v>
      </c>
      <c r="J327" s="52">
        <v>7.2251308900523554</v>
      </c>
      <c r="K327" s="52">
        <v>9.7196881738265066</v>
      </c>
      <c r="L327" s="53">
        <v>14.67065868263473</v>
      </c>
    </row>
    <row r="328" spans="2:12" ht="15" x14ac:dyDescent="0.3">
      <c r="B328" s="51" t="s">
        <v>432</v>
      </c>
      <c r="C328" s="52">
        <v>3.6567704561911656</v>
      </c>
      <c r="D328" s="52">
        <v>2.5875190258751903</v>
      </c>
      <c r="E328" s="52">
        <v>3.6956521739130435</v>
      </c>
      <c r="F328" s="52">
        <v>6.1027190332326287</v>
      </c>
      <c r="G328" s="52">
        <v>5.8769513314967856</v>
      </c>
      <c r="H328" s="52">
        <v>5.6888888888888891</v>
      </c>
      <c r="I328" s="52">
        <v>6.6223330562482685</v>
      </c>
      <c r="J328" s="52">
        <v>7.0932435276783838</v>
      </c>
      <c r="K328" s="52">
        <v>10.11011011011011</v>
      </c>
      <c r="L328" s="53">
        <v>14.642960393177217</v>
      </c>
    </row>
    <row r="329" spans="2:12" ht="15" x14ac:dyDescent="0.3">
      <c r="B329" s="51" t="s">
        <v>433</v>
      </c>
      <c r="C329" s="52">
        <v>3.5340786152181751</v>
      </c>
      <c r="D329" s="52">
        <v>2.9007633587786259</v>
      </c>
      <c r="E329" s="52">
        <v>3.6170212765957444</v>
      </c>
      <c r="F329" s="52">
        <v>5.8425584255842562</v>
      </c>
      <c r="G329" s="52">
        <v>5.5809698078682519</v>
      </c>
      <c r="H329" s="52">
        <v>5.5483311660164718</v>
      </c>
      <c r="I329" s="52">
        <v>6.3706053396775042</v>
      </c>
      <c r="J329" s="52">
        <v>6.9626850114655001</v>
      </c>
      <c r="K329" s="52">
        <v>10.022045107681873</v>
      </c>
      <c r="L329" s="53">
        <v>14.460820078797607</v>
      </c>
    </row>
    <row r="330" spans="2:12" ht="15" x14ac:dyDescent="0.3">
      <c r="B330" s="51" t="s">
        <v>434</v>
      </c>
      <c r="C330" s="52">
        <v>3.6653091447611996</v>
      </c>
      <c r="D330" s="52">
        <v>2.7231467473524962</v>
      </c>
      <c r="E330" s="52">
        <v>3.8784067085953882</v>
      </c>
      <c r="F330" s="52">
        <v>5.73208722741433</v>
      </c>
      <c r="G330" s="52">
        <v>5.2363299351251156</v>
      </c>
      <c r="H330" s="52">
        <v>5.4735013032145963</v>
      </c>
      <c r="I330" s="52">
        <v>6.1542525092445848</v>
      </c>
      <c r="J330" s="52">
        <v>6.9412502613422538</v>
      </c>
      <c r="K330" s="52">
        <v>9.869866486395134</v>
      </c>
      <c r="L330" s="53">
        <v>13.812481514344869</v>
      </c>
    </row>
    <row r="331" spans="2:12" ht="15" x14ac:dyDescent="0.3">
      <c r="B331" s="51" t="s">
        <v>435</v>
      </c>
      <c r="C331" s="52">
        <v>3.9881831610044314</v>
      </c>
      <c r="D331" s="52">
        <v>3.6363636363636362</v>
      </c>
      <c r="E331" s="52">
        <v>3.8257173219978751</v>
      </c>
      <c r="F331" s="52">
        <v>6.0372511239563265</v>
      </c>
      <c r="G331" s="52">
        <v>5.1330798479087454</v>
      </c>
      <c r="H331" s="52">
        <v>5.4442508710801389</v>
      </c>
      <c r="I331" s="52">
        <v>6.2247372675828618</v>
      </c>
      <c r="J331" s="52">
        <v>7.2907861369399836</v>
      </c>
      <c r="K331" s="52">
        <v>10.18816748601458</v>
      </c>
      <c r="L331" s="53">
        <v>14.066265060240966</v>
      </c>
    </row>
    <row r="332" spans="2:12" ht="15" x14ac:dyDescent="0.3">
      <c r="B332" s="51" t="s">
        <v>436</v>
      </c>
      <c r="C332" s="52">
        <v>3.8257575757575752</v>
      </c>
      <c r="D332" s="52">
        <v>3.3587786259541987</v>
      </c>
      <c r="E332" s="52">
        <v>3.5407725321888415</v>
      </c>
      <c r="F332" s="52">
        <v>5.0858652575957732</v>
      </c>
      <c r="G332" s="52">
        <v>5.1020408163265305</v>
      </c>
      <c r="H332" s="52">
        <v>5.5458515283842793</v>
      </c>
      <c r="I332" s="52">
        <v>6.2718707940780618</v>
      </c>
      <c r="J332" s="52">
        <v>7.203933304831124</v>
      </c>
      <c r="K332" s="52">
        <v>10.580086580086579</v>
      </c>
      <c r="L332" s="53">
        <v>14.375382731169625</v>
      </c>
    </row>
    <row r="333" spans="2:12" ht="15" x14ac:dyDescent="0.3">
      <c r="B333" s="51" t="s">
        <v>437</v>
      </c>
      <c r="C333" s="52">
        <v>3.9297977871041585</v>
      </c>
      <c r="D333" s="52">
        <v>3.1007751937984498</v>
      </c>
      <c r="E333" s="52">
        <v>3.9748953974895396</v>
      </c>
      <c r="F333" s="52">
        <v>5.0301810865191152</v>
      </c>
      <c r="G333" s="52">
        <v>5.6930693069306937</v>
      </c>
      <c r="H333" s="52">
        <v>5.3357047576700758</v>
      </c>
      <c r="I333" s="52">
        <v>6.1597165440174431</v>
      </c>
      <c r="J333" s="52">
        <v>7.2526520891967952</v>
      </c>
      <c r="K333" s="52">
        <v>10.548449272822848</v>
      </c>
      <c r="L333" s="53">
        <v>14.287932908836776</v>
      </c>
    </row>
    <row r="334" spans="2:12" ht="15" x14ac:dyDescent="0.3">
      <c r="B334" s="51" t="s">
        <v>438</v>
      </c>
      <c r="C334" s="52">
        <v>4.1478129713423826</v>
      </c>
      <c r="D334" s="52">
        <v>3.4865293185419968</v>
      </c>
      <c r="E334" s="52">
        <v>3.8054968287526427</v>
      </c>
      <c r="F334" s="52">
        <v>5.0379572118702551</v>
      </c>
      <c r="G334" s="52">
        <v>5.5975794251134641</v>
      </c>
      <c r="H334" s="52">
        <v>4.997728305315766</v>
      </c>
      <c r="I334" s="52">
        <v>6.0506950122649217</v>
      </c>
      <c r="J334" s="52">
        <v>6.9751992914083267</v>
      </c>
      <c r="K334" s="52">
        <v>10.417409917945058</v>
      </c>
      <c r="L334" s="53">
        <v>14.172370877411325</v>
      </c>
    </row>
    <row r="335" spans="2:12" ht="15" x14ac:dyDescent="0.3">
      <c r="B335" s="51" t="s">
        <v>439</v>
      </c>
      <c r="C335" s="52">
        <v>3.8476337052712584</v>
      </c>
      <c r="D335" s="52">
        <v>3.3175355450236967</v>
      </c>
      <c r="E335" s="52">
        <v>3.6131774707757707</v>
      </c>
      <c r="F335" s="52">
        <v>5.0569800569800574</v>
      </c>
      <c r="G335" s="52">
        <v>5.3014553014553014</v>
      </c>
      <c r="H335" s="52">
        <v>4.8490393412625803</v>
      </c>
      <c r="I335" s="52">
        <v>6.0961968680089482</v>
      </c>
      <c r="J335" s="52">
        <v>6.7089755213055309</v>
      </c>
      <c r="K335" s="52">
        <v>10.474986454758895</v>
      </c>
      <c r="L335" s="53">
        <v>14.270032930845225</v>
      </c>
    </row>
    <row r="336" spans="2:12" ht="15" x14ac:dyDescent="0.3">
      <c r="B336" s="51" t="s">
        <v>440</v>
      </c>
      <c r="C336" s="52">
        <v>3.8971161340607949</v>
      </c>
      <c r="D336" s="52">
        <v>2.88</v>
      </c>
      <c r="E336" s="52">
        <v>3.9603960396039604</v>
      </c>
      <c r="F336" s="52">
        <v>4.8433048433048427</v>
      </c>
      <c r="G336" s="52">
        <v>5.3785900783289815</v>
      </c>
      <c r="H336" s="52">
        <v>5</v>
      </c>
      <c r="I336" s="52">
        <v>6.2146892655367232</v>
      </c>
      <c r="J336" s="52">
        <v>7.2368421052631584</v>
      </c>
      <c r="K336" s="52">
        <v>10.118505013673655</v>
      </c>
      <c r="L336" s="53">
        <v>14.256263875673961</v>
      </c>
    </row>
    <row r="337" spans="2:12" ht="15" x14ac:dyDescent="0.3">
      <c r="B337" s="51" t="s">
        <v>441</v>
      </c>
      <c r="C337" s="52">
        <v>3.5617499032133182</v>
      </c>
      <c r="D337" s="52">
        <v>3.3333333333333335</v>
      </c>
      <c r="E337" s="52">
        <v>4.0404040404040407</v>
      </c>
      <c r="F337" s="52">
        <v>5.1835853131749463</v>
      </c>
      <c r="G337" s="52">
        <v>5.5496264674493059</v>
      </c>
      <c r="H337" s="52">
        <v>4.9442559379544351</v>
      </c>
      <c r="I337" s="52">
        <v>6.0494958753437214</v>
      </c>
      <c r="J337" s="52">
        <v>7.2553699284009552</v>
      </c>
      <c r="K337" s="52">
        <v>10.374907201187824</v>
      </c>
      <c r="L337" s="53">
        <v>13.994543411972396</v>
      </c>
    </row>
    <row r="338" spans="2:12" ht="15" x14ac:dyDescent="0.3">
      <c r="B338" s="51" t="s">
        <v>442</v>
      </c>
      <c r="C338" s="52">
        <v>3.1107424305267526</v>
      </c>
      <c r="D338" s="52">
        <v>2.4475524475524475</v>
      </c>
      <c r="E338" s="52">
        <v>4.1362530413625302</v>
      </c>
      <c r="F338" s="52">
        <v>5.2227342549923197</v>
      </c>
      <c r="G338" s="52">
        <v>5.6433408577878108</v>
      </c>
      <c r="H338" s="52">
        <v>5.1255230125523017</v>
      </c>
      <c r="I338" s="52">
        <v>5.7433541188053816</v>
      </c>
      <c r="J338" s="52">
        <v>7.2652852391916083</v>
      </c>
      <c r="K338" s="52">
        <v>10.452479747085556</v>
      </c>
      <c r="L338" s="53">
        <v>13.837011884550085</v>
      </c>
    </row>
    <row r="339" spans="2:12" ht="15" x14ac:dyDescent="0.3">
      <c r="B339" s="51" t="s">
        <v>443</v>
      </c>
      <c r="C339" s="52">
        <v>3.3098882912701697</v>
      </c>
      <c r="D339" s="52">
        <v>2.2887323943661975</v>
      </c>
      <c r="E339" s="52">
        <v>4</v>
      </c>
      <c r="F339" s="52">
        <v>5.1840721262208866</v>
      </c>
      <c r="G339" s="52">
        <v>5.7046979865771812</v>
      </c>
      <c r="H339" s="52">
        <v>5.469994689325544</v>
      </c>
      <c r="I339" s="52">
        <v>5.2749360613810738</v>
      </c>
      <c r="J339" s="52">
        <v>7.1356783919597984</v>
      </c>
      <c r="K339" s="52">
        <v>9.8624754420432232</v>
      </c>
      <c r="L339" s="53">
        <v>13.21342096160498</v>
      </c>
    </row>
    <row r="340" spans="2:12" ht="15" x14ac:dyDescent="0.3">
      <c r="B340" s="51" t="s">
        <v>444</v>
      </c>
      <c r="C340" s="52">
        <v>3.3277870216306153</v>
      </c>
      <c r="D340" s="52">
        <v>1.9713261648745519</v>
      </c>
      <c r="E340" s="52">
        <v>3.9950062421972534</v>
      </c>
      <c r="F340" s="52">
        <v>5.110602593440122</v>
      </c>
      <c r="G340" s="52">
        <v>5.7497181510710256</v>
      </c>
      <c r="H340" s="52">
        <v>5.5002619172341536</v>
      </c>
      <c r="I340" s="52">
        <v>5.2220137585991244</v>
      </c>
      <c r="J340" s="52">
        <v>6.8547389260084133</v>
      </c>
      <c r="K340" s="52">
        <v>10.070671378091872</v>
      </c>
      <c r="L340" s="53">
        <v>12.808910546467109</v>
      </c>
    </row>
    <row r="341" spans="2:12" ht="15" x14ac:dyDescent="0.3">
      <c r="B341" s="51" t="s">
        <v>445</v>
      </c>
      <c r="C341" s="52">
        <v>3.0097498940228911</v>
      </c>
      <c r="D341" s="52">
        <v>1.2797074954296161</v>
      </c>
      <c r="E341" s="52">
        <v>4.2183622828784122</v>
      </c>
      <c r="F341" s="52">
        <v>4.4566067240031275</v>
      </c>
      <c r="G341" s="52">
        <v>5.4919908466819223</v>
      </c>
      <c r="H341" s="52">
        <v>5.3983228511530399</v>
      </c>
      <c r="I341" s="52">
        <v>5.1885272317112472</v>
      </c>
      <c r="J341" s="52">
        <v>6.9468915177447768</v>
      </c>
      <c r="K341" s="52">
        <v>10.291766586730615</v>
      </c>
      <c r="L341" s="53">
        <v>12.298245614035087</v>
      </c>
    </row>
    <row r="342" spans="2:12" ht="15" x14ac:dyDescent="0.3">
      <c r="B342" s="51" t="s">
        <v>446</v>
      </c>
      <c r="C342" s="52">
        <v>3.0432918988426918</v>
      </c>
      <c r="D342" s="52">
        <v>1.486988847583643</v>
      </c>
      <c r="E342" s="52">
        <v>4.4642857142857144</v>
      </c>
      <c r="F342" s="52">
        <v>4.415182029434547</v>
      </c>
      <c r="G342" s="52">
        <v>5.0683371298405469</v>
      </c>
      <c r="H342" s="52">
        <v>5.1443569553805775</v>
      </c>
      <c r="I342" s="52">
        <v>4.770992366412214</v>
      </c>
      <c r="J342" s="52">
        <v>6.8767191797949492</v>
      </c>
      <c r="K342" s="52">
        <v>9.6536624203821653</v>
      </c>
      <c r="L342" s="53">
        <v>12.117962466487937</v>
      </c>
    </row>
    <row r="343" spans="2:12" ht="15" x14ac:dyDescent="0.3">
      <c r="B343" s="51" t="s">
        <v>447</v>
      </c>
      <c r="C343" s="52">
        <v>3.0703624733475481</v>
      </c>
      <c r="D343" s="52">
        <v>1.6822429906542056</v>
      </c>
      <c r="E343" s="52">
        <v>3.9113428943937421</v>
      </c>
      <c r="F343" s="52">
        <v>4.5238095238095237</v>
      </c>
      <c r="G343" s="52">
        <v>4.7785547785547786</v>
      </c>
      <c r="H343" s="52">
        <v>4.8412285268089539</v>
      </c>
      <c r="I343" s="52">
        <v>4.4720496894409942</v>
      </c>
      <c r="J343" s="52">
        <v>6.2860005008765345</v>
      </c>
      <c r="K343" s="52">
        <v>9.5333466853595041</v>
      </c>
      <c r="L343" s="53">
        <v>12.04151010914296</v>
      </c>
    </row>
    <row r="344" spans="2:12" ht="15" x14ac:dyDescent="0.3">
      <c r="B344" s="51" t="s">
        <v>448</v>
      </c>
      <c r="C344" s="52">
        <v>3.3333333333333335</v>
      </c>
      <c r="D344" s="52">
        <v>1.1560693641618496</v>
      </c>
      <c r="E344" s="52">
        <v>3.7433155080213902</v>
      </c>
      <c r="F344" s="52">
        <v>4.16</v>
      </c>
      <c r="G344" s="52">
        <v>4.8538011695906436</v>
      </c>
      <c r="H344" s="52">
        <v>5.0129198966408266</v>
      </c>
      <c r="I344" s="52">
        <v>4.5775729646697387</v>
      </c>
      <c r="J344" s="52">
        <v>6.218655967903711</v>
      </c>
      <c r="K344" s="52">
        <v>9.1974934303618365</v>
      </c>
      <c r="L344" s="53">
        <v>12.030747229174116</v>
      </c>
    </row>
    <row r="345" spans="2:12" ht="15" x14ac:dyDescent="0.3">
      <c r="B345" s="51" t="s">
        <v>449</v>
      </c>
      <c r="C345" s="52">
        <v>3.6897274633123693</v>
      </c>
      <c r="D345" s="52">
        <v>1.7241379310344827</v>
      </c>
      <c r="E345" s="52">
        <v>3.7662337662337659</v>
      </c>
      <c r="F345" s="52">
        <v>4.0880503144654083</v>
      </c>
      <c r="G345" s="52">
        <v>4.8213272830402722</v>
      </c>
      <c r="H345" s="52">
        <v>4.833836858006042</v>
      </c>
      <c r="I345" s="52">
        <v>4.8088410991636801</v>
      </c>
      <c r="J345" s="52">
        <v>6.1933904528763764</v>
      </c>
      <c r="K345" s="52">
        <v>8.9414987282332223</v>
      </c>
      <c r="L345" s="53">
        <v>11.89864749186783</v>
      </c>
    </row>
    <row r="346" spans="2:12" ht="15" x14ac:dyDescent="0.3">
      <c r="B346" s="51" t="s">
        <v>450</v>
      </c>
      <c r="C346" s="52">
        <v>3.4261241970021414</v>
      </c>
      <c r="D346" s="52">
        <v>1.9723865877712032</v>
      </c>
      <c r="E346" s="52">
        <v>3.8359788359788358</v>
      </c>
      <c r="F346" s="52">
        <v>4.5124899274778407</v>
      </c>
      <c r="G346" s="52">
        <v>4.8481308411214954</v>
      </c>
      <c r="H346" s="52">
        <v>4.4984488107549119</v>
      </c>
      <c r="I346" s="52">
        <v>5.1778907242693775</v>
      </c>
      <c r="J346" s="52">
        <v>6.0292633703329965</v>
      </c>
      <c r="K346" s="52">
        <v>9.0819348469891406</v>
      </c>
      <c r="L346" s="53">
        <v>11.645829765370783</v>
      </c>
    </row>
    <row r="347" spans="2:12" ht="15" x14ac:dyDescent="0.3">
      <c r="B347" s="51" t="s">
        <v>451</v>
      </c>
      <c r="C347" s="52">
        <v>3.2928942807625647</v>
      </c>
      <c r="D347" s="52">
        <v>2.1868787276341948</v>
      </c>
      <c r="E347" s="52">
        <v>2.994791666666667</v>
      </c>
      <c r="F347" s="52">
        <v>4.7049441786283888</v>
      </c>
      <c r="G347" s="52">
        <v>4.4418468731735832</v>
      </c>
      <c r="H347" s="52">
        <v>4.1291688724192692</v>
      </c>
      <c r="I347" s="52">
        <v>4.9314173742651857</v>
      </c>
      <c r="J347" s="52">
        <v>5.7642820380854349</v>
      </c>
      <c r="K347" s="52">
        <v>8.6429725363489496</v>
      </c>
      <c r="L347" s="53">
        <v>11.988815099615518</v>
      </c>
    </row>
    <row r="348" spans="2:12" ht="15" x14ac:dyDescent="0.3">
      <c r="B348" s="51" t="s">
        <v>452</v>
      </c>
      <c r="C348" s="52">
        <v>3.8019451812555261</v>
      </c>
      <c r="D348" s="52">
        <v>2.6262626262626263</v>
      </c>
      <c r="E348" s="52">
        <v>2.7851458885941645</v>
      </c>
      <c r="F348" s="52">
        <v>5.0078247261345856</v>
      </c>
      <c r="G348" s="52">
        <v>4.2228739002932549</v>
      </c>
      <c r="H348" s="52">
        <v>4.2757883484767509</v>
      </c>
      <c r="I348" s="52">
        <v>4.8360921778643293</v>
      </c>
      <c r="J348" s="52">
        <v>5.5612506406970779</v>
      </c>
      <c r="K348" s="52">
        <v>8.5507828181453238</v>
      </c>
      <c r="L348" s="53">
        <v>11.686704384724186</v>
      </c>
    </row>
    <row r="349" spans="2:12" ht="15" x14ac:dyDescent="0.3">
      <c r="B349" s="51" t="s">
        <v>453</v>
      </c>
      <c r="C349" s="52">
        <v>3.7946428571428568</v>
      </c>
      <c r="D349" s="52">
        <v>2.6859504132231407</v>
      </c>
      <c r="E349" s="52">
        <v>2.5906735751295336</v>
      </c>
      <c r="F349" s="52">
        <v>4.9306625577812024</v>
      </c>
      <c r="G349" s="52">
        <v>4.5029239766081872</v>
      </c>
      <c r="H349" s="52">
        <v>4.0904198062432719</v>
      </c>
      <c r="I349" s="52">
        <v>4.7337278106508878</v>
      </c>
      <c r="J349" s="52">
        <v>5.4137664346481058</v>
      </c>
      <c r="K349" s="52">
        <v>8.5132382892057024</v>
      </c>
      <c r="L349" s="53">
        <v>11.511690165982509</v>
      </c>
    </row>
    <row r="350" spans="2:12" ht="15" x14ac:dyDescent="0.3">
      <c r="B350" s="51" t="s">
        <v>454</v>
      </c>
      <c r="C350" s="52">
        <v>3.8256227758007118</v>
      </c>
      <c r="D350" s="52">
        <v>2.5423728813559325</v>
      </c>
      <c r="E350" s="52">
        <v>2.5906735751295336</v>
      </c>
      <c r="F350" s="52">
        <v>5.0820953870211101</v>
      </c>
      <c r="G350" s="52">
        <v>4.6263345195729535</v>
      </c>
      <c r="H350" s="52">
        <v>4.0404040404040407</v>
      </c>
      <c r="I350" s="52">
        <v>4.6869654464591175</v>
      </c>
      <c r="J350" s="52">
        <v>5.6455828541557764</v>
      </c>
      <c r="K350" s="52">
        <v>8.5253926167652452</v>
      </c>
      <c r="L350" s="53">
        <v>11.44136078782453</v>
      </c>
    </row>
    <row r="351" spans="2:12" ht="15" x14ac:dyDescent="0.3">
      <c r="B351" s="51" t="s">
        <v>455</v>
      </c>
      <c r="C351" s="52">
        <v>3.6106032906764165</v>
      </c>
      <c r="D351" s="52">
        <v>2.620967741935484</v>
      </c>
      <c r="E351" s="52">
        <v>2.4203821656050959</v>
      </c>
      <c r="F351" s="52">
        <v>4.8249027237354092</v>
      </c>
      <c r="G351" s="52">
        <v>4.2959427207637226</v>
      </c>
      <c r="H351" s="52">
        <v>3.7037037037037033</v>
      </c>
      <c r="I351" s="52">
        <v>4.7186298497029009</v>
      </c>
      <c r="J351" s="52">
        <v>5.6729997324056729</v>
      </c>
      <c r="K351" s="52">
        <v>8.5968175242818763</v>
      </c>
      <c r="L351" s="53">
        <v>11.148951424986556</v>
      </c>
    </row>
    <row r="352" spans="2:12" ht="15" x14ac:dyDescent="0.3">
      <c r="B352" s="51" t="s">
        <v>456</v>
      </c>
      <c r="C352" s="52">
        <v>3.4256217738151102</v>
      </c>
      <c r="D352" s="52">
        <v>1.8181818181818181</v>
      </c>
      <c r="E352" s="52">
        <v>2.0556227327690446</v>
      </c>
      <c r="F352" s="52">
        <v>4.434589800443459</v>
      </c>
      <c r="G352" s="52">
        <v>3.9109506618531888</v>
      </c>
      <c r="H352" s="52">
        <v>3.9757040309221425</v>
      </c>
      <c r="I352" s="52">
        <v>4.5793397231096913</v>
      </c>
      <c r="J352" s="52">
        <v>5.4835224203133439</v>
      </c>
      <c r="K352" s="52">
        <v>8.6762834111158238</v>
      </c>
      <c r="L352" s="53">
        <v>11.053699944639233</v>
      </c>
    </row>
    <row r="353" spans="2:12" ht="15" x14ac:dyDescent="0.3">
      <c r="B353" s="51" t="s">
        <v>457</v>
      </c>
      <c r="C353" s="52">
        <v>3.7037037037037033</v>
      </c>
      <c r="D353" s="52">
        <v>1.559792027729636</v>
      </c>
      <c r="E353" s="52">
        <v>1.9517795637198621</v>
      </c>
      <c r="F353" s="52">
        <v>3.483309143686502</v>
      </c>
      <c r="G353" s="52">
        <v>3.499406880189798</v>
      </c>
      <c r="H353" s="52">
        <v>4.1081081081081079</v>
      </c>
      <c r="I353" s="52">
        <v>4.1681510509440685</v>
      </c>
      <c r="J353" s="52">
        <v>5.6495633187772922</v>
      </c>
      <c r="K353" s="52">
        <v>8.0624465355004276</v>
      </c>
      <c r="L353" s="53">
        <v>10.470914127423821</v>
      </c>
    </row>
    <row r="354" spans="2:12" ht="15" x14ac:dyDescent="0.3">
      <c r="B354" s="51" t="s">
        <v>458</v>
      </c>
      <c r="C354" s="52">
        <v>3.5852713178294575</v>
      </c>
      <c r="D354" s="52">
        <v>1.2367491166077738</v>
      </c>
      <c r="E354" s="52">
        <v>1.9744483159117305</v>
      </c>
      <c r="F354" s="52">
        <v>3.3333333333333335</v>
      </c>
      <c r="G354" s="52">
        <v>3.303303303303303</v>
      </c>
      <c r="H354" s="52">
        <v>4.1622760800842995</v>
      </c>
      <c r="I354" s="52">
        <v>3.9889958734525441</v>
      </c>
      <c r="J354" s="52">
        <v>5.5781207690224752</v>
      </c>
      <c r="K354" s="52">
        <v>7.7749140893470789</v>
      </c>
      <c r="L354" s="53">
        <v>10.05081874647092</v>
      </c>
    </row>
    <row r="355" spans="2:12" ht="15" x14ac:dyDescent="0.3">
      <c r="B355" s="51" t="s">
        <v>459</v>
      </c>
      <c r="C355" s="52">
        <v>3.1604938271604941</v>
      </c>
      <c r="D355" s="52">
        <v>0.90909090909090906</v>
      </c>
      <c r="E355" s="52">
        <v>1.8801410105757932</v>
      </c>
      <c r="F355" s="52">
        <v>2.7736131934032984</v>
      </c>
      <c r="G355" s="52">
        <v>3.310852237890864</v>
      </c>
      <c r="H355" s="52">
        <v>3.6344200962052375</v>
      </c>
      <c r="I355" s="52">
        <v>3.6985345429169576</v>
      </c>
      <c r="J355" s="52">
        <v>5.4008908685968819</v>
      </c>
      <c r="K355" s="52">
        <v>7.5613530842361261</v>
      </c>
      <c r="L355" s="53">
        <v>10.054033191817831</v>
      </c>
    </row>
    <row r="356" spans="2:12" ht="15" x14ac:dyDescent="0.3">
      <c r="B356" s="51" t="s">
        <v>460</v>
      </c>
      <c r="C356" s="52">
        <v>3.1077694235588971</v>
      </c>
      <c r="D356" s="52">
        <v>0.56285178236397748</v>
      </c>
      <c r="E356" s="52">
        <v>1.6726403823178015</v>
      </c>
      <c r="F356" s="52">
        <v>2.7258566978193146</v>
      </c>
      <c r="G356" s="52">
        <v>3.0131826741996233</v>
      </c>
      <c r="H356" s="52">
        <v>3.4858387799564272</v>
      </c>
      <c r="I356" s="52">
        <v>3.8098693759071116</v>
      </c>
      <c r="J356" s="52">
        <v>5.5714285714285712</v>
      </c>
      <c r="K356" s="52">
        <v>7.5406830162732073</v>
      </c>
      <c r="L356" s="53">
        <v>9.6780564882480746</v>
      </c>
    </row>
    <row r="357" spans="2:12" ht="15" x14ac:dyDescent="0.3">
      <c r="B357" s="51" t="s">
        <v>461</v>
      </c>
      <c r="C357" s="52">
        <v>2.7975584944048828</v>
      </c>
      <c r="D357" s="52">
        <v>0.56285178236397748</v>
      </c>
      <c r="E357" s="52">
        <v>1.4440433212996391</v>
      </c>
      <c r="F357" s="52">
        <v>2.8301886792452833</v>
      </c>
      <c r="G357" s="52">
        <v>2.714646464646465</v>
      </c>
      <c r="H357" s="52">
        <v>3.3755274261603372</v>
      </c>
      <c r="I357" s="52">
        <v>3.8686131386861313</v>
      </c>
      <c r="J357" s="52">
        <v>5.3459119496855347</v>
      </c>
      <c r="K357" s="52">
        <v>7.7049180327868854</v>
      </c>
      <c r="L357" s="53">
        <v>9.2298411421677056</v>
      </c>
    </row>
    <row r="358" spans="2:12" ht="15" x14ac:dyDescent="0.3">
      <c r="B358" s="51" t="s">
        <v>462</v>
      </c>
      <c r="C358" s="52">
        <v>2.9579657498702647</v>
      </c>
      <c r="D358" s="52">
        <v>0.58823529411764708</v>
      </c>
      <c r="E358" s="52">
        <v>1.437125748502994</v>
      </c>
      <c r="F358" s="52">
        <v>3.1175059952038371</v>
      </c>
      <c r="G358" s="52">
        <v>2.9132362254591513</v>
      </c>
      <c r="H358" s="52">
        <v>3.6286019210245462</v>
      </c>
      <c r="I358" s="52">
        <v>3.6275243081525805</v>
      </c>
      <c r="J358" s="52">
        <v>5.1989544002323553</v>
      </c>
      <c r="K358" s="52">
        <v>7.1956159161305697</v>
      </c>
      <c r="L358" s="53">
        <v>9.1206543967280158</v>
      </c>
    </row>
    <row r="359" spans="2:12" ht="15" x14ac:dyDescent="0.3">
      <c r="B359" s="51" t="s">
        <v>463</v>
      </c>
      <c r="C359" s="52">
        <v>2.8101802757158003</v>
      </c>
      <c r="D359" s="52">
        <v>0.62630480167014613</v>
      </c>
      <c r="E359" s="52">
        <v>1.2886597938144329</v>
      </c>
      <c r="F359" s="52">
        <v>2.6338147833474936</v>
      </c>
      <c r="G359" s="52">
        <v>2.5982256020278833</v>
      </c>
      <c r="H359" s="52">
        <v>3.285870755750274</v>
      </c>
      <c r="I359" s="52">
        <v>2.9788838612368025</v>
      </c>
      <c r="J359" s="52">
        <v>5.0996483001172335</v>
      </c>
      <c r="K359" s="52">
        <v>6.7176667463542907</v>
      </c>
      <c r="L359" s="53">
        <v>8.8832487309644677</v>
      </c>
    </row>
    <row r="360" spans="2:12" ht="15" x14ac:dyDescent="0.3">
      <c r="B360" s="51" t="s">
        <v>464</v>
      </c>
      <c r="C360" s="52">
        <v>2.4402907580477673</v>
      </c>
      <c r="D360" s="52">
        <v>0.65934065934065933</v>
      </c>
      <c r="E360" s="52">
        <v>1.5384615384615385</v>
      </c>
      <c r="F360" s="52">
        <v>2.831858407079646</v>
      </c>
      <c r="G360" s="52">
        <v>2.860858257477243</v>
      </c>
      <c r="H360" s="52">
        <v>2.9642058165548097</v>
      </c>
      <c r="I360" s="52">
        <v>3.021032504780115</v>
      </c>
      <c r="J360" s="52">
        <v>4.3567251461988299</v>
      </c>
      <c r="K360" s="52">
        <v>6.5817919769397077</v>
      </c>
      <c r="L360" s="53">
        <v>8.8292577364206881</v>
      </c>
    </row>
    <row r="361" spans="2:12" ht="15" x14ac:dyDescent="0.3">
      <c r="B361" s="51" t="s">
        <v>465</v>
      </c>
      <c r="C361" s="52">
        <v>2.717101758124667</v>
      </c>
      <c r="D361" s="52">
        <v>0.63424947145877375</v>
      </c>
      <c r="E361" s="52">
        <v>1.4204545454545454</v>
      </c>
      <c r="F361" s="52">
        <v>2.459016393442623</v>
      </c>
      <c r="G361" s="52">
        <v>2.7795733678086618</v>
      </c>
      <c r="H361" s="52">
        <v>2.7315914489311166</v>
      </c>
      <c r="I361" s="52">
        <v>3.2046014790468362</v>
      </c>
      <c r="J361" s="52">
        <v>4.2922374429223744</v>
      </c>
      <c r="K361" s="52">
        <v>6.1755409676635056</v>
      </c>
      <c r="L361" s="53">
        <v>8.4286971830985919</v>
      </c>
    </row>
    <row r="362" spans="2:12" ht="15" x14ac:dyDescent="0.3">
      <c r="B362" s="51" t="s">
        <v>466</v>
      </c>
      <c r="C362" s="52">
        <v>2.8227914270778882</v>
      </c>
      <c r="D362" s="52">
        <v>0.42553191489361702</v>
      </c>
      <c r="E362" s="52">
        <v>1.1267605633802817</v>
      </c>
      <c r="F362" s="52">
        <v>2.6079136690647484</v>
      </c>
      <c r="G362" s="52">
        <v>3.0658838878016956</v>
      </c>
      <c r="H362" s="52">
        <v>2.7446300715990453</v>
      </c>
      <c r="I362" s="52">
        <v>3.3388293487221761</v>
      </c>
      <c r="J362" s="52">
        <v>3.7881121034801355</v>
      </c>
      <c r="K362" s="52">
        <v>5.922662750856583</v>
      </c>
      <c r="L362" s="53">
        <v>8.1400535236396081</v>
      </c>
    </row>
    <row r="363" spans="2:12" ht="15" x14ac:dyDescent="0.3">
      <c r="B363" s="51" t="s">
        <v>467</v>
      </c>
      <c r="C363" s="52">
        <v>2.8301886792452833</v>
      </c>
      <c r="D363" s="52">
        <v>0.4024144869215292</v>
      </c>
      <c r="E363" s="52">
        <v>1.4044943820224718</v>
      </c>
      <c r="F363" s="52">
        <v>2.6079136690647484</v>
      </c>
      <c r="G363" s="52">
        <v>3.1434184675834969</v>
      </c>
      <c r="H363" s="52">
        <v>2.43161094224924</v>
      </c>
      <c r="I363" s="52">
        <v>3.1035872632003225</v>
      </c>
      <c r="J363" s="52">
        <v>3.6663611365719522</v>
      </c>
      <c r="K363" s="52">
        <v>5.5501696558410085</v>
      </c>
      <c r="L363" s="53">
        <v>7.992815446789403</v>
      </c>
    </row>
    <row r="364" spans="2:12" ht="15" x14ac:dyDescent="0.3">
      <c r="B364" s="51" t="s">
        <v>468</v>
      </c>
      <c r="C364" s="52">
        <v>2.9396325459317585</v>
      </c>
      <c r="D364" s="52">
        <v>0.42194092827004215</v>
      </c>
      <c r="E364" s="52">
        <v>1.1560693641618496</v>
      </c>
      <c r="F364" s="52">
        <v>2.2325581395348837</v>
      </c>
      <c r="G364" s="52">
        <v>3.2644903397734839</v>
      </c>
      <c r="H364" s="52">
        <v>2.459016393442623</v>
      </c>
      <c r="I364" s="52">
        <v>3.250711093051605</v>
      </c>
      <c r="J364" s="52">
        <v>3.6600496277915631</v>
      </c>
      <c r="K364" s="52">
        <v>5.1052504234212437</v>
      </c>
      <c r="L364" s="53">
        <v>7.778776978417266</v>
      </c>
    </row>
    <row r="365" spans="2:12" ht="15" x14ac:dyDescent="0.3">
      <c r="B365" s="51" t="s">
        <v>469</v>
      </c>
      <c r="C365" s="52">
        <v>2.9350104821802936</v>
      </c>
      <c r="D365" s="52">
        <v>0.62240663900414939</v>
      </c>
      <c r="E365" s="52">
        <v>1.199400299850075</v>
      </c>
      <c r="F365" s="52">
        <v>2.2179363548698166</v>
      </c>
      <c r="G365" s="52">
        <v>3.2661570535093816</v>
      </c>
      <c r="H365" s="52">
        <v>2.4135681669928246</v>
      </c>
      <c r="I365" s="52">
        <v>3.3109807208717519</v>
      </c>
      <c r="J365" s="52">
        <v>3.375</v>
      </c>
      <c r="K365" s="52">
        <v>4.8744820862783333</v>
      </c>
      <c r="L365" s="53">
        <v>7.5584058634906093</v>
      </c>
    </row>
    <row r="366" spans="2:12" ht="15" x14ac:dyDescent="0.3">
      <c r="B366" s="51" t="s">
        <v>470</v>
      </c>
      <c r="C366" s="52">
        <v>2.8710725893824485</v>
      </c>
      <c r="D366" s="52">
        <v>1.1467889908256881</v>
      </c>
      <c r="E366" s="52">
        <v>1.2539184952978055</v>
      </c>
      <c r="F366" s="52">
        <v>2.416918429003021</v>
      </c>
      <c r="G366" s="52">
        <v>3.2689450222882619</v>
      </c>
      <c r="H366" s="52">
        <v>2.4424284717376135</v>
      </c>
      <c r="I366" s="52">
        <v>3.7660611431103233</v>
      </c>
      <c r="J366" s="52">
        <v>3.2728451069345432</v>
      </c>
      <c r="K366" s="52">
        <v>4.6204620462046204</v>
      </c>
      <c r="L366" s="53">
        <v>7.1293673276676115</v>
      </c>
    </row>
    <row r="367" spans="2:12" ht="15" x14ac:dyDescent="0.3">
      <c r="B367" s="51" t="s">
        <v>471</v>
      </c>
      <c r="C367" s="52">
        <v>3.1285551763367461</v>
      </c>
      <c r="D367" s="52">
        <v>1.2224938875305624</v>
      </c>
      <c r="E367" s="52">
        <v>1.129032258064516</v>
      </c>
      <c r="F367" s="52">
        <v>2.6968716289104639</v>
      </c>
      <c r="G367" s="52">
        <v>2.9197080291970803</v>
      </c>
      <c r="H367" s="52">
        <v>2.1513353115727005</v>
      </c>
      <c r="I367" s="52">
        <v>3.413746017296313</v>
      </c>
      <c r="J367" s="52">
        <v>3.1636863823933976</v>
      </c>
      <c r="K367" s="52">
        <v>4.5310015898251192</v>
      </c>
      <c r="L367" s="53">
        <v>6.6335403726708071</v>
      </c>
    </row>
    <row r="368" spans="2:12" ht="15.6" thickBot="1" x14ac:dyDescent="0.35">
      <c r="B368" s="54" t="s">
        <v>472</v>
      </c>
      <c r="C368" s="55">
        <v>2.7860106698280975</v>
      </c>
      <c r="D368" s="55">
        <v>1.2953367875647668</v>
      </c>
      <c r="E368" s="55">
        <v>1.0186757215619695</v>
      </c>
      <c r="F368" s="55">
        <v>3.1431897555296859</v>
      </c>
      <c r="G368" s="55">
        <v>3.0008826125330978</v>
      </c>
      <c r="H368" s="55">
        <v>2.1772939346811819</v>
      </c>
      <c r="I368" s="55">
        <v>3.203883495145631</v>
      </c>
      <c r="J368" s="55">
        <v>3.0370370370370372</v>
      </c>
      <c r="K368" s="55">
        <v>4.6597006495340301</v>
      </c>
      <c r="L368" s="56">
        <v>6.1728395061728394</v>
      </c>
    </row>
  </sheetData>
  <mergeCells count="6">
    <mergeCell ref="C2:G2"/>
    <mergeCell ref="C3:H3"/>
    <mergeCell ref="C4:H4"/>
    <mergeCell ref="C5:F5"/>
    <mergeCell ref="B8:B9"/>
    <mergeCell ref="C8:L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60"/>
  <sheetViews>
    <sheetView workbookViewId="0"/>
  </sheetViews>
  <sheetFormatPr defaultColWidth="8.77734375" defaultRowHeight="14.4" x14ac:dyDescent="0.3"/>
  <cols>
    <col min="1" max="1" width="8.77734375" style="69" customWidth="1"/>
    <col min="2" max="2" width="31.33203125" style="69" customWidth="1"/>
    <col min="3" max="3" width="15.109375" style="69" customWidth="1"/>
    <col min="4" max="4" width="16.5546875" style="69" customWidth="1"/>
    <col min="5" max="6" width="16.77734375" style="69" customWidth="1"/>
    <col min="7" max="7" width="16.5546875" style="69" customWidth="1"/>
    <col min="8" max="8" width="18.77734375" style="69" customWidth="1"/>
    <col min="9" max="9" width="20.5546875" style="69" customWidth="1"/>
    <col min="10" max="10" width="16.77734375" style="69" customWidth="1"/>
    <col min="11" max="11" width="8.77734375" style="69" customWidth="1"/>
    <col min="12" max="16384" width="8.77734375" style="69"/>
  </cols>
  <sheetData>
    <row r="1" spans="2:9" s="67" customFormat="1" x14ac:dyDescent="0.3"/>
    <row r="2" spans="2:9" s="67" customFormat="1" ht="22.8" x14ac:dyDescent="0.4">
      <c r="C2" s="337" t="s">
        <v>994</v>
      </c>
      <c r="D2" s="337"/>
      <c r="E2" s="337"/>
      <c r="F2" s="337"/>
      <c r="G2" s="337"/>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26" t="s">
        <v>545</v>
      </c>
      <c r="D8" s="26" t="s">
        <v>546</v>
      </c>
      <c r="E8" s="26" t="s">
        <v>548</v>
      </c>
      <c r="F8" s="26" t="s">
        <v>549</v>
      </c>
      <c r="G8" s="26" t="s">
        <v>550</v>
      </c>
      <c r="H8" s="26" t="s">
        <v>551</v>
      </c>
      <c r="I8" s="26" t="s">
        <v>552</v>
      </c>
    </row>
    <row r="9" spans="2:9" ht="15.6" x14ac:dyDescent="0.3">
      <c r="B9" s="36" t="e">
        <f>#REF!</f>
        <v>#REF!</v>
      </c>
      <c r="C9" s="36" t="e">
        <f>#REF!</f>
        <v>#REF!</v>
      </c>
      <c r="D9" s="28" t="e">
        <f>#REF!</f>
        <v>#REF!</v>
      </c>
      <c r="E9" s="36" t="e">
        <f>#REF!</f>
        <v>#REF!</v>
      </c>
      <c r="F9" s="36" t="e">
        <f>#REF!</f>
        <v>#REF!</v>
      </c>
      <c r="G9" s="36" t="e">
        <f>#REF!</f>
        <v>#REF!</v>
      </c>
      <c r="H9" s="28" t="e">
        <f>#REF!</f>
        <v>#REF!</v>
      </c>
      <c r="I9" s="36"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60"/>
  <sheetViews>
    <sheetView workbookViewId="0"/>
  </sheetViews>
  <sheetFormatPr defaultColWidth="8.77734375" defaultRowHeight="14.4" x14ac:dyDescent="0.3"/>
  <cols>
    <col min="1" max="1" width="9.6640625" style="69" customWidth="1"/>
    <col min="2" max="2" width="22.21875" style="69" customWidth="1"/>
    <col min="3" max="3" width="16.77734375" style="69" customWidth="1"/>
    <col min="4" max="4" width="15.109375" style="69" customWidth="1"/>
    <col min="5" max="5" width="22.88671875" style="69" customWidth="1"/>
    <col min="6" max="6" width="17.77734375" style="69" customWidth="1"/>
    <col min="7" max="7" width="18.77734375" style="69" customWidth="1"/>
    <col min="8" max="8" width="18.33203125" style="69" customWidth="1"/>
    <col min="9" max="9" width="16.109375" style="69" customWidth="1"/>
    <col min="10" max="10" width="8.77734375" style="69" customWidth="1"/>
    <col min="11" max="16384" width="8.77734375" style="69"/>
  </cols>
  <sheetData>
    <row r="1" spans="2:9" s="67" customFormat="1" x14ac:dyDescent="0.3"/>
    <row r="2" spans="2:9" s="67" customFormat="1" ht="22.8" x14ac:dyDescent="0.4">
      <c r="C2" s="337" t="s">
        <v>996</v>
      </c>
      <c r="D2" s="337"/>
      <c r="E2" s="337"/>
      <c r="F2" s="337"/>
      <c r="G2" s="337"/>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64" t="s">
        <v>545</v>
      </c>
      <c r="D8" s="64" t="s">
        <v>546</v>
      </c>
      <c r="E8" s="64" t="s">
        <v>548</v>
      </c>
      <c r="F8" s="64" t="s">
        <v>549</v>
      </c>
      <c r="G8" s="64" t="s">
        <v>550</v>
      </c>
      <c r="H8" s="64" t="s">
        <v>551</v>
      </c>
      <c r="I8" s="64" t="s">
        <v>552</v>
      </c>
    </row>
    <row r="9" spans="2:9" ht="15.6" x14ac:dyDescent="0.3">
      <c r="B9" s="39" t="e">
        <f>#REF!</f>
        <v>#REF!</v>
      </c>
      <c r="C9" s="39" t="e">
        <f>#REF!</f>
        <v>#REF!</v>
      </c>
      <c r="D9" s="39" t="e">
        <f>#REF!</f>
        <v>#REF!</v>
      </c>
      <c r="E9" s="39" t="e">
        <f>#REF!</f>
        <v>#REF!</v>
      </c>
      <c r="F9" s="39" t="e">
        <f>#REF!</f>
        <v>#REF!</v>
      </c>
      <c r="G9" s="39" t="e">
        <f>#REF!</f>
        <v>#REF!</v>
      </c>
      <c r="H9" s="39" t="e">
        <f>#REF!</f>
        <v>#REF!</v>
      </c>
      <c r="I9" s="39"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K33"/>
  <sheetViews>
    <sheetView workbookViewId="0"/>
  </sheetViews>
  <sheetFormatPr defaultRowHeight="14.4" x14ac:dyDescent="0.3"/>
  <cols>
    <col min="1" max="19" width="21.21875" customWidth="1"/>
    <col min="20" max="20" width="8.88671875" customWidth="1"/>
  </cols>
  <sheetData>
    <row r="1" spans="2:11" s="20" customFormat="1" x14ac:dyDescent="0.3"/>
    <row r="2" spans="2:11" s="20" customFormat="1" ht="23.25" customHeight="1" x14ac:dyDescent="0.4">
      <c r="C2" s="22" t="s">
        <v>997</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7" spans="2:11" x14ac:dyDescent="0.3">
      <c r="B7" s="23"/>
      <c r="C7" s="23"/>
      <c r="D7" s="23"/>
      <c r="E7" s="23"/>
      <c r="F7" s="23"/>
      <c r="G7" s="23"/>
    </row>
    <row r="8" spans="2:11" ht="16.350000000000001" customHeight="1" thickBot="1" x14ac:dyDescent="0.35">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F33" s="23"/>
      <c r="G33" s="23"/>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K33"/>
  <sheetViews>
    <sheetView workbookViewId="0"/>
  </sheetViews>
  <sheetFormatPr defaultRowHeight="14.4" x14ac:dyDescent="0.3"/>
  <cols>
    <col min="1" max="22" width="21.21875" customWidth="1"/>
    <col min="23" max="23" width="8.88671875" customWidth="1"/>
  </cols>
  <sheetData>
    <row r="1" spans="2:11" s="20" customFormat="1" x14ac:dyDescent="0.3"/>
    <row r="2" spans="2:11" s="20" customFormat="1" ht="23.25" customHeight="1" x14ac:dyDescent="0.4">
      <c r="C2" s="22" t="s">
        <v>1011</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8" spans="2:11" ht="15.6" x14ac:dyDescent="0.3">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E33" s="23"/>
      <c r="F33" s="23"/>
      <c r="G33" s="23"/>
    </row>
  </sheetData>
  <pageMargins left="0.70000000000000007" right="0.70000000000000007" top="0.75" bottom="0.75" header="0.30000000000000004" footer="0.3000000000000000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368"/>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1" x14ac:dyDescent="0.4">
      <c r="C2" s="316" t="s">
        <v>507</v>
      </c>
      <c r="D2" s="316"/>
      <c r="E2" s="316"/>
      <c r="F2" s="316"/>
      <c r="G2" s="316"/>
    </row>
    <row r="3" spans="2:11" s="20" customFormat="1" ht="23.25" customHeight="1" x14ac:dyDescent="0.4">
      <c r="C3" s="316" t="s">
        <v>1</v>
      </c>
      <c r="D3" s="316"/>
      <c r="E3" s="316"/>
      <c r="F3" s="316"/>
      <c r="G3" s="316"/>
    </row>
    <row r="4" spans="2:11" s="20" customFormat="1" x14ac:dyDescent="0.3">
      <c r="C4" s="314"/>
      <c r="D4" s="314"/>
      <c r="E4" s="314"/>
      <c r="F4" s="314"/>
    </row>
    <row r="5" spans="2:11" s="20" customFormat="1" x14ac:dyDescent="0.3"/>
    <row r="6" spans="2:11" s="20" customFormat="1" x14ac:dyDescent="0.3"/>
    <row r="7" spans="2:11" ht="15" thickBot="1" x14ac:dyDescent="0.35"/>
    <row r="8" spans="2:11" ht="18" thickBot="1" x14ac:dyDescent="0.35">
      <c r="B8" s="315" t="s">
        <v>495</v>
      </c>
      <c r="C8" s="317" t="s">
        <v>508</v>
      </c>
      <c r="D8" s="317"/>
      <c r="E8" s="317"/>
      <c r="F8" s="317"/>
      <c r="G8" s="317"/>
      <c r="H8" s="317"/>
      <c r="I8" s="317"/>
      <c r="J8" s="317"/>
      <c r="K8" s="317"/>
    </row>
    <row r="9" spans="2:11" ht="35.4" thickBot="1" x14ac:dyDescent="0.35">
      <c r="B9" s="315"/>
      <c r="C9" s="24" t="s">
        <v>509</v>
      </c>
      <c r="D9" s="25" t="s">
        <v>510</v>
      </c>
      <c r="E9" s="24" t="s">
        <v>511</v>
      </c>
      <c r="F9" s="24" t="s">
        <v>512</v>
      </c>
      <c r="G9" s="57" t="s">
        <v>513</v>
      </c>
      <c r="H9" s="24" t="s">
        <v>514</v>
      </c>
      <c r="I9" s="24" t="s">
        <v>515</v>
      </c>
      <c r="J9" s="24" t="s">
        <v>516</v>
      </c>
      <c r="K9" s="26" t="s">
        <v>517</v>
      </c>
    </row>
    <row r="10" spans="2:11" ht="15" x14ac:dyDescent="0.3">
      <c r="B10" s="51" t="s">
        <v>114</v>
      </c>
      <c r="C10" s="53">
        <v>10.024078726968174</v>
      </c>
      <c r="D10" s="53">
        <v>9.688522500318701</v>
      </c>
      <c r="E10" s="53">
        <v>11.293113175612142</v>
      </c>
      <c r="F10" s="53">
        <v>11.1121903836814</v>
      </c>
      <c r="G10" s="53">
        <v>9.2075742618684373</v>
      </c>
      <c r="H10" s="53">
        <v>9.5140574433656955</v>
      </c>
      <c r="I10" s="53">
        <v>13.460835031614153</v>
      </c>
      <c r="J10" s="53">
        <v>8.24169958364471</v>
      </c>
      <c r="K10" s="53">
        <v>12.843307673205862</v>
      </c>
    </row>
    <row r="11" spans="2:11" ht="15" x14ac:dyDescent="0.3">
      <c r="B11" s="51" t="s">
        <v>115</v>
      </c>
      <c r="C11" s="53">
        <v>10.364001441589869</v>
      </c>
      <c r="D11" s="53">
        <v>10.068824878919195</v>
      </c>
      <c r="E11" s="53">
        <v>11.798720943591315</v>
      </c>
      <c r="F11" s="53">
        <v>11.018428709990301</v>
      </c>
      <c r="G11" s="53">
        <v>9.4220396741215495</v>
      </c>
      <c r="H11" s="53">
        <v>9.9135855654950458</v>
      </c>
      <c r="I11" s="53">
        <v>13.71494228860918</v>
      </c>
      <c r="J11" s="53">
        <v>8.7875022190662158</v>
      </c>
      <c r="K11" s="53">
        <v>13.450556056507365</v>
      </c>
    </row>
    <row r="12" spans="2:11" ht="15" x14ac:dyDescent="0.3">
      <c r="B12" s="51" t="s">
        <v>116</v>
      </c>
      <c r="C12" s="53">
        <v>10.723573504665747</v>
      </c>
      <c r="D12" s="53">
        <v>10.20425677995194</v>
      </c>
      <c r="E12" s="53">
        <v>11.969303604153939</v>
      </c>
      <c r="F12" s="53">
        <v>11.23930391308528</v>
      </c>
      <c r="G12" s="53">
        <v>9.5867843199205627</v>
      </c>
      <c r="H12" s="53">
        <v>10.114291493880852</v>
      </c>
      <c r="I12" s="53">
        <v>13.901204944968965</v>
      </c>
      <c r="J12" s="53">
        <v>9.1510987044592369</v>
      </c>
      <c r="K12" s="53">
        <v>14.039235412474849</v>
      </c>
    </row>
    <row r="13" spans="2:11" ht="15" x14ac:dyDescent="0.3">
      <c r="B13" s="51" t="s">
        <v>117</v>
      </c>
      <c r="C13" s="53">
        <v>10.785732102768771</v>
      </c>
      <c r="D13" s="53">
        <v>10.574199639515921</v>
      </c>
      <c r="E13" s="53">
        <v>12.13322910907323</v>
      </c>
      <c r="F13" s="53">
        <v>11.209271397359172</v>
      </c>
      <c r="G13" s="53">
        <v>9.7578919208132699</v>
      </c>
      <c r="H13" s="53">
        <v>10.257312292692733</v>
      </c>
      <c r="I13" s="53">
        <v>14.08728102000622</v>
      </c>
      <c r="J13" s="53">
        <v>9.508044995016375</v>
      </c>
      <c r="K13" s="53">
        <v>14.391513210568455</v>
      </c>
    </row>
    <row r="14" spans="2:11" ht="15" x14ac:dyDescent="0.3">
      <c r="B14" s="51" t="s">
        <v>118</v>
      </c>
      <c r="C14" s="53">
        <v>10.941664198993189</v>
      </c>
      <c r="D14" s="53">
        <v>10.81648389307745</v>
      </c>
      <c r="E14" s="53">
        <v>12.007825874296895</v>
      </c>
      <c r="F14" s="53">
        <v>11.170162285280441</v>
      </c>
      <c r="G14" s="53">
        <v>9.8193855108524204</v>
      </c>
      <c r="H14" s="53">
        <v>10.323373723689821</v>
      </c>
      <c r="I14" s="53">
        <v>14.232384507699486</v>
      </c>
      <c r="J14" s="53">
        <v>9.5346278087394829</v>
      </c>
      <c r="K14" s="53">
        <v>14.600355239786856</v>
      </c>
    </row>
    <row r="15" spans="2:11" ht="15" x14ac:dyDescent="0.3">
      <c r="B15" s="51" t="s">
        <v>119</v>
      </c>
      <c r="C15" s="53">
        <v>10.893786795115068</v>
      </c>
      <c r="D15" s="53">
        <v>10.810695552049127</v>
      </c>
      <c r="E15" s="53">
        <v>12.069029850746269</v>
      </c>
      <c r="F15" s="53">
        <v>11.106895570520726</v>
      </c>
      <c r="G15" s="53">
        <v>10.016208894908631</v>
      </c>
      <c r="H15" s="53">
        <v>10.320676372004604</v>
      </c>
      <c r="I15" s="53">
        <v>14.571473337859716</v>
      </c>
      <c r="J15" s="53">
        <v>9.6632865773946222</v>
      </c>
      <c r="K15" s="53">
        <v>14.898713742644379</v>
      </c>
    </row>
    <row r="16" spans="2:11" ht="15" x14ac:dyDescent="0.3">
      <c r="B16" s="51" t="s">
        <v>120</v>
      </c>
      <c r="C16" s="53">
        <v>11.07118578226668</v>
      </c>
      <c r="D16" s="53">
        <v>11.149469377317478</v>
      </c>
      <c r="E16" s="53">
        <v>12.109042454750712</v>
      </c>
      <c r="F16" s="53">
        <v>11.250708482901945</v>
      </c>
      <c r="G16" s="53">
        <v>10.043196544276457</v>
      </c>
      <c r="H16" s="53">
        <v>10.280866444115357</v>
      </c>
      <c r="I16" s="53">
        <v>14.675107251229466</v>
      </c>
      <c r="J16" s="53">
        <v>9.7925047639212366</v>
      </c>
      <c r="K16" s="53">
        <v>15.00105529759392</v>
      </c>
    </row>
    <row r="17" spans="2:14" ht="15" x14ac:dyDescent="0.3">
      <c r="B17" s="51" t="s">
        <v>121</v>
      </c>
      <c r="C17" s="53">
        <v>11.269448887596335</v>
      </c>
      <c r="D17" s="53">
        <v>11.173136745216688</v>
      </c>
      <c r="E17" s="53">
        <v>11.998821840138433</v>
      </c>
      <c r="F17" s="53">
        <v>11.302281368821292</v>
      </c>
      <c r="G17" s="53">
        <v>10.226768438803585</v>
      </c>
      <c r="H17" s="53">
        <v>10.28889504571443</v>
      </c>
      <c r="I17" s="53">
        <v>14.602989504929504</v>
      </c>
      <c r="J17" s="53">
        <v>9.9550738073165519</v>
      </c>
      <c r="K17" s="53">
        <v>15.248601287870791</v>
      </c>
    </row>
    <row r="18" spans="2:14" ht="15" x14ac:dyDescent="0.3">
      <c r="B18" s="51" t="s">
        <v>122</v>
      </c>
      <c r="C18" s="53">
        <v>11.114897760467381</v>
      </c>
      <c r="D18" s="53">
        <v>11.024378026381699</v>
      </c>
      <c r="E18" s="53">
        <v>11.646258503401361</v>
      </c>
      <c r="F18" s="53">
        <v>11.426125011892303</v>
      </c>
      <c r="G18" s="53">
        <v>10.173773589050725</v>
      </c>
      <c r="H18" s="53">
        <v>10.081956878073383</v>
      </c>
      <c r="I18" s="53">
        <v>14.577430908216177</v>
      </c>
      <c r="J18" s="53">
        <v>9.9839486356340288</v>
      </c>
      <c r="K18" s="53">
        <v>15.235747626789742</v>
      </c>
    </row>
    <row r="19" spans="2:14" ht="15" x14ac:dyDescent="0.3">
      <c r="B19" s="51" t="s">
        <v>123</v>
      </c>
      <c r="C19" s="53">
        <v>10.772546906383187</v>
      </c>
      <c r="D19" s="53">
        <v>10.79668049792531</v>
      </c>
      <c r="E19" s="53">
        <v>11.458903359964978</v>
      </c>
      <c r="F19" s="53">
        <v>11.31771179205009</v>
      </c>
      <c r="G19" s="53">
        <v>9.9408689690633292</v>
      </c>
      <c r="H19" s="53">
        <v>9.7958352426047561</v>
      </c>
      <c r="I19" s="53">
        <v>14.400647948164147</v>
      </c>
      <c r="J19" s="53">
        <v>9.8606147248034315</v>
      </c>
      <c r="K19" s="53">
        <v>15.079953404638358</v>
      </c>
    </row>
    <row r="20" spans="2:14" ht="15" x14ac:dyDescent="0.3">
      <c r="B20" s="51" t="s">
        <v>124</v>
      </c>
      <c r="C20" s="53">
        <v>10.621012759170654</v>
      </c>
      <c r="D20" s="53">
        <v>10.185830906182057</v>
      </c>
      <c r="E20" s="53">
        <v>11.154796472306888</v>
      </c>
      <c r="F20" s="53">
        <v>11.045346062052506</v>
      </c>
      <c r="G20" s="53">
        <v>9.7813036020583191</v>
      </c>
      <c r="H20" s="53">
        <v>9.6052597786167393</v>
      </c>
      <c r="I20" s="53">
        <v>14.102143482064742</v>
      </c>
      <c r="J20" s="53">
        <v>9.6979445933869517</v>
      </c>
      <c r="K20" s="53">
        <v>14.910205398429937</v>
      </c>
    </row>
    <row r="21" spans="2:14" ht="15" x14ac:dyDescent="0.3">
      <c r="B21" s="51" t="s">
        <v>125</v>
      </c>
      <c r="C21" s="53">
        <v>10.461694571283612</v>
      </c>
      <c r="D21" s="53">
        <v>10.165659555226704</v>
      </c>
      <c r="E21" s="53">
        <v>11.051134819859801</v>
      </c>
      <c r="F21" s="53">
        <v>11.084544758990052</v>
      </c>
      <c r="G21" s="53">
        <v>9.7746944736785579</v>
      </c>
      <c r="H21" s="53">
        <v>9.5005681231277759</v>
      </c>
      <c r="I21" s="53">
        <v>13.811362382790954</v>
      </c>
      <c r="J21" s="53">
        <v>9.5877654811790407</v>
      </c>
      <c r="K21" s="53">
        <v>14.912993982761424</v>
      </c>
    </row>
    <row r="22" spans="2:14" ht="15" x14ac:dyDescent="0.3">
      <c r="B22" s="51" t="s">
        <v>126</v>
      </c>
      <c r="C22" s="53">
        <v>10.436432637571158</v>
      </c>
      <c r="D22" s="53">
        <v>10.077391052435541</v>
      </c>
      <c r="E22" s="53">
        <v>10.710667245621652</v>
      </c>
      <c r="F22" s="53">
        <v>10.967127203430206</v>
      </c>
      <c r="G22" s="53">
        <v>9.6516706469588414</v>
      </c>
      <c r="H22" s="53">
        <v>9.2017046931032684</v>
      </c>
      <c r="I22" s="53">
        <v>13.674977934686671</v>
      </c>
      <c r="J22" s="53">
        <v>9.3951047694353598</v>
      </c>
      <c r="K22" s="53">
        <v>14.774245257814586</v>
      </c>
      <c r="N22" s="30"/>
    </row>
    <row r="23" spans="2:14" ht="15" x14ac:dyDescent="0.3">
      <c r="B23" s="51" t="s">
        <v>127</v>
      </c>
      <c r="C23" s="53">
        <v>10.322648671446647</v>
      </c>
      <c r="D23" s="53">
        <v>9.8006785411365573</v>
      </c>
      <c r="E23" s="53">
        <v>10.617707238843112</v>
      </c>
      <c r="F23" s="53">
        <v>10.780416868637905</v>
      </c>
      <c r="G23" s="53">
        <v>9.7887905078395079</v>
      </c>
      <c r="H23" s="53">
        <v>9.049918625436888</v>
      </c>
      <c r="I23" s="53">
        <v>13.458502480829951</v>
      </c>
      <c r="J23" s="53">
        <v>9.3851963192433185</v>
      </c>
      <c r="K23" s="53">
        <v>14.625703158805711</v>
      </c>
    </row>
    <row r="24" spans="2:14" ht="15" x14ac:dyDescent="0.3">
      <c r="B24" s="51" t="s">
        <v>128</v>
      </c>
      <c r="C24" s="53">
        <v>10.261153427638737</v>
      </c>
      <c r="D24" s="53">
        <v>9.6692002072896877</v>
      </c>
      <c r="E24" s="53">
        <v>10.239655495225614</v>
      </c>
      <c r="F24" s="53">
        <v>10.834990059642147</v>
      </c>
      <c r="G24" s="53">
        <v>9.7092039687257099</v>
      </c>
      <c r="H24" s="53">
        <v>8.8445958634010253</v>
      </c>
      <c r="I24" s="53">
        <v>13.354430379746834</v>
      </c>
      <c r="J24" s="53">
        <v>9.4458205478945629</v>
      </c>
      <c r="K24" s="53">
        <v>14.374376593150837</v>
      </c>
    </row>
    <row r="25" spans="2:14" ht="15" x14ac:dyDescent="0.3">
      <c r="B25" s="51" t="s">
        <v>129</v>
      </c>
      <c r="C25" s="53">
        <v>10.309507904698286</v>
      </c>
      <c r="D25" s="53">
        <v>9.4539204019568963</v>
      </c>
      <c r="E25" s="53">
        <v>10.127285971705708</v>
      </c>
      <c r="F25" s="53">
        <v>10.719294730514926</v>
      </c>
      <c r="G25" s="53">
        <v>9.8872710192578683</v>
      </c>
      <c r="H25" s="53">
        <v>8.9098786362046223</v>
      </c>
      <c r="I25" s="53">
        <v>13.194281696742442</v>
      </c>
      <c r="J25" s="53">
        <v>9.142428222931132</v>
      </c>
      <c r="K25" s="53">
        <v>14.564770390678547</v>
      </c>
    </row>
    <row r="26" spans="2:14" ht="15" x14ac:dyDescent="0.3">
      <c r="B26" s="51" t="s">
        <v>130</v>
      </c>
      <c r="C26" s="53">
        <v>10.225420203496542</v>
      </c>
      <c r="D26" s="53">
        <v>9.2821236440603219</v>
      </c>
      <c r="E26" s="53">
        <v>10.052214271900986</v>
      </c>
      <c r="F26" s="53">
        <v>10.655654124604874</v>
      </c>
      <c r="G26" s="53">
        <v>10.044109312239719</v>
      </c>
      <c r="H26" s="53">
        <v>8.7823868975701433</v>
      </c>
      <c r="I26" s="53">
        <v>13.118608205007639</v>
      </c>
      <c r="J26" s="53">
        <v>8.8865419432709718</v>
      </c>
      <c r="K26" s="53">
        <v>14.092542933759342</v>
      </c>
    </row>
    <row r="27" spans="2:14" ht="15" x14ac:dyDescent="0.3">
      <c r="B27" s="51" t="s">
        <v>131</v>
      </c>
      <c r="C27" s="53">
        <v>10.129564193168433</v>
      </c>
      <c r="D27" s="53">
        <v>9.4635513173950372</v>
      </c>
      <c r="E27" s="53">
        <v>9.9920271078333656</v>
      </c>
      <c r="F27" s="53">
        <v>10.505278261760786</v>
      </c>
      <c r="G27" s="53">
        <v>10.069181437155986</v>
      </c>
      <c r="H27" s="53">
        <v>8.6006420805568293</v>
      </c>
      <c r="I27" s="53">
        <v>12.984932969510025</v>
      </c>
      <c r="J27" s="53">
        <v>8.4947022287175731</v>
      </c>
      <c r="K27" s="53">
        <v>13.934379130035051</v>
      </c>
    </row>
    <row r="28" spans="2:14" ht="15" x14ac:dyDescent="0.3">
      <c r="B28" s="51" t="s">
        <v>132</v>
      </c>
      <c r="C28" s="53">
        <v>10.041489123121776</v>
      </c>
      <c r="D28" s="53">
        <v>9.1639798374279096</v>
      </c>
      <c r="E28" s="53">
        <v>9.93409614684834</v>
      </c>
      <c r="F28" s="53">
        <v>10.136930308604128</v>
      </c>
      <c r="G28" s="53">
        <v>9.9259524968613082</v>
      </c>
      <c r="H28" s="53">
        <v>8.4448770990508635</v>
      </c>
      <c r="I28" s="53">
        <v>12.647145814847679</v>
      </c>
      <c r="J28" s="53">
        <v>8.3330421718318703</v>
      </c>
      <c r="K28" s="53">
        <v>13.546897546897545</v>
      </c>
    </row>
    <row r="29" spans="2:14" ht="15" x14ac:dyDescent="0.3">
      <c r="B29" s="51" t="s">
        <v>133</v>
      </c>
      <c r="C29" s="53">
        <v>9.9942627653471039</v>
      </c>
      <c r="D29" s="53">
        <v>9.0052837123822655</v>
      </c>
      <c r="E29" s="53">
        <v>9.9499906621568339</v>
      </c>
      <c r="F29" s="53">
        <v>10.310142497904442</v>
      </c>
      <c r="G29" s="53">
        <v>9.8563384728727037</v>
      </c>
      <c r="H29" s="53">
        <v>8.4352918533996863</v>
      </c>
      <c r="I29" s="53">
        <v>12.21967687484929</v>
      </c>
      <c r="J29" s="53">
        <v>8.0090050141556102</v>
      </c>
      <c r="K29" s="53">
        <v>13.590047393364928</v>
      </c>
    </row>
    <row r="30" spans="2:14" ht="15" x14ac:dyDescent="0.3">
      <c r="B30" s="51" t="s">
        <v>134</v>
      </c>
      <c r="C30" s="53">
        <v>9.8565083703450629</v>
      </c>
      <c r="D30" s="53">
        <v>8.8260652538911835</v>
      </c>
      <c r="E30" s="53">
        <v>9.4552401298221103</v>
      </c>
      <c r="F30" s="53">
        <v>9.8053578903306828</v>
      </c>
      <c r="G30" s="53">
        <v>9.2565504144532564</v>
      </c>
      <c r="H30" s="53">
        <v>8.0639877702555136</v>
      </c>
      <c r="I30" s="53">
        <v>11.898067835137883</v>
      </c>
      <c r="J30" s="53">
        <v>7.6779516731058877</v>
      </c>
      <c r="K30" s="53">
        <v>12.806301050175028</v>
      </c>
    </row>
    <row r="31" spans="2:14" ht="15" x14ac:dyDescent="0.3">
      <c r="B31" s="51" t="s">
        <v>135</v>
      </c>
      <c r="C31" s="53">
        <v>9.5222185098563319</v>
      </c>
      <c r="D31" s="53">
        <v>8.4443636032922562</v>
      </c>
      <c r="E31" s="53">
        <v>9.1479076916853757</v>
      </c>
      <c r="F31" s="53">
        <v>9.3681232316881484</v>
      </c>
      <c r="G31" s="53">
        <v>8.7271994356545388</v>
      </c>
      <c r="H31" s="53">
        <v>7.5131215843298529</v>
      </c>
      <c r="I31" s="53">
        <v>11.394293899964188</v>
      </c>
      <c r="J31" s="53">
        <v>7.4312072530618734</v>
      </c>
      <c r="K31" s="53">
        <v>12.56487765927109</v>
      </c>
    </row>
    <row r="32" spans="2:14" ht="15" x14ac:dyDescent="0.3">
      <c r="B32" s="51" t="s">
        <v>136</v>
      </c>
      <c r="C32" s="53">
        <v>9.1283306447126886</v>
      </c>
      <c r="D32" s="53">
        <v>8.1406485155288006</v>
      </c>
      <c r="E32" s="53">
        <v>8.7965494198408365</v>
      </c>
      <c r="F32" s="53">
        <v>8.9150993518223345</v>
      </c>
      <c r="G32" s="53">
        <v>8.1381381381381388</v>
      </c>
      <c r="H32" s="53">
        <v>7.0264377214499865</v>
      </c>
      <c r="I32" s="53">
        <v>10.876982939239749</v>
      </c>
      <c r="J32" s="53">
        <v>7.1482199837327158</v>
      </c>
      <c r="K32" s="53">
        <v>12.075321876240713</v>
      </c>
    </row>
    <row r="33" spans="2:11" ht="15" x14ac:dyDescent="0.3">
      <c r="B33" s="51" t="s">
        <v>137</v>
      </c>
      <c r="C33" s="53">
        <v>8.791208791208792</v>
      </c>
      <c r="D33" s="53">
        <v>7.8330421991357913</v>
      </c>
      <c r="E33" s="53">
        <v>8.3127373560793298</v>
      </c>
      <c r="F33" s="53">
        <v>8.5133827797484685</v>
      </c>
      <c r="G33" s="53">
        <v>7.6175401281131743</v>
      </c>
      <c r="H33" s="53">
        <v>6.7320333041191933</v>
      </c>
      <c r="I33" s="53">
        <v>10.080114791342821</v>
      </c>
      <c r="J33" s="53">
        <v>6.852651048088779</v>
      </c>
      <c r="K33" s="53">
        <v>11.621347173643235</v>
      </c>
    </row>
    <row r="34" spans="2:11" ht="15" x14ac:dyDescent="0.3">
      <c r="B34" s="51" t="s">
        <v>138</v>
      </c>
      <c r="C34" s="53">
        <v>8.4549544606605949</v>
      </c>
      <c r="D34" s="53">
        <v>7.4748486365912514</v>
      </c>
      <c r="E34" s="53">
        <v>7.9718220170341487</v>
      </c>
      <c r="F34" s="53">
        <v>8.2634859230603919</v>
      </c>
      <c r="G34" s="53">
        <v>7.1634837050158939</v>
      </c>
      <c r="H34" s="53">
        <v>6.4669545727874045</v>
      </c>
      <c r="I34" s="53">
        <v>9.3154092147340997</v>
      </c>
      <c r="J34" s="53">
        <v>6.7978196854833657</v>
      </c>
      <c r="K34" s="53">
        <v>11.100590397682968</v>
      </c>
    </row>
    <row r="35" spans="2:11" ht="15" x14ac:dyDescent="0.3">
      <c r="B35" s="51" t="s">
        <v>139</v>
      </c>
      <c r="C35" s="53">
        <v>8.173129140871076</v>
      </c>
      <c r="D35" s="53">
        <v>7.1255279000808693</v>
      </c>
      <c r="E35" s="53">
        <v>7.6716684885223092</v>
      </c>
      <c r="F35" s="53">
        <v>7.9913373037357873</v>
      </c>
      <c r="G35" s="53">
        <v>7.0087849839181979</v>
      </c>
      <c r="H35" s="53">
        <v>6.2778674398883929</v>
      </c>
      <c r="I35" s="53">
        <v>9.1038829755604436</v>
      </c>
      <c r="J35" s="53">
        <v>6.6280854329198116</v>
      </c>
      <c r="K35" s="53">
        <v>10.950481887670323</v>
      </c>
    </row>
    <row r="36" spans="2:11" ht="15" x14ac:dyDescent="0.3">
      <c r="B36" s="51" t="s">
        <v>140</v>
      </c>
      <c r="C36" s="53">
        <v>8.239351801160625</v>
      </c>
      <c r="D36" s="53">
        <v>6.8573002249047592</v>
      </c>
      <c r="E36" s="53">
        <v>7.4921956295525494</v>
      </c>
      <c r="F36" s="53">
        <v>7.7805704294612612</v>
      </c>
      <c r="G36" s="53">
        <v>6.8803129829984542</v>
      </c>
      <c r="H36" s="53">
        <v>6.1826620255262723</v>
      </c>
      <c r="I36" s="53">
        <v>8.9771359807460893</v>
      </c>
      <c r="J36" s="53">
        <v>6.9409683985717621</v>
      </c>
      <c r="K36" s="53">
        <v>10.654020072791441</v>
      </c>
    </row>
    <row r="37" spans="2:11" ht="15" x14ac:dyDescent="0.3">
      <c r="B37" s="51" t="s">
        <v>141</v>
      </c>
      <c r="C37" s="53">
        <v>7.945573660339325</v>
      </c>
      <c r="D37" s="53">
        <v>6.70673535584812</v>
      </c>
      <c r="E37" s="53">
        <v>7.2403806371534953</v>
      </c>
      <c r="F37" s="53">
        <v>7.8789893617021285</v>
      </c>
      <c r="G37" s="53">
        <v>6.6098549592225426</v>
      </c>
      <c r="H37" s="53">
        <v>6.0882070949185048</v>
      </c>
      <c r="I37" s="53">
        <v>8.6618034696254522</v>
      </c>
      <c r="J37" s="53">
        <v>7.0722992854140392</v>
      </c>
      <c r="K37" s="53">
        <v>10.577140275581657</v>
      </c>
    </row>
    <row r="38" spans="2:11" ht="15" x14ac:dyDescent="0.3">
      <c r="B38" s="51" t="s">
        <v>142</v>
      </c>
      <c r="C38" s="53">
        <v>7.6609016161043373</v>
      </c>
      <c r="D38" s="53">
        <v>6.3999619898322795</v>
      </c>
      <c r="E38" s="53">
        <v>6.7663070375136094</v>
      </c>
      <c r="F38" s="53">
        <v>7.626184703548601</v>
      </c>
      <c r="G38" s="53">
        <v>6.3245910405678032</v>
      </c>
      <c r="H38" s="53">
        <v>5.8271785222836918</v>
      </c>
      <c r="I38" s="53">
        <v>8.0630382994319216</v>
      </c>
      <c r="J38" s="53">
        <v>6.9453882193054612</v>
      </c>
      <c r="K38" s="53">
        <v>9.8724128154238731</v>
      </c>
    </row>
    <row r="39" spans="2:11" ht="15" x14ac:dyDescent="0.3">
      <c r="B39" s="51" t="s">
        <v>143</v>
      </c>
      <c r="C39" s="53">
        <v>7.5044126857598359</v>
      </c>
      <c r="D39" s="53">
        <v>6.1396372685074407</v>
      </c>
      <c r="E39" s="53">
        <v>6.8365017475100505</v>
      </c>
      <c r="F39" s="53">
        <v>7.3565255927321074</v>
      </c>
      <c r="G39" s="53">
        <v>6.2244243948133899</v>
      </c>
      <c r="H39" s="53">
        <v>5.7808430873136256</v>
      </c>
      <c r="I39" s="53">
        <v>7.7560287169417679</v>
      </c>
      <c r="J39" s="53">
        <v>6.8970604507063031</v>
      </c>
      <c r="K39" s="53">
        <v>9.4282791543532625</v>
      </c>
    </row>
    <row r="40" spans="2:11" ht="15" x14ac:dyDescent="0.3">
      <c r="B40" s="51" t="s">
        <v>144</v>
      </c>
      <c r="C40" s="53">
        <v>7.3418305553953509</v>
      </c>
      <c r="D40" s="53">
        <v>5.92079969242599</v>
      </c>
      <c r="E40" s="53">
        <v>6.6292134831460681</v>
      </c>
      <c r="F40" s="53">
        <v>7.260289087498621</v>
      </c>
      <c r="G40" s="53">
        <v>6.2399638699317546</v>
      </c>
      <c r="H40" s="53">
        <v>5.6278558621088557</v>
      </c>
      <c r="I40" s="53">
        <v>7.5885011298016574</v>
      </c>
      <c r="J40" s="53">
        <v>6.5922421948912016</v>
      </c>
      <c r="K40" s="53">
        <v>9.2684047318249689</v>
      </c>
    </row>
    <row r="41" spans="2:11" ht="15" x14ac:dyDescent="0.3">
      <c r="B41" s="51" t="s">
        <v>145</v>
      </c>
      <c r="C41" s="53">
        <v>7.1864643293214723</v>
      </c>
      <c r="D41" s="53">
        <v>5.5103318722604886</v>
      </c>
      <c r="E41" s="53">
        <v>6.4374064943001033</v>
      </c>
      <c r="F41" s="53">
        <v>7.1834279986635483</v>
      </c>
      <c r="G41" s="53">
        <v>6.1389912336424848</v>
      </c>
      <c r="H41" s="53">
        <v>5.5317776735459665</v>
      </c>
      <c r="I41" s="53">
        <v>7.8294325104200064</v>
      </c>
      <c r="J41" s="53">
        <v>6.4269437256189414</v>
      </c>
      <c r="K41" s="53">
        <v>9.2264514997368892</v>
      </c>
    </row>
    <row r="42" spans="2:11" ht="15" x14ac:dyDescent="0.3">
      <c r="B42" s="51" t="s">
        <v>146</v>
      </c>
      <c r="C42" s="53">
        <v>7.1077283372365336</v>
      </c>
      <c r="D42" s="53">
        <v>5.3942722636327973</v>
      </c>
      <c r="E42" s="53">
        <v>6.4101740638448206</v>
      </c>
      <c r="F42" s="53">
        <v>7.0543159792652688</v>
      </c>
      <c r="G42" s="53">
        <v>5.9925864909390452</v>
      </c>
      <c r="H42" s="53">
        <v>5.3869677722888731</v>
      </c>
      <c r="I42" s="53">
        <v>7.6116173867435908</v>
      </c>
      <c r="J42" s="53">
        <v>6.2585459233503924</v>
      </c>
      <c r="K42" s="53">
        <v>8.9849757482550565</v>
      </c>
    </row>
    <row r="43" spans="2:11" ht="15" x14ac:dyDescent="0.3">
      <c r="B43" s="51" t="s">
        <v>147</v>
      </c>
      <c r="C43" s="53">
        <v>6.8915297681463361</v>
      </c>
      <c r="D43" s="53">
        <v>5.3171013376960836</v>
      </c>
      <c r="E43" s="53">
        <v>6.2219371391917893</v>
      </c>
      <c r="F43" s="53">
        <v>6.7184897279289277</v>
      </c>
      <c r="G43" s="53">
        <v>5.7820778622437219</v>
      </c>
      <c r="H43" s="53">
        <v>5.26177013447397</v>
      </c>
      <c r="I43" s="53">
        <v>7.2963912443305068</v>
      </c>
      <c r="J43" s="53">
        <v>6.0470018738288571</v>
      </c>
      <c r="K43" s="53">
        <v>8.7398016082643668</v>
      </c>
    </row>
    <row r="44" spans="2:11" ht="15" x14ac:dyDescent="0.3">
      <c r="B44" s="51" t="s">
        <v>148</v>
      </c>
      <c r="C44" s="53">
        <v>6.8175173946091334</v>
      </c>
      <c r="D44" s="53">
        <v>5.2328372539606338</v>
      </c>
      <c r="E44" s="53">
        <v>6.10963691670442</v>
      </c>
      <c r="F44" s="53">
        <v>6.5</v>
      </c>
      <c r="G44" s="53">
        <v>5.8711029604401359</v>
      </c>
      <c r="H44" s="53">
        <v>5.1260948797836692</v>
      </c>
      <c r="I44" s="53">
        <v>7.1319375207710198</v>
      </c>
      <c r="J44" s="53">
        <v>6.0207147375079062</v>
      </c>
      <c r="K44" s="53">
        <v>8.5406499226282584</v>
      </c>
    </row>
    <row r="45" spans="2:11" ht="15" x14ac:dyDescent="0.3">
      <c r="B45" s="51" t="s">
        <v>149</v>
      </c>
      <c r="C45" s="53">
        <v>6.7069592770801547</v>
      </c>
      <c r="D45" s="53">
        <v>5.2205308352849338</v>
      </c>
      <c r="E45" s="53">
        <v>6.1667948986966961</v>
      </c>
      <c r="F45" s="53">
        <v>6.501874414245548</v>
      </c>
      <c r="G45" s="53">
        <v>6.0508599307694402</v>
      </c>
      <c r="H45" s="53">
        <v>5.1870084649096473</v>
      </c>
      <c r="I45" s="53">
        <v>7.1540934272621577</v>
      </c>
      <c r="J45" s="53">
        <v>6.1648306813545499</v>
      </c>
      <c r="K45" s="53">
        <v>8.4791885707217514</v>
      </c>
    </row>
    <row r="46" spans="2:11" ht="15" x14ac:dyDescent="0.3">
      <c r="B46" s="51" t="s">
        <v>150</v>
      </c>
      <c r="C46" s="53">
        <v>6.4306784660766958</v>
      </c>
      <c r="D46" s="53">
        <v>5.2026558319294418</v>
      </c>
      <c r="E46" s="53">
        <v>5.9890679483554798</v>
      </c>
      <c r="F46" s="53">
        <v>6.5619873447386929</v>
      </c>
      <c r="G46" s="53">
        <v>5.976007518381337</v>
      </c>
      <c r="H46" s="53">
        <v>4.9983389206004052</v>
      </c>
      <c r="I46" s="53">
        <v>7.0742659758203805</v>
      </c>
      <c r="J46" s="53">
        <v>6.1159062885326758</v>
      </c>
      <c r="K46" s="53">
        <v>8.3470031545741321</v>
      </c>
    </row>
    <row r="47" spans="2:11" ht="15" x14ac:dyDescent="0.3">
      <c r="B47" s="51" t="s">
        <v>151</v>
      </c>
      <c r="C47" s="53">
        <v>6.4386317907444672</v>
      </c>
      <c r="D47" s="53">
        <v>5.1880932266560649</v>
      </c>
      <c r="E47" s="53">
        <v>6.0008170916344232</v>
      </c>
      <c r="F47" s="53">
        <v>6.3268257411424447</v>
      </c>
      <c r="G47" s="53">
        <v>5.8276023973264843</v>
      </c>
      <c r="H47" s="53">
        <v>4.92805105665603</v>
      </c>
      <c r="I47" s="53">
        <v>6.9734053462774321</v>
      </c>
      <c r="J47" s="53">
        <v>5.987081815170586</v>
      </c>
      <c r="K47" s="53">
        <v>8.1498623967975981</v>
      </c>
    </row>
    <row r="48" spans="2:11" ht="15" x14ac:dyDescent="0.3">
      <c r="B48" s="51" t="s">
        <v>152</v>
      </c>
      <c r="C48" s="53">
        <v>6.2555014377090545</v>
      </c>
      <c r="D48" s="53">
        <v>5.1565928585677243</v>
      </c>
      <c r="E48" s="53">
        <v>5.8574588823699152</v>
      </c>
      <c r="F48" s="53">
        <v>6.0688630170918998</v>
      </c>
      <c r="G48" s="53">
        <v>5.7168684599791817</v>
      </c>
      <c r="H48" s="53">
        <v>4.886421300856691</v>
      </c>
      <c r="I48" s="53">
        <v>6.5187713310580211</v>
      </c>
      <c r="J48" s="53">
        <v>5.8314182534471435</v>
      </c>
      <c r="K48" s="53">
        <v>8.008226349245918</v>
      </c>
    </row>
    <row r="49" spans="2:11" ht="15" x14ac:dyDescent="0.3">
      <c r="B49" s="51" t="s">
        <v>153</v>
      </c>
      <c r="C49" s="53">
        <v>6.2155506039638793</v>
      </c>
      <c r="D49" s="53">
        <v>5.2853598014888332</v>
      </c>
      <c r="E49" s="53">
        <v>5.7771097481151052</v>
      </c>
      <c r="F49" s="53">
        <v>6.030401196112634</v>
      </c>
      <c r="G49" s="53">
        <v>5.6023554428723319</v>
      </c>
      <c r="H49" s="53">
        <v>4.8755774102220233</v>
      </c>
      <c r="I49" s="53">
        <v>6.3823971573049061</v>
      </c>
      <c r="J49" s="53">
        <v>5.7948316366483947</v>
      </c>
      <c r="K49" s="53">
        <v>7.7599196383726765</v>
      </c>
    </row>
    <row r="50" spans="2:11" ht="15" x14ac:dyDescent="0.3">
      <c r="B50" s="51" t="s">
        <v>154</v>
      </c>
      <c r="C50" s="53">
        <v>6.0976333115843167</v>
      </c>
      <c r="D50" s="53">
        <v>5.271820448877806</v>
      </c>
      <c r="E50" s="53">
        <v>5.6108041743400863</v>
      </c>
      <c r="F50" s="53">
        <v>6.1770244821092284</v>
      </c>
      <c r="G50" s="53">
        <v>5.5448395772772958</v>
      </c>
      <c r="H50" s="53">
        <v>4.7774614116589236</v>
      </c>
      <c r="I50" s="53">
        <v>6.2676492871409879</v>
      </c>
      <c r="J50" s="53">
        <v>5.6421278882321335</v>
      </c>
      <c r="K50" s="53">
        <v>7.6768185250440473</v>
      </c>
    </row>
    <row r="51" spans="2:11" ht="15" x14ac:dyDescent="0.3">
      <c r="B51" s="51" t="s">
        <v>155</v>
      </c>
      <c r="C51" s="53">
        <v>5.9145278595900708</v>
      </c>
      <c r="D51" s="53">
        <v>5.3755856718222583</v>
      </c>
      <c r="E51" s="53">
        <v>5.4194450688044755</v>
      </c>
      <c r="F51" s="53">
        <v>6.1733178354642906</v>
      </c>
      <c r="G51" s="53">
        <v>5.3323593864134402</v>
      </c>
      <c r="H51" s="53">
        <v>4.6488867139711276</v>
      </c>
      <c r="I51" s="53">
        <v>6.3388667086923016</v>
      </c>
      <c r="J51" s="53">
        <v>5.6249737052463296</v>
      </c>
      <c r="K51" s="53">
        <v>7.5879883758475941</v>
      </c>
    </row>
    <row r="52" spans="2:11" ht="15" x14ac:dyDescent="0.3">
      <c r="B52" s="51" t="s">
        <v>156</v>
      </c>
      <c r="C52" s="53">
        <v>5.5324611810734812</v>
      </c>
      <c r="D52" s="53">
        <v>5.2419560450767424</v>
      </c>
      <c r="E52" s="53">
        <v>5.4489795918367347</v>
      </c>
      <c r="F52" s="53">
        <v>6.1344100026048443</v>
      </c>
      <c r="G52" s="53">
        <v>5.1614639397201287</v>
      </c>
      <c r="H52" s="53">
        <v>4.4903555514007039</v>
      </c>
      <c r="I52" s="53">
        <v>6.0657000770469987</v>
      </c>
      <c r="J52" s="53">
        <v>5.3336148648648649</v>
      </c>
      <c r="K52" s="53">
        <v>7.1475026014568162</v>
      </c>
    </row>
    <row r="53" spans="2:11" ht="15" x14ac:dyDescent="0.3">
      <c r="B53" s="51" t="s">
        <v>157</v>
      </c>
      <c r="C53" s="53">
        <v>5.5709108777102143</v>
      </c>
      <c r="D53" s="53">
        <v>5.3928807862708155</v>
      </c>
      <c r="E53" s="53">
        <v>5.1638837353123064</v>
      </c>
      <c r="F53" s="53">
        <v>5.906394199077126</v>
      </c>
      <c r="G53" s="53">
        <v>4.8401314207869222</v>
      </c>
      <c r="H53" s="53">
        <v>4.4234655215963627</v>
      </c>
      <c r="I53" s="53">
        <v>5.8781819471034531</v>
      </c>
      <c r="J53" s="53">
        <v>5.2609212986571476</v>
      </c>
      <c r="K53" s="53">
        <v>7.0066199121714616</v>
      </c>
    </row>
    <row r="54" spans="2:11" ht="15" x14ac:dyDescent="0.3">
      <c r="B54" s="51" t="s">
        <v>158</v>
      </c>
      <c r="C54" s="53">
        <v>5.2980542818193079</v>
      </c>
      <c r="D54" s="53">
        <v>5.2716151772755548</v>
      </c>
      <c r="E54" s="53">
        <v>4.9873936337850617</v>
      </c>
      <c r="F54" s="53">
        <v>6.0418280402788538</v>
      </c>
      <c r="G54" s="53">
        <v>4.7184784655529546</v>
      </c>
      <c r="H54" s="53">
        <v>4.2902249275739717</v>
      </c>
      <c r="I54" s="53">
        <v>5.7671381936887922</v>
      </c>
      <c r="J54" s="53">
        <v>5.1280956447480781</v>
      </c>
      <c r="K54" s="53">
        <v>6.7160691634955612</v>
      </c>
    </row>
    <row r="55" spans="2:11" ht="15" x14ac:dyDescent="0.3">
      <c r="B55" s="51" t="s">
        <v>159</v>
      </c>
      <c r="C55" s="53">
        <v>5.0426977497974192</v>
      </c>
      <c r="D55" s="53">
        <v>5.2469779074614422</v>
      </c>
      <c r="E55" s="53">
        <v>4.8959477194204144</v>
      </c>
      <c r="F55" s="53">
        <v>6.0609960108094194</v>
      </c>
      <c r="G55" s="53">
        <v>4.5237966321944878</v>
      </c>
      <c r="H55" s="53">
        <v>4.2155425219941343</v>
      </c>
      <c r="I55" s="53">
        <v>5.7432678975406848</v>
      </c>
      <c r="J55" s="53">
        <v>4.9330214756538382</v>
      </c>
      <c r="K55" s="53">
        <v>6.6236732500335886</v>
      </c>
    </row>
    <row r="56" spans="2:11" ht="15" x14ac:dyDescent="0.3">
      <c r="B56" s="51" t="s">
        <v>160</v>
      </c>
      <c r="C56" s="53">
        <v>5.0121867383288548</v>
      </c>
      <c r="D56" s="53">
        <v>5.2290654547354123</v>
      </c>
      <c r="E56" s="53">
        <v>4.7011326071641468</v>
      </c>
      <c r="F56" s="53">
        <v>5.8778234086242298</v>
      </c>
      <c r="G56" s="53">
        <v>4.4725991863036896</v>
      </c>
      <c r="H56" s="53">
        <v>4.0973589517278839</v>
      </c>
      <c r="I56" s="53">
        <v>5.787852112676056</v>
      </c>
      <c r="J56" s="53">
        <v>4.8012543435884396</v>
      </c>
      <c r="K56" s="53">
        <v>6.5365656019987837</v>
      </c>
    </row>
    <row r="57" spans="2:11" ht="15" x14ac:dyDescent="0.3">
      <c r="B57" s="51" t="s">
        <v>161</v>
      </c>
      <c r="C57" s="53">
        <v>4.9321124092200828</v>
      </c>
      <c r="D57" s="53">
        <v>5.1384839650145775</v>
      </c>
      <c r="E57" s="53">
        <v>4.6419712704772804</v>
      </c>
      <c r="F57" s="53">
        <v>5.6420233463035023</v>
      </c>
      <c r="G57" s="53">
        <v>4.349024363355749</v>
      </c>
      <c r="H57" s="53">
        <v>4.0310130707742973</v>
      </c>
      <c r="I57" s="53">
        <v>5.7716436637390212</v>
      </c>
      <c r="J57" s="53">
        <v>4.6616285981149694</v>
      </c>
      <c r="K57" s="53">
        <v>6.2639518365690314</v>
      </c>
    </row>
    <row r="58" spans="2:11" ht="15" x14ac:dyDescent="0.3">
      <c r="B58" s="51" t="s">
        <v>162</v>
      </c>
      <c r="C58" s="53">
        <v>4.943037974683544</v>
      </c>
      <c r="D58" s="53">
        <v>4.9382072274078324</v>
      </c>
      <c r="E58" s="53">
        <v>4.5206717992273759</v>
      </c>
      <c r="F58" s="53">
        <v>5.6855313030976342</v>
      </c>
      <c r="G58" s="53">
        <v>4.3245802121912504</v>
      </c>
      <c r="H58" s="53">
        <v>3.9815168675954555</v>
      </c>
      <c r="I58" s="53">
        <v>5.3395889186773902</v>
      </c>
      <c r="J58" s="53">
        <v>4.5419421310208641</v>
      </c>
      <c r="K58" s="53">
        <v>6.0770115720376259</v>
      </c>
    </row>
    <row r="59" spans="2:11" ht="15" x14ac:dyDescent="0.3">
      <c r="B59" s="51" t="s">
        <v>163</v>
      </c>
      <c r="C59" s="53">
        <v>4.9158796672712484</v>
      </c>
      <c r="D59" s="53">
        <v>4.7227300426569165</v>
      </c>
      <c r="E59" s="53">
        <v>4.5323365307973509</v>
      </c>
      <c r="F59" s="53">
        <v>5.3055916775032514</v>
      </c>
      <c r="G59" s="53">
        <v>4.1353904107691877</v>
      </c>
      <c r="H59" s="53">
        <v>3.8063358409828143</v>
      </c>
      <c r="I59" s="53">
        <v>5.3543541310329443</v>
      </c>
      <c r="J59" s="53">
        <v>4.5586601726053146</v>
      </c>
      <c r="K59" s="53">
        <v>5.6626345872657184</v>
      </c>
    </row>
    <row r="60" spans="2:11" ht="15" x14ac:dyDescent="0.3">
      <c r="B60" s="51" t="s">
        <v>164</v>
      </c>
      <c r="C60" s="53">
        <v>4.677663057164442</v>
      </c>
      <c r="D60" s="53">
        <v>4.2944472745797251</v>
      </c>
      <c r="E60" s="53">
        <v>4.4917453481309702</v>
      </c>
      <c r="F60" s="53">
        <v>5.1502697148728487</v>
      </c>
      <c r="G60" s="53">
        <v>4.1408497455189197</v>
      </c>
      <c r="H60" s="53">
        <v>3.7813085409005756</v>
      </c>
      <c r="I60" s="53">
        <v>5.2542372881355925</v>
      </c>
      <c r="J60" s="53">
        <v>4.2389623775983507</v>
      </c>
      <c r="K60" s="53">
        <v>5.4962540608632233</v>
      </c>
    </row>
    <row r="61" spans="2:11" ht="15" x14ac:dyDescent="0.3">
      <c r="B61" s="51" t="s">
        <v>165</v>
      </c>
      <c r="C61" s="53">
        <v>4.666328985690769</v>
      </c>
      <c r="D61" s="53">
        <v>4.1484271607451895</v>
      </c>
      <c r="E61" s="53">
        <v>4.3391906430167442</v>
      </c>
      <c r="F61" s="53">
        <v>4.9203494347379237</v>
      </c>
      <c r="G61" s="53">
        <v>3.976358288473278</v>
      </c>
      <c r="H61" s="53">
        <v>3.7172265108839282</v>
      </c>
      <c r="I61" s="53">
        <v>5.0826294528094014</v>
      </c>
      <c r="J61" s="53">
        <v>4.1557097900590598</v>
      </c>
      <c r="K61" s="53">
        <v>5.4886475814412634</v>
      </c>
    </row>
    <row r="62" spans="2:11" ht="15" x14ac:dyDescent="0.3">
      <c r="B62" s="51" t="s">
        <v>166</v>
      </c>
      <c r="C62" s="53">
        <v>4.6420191514997784</v>
      </c>
      <c r="D62" s="53">
        <v>4.1696547484888846</v>
      </c>
      <c r="E62" s="53">
        <v>4.284212855404359</v>
      </c>
      <c r="F62" s="53">
        <v>4.8614609571788412</v>
      </c>
      <c r="G62" s="53">
        <v>3.9902961351848751</v>
      </c>
      <c r="H62" s="53">
        <v>3.7205113104929506</v>
      </c>
      <c r="I62" s="53">
        <v>4.9915954103632245</v>
      </c>
      <c r="J62" s="53">
        <v>4.104592397275324</v>
      </c>
      <c r="K62" s="53">
        <v>5.1314142678347929</v>
      </c>
    </row>
    <row r="63" spans="2:11" ht="15" x14ac:dyDescent="0.3">
      <c r="B63" s="51" t="s">
        <v>167</v>
      </c>
      <c r="C63" s="53">
        <v>4.4160262063752045</v>
      </c>
      <c r="D63" s="53">
        <v>3.9308657081676355</v>
      </c>
      <c r="E63" s="53">
        <v>4.1107520403133044</v>
      </c>
      <c r="F63" s="53">
        <v>4.7017631611854442</v>
      </c>
      <c r="G63" s="53">
        <v>3.8490398243615038</v>
      </c>
      <c r="H63" s="53">
        <v>3.6831204694511568</v>
      </c>
      <c r="I63" s="53">
        <v>4.749207264341309</v>
      </c>
      <c r="J63" s="53">
        <v>3.9977155910908051</v>
      </c>
      <c r="K63" s="53">
        <v>5.0364436272900388</v>
      </c>
    </row>
    <row r="64" spans="2:11" ht="15" x14ac:dyDescent="0.3">
      <c r="B64" s="51" t="s">
        <v>168</v>
      </c>
      <c r="C64" s="53">
        <v>4.4597237116003283</v>
      </c>
      <c r="D64" s="53">
        <v>3.8074489054881213</v>
      </c>
      <c r="E64" s="53">
        <v>4.0031871634245517</v>
      </c>
      <c r="F64" s="53">
        <v>4.6138539982589233</v>
      </c>
      <c r="G64" s="53">
        <v>3.8081805359661498</v>
      </c>
      <c r="H64" s="53">
        <v>3.6864598172405407</v>
      </c>
      <c r="I64" s="53">
        <v>4.7081656124209319</v>
      </c>
      <c r="J64" s="53">
        <v>3.9268400176289115</v>
      </c>
      <c r="K64" s="53">
        <v>4.9814027630180657</v>
      </c>
    </row>
    <row r="65" spans="2:11" ht="15" x14ac:dyDescent="0.3">
      <c r="B65" s="51" t="s">
        <v>169</v>
      </c>
      <c r="C65" s="53">
        <v>4.3435598874860997</v>
      </c>
      <c r="D65" s="53">
        <v>3.6162162162162161</v>
      </c>
      <c r="E65" s="53">
        <v>3.8810057981993529</v>
      </c>
      <c r="F65" s="53">
        <v>4.1507024265644956</v>
      </c>
      <c r="G65" s="53">
        <v>3.7475345167652856</v>
      </c>
      <c r="H65" s="53">
        <v>3.6178611523557747</v>
      </c>
      <c r="I65" s="53">
        <v>4.5521617234764644</v>
      </c>
      <c r="J65" s="53">
        <v>3.805690238770469</v>
      </c>
      <c r="K65" s="53">
        <v>4.8359593479298821</v>
      </c>
    </row>
    <row r="66" spans="2:11" ht="15" x14ac:dyDescent="0.3">
      <c r="B66" s="51" t="s">
        <v>170</v>
      </c>
      <c r="C66" s="53">
        <v>4.4763402805085857</v>
      </c>
      <c r="D66" s="53">
        <v>3.4370157183971664</v>
      </c>
      <c r="E66" s="53">
        <v>3.7332313485526005</v>
      </c>
      <c r="F66" s="53">
        <v>4.1960733992044137</v>
      </c>
      <c r="G66" s="53">
        <v>3.6912652820739433</v>
      </c>
      <c r="H66" s="53">
        <v>3.6631252766710936</v>
      </c>
      <c r="I66" s="53">
        <v>4.4547425069138207</v>
      </c>
      <c r="J66" s="53">
        <v>3.5841795335466218</v>
      </c>
      <c r="K66" s="53">
        <v>5.046211967887742</v>
      </c>
    </row>
    <row r="67" spans="2:11" ht="15" x14ac:dyDescent="0.3">
      <c r="B67" s="51" t="s">
        <v>171</v>
      </c>
      <c r="C67" s="53">
        <v>4.4749521483730446</v>
      </c>
      <c r="D67" s="53">
        <v>3.4394756684647061</v>
      </c>
      <c r="E67" s="53">
        <v>3.6413717952598601</v>
      </c>
      <c r="F67" s="53">
        <v>4.5119705340699818</v>
      </c>
      <c r="G67" s="53">
        <v>3.6880162163797539</v>
      </c>
      <c r="H67" s="53">
        <v>3.620198079231693</v>
      </c>
      <c r="I67" s="53">
        <v>4.3722910805261961</v>
      </c>
      <c r="J67" s="53">
        <v>3.6482115677321159</v>
      </c>
      <c r="K67" s="53">
        <v>5.2538810928072674</v>
      </c>
    </row>
    <row r="68" spans="2:11" ht="15" x14ac:dyDescent="0.3">
      <c r="B68" s="51" t="s">
        <v>172</v>
      </c>
      <c r="C68" s="53">
        <v>4.3544538706256635</v>
      </c>
      <c r="D68" s="53">
        <v>3.8350793359063897</v>
      </c>
      <c r="E68" s="53">
        <v>3.6825027549895926</v>
      </c>
      <c r="F68" s="53">
        <v>4.3894434568576512</v>
      </c>
      <c r="G68" s="53">
        <v>3.766141708016149</v>
      </c>
      <c r="H68" s="53">
        <v>3.6815199145429571</v>
      </c>
      <c r="I68" s="53">
        <v>4.4867385156309716</v>
      </c>
      <c r="J68" s="53">
        <v>3.7483781056273728</v>
      </c>
      <c r="K68" s="53">
        <v>5.2887961029923449</v>
      </c>
    </row>
    <row r="69" spans="2:11" ht="15" x14ac:dyDescent="0.3">
      <c r="B69" s="51" t="s">
        <v>173</v>
      </c>
      <c r="C69" s="53">
        <v>4.4104890905451386</v>
      </c>
      <c r="D69" s="53">
        <v>3.7784346485027633</v>
      </c>
      <c r="E69" s="53">
        <v>3.631526849789656</v>
      </c>
      <c r="F69" s="53">
        <v>4.3472104219767775</v>
      </c>
      <c r="G69" s="53">
        <v>3.7846298325246517</v>
      </c>
      <c r="H69" s="53">
        <v>3.7322688163708242</v>
      </c>
      <c r="I69" s="53">
        <v>4.8491879350348031</v>
      </c>
      <c r="J69" s="53">
        <v>3.8513709911830252</v>
      </c>
      <c r="K69" s="53">
        <v>5.4105665181413114</v>
      </c>
    </row>
    <row r="70" spans="2:11" ht="15" x14ac:dyDescent="0.3">
      <c r="B70" s="51" t="s">
        <v>174</v>
      </c>
      <c r="C70" s="53">
        <v>4.5576049184709966</v>
      </c>
      <c r="D70" s="53">
        <v>3.879395658771525</v>
      </c>
      <c r="E70" s="53">
        <v>3.6576559605663874</v>
      </c>
      <c r="F70" s="53">
        <v>4.6558998981521897</v>
      </c>
      <c r="G70" s="53">
        <v>3.747496900924955</v>
      </c>
      <c r="H70" s="53">
        <v>3.6790622153578076</v>
      </c>
      <c r="I70" s="53">
        <v>4.9557660690519061</v>
      </c>
      <c r="J70" s="53">
        <v>3.8053403089679678</v>
      </c>
      <c r="K70" s="53">
        <v>5.3963976740887816</v>
      </c>
    </row>
    <row r="71" spans="2:11" ht="15" x14ac:dyDescent="0.3">
      <c r="B71" s="51" t="s">
        <v>175</v>
      </c>
      <c r="C71" s="53">
        <v>4.5033383294726805</v>
      </c>
      <c r="D71" s="53">
        <v>3.7475345167652856</v>
      </c>
      <c r="E71" s="53">
        <v>3.7080319636145416</v>
      </c>
      <c r="F71" s="53">
        <v>4.891142260662094</v>
      </c>
      <c r="G71" s="53">
        <v>3.8290322580645157</v>
      </c>
      <c r="H71" s="53">
        <v>3.7777325463057196</v>
      </c>
      <c r="I71" s="53">
        <v>4.9007148530579823</v>
      </c>
      <c r="J71" s="53">
        <v>3.9688164422395462</v>
      </c>
      <c r="K71" s="53">
        <v>5.4380235695016328</v>
      </c>
    </row>
    <row r="72" spans="2:11" ht="15" x14ac:dyDescent="0.3">
      <c r="B72" s="51" t="s">
        <v>176</v>
      </c>
      <c r="C72" s="53">
        <v>4.7420851528384285</v>
      </c>
      <c r="D72" s="53">
        <v>3.9867810434538042</v>
      </c>
      <c r="E72" s="53">
        <v>3.8515706325393424</v>
      </c>
      <c r="F72" s="53">
        <v>5.5898749434985682</v>
      </c>
      <c r="G72" s="53">
        <v>3.9449660928534169</v>
      </c>
      <c r="H72" s="53">
        <v>3.7469084913437758</v>
      </c>
      <c r="I72" s="53">
        <v>5.3490045574478291</v>
      </c>
      <c r="J72" s="53">
        <v>4.1610459686624468</v>
      </c>
      <c r="K72" s="53">
        <v>5.6252239340738086</v>
      </c>
    </row>
    <row r="73" spans="2:11" ht="15" x14ac:dyDescent="0.3">
      <c r="B73" s="51" t="s">
        <v>177</v>
      </c>
      <c r="C73" s="53">
        <v>4.8274882862416577</v>
      </c>
      <c r="D73" s="53">
        <v>4.6754043075036407</v>
      </c>
      <c r="E73" s="53">
        <v>3.8964723684625326</v>
      </c>
      <c r="F73" s="53">
        <v>5.9332905708787687</v>
      </c>
      <c r="G73" s="53">
        <v>3.9518305765104853</v>
      </c>
      <c r="H73" s="53">
        <v>3.8393800634026065</v>
      </c>
      <c r="I73" s="53">
        <v>5.5588161314664211</v>
      </c>
      <c r="J73" s="53">
        <v>4.3091959129275885</v>
      </c>
      <c r="K73" s="53">
        <v>5.8029387633325875</v>
      </c>
    </row>
    <row r="74" spans="2:11" ht="15" x14ac:dyDescent="0.3">
      <c r="B74" s="51" t="s">
        <v>178</v>
      </c>
      <c r="C74" s="53">
        <v>4.76119291426863</v>
      </c>
      <c r="D74" s="53">
        <v>4.8041566746602715</v>
      </c>
      <c r="E74" s="53">
        <v>4.0475099797133689</v>
      </c>
      <c r="F74" s="53">
        <v>5.8397932816537468</v>
      </c>
      <c r="G74" s="53">
        <v>4.0932080924855496</v>
      </c>
      <c r="H74" s="53">
        <v>4.0516956747323238</v>
      </c>
      <c r="I74" s="53">
        <v>6.0595353767335043</v>
      </c>
      <c r="J74" s="53">
        <v>4.520268299795859</v>
      </c>
      <c r="K74" s="53">
        <v>5.6624263108904751</v>
      </c>
    </row>
    <row r="75" spans="2:11" ht="15" x14ac:dyDescent="0.3">
      <c r="B75" s="51" t="s">
        <v>179</v>
      </c>
      <c r="C75" s="53">
        <v>5.1294080850731092</v>
      </c>
      <c r="D75" s="53">
        <v>4.3488863599414724</v>
      </c>
      <c r="E75" s="53">
        <v>3.9767574648171164</v>
      </c>
      <c r="F75" s="53">
        <v>6.2119584675975652</v>
      </c>
      <c r="G75" s="53">
        <v>4.0258914206607548</v>
      </c>
      <c r="H75" s="53">
        <v>4.0614654874252674</v>
      </c>
      <c r="I75" s="53">
        <v>6.1804469787547136</v>
      </c>
      <c r="J75" s="53">
        <v>4.4571004085675376</v>
      </c>
      <c r="K75" s="53">
        <v>5.561656730467524</v>
      </c>
    </row>
    <row r="76" spans="2:11" ht="15" x14ac:dyDescent="0.3">
      <c r="B76" s="51" t="s">
        <v>180</v>
      </c>
      <c r="C76" s="53">
        <v>5.1203852327447832</v>
      </c>
      <c r="D76" s="53">
        <v>4.2548038107540771</v>
      </c>
      <c r="E76" s="53">
        <v>3.9793930187246125</v>
      </c>
      <c r="F76" s="53">
        <v>6.3841598815692082</v>
      </c>
      <c r="G76" s="53">
        <v>3.8993469074145213</v>
      </c>
      <c r="H76" s="53">
        <v>4.160703332651809</v>
      </c>
      <c r="I76" s="53">
        <v>6.057406163002784</v>
      </c>
      <c r="J76" s="53">
        <v>4.4997115569514774</v>
      </c>
      <c r="K76" s="53">
        <v>5.5697823303457108</v>
      </c>
    </row>
    <row r="77" spans="2:11" ht="15" x14ac:dyDescent="0.3">
      <c r="B77" s="51" t="s">
        <v>181</v>
      </c>
      <c r="C77" s="53">
        <v>5.2135054617676264</v>
      </c>
      <c r="D77" s="53">
        <v>4.2019570758983642</v>
      </c>
      <c r="E77" s="53">
        <v>3.993360995850622</v>
      </c>
      <c r="F77" s="53">
        <v>6.2150055991041429</v>
      </c>
      <c r="G77" s="53">
        <v>3.9203956289383424</v>
      </c>
      <c r="H77" s="53">
        <v>4.230268299036207</v>
      </c>
      <c r="I77" s="53">
        <v>6.4077091198092591</v>
      </c>
      <c r="J77" s="53">
        <v>4.6839023748437603</v>
      </c>
      <c r="K77" s="53">
        <v>5.5673123880839981</v>
      </c>
    </row>
    <row r="78" spans="2:11" ht="15" x14ac:dyDescent="0.3">
      <c r="B78" s="51" t="s">
        <v>182</v>
      </c>
      <c r="C78" s="53">
        <v>5.4442732408834109</v>
      </c>
      <c r="D78" s="53">
        <v>4.2878510885823502</v>
      </c>
      <c r="E78" s="53">
        <v>4.0281737380513167</v>
      </c>
      <c r="F78" s="53">
        <v>6.1697643226671772</v>
      </c>
      <c r="G78" s="53">
        <v>3.8741817283543991</v>
      </c>
      <c r="H78" s="53">
        <v>4.2756860242501595</v>
      </c>
      <c r="I78" s="53">
        <v>6.7359667359667359</v>
      </c>
      <c r="J78" s="53">
        <v>4.625111676173459</v>
      </c>
      <c r="K78" s="53">
        <v>5.7461692205196533</v>
      </c>
    </row>
    <row r="79" spans="2:11" ht="15" x14ac:dyDescent="0.3">
      <c r="B79" s="51" t="s">
        <v>183</v>
      </c>
      <c r="C79" s="53">
        <v>5.607394366197183</v>
      </c>
      <c r="D79" s="53">
        <v>4.293035369234647</v>
      </c>
      <c r="E79" s="53">
        <v>4.0328856108536053</v>
      </c>
      <c r="F79" s="53">
        <v>6.0504532912889237</v>
      </c>
      <c r="G79" s="53">
        <v>3.9150883437142494</v>
      </c>
      <c r="H79" s="53">
        <v>4.5246402093327518</v>
      </c>
      <c r="I79" s="53">
        <v>6.7817102659925261</v>
      </c>
      <c r="J79" s="53">
        <v>5.0160313501959388</v>
      </c>
      <c r="K79" s="53">
        <v>5.7703647544436016</v>
      </c>
    </row>
    <row r="80" spans="2:11" ht="15" x14ac:dyDescent="0.3">
      <c r="B80" s="51" t="s">
        <v>184</v>
      </c>
      <c r="C80" s="53">
        <v>5.4953000723065797</v>
      </c>
      <c r="D80" s="53">
        <v>4.0874926104214175</v>
      </c>
      <c r="E80" s="53">
        <v>4.0122521794742338</v>
      </c>
      <c r="F80" s="53">
        <v>6.122035272653557</v>
      </c>
      <c r="G80" s="53">
        <v>4.1146535600887306</v>
      </c>
      <c r="H80" s="53">
        <v>4.6296296296296298</v>
      </c>
      <c r="I80" s="53">
        <v>6.7471510775132568</v>
      </c>
      <c r="J80" s="53">
        <v>5.295584567991785</v>
      </c>
      <c r="K80" s="53">
        <v>5.7268350367429681</v>
      </c>
    </row>
    <row r="81" spans="2:11" ht="15" x14ac:dyDescent="0.3">
      <c r="B81" s="51" t="s">
        <v>185</v>
      </c>
      <c r="C81" s="53">
        <v>5.57610755210683</v>
      </c>
      <c r="D81" s="53">
        <v>4.1750334672021419</v>
      </c>
      <c r="E81" s="53">
        <v>3.9289330154479245</v>
      </c>
      <c r="F81" s="53">
        <v>6.3829787234042552</v>
      </c>
      <c r="G81" s="53">
        <v>4.275199435849971</v>
      </c>
      <c r="H81" s="53">
        <v>4.6723864692059678</v>
      </c>
      <c r="I81" s="53">
        <v>6.7060695612639236</v>
      </c>
      <c r="J81" s="53">
        <v>5.2049884250616092</v>
      </c>
      <c r="K81" s="53">
        <v>5.8600975281654613</v>
      </c>
    </row>
    <row r="82" spans="2:11" ht="15" x14ac:dyDescent="0.3">
      <c r="B82" s="51" t="s">
        <v>186</v>
      </c>
      <c r="C82" s="53">
        <v>5.7176836519989021</v>
      </c>
      <c r="D82" s="53">
        <v>4.463017133305474</v>
      </c>
      <c r="E82" s="53">
        <v>4.0062717993024224</v>
      </c>
      <c r="F82" s="53">
        <v>6.3741064336775217</v>
      </c>
      <c r="G82" s="53">
        <v>4.4898141529664048</v>
      </c>
      <c r="H82" s="53">
        <v>4.8515607945863346</v>
      </c>
      <c r="I82" s="53">
        <v>7.229332410930474</v>
      </c>
      <c r="J82" s="53">
        <v>5.1874290041650886</v>
      </c>
      <c r="K82" s="53">
        <v>5.9397680820889294</v>
      </c>
    </row>
    <row r="83" spans="2:11" ht="15" x14ac:dyDescent="0.3">
      <c r="B83" s="51" t="s">
        <v>187</v>
      </c>
      <c r="C83" s="53">
        <v>6.045016077170418</v>
      </c>
      <c r="D83" s="53">
        <v>4.6496125322889759</v>
      </c>
      <c r="E83" s="53">
        <v>3.9277400740959312</v>
      </c>
      <c r="F83" s="53">
        <v>6.3122923588039868</v>
      </c>
      <c r="G83" s="53">
        <v>4.6247778739691077</v>
      </c>
      <c r="H83" s="53">
        <v>4.8681878599911386</v>
      </c>
      <c r="I83" s="53">
        <v>7.2347826086956513</v>
      </c>
      <c r="J83" s="53">
        <v>5.6502451552650008</v>
      </c>
      <c r="K83" s="53">
        <v>5.9654631083202512</v>
      </c>
    </row>
    <row r="84" spans="2:11" ht="15" x14ac:dyDescent="0.3">
      <c r="B84" s="51" t="s">
        <v>188</v>
      </c>
      <c r="C84" s="53">
        <v>6.1659712563745943</v>
      </c>
      <c r="D84" s="53">
        <v>4.8096361185983829</v>
      </c>
      <c r="E84" s="53">
        <v>4.0224942110486275</v>
      </c>
      <c r="F84" s="53">
        <v>6.5290732288152409</v>
      </c>
      <c r="G84" s="53">
        <v>4.8146785615745422</v>
      </c>
      <c r="H84" s="53">
        <v>5.0592216582064298</v>
      </c>
      <c r="I84" s="53">
        <v>7.2650076659983496</v>
      </c>
      <c r="J84" s="53">
        <v>5.7499799791783452</v>
      </c>
      <c r="K84" s="53">
        <v>6.1474036850921276</v>
      </c>
    </row>
    <row r="85" spans="2:11" ht="15" x14ac:dyDescent="0.3">
      <c r="B85" s="51" t="s">
        <v>189</v>
      </c>
      <c r="C85" s="53">
        <v>6.1968637823540531</v>
      </c>
      <c r="D85" s="53">
        <v>4.8952235513701536</v>
      </c>
      <c r="E85" s="53">
        <v>4.0249208860759493</v>
      </c>
      <c r="F85" s="53">
        <v>6.699147381242387</v>
      </c>
      <c r="G85" s="53">
        <v>4.99037603868363</v>
      </c>
      <c r="H85" s="53">
        <v>5.073983785928907</v>
      </c>
      <c r="I85" s="53">
        <v>7.68957345971564</v>
      </c>
      <c r="J85" s="53">
        <v>5.9572006940427995</v>
      </c>
      <c r="K85" s="53">
        <v>6.390502652184896</v>
      </c>
    </row>
    <row r="86" spans="2:11" ht="15" x14ac:dyDescent="0.3">
      <c r="B86" s="51" t="s">
        <v>190</v>
      </c>
      <c r="C86" s="53">
        <v>6.4812942366026292</v>
      </c>
      <c r="D86" s="53">
        <v>4.9846153846153847</v>
      </c>
      <c r="E86" s="53">
        <v>4.1917202294560783</v>
      </c>
      <c r="F86" s="53">
        <v>6.7059070842968262</v>
      </c>
      <c r="G86" s="53">
        <v>5.1439920556107248</v>
      </c>
      <c r="H86" s="53">
        <v>5.2255683847161052</v>
      </c>
      <c r="I86" s="53">
        <v>8.5221550855991932</v>
      </c>
      <c r="J86" s="53">
        <v>5.8207115181401905</v>
      </c>
      <c r="K86" s="53">
        <v>6.4502276045692692</v>
      </c>
    </row>
    <row r="87" spans="2:11" ht="15" x14ac:dyDescent="0.3">
      <c r="B87" s="51" t="s">
        <v>191</v>
      </c>
      <c r="C87" s="53">
        <v>6.7928730512249444</v>
      </c>
      <c r="D87" s="53">
        <v>5.3399755287537145</v>
      </c>
      <c r="E87" s="53">
        <v>4.4396805089727192</v>
      </c>
      <c r="F87" s="53">
        <v>7.2427468169484452</v>
      </c>
      <c r="G87" s="53">
        <v>5.64669580869118</v>
      </c>
      <c r="H87" s="53">
        <v>5.658910091523599</v>
      </c>
      <c r="I87" s="53">
        <v>9.6318002293285776</v>
      </c>
      <c r="J87" s="53">
        <v>6.354692900824249</v>
      </c>
      <c r="K87" s="53">
        <v>7.0751089464239945</v>
      </c>
    </row>
    <row r="88" spans="2:11" ht="15" x14ac:dyDescent="0.3">
      <c r="B88" s="51" t="s">
        <v>192</v>
      </c>
      <c r="C88" s="53">
        <v>7.3902537253322587</v>
      </c>
      <c r="D88" s="53">
        <v>5.7915727414600315</v>
      </c>
      <c r="E88" s="53">
        <v>4.6737182415574372</v>
      </c>
      <c r="F88" s="53">
        <v>7.6923076923076925</v>
      </c>
      <c r="G88" s="53">
        <v>6.0024456377266198</v>
      </c>
      <c r="H88" s="53">
        <v>6.0609697551608255</v>
      </c>
      <c r="I88" s="53">
        <v>10.935524652338811</v>
      </c>
      <c r="J88" s="53">
        <v>6.9227373068432669</v>
      </c>
      <c r="K88" s="53">
        <v>7.786391042204996</v>
      </c>
    </row>
    <row r="89" spans="2:11" ht="15" x14ac:dyDescent="0.3">
      <c r="B89" s="51" t="s">
        <v>193</v>
      </c>
      <c r="C89" s="53">
        <v>7.6664358492432489</v>
      </c>
      <c r="D89" s="53">
        <v>5.7744565217391308</v>
      </c>
      <c r="E89" s="53">
        <v>4.8065243796633697</v>
      </c>
      <c r="F89" s="53">
        <v>8.0651815181518156</v>
      </c>
      <c r="G89" s="53">
        <v>6.103162451824085</v>
      </c>
      <c r="H89" s="53">
        <v>6.2448401934190354</v>
      </c>
      <c r="I89" s="53">
        <v>11.833171677982541</v>
      </c>
      <c r="J89" s="53">
        <v>7.5028687439315025</v>
      </c>
      <c r="K89" s="53">
        <v>8.3064652978109628</v>
      </c>
    </row>
    <row r="90" spans="2:11" ht="15" x14ac:dyDescent="0.3">
      <c r="B90" s="51" t="s">
        <v>194</v>
      </c>
      <c r="C90" s="53">
        <v>7.6596165250049424</v>
      </c>
      <c r="D90" s="53">
        <v>6.0144006776789496</v>
      </c>
      <c r="E90" s="53">
        <v>5.0814625203223915</v>
      </c>
      <c r="F90" s="53">
        <v>9.0148504496967163</v>
      </c>
      <c r="G90" s="53">
        <v>6.4826057118724592</v>
      </c>
      <c r="H90" s="53">
        <v>6.7067421027817069</v>
      </c>
      <c r="I90" s="53">
        <v>12.999880625522264</v>
      </c>
      <c r="J90" s="53">
        <v>7.8906113917435992</v>
      </c>
      <c r="K90" s="53">
        <v>9.0075558196790908</v>
      </c>
    </row>
    <row r="91" spans="2:11" ht="15" x14ac:dyDescent="0.3">
      <c r="B91" s="51" t="s">
        <v>195</v>
      </c>
      <c r="C91" s="53">
        <v>8</v>
      </c>
      <c r="D91" s="53">
        <v>6.505961638154484</v>
      </c>
      <c r="E91" s="53">
        <v>5.2486669222458442</v>
      </c>
      <c r="F91" s="53">
        <v>9.9104859335038356</v>
      </c>
      <c r="G91" s="53">
        <v>6.6248784178104394</v>
      </c>
      <c r="H91" s="53">
        <v>7.2125332545078331</v>
      </c>
      <c r="I91" s="53">
        <v>13.866793304048439</v>
      </c>
      <c r="J91" s="53">
        <v>8.4201312910284454</v>
      </c>
      <c r="K91" s="53">
        <v>9.4698571066204451</v>
      </c>
    </row>
    <row r="92" spans="2:11" ht="15" x14ac:dyDescent="0.3">
      <c r="B92" s="51" t="s">
        <v>196</v>
      </c>
      <c r="C92" s="53">
        <v>8.8299562971791818</v>
      </c>
      <c r="D92" s="53">
        <v>7.1024234919511766</v>
      </c>
      <c r="E92" s="53">
        <v>5.5445684418703207</v>
      </c>
      <c r="F92" s="53">
        <v>10.146750524109015</v>
      </c>
      <c r="G92" s="53">
        <v>7.0035901684617512</v>
      </c>
      <c r="H92" s="53">
        <v>7.797167871202773</v>
      </c>
      <c r="I92" s="53">
        <v>14.135569201700521</v>
      </c>
      <c r="J92" s="53">
        <v>8.7496741680424019</v>
      </c>
      <c r="K92" s="53">
        <v>9.9168646080760094</v>
      </c>
    </row>
    <row r="93" spans="2:11" ht="15" x14ac:dyDescent="0.3">
      <c r="B93" s="51" t="s">
        <v>197</v>
      </c>
      <c r="C93" s="53">
        <v>9.689576514926113</v>
      </c>
      <c r="D93" s="53">
        <v>7.609558240014108</v>
      </c>
      <c r="E93" s="53">
        <v>5.7166614697016938</v>
      </c>
      <c r="F93" s="53">
        <v>10.794382728987634</v>
      </c>
      <c r="G93" s="53">
        <v>7.6159497504346358</v>
      </c>
      <c r="H93" s="53">
        <v>8.3548368599116927</v>
      </c>
      <c r="I93" s="53">
        <v>15.151168117269812</v>
      </c>
      <c r="J93" s="53">
        <v>9.4599213809605196</v>
      </c>
      <c r="K93" s="53">
        <v>10.572097691535632</v>
      </c>
    </row>
    <row r="94" spans="2:11" ht="15" x14ac:dyDescent="0.3">
      <c r="B94" s="51" t="s">
        <v>198</v>
      </c>
      <c r="C94" s="53">
        <v>10.143906611653417</v>
      </c>
      <c r="D94" s="53">
        <v>8.234976123975132</v>
      </c>
      <c r="E94" s="53">
        <v>6.0023454991293228</v>
      </c>
      <c r="F94" s="53">
        <v>11.533449174630755</v>
      </c>
      <c r="G94" s="53">
        <v>8.3387315234674055</v>
      </c>
      <c r="H94" s="53">
        <v>8.5838906658912464</v>
      </c>
      <c r="I94" s="53">
        <v>15.670269027362613</v>
      </c>
      <c r="J94" s="53">
        <v>10.205869469995619</v>
      </c>
      <c r="K94" s="53">
        <v>10.903800068469701</v>
      </c>
    </row>
    <row r="95" spans="2:11" ht="15" x14ac:dyDescent="0.3">
      <c r="B95" s="51" t="s">
        <v>199</v>
      </c>
      <c r="C95" s="53">
        <v>10.388706630877822</v>
      </c>
      <c r="D95" s="53">
        <v>8.6775713889658981</v>
      </c>
      <c r="E95" s="53">
        <v>6.0609322854989776</v>
      </c>
      <c r="F95" s="53">
        <v>12.268722466960352</v>
      </c>
      <c r="G95" s="53">
        <v>9.0218766949918638</v>
      </c>
      <c r="H95" s="53">
        <v>8.9075035394053792</v>
      </c>
      <c r="I95" s="53">
        <v>16.138763197586727</v>
      </c>
      <c r="J95" s="53">
        <v>10.951702013901265</v>
      </c>
      <c r="K95" s="53">
        <v>11.134109529969814</v>
      </c>
    </row>
    <row r="96" spans="2:11" ht="15" x14ac:dyDescent="0.3">
      <c r="B96" s="51" t="s">
        <v>200</v>
      </c>
      <c r="C96" s="53">
        <v>10.725300965078102</v>
      </c>
      <c r="D96" s="53">
        <v>9.489121058180773</v>
      </c>
      <c r="E96" s="53">
        <v>6.3619019665394783</v>
      </c>
      <c r="F96" s="53">
        <v>13.013059701492539</v>
      </c>
      <c r="G96" s="53">
        <v>9.8096541428215964</v>
      </c>
      <c r="H96" s="53">
        <v>9.5536747244717777</v>
      </c>
      <c r="I96" s="53">
        <v>16.345925397956758</v>
      </c>
      <c r="J96" s="53">
        <v>11.631897408109817</v>
      </c>
      <c r="K96" s="53">
        <v>11.535463756819954</v>
      </c>
    </row>
    <row r="97" spans="2:11" ht="15" x14ac:dyDescent="0.3">
      <c r="B97" s="51" t="s">
        <v>201</v>
      </c>
      <c r="C97" s="53">
        <v>11.164950535029275</v>
      </c>
      <c r="D97" s="53">
        <v>10.145640621924818</v>
      </c>
      <c r="E97" s="53">
        <v>6.5685462621395772</v>
      </c>
      <c r="F97" s="53">
        <v>13.575844032334761</v>
      </c>
      <c r="G97" s="53">
        <v>10.45705930964338</v>
      </c>
      <c r="H97" s="53">
        <v>10.102653980971457</v>
      </c>
      <c r="I97" s="53">
        <v>16.484318016046682</v>
      </c>
      <c r="J97" s="53">
        <v>11.946446961894953</v>
      </c>
      <c r="K97" s="53">
        <v>11.950836820083682</v>
      </c>
    </row>
    <row r="98" spans="2:11" ht="15" x14ac:dyDescent="0.3">
      <c r="B98" s="51" t="s">
        <v>202</v>
      </c>
      <c r="C98" s="53">
        <v>11.85283326538932</v>
      </c>
      <c r="D98" s="53">
        <v>10.069957631293724</v>
      </c>
      <c r="E98" s="53">
        <v>6.7265940428125237</v>
      </c>
      <c r="F98" s="53">
        <v>13.298254006218608</v>
      </c>
      <c r="G98" s="53">
        <v>10.9504</v>
      </c>
      <c r="H98" s="53">
        <v>10.259666052949019</v>
      </c>
      <c r="I98" s="53">
        <v>16.543628222195327</v>
      </c>
      <c r="J98" s="53">
        <v>12.338702081567297</v>
      </c>
      <c r="K98" s="53">
        <v>12.354146254564888</v>
      </c>
    </row>
    <row r="99" spans="2:11" ht="15" x14ac:dyDescent="0.3">
      <c r="B99" s="51" t="s">
        <v>203</v>
      </c>
      <c r="C99" s="53">
        <v>12.100527458889234</v>
      </c>
      <c r="D99" s="53">
        <v>10.424028268551238</v>
      </c>
      <c r="E99" s="53">
        <v>7.0436358145855342</v>
      </c>
      <c r="F99" s="53">
        <v>13.8427734375</v>
      </c>
      <c r="G99" s="53">
        <v>11.336772676810552</v>
      </c>
      <c r="H99" s="53">
        <v>10.495495495495495</v>
      </c>
      <c r="I99" s="53">
        <v>17.093500845614884</v>
      </c>
      <c r="J99" s="53">
        <v>13.196955280685064</v>
      </c>
      <c r="K99" s="53">
        <v>13.050116759475481</v>
      </c>
    </row>
    <row r="100" spans="2:11" ht="15" x14ac:dyDescent="0.3">
      <c r="B100" s="51" t="s">
        <v>204</v>
      </c>
      <c r="C100" s="53">
        <v>12.328910249712674</v>
      </c>
      <c r="D100" s="53">
        <v>11.227049262566471</v>
      </c>
      <c r="E100" s="53">
        <v>7.3610262675626146</v>
      </c>
      <c r="F100" s="53">
        <v>14.574494634389817</v>
      </c>
      <c r="G100" s="53">
        <v>11.51015228426396</v>
      </c>
      <c r="H100" s="53">
        <v>11.242067089755214</v>
      </c>
      <c r="I100" s="53">
        <v>17.22972972972973</v>
      </c>
      <c r="J100" s="53">
        <v>14.092851592851593</v>
      </c>
      <c r="K100" s="53">
        <v>14.398967551622418</v>
      </c>
    </row>
    <row r="101" spans="2:11" ht="15" x14ac:dyDescent="0.3">
      <c r="B101" s="51" t="s">
        <v>205</v>
      </c>
      <c r="C101" s="53">
        <v>12.935375577003777</v>
      </c>
      <c r="D101" s="53">
        <v>11.476725521669342</v>
      </c>
      <c r="E101" s="53">
        <v>7.7329251960971872</v>
      </c>
      <c r="F101" s="53">
        <v>15.396150962259437</v>
      </c>
      <c r="G101" s="53">
        <v>11.444241316270567</v>
      </c>
      <c r="H101" s="53">
        <v>11.765846094204303</v>
      </c>
      <c r="I101" s="53">
        <v>17.826035079346138</v>
      </c>
      <c r="J101" s="53">
        <v>14.804845222072679</v>
      </c>
      <c r="K101" s="53">
        <v>14.961283185840706</v>
      </c>
    </row>
    <row r="102" spans="2:11" ht="15" x14ac:dyDescent="0.3">
      <c r="B102" s="51" t="s">
        <v>206</v>
      </c>
      <c r="C102" s="53">
        <v>13.360453912857295</v>
      </c>
      <c r="D102" s="53">
        <v>11.923307369682444</v>
      </c>
      <c r="E102" s="53">
        <v>8.2660589439530305</v>
      </c>
      <c r="F102" s="53">
        <v>15.717141429285359</v>
      </c>
      <c r="G102" s="53">
        <v>11.432318054479348</v>
      </c>
      <c r="H102" s="53">
        <v>12.209875731474785</v>
      </c>
      <c r="I102" s="53">
        <v>17.93965110796794</v>
      </c>
      <c r="J102" s="53">
        <v>15.374890596129534</v>
      </c>
      <c r="K102" s="53">
        <v>15.6557067271353</v>
      </c>
    </row>
    <row r="103" spans="2:11" ht="15" x14ac:dyDescent="0.3">
      <c r="B103" s="51" t="s">
        <v>207</v>
      </c>
      <c r="C103" s="53">
        <v>13.666129898013956</v>
      </c>
      <c r="D103" s="53">
        <v>12.362637362637363</v>
      </c>
      <c r="E103" s="53">
        <v>8.503151463593829</v>
      </c>
      <c r="F103" s="53">
        <v>15.883943939021391</v>
      </c>
      <c r="G103" s="53">
        <v>11.36282127913927</v>
      </c>
      <c r="H103" s="53">
        <v>12.585170340681362</v>
      </c>
      <c r="I103" s="53">
        <v>18.247918376920371</v>
      </c>
      <c r="J103" s="53">
        <v>15.226416916095395</v>
      </c>
      <c r="K103" s="53">
        <v>16.340490214706442</v>
      </c>
    </row>
    <row r="104" spans="2:11" ht="15" x14ac:dyDescent="0.3">
      <c r="B104" s="51" t="s">
        <v>208</v>
      </c>
      <c r="C104" s="53">
        <v>13.971064564888794</v>
      </c>
      <c r="D104" s="53">
        <v>13.077225388091962</v>
      </c>
      <c r="E104" s="53">
        <v>8.9151782262429435</v>
      </c>
      <c r="F104" s="53">
        <v>16.238060249816311</v>
      </c>
      <c r="G104" s="53">
        <v>11.295761078998073</v>
      </c>
      <c r="H104" s="53">
        <v>12.796396873758114</v>
      </c>
      <c r="I104" s="53">
        <v>18.418314255983351</v>
      </c>
      <c r="J104" s="53">
        <v>15.52102202307179</v>
      </c>
      <c r="K104" s="53">
        <v>16.546425559823856</v>
      </c>
    </row>
    <row r="105" spans="2:11" ht="15" x14ac:dyDescent="0.3">
      <c r="B105" s="51" t="s">
        <v>209</v>
      </c>
      <c r="C105" s="53">
        <v>13.267051528757751</v>
      </c>
      <c r="D105" s="53">
        <v>13.556793316093096</v>
      </c>
      <c r="E105" s="53">
        <v>9.1358979315677562</v>
      </c>
      <c r="F105" s="53">
        <v>16.354679802955665</v>
      </c>
      <c r="G105" s="53">
        <v>11.12514282277948</v>
      </c>
      <c r="H105" s="53">
        <v>13.012880095604833</v>
      </c>
      <c r="I105" s="53">
        <v>18.38601366215121</v>
      </c>
      <c r="J105" s="53">
        <v>15.21330576959218</v>
      </c>
      <c r="K105" s="53">
        <v>17.166263265686091</v>
      </c>
    </row>
    <row r="106" spans="2:11" ht="15" x14ac:dyDescent="0.3">
      <c r="B106" s="51" t="s">
        <v>210</v>
      </c>
      <c r="C106" s="53">
        <v>13.131421232876711</v>
      </c>
      <c r="D106" s="53">
        <v>13.35350479072113</v>
      </c>
      <c r="E106" s="53">
        <v>8.9287099526801637</v>
      </c>
      <c r="F106" s="53">
        <v>16.416810027033669</v>
      </c>
      <c r="G106" s="53">
        <v>10.854751942618051</v>
      </c>
      <c r="H106" s="53">
        <v>12.866817155756207</v>
      </c>
      <c r="I106" s="53">
        <v>18.359695371997656</v>
      </c>
      <c r="J106" s="53">
        <v>14.650896604349484</v>
      </c>
      <c r="K106" s="53">
        <v>17.145254521722915</v>
      </c>
    </row>
    <row r="107" spans="2:11" ht="15" x14ac:dyDescent="0.3">
      <c r="B107" s="51" t="s">
        <v>211</v>
      </c>
      <c r="C107" s="53">
        <v>13.605223720830656</v>
      </c>
      <c r="D107" s="53">
        <v>13.703329969727548</v>
      </c>
      <c r="E107" s="53">
        <v>8.9113476539983854</v>
      </c>
      <c r="F107" s="53">
        <v>16.557575757575759</v>
      </c>
      <c r="G107" s="53">
        <v>10.751465837022856</v>
      </c>
      <c r="H107" s="53">
        <v>13.010273046769397</v>
      </c>
      <c r="I107" s="53">
        <v>18.153588916756242</v>
      </c>
      <c r="J107" s="53">
        <v>15.222772277227723</v>
      </c>
      <c r="K107" s="53">
        <v>17.123548448505616</v>
      </c>
    </row>
    <row r="108" spans="2:11" ht="15" x14ac:dyDescent="0.3">
      <c r="B108" s="51" t="s">
        <v>212</v>
      </c>
      <c r="C108" s="53">
        <v>13.412689977680945</v>
      </c>
      <c r="D108" s="53">
        <v>13.754801204193917</v>
      </c>
      <c r="E108" s="53">
        <v>8.9621037518419175</v>
      </c>
      <c r="F108" s="53">
        <v>16.378680944268677</v>
      </c>
      <c r="G108" s="53">
        <v>10.68229636308987</v>
      </c>
      <c r="H108" s="53">
        <v>12.912872094603777</v>
      </c>
      <c r="I108" s="53">
        <v>17.888740758695914</v>
      </c>
      <c r="J108" s="53">
        <v>14.851579650663357</v>
      </c>
      <c r="K108" s="53">
        <v>17.318751767700576</v>
      </c>
    </row>
    <row r="109" spans="2:11" ht="15" x14ac:dyDescent="0.3">
      <c r="B109" s="51" t="s">
        <v>213</v>
      </c>
      <c r="C109" s="53">
        <v>13.108378009040262</v>
      </c>
      <c r="D109" s="53">
        <v>13.295336787564768</v>
      </c>
      <c r="E109" s="53">
        <v>8.5451926539431042</v>
      </c>
      <c r="F109" s="53">
        <v>15.643863179074447</v>
      </c>
      <c r="G109" s="53">
        <v>10.3125</v>
      </c>
      <c r="H109" s="53">
        <v>12.609468624481465</v>
      </c>
      <c r="I109" s="53">
        <v>17.881274131274129</v>
      </c>
      <c r="J109" s="53">
        <v>14.16522905884608</v>
      </c>
      <c r="K109" s="53">
        <v>17.116696253386902</v>
      </c>
    </row>
    <row r="110" spans="2:11" ht="15" x14ac:dyDescent="0.3">
      <c r="B110" s="51" t="s">
        <v>214</v>
      </c>
      <c r="C110" s="53">
        <v>12.863070539419086</v>
      </c>
      <c r="D110" s="53">
        <v>13.138686131386862</v>
      </c>
      <c r="E110" s="53">
        <v>8.1396167934629471</v>
      </c>
      <c r="F110" s="53">
        <v>15.357142857142858</v>
      </c>
      <c r="G110" s="53">
        <v>10.161940882547709</v>
      </c>
      <c r="H110" s="53">
        <v>12.055512918905091</v>
      </c>
      <c r="I110" s="53">
        <v>16.997235244620747</v>
      </c>
      <c r="J110" s="53">
        <v>13.705534554618589</v>
      </c>
      <c r="K110" s="53">
        <v>16.927009372337405</v>
      </c>
    </row>
    <row r="111" spans="2:11" ht="15" x14ac:dyDescent="0.3">
      <c r="B111" s="51" t="s">
        <v>215</v>
      </c>
      <c r="C111" s="53">
        <v>12.399686827167743</v>
      </c>
      <c r="D111" s="53">
        <v>12.288350400486667</v>
      </c>
      <c r="E111" s="53">
        <v>7.785573189837204</v>
      </c>
      <c r="F111" s="53">
        <v>14.282031451405</v>
      </c>
      <c r="G111" s="53">
        <v>9.8680769454291859</v>
      </c>
      <c r="H111" s="53">
        <v>11.683572488866897</v>
      </c>
      <c r="I111" s="53">
        <v>16.410805664643579</v>
      </c>
      <c r="J111" s="53">
        <v>13.586128048780488</v>
      </c>
      <c r="K111" s="53">
        <v>16.884979443541447</v>
      </c>
    </row>
    <row r="112" spans="2:11" ht="15" x14ac:dyDescent="0.3">
      <c r="B112" s="51" t="s">
        <v>216</v>
      </c>
      <c r="C112" s="53">
        <v>12.553987906708898</v>
      </c>
      <c r="D112" s="53">
        <v>12.148162627052384</v>
      </c>
      <c r="E112" s="53">
        <v>7.4809466506217408</v>
      </c>
      <c r="F112" s="53">
        <v>14.12908048841266</v>
      </c>
      <c r="G112" s="53">
        <v>9.6251041377395161</v>
      </c>
      <c r="H112" s="53">
        <v>11.41238852735599</v>
      </c>
      <c r="I112" s="53">
        <v>16.107303238005201</v>
      </c>
      <c r="J112" s="53">
        <v>13.664713664713664</v>
      </c>
      <c r="K112" s="53">
        <v>16.17577422104366</v>
      </c>
    </row>
    <row r="113" spans="2:11" ht="15" x14ac:dyDescent="0.3">
      <c r="B113" s="51" t="s">
        <v>217</v>
      </c>
      <c r="C113" s="53">
        <v>12.507106310403637</v>
      </c>
      <c r="D113" s="53">
        <v>12.076048533486194</v>
      </c>
      <c r="E113" s="53">
        <v>7.4150497553832322</v>
      </c>
      <c r="F113" s="53">
        <v>14.346949067070094</v>
      </c>
      <c r="G113" s="53">
        <v>9.4333460345109152</v>
      </c>
      <c r="H113" s="53">
        <v>11.291560857497194</v>
      </c>
      <c r="I113" s="53">
        <v>15.941688220079945</v>
      </c>
      <c r="J113" s="53">
        <v>13.685876547807466</v>
      </c>
      <c r="K113" s="53">
        <v>15.886004514672686</v>
      </c>
    </row>
    <row r="114" spans="2:11" ht="15" x14ac:dyDescent="0.3">
      <c r="B114" s="51" t="s">
        <v>218</v>
      </c>
      <c r="C114" s="53">
        <v>12.447579107891727</v>
      </c>
      <c r="D114" s="53">
        <v>11.987560079163133</v>
      </c>
      <c r="E114" s="53">
        <v>7.3030742842063594</v>
      </c>
      <c r="F114" s="53">
        <v>14.613994319648851</v>
      </c>
      <c r="G114" s="53">
        <v>9.2126859744798004</v>
      </c>
      <c r="H114" s="53">
        <v>10.962458912404129</v>
      </c>
      <c r="I114" s="53">
        <v>16.440121865479259</v>
      </c>
      <c r="J114" s="53">
        <v>13.569155904922328</v>
      </c>
      <c r="K114" s="53">
        <v>15.600975060941307</v>
      </c>
    </row>
    <row r="115" spans="2:11" ht="15" x14ac:dyDescent="0.3">
      <c r="B115" s="51" t="s">
        <v>219</v>
      </c>
      <c r="C115" s="53">
        <v>12.414318354912414</v>
      </c>
      <c r="D115" s="53">
        <v>11.760948905109489</v>
      </c>
      <c r="E115" s="53">
        <v>6.8720456397718008</v>
      </c>
      <c r="F115" s="53">
        <v>13.868427736855473</v>
      </c>
      <c r="G115" s="53">
        <v>8.7370600414078687</v>
      </c>
      <c r="H115" s="53">
        <v>10.68471246644966</v>
      </c>
      <c r="I115" s="53">
        <v>15.860091743119268</v>
      </c>
      <c r="J115" s="53">
        <v>13.073288242379318</v>
      </c>
      <c r="K115" s="53">
        <v>15.381697486960643</v>
      </c>
    </row>
    <row r="116" spans="2:11" ht="15" x14ac:dyDescent="0.3">
      <c r="B116" s="51" t="s">
        <v>220</v>
      </c>
      <c r="C116" s="53">
        <v>12.484537063469407</v>
      </c>
      <c r="D116" s="53">
        <v>11.736745886654479</v>
      </c>
      <c r="E116" s="53">
        <v>6.7127628925381737</v>
      </c>
      <c r="F116" s="53">
        <v>13.887518500246671</v>
      </c>
      <c r="G116" s="53">
        <v>8.2092941117109834</v>
      </c>
      <c r="H116" s="53">
        <v>10.609673024523161</v>
      </c>
      <c r="I116" s="53">
        <v>15.274811734292459</v>
      </c>
      <c r="J116" s="53">
        <v>12.742784534398258</v>
      </c>
      <c r="K116" s="53">
        <v>14.725418654691738</v>
      </c>
    </row>
    <row r="117" spans="2:11" ht="15" x14ac:dyDescent="0.3">
      <c r="B117" s="51" t="s">
        <v>221</v>
      </c>
      <c r="C117" s="53">
        <v>12.129507268265055</v>
      </c>
      <c r="D117" s="53">
        <v>11.302388463271743</v>
      </c>
      <c r="E117" s="53">
        <v>6.7155302664995018</v>
      </c>
      <c r="F117" s="53">
        <v>13.784879561173385</v>
      </c>
      <c r="G117" s="53">
        <v>8.0358006773101103</v>
      </c>
      <c r="H117" s="53">
        <v>10.528112906897338</v>
      </c>
      <c r="I117" s="53">
        <v>14.715083798882681</v>
      </c>
      <c r="J117" s="53">
        <v>12.249067329898738</v>
      </c>
      <c r="K117" s="53">
        <v>14.191694475342972</v>
      </c>
    </row>
    <row r="118" spans="2:11" ht="15" x14ac:dyDescent="0.3">
      <c r="B118" s="51" t="s">
        <v>222</v>
      </c>
      <c r="C118" s="53">
        <v>12.160201218922317</v>
      </c>
      <c r="D118" s="53">
        <v>11.428834130194925</v>
      </c>
      <c r="E118" s="53">
        <v>6.7513873838373888</v>
      </c>
      <c r="F118" s="53">
        <v>14.070233325477258</v>
      </c>
      <c r="G118" s="53">
        <v>8.0186616124799528</v>
      </c>
      <c r="H118" s="53">
        <v>10.244543480745058</v>
      </c>
      <c r="I118" s="53">
        <v>14.75299652738882</v>
      </c>
      <c r="J118" s="53">
        <v>11.885964912280702</v>
      </c>
      <c r="K118" s="53">
        <v>13.714338989371623</v>
      </c>
    </row>
    <row r="119" spans="2:11" ht="15" x14ac:dyDescent="0.3">
      <c r="B119" s="51" t="s">
        <v>223</v>
      </c>
      <c r="C119" s="53">
        <v>12.09105242412298</v>
      </c>
      <c r="D119" s="53">
        <v>11.069453557034398</v>
      </c>
      <c r="E119" s="53">
        <v>6.8319448626585029</v>
      </c>
      <c r="F119" s="53">
        <v>14.230861531077514</v>
      </c>
      <c r="G119" s="53">
        <v>8.1155227454110133</v>
      </c>
      <c r="H119" s="53">
        <v>10.16751298663398</v>
      </c>
      <c r="I119" s="53">
        <v>14.915942683064426</v>
      </c>
      <c r="J119" s="53">
        <v>11.618589743589745</v>
      </c>
      <c r="K119" s="53">
        <v>13.724202626641652</v>
      </c>
    </row>
    <row r="120" spans="2:11" ht="15" x14ac:dyDescent="0.3">
      <c r="B120" s="51" t="s">
        <v>224</v>
      </c>
      <c r="C120" s="53">
        <v>11.931818181818182</v>
      </c>
      <c r="D120" s="53">
        <v>10.836970962231923</v>
      </c>
      <c r="E120" s="53">
        <v>6.7317836844433865</v>
      </c>
      <c r="F120" s="53">
        <v>13.961813842482101</v>
      </c>
      <c r="G120" s="53">
        <v>8.2228931075065237</v>
      </c>
      <c r="H120" s="53">
        <v>9.9845752254390128</v>
      </c>
      <c r="I120" s="53">
        <v>14.830655415558894</v>
      </c>
      <c r="J120" s="53">
        <v>11.420537010159652</v>
      </c>
      <c r="K120" s="53">
        <v>13.779340492255059</v>
      </c>
    </row>
    <row r="121" spans="2:11" ht="15" x14ac:dyDescent="0.3">
      <c r="B121" s="51" t="s">
        <v>225</v>
      </c>
      <c r="C121" s="53">
        <v>11.429166232955138</v>
      </c>
      <c r="D121" s="53">
        <v>10.486411973217802</v>
      </c>
      <c r="E121" s="53">
        <v>6.7181905200836667</v>
      </c>
      <c r="F121" s="53">
        <v>14.073532992451913</v>
      </c>
      <c r="G121" s="53">
        <v>8.1204379562043787</v>
      </c>
      <c r="H121" s="53">
        <v>9.494773519163763</v>
      </c>
      <c r="I121" s="53">
        <v>13.926913462683013</v>
      </c>
      <c r="J121" s="53">
        <v>11.120463898241676</v>
      </c>
      <c r="K121" s="53">
        <v>13.308506468051744</v>
      </c>
    </row>
    <row r="122" spans="2:11" ht="15" x14ac:dyDescent="0.3">
      <c r="B122" s="51" t="s">
        <v>226</v>
      </c>
      <c r="C122" s="53">
        <v>11.156763590391909</v>
      </c>
      <c r="D122" s="53">
        <v>10.097620500305064</v>
      </c>
      <c r="E122" s="53">
        <v>6.7551984525536586</v>
      </c>
      <c r="F122" s="53">
        <v>14.659820282413349</v>
      </c>
      <c r="G122" s="53">
        <v>8.0135691246802345</v>
      </c>
      <c r="H122" s="53">
        <v>9.448515233320478</v>
      </c>
      <c r="I122" s="53">
        <v>13.870300523178003</v>
      </c>
      <c r="J122" s="53">
        <v>11.118553248492967</v>
      </c>
      <c r="K122" s="53">
        <v>12.883865159547863</v>
      </c>
    </row>
    <row r="123" spans="2:11" ht="15" x14ac:dyDescent="0.3">
      <c r="B123" s="51" t="s">
        <v>227</v>
      </c>
      <c r="C123" s="53">
        <v>10.843116328708645</v>
      </c>
      <c r="D123" s="53">
        <v>9.9383425645313004</v>
      </c>
      <c r="E123" s="53">
        <v>7.0883964736716711</v>
      </c>
      <c r="F123" s="53">
        <v>15.005302226935314</v>
      </c>
      <c r="G123" s="53">
        <v>8.2357714153239829</v>
      </c>
      <c r="H123" s="53">
        <v>9.1864747238031459</v>
      </c>
      <c r="I123" s="53">
        <v>13.981877674301534</v>
      </c>
      <c r="J123" s="53">
        <v>11.186238440886944</v>
      </c>
      <c r="K123" s="53">
        <v>12.648824666734507</v>
      </c>
    </row>
    <row r="124" spans="2:11" ht="15" x14ac:dyDescent="0.3">
      <c r="B124" s="51" t="s">
        <v>228</v>
      </c>
      <c r="C124" s="53">
        <v>10.873110796999022</v>
      </c>
      <c r="D124" s="53">
        <v>10.425764192139738</v>
      </c>
      <c r="E124" s="53">
        <v>7.1981456186100417</v>
      </c>
      <c r="F124" s="53">
        <v>14.623021196672928</v>
      </c>
      <c r="G124" s="53">
        <v>8.462877378308626</v>
      </c>
      <c r="H124" s="53">
        <v>9.4638107237855245</v>
      </c>
      <c r="I124" s="53">
        <v>14.625228519195613</v>
      </c>
      <c r="J124" s="53">
        <v>11.217282924802658</v>
      </c>
      <c r="K124" s="53">
        <v>12.646076794657763</v>
      </c>
    </row>
    <row r="125" spans="2:11" ht="15" x14ac:dyDescent="0.3">
      <c r="B125" s="51" t="s">
        <v>229</v>
      </c>
      <c r="C125" s="53">
        <v>10.538461538461538</v>
      </c>
      <c r="D125" s="53">
        <v>10.239873274496492</v>
      </c>
      <c r="E125" s="53">
        <v>6.9370958259847155</v>
      </c>
      <c r="F125" s="53">
        <v>14.450867052023122</v>
      </c>
      <c r="G125" s="53">
        <v>8.2577921271575825</v>
      </c>
      <c r="H125" s="53">
        <v>9.4664246823956439</v>
      </c>
      <c r="I125" s="53">
        <v>14.318612842048225</v>
      </c>
      <c r="J125" s="53">
        <v>10.852459016393443</v>
      </c>
      <c r="K125" s="53">
        <v>11.919965942954448</v>
      </c>
    </row>
    <row r="126" spans="2:11" ht="15" x14ac:dyDescent="0.3">
      <c r="B126" s="51" t="s">
        <v>230</v>
      </c>
      <c r="C126" s="53">
        <v>10.417821123794747</v>
      </c>
      <c r="D126" s="53">
        <v>10.099394493316577</v>
      </c>
      <c r="E126" s="53">
        <v>7.0196671709531016</v>
      </c>
      <c r="F126" s="53">
        <v>14.305750350631136</v>
      </c>
      <c r="G126" s="53">
        <v>8.0731630400504564</v>
      </c>
      <c r="H126" s="53">
        <v>9.1382853787433937</v>
      </c>
      <c r="I126" s="53">
        <v>14.106970988587927</v>
      </c>
      <c r="J126" s="53">
        <v>10.667256833019808</v>
      </c>
      <c r="K126" s="53">
        <v>11.729600694444445</v>
      </c>
    </row>
    <row r="127" spans="2:11" ht="15" x14ac:dyDescent="0.3">
      <c r="B127" s="51" t="s">
        <v>231</v>
      </c>
      <c r="C127" s="53">
        <v>10.048168477652068</v>
      </c>
      <c r="D127" s="53">
        <v>10.098291598408613</v>
      </c>
      <c r="E127" s="53">
        <v>7.1017105668176423</v>
      </c>
      <c r="F127" s="53">
        <v>13.628522139160438</v>
      </c>
      <c r="G127" s="53">
        <v>8.2760814249363861</v>
      </c>
      <c r="H127" s="53">
        <v>8.7897428296153564</v>
      </c>
      <c r="I127" s="53">
        <v>13.413273842721695</v>
      </c>
      <c r="J127" s="53">
        <v>10.511014201051101</v>
      </c>
      <c r="K127" s="53">
        <v>11.402546093064091</v>
      </c>
    </row>
    <row r="128" spans="2:11" ht="15" x14ac:dyDescent="0.3">
      <c r="B128" s="51" t="s">
        <v>232</v>
      </c>
      <c r="C128" s="53">
        <v>9.3438914027149327</v>
      </c>
      <c r="D128" s="53">
        <v>10.263686886602814</v>
      </c>
      <c r="E128" s="53">
        <v>7.0928116469517741</v>
      </c>
      <c r="F128" s="53">
        <v>13.934426229508196</v>
      </c>
      <c r="G128" s="53">
        <v>8.4059618542377166</v>
      </c>
      <c r="H128" s="53">
        <v>8.5579266041497455</v>
      </c>
      <c r="I128" s="53">
        <v>13.277714932126697</v>
      </c>
      <c r="J128" s="53">
        <v>10.418794688457609</v>
      </c>
      <c r="K128" s="53">
        <v>11.022311022311023</v>
      </c>
    </row>
    <row r="129" spans="2:11" ht="15" x14ac:dyDescent="0.3">
      <c r="B129" s="51" t="s">
        <v>233</v>
      </c>
      <c r="C129" s="53">
        <v>8.8624635404980925</v>
      </c>
      <c r="D129" s="53">
        <v>10.210352162609313</v>
      </c>
      <c r="E129" s="53">
        <v>7.1297063426309499</v>
      </c>
      <c r="F129" s="53">
        <v>12.635273471775374</v>
      </c>
      <c r="G129" s="53">
        <v>8.3253343572022782</v>
      </c>
      <c r="H129" s="53">
        <v>8.0500629489743005</v>
      </c>
      <c r="I129" s="53">
        <v>12.553678786143715</v>
      </c>
      <c r="J129" s="53">
        <v>9.9748628884826331</v>
      </c>
      <c r="K129" s="53">
        <v>10.828935795954266</v>
      </c>
    </row>
    <row r="130" spans="2:11" ht="15" x14ac:dyDescent="0.3">
      <c r="B130" s="51" t="s">
        <v>234</v>
      </c>
      <c r="C130" s="53">
        <v>8.3380472904174674</v>
      </c>
      <c r="D130" s="53">
        <v>9.6797583081570995</v>
      </c>
      <c r="E130" s="53">
        <v>6.861217358454927</v>
      </c>
      <c r="F130" s="53">
        <v>11.701196381674935</v>
      </c>
      <c r="G130" s="53">
        <v>8.0037962670041125</v>
      </c>
      <c r="H130" s="53">
        <v>7.8200640500484102</v>
      </c>
      <c r="I130" s="53">
        <v>11.802760207015526</v>
      </c>
      <c r="J130" s="53">
        <v>9.2377701934015928</v>
      </c>
      <c r="K130" s="53">
        <v>10.33303925893251</v>
      </c>
    </row>
    <row r="131" spans="2:11" ht="15" x14ac:dyDescent="0.3">
      <c r="B131" s="51" t="s">
        <v>235</v>
      </c>
      <c r="C131" s="53">
        <v>7.9833391183616804</v>
      </c>
      <c r="D131" s="53">
        <v>9.2121665420094736</v>
      </c>
      <c r="E131" s="53">
        <v>6.6246959507797962</v>
      </c>
      <c r="F131" s="53">
        <v>11.704756022235948</v>
      </c>
      <c r="G131" s="53">
        <v>7.7511408188186897</v>
      </c>
      <c r="H131" s="53">
        <v>7.3459893449388458</v>
      </c>
      <c r="I131" s="53">
        <v>11.129127358490566</v>
      </c>
      <c r="J131" s="53">
        <v>8.9395667046750287</v>
      </c>
      <c r="K131" s="53">
        <v>9.8692955250332304</v>
      </c>
    </row>
    <row r="132" spans="2:11" ht="15" x14ac:dyDescent="0.3">
      <c r="B132" s="51" t="s">
        <v>236</v>
      </c>
      <c r="C132" s="53">
        <v>7.5072971395213077</v>
      </c>
      <c r="D132" s="53">
        <v>9.0699166132135982</v>
      </c>
      <c r="E132" s="53">
        <v>6.666339644854312</v>
      </c>
      <c r="F132" s="53">
        <v>11.362910947973189</v>
      </c>
      <c r="G132" s="53">
        <v>7.4506283662477548</v>
      </c>
      <c r="H132" s="53">
        <v>7.0794462834787835</v>
      </c>
      <c r="I132" s="53">
        <v>10.82006250930198</v>
      </c>
      <c r="J132" s="53">
        <v>8.7171978826444416</v>
      </c>
      <c r="K132" s="53">
        <v>9.7615085967831394</v>
      </c>
    </row>
    <row r="133" spans="2:11" ht="15" x14ac:dyDescent="0.3">
      <c r="B133" s="51" t="s">
        <v>237</v>
      </c>
      <c r="C133" s="53">
        <v>7.305080777335518</v>
      </c>
      <c r="D133" s="53">
        <v>9.0802348336594907</v>
      </c>
      <c r="E133" s="53">
        <v>6.5194792337013014</v>
      </c>
      <c r="F133" s="53">
        <v>11.352578657152126</v>
      </c>
      <c r="G133" s="53">
        <v>7.2399661744617188</v>
      </c>
      <c r="H133" s="53">
        <v>6.9036539781829278</v>
      </c>
      <c r="I133" s="53">
        <v>10.572027553159629</v>
      </c>
      <c r="J133" s="53">
        <v>9.0034671736942169</v>
      </c>
      <c r="K133" s="53">
        <v>9.6305336735826028</v>
      </c>
    </row>
    <row r="134" spans="2:11" ht="15" x14ac:dyDescent="0.3">
      <c r="B134" s="51" t="s">
        <v>238</v>
      </c>
      <c r="C134" s="53">
        <v>7.2610722610722611</v>
      </c>
      <c r="D134" s="53">
        <v>8.9395726831825915</v>
      </c>
      <c r="E134" s="53">
        <v>6.2882443659519422</v>
      </c>
      <c r="F134" s="53">
        <v>11.252862283284266</v>
      </c>
      <c r="G134" s="53">
        <v>6.7571127502634347</v>
      </c>
      <c r="H134" s="53">
        <v>6.8631931748933575</v>
      </c>
      <c r="I134" s="53">
        <v>10.871206401932659</v>
      </c>
      <c r="J134" s="53">
        <v>8.6814547911271251</v>
      </c>
      <c r="K134" s="53">
        <v>9.3591160220994478</v>
      </c>
    </row>
    <row r="135" spans="2:11" ht="15" x14ac:dyDescent="0.3">
      <c r="B135" s="51" t="s">
        <v>239</v>
      </c>
      <c r="C135" s="53">
        <v>7.3287992495309568</v>
      </c>
      <c r="D135" s="53">
        <v>8.5092172054501738</v>
      </c>
      <c r="E135" s="53">
        <v>6.1820378574305277</v>
      </c>
      <c r="F135" s="53">
        <v>9.6469104665825984</v>
      </c>
      <c r="G135" s="53">
        <v>6.5509819747107887</v>
      </c>
      <c r="H135" s="53">
        <v>6.9034134394611968</v>
      </c>
      <c r="I135" s="53">
        <v>10.189902732746642</v>
      </c>
      <c r="J135" s="53">
        <v>8.3164756124971895</v>
      </c>
      <c r="K135" s="53">
        <v>8.9002330484962826</v>
      </c>
    </row>
    <row r="136" spans="2:11" ht="15" x14ac:dyDescent="0.3">
      <c r="B136" s="51" t="s">
        <v>240</v>
      </c>
      <c r="C136" s="53">
        <v>7.0827904773184889</v>
      </c>
      <c r="D136" s="53">
        <v>8.2447533387844096</v>
      </c>
      <c r="E136" s="53">
        <v>6.0010060362173041</v>
      </c>
      <c r="F136" s="53">
        <v>9.1946734305643627</v>
      </c>
      <c r="G136" s="53">
        <v>6.5569347004856988</v>
      </c>
      <c r="H136" s="53">
        <v>6.8986709687331951</v>
      </c>
      <c r="I136" s="53">
        <v>10.220346929207688</v>
      </c>
      <c r="J136" s="53">
        <v>8.194506978838362</v>
      </c>
      <c r="K136" s="53">
        <v>8.6058128973660306</v>
      </c>
    </row>
    <row r="137" spans="2:11" ht="15" x14ac:dyDescent="0.3">
      <c r="B137" s="51" t="s">
        <v>241</v>
      </c>
      <c r="C137" s="53">
        <v>6.830246549486847</v>
      </c>
      <c r="D137" s="53">
        <v>8.1371615185739561</v>
      </c>
      <c r="E137" s="53">
        <v>5.8111501757910595</v>
      </c>
      <c r="F137" s="53">
        <v>8.89589905362776</v>
      </c>
      <c r="G137" s="53">
        <v>6.5648336727766461</v>
      </c>
      <c r="H137" s="53">
        <v>6.6558441558441555</v>
      </c>
      <c r="I137" s="53">
        <v>9.8262243285939963</v>
      </c>
      <c r="J137" s="53">
        <v>8.1877240143369185</v>
      </c>
      <c r="K137" s="53">
        <v>8.1669691470054442</v>
      </c>
    </row>
    <row r="138" spans="2:11" ht="15" x14ac:dyDescent="0.3">
      <c r="B138" s="51" t="s">
        <v>242</v>
      </c>
      <c r="C138" s="53">
        <v>6.7577113256416297</v>
      </c>
      <c r="D138" s="53">
        <v>8.2808784445376986</v>
      </c>
      <c r="E138" s="53">
        <v>5.6341599472589889</v>
      </c>
      <c r="F138" s="53">
        <v>8.7793733681462136</v>
      </c>
      <c r="G138" s="53">
        <v>6.4393682640818826</v>
      </c>
      <c r="H138" s="53">
        <v>6.3127471858837856</v>
      </c>
      <c r="I138" s="53">
        <v>9.9515700671770038</v>
      </c>
      <c r="J138" s="53">
        <v>8.1704147361283752</v>
      </c>
      <c r="K138" s="53">
        <v>8.0881517664432572</v>
      </c>
    </row>
    <row r="139" spans="2:11" ht="15" x14ac:dyDescent="0.3">
      <c r="B139" s="51" t="s">
        <v>243</v>
      </c>
      <c r="C139" s="53">
        <v>6.5861947732333297</v>
      </c>
      <c r="D139" s="53">
        <v>8.1002087682672244</v>
      </c>
      <c r="E139" s="53">
        <v>5.6305964486264983</v>
      </c>
      <c r="F139" s="53">
        <v>8.365384615384615</v>
      </c>
      <c r="G139" s="53">
        <v>6.6120777891504616</v>
      </c>
      <c r="H139" s="53">
        <v>6.12556259058662</v>
      </c>
      <c r="I139" s="53">
        <v>9.8222637979420018</v>
      </c>
      <c r="J139" s="53">
        <v>8.1646423751686896</v>
      </c>
      <c r="K139" s="53">
        <v>7.9907887161773177</v>
      </c>
    </row>
    <row r="140" spans="2:11" ht="15" x14ac:dyDescent="0.3">
      <c r="B140" s="51" t="s">
        <v>244</v>
      </c>
      <c r="C140" s="53">
        <v>6.7190933271654911</v>
      </c>
      <c r="D140" s="53">
        <v>7.9927211646136618</v>
      </c>
      <c r="E140" s="53">
        <v>5.6194645220401105</v>
      </c>
      <c r="F140" s="53">
        <v>8.2834645669291351</v>
      </c>
      <c r="G140" s="53">
        <v>6.8223474305885548</v>
      </c>
      <c r="H140" s="53">
        <v>6.0186944296679075</v>
      </c>
      <c r="I140" s="53">
        <v>9.7678766162953732</v>
      </c>
      <c r="J140" s="53">
        <v>7.6599134987480086</v>
      </c>
      <c r="K140" s="53">
        <v>7.9739904175222449</v>
      </c>
    </row>
    <row r="141" spans="2:11" ht="15" x14ac:dyDescent="0.3">
      <c r="B141" s="51" t="s">
        <v>245</v>
      </c>
      <c r="C141" s="53">
        <v>6.5978664192949914</v>
      </c>
      <c r="D141" s="53">
        <v>8.0101537159780012</v>
      </c>
      <c r="E141" s="53">
        <v>5.5501856844889863</v>
      </c>
      <c r="F141" s="53">
        <v>8.232370301335818</v>
      </c>
      <c r="G141" s="53">
        <v>6.8612253150906524</v>
      </c>
      <c r="H141" s="53">
        <v>5.9088824338786115</v>
      </c>
      <c r="I141" s="53">
        <v>9.3798210428879987</v>
      </c>
      <c r="J141" s="53">
        <v>7.6640238998046648</v>
      </c>
      <c r="K141" s="53">
        <v>8.0498212432245424</v>
      </c>
    </row>
    <row r="142" spans="2:11" ht="15" x14ac:dyDescent="0.3">
      <c r="B142" s="51" t="s">
        <v>246</v>
      </c>
      <c r="C142" s="53">
        <v>6.4938071536057418</v>
      </c>
      <c r="D142" s="53">
        <v>8.2228872737637175</v>
      </c>
      <c r="E142" s="53">
        <v>5.4409198234267526</v>
      </c>
      <c r="F142" s="53">
        <v>8.3891547049441773</v>
      </c>
      <c r="G142" s="53">
        <v>6.797367885489451</v>
      </c>
      <c r="H142" s="53">
        <v>6.0147458284827318</v>
      </c>
      <c r="I142" s="53">
        <v>9.1944927994935899</v>
      </c>
      <c r="J142" s="53">
        <v>7.7101180828895579</v>
      </c>
      <c r="K142" s="53">
        <v>7.9610073111291628</v>
      </c>
    </row>
    <row r="143" spans="2:11" ht="15" x14ac:dyDescent="0.3">
      <c r="B143" s="51" t="s">
        <v>247</v>
      </c>
      <c r="C143" s="53">
        <v>6.2745098039215685</v>
      </c>
      <c r="D143" s="53">
        <v>8.0889506601806804</v>
      </c>
      <c r="E143" s="53">
        <v>5.1875776397515523</v>
      </c>
      <c r="F143" s="53">
        <v>8.4139264990328826</v>
      </c>
      <c r="G143" s="53">
        <v>6.5957742563247157</v>
      </c>
      <c r="H143" s="53">
        <v>6.0418648905804</v>
      </c>
      <c r="I143" s="53">
        <v>9.13285600636436</v>
      </c>
      <c r="J143" s="53">
        <v>7.7791718946047679</v>
      </c>
      <c r="K143" s="53">
        <v>7.7970441056674042</v>
      </c>
    </row>
    <row r="144" spans="2:11" ht="15" x14ac:dyDescent="0.3">
      <c r="B144" s="51" t="s">
        <v>248</v>
      </c>
      <c r="C144" s="53">
        <v>6.1806839186691311</v>
      </c>
      <c r="D144" s="53">
        <v>7.8979843685726037</v>
      </c>
      <c r="E144" s="53">
        <v>5.156973234051117</v>
      </c>
      <c r="F144" s="53">
        <v>8.1902245706737133</v>
      </c>
      <c r="G144" s="53">
        <v>6.4359960130998148</v>
      </c>
      <c r="H144" s="53">
        <v>6.2414870603317043</v>
      </c>
      <c r="I144" s="53">
        <v>9.1788205453392511</v>
      </c>
      <c r="J144" s="53">
        <v>7.5942095588235299</v>
      </c>
      <c r="K144" s="53">
        <v>7.8387850467289715</v>
      </c>
    </row>
    <row r="145" spans="2:11" ht="15" x14ac:dyDescent="0.3">
      <c r="B145" s="51" t="s">
        <v>249</v>
      </c>
      <c r="C145" s="53">
        <v>6.0461323392357871</v>
      </c>
      <c r="D145" s="53">
        <v>7.783050847457627</v>
      </c>
      <c r="E145" s="53">
        <v>5.3348811386463435</v>
      </c>
      <c r="F145" s="53">
        <v>8.6328626444159173</v>
      </c>
      <c r="G145" s="53">
        <v>6.318641089471372</v>
      </c>
      <c r="H145" s="53">
        <v>6.5381113961764461</v>
      </c>
      <c r="I145" s="53">
        <v>9.0243514244787519</v>
      </c>
      <c r="J145" s="53">
        <v>7.4775899239759438</v>
      </c>
      <c r="K145" s="53">
        <v>7.3615330684739426</v>
      </c>
    </row>
    <row r="146" spans="2:11" ht="15" x14ac:dyDescent="0.3">
      <c r="B146" s="51" t="s">
        <v>250</v>
      </c>
      <c r="C146" s="53">
        <v>6.2391279137191233</v>
      </c>
      <c r="D146" s="53">
        <v>7.6707577374599785</v>
      </c>
      <c r="E146" s="53">
        <v>5.3617699820609923</v>
      </c>
      <c r="F146" s="53">
        <v>8.6885779368695086</v>
      </c>
      <c r="G146" s="53">
        <v>6.1393064444113712</v>
      </c>
      <c r="H146" s="53">
        <v>6.6384419983065195</v>
      </c>
      <c r="I146" s="53">
        <v>9.1543709344756454</v>
      </c>
      <c r="J146" s="53">
        <v>7.3855243722304289</v>
      </c>
      <c r="K146" s="53">
        <v>7.2807118918294238</v>
      </c>
    </row>
    <row r="147" spans="2:11" ht="15" x14ac:dyDescent="0.3">
      <c r="B147" s="51" t="s">
        <v>251</v>
      </c>
      <c r="C147" s="53">
        <v>6.0623690947172442</v>
      </c>
      <c r="D147" s="53">
        <v>7.6923076923076925</v>
      </c>
      <c r="E147" s="53">
        <v>5.3486150907354348</v>
      </c>
      <c r="F147" s="53">
        <v>8.3252662149080354</v>
      </c>
      <c r="G147" s="53">
        <v>5.9266438049798715</v>
      </c>
      <c r="H147" s="53">
        <v>6.812249869497129</v>
      </c>
      <c r="I147" s="53">
        <v>8.9957163255592576</v>
      </c>
      <c r="J147" s="53">
        <v>7.2574223637811395</v>
      </c>
      <c r="K147" s="53">
        <v>7.1111616793719428</v>
      </c>
    </row>
    <row r="148" spans="2:11" ht="15" x14ac:dyDescent="0.3">
      <c r="B148" s="51" t="s">
        <v>252</v>
      </c>
      <c r="C148" s="53">
        <v>6.1840120663650078</v>
      </c>
      <c r="D148" s="53">
        <v>7.5489407347814428</v>
      </c>
      <c r="E148" s="53">
        <v>5.5142032507975083</v>
      </c>
      <c r="F148" s="53">
        <v>7.9719387755102042</v>
      </c>
      <c r="G148" s="53">
        <v>6.0927553804183088</v>
      </c>
      <c r="H148" s="53">
        <v>6.8860940148068854</v>
      </c>
      <c r="I148" s="53">
        <v>8.7456112352377904</v>
      </c>
      <c r="J148" s="53">
        <v>7.5248194945848379</v>
      </c>
      <c r="K148" s="53">
        <v>7.0609603814280844</v>
      </c>
    </row>
    <row r="149" spans="2:11" ht="15" x14ac:dyDescent="0.3">
      <c r="B149" s="51" t="s">
        <v>253</v>
      </c>
      <c r="C149" s="53">
        <v>6.4897100093545363</v>
      </c>
      <c r="D149" s="53">
        <v>7.4904839586731917</v>
      </c>
      <c r="E149" s="53">
        <v>5.4991751237314404</v>
      </c>
      <c r="F149" s="53">
        <v>7.9897730904442312</v>
      </c>
      <c r="G149" s="53">
        <v>6.2314540059347179</v>
      </c>
      <c r="H149" s="53">
        <v>7.1644249245127645</v>
      </c>
      <c r="I149" s="53">
        <v>9.0536923319162348</v>
      </c>
      <c r="J149" s="53">
        <v>7.8160657234139661</v>
      </c>
      <c r="K149" s="53">
        <v>7.2773478110199834</v>
      </c>
    </row>
    <row r="150" spans="2:11" ht="15" x14ac:dyDescent="0.3">
      <c r="B150" s="51" t="s">
        <v>254</v>
      </c>
      <c r="C150" s="53">
        <v>6.8730940652122916</v>
      </c>
      <c r="D150" s="53">
        <v>7.1828358208955221</v>
      </c>
      <c r="E150" s="53">
        <v>5.7594871264605523</v>
      </c>
      <c r="F150" s="53">
        <v>8.2345191040843222</v>
      </c>
      <c r="G150" s="53">
        <v>6.7392388233338876</v>
      </c>
      <c r="H150" s="53">
        <v>7.0233804639127619</v>
      </c>
      <c r="I150" s="53">
        <v>8.7145293844006826</v>
      </c>
      <c r="J150" s="53">
        <v>7.9601420226778146</v>
      </c>
      <c r="K150" s="53">
        <v>7.3724225319663637</v>
      </c>
    </row>
    <row r="151" spans="2:11" ht="15" x14ac:dyDescent="0.3">
      <c r="B151" s="51" t="s">
        <v>255</v>
      </c>
      <c r="C151" s="53">
        <v>7.0755827643042144</v>
      </c>
      <c r="D151" s="53">
        <v>6.939100437839989</v>
      </c>
      <c r="E151" s="53">
        <v>5.7631925453256354</v>
      </c>
      <c r="F151" s="53">
        <v>8.1632653061224492</v>
      </c>
      <c r="G151" s="53">
        <v>7.0506371562709589</v>
      </c>
      <c r="H151" s="53">
        <v>6.8879437869822482</v>
      </c>
      <c r="I151" s="53">
        <v>8.6788366336633658</v>
      </c>
      <c r="J151" s="53">
        <v>7.7079107505070992</v>
      </c>
      <c r="K151" s="53">
        <v>7.2168508287292816</v>
      </c>
    </row>
    <row r="152" spans="2:11" ht="15" x14ac:dyDescent="0.3">
      <c r="B152" s="51" t="s">
        <v>256</v>
      </c>
      <c r="C152" s="53">
        <v>7.1957671957671954</v>
      </c>
      <c r="D152" s="53">
        <v>6.9661108122646587</v>
      </c>
      <c r="E152" s="53">
        <v>5.6602820033355234</v>
      </c>
      <c r="F152" s="53">
        <v>7.6972010178117038</v>
      </c>
      <c r="G152" s="53">
        <v>7.0662196144174345</v>
      </c>
      <c r="H152" s="53">
        <v>6.7183462532299743</v>
      </c>
      <c r="I152" s="53">
        <v>8.5563161169881781</v>
      </c>
      <c r="J152" s="53">
        <v>7.5324377081180396</v>
      </c>
      <c r="K152" s="53">
        <v>7.0520892959358896</v>
      </c>
    </row>
    <row r="153" spans="2:11" ht="15" x14ac:dyDescent="0.3">
      <c r="B153" s="51" t="s">
        <v>257</v>
      </c>
      <c r="C153" s="53">
        <v>6.9843878389482335</v>
      </c>
      <c r="D153" s="53">
        <v>6.7082260468898234</v>
      </c>
      <c r="E153" s="53">
        <v>5.559518956379943</v>
      </c>
      <c r="F153" s="53">
        <v>7.735671782023176</v>
      </c>
      <c r="G153" s="53">
        <v>7.1665560716655614</v>
      </c>
      <c r="H153" s="53">
        <v>6.5558718207694433</v>
      </c>
      <c r="I153" s="53">
        <v>8.2801556420233453</v>
      </c>
      <c r="J153" s="53">
        <v>7.6198138145040799</v>
      </c>
      <c r="K153" s="53">
        <v>7.1816187507216256</v>
      </c>
    </row>
    <row r="154" spans="2:11" ht="15" x14ac:dyDescent="0.3">
      <c r="B154" s="51" t="s">
        <v>258</v>
      </c>
      <c r="C154" s="53">
        <v>6.8688981868898189</v>
      </c>
      <c r="D154" s="53">
        <v>6.737967914438503</v>
      </c>
      <c r="E154" s="53">
        <v>5.6683457996234674</v>
      </c>
      <c r="F154" s="53">
        <v>7.4891236793039146</v>
      </c>
      <c r="G154" s="53">
        <v>7.0986622073578598</v>
      </c>
      <c r="H154" s="53">
        <v>6.7056993870643122</v>
      </c>
      <c r="I154" s="53">
        <v>8.5705493152792727</v>
      </c>
      <c r="J154" s="53">
        <v>7.5733272227314394</v>
      </c>
      <c r="K154" s="53">
        <v>7.4022346368715093</v>
      </c>
    </row>
    <row r="155" spans="2:11" ht="15" x14ac:dyDescent="0.3">
      <c r="B155" s="51" t="s">
        <v>259</v>
      </c>
      <c r="C155" s="53">
        <v>6.730658031687291</v>
      </c>
      <c r="D155" s="53">
        <v>6.8626129162734264</v>
      </c>
      <c r="E155" s="53">
        <v>5.7831080394349019</v>
      </c>
      <c r="F155" s="53">
        <v>7.846829880728186</v>
      </c>
      <c r="G155" s="53">
        <v>6.9925950858296861</v>
      </c>
      <c r="H155" s="53">
        <v>6.8840907037672778</v>
      </c>
      <c r="I155" s="53">
        <v>8.7458244761615553</v>
      </c>
      <c r="J155" s="53">
        <v>7.3347107438016534</v>
      </c>
      <c r="K155" s="53">
        <v>7.6276068671505932</v>
      </c>
    </row>
    <row r="156" spans="2:11" ht="15" x14ac:dyDescent="0.3">
      <c r="B156" s="51" t="s">
        <v>260</v>
      </c>
      <c r="C156" s="53">
        <v>6.8380099033246875</v>
      </c>
      <c r="D156" s="53">
        <v>7.2128577028616236</v>
      </c>
      <c r="E156" s="53">
        <v>6.0471070148489501</v>
      </c>
      <c r="F156" s="53">
        <v>8.8377723970944313</v>
      </c>
      <c r="G156" s="53">
        <v>7.514548368052627</v>
      </c>
      <c r="H156" s="53">
        <v>6.9438141054733586</v>
      </c>
      <c r="I156" s="53">
        <v>8.8834431000153167</v>
      </c>
      <c r="J156" s="53">
        <v>7.6570905345084119</v>
      </c>
      <c r="K156" s="53">
        <v>7.9587155963302747</v>
      </c>
    </row>
    <row r="157" spans="2:11" ht="15" x14ac:dyDescent="0.3">
      <c r="B157" s="51" t="s">
        <v>261</v>
      </c>
      <c r="C157" s="53">
        <v>6.7475270843146484</v>
      </c>
      <c r="D157" s="53">
        <v>7.2626436022712264</v>
      </c>
      <c r="E157" s="53">
        <v>6.2471453945699063</v>
      </c>
      <c r="F157" s="53">
        <v>8.8622404211757821</v>
      </c>
      <c r="G157" s="53">
        <v>7.3902027027027026</v>
      </c>
      <c r="H157" s="53">
        <v>7.0184983677910777</v>
      </c>
      <c r="I157" s="53">
        <v>9.3655130540376437</v>
      </c>
      <c r="J157" s="53">
        <v>7.306358381502891</v>
      </c>
      <c r="K157" s="53">
        <v>7.9580435526165765</v>
      </c>
    </row>
    <row r="158" spans="2:11" ht="15" x14ac:dyDescent="0.3">
      <c r="B158" s="51" t="s">
        <v>262</v>
      </c>
      <c r="C158" s="53">
        <v>6.7611905319896888</v>
      </c>
      <c r="D158" s="53">
        <v>7.4881765633210726</v>
      </c>
      <c r="E158" s="53">
        <v>6.1753507536640067</v>
      </c>
      <c r="F158" s="53">
        <v>9.0217084860445436</v>
      </c>
      <c r="G158" s="53">
        <v>7.3643081627452647</v>
      </c>
      <c r="H158" s="53">
        <v>7.2515989550490945</v>
      </c>
      <c r="I158" s="53">
        <v>9.4311151350535702</v>
      </c>
      <c r="J158" s="53">
        <v>7.7073282793475766</v>
      </c>
      <c r="K158" s="53">
        <v>8.1167716084716659</v>
      </c>
    </row>
    <row r="159" spans="2:11" ht="15" x14ac:dyDescent="0.3">
      <c r="B159" s="51" t="s">
        <v>263</v>
      </c>
      <c r="C159" s="53">
        <v>6.865741829296967</v>
      </c>
      <c r="D159" s="53">
        <v>7.485303723056826</v>
      </c>
      <c r="E159" s="53">
        <v>5.9942663539223355</v>
      </c>
      <c r="F159" s="53">
        <v>9.0395480225988702</v>
      </c>
      <c r="G159" s="53">
        <v>7.4653215636822203</v>
      </c>
      <c r="H159" s="53">
        <v>7.318821105437606</v>
      </c>
      <c r="I159" s="53">
        <v>9.5939849624060152</v>
      </c>
      <c r="J159" s="53">
        <v>8.0869860686374437</v>
      </c>
      <c r="K159" s="53">
        <v>8.0778981332104181</v>
      </c>
    </row>
    <row r="160" spans="2:11" ht="15" x14ac:dyDescent="0.3">
      <c r="B160" s="51" t="s">
        <v>264</v>
      </c>
      <c r="C160" s="53">
        <v>6.9216547261382013</v>
      </c>
      <c r="D160" s="53">
        <v>7.8556806550665295</v>
      </c>
      <c r="E160" s="53">
        <v>6.1732234489192974</v>
      </c>
      <c r="F160" s="53">
        <v>9.1515994436717669</v>
      </c>
      <c r="G160" s="53">
        <v>7.6814129800883117</v>
      </c>
      <c r="H160" s="53">
        <v>7.6888529596694513</v>
      </c>
      <c r="I160" s="53">
        <v>10.087784555869662</v>
      </c>
      <c r="J160" s="53">
        <v>8.2548476454293631</v>
      </c>
      <c r="K160" s="53">
        <v>8.1133584733173354</v>
      </c>
    </row>
    <row r="161" spans="2:11" ht="15" x14ac:dyDescent="0.3">
      <c r="B161" s="51" t="s">
        <v>265</v>
      </c>
      <c r="C161" s="53">
        <v>6.7455757297173067</v>
      </c>
      <c r="D161" s="53">
        <v>7.813098429720414</v>
      </c>
      <c r="E161" s="53">
        <v>6.2272003288290607</v>
      </c>
      <c r="F161" s="53">
        <v>9.0196078431372548</v>
      </c>
      <c r="G161" s="53">
        <v>7.9683549465785823</v>
      </c>
      <c r="H161" s="53">
        <v>7.7032810271041363</v>
      </c>
      <c r="I161" s="53">
        <v>10.064743967039435</v>
      </c>
      <c r="J161" s="53">
        <v>8.3003082342580363</v>
      </c>
      <c r="K161" s="53">
        <v>7.9600314359492534</v>
      </c>
    </row>
    <row r="162" spans="2:11" ht="15" x14ac:dyDescent="0.3">
      <c r="B162" s="51" t="s">
        <v>266</v>
      </c>
      <c r="C162" s="53">
        <v>6.9217589948600802</v>
      </c>
      <c r="D162" s="53">
        <v>7.7630108061110423</v>
      </c>
      <c r="E162" s="53">
        <v>6.1944204481935055</v>
      </c>
      <c r="F162" s="53">
        <v>8.9747151986662956</v>
      </c>
      <c r="G162" s="53">
        <v>7.9508262153747902</v>
      </c>
      <c r="H162" s="53">
        <v>7.8464704303480364</v>
      </c>
      <c r="I162" s="53">
        <v>10.337275514673674</v>
      </c>
      <c r="J162" s="53">
        <v>8.1808158765159877</v>
      </c>
      <c r="K162" s="53">
        <v>7.9117147707979631</v>
      </c>
    </row>
    <row r="163" spans="2:11" ht="15" x14ac:dyDescent="0.3">
      <c r="B163" s="51" t="s">
        <v>267</v>
      </c>
      <c r="C163" s="53">
        <v>6.8949560388708937</v>
      </c>
      <c r="D163" s="53">
        <v>8.3555894696680664</v>
      </c>
      <c r="E163" s="53">
        <v>6.3047551526814196</v>
      </c>
      <c r="F163" s="53">
        <v>8.3007266629401908</v>
      </c>
      <c r="G163" s="53">
        <v>7.7129549222388887</v>
      </c>
      <c r="H163" s="53">
        <v>7.8775805867439335</v>
      </c>
      <c r="I163" s="53">
        <v>11.056439942112879</v>
      </c>
      <c r="J163" s="53">
        <v>8.0857174417320223</v>
      </c>
      <c r="K163" s="53">
        <v>7.8366696997270253</v>
      </c>
    </row>
    <row r="164" spans="2:11" ht="15" x14ac:dyDescent="0.3">
      <c r="B164" s="51" t="s">
        <v>268</v>
      </c>
      <c r="C164" s="53">
        <v>6.9651741293532341</v>
      </c>
      <c r="D164" s="53">
        <v>8.6979031840538443</v>
      </c>
      <c r="E164" s="53">
        <v>6.7262297578557284</v>
      </c>
      <c r="F164" s="53">
        <v>8.0636461704422882</v>
      </c>
      <c r="G164" s="53">
        <v>7.6970873786407772</v>
      </c>
      <c r="H164" s="53">
        <v>8.3106514244238792</v>
      </c>
      <c r="I164" s="53">
        <v>12.076813655761026</v>
      </c>
      <c r="J164" s="53">
        <v>8.4852430555555554</v>
      </c>
      <c r="K164" s="53">
        <v>8.2143666440063452</v>
      </c>
    </row>
    <row r="165" spans="2:11" ht="15" x14ac:dyDescent="0.3">
      <c r="B165" s="51" t="s">
        <v>269</v>
      </c>
      <c r="C165" s="53">
        <v>6.9253663003663011</v>
      </c>
      <c r="D165" s="53">
        <v>9.3532594692089681</v>
      </c>
      <c r="E165" s="53">
        <v>7.1400834870400924</v>
      </c>
      <c r="F165" s="53">
        <v>8.0700822936023364</v>
      </c>
      <c r="G165" s="53">
        <v>7.9209437720239002</v>
      </c>
      <c r="H165" s="53">
        <v>8.5881171853609573</v>
      </c>
      <c r="I165" s="53">
        <v>12.766546662974246</v>
      </c>
      <c r="J165" s="53">
        <v>8.3925878043525088</v>
      </c>
      <c r="K165" s="53">
        <v>8.6388858666086392</v>
      </c>
    </row>
    <row r="166" spans="2:11" ht="15" x14ac:dyDescent="0.3">
      <c r="B166" s="51" t="s">
        <v>270</v>
      </c>
      <c r="C166" s="53">
        <v>7.0358601906491156</v>
      </c>
      <c r="D166" s="53">
        <v>9.9535843218153683</v>
      </c>
      <c r="E166" s="53">
        <v>7.5699714796732254</v>
      </c>
      <c r="F166" s="53">
        <v>8.0258064516129028</v>
      </c>
      <c r="G166" s="53">
        <v>8.0626758956415916</v>
      </c>
      <c r="H166" s="53">
        <v>8.9648964896489645</v>
      </c>
      <c r="I166" s="53">
        <v>13.221378115420498</v>
      </c>
      <c r="J166" s="53">
        <v>8.5131133671742809</v>
      </c>
      <c r="K166" s="53">
        <v>8.7234723259038063</v>
      </c>
    </row>
    <row r="167" spans="2:11" ht="15" x14ac:dyDescent="0.3">
      <c r="B167" s="51" t="s">
        <v>271</v>
      </c>
      <c r="C167" s="53">
        <v>7.2708940174770333</v>
      </c>
      <c r="D167" s="53">
        <v>9.3864134404674946</v>
      </c>
      <c r="E167" s="53">
        <v>7.732999903818409</v>
      </c>
      <c r="F167" s="53">
        <v>7.649442755825735</v>
      </c>
      <c r="G167" s="53">
        <v>8.1964743106825377</v>
      </c>
      <c r="H167" s="53">
        <v>9.007191720750745</v>
      </c>
      <c r="I167" s="53">
        <v>13.159927890806077</v>
      </c>
      <c r="J167" s="53">
        <v>8.4367767725646949</v>
      </c>
      <c r="K167" s="53">
        <v>8.5108626871967932</v>
      </c>
    </row>
    <row r="168" spans="2:11" ht="15" x14ac:dyDescent="0.3">
      <c r="B168" s="51" t="s">
        <v>272</v>
      </c>
      <c r="C168" s="53">
        <v>7.6914452292857938</v>
      </c>
      <c r="D168" s="53">
        <v>9.3105899076048324</v>
      </c>
      <c r="E168" s="53">
        <v>7.8032069277251743</v>
      </c>
      <c r="F168" s="53">
        <v>8.0177078209542554</v>
      </c>
      <c r="G168" s="53">
        <v>8.26133090798848</v>
      </c>
      <c r="H168" s="53">
        <v>9.3003192131826431</v>
      </c>
      <c r="I168" s="53">
        <v>13.523858127073233</v>
      </c>
      <c r="J168" s="53">
        <v>8.5669781931464168</v>
      </c>
      <c r="K168" s="53">
        <v>8.5610389610389603</v>
      </c>
    </row>
    <row r="169" spans="2:11" ht="15" x14ac:dyDescent="0.3">
      <c r="B169" s="51" t="s">
        <v>273</v>
      </c>
      <c r="C169" s="53">
        <v>7.9426053553270819</v>
      </c>
      <c r="D169" s="53">
        <v>9.5165094339622645</v>
      </c>
      <c r="E169" s="53">
        <v>8.0339992316557822</v>
      </c>
      <c r="F169" s="53">
        <v>7.8136374666343116</v>
      </c>
      <c r="G169" s="53">
        <v>8.5030665556144474</v>
      </c>
      <c r="H169" s="53">
        <v>9.4051724137931032</v>
      </c>
      <c r="I169" s="53">
        <v>13.784840459074285</v>
      </c>
      <c r="J169" s="53">
        <v>8.7907552620718121</v>
      </c>
      <c r="K169" s="53">
        <v>8.6822343380310674</v>
      </c>
    </row>
    <row r="170" spans="2:11" ht="15" x14ac:dyDescent="0.3">
      <c r="B170" s="51" t="s">
        <v>274</v>
      </c>
      <c r="C170" s="53">
        <v>8.3501231251399144</v>
      </c>
      <c r="D170" s="53">
        <v>9.7828624795703956</v>
      </c>
      <c r="E170" s="53">
        <v>8.4198777055226639</v>
      </c>
      <c r="F170" s="53">
        <v>8.3494208494208486</v>
      </c>
      <c r="G170" s="53">
        <v>8.9042122620296809</v>
      </c>
      <c r="H170" s="53">
        <v>9.7861095053266158</v>
      </c>
      <c r="I170" s="53">
        <v>14.580246913580247</v>
      </c>
      <c r="J170" s="53">
        <v>9.7380928304176351</v>
      </c>
      <c r="K170" s="53">
        <v>9.1702170825725293</v>
      </c>
    </row>
    <row r="171" spans="2:11" ht="15" x14ac:dyDescent="0.3">
      <c r="B171" s="51" t="s">
        <v>275</v>
      </c>
      <c r="C171" s="53">
        <v>8.4489975765587122</v>
      </c>
      <c r="D171" s="53">
        <v>10.415467832892162</v>
      </c>
      <c r="E171" s="53">
        <v>8.5407349795839007</v>
      </c>
      <c r="F171" s="53">
        <v>8.5804569761789011</v>
      </c>
      <c r="G171" s="53">
        <v>9.2566411191308866</v>
      </c>
      <c r="H171" s="53">
        <v>10.173539245343099</v>
      </c>
      <c r="I171" s="53">
        <v>14.647616760715573</v>
      </c>
      <c r="J171" s="53">
        <v>9.9462900338173856</v>
      </c>
      <c r="K171" s="53">
        <v>9.4982613015399906</v>
      </c>
    </row>
    <row r="172" spans="2:11" ht="15" x14ac:dyDescent="0.3">
      <c r="B172" s="51" t="s">
        <v>276</v>
      </c>
      <c r="C172" s="53">
        <v>8.4329563812600963</v>
      </c>
      <c r="D172" s="53">
        <v>10.739557178726319</v>
      </c>
      <c r="E172" s="53">
        <v>8.3690881294077037</v>
      </c>
      <c r="F172" s="53">
        <v>8.4896584896584901</v>
      </c>
      <c r="G172" s="53">
        <v>9.6464646464646453</v>
      </c>
      <c r="H172" s="53">
        <v>10.017751022613259</v>
      </c>
      <c r="I172" s="53">
        <v>14.688670411985019</v>
      </c>
      <c r="J172" s="53">
        <v>10.255648038049941</v>
      </c>
      <c r="K172" s="53">
        <v>9.8599940422996717</v>
      </c>
    </row>
    <row r="173" spans="2:11" ht="15" x14ac:dyDescent="0.3">
      <c r="B173" s="51" t="s">
        <v>277</v>
      </c>
      <c r="C173" s="53">
        <v>8.7168094784724417</v>
      </c>
      <c r="D173" s="53">
        <v>11.003344481605351</v>
      </c>
      <c r="E173" s="53">
        <v>8.3816013628620105</v>
      </c>
      <c r="F173" s="53">
        <v>8.611979793120037</v>
      </c>
      <c r="G173" s="53">
        <v>9.6531668912688851</v>
      </c>
      <c r="H173" s="53">
        <v>10.046041210657409</v>
      </c>
      <c r="I173" s="53">
        <v>15.076710116507094</v>
      </c>
      <c r="J173" s="53">
        <v>10.327158060701617</v>
      </c>
      <c r="K173" s="53">
        <v>10.086283844094019</v>
      </c>
    </row>
    <row r="174" spans="2:11" ht="15" x14ac:dyDescent="0.3">
      <c r="B174" s="51" t="s">
        <v>278</v>
      </c>
      <c r="C174" s="53">
        <v>9.0398473929631198</v>
      </c>
      <c r="D174" s="53">
        <v>11.58872448428556</v>
      </c>
      <c r="E174" s="53">
        <v>8.7374002770744745</v>
      </c>
      <c r="F174" s="53">
        <v>9.4169366034243396</v>
      </c>
      <c r="G174" s="53">
        <v>9.9286773532942583</v>
      </c>
      <c r="H174" s="53">
        <v>10.989821507596991</v>
      </c>
      <c r="I174" s="53">
        <v>16.146993318485521</v>
      </c>
      <c r="J174" s="53">
        <v>11.295681063122924</v>
      </c>
      <c r="K174" s="53">
        <v>10.627688697692609</v>
      </c>
    </row>
    <row r="175" spans="2:11" ht="15" x14ac:dyDescent="0.3">
      <c r="B175" s="51" t="s">
        <v>279</v>
      </c>
      <c r="C175" s="53">
        <v>9.2616033755274252</v>
      </c>
      <c r="D175" s="53">
        <v>11.926798485485907</v>
      </c>
      <c r="E175" s="53">
        <v>8.9282287468815955</v>
      </c>
      <c r="F175" s="53">
        <v>9.4667871667419785</v>
      </c>
      <c r="G175" s="53">
        <v>9.8818326307787991</v>
      </c>
      <c r="H175" s="53">
        <v>11.045364891518737</v>
      </c>
      <c r="I175" s="53">
        <v>16.402518454190187</v>
      </c>
      <c r="J175" s="53">
        <v>11.620736172672961</v>
      </c>
      <c r="K175" s="53">
        <v>11.049777261282202</v>
      </c>
    </row>
    <row r="176" spans="2:11" ht="15" x14ac:dyDescent="0.3">
      <c r="B176" s="51" t="s">
        <v>280</v>
      </c>
      <c r="C176" s="53">
        <v>9.6743894802755168</v>
      </c>
      <c r="D176" s="53">
        <v>12.21277935158955</v>
      </c>
      <c r="E176" s="53">
        <v>9.0293022811873627</v>
      </c>
      <c r="F176" s="53">
        <v>9.7609124808071943</v>
      </c>
      <c r="G176" s="53">
        <v>9.79020979020979</v>
      </c>
      <c r="H176" s="53">
        <v>11.479536790620729</v>
      </c>
      <c r="I176" s="53">
        <v>16.476380014664294</v>
      </c>
      <c r="J176" s="53">
        <v>11.266392265722217</v>
      </c>
      <c r="K176" s="53">
        <v>11.61315506977652</v>
      </c>
    </row>
    <row r="177" spans="2:11" ht="15" x14ac:dyDescent="0.3">
      <c r="B177" s="51" t="s">
        <v>281</v>
      </c>
      <c r="C177" s="53">
        <v>10.032726528942524</v>
      </c>
      <c r="D177" s="53">
        <v>12.492388877613152</v>
      </c>
      <c r="E177" s="53">
        <v>9.0254552211073946</v>
      </c>
      <c r="F177" s="53">
        <v>9.7030531158511089</v>
      </c>
      <c r="G177" s="53">
        <v>10.523158947017661</v>
      </c>
      <c r="H177" s="53">
        <v>12.598649129043727</v>
      </c>
      <c r="I177" s="53">
        <v>17.254862642871466</v>
      </c>
      <c r="J177" s="53">
        <v>11.708436961928449</v>
      </c>
      <c r="K177" s="53">
        <v>12.106201703982563</v>
      </c>
    </row>
    <row r="178" spans="2:11" ht="15" x14ac:dyDescent="0.3">
      <c r="B178" s="51" t="s">
        <v>282</v>
      </c>
      <c r="C178" s="53">
        <v>10.802128300371448</v>
      </c>
      <c r="D178" s="53">
        <v>13.057671381936888</v>
      </c>
      <c r="E178" s="53">
        <v>9.459708648349622</v>
      </c>
      <c r="F178" s="53">
        <v>10.011990407673862</v>
      </c>
      <c r="G178" s="53">
        <v>10.625730234973387</v>
      </c>
      <c r="H178" s="53">
        <v>13.280306796392303</v>
      </c>
      <c r="I178" s="53">
        <v>17.861316712115311</v>
      </c>
      <c r="J178" s="53">
        <v>12.336326225215114</v>
      </c>
      <c r="K178" s="53">
        <v>12.727272727272727</v>
      </c>
    </row>
    <row r="179" spans="2:11" ht="15" x14ac:dyDescent="0.3">
      <c r="B179" s="51" t="s">
        <v>283</v>
      </c>
      <c r="C179" s="53">
        <v>11.457097667062079</v>
      </c>
      <c r="D179" s="53">
        <v>13.512472310507562</v>
      </c>
      <c r="E179" s="53">
        <v>9.9935850439882685</v>
      </c>
      <c r="F179" s="53">
        <v>9.9445400650219931</v>
      </c>
      <c r="G179" s="53">
        <v>10.935709739019734</v>
      </c>
      <c r="H179" s="53">
        <v>14.276595744680851</v>
      </c>
      <c r="I179" s="53">
        <v>18.425492033739456</v>
      </c>
      <c r="J179" s="53">
        <v>12.251384978657706</v>
      </c>
      <c r="K179" s="53">
        <v>12.809996184662342</v>
      </c>
    </row>
    <row r="180" spans="2:11" ht="15" x14ac:dyDescent="0.3">
      <c r="B180" s="51" t="s">
        <v>284</v>
      </c>
      <c r="C180" s="53">
        <v>11.635467980295566</v>
      </c>
      <c r="D180" s="53">
        <v>14.023164544845409</v>
      </c>
      <c r="E180" s="53">
        <v>10.49230626191251</v>
      </c>
      <c r="F180" s="53">
        <v>10.05192878338279</v>
      </c>
      <c r="G180" s="53">
        <v>11.540630286322912</v>
      </c>
      <c r="H180" s="53">
        <v>14.792688997937558</v>
      </c>
      <c r="I180" s="53">
        <v>18.45591594335313</v>
      </c>
      <c r="J180" s="53">
        <v>12.356503660851487</v>
      </c>
      <c r="K180" s="53">
        <v>13.382725311825942</v>
      </c>
    </row>
    <row r="181" spans="2:11" ht="15" x14ac:dyDescent="0.3">
      <c r="B181" s="51" t="s">
        <v>285</v>
      </c>
      <c r="C181" s="53">
        <v>11.459151610369206</v>
      </c>
      <c r="D181" s="53">
        <v>14.499748617395678</v>
      </c>
      <c r="E181" s="53">
        <v>10.464839094159714</v>
      </c>
      <c r="F181" s="53">
        <v>9.4579847217169881</v>
      </c>
      <c r="G181" s="53">
        <v>11.384329513781356</v>
      </c>
      <c r="H181" s="53">
        <v>14.258447617701117</v>
      </c>
      <c r="I181" s="53">
        <v>17.964071856287426</v>
      </c>
      <c r="J181" s="53">
        <v>11.907959530844302</v>
      </c>
      <c r="K181" s="53">
        <v>13.082692490268681</v>
      </c>
    </row>
    <row r="182" spans="2:11" ht="15" x14ac:dyDescent="0.3">
      <c r="B182" s="51" t="s">
        <v>286</v>
      </c>
      <c r="C182" s="53">
        <v>11.362745098039216</v>
      </c>
      <c r="D182" s="53">
        <v>14.431620876314982</v>
      </c>
      <c r="E182" s="53">
        <v>10.419958818177465</v>
      </c>
      <c r="F182" s="53">
        <v>9.4775435380384963</v>
      </c>
      <c r="G182" s="53">
        <v>11.420475545152149</v>
      </c>
      <c r="H182" s="53">
        <v>14.333690603787067</v>
      </c>
      <c r="I182" s="53">
        <v>17.527825536150573</v>
      </c>
      <c r="J182" s="53">
        <v>11.663394610030341</v>
      </c>
      <c r="K182" s="53">
        <v>13.075223364396196</v>
      </c>
    </row>
    <row r="183" spans="2:11" ht="15" x14ac:dyDescent="0.3">
      <c r="B183" s="51" t="s">
        <v>287</v>
      </c>
      <c r="C183" s="53">
        <v>11.095645257506463</v>
      </c>
      <c r="D183" s="53">
        <v>14.116312641781811</v>
      </c>
      <c r="E183" s="53">
        <v>10.475862747025857</v>
      </c>
      <c r="F183" s="53">
        <v>9.2395297575312263</v>
      </c>
      <c r="G183" s="53">
        <v>11.579344612868733</v>
      </c>
      <c r="H183" s="53">
        <v>14.253261028872929</v>
      </c>
      <c r="I183" s="53">
        <v>17.496759859285319</v>
      </c>
      <c r="J183" s="53">
        <v>11.952907342500223</v>
      </c>
      <c r="K183" s="53">
        <v>13.130722774206117</v>
      </c>
    </row>
    <row r="184" spans="2:11" ht="15" x14ac:dyDescent="0.3">
      <c r="B184" s="51" t="s">
        <v>288</v>
      </c>
      <c r="C184" s="53">
        <v>10.873704252168395</v>
      </c>
      <c r="D184" s="53">
        <v>13.859649122807017</v>
      </c>
      <c r="E184" s="53">
        <v>10.754686048417947</v>
      </c>
      <c r="F184" s="53">
        <v>9.0979034429698018</v>
      </c>
      <c r="G184" s="53">
        <v>10.926602457655264</v>
      </c>
      <c r="H184" s="53">
        <v>13.564544161794911</v>
      </c>
      <c r="I184" s="53">
        <v>16.409247417609443</v>
      </c>
      <c r="J184" s="53">
        <v>11.91079080638878</v>
      </c>
      <c r="K184" s="53">
        <v>12.926005526558182</v>
      </c>
    </row>
    <row r="185" spans="2:11" ht="15" x14ac:dyDescent="0.3">
      <c r="B185" s="51" t="s">
        <v>289</v>
      </c>
      <c r="C185" s="53">
        <v>10.642303433001107</v>
      </c>
      <c r="D185" s="53">
        <v>13.402762055693909</v>
      </c>
      <c r="E185" s="53">
        <v>10.710911667453944</v>
      </c>
      <c r="F185" s="53">
        <v>8.9407974224728157</v>
      </c>
      <c r="G185" s="53">
        <v>10.794123908878008</v>
      </c>
      <c r="H185" s="53">
        <v>13.429888084265965</v>
      </c>
      <c r="I185" s="53">
        <v>15.75948723166141</v>
      </c>
      <c r="J185" s="53">
        <v>11.786833855799372</v>
      </c>
      <c r="K185" s="53">
        <v>12.856516015796402</v>
      </c>
    </row>
    <row r="186" spans="2:11" ht="15" x14ac:dyDescent="0.3">
      <c r="B186" s="51" t="s">
        <v>290</v>
      </c>
      <c r="C186" s="53">
        <v>10.75268817204301</v>
      </c>
      <c r="D186" s="53">
        <v>13.558739255014327</v>
      </c>
      <c r="E186" s="53">
        <v>10.660798337306682</v>
      </c>
      <c r="F186" s="53">
        <v>9.3094238840137358</v>
      </c>
      <c r="G186" s="53">
        <v>11.409682235018128</v>
      </c>
      <c r="H186" s="53">
        <v>13.827442657742225</v>
      </c>
      <c r="I186" s="53">
        <v>16.12770762755364</v>
      </c>
      <c r="J186" s="53">
        <v>12.200731834814428</v>
      </c>
      <c r="K186" s="53">
        <v>13.552704963747908</v>
      </c>
    </row>
    <row r="187" spans="2:11" ht="15" x14ac:dyDescent="0.3">
      <c r="B187" s="51" t="s">
        <v>291</v>
      </c>
      <c r="C187" s="53">
        <v>11.224709427464486</v>
      </c>
      <c r="D187" s="53">
        <v>14.11696583671106</v>
      </c>
      <c r="E187" s="53">
        <v>10.890839068122988</v>
      </c>
      <c r="F187" s="53">
        <v>9.8552848507052584</v>
      </c>
      <c r="G187" s="53">
        <v>11.730390778746134</v>
      </c>
      <c r="H187" s="53">
        <v>14.256535947712418</v>
      </c>
      <c r="I187" s="53">
        <v>16.628889346795798</v>
      </c>
      <c r="J187" s="53">
        <v>12.742935182267045</v>
      </c>
      <c r="K187" s="53">
        <v>13.381215469613258</v>
      </c>
    </row>
    <row r="188" spans="2:11" ht="15" x14ac:dyDescent="0.3">
      <c r="B188" s="51" t="s">
        <v>292</v>
      </c>
      <c r="C188" s="53">
        <v>11.656767076792534</v>
      </c>
      <c r="D188" s="53">
        <v>14.175049138628742</v>
      </c>
      <c r="E188" s="53">
        <v>11.127731529656607</v>
      </c>
      <c r="F188" s="53">
        <v>10.29894276339774</v>
      </c>
      <c r="G188" s="53">
        <v>12.164441321152495</v>
      </c>
      <c r="H188" s="53">
        <v>14.39513779035884</v>
      </c>
      <c r="I188" s="53">
        <v>16.718523127981747</v>
      </c>
      <c r="J188" s="53">
        <v>13.353613762718977</v>
      </c>
      <c r="K188" s="53">
        <v>13.705583756345177</v>
      </c>
    </row>
    <row r="189" spans="2:11" ht="15" x14ac:dyDescent="0.3">
      <c r="B189" s="51" t="s">
        <v>293</v>
      </c>
      <c r="C189" s="53">
        <v>11.527469037789775</v>
      </c>
      <c r="D189" s="53">
        <v>14.150069476609541</v>
      </c>
      <c r="E189" s="53">
        <v>11.362284354550862</v>
      </c>
      <c r="F189" s="53">
        <v>10.066036052114939</v>
      </c>
      <c r="G189" s="53">
        <v>12.312963221927003</v>
      </c>
      <c r="H189" s="53">
        <v>14.311714096624753</v>
      </c>
      <c r="I189" s="53">
        <v>16.740863443420643</v>
      </c>
      <c r="J189" s="53">
        <v>13.612950699043413</v>
      </c>
      <c r="K189" s="53">
        <v>13.805534937970524</v>
      </c>
    </row>
    <row r="190" spans="2:11" ht="15" x14ac:dyDescent="0.3">
      <c r="B190" s="51" t="s">
        <v>294</v>
      </c>
      <c r="C190" s="53">
        <v>11.555741301849338</v>
      </c>
      <c r="D190" s="53">
        <v>14.252847118371104</v>
      </c>
      <c r="E190" s="53">
        <v>11.308336657359394</v>
      </c>
      <c r="F190" s="53">
        <v>9.9964551577454799</v>
      </c>
      <c r="G190" s="53">
        <v>12.276755282890251</v>
      </c>
      <c r="H190" s="53">
        <v>14.078658089732107</v>
      </c>
      <c r="I190" s="53">
        <v>16.71161825726141</v>
      </c>
      <c r="J190" s="53">
        <v>13.476948693932773</v>
      </c>
      <c r="K190" s="53">
        <v>13.497382198952879</v>
      </c>
    </row>
    <row r="191" spans="2:11" ht="15" x14ac:dyDescent="0.3">
      <c r="B191" s="51" t="s">
        <v>295</v>
      </c>
      <c r="C191" s="53">
        <v>11.630535292304531</v>
      </c>
      <c r="D191" s="53">
        <v>14.534815681685195</v>
      </c>
      <c r="E191" s="53">
        <v>11.498234175495789</v>
      </c>
      <c r="F191" s="53">
        <v>10.137760508654186</v>
      </c>
      <c r="G191" s="53">
        <v>12.645556690500511</v>
      </c>
      <c r="H191" s="53">
        <v>13.720623594198402</v>
      </c>
      <c r="I191" s="53">
        <v>16.541353383458645</v>
      </c>
      <c r="J191" s="53">
        <v>13.798126951092613</v>
      </c>
      <c r="K191" s="53">
        <v>13.451511991657977</v>
      </c>
    </row>
    <row r="192" spans="2:11" ht="15" x14ac:dyDescent="0.3">
      <c r="B192" s="51" t="s">
        <v>296</v>
      </c>
      <c r="C192" s="53">
        <v>11.539596655189376</v>
      </c>
      <c r="D192" s="53">
        <v>14.314835787089466</v>
      </c>
      <c r="E192" s="53">
        <v>11.295161895236905</v>
      </c>
      <c r="F192" s="53">
        <v>10.799246962176964</v>
      </c>
      <c r="G192" s="53">
        <v>12.939148879756065</v>
      </c>
      <c r="H192" s="53">
        <v>13.194751584844463</v>
      </c>
      <c r="I192" s="53">
        <v>16.455954323001631</v>
      </c>
      <c r="J192" s="53">
        <v>13.86018237082067</v>
      </c>
      <c r="K192" s="53">
        <v>13.551356114755702</v>
      </c>
    </row>
    <row r="193" spans="2:11" ht="15" x14ac:dyDescent="0.3">
      <c r="B193" s="51" t="s">
        <v>297</v>
      </c>
      <c r="C193" s="53">
        <v>10.930325414254343</v>
      </c>
      <c r="D193" s="53">
        <v>13.927513106906769</v>
      </c>
      <c r="E193" s="53">
        <v>11.144692104268984</v>
      </c>
      <c r="F193" s="53">
        <v>10.385022960084775</v>
      </c>
      <c r="G193" s="53">
        <v>12.448923998910379</v>
      </c>
      <c r="H193" s="53">
        <v>12.460252902462472</v>
      </c>
      <c r="I193" s="53">
        <v>15.890032905211763</v>
      </c>
      <c r="J193" s="53">
        <v>13.413753995257244</v>
      </c>
      <c r="K193" s="53">
        <v>12.87833827893175</v>
      </c>
    </row>
    <row r="194" spans="2:11" ht="15" x14ac:dyDescent="0.3">
      <c r="B194" s="51" t="s">
        <v>298</v>
      </c>
      <c r="C194" s="53">
        <v>10.26862645717182</v>
      </c>
      <c r="D194" s="53">
        <v>12.981158247601432</v>
      </c>
      <c r="E194" s="53">
        <v>10.679180670936649</v>
      </c>
      <c r="F194" s="53">
        <v>10.097840132914898</v>
      </c>
      <c r="G194" s="53">
        <v>12.046310107251935</v>
      </c>
      <c r="H194" s="53">
        <v>11.765148663906661</v>
      </c>
      <c r="I194" s="53">
        <v>15.290786321062949</v>
      </c>
      <c r="J194" s="53">
        <v>12.832321540715929</v>
      </c>
      <c r="K194" s="53">
        <v>12.58058017727639</v>
      </c>
    </row>
    <row r="195" spans="2:11" ht="15" x14ac:dyDescent="0.3">
      <c r="B195" s="51" t="s">
        <v>299</v>
      </c>
      <c r="C195" s="53">
        <v>10</v>
      </c>
      <c r="D195" s="53">
        <v>12.803250145095763</v>
      </c>
      <c r="E195" s="53">
        <v>10.422922922922922</v>
      </c>
      <c r="F195" s="53">
        <v>10.157286336933865</v>
      </c>
      <c r="G195" s="53">
        <v>11.601164483260554</v>
      </c>
      <c r="H195" s="53">
        <v>11.543219421679295</v>
      </c>
      <c r="I195" s="53">
        <v>14.92252414102852</v>
      </c>
      <c r="J195" s="53">
        <v>12.414675767918089</v>
      </c>
      <c r="K195" s="53">
        <v>12.625951059017067</v>
      </c>
    </row>
    <row r="196" spans="2:11" ht="15" x14ac:dyDescent="0.3">
      <c r="B196" s="51" t="s">
        <v>300</v>
      </c>
      <c r="C196" s="53">
        <v>9.8963730569948183</v>
      </c>
      <c r="D196" s="53">
        <v>12.418906394810008</v>
      </c>
      <c r="E196" s="53">
        <v>10.121025898288078</v>
      </c>
      <c r="F196" s="53">
        <v>10.301170151544216</v>
      </c>
      <c r="G196" s="53">
        <v>11.660620419041978</v>
      </c>
      <c r="H196" s="53">
        <v>11.394952779067967</v>
      </c>
      <c r="I196" s="53">
        <v>14.76841742328468</v>
      </c>
      <c r="J196" s="53">
        <v>12.060839760068552</v>
      </c>
      <c r="K196" s="53">
        <v>12.430769230769231</v>
      </c>
    </row>
    <row r="197" spans="2:11" ht="15" x14ac:dyDescent="0.3">
      <c r="B197" s="51" t="s">
        <v>301</v>
      </c>
      <c r="C197" s="53">
        <v>10.012660898923825</v>
      </c>
      <c r="D197" s="53">
        <v>12.227532346427322</v>
      </c>
      <c r="E197" s="53">
        <v>10.19060200037743</v>
      </c>
      <c r="F197" s="53">
        <v>10.418265541059094</v>
      </c>
      <c r="G197" s="53">
        <v>11.573481827075025</v>
      </c>
      <c r="H197" s="53">
        <v>11.280249804839968</v>
      </c>
      <c r="I197" s="53">
        <v>14.594157718508255</v>
      </c>
      <c r="J197" s="53">
        <v>11.850491519930863</v>
      </c>
      <c r="K197" s="53">
        <v>12.544620091789904</v>
      </c>
    </row>
    <row r="198" spans="2:11" ht="15" x14ac:dyDescent="0.3">
      <c r="B198" s="51" t="s">
        <v>302</v>
      </c>
      <c r="C198" s="53">
        <v>10.172306414780984</v>
      </c>
      <c r="D198" s="53">
        <v>11.880845167994458</v>
      </c>
      <c r="E198" s="53">
        <v>9.8841840799068574</v>
      </c>
      <c r="F198" s="53">
        <v>10.460891183782749</v>
      </c>
      <c r="G198" s="53">
        <v>11.596047312471928</v>
      </c>
      <c r="H198" s="53">
        <v>11.017016857074378</v>
      </c>
      <c r="I198" s="53">
        <v>14.689718342111288</v>
      </c>
      <c r="J198" s="53">
        <v>11.629917855598789</v>
      </c>
      <c r="K198" s="53">
        <v>12.16309606081548</v>
      </c>
    </row>
    <row r="199" spans="2:11" ht="15" x14ac:dyDescent="0.3">
      <c r="B199" s="51" t="s">
        <v>303</v>
      </c>
      <c r="C199" s="53">
        <v>9.529437043403524</v>
      </c>
      <c r="D199" s="53">
        <v>11.703276917536911</v>
      </c>
      <c r="E199" s="53">
        <v>9.458573675930781</v>
      </c>
      <c r="F199" s="53">
        <v>10.230891719745223</v>
      </c>
      <c r="G199" s="53">
        <v>10.930735930735931</v>
      </c>
      <c r="H199" s="53">
        <v>10.498598488065912</v>
      </c>
      <c r="I199" s="53">
        <v>14.019715224534501</v>
      </c>
      <c r="J199" s="53">
        <v>11.217401207151804</v>
      </c>
      <c r="K199" s="53">
        <v>11.858974358974358</v>
      </c>
    </row>
    <row r="200" spans="2:11" ht="15" x14ac:dyDescent="0.3">
      <c r="B200" s="51" t="s">
        <v>304</v>
      </c>
      <c r="C200" s="53">
        <v>9.2460099064391859</v>
      </c>
      <c r="D200" s="53">
        <v>11.108352984982004</v>
      </c>
      <c r="E200" s="53">
        <v>9.0600840906008404</v>
      </c>
      <c r="F200" s="53">
        <v>9.866892034650327</v>
      </c>
      <c r="G200" s="53">
        <v>10.613531646592838</v>
      </c>
      <c r="H200" s="53">
        <v>9.5714787495609404</v>
      </c>
      <c r="I200" s="53">
        <v>13.129405840886205</v>
      </c>
      <c r="J200" s="53">
        <v>10.96743295019157</v>
      </c>
      <c r="K200" s="53">
        <v>11.422278162366268</v>
      </c>
    </row>
    <row r="201" spans="2:11" ht="15" x14ac:dyDescent="0.3">
      <c r="B201" s="51" t="s">
        <v>305</v>
      </c>
      <c r="C201" s="53">
        <v>8.7961404689778977</v>
      </c>
      <c r="D201" s="53">
        <v>10.841403597031819</v>
      </c>
      <c r="E201" s="53">
        <v>8.5870307167235502</v>
      </c>
      <c r="F201" s="53">
        <v>9.4130434782608692</v>
      </c>
      <c r="G201" s="53">
        <v>10.27929267889605</v>
      </c>
      <c r="H201" s="53">
        <v>9.0075512405609484</v>
      </c>
      <c r="I201" s="53">
        <v>12.331809274983671</v>
      </c>
      <c r="J201" s="53">
        <v>10.854616895874264</v>
      </c>
      <c r="K201" s="53">
        <v>10.751895534962088</v>
      </c>
    </row>
    <row r="202" spans="2:11" ht="15" x14ac:dyDescent="0.3">
      <c r="B202" s="51" t="s">
        <v>306</v>
      </c>
      <c r="C202" s="53">
        <v>8.0357142857142865</v>
      </c>
      <c r="D202" s="53">
        <v>9.8798915149166984</v>
      </c>
      <c r="E202" s="53">
        <v>7.9320501404205768</v>
      </c>
      <c r="F202" s="53">
        <v>9.0096132349653484</v>
      </c>
      <c r="G202" s="53">
        <v>9.985782386886342</v>
      </c>
      <c r="H202" s="53">
        <v>8.4873873053455959</v>
      </c>
      <c r="I202" s="53">
        <v>11.693548387096774</v>
      </c>
      <c r="J202" s="53">
        <v>10.370463709677418</v>
      </c>
      <c r="K202" s="53">
        <v>10.072765072765073</v>
      </c>
    </row>
    <row r="203" spans="2:11" ht="15" x14ac:dyDescent="0.3">
      <c r="B203" s="51" t="s">
        <v>307</v>
      </c>
      <c r="C203" s="53">
        <v>7.851145904243249</v>
      </c>
      <c r="D203" s="53">
        <v>9.7064268711980954</v>
      </c>
      <c r="E203" s="53">
        <v>7.5042676681461256</v>
      </c>
      <c r="F203" s="53">
        <v>9.0114942528735629</v>
      </c>
      <c r="G203" s="53">
        <v>9.800068352699931</v>
      </c>
      <c r="H203" s="53">
        <v>8.2181476257639865</v>
      </c>
      <c r="I203" s="53">
        <v>11.533224400871459</v>
      </c>
      <c r="J203" s="53">
        <v>10.129503782536222</v>
      </c>
      <c r="K203" s="53">
        <v>9.7866077998528329</v>
      </c>
    </row>
    <row r="204" spans="2:11" ht="15" x14ac:dyDescent="0.3">
      <c r="B204" s="51" t="s">
        <v>308</v>
      </c>
      <c r="C204" s="53">
        <v>7.5119508308672893</v>
      </c>
      <c r="D204" s="53">
        <v>9.5084609186140217</v>
      </c>
      <c r="E204" s="53">
        <v>7.2738469960312022</v>
      </c>
      <c r="F204" s="53">
        <v>8.9390731592566457</v>
      </c>
      <c r="G204" s="53">
        <v>9.6454999139562894</v>
      </c>
      <c r="H204" s="53">
        <v>8.2824760244115083</v>
      </c>
      <c r="I204" s="53">
        <v>11.066537557061833</v>
      </c>
      <c r="J204" s="53">
        <v>10.124287933713102</v>
      </c>
      <c r="K204" s="53">
        <v>9.4597480247704464</v>
      </c>
    </row>
    <row r="205" spans="2:11" ht="15" x14ac:dyDescent="0.3">
      <c r="B205" s="51" t="s">
        <v>309</v>
      </c>
      <c r="C205" s="53">
        <v>7.0389488503050215</v>
      </c>
      <c r="D205" s="53">
        <v>9.2347921827690609</v>
      </c>
      <c r="E205" s="53">
        <v>6.8307692307692305</v>
      </c>
      <c r="F205" s="53">
        <v>8.827085852478838</v>
      </c>
      <c r="G205" s="53">
        <v>9.2361235052650379</v>
      </c>
      <c r="H205" s="53">
        <v>7.785817655571635</v>
      </c>
      <c r="I205" s="53">
        <v>10.585585585585585</v>
      </c>
      <c r="J205" s="53">
        <v>9.8458676587828862</v>
      </c>
      <c r="K205" s="53">
        <v>9.518623393596167</v>
      </c>
    </row>
    <row r="206" spans="2:11" ht="15" x14ac:dyDescent="0.3">
      <c r="B206" s="51" t="s">
        <v>310</v>
      </c>
      <c r="C206" s="53">
        <v>6.878680800942286</v>
      </c>
      <c r="D206" s="53">
        <v>8.5247796561190583</v>
      </c>
      <c r="E206" s="53">
        <v>6.3549888686500706</v>
      </c>
      <c r="F206" s="53">
        <v>8.3250743310208133</v>
      </c>
      <c r="G206" s="53">
        <v>9.2314730100640432</v>
      </c>
      <c r="H206" s="53">
        <v>7.5459193334595724</v>
      </c>
      <c r="I206" s="53">
        <v>10.38650737877723</v>
      </c>
      <c r="J206" s="53">
        <v>9.3728927848954822</v>
      </c>
      <c r="K206" s="53">
        <v>8.9592564573651785</v>
      </c>
    </row>
    <row r="207" spans="2:11" ht="15" x14ac:dyDescent="0.3">
      <c r="B207" s="51" t="s">
        <v>311</v>
      </c>
      <c r="C207" s="53">
        <v>6.988352745424292</v>
      </c>
      <c r="D207" s="53">
        <v>8.4669192655202572</v>
      </c>
      <c r="E207" s="53">
        <v>5.9748639021439613</v>
      </c>
      <c r="F207" s="53">
        <v>8.6143243908442031</v>
      </c>
      <c r="G207" s="53">
        <v>9.0102578319933464</v>
      </c>
      <c r="H207" s="53">
        <v>7.5424202871527122</v>
      </c>
      <c r="I207" s="53">
        <v>10.004251098200369</v>
      </c>
      <c r="J207" s="53">
        <v>8.9409481563626283</v>
      </c>
      <c r="K207" s="53">
        <v>8.9674213141910535</v>
      </c>
    </row>
    <row r="208" spans="2:11" ht="15" x14ac:dyDescent="0.3">
      <c r="B208" s="51" t="s">
        <v>312</v>
      </c>
      <c r="C208" s="53">
        <v>6.8957289429730384</v>
      </c>
      <c r="D208" s="53">
        <v>8.4158415841584162</v>
      </c>
      <c r="E208" s="53">
        <v>5.9219103822136825</v>
      </c>
      <c r="F208" s="53">
        <v>8.7388535031847141</v>
      </c>
      <c r="G208" s="53">
        <v>9.3309694877297744</v>
      </c>
      <c r="H208" s="53">
        <v>7.3205200678349343</v>
      </c>
      <c r="I208" s="53">
        <v>9.8269994327850263</v>
      </c>
      <c r="J208" s="53">
        <v>8.4469051675184552</v>
      </c>
      <c r="K208" s="53">
        <v>8.754842280022137</v>
      </c>
    </row>
    <row r="209" spans="2:11" ht="15" x14ac:dyDescent="0.3">
      <c r="B209" s="51" t="s">
        <v>313</v>
      </c>
      <c r="C209" s="53">
        <v>7.1360038378508035</v>
      </c>
      <c r="D209" s="53">
        <v>8.9224331191152295</v>
      </c>
      <c r="E209" s="53">
        <v>5.8407946278679352</v>
      </c>
      <c r="F209" s="53">
        <v>8.8152145977897707</v>
      </c>
      <c r="G209" s="53">
        <v>9.2502619796132226</v>
      </c>
      <c r="H209" s="53">
        <v>7.1421850004704996</v>
      </c>
      <c r="I209" s="53">
        <v>9.7009586493060525</v>
      </c>
      <c r="J209" s="53">
        <v>8.4648493543758967</v>
      </c>
      <c r="K209" s="53">
        <v>8.6751849361129789</v>
      </c>
    </row>
    <row r="210" spans="2:11" ht="15" x14ac:dyDescent="0.3">
      <c r="B210" s="51" t="s">
        <v>314</v>
      </c>
      <c r="C210" s="53">
        <v>7.1566265060240966</v>
      </c>
      <c r="D210" s="53">
        <v>9.0854210685179595</v>
      </c>
      <c r="E210" s="53">
        <v>5.7908505974687126</v>
      </c>
      <c r="F210" s="53">
        <v>8.6161879895561366</v>
      </c>
      <c r="G210" s="53">
        <v>9.0637642072818334</v>
      </c>
      <c r="H210" s="53">
        <v>7.3529411764705888</v>
      </c>
      <c r="I210" s="53">
        <v>9.8885188938757782</v>
      </c>
      <c r="J210" s="53">
        <v>8.6251435132032146</v>
      </c>
      <c r="K210" s="53">
        <v>8.7357874591917142</v>
      </c>
    </row>
    <row r="211" spans="2:11" ht="15" x14ac:dyDescent="0.3">
      <c r="B211" s="51" t="s">
        <v>315</v>
      </c>
      <c r="C211" s="53">
        <v>6.9672131147540979</v>
      </c>
      <c r="D211" s="53">
        <v>9.5063426562738798</v>
      </c>
      <c r="E211" s="53">
        <v>5.8162684869169512</v>
      </c>
      <c r="F211" s="53">
        <v>8.8530655391120519</v>
      </c>
      <c r="G211" s="53">
        <v>9.0683845391476705</v>
      </c>
      <c r="H211" s="53">
        <v>7.2049574546799846</v>
      </c>
      <c r="I211" s="53">
        <v>10.324269303475353</v>
      </c>
      <c r="J211" s="53">
        <v>8.5836277974087167</v>
      </c>
      <c r="K211" s="53">
        <v>8.9101123595505616</v>
      </c>
    </row>
    <row r="212" spans="2:11" ht="15" x14ac:dyDescent="0.3">
      <c r="B212" s="51" t="s">
        <v>316</v>
      </c>
      <c r="C212" s="53">
        <v>6.8393656942258811</v>
      </c>
      <c r="D212" s="53">
        <v>9.5597290640394093</v>
      </c>
      <c r="E212" s="53">
        <v>5.713876557353573</v>
      </c>
      <c r="F212" s="53">
        <v>9.2137260199945956</v>
      </c>
      <c r="G212" s="53">
        <v>9.1479820627802688</v>
      </c>
      <c r="H212" s="53">
        <v>7.4837511606313827</v>
      </c>
      <c r="I212" s="53">
        <v>10.406091370558377</v>
      </c>
      <c r="J212" s="53">
        <v>8.4232613908872906</v>
      </c>
      <c r="K212" s="53">
        <v>8.9697243560777231</v>
      </c>
    </row>
    <row r="213" spans="2:11" ht="15" x14ac:dyDescent="0.3">
      <c r="B213" s="51" t="s">
        <v>317</v>
      </c>
      <c r="C213" s="53">
        <v>6.5553795540392352</v>
      </c>
      <c r="D213" s="53">
        <v>9.4878380420003019</v>
      </c>
      <c r="E213" s="53">
        <v>5.973724323147275</v>
      </c>
      <c r="F213" s="53">
        <v>9.0383025626894451</v>
      </c>
      <c r="G213" s="53">
        <v>9.3463591499647496</v>
      </c>
      <c r="H213" s="53">
        <v>7.8108648082960714</v>
      </c>
      <c r="I213" s="53">
        <v>10.624048706240487</v>
      </c>
      <c r="J213" s="53">
        <v>8.7972091612316081</v>
      </c>
      <c r="K213" s="53">
        <v>9.1253443526170805</v>
      </c>
    </row>
    <row r="214" spans="2:11" ht="15" x14ac:dyDescent="0.3">
      <c r="B214" s="51" t="s">
        <v>318</v>
      </c>
      <c r="C214" s="53">
        <v>6.4239303665563323</v>
      </c>
      <c r="D214" s="53">
        <v>9.8529634682431411</v>
      </c>
      <c r="E214" s="53">
        <v>6.1127726311182435</v>
      </c>
      <c r="F214" s="53">
        <v>8.9255735870173485</v>
      </c>
      <c r="G214" s="53">
        <v>9.2789716810604528</v>
      </c>
      <c r="H214" s="53">
        <v>8.0627863897825875</v>
      </c>
      <c r="I214" s="53">
        <v>11.139661426844015</v>
      </c>
      <c r="J214" s="53">
        <v>9.446204919269654</v>
      </c>
      <c r="K214" s="53">
        <v>9.4431818181818183</v>
      </c>
    </row>
    <row r="215" spans="2:11" ht="15" x14ac:dyDescent="0.3">
      <c r="B215" s="51" t="s">
        <v>319</v>
      </c>
      <c r="C215" s="53">
        <v>6.266157823464237</v>
      </c>
      <c r="D215" s="53">
        <v>10.158875649251451</v>
      </c>
      <c r="E215" s="53">
        <v>6.2436914203316514</v>
      </c>
      <c r="F215" s="53">
        <v>8.953129385349424</v>
      </c>
      <c r="G215" s="53">
        <v>8.7971457696228335</v>
      </c>
      <c r="H215" s="53">
        <v>8.3062511948002289</v>
      </c>
      <c r="I215" s="53">
        <v>11.308369386841713</v>
      </c>
      <c r="J215" s="53">
        <v>9.5997592536864289</v>
      </c>
      <c r="K215" s="53">
        <v>9.6851745850028621</v>
      </c>
    </row>
    <row r="216" spans="2:11" ht="15" x14ac:dyDescent="0.3">
      <c r="B216" s="51" t="s">
        <v>320</v>
      </c>
      <c r="C216" s="53">
        <v>6.2979656474601047</v>
      </c>
      <c r="D216" s="53">
        <v>10.091885999065566</v>
      </c>
      <c r="E216" s="53">
        <v>6.2273920136179868</v>
      </c>
      <c r="F216" s="53">
        <v>9.1011871113623517</v>
      </c>
      <c r="G216" s="53">
        <v>8.5726047133889072</v>
      </c>
      <c r="H216" s="53">
        <v>8.5528178986122914</v>
      </c>
      <c r="I216" s="53">
        <v>11.724036481318034</v>
      </c>
      <c r="J216" s="53">
        <v>10.025824092359107</v>
      </c>
      <c r="K216" s="53">
        <v>9.7926927041575986</v>
      </c>
    </row>
    <row r="217" spans="2:11" ht="15" x14ac:dyDescent="0.3">
      <c r="B217" s="51" t="s">
        <v>321</v>
      </c>
      <c r="C217" s="53">
        <v>6.3247863247863245</v>
      </c>
      <c r="D217" s="53">
        <v>10.175492610837439</v>
      </c>
      <c r="E217" s="53">
        <v>6.3752020805510652</v>
      </c>
      <c r="F217" s="53">
        <v>9.2780597856739995</v>
      </c>
      <c r="G217" s="53">
        <v>8.849003443598038</v>
      </c>
      <c r="H217" s="53">
        <v>8.45229151014275</v>
      </c>
      <c r="I217" s="53">
        <v>11.695215593620793</v>
      </c>
      <c r="J217" s="53">
        <v>10.07479774080293</v>
      </c>
      <c r="K217" s="53">
        <v>9.8196166854565945</v>
      </c>
    </row>
    <row r="218" spans="2:11" ht="15" x14ac:dyDescent="0.3">
      <c r="B218" s="51" t="s">
        <v>322</v>
      </c>
      <c r="C218" s="53">
        <v>6.5251859982924749</v>
      </c>
      <c r="D218" s="53">
        <v>9.8490623570666269</v>
      </c>
      <c r="E218" s="53">
        <v>6.4213109008061693</v>
      </c>
      <c r="F218" s="53">
        <v>9.4886363636363633</v>
      </c>
      <c r="G218" s="53">
        <v>8.9699969068976184</v>
      </c>
      <c r="H218" s="53">
        <v>8.8670880105650411</v>
      </c>
      <c r="I218" s="53">
        <v>11.734846222753061</v>
      </c>
      <c r="J218" s="53">
        <v>10.115118956254797</v>
      </c>
      <c r="K218" s="53">
        <v>10.044843049327353</v>
      </c>
    </row>
    <row r="219" spans="2:11" ht="15" x14ac:dyDescent="0.3">
      <c r="B219" s="51" t="s">
        <v>323</v>
      </c>
      <c r="C219" s="53">
        <v>6.8301012318575438</v>
      </c>
      <c r="D219" s="53">
        <v>10.499058380414313</v>
      </c>
      <c r="E219" s="53">
        <v>6.7633533781393709</v>
      </c>
      <c r="F219" s="53">
        <v>9.4660894660894677</v>
      </c>
      <c r="G219" s="53">
        <v>8.843817564089365</v>
      </c>
      <c r="H219" s="53">
        <v>9.7527472527472536</v>
      </c>
      <c r="I219" s="53">
        <v>12.168763878608438</v>
      </c>
      <c r="J219" s="53">
        <v>10.475754803293686</v>
      </c>
      <c r="K219" s="53">
        <v>10.406832996178917</v>
      </c>
    </row>
    <row r="220" spans="2:11" ht="15" x14ac:dyDescent="0.3">
      <c r="B220" s="51" t="s">
        <v>324</v>
      </c>
      <c r="C220" s="53">
        <v>7.2439024390243896</v>
      </c>
      <c r="D220" s="53">
        <v>10.921177587844255</v>
      </c>
      <c r="E220" s="53">
        <v>6.8676368676368673</v>
      </c>
      <c r="F220" s="53">
        <v>9.9883177570093462</v>
      </c>
      <c r="G220" s="53">
        <v>8.7581429014579673</v>
      </c>
      <c r="H220" s="53">
        <v>10.01542317331791</v>
      </c>
      <c r="I220" s="53">
        <v>12.523554138280909</v>
      </c>
      <c r="J220" s="53">
        <v>10.611811143160772</v>
      </c>
      <c r="K220" s="53">
        <v>10.685172945582726</v>
      </c>
    </row>
    <row r="221" spans="2:11" ht="15" x14ac:dyDescent="0.3">
      <c r="B221" s="51" t="s">
        <v>325</v>
      </c>
      <c r="C221" s="53">
        <v>7.2957198443579774</v>
      </c>
      <c r="D221" s="53">
        <v>11.304347826086957</v>
      </c>
      <c r="E221" s="53">
        <v>7.1920639294571505</v>
      </c>
      <c r="F221" s="53">
        <v>10.281195079086116</v>
      </c>
      <c r="G221" s="53">
        <v>8.8741447232013275</v>
      </c>
      <c r="H221" s="53">
        <v>10.149654643131235</v>
      </c>
      <c r="I221" s="53">
        <v>12.820141802922876</v>
      </c>
      <c r="J221" s="53">
        <v>10.589135424636572</v>
      </c>
      <c r="K221" s="53">
        <v>10.883525243578388</v>
      </c>
    </row>
    <row r="222" spans="2:11" ht="15" x14ac:dyDescent="0.3">
      <c r="B222" s="51" t="s">
        <v>326</v>
      </c>
      <c r="C222" s="53">
        <v>7.5842362185974528</v>
      </c>
      <c r="D222" s="53">
        <v>11.691581431943352</v>
      </c>
      <c r="E222" s="53">
        <v>7.4548349138229391</v>
      </c>
      <c r="F222" s="53">
        <v>10.520129297678519</v>
      </c>
      <c r="G222" s="53">
        <v>9.1520437112535458</v>
      </c>
      <c r="H222" s="53">
        <v>10.603074497437918</v>
      </c>
      <c r="I222" s="53">
        <v>12.836290784201488</v>
      </c>
      <c r="J222" s="53">
        <v>10.297029702970297</v>
      </c>
      <c r="K222" s="53">
        <v>10.66915723546863</v>
      </c>
    </row>
    <row r="223" spans="2:11" ht="15" x14ac:dyDescent="0.3">
      <c r="B223" s="51" t="s">
        <v>327</v>
      </c>
      <c r="C223" s="53">
        <v>7.6417910447761193</v>
      </c>
      <c r="D223" s="53">
        <v>11.620043037196433</v>
      </c>
      <c r="E223" s="53">
        <v>7.7432712215320914</v>
      </c>
      <c r="F223" s="53">
        <v>10.420264824409903</v>
      </c>
      <c r="G223" s="53">
        <v>9.2573330559600588</v>
      </c>
      <c r="H223" s="53">
        <v>10.8225526163352</v>
      </c>
      <c r="I223" s="53">
        <v>13.070213070213072</v>
      </c>
      <c r="J223" s="53">
        <v>10.328495034377386</v>
      </c>
      <c r="K223" s="53">
        <v>10.723626852659111</v>
      </c>
    </row>
    <row r="224" spans="2:11" ht="15" x14ac:dyDescent="0.3">
      <c r="B224" s="51" t="s">
        <v>328</v>
      </c>
      <c r="C224" s="53">
        <v>7.6215195847097679</v>
      </c>
      <c r="D224" s="53">
        <v>11.456729288574069</v>
      </c>
      <c r="E224" s="53">
        <v>7.8938273311674845</v>
      </c>
      <c r="F224" s="53">
        <v>10.464784716281722</v>
      </c>
      <c r="G224" s="53">
        <v>9.1992126799958562</v>
      </c>
      <c r="H224" s="53">
        <v>10.817031070195627</v>
      </c>
      <c r="I224" s="53">
        <v>13.372914899632457</v>
      </c>
      <c r="J224" s="53">
        <v>10.497655422780214</v>
      </c>
      <c r="K224" s="53">
        <v>10.865743792573062</v>
      </c>
    </row>
    <row r="225" spans="2:11" ht="15" x14ac:dyDescent="0.3">
      <c r="B225" s="51" t="s">
        <v>329</v>
      </c>
      <c r="C225" s="53">
        <v>7.7730090605627096</v>
      </c>
      <c r="D225" s="53">
        <v>11.643090315560393</v>
      </c>
      <c r="E225" s="53">
        <v>8.0884391461047969</v>
      </c>
      <c r="F225" s="53">
        <v>11.046342174293208</v>
      </c>
      <c r="G225" s="53">
        <v>9.1331432794847434</v>
      </c>
      <c r="H225" s="53">
        <v>10.752997601918466</v>
      </c>
      <c r="I225" s="53">
        <v>13.491840180078785</v>
      </c>
      <c r="J225" s="53">
        <v>10.636692818346409</v>
      </c>
      <c r="K225" s="53">
        <v>10.798018712162905</v>
      </c>
    </row>
    <row r="226" spans="2:11" ht="15" x14ac:dyDescent="0.3">
      <c r="B226" s="51" t="s">
        <v>330</v>
      </c>
      <c r="C226" s="53">
        <v>7.628965851295713</v>
      </c>
      <c r="D226" s="53">
        <v>12.178170905070289</v>
      </c>
      <c r="E226" s="53">
        <v>8.2055969624525389</v>
      </c>
      <c r="F226" s="53">
        <v>11.882352941176471</v>
      </c>
      <c r="G226" s="53">
        <v>9.6221770309322476</v>
      </c>
      <c r="H226" s="53">
        <v>10.479013289989483</v>
      </c>
      <c r="I226" s="53">
        <v>13.697277472139934</v>
      </c>
      <c r="J226" s="53">
        <v>10.941358024691358</v>
      </c>
      <c r="K226" s="53">
        <v>10.854529228023203</v>
      </c>
    </row>
    <row r="227" spans="2:11" ht="15" x14ac:dyDescent="0.3">
      <c r="B227" s="51" t="s">
        <v>331</v>
      </c>
      <c r="C227" s="53">
        <v>7.6680034026005597</v>
      </c>
      <c r="D227" s="53">
        <v>12.374686716791979</v>
      </c>
      <c r="E227" s="53">
        <v>8.1881655970096627</v>
      </c>
      <c r="F227" s="53">
        <v>12.519177661859466</v>
      </c>
      <c r="G227" s="53">
        <v>10.075431034482758</v>
      </c>
      <c r="H227" s="53">
        <v>10.523250169886419</v>
      </c>
      <c r="I227" s="53">
        <v>13.446833068821237</v>
      </c>
      <c r="J227" s="53">
        <v>11.36259366875669</v>
      </c>
      <c r="K227" s="53">
        <v>10.679172787885637</v>
      </c>
    </row>
    <row r="228" spans="2:11" ht="15" x14ac:dyDescent="0.3">
      <c r="B228" s="51" t="s">
        <v>332</v>
      </c>
      <c r="C228" s="53">
        <v>7.4375151662217904</v>
      </c>
      <c r="D228" s="53">
        <v>12.329625567914773</v>
      </c>
      <c r="E228" s="53">
        <v>8.2108604153729399</v>
      </c>
      <c r="F228" s="53">
        <v>12.439024390243903</v>
      </c>
      <c r="G228" s="53">
        <v>10.190671119250243</v>
      </c>
      <c r="H228" s="53">
        <v>10.479676362935852</v>
      </c>
      <c r="I228" s="53">
        <v>13.34493762692196</v>
      </c>
      <c r="J228" s="53">
        <v>11.580381471389646</v>
      </c>
      <c r="K228" s="53">
        <v>10.407495202618806</v>
      </c>
    </row>
    <row r="229" spans="2:11" ht="15" x14ac:dyDescent="0.3">
      <c r="B229" s="51" t="s">
        <v>333</v>
      </c>
      <c r="C229" s="53">
        <v>7.6400679117147705</v>
      </c>
      <c r="D229" s="53">
        <v>12.286424355389872</v>
      </c>
      <c r="E229" s="53">
        <v>8.1783369803063461</v>
      </c>
      <c r="F229" s="53">
        <v>13.265610994920824</v>
      </c>
      <c r="G229" s="53">
        <v>10.52687941743414</v>
      </c>
      <c r="H229" s="53">
        <v>10.539796983208424</v>
      </c>
      <c r="I229" s="53">
        <v>13.498379015620396</v>
      </c>
      <c r="J229" s="53">
        <v>12.126245847176079</v>
      </c>
      <c r="K229" s="53">
        <v>10.844324202457447</v>
      </c>
    </row>
    <row r="230" spans="2:11" ht="15" x14ac:dyDescent="0.3">
      <c r="B230" s="51" t="s">
        <v>334</v>
      </c>
      <c r="C230" s="53">
        <v>7.5863735201739555</v>
      </c>
      <c r="D230" s="53">
        <v>12.323232323232324</v>
      </c>
      <c r="E230" s="53">
        <v>8.2235501833491771</v>
      </c>
      <c r="F230" s="53">
        <v>13.738401676144868</v>
      </c>
      <c r="G230" s="53">
        <v>11.028380274090861</v>
      </c>
      <c r="H230" s="53">
        <v>10.772474602261836</v>
      </c>
      <c r="I230" s="53">
        <v>13.569321533923304</v>
      </c>
      <c r="J230" s="53">
        <v>12.693726937269373</v>
      </c>
      <c r="K230" s="53">
        <v>10.827810850275188</v>
      </c>
    </row>
    <row r="231" spans="2:11" ht="15" x14ac:dyDescent="0.3">
      <c r="B231" s="51" t="s">
        <v>335</v>
      </c>
      <c r="C231" s="53">
        <v>7.777507302823758</v>
      </c>
      <c r="D231" s="53">
        <v>12.642244738893218</v>
      </c>
      <c r="E231" s="53">
        <v>8.432112068965516</v>
      </c>
      <c r="F231" s="53">
        <v>14.857651245551601</v>
      </c>
      <c r="G231" s="53">
        <v>11.062837766239271</v>
      </c>
      <c r="H231" s="53">
        <v>11.099476439790577</v>
      </c>
      <c r="I231" s="53">
        <v>13.541355628545833</v>
      </c>
      <c r="J231" s="53">
        <v>12.81022440184277</v>
      </c>
      <c r="K231" s="53">
        <v>10.736982941242056</v>
      </c>
    </row>
    <row r="232" spans="2:11" ht="15" x14ac:dyDescent="0.3">
      <c r="B232" s="51" t="s">
        <v>336</v>
      </c>
      <c r="C232" s="53">
        <v>7.773210831721471</v>
      </c>
      <c r="D232" s="53">
        <v>12.577639751552795</v>
      </c>
      <c r="E232" s="53">
        <v>8.694770976895013</v>
      </c>
      <c r="F232" s="53">
        <v>14.492334393983223</v>
      </c>
      <c r="G232" s="53">
        <v>11.683231127088179</v>
      </c>
      <c r="H232" s="53">
        <v>11.337868480725625</v>
      </c>
      <c r="I232" s="53">
        <v>13.711869525823014</v>
      </c>
      <c r="J232" s="53">
        <v>13.237686732731843</v>
      </c>
      <c r="K232" s="53">
        <v>10.817172962672347</v>
      </c>
    </row>
    <row r="233" spans="2:11" ht="15" x14ac:dyDescent="0.3">
      <c r="B233" s="51" t="s">
        <v>337</v>
      </c>
      <c r="C233" s="53">
        <v>8.4641390968365133</v>
      </c>
      <c r="D233" s="53">
        <v>12.921174652241113</v>
      </c>
      <c r="E233" s="53">
        <v>9.1217132014095963</v>
      </c>
      <c r="F233" s="53">
        <v>14.862914862914863</v>
      </c>
      <c r="G233" s="53">
        <v>12.023277564169179</v>
      </c>
      <c r="H233" s="53">
        <v>11.909262759924385</v>
      </c>
      <c r="I233" s="53">
        <v>14.500306560392398</v>
      </c>
      <c r="J233" s="53">
        <v>13.507109004739338</v>
      </c>
      <c r="K233" s="53">
        <v>10.765765765765765</v>
      </c>
    </row>
    <row r="234" spans="2:11" ht="15" x14ac:dyDescent="0.3">
      <c r="B234" s="51" t="s">
        <v>338</v>
      </c>
      <c r="C234" s="53">
        <v>8.7252327524468853</v>
      </c>
      <c r="D234" s="53">
        <v>12.998160637645617</v>
      </c>
      <c r="E234" s="53">
        <v>9.4693098984944477</v>
      </c>
      <c r="F234" s="53">
        <v>15.373521776752236</v>
      </c>
      <c r="G234" s="53">
        <v>12.099066179455949</v>
      </c>
      <c r="H234" s="53">
        <v>12.1939736346516</v>
      </c>
      <c r="I234" s="53">
        <v>14.826593972436772</v>
      </c>
      <c r="J234" s="53">
        <v>13.832431642052931</v>
      </c>
      <c r="K234" s="53">
        <v>10.940672230994812</v>
      </c>
    </row>
    <row r="235" spans="2:11" ht="15" x14ac:dyDescent="0.3">
      <c r="B235" s="51" t="s">
        <v>339</v>
      </c>
      <c r="C235" s="53">
        <v>8.8585017835909632</v>
      </c>
      <c r="D235" s="53">
        <v>13.726400495202723</v>
      </c>
      <c r="E235" s="53">
        <v>9.7926744989633718</v>
      </c>
      <c r="F235" s="53">
        <v>15.748930099857347</v>
      </c>
      <c r="G235" s="53">
        <v>12.37748812771547</v>
      </c>
      <c r="H235" s="53">
        <v>12.862752609903266</v>
      </c>
      <c r="I235" s="53">
        <v>15.120481927710843</v>
      </c>
      <c r="J235" s="53">
        <v>13.891741235147425</v>
      </c>
      <c r="K235" s="53">
        <v>11.27886323268206</v>
      </c>
    </row>
    <row r="236" spans="2:11" ht="15" x14ac:dyDescent="0.3">
      <c r="B236" s="51" t="s">
        <v>340</v>
      </c>
      <c r="C236" s="53">
        <v>8.9154300880685238</v>
      </c>
      <c r="D236" s="53">
        <v>14.480831910600653</v>
      </c>
      <c r="E236" s="53">
        <v>9.9833955998339565</v>
      </c>
      <c r="F236" s="53">
        <v>15.841297422531134</v>
      </c>
      <c r="G236" s="53">
        <v>12.632642748863063</v>
      </c>
      <c r="H236" s="53">
        <v>13.440651667959658</v>
      </c>
      <c r="I236" s="53">
        <v>15.036583544870838</v>
      </c>
      <c r="J236" s="53">
        <v>14.139194139194139</v>
      </c>
      <c r="K236" s="53">
        <v>11.712818222420724</v>
      </c>
    </row>
    <row r="237" spans="2:11" ht="15" x14ac:dyDescent="0.3">
      <c r="B237" s="51" t="s">
        <v>341</v>
      </c>
      <c r="C237" s="53">
        <v>9.1334613538166103</v>
      </c>
      <c r="D237" s="53">
        <v>14.514637904468414</v>
      </c>
      <c r="E237" s="53">
        <v>10.13360739979445</v>
      </c>
      <c r="F237" s="53">
        <v>16.002327611288912</v>
      </c>
      <c r="G237" s="53">
        <v>12.702265372168284</v>
      </c>
      <c r="H237" s="53">
        <v>13.858082245558936</v>
      </c>
      <c r="I237" s="53">
        <v>14.74675033617212</v>
      </c>
      <c r="J237" s="53">
        <v>14.445425125036776</v>
      </c>
      <c r="K237" s="53">
        <v>11.862203444913877</v>
      </c>
    </row>
    <row r="238" spans="2:11" ht="15" x14ac:dyDescent="0.3">
      <c r="B238" s="51" t="s">
        <v>342</v>
      </c>
      <c r="C238" s="53">
        <v>9.2461223999038111</v>
      </c>
      <c r="D238" s="53">
        <v>14.67116357504216</v>
      </c>
      <c r="E238" s="53">
        <v>10.263589183283257</v>
      </c>
      <c r="F238" s="53">
        <v>15.475487300649734</v>
      </c>
      <c r="G238" s="53">
        <v>12.891419276128508</v>
      </c>
      <c r="H238" s="53">
        <v>14.373058033476996</v>
      </c>
      <c r="I238" s="53">
        <v>14.74482963844666</v>
      </c>
      <c r="J238" s="53">
        <v>14.384949348769899</v>
      </c>
      <c r="K238" s="53">
        <v>12.181798317491532</v>
      </c>
    </row>
    <row r="239" spans="2:11" ht="15" x14ac:dyDescent="0.3">
      <c r="B239" s="51" t="s">
        <v>343</v>
      </c>
      <c r="C239" s="53">
        <v>9.7255369928400963</v>
      </c>
      <c r="D239" s="53">
        <v>14.841698841698841</v>
      </c>
      <c r="E239" s="53">
        <v>10.455071083599755</v>
      </c>
      <c r="F239" s="53">
        <v>15.818876800940901</v>
      </c>
      <c r="G239" s="53">
        <v>13.163223977318752</v>
      </c>
      <c r="H239" s="53">
        <v>14.736951118475558</v>
      </c>
      <c r="I239" s="53">
        <v>14.672855217846983</v>
      </c>
      <c r="J239" s="53">
        <v>14.438967816758479</v>
      </c>
      <c r="K239" s="53">
        <v>12.590006545930613</v>
      </c>
    </row>
    <row r="240" spans="2:11" ht="15" x14ac:dyDescent="0.3">
      <c r="B240" s="51" t="s">
        <v>344</v>
      </c>
      <c r="C240" s="53">
        <v>9.8893166506256023</v>
      </c>
      <c r="D240" s="53">
        <v>14.801500468896531</v>
      </c>
      <c r="E240" s="53">
        <v>10.816004392286048</v>
      </c>
      <c r="F240" s="53">
        <v>16.214622641509436</v>
      </c>
      <c r="G240" s="53">
        <v>13.387297633872977</v>
      </c>
      <c r="H240" s="53">
        <v>15.343690146839753</v>
      </c>
      <c r="I240" s="53">
        <v>14.63963963963964</v>
      </c>
      <c r="J240" s="53">
        <v>14.885551829712787</v>
      </c>
      <c r="K240" s="53">
        <v>12.860139088199579</v>
      </c>
    </row>
    <row r="241" spans="2:11" ht="15" x14ac:dyDescent="0.3">
      <c r="B241" s="51" t="s">
        <v>345</v>
      </c>
      <c r="C241" s="53">
        <v>10.258293548781982</v>
      </c>
      <c r="D241" s="53">
        <v>15.818002628120894</v>
      </c>
      <c r="E241" s="53">
        <v>10.963227222832053</v>
      </c>
      <c r="F241" s="53">
        <v>16.152502910360887</v>
      </c>
      <c r="G241" s="53">
        <v>13.70067014147431</v>
      </c>
      <c r="H241" s="53">
        <v>14.866996109767639</v>
      </c>
      <c r="I241" s="53">
        <v>14.116934262344744</v>
      </c>
      <c r="J241" s="53">
        <v>15.256975036710719</v>
      </c>
      <c r="K241" s="53">
        <v>13.308361793544121</v>
      </c>
    </row>
    <row r="242" spans="2:11" ht="15" x14ac:dyDescent="0.3">
      <c r="B242" s="51" t="s">
        <v>346</v>
      </c>
      <c r="C242" s="53">
        <v>10.547692307692309</v>
      </c>
      <c r="D242" s="53">
        <v>15.444897959183674</v>
      </c>
      <c r="E242" s="53">
        <v>10.938243087166247</v>
      </c>
      <c r="F242" s="53">
        <v>16.52199074074074</v>
      </c>
      <c r="G242" s="53">
        <v>13.717780690257756</v>
      </c>
      <c r="H242" s="53">
        <v>14.762449319056033</v>
      </c>
      <c r="I242" s="53">
        <v>13.799448022079117</v>
      </c>
      <c r="J242" s="53">
        <v>15.441176470588236</v>
      </c>
      <c r="K242" s="53">
        <v>13.473120678117331</v>
      </c>
    </row>
    <row r="243" spans="2:11" ht="15" x14ac:dyDescent="0.3">
      <c r="B243" s="51" t="s">
        <v>347</v>
      </c>
      <c r="C243" s="53">
        <v>11.124724332271501</v>
      </c>
      <c r="D243" s="53">
        <v>14.831349206349206</v>
      </c>
      <c r="E243" s="53">
        <v>10.995977912604813</v>
      </c>
      <c r="F243" s="53">
        <v>16.263995285798469</v>
      </c>
      <c r="G243" s="53">
        <v>13.77500819940964</v>
      </c>
      <c r="H243" s="53">
        <v>14.597473112665762</v>
      </c>
      <c r="I243" s="53">
        <v>13.811728395061728</v>
      </c>
      <c r="J243" s="53">
        <v>15.169956954133887</v>
      </c>
      <c r="K243" s="53">
        <v>13.472987872105843</v>
      </c>
    </row>
    <row r="244" spans="2:11" ht="15" x14ac:dyDescent="0.3">
      <c r="B244" s="51" t="s">
        <v>348</v>
      </c>
      <c r="C244" s="53">
        <v>11.286958655379708</v>
      </c>
      <c r="D244" s="53">
        <v>14.191527938025384</v>
      </c>
      <c r="E244" s="53">
        <v>10.997407559012144</v>
      </c>
      <c r="F244" s="53">
        <v>16.76300578034682</v>
      </c>
      <c r="G244" s="53">
        <v>13.735017816650469</v>
      </c>
      <c r="H244" s="53">
        <v>14.191278387887834</v>
      </c>
      <c r="I244" s="53">
        <v>13.608823986329035</v>
      </c>
      <c r="J244" s="53">
        <v>14.931855623783136</v>
      </c>
      <c r="K244" s="53">
        <v>13.257321708025932</v>
      </c>
    </row>
    <row r="245" spans="2:11" ht="15" x14ac:dyDescent="0.3">
      <c r="B245" s="51" t="s">
        <v>349</v>
      </c>
      <c r="C245" s="53">
        <v>11.392710596186339</v>
      </c>
      <c r="D245" s="53">
        <v>14.008298755186722</v>
      </c>
      <c r="E245" s="53">
        <v>10.987951807228916</v>
      </c>
      <c r="F245" s="53">
        <v>16.839080459770113</v>
      </c>
      <c r="G245" s="53">
        <v>13.405953408110442</v>
      </c>
      <c r="H245" s="53">
        <v>14.022219825261567</v>
      </c>
      <c r="I245" s="53">
        <v>13.514774494556764</v>
      </c>
      <c r="J245" s="53">
        <v>15.3427144802542</v>
      </c>
      <c r="K245" s="53">
        <v>13.204829954580703</v>
      </c>
    </row>
    <row r="246" spans="2:11" ht="15" x14ac:dyDescent="0.3">
      <c r="B246" s="51" t="s">
        <v>350</v>
      </c>
      <c r="C246" s="53">
        <v>11.230139624458353</v>
      </c>
      <c r="D246" s="53">
        <v>14.029800770132262</v>
      </c>
      <c r="E246" s="53">
        <v>10.974080267558527</v>
      </c>
      <c r="F246" s="53">
        <v>16.78705576422999</v>
      </c>
      <c r="G246" s="53">
        <v>12.821343702743574</v>
      </c>
      <c r="H246" s="53">
        <v>14.012259382729326</v>
      </c>
      <c r="I246" s="53">
        <v>13.747090768037237</v>
      </c>
      <c r="J246" s="53">
        <v>15.497874924104432</v>
      </c>
      <c r="K246" s="53">
        <v>13.096969019125376</v>
      </c>
    </row>
    <row r="247" spans="2:11" ht="15" x14ac:dyDescent="0.3">
      <c r="B247" s="51" t="s">
        <v>351</v>
      </c>
      <c r="C247" s="53">
        <v>11.09745606488878</v>
      </c>
      <c r="D247" s="53">
        <v>14.043876317153222</v>
      </c>
      <c r="E247" s="53">
        <v>11.013527870245769</v>
      </c>
      <c r="F247" s="53">
        <v>16.656874265569918</v>
      </c>
      <c r="G247" s="53">
        <v>12.647247804669092</v>
      </c>
      <c r="H247" s="53">
        <v>13.838945189059606</v>
      </c>
      <c r="I247" s="53">
        <v>13.564371961737494</v>
      </c>
      <c r="J247" s="53">
        <v>15.629343629343628</v>
      </c>
      <c r="K247" s="53">
        <v>13.356164383561644</v>
      </c>
    </row>
    <row r="248" spans="2:11" ht="15" x14ac:dyDescent="0.3">
      <c r="B248" s="51" t="s">
        <v>352</v>
      </c>
      <c r="C248" s="53">
        <v>11.000735835172922</v>
      </c>
      <c r="D248" s="53">
        <v>14.390026714158505</v>
      </c>
      <c r="E248" s="53">
        <v>10.793274262192144</v>
      </c>
      <c r="F248" s="53">
        <v>16.303724928366762</v>
      </c>
      <c r="G248" s="53">
        <v>12.802215358398126</v>
      </c>
      <c r="H248" s="53">
        <v>14.655653532760352</v>
      </c>
      <c r="I248" s="53">
        <v>13.70230211289814</v>
      </c>
      <c r="J248" s="53">
        <v>15.75248281130634</v>
      </c>
      <c r="K248" s="53">
        <v>13.405153265215461</v>
      </c>
    </row>
    <row r="249" spans="2:11" ht="15" x14ac:dyDescent="0.3">
      <c r="B249" s="51" t="s">
        <v>353</v>
      </c>
      <c r="C249" s="53">
        <v>10.673880964092476</v>
      </c>
      <c r="D249" s="53">
        <v>14.173087260347609</v>
      </c>
      <c r="E249" s="53">
        <v>10.629811056682994</v>
      </c>
      <c r="F249" s="53">
        <v>15.845577643330452</v>
      </c>
      <c r="G249" s="53">
        <v>13.201108978460226</v>
      </c>
      <c r="H249" s="53">
        <v>14.500452079566003</v>
      </c>
      <c r="I249" s="53">
        <v>13.914133500470072</v>
      </c>
      <c r="J249" s="53">
        <v>15.649500384319753</v>
      </c>
      <c r="K249" s="53">
        <v>13.772727272727273</v>
      </c>
    </row>
    <row r="250" spans="2:11" ht="15" x14ac:dyDescent="0.3">
      <c r="B250" s="51" t="s">
        <v>354</v>
      </c>
      <c r="C250" s="53">
        <v>10.135802469135804</v>
      </c>
      <c r="D250" s="53">
        <v>13.962670495333812</v>
      </c>
      <c r="E250" s="53">
        <v>10.44943820224719</v>
      </c>
      <c r="F250" s="53">
        <v>16.410256410256409</v>
      </c>
      <c r="G250" s="53">
        <v>13.376938495621902</v>
      </c>
      <c r="H250" s="53">
        <v>13.972633218378016</v>
      </c>
      <c r="I250" s="53">
        <v>13.691969887076539</v>
      </c>
      <c r="J250" s="53">
        <v>15.425038639876352</v>
      </c>
      <c r="K250" s="53">
        <v>13.79193109700816</v>
      </c>
    </row>
    <row r="251" spans="2:11" ht="15" x14ac:dyDescent="0.3">
      <c r="B251" s="51" t="s">
        <v>355</v>
      </c>
      <c r="C251" s="53">
        <v>9.8766924564796916</v>
      </c>
      <c r="D251" s="53">
        <v>14.03414195867026</v>
      </c>
      <c r="E251" s="53">
        <v>10.100296652069501</v>
      </c>
      <c r="F251" s="53">
        <v>16.263995285798469</v>
      </c>
      <c r="G251" s="53">
        <v>13.296220961353175</v>
      </c>
      <c r="H251" s="53">
        <v>13.860006431557508</v>
      </c>
      <c r="I251" s="53">
        <v>13.648458287681953</v>
      </c>
      <c r="J251" s="53">
        <v>15.051769432854273</v>
      </c>
      <c r="K251" s="53">
        <v>13.979834598391299</v>
      </c>
    </row>
    <row r="252" spans="2:11" ht="15" x14ac:dyDescent="0.3">
      <c r="B252" s="51" t="s">
        <v>356</v>
      </c>
      <c r="C252" s="53">
        <v>9.7886810784551859</v>
      </c>
      <c r="D252" s="53">
        <v>13.40941512125535</v>
      </c>
      <c r="E252" s="53">
        <v>10.022570179150797</v>
      </c>
      <c r="F252" s="53">
        <v>16.098707403055229</v>
      </c>
      <c r="G252" s="53">
        <v>13.665265653626468</v>
      </c>
      <c r="H252" s="53">
        <v>13.715973834142225</v>
      </c>
      <c r="I252" s="53">
        <v>13.6235515189477</v>
      </c>
      <c r="J252" s="53">
        <v>14.668721109399074</v>
      </c>
      <c r="K252" s="53">
        <v>13.953488372093023</v>
      </c>
    </row>
    <row r="253" spans="2:11" ht="15" x14ac:dyDescent="0.3">
      <c r="B253" s="51" t="s">
        <v>357</v>
      </c>
      <c r="C253" s="53">
        <v>10.064736777818492</v>
      </c>
      <c r="D253" s="53">
        <v>13.373218370578922</v>
      </c>
      <c r="E253" s="53">
        <v>10.088087248322147</v>
      </c>
      <c r="F253" s="53">
        <v>15.887025595763459</v>
      </c>
      <c r="G253" s="53">
        <v>14.11022937275791</v>
      </c>
      <c r="H253" s="53">
        <v>13.600595491280307</v>
      </c>
      <c r="I253" s="53">
        <v>13.656387665198238</v>
      </c>
      <c r="J253" s="53">
        <v>14.741097807494945</v>
      </c>
      <c r="K253" s="53">
        <v>13.911657559198542</v>
      </c>
    </row>
    <row r="254" spans="2:11" ht="15" x14ac:dyDescent="0.3">
      <c r="B254" s="51" t="s">
        <v>358</v>
      </c>
      <c r="C254" s="53">
        <v>9.9843430085511269</v>
      </c>
      <c r="D254" s="53">
        <v>12.861398282810582</v>
      </c>
      <c r="E254" s="53">
        <v>9.6873255164712457</v>
      </c>
      <c r="F254" s="53">
        <v>15.34564958283671</v>
      </c>
      <c r="G254" s="53">
        <v>14.227686903062905</v>
      </c>
      <c r="H254" s="53">
        <v>13.174089913424428</v>
      </c>
      <c r="I254" s="53">
        <v>13.556942277691109</v>
      </c>
      <c r="J254" s="53">
        <v>13.904494382022472</v>
      </c>
      <c r="K254" s="53">
        <v>13.905325443786982</v>
      </c>
    </row>
    <row r="255" spans="2:11" ht="15" x14ac:dyDescent="0.3">
      <c r="B255" s="51" t="s">
        <v>359</v>
      </c>
      <c r="C255" s="53">
        <v>9.9353603064400282</v>
      </c>
      <c r="D255" s="53">
        <v>11.234151821537473</v>
      </c>
      <c r="E255" s="53">
        <v>9.688001675158791</v>
      </c>
      <c r="F255" s="53">
        <v>14.884696016771489</v>
      </c>
      <c r="G255" s="53">
        <v>14.685468767213838</v>
      </c>
      <c r="H255" s="53">
        <v>12.658098735210119</v>
      </c>
      <c r="I255" s="53">
        <v>13.614661943631603</v>
      </c>
      <c r="J255" s="53">
        <v>13.334382871536524</v>
      </c>
      <c r="K255" s="53">
        <v>13.884785819793205</v>
      </c>
    </row>
    <row r="256" spans="2:11" ht="15" x14ac:dyDescent="0.3">
      <c r="B256" s="51" t="s">
        <v>360</v>
      </c>
      <c r="C256" s="53">
        <v>10.245413390517037</v>
      </c>
      <c r="D256" s="53">
        <v>10.750119445771618</v>
      </c>
      <c r="E256" s="53">
        <v>9.6664782362916899</v>
      </c>
      <c r="F256" s="53">
        <v>14.579552329098608</v>
      </c>
      <c r="G256" s="53">
        <v>14.368246496201989</v>
      </c>
      <c r="H256" s="53">
        <v>12.546163315551908</v>
      </c>
      <c r="I256" s="53">
        <v>13.833870720098265</v>
      </c>
      <c r="J256" s="53">
        <v>13.690476190476192</v>
      </c>
      <c r="K256" s="53">
        <v>13.997797356828192</v>
      </c>
    </row>
    <row r="257" spans="2:11" ht="15" x14ac:dyDescent="0.3">
      <c r="B257" s="51" t="s">
        <v>361</v>
      </c>
      <c r="C257" s="53">
        <v>10.139070486152384</v>
      </c>
      <c r="D257" s="53">
        <v>10.603378921962992</v>
      </c>
      <c r="E257" s="53">
        <v>9.605963791267305</v>
      </c>
      <c r="F257" s="53">
        <v>13.762855414398064</v>
      </c>
      <c r="G257" s="53">
        <v>14.613029247175588</v>
      </c>
      <c r="H257" s="53">
        <v>12.796504369538079</v>
      </c>
      <c r="I257" s="53">
        <v>13.926765742301212</v>
      </c>
      <c r="J257" s="53">
        <v>13.631423691973296</v>
      </c>
      <c r="K257" s="53">
        <v>13.932162192022982</v>
      </c>
    </row>
    <row r="258" spans="2:11" ht="15" x14ac:dyDescent="0.3">
      <c r="B258" s="51" t="s">
        <v>362</v>
      </c>
      <c r="C258" s="53">
        <v>10.229927456043281</v>
      </c>
      <c r="D258" s="53">
        <v>10.528052805280529</v>
      </c>
      <c r="E258" s="53">
        <v>9.7642618047147636</v>
      </c>
      <c r="F258" s="53">
        <v>13.636363636363635</v>
      </c>
      <c r="G258" s="53">
        <v>14.895217624932833</v>
      </c>
      <c r="H258" s="53">
        <v>12.947543713572024</v>
      </c>
      <c r="I258" s="53">
        <v>13.932926829268293</v>
      </c>
      <c r="J258" s="53">
        <v>13.654055737194456</v>
      </c>
      <c r="K258" s="53">
        <v>14.048080209638828</v>
      </c>
    </row>
    <row r="259" spans="2:11" ht="15" x14ac:dyDescent="0.3">
      <c r="B259" s="51" t="s">
        <v>363</v>
      </c>
      <c r="C259" s="53">
        <v>10.281984977219555</v>
      </c>
      <c r="D259" s="53">
        <v>10.819293029402049</v>
      </c>
      <c r="E259" s="53">
        <v>9.5268183094636338</v>
      </c>
      <c r="F259" s="53">
        <v>13.240628778718259</v>
      </c>
      <c r="G259" s="53">
        <v>15.137759949329674</v>
      </c>
      <c r="H259" s="53">
        <v>12.935580601799193</v>
      </c>
      <c r="I259" s="53">
        <v>14.00796080832823</v>
      </c>
      <c r="J259" s="53">
        <v>14.077970297029701</v>
      </c>
      <c r="K259" s="53">
        <v>14.173138419369574</v>
      </c>
    </row>
    <row r="260" spans="2:11" ht="15" x14ac:dyDescent="0.3">
      <c r="B260" s="51" t="s">
        <v>364</v>
      </c>
      <c r="C260" s="53">
        <v>10.017292490118578</v>
      </c>
      <c r="D260" s="53">
        <v>11.090848806366047</v>
      </c>
      <c r="E260" s="53">
        <v>9.5847994370161853</v>
      </c>
      <c r="F260" s="53">
        <v>13.258834189066748</v>
      </c>
      <c r="G260" s="53">
        <v>15.418181818181816</v>
      </c>
      <c r="H260" s="53">
        <v>13.208512379783096</v>
      </c>
      <c r="I260" s="53">
        <v>14.17933130699088</v>
      </c>
      <c r="J260" s="53">
        <v>14.458199602628763</v>
      </c>
      <c r="K260" s="53">
        <v>14.306784660766962</v>
      </c>
    </row>
    <row r="261" spans="2:11" ht="15" x14ac:dyDescent="0.3">
      <c r="B261" s="51" t="s">
        <v>365</v>
      </c>
      <c r="C261" s="53">
        <v>10.712938513768391</v>
      </c>
      <c r="D261" s="53">
        <v>11.318553092182031</v>
      </c>
      <c r="E261" s="53">
        <v>10.064773293472845</v>
      </c>
      <c r="F261" s="53">
        <v>13.640442716123244</v>
      </c>
      <c r="G261" s="53">
        <v>15.562741212057995</v>
      </c>
      <c r="H261" s="53">
        <v>13.436692506459949</v>
      </c>
      <c r="I261" s="53">
        <v>14.360474064953054</v>
      </c>
      <c r="J261" s="53">
        <v>14.806165343297526</v>
      </c>
      <c r="K261" s="53">
        <v>14.292253118205744</v>
      </c>
    </row>
    <row r="262" spans="2:11" ht="15" x14ac:dyDescent="0.3">
      <c r="B262" s="51" t="s">
        <v>366</v>
      </c>
      <c r="C262" s="53">
        <v>10.697376839411387</v>
      </c>
      <c r="D262" s="53">
        <v>12.463450292397662</v>
      </c>
      <c r="E262" s="53">
        <v>9.8928218868988864</v>
      </c>
      <c r="F262" s="53">
        <v>13.902291917973461</v>
      </c>
      <c r="G262" s="53">
        <v>15.559055118110235</v>
      </c>
      <c r="H262" s="53">
        <v>14.054686668794552</v>
      </c>
      <c r="I262" s="53">
        <v>14.936589948332552</v>
      </c>
      <c r="J262" s="53">
        <v>14.735336194563661</v>
      </c>
      <c r="K262" s="53">
        <v>14.979662986635677</v>
      </c>
    </row>
    <row r="263" spans="2:11" ht="15" x14ac:dyDescent="0.3">
      <c r="B263" s="51" t="s">
        <v>367</v>
      </c>
      <c r="C263" s="53">
        <v>10.580778683223386</v>
      </c>
      <c r="D263" s="53">
        <v>12.358086729946026</v>
      </c>
      <c r="E263" s="53">
        <v>9.7574732092498593</v>
      </c>
      <c r="F263" s="53">
        <v>14.165666266506602</v>
      </c>
      <c r="G263" s="53">
        <v>15.23988711194732</v>
      </c>
      <c r="H263" s="53">
        <v>13.947563952871246</v>
      </c>
      <c r="I263" s="53">
        <v>14.80242192479286</v>
      </c>
      <c r="J263" s="53">
        <v>14.40389294403893</v>
      </c>
      <c r="K263" s="53">
        <v>14.850427350427351</v>
      </c>
    </row>
    <row r="264" spans="2:11" ht="15" x14ac:dyDescent="0.3">
      <c r="B264" s="51" t="s">
        <v>368</v>
      </c>
      <c r="C264" s="53">
        <v>10.530371131372801</v>
      </c>
      <c r="D264" s="53">
        <v>12.439297721329847</v>
      </c>
      <c r="E264" s="53">
        <v>9.6821109495117401</v>
      </c>
      <c r="F264" s="53">
        <v>14.432989690721648</v>
      </c>
      <c r="G264" s="53">
        <v>14.957578296847176</v>
      </c>
      <c r="H264" s="53">
        <v>13.959717163059782</v>
      </c>
      <c r="I264" s="53">
        <v>15.147645650438946</v>
      </c>
      <c r="J264" s="53">
        <v>14.724814934019955</v>
      </c>
      <c r="K264" s="53">
        <v>14.992216501017841</v>
      </c>
    </row>
    <row r="265" spans="2:11" ht="15" x14ac:dyDescent="0.3">
      <c r="B265" s="51" t="s">
        <v>369</v>
      </c>
      <c r="C265" s="53">
        <v>10.755264153322406</v>
      </c>
      <c r="D265" s="53">
        <v>12.134189864382584</v>
      </c>
      <c r="E265" s="53">
        <v>9.6078566032552715</v>
      </c>
      <c r="F265" s="53">
        <v>14.07035175879397</v>
      </c>
      <c r="G265" s="53">
        <v>14.662545079855743</v>
      </c>
      <c r="H265" s="53">
        <v>13.537675606641125</v>
      </c>
      <c r="I265" s="53">
        <v>15.335463258785943</v>
      </c>
      <c r="J265" s="53">
        <v>14.650388457269701</v>
      </c>
      <c r="K265" s="53">
        <v>15.008766803039158</v>
      </c>
    </row>
    <row r="266" spans="2:11" ht="15" x14ac:dyDescent="0.3">
      <c r="B266" s="51" t="s">
        <v>370</v>
      </c>
      <c r="C266" s="53">
        <v>11.199080577193206</v>
      </c>
      <c r="D266" s="53">
        <v>11.767838125665602</v>
      </c>
      <c r="E266" s="53">
        <v>9.732094040459268</v>
      </c>
      <c r="F266" s="53">
        <v>14.682184422560429</v>
      </c>
      <c r="G266" s="53">
        <v>14.437832759160665</v>
      </c>
      <c r="H266" s="53">
        <v>13.569695051176534</v>
      </c>
      <c r="I266" s="53">
        <v>15.529336734693878</v>
      </c>
      <c r="J266" s="53">
        <v>14.420803782505912</v>
      </c>
      <c r="K266" s="53">
        <v>15.073313782991201</v>
      </c>
    </row>
    <row r="267" spans="2:11" ht="15" x14ac:dyDescent="0.3">
      <c r="B267" s="51" t="s">
        <v>371</v>
      </c>
      <c r="C267" s="53">
        <v>11.062740076824584</v>
      </c>
      <c r="D267" s="53">
        <v>11.583421891604676</v>
      </c>
      <c r="E267" s="53">
        <v>9.5163912218910873</v>
      </c>
      <c r="F267" s="53">
        <v>14.408793820558527</v>
      </c>
      <c r="G267" s="53">
        <v>13.903799600042102</v>
      </c>
      <c r="H267" s="53">
        <v>13.469601677148846</v>
      </c>
      <c r="I267" s="53">
        <v>15.53072625698324</v>
      </c>
      <c r="J267" s="53">
        <v>14.067958081930771</v>
      </c>
      <c r="K267" s="53">
        <v>14.867569158328427</v>
      </c>
    </row>
    <row r="268" spans="2:11" ht="15" x14ac:dyDescent="0.3">
      <c r="B268" s="51" t="s">
        <v>372</v>
      </c>
      <c r="C268" s="53">
        <v>10.519480519480519</v>
      </c>
      <c r="D268" s="53">
        <v>11.38211382113821</v>
      </c>
      <c r="E268" s="53">
        <v>9.0714619961227356</v>
      </c>
      <c r="F268" s="53">
        <v>13.915375446960669</v>
      </c>
      <c r="G268" s="53">
        <v>13.552382951921057</v>
      </c>
      <c r="H268" s="53">
        <v>13.712161444503451</v>
      </c>
      <c r="I268" s="53">
        <v>15.621527226543897</v>
      </c>
      <c r="J268" s="53">
        <v>14.22229269066117</v>
      </c>
      <c r="K268" s="53">
        <v>14.827995255041518</v>
      </c>
    </row>
    <row r="269" spans="2:11" ht="15" x14ac:dyDescent="0.3">
      <c r="B269" s="51" t="s">
        <v>373</v>
      </c>
      <c r="C269" s="53">
        <v>10.492560287326834</v>
      </c>
      <c r="D269" s="53">
        <v>10.511868238333602</v>
      </c>
      <c r="E269" s="53">
        <v>9.0657111952406702</v>
      </c>
      <c r="F269" s="53">
        <v>13.657957244655583</v>
      </c>
      <c r="G269" s="53">
        <v>13.411788576646039</v>
      </c>
      <c r="H269" s="53">
        <v>13.145880888151067</v>
      </c>
      <c r="I269" s="53">
        <v>15.113547376664057</v>
      </c>
      <c r="J269" s="53">
        <v>14.631497284716835</v>
      </c>
      <c r="K269" s="53">
        <v>14.366729678638942</v>
      </c>
    </row>
    <row r="270" spans="2:11" ht="15" x14ac:dyDescent="0.3">
      <c r="B270" s="51" t="s">
        <v>374</v>
      </c>
      <c r="C270" s="53">
        <v>10.269445856634468</v>
      </c>
      <c r="D270" s="53">
        <v>10.509452098686319</v>
      </c>
      <c r="E270" s="53">
        <v>8.6354647330257084</v>
      </c>
      <c r="F270" s="53">
        <v>13.664413752571262</v>
      </c>
      <c r="G270" s="53">
        <v>13.755172065798767</v>
      </c>
      <c r="H270" s="53">
        <v>13.153283166683845</v>
      </c>
      <c r="I270" s="53">
        <v>15.130865727117856</v>
      </c>
      <c r="J270" s="53">
        <v>14.72560975609756</v>
      </c>
      <c r="K270" s="53">
        <v>14.229531641043977</v>
      </c>
    </row>
    <row r="271" spans="2:11" ht="15" x14ac:dyDescent="0.3">
      <c r="B271" s="51" t="s">
        <v>375</v>
      </c>
      <c r="C271" s="53">
        <v>10.335518704203626</v>
      </c>
      <c r="D271" s="53">
        <v>10.222082217672074</v>
      </c>
      <c r="E271" s="53">
        <v>8.4845286006465646</v>
      </c>
      <c r="F271" s="53">
        <v>13.943990665110853</v>
      </c>
      <c r="G271" s="53">
        <v>13.788581803510189</v>
      </c>
      <c r="H271" s="53">
        <v>12.743718592964823</v>
      </c>
      <c r="I271" s="53">
        <v>14.801223241590215</v>
      </c>
      <c r="J271" s="53">
        <v>14.685420447670902</v>
      </c>
      <c r="K271" s="53">
        <v>13.903046106435937</v>
      </c>
    </row>
    <row r="272" spans="2:11" ht="15" x14ac:dyDescent="0.3">
      <c r="B272" s="51" t="s">
        <v>376</v>
      </c>
      <c r="C272" s="53">
        <v>10.1897582531843</v>
      </c>
      <c r="D272" s="53">
        <v>10.162472124880535</v>
      </c>
      <c r="E272" s="53">
        <v>8.4207764952780693</v>
      </c>
      <c r="F272" s="53">
        <v>14.214827787507298</v>
      </c>
      <c r="G272" s="53">
        <v>13.700000000000001</v>
      </c>
      <c r="H272" s="53">
        <v>12.416514875531268</v>
      </c>
      <c r="I272" s="53">
        <v>14.747597986884244</v>
      </c>
      <c r="J272" s="53">
        <v>14.298642533936651</v>
      </c>
      <c r="K272" s="53">
        <v>13.918757467144562</v>
      </c>
    </row>
    <row r="273" spans="2:11" ht="15" x14ac:dyDescent="0.3">
      <c r="B273" s="51" t="s">
        <v>377</v>
      </c>
      <c r="C273" s="53">
        <v>9.9383667180277335</v>
      </c>
      <c r="D273" s="53">
        <v>10.205708818370276</v>
      </c>
      <c r="E273" s="53">
        <v>8.3192622418495912</v>
      </c>
      <c r="F273" s="53">
        <v>13.900955690703737</v>
      </c>
      <c r="G273" s="53">
        <v>13.554363725012189</v>
      </c>
      <c r="H273" s="53">
        <v>12.129572859186593</v>
      </c>
      <c r="I273" s="53">
        <v>14.556769884638737</v>
      </c>
      <c r="J273" s="53">
        <v>13.981987302524731</v>
      </c>
      <c r="K273" s="53">
        <v>13.777830979171654</v>
      </c>
    </row>
    <row r="274" spans="2:11" ht="15" x14ac:dyDescent="0.3">
      <c r="B274" s="51" t="s">
        <v>378</v>
      </c>
      <c r="C274" s="53">
        <v>10.323159784560143</v>
      </c>
      <c r="D274" s="53">
        <v>10.25060630557801</v>
      </c>
      <c r="E274" s="53">
        <v>8.231046931407942</v>
      </c>
      <c r="F274" s="53">
        <v>14.133333333333335</v>
      </c>
      <c r="G274" s="53">
        <v>13.354857646022895</v>
      </c>
      <c r="H274" s="53">
        <v>11.911932703292138</v>
      </c>
      <c r="I274" s="53">
        <v>14.263990267639903</v>
      </c>
      <c r="J274" s="53">
        <v>13.920665577180211</v>
      </c>
      <c r="K274" s="53">
        <v>13.569607962131327</v>
      </c>
    </row>
    <row r="275" spans="2:11" ht="15" x14ac:dyDescent="0.3">
      <c r="B275" s="51" t="s">
        <v>379</v>
      </c>
      <c r="C275" s="53">
        <v>10.277668114225555</v>
      </c>
      <c r="D275" s="53">
        <v>10.373924553275977</v>
      </c>
      <c r="E275" s="53">
        <v>8.0922933705698519</v>
      </c>
      <c r="F275" s="53">
        <v>14.056831922611851</v>
      </c>
      <c r="G275" s="53">
        <v>13.490280355572922</v>
      </c>
      <c r="H275" s="53">
        <v>11.482496836777731</v>
      </c>
      <c r="I275" s="53">
        <v>14.558914250462676</v>
      </c>
      <c r="J275" s="53">
        <v>13.709799184659518</v>
      </c>
      <c r="K275" s="53">
        <v>13.453138649694246</v>
      </c>
    </row>
    <row r="276" spans="2:11" ht="15" x14ac:dyDescent="0.3">
      <c r="B276" s="51" t="s">
        <v>380</v>
      </c>
      <c r="C276" s="53">
        <v>10.524861878453038</v>
      </c>
      <c r="D276" s="53">
        <v>11.149635036496349</v>
      </c>
      <c r="E276" s="53">
        <v>7.8140653175716297</v>
      </c>
      <c r="F276" s="53">
        <v>14.07498463429625</v>
      </c>
      <c r="G276" s="53">
        <v>13.380352644836272</v>
      </c>
      <c r="H276" s="53">
        <v>11.32116471099522</v>
      </c>
      <c r="I276" s="53">
        <v>14.614535708655211</v>
      </c>
      <c r="J276" s="53">
        <v>13.135333741579913</v>
      </c>
      <c r="K276" s="53">
        <v>13.116219667943806</v>
      </c>
    </row>
    <row r="277" spans="2:11" ht="15" x14ac:dyDescent="0.3">
      <c r="B277" s="51" t="s">
        <v>381</v>
      </c>
      <c r="C277" s="53">
        <v>10.612525808671712</v>
      </c>
      <c r="D277" s="53">
        <v>11.465201465201465</v>
      </c>
      <c r="E277" s="53">
        <v>7.6391219708666176</v>
      </c>
      <c r="F277" s="53">
        <v>13.730330145016969</v>
      </c>
      <c r="G277" s="53">
        <v>13.32926332926333</v>
      </c>
      <c r="H277" s="53">
        <v>10.865743792573062</v>
      </c>
      <c r="I277" s="53">
        <v>14.377924802323705</v>
      </c>
      <c r="J277" s="53">
        <v>12.900751649025924</v>
      </c>
      <c r="K277" s="53">
        <v>12.927707743761255</v>
      </c>
    </row>
    <row r="278" spans="2:11" ht="15" x14ac:dyDescent="0.3">
      <c r="B278" s="51" t="s">
        <v>382</v>
      </c>
      <c r="C278" s="53">
        <v>10.331597697999452</v>
      </c>
      <c r="D278" s="53">
        <v>11.70951398010884</v>
      </c>
      <c r="E278" s="53">
        <v>7.3769395398608886</v>
      </c>
      <c r="F278" s="53">
        <v>13.942011104256633</v>
      </c>
      <c r="G278" s="53">
        <v>13.315497015846883</v>
      </c>
      <c r="H278" s="53">
        <v>11.016467915956843</v>
      </c>
      <c r="I278" s="53">
        <v>14.32300163132137</v>
      </c>
      <c r="J278" s="53">
        <v>12.346614149371307</v>
      </c>
      <c r="K278" s="53">
        <v>13.017906156058032</v>
      </c>
    </row>
    <row r="279" spans="2:11" ht="15" x14ac:dyDescent="0.3">
      <c r="B279" s="51" t="s">
        <v>383</v>
      </c>
      <c r="C279" s="53">
        <v>10.342897130860742</v>
      </c>
      <c r="D279" s="53">
        <v>11.549139367018322</v>
      </c>
      <c r="E279" s="53">
        <v>7.2913907284768209</v>
      </c>
      <c r="F279" s="53">
        <v>13.447958243782624</v>
      </c>
      <c r="G279" s="53">
        <v>13.261538461538461</v>
      </c>
      <c r="H279" s="53">
        <v>10.807381776239907</v>
      </c>
      <c r="I279" s="53">
        <v>14.192577733199599</v>
      </c>
      <c r="J279" s="53">
        <v>12.16439178041098</v>
      </c>
      <c r="K279" s="53">
        <v>12.654402102496714</v>
      </c>
    </row>
    <row r="280" spans="2:11" ht="15" x14ac:dyDescent="0.3">
      <c r="B280" s="51" t="s">
        <v>384</v>
      </c>
      <c r="C280" s="53">
        <v>10.145547945205479</v>
      </c>
      <c r="D280" s="53">
        <v>11.174521354933727</v>
      </c>
      <c r="E280" s="53">
        <v>7.1599521340247305</v>
      </c>
      <c r="F280" s="53">
        <v>13.490099009900991</v>
      </c>
      <c r="G280" s="53">
        <v>13.543091655266759</v>
      </c>
      <c r="H280" s="53">
        <v>10.597794544399305</v>
      </c>
      <c r="I280" s="53">
        <v>13.736078299021262</v>
      </c>
      <c r="J280" s="53">
        <v>12.33667578243695</v>
      </c>
      <c r="K280" s="53">
        <v>12.671321437807084</v>
      </c>
    </row>
    <row r="281" spans="2:11" ht="15" x14ac:dyDescent="0.3">
      <c r="B281" s="51" t="s">
        <v>385</v>
      </c>
      <c r="C281" s="53">
        <v>10.071314219182069</v>
      </c>
      <c r="D281" s="53">
        <v>10.854289940828403</v>
      </c>
      <c r="E281" s="53">
        <v>7.0493454179254789</v>
      </c>
      <c r="F281" s="53">
        <v>13.604185903354878</v>
      </c>
      <c r="G281" s="53">
        <v>14.000212607632614</v>
      </c>
      <c r="H281" s="53">
        <v>10.512760477639898</v>
      </c>
      <c r="I281" s="53">
        <v>13.840291009873548</v>
      </c>
      <c r="J281" s="53">
        <v>12.203755001538935</v>
      </c>
      <c r="K281" s="53">
        <v>12.508109510834306</v>
      </c>
    </row>
    <row r="282" spans="2:11" ht="15" x14ac:dyDescent="0.3">
      <c r="B282" s="51" t="s">
        <v>386</v>
      </c>
      <c r="C282" s="53">
        <v>10.537028338813215</v>
      </c>
      <c r="D282" s="53">
        <v>10.421884030052013</v>
      </c>
      <c r="E282" s="53">
        <v>7.0055038390976421</v>
      </c>
      <c r="F282" s="53">
        <v>14.015503875968992</v>
      </c>
      <c r="G282" s="53">
        <v>13.70753008840132</v>
      </c>
      <c r="H282" s="53">
        <v>10.175686829383327</v>
      </c>
      <c r="I282" s="53">
        <v>13.228739525762167</v>
      </c>
      <c r="J282" s="53">
        <v>12.177875549968572</v>
      </c>
      <c r="K282" s="53">
        <v>12.066921354235278</v>
      </c>
    </row>
    <row r="283" spans="2:11" ht="15" x14ac:dyDescent="0.3">
      <c r="B283" s="51" t="s">
        <v>387</v>
      </c>
      <c r="C283" s="53">
        <v>10.820709172631929</v>
      </c>
      <c r="D283" s="53">
        <v>10.328827920112973</v>
      </c>
      <c r="E283" s="53">
        <v>6.7810626421335538</v>
      </c>
      <c r="F283" s="53">
        <v>13.739508859185575</v>
      </c>
      <c r="G283" s="53">
        <v>13.645330995177554</v>
      </c>
      <c r="H283" s="53">
        <v>10.181106216348507</v>
      </c>
      <c r="I283" s="53">
        <v>12.738853503184714</v>
      </c>
      <c r="J283" s="53">
        <v>12.160205887083803</v>
      </c>
      <c r="K283" s="53">
        <v>11.702416508281292</v>
      </c>
    </row>
    <row r="284" spans="2:11" ht="15" x14ac:dyDescent="0.3">
      <c r="B284" s="51" t="s">
        <v>388</v>
      </c>
      <c r="C284" s="53">
        <v>11.276443169594836</v>
      </c>
      <c r="D284" s="53">
        <v>9.762308998302208</v>
      </c>
      <c r="E284" s="53">
        <v>6.7833225318643331</v>
      </c>
      <c r="F284" s="53">
        <v>13.769968051118212</v>
      </c>
      <c r="G284" s="53">
        <v>13.790377230630224</v>
      </c>
      <c r="H284" s="53">
        <v>10.04772670183371</v>
      </c>
      <c r="I284" s="53">
        <v>12.726593160156979</v>
      </c>
      <c r="J284" s="53">
        <v>12.441627751834556</v>
      </c>
      <c r="K284" s="53">
        <v>11.478140180430257</v>
      </c>
    </row>
    <row r="285" spans="2:11" ht="15" x14ac:dyDescent="0.3">
      <c r="B285" s="51" t="s">
        <v>389</v>
      </c>
      <c r="C285" s="53">
        <v>11.50059078377314</v>
      </c>
      <c r="D285" s="53">
        <v>9.9308190136130339</v>
      </c>
      <c r="E285" s="53">
        <v>6.6552901023890794</v>
      </c>
      <c r="F285" s="53">
        <v>13.291349022207491</v>
      </c>
      <c r="G285" s="53">
        <v>13.894416481329744</v>
      </c>
      <c r="H285" s="53">
        <v>9.8954348380515178</v>
      </c>
      <c r="I285" s="53">
        <v>12.745098039215685</v>
      </c>
      <c r="J285" s="53">
        <v>12.528158031536996</v>
      </c>
      <c r="K285" s="53">
        <v>11.374545454545455</v>
      </c>
    </row>
    <row r="286" spans="2:11" ht="15" x14ac:dyDescent="0.3">
      <c r="B286" s="51" t="s">
        <v>390</v>
      </c>
      <c r="C286" s="53">
        <v>11.822241122687647</v>
      </c>
      <c r="D286" s="53">
        <v>9.795149517306335</v>
      </c>
      <c r="E286" s="53">
        <v>6.5164289654085579</v>
      </c>
      <c r="F286" s="53">
        <v>13.513513513513514</v>
      </c>
      <c r="G286" s="53">
        <v>13.833746898263028</v>
      </c>
      <c r="H286" s="53">
        <v>9.8600932711525644</v>
      </c>
      <c r="I286" s="53">
        <v>12.781954887218044</v>
      </c>
      <c r="J286" s="53">
        <v>12.48642779587405</v>
      </c>
      <c r="K286" s="53">
        <v>11.408775981524249</v>
      </c>
    </row>
    <row r="287" spans="2:11" ht="15" x14ac:dyDescent="0.3">
      <c r="B287" s="51" t="s">
        <v>391</v>
      </c>
      <c r="C287" s="53">
        <v>12.03991130820399</v>
      </c>
      <c r="D287" s="53">
        <v>9.7513878831764416</v>
      </c>
      <c r="E287" s="53">
        <v>6.5203357004519038</v>
      </c>
      <c r="F287" s="53">
        <v>13.210227272727273</v>
      </c>
      <c r="G287" s="53">
        <v>13.447064726542902</v>
      </c>
      <c r="H287" s="53">
        <v>9.9089302704906892</v>
      </c>
      <c r="I287" s="53">
        <v>13.317384370015951</v>
      </c>
      <c r="J287" s="53">
        <v>12.306558585114223</v>
      </c>
      <c r="K287" s="53">
        <v>11.328871892925431</v>
      </c>
    </row>
    <row r="288" spans="2:11" ht="15" x14ac:dyDescent="0.3">
      <c r="B288" s="51" t="s">
        <v>392</v>
      </c>
      <c r="C288" s="53">
        <v>12.209983595031639</v>
      </c>
      <c r="D288" s="53">
        <v>9.9363680861478212</v>
      </c>
      <c r="E288" s="53">
        <v>6.6370954493182186</v>
      </c>
      <c r="F288" s="53">
        <v>13.090515686981608</v>
      </c>
      <c r="G288" s="53">
        <v>12.942708333333334</v>
      </c>
      <c r="H288" s="53">
        <v>9.8109562577618323</v>
      </c>
      <c r="I288" s="53">
        <v>13.168476075593084</v>
      </c>
      <c r="J288" s="53">
        <v>12.288529466443576</v>
      </c>
      <c r="K288" s="53">
        <v>11.324407162445556</v>
      </c>
    </row>
    <row r="289" spans="2:11" ht="15" x14ac:dyDescent="0.3">
      <c r="B289" s="51" t="s">
        <v>393</v>
      </c>
      <c r="C289" s="53">
        <v>12.684883429430934</v>
      </c>
      <c r="D289" s="53">
        <v>10.558029866387216</v>
      </c>
      <c r="E289" s="53">
        <v>6.6182333658190844</v>
      </c>
      <c r="F289" s="53">
        <v>12.750662126371548</v>
      </c>
      <c r="G289" s="53">
        <v>12.724719101123597</v>
      </c>
      <c r="H289" s="53">
        <v>10.03771395416304</v>
      </c>
      <c r="I289" s="53">
        <v>13.635405690200212</v>
      </c>
      <c r="J289" s="53">
        <v>12.51896813353566</v>
      </c>
      <c r="K289" s="53">
        <v>11.775637776651461</v>
      </c>
    </row>
    <row r="290" spans="2:11" ht="15" x14ac:dyDescent="0.3">
      <c r="B290" s="51" t="s">
        <v>394</v>
      </c>
      <c r="C290" s="53">
        <v>12.990067956089913</v>
      </c>
      <c r="D290" s="53">
        <v>10.7599895534082</v>
      </c>
      <c r="E290" s="53">
        <v>6.660641662901039</v>
      </c>
      <c r="F290" s="53">
        <v>13.658736669401147</v>
      </c>
      <c r="G290" s="53">
        <v>12.688172043010754</v>
      </c>
      <c r="H290" s="53">
        <v>10.011557353366079</v>
      </c>
      <c r="I290" s="53">
        <v>13.585932593678042</v>
      </c>
      <c r="J290" s="53">
        <v>12.744539411206077</v>
      </c>
      <c r="K290" s="53">
        <v>12.163336229365768</v>
      </c>
    </row>
    <row r="291" spans="2:11" ht="15" x14ac:dyDescent="0.3">
      <c r="B291" s="51" t="s">
        <v>395</v>
      </c>
      <c r="C291" s="53">
        <v>13.201862503423719</v>
      </c>
      <c r="D291" s="53">
        <v>11.054467400053662</v>
      </c>
      <c r="E291" s="53">
        <v>6.4617663395667462</v>
      </c>
      <c r="F291" s="53">
        <v>14.152936206168146</v>
      </c>
      <c r="G291" s="53">
        <v>12.140042437102153</v>
      </c>
      <c r="H291" s="53">
        <v>10.481503229594832</v>
      </c>
      <c r="I291" s="53">
        <v>13.570822731128073</v>
      </c>
      <c r="J291" s="53">
        <v>12.84262986390646</v>
      </c>
      <c r="K291" s="53">
        <v>12.100694444444445</v>
      </c>
    </row>
    <row r="292" spans="2:11" ht="15" x14ac:dyDescent="0.3">
      <c r="B292" s="51" t="s">
        <v>396</v>
      </c>
      <c r="C292" s="53">
        <v>13.497619714365724</v>
      </c>
      <c r="D292" s="53">
        <v>11.15097985095225</v>
      </c>
      <c r="E292" s="53">
        <v>6.7119155354449473</v>
      </c>
      <c r="F292" s="53">
        <v>13.800335570469798</v>
      </c>
      <c r="G292" s="53">
        <v>11.561051004636786</v>
      </c>
      <c r="H292" s="53">
        <v>10.684931506849315</v>
      </c>
      <c r="I292" s="53">
        <v>13.763861709067188</v>
      </c>
      <c r="J292" s="53">
        <v>12.841530054644808</v>
      </c>
      <c r="K292" s="53">
        <v>12.161923280890932</v>
      </c>
    </row>
    <row r="293" spans="2:11" ht="15" x14ac:dyDescent="0.3">
      <c r="B293" s="51" t="s">
        <v>397</v>
      </c>
      <c r="C293" s="53">
        <v>13.186813186813188</v>
      </c>
      <c r="D293" s="53">
        <v>11.186532717893021</v>
      </c>
      <c r="E293" s="53">
        <v>6.7125965924960438</v>
      </c>
      <c r="F293" s="53">
        <v>13.427991886409737</v>
      </c>
      <c r="G293" s="53">
        <v>11.339109287125702</v>
      </c>
      <c r="H293" s="53">
        <v>10.578363799820197</v>
      </c>
      <c r="I293" s="53">
        <v>13.434144203374974</v>
      </c>
      <c r="J293" s="53">
        <v>12.803103782735208</v>
      </c>
      <c r="K293" s="53">
        <v>12.012534818941505</v>
      </c>
    </row>
    <row r="294" spans="2:11" ht="15" x14ac:dyDescent="0.3">
      <c r="B294" s="51" t="s">
        <v>398</v>
      </c>
      <c r="C294" s="53">
        <v>13.307240704500977</v>
      </c>
      <c r="D294" s="53">
        <v>11.530172413793103</v>
      </c>
      <c r="E294" s="53">
        <v>6.5913546821025113</v>
      </c>
      <c r="F294" s="53">
        <v>13.476643241008682</v>
      </c>
      <c r="G294" s="53">
        <v>11.390258939580765</v>
      </c>
      <c r="H294" s="53">
        <v>10.345349893971525</v>
      </c>
      <c r="I294" s="53">
        <v>13.473731884057971</v>
      </c>
      <c r="J294" s="53">
        <v>12.711198428290766</v>
      </c>
      <c r="K294" s="53">
        <v>11.609033168666198</v>
      </c>
    </row>
    <row r="295" spans="2:11" ht="15" x14ac:dyDescent="0.3">
      <c r="B295" s="51" t="s">
        <v>399</v>
      </c>
      <c r="C295" s="53">
        <v>13.426966292134832</v>
      </c>
      <c r="D295" s="53">
        <v>11.409764125068568</v>
      </c>
      <c r="E295" s="53">
        <v>6.6504308729861377</v>
      </c>
      <c r="F295" s="53">
        <v>13.198179561439801</v>
      </c>
      <c r="G295" s="53">
        <v>11.281187815704882</v>
      </c>
      <c r="H295" s="53">
        <v>10.331930808789155</v>
      </c>
      <c r="I295" s="53">
        <v>13.772316253188036</v>
      </c>
      <c r="J295" s="53">
        <v>12.59811616954474</v>
      </c>
      <c r="K295" s="53">
        <v>11.725233974924953</v>
      </c>
    </row>
    <row r="296" spans="2:11" ht="15" x14ac:dyDescent="0.3">
      <c r="B296" s="51" t="s">
        <v>400</v>
      </c>
      <c r="C296" s="53">
        <v>13.326021387441733</v>
      </c>
      <c r="D296" s="53">
        <v>11.368534482758621</v>
      </c>
      <c r="E296" s="53">
        <v>6.5674657848810503</v>
      </c>
      <c r="F296" s="53">
        <v>13.262815296989421</v>
      </c>
      <c r="G296" s="53">
        <v>11.142986561980974</v>
      </c>
      <c r="H296" s="53">
        <v>10.661942341761959</v>
      </c>
      <c r="I296" s="53">
        <v>13.534728829686014</v>
      </c>
      <c r="J296" s="53">
        <v>13.397901533494755</v>
      </c>
      <c r="K296" s="53">
        <v>11.206012982576016</v>
      </c>
    </row>
    <row r="297" spans="2:11" ht="15" x14ac:dyDescent="0.3">
      <c r="B297" s="51" t="s">
        <v>401</v>
      </c>
      <c r="C297" s="53">
        <v>12.627986348122866</v>
      </c>
      <c r="D297" s="53">
        <v>10.970691045980102</v>
      </c>
      <c r="E297" s="53">
        <v>6.666666666666667</v>
      </c>
      <c r="F297" s="53">
        <v>13.322502030869213</v>
      </c>
      <c r="G297" s="53">
        <v>10.730524401333739</v>
      </c>
      <c r="H297" s="53">
        <v>10.870307167235495</v>
      </c>
      <c r="I297" s="53">
        <v>12.60815822002472</v>
      </c>
      <c r="J297" s="53">
        <v>12.679022746419545</v>
      </c>
      <c r="K297" s="53">
        <v>10.866952789699571</v>
      </c>
    </row>
    <row r="298" spans="2:11" ht="15" x14ac:dyDescent="0.3">
      <c r="B298" s="51" t="s">
        <v>402</v>
      </c>
      <c r="C298" s="53">
        <v>12.463768115942029</v>
      </c>
      <c r="D298" s="53">
        <v>10.367627611742925</v>
      </c>
      <c r="E298" s="53">
        <v>6.5716911764705888</v>
      </c>
      <c r="F298" s="53">
        <v>12.652889076339097</v>
      </c>
      <c r="G298" s="53">
        <v>10.900900900900901</v>
      </c>
      <c r="H298" s="53">
        <v>10.532815808045166</v>
      </c>
      <c r="I298" s="53">
        <v>12.254395036194415</v>
      </c>
      <c r="J298" s="53">
        <v>12.431521281078803</v>
      </c>
      <c r="K298" s="53">
        <v>10.02795248078267</v>
      </c>
    </row>
    <row r="299" spans="2:11" ht="15" x14ac:dyDescent="0.3">
      <c r="B299" s="51" t="s">
        <v>403</v>
      </c>
      <c r="C299" s="53">
        <v>12.474497231127952</v>
      </c>
      <c r="D299" s="53">
        <v>9.9054125065685756</v>
      </c>
      <c r="E299" s="53">
        <v>6.5493021983033843</v>
      </c>
      <c r="F299" s="53">
        <v>12.468300929839392</v>
      </c>
      <c r="G299" s="53">
        <v>11.003919204100091</v>
      </c>
      <c r="H299" s="53">
        <v>10.052447552447552</v>
      </c>
      <c r="I299" s="53">
        <v>12.416197371949584</v>
      </c>
      <c r="J299" s="53">
        <v>12.575496117342535</v>
      </c>
      <c r="K299" s="53">
        <v>9.6025325360534648</v>
      </c>
    </row>
    <row r="300" spans="2:11" ht="15" x14ac:dyDescent="0.3">
      <c r="B300" s="51" t="s">
        <v>404</v>
      </c>
      <c r="C300" s="53">
        <v>12.279687951459115</v>
      </c>
      <c r="D300" s="53">
        <v>9.7132523895634204</v>
      </c>
      <c r="E300" s="53">
        <v>6.250567820477877</v>
      </c>
      <c r="F300" s="53">
        <v>12.057946314443971</v>
      </c>
      <c r="G300" s="53">
        <v>11.066247943771497</v>
      </c>
      <c r="H300" s="53">
        <v>10.04468275245755</v>
      </c>
      <c r="I300" s="53">
        <v>12.5</v>
      </c>
      <c r="J300" s="53">
        <v>12.075551782682513</v>
      </c>
      <c r="K300" s="53">
        <v>9.3546685422894313</v>
      </c>
    </row>
    <row r="301" spans="2:11" ht="15" x14ac:dyDescent="0.3">
      <c r="B301" s="51" t="s">
        <v>405</v>
      </c>
      <c r="C301" s="53">
        <v>12.035704002303484</v>
      </c>
      <c r="D301" s="53">
        <v>9.7030209933435732</v>
      </c>
      <c r="E301" s="53">
        <v>6.3039331456081387</v>
      </c>
      <c r="F301" s="53">
        <v>11.587436332767401</v>
      </c>
      <c r="G301" s="53">
        <v>10.643081996702143</v>
      </c>
      <c r="H301" s="53">
        <v>9.9173553719008272</v>
      </c>
      <c r="I301" s="53">
        <v>12.171052631578947</v>
      </c>
      <c r="J301" s="53">
        <v>12.07841483979764</v>
      </c>
      <c r="K301" s="53">
        <v>9.5883180858550308</v>
      </c>
    </row>
    <row r="302" spans="2:11" ht="15" x14ac:dyDescent="0.3">
      <c r="B302" s="51" t="s">
        <v>406</v>
      </c>
      <c r="C302" s="53">
        <v>12.088863242931334</v>
      </c>
      <c r="D302" s="53">
        <v>9.5953168745227781</v>
      </c>
      <c r="E302" s="53">
        <v>6.3620483589224968</v>
      </c>
      <c r="F302" s="53">
        <v>11.300639658848615</v>
      </c>
      <c r="G302" s="53">
        <v>10.627653123104912</v>
      </c>
      <c r="H302" s="53">
        <v>9.9516735278324671</v>
      </c>
      <c r="I302" s="53">
        <v>11.745152354570637</v>
      </c>
      <c r="J302" s="53">
        <v>12.044877222692634</v>
      </c>
      <c r="K302" s="53">
        <v>9.1456930166607577</v>
      </c>
    </row>
    <row r="303" spans="2:11" ht="15" x14ac:dyDescent="0.3">
      <c r="B303" s="51" t="s">
        <v>407</v>
      </c>
      <c r="C303" s="53">
        <v>12.072493422975739</v>
      </c>
      <c r="D303" s="53">
        <v>9.0932709794751894</v>
      </c>
      <c r="E303" s="53">
        <v>6.183927402002058</v>
      </c>
      <c r="F303" s="53">
        <v>11.28823782852219</v>
      </c>
      <c r="G303" s="53">
        <v>10.315273951637588</v>
      </c>
      <c r="H303" s="53">
        <v>9.7021580167647592</v>
      </c>
      <c r="I303" s="53">
        <v>12.140033879164314</v>
      </c>
      <c r="J303" s="53">
        <v>10.871859826894658</v>
      </c>
      <c r="K303" s="53">
        <v>9.076057360682519</v>
      </c>
    </row>
    <row r="304" spans="2:11" ht="15" x14ac:dyDescent="0.3">
      <c r="B304" s="51" t="s">
        <v>408</v>
      </c>
      <c r="C304" s="53">
        <v>11.813106082868059</v>
      </c>
      <c r="D304" s="53">
        <v>9.190782422293676</v>
      </c>
      <c r="E304" s="53">
        <v>5.987116331943918</v>
      </c>
      <c r="F304" s="53">
        <v>10.065934065934066</v>
      </c>
      <c r="G304" s="53">
        <v>10.285533995898406</v>
      </c>
      <c r="H304" s="53">
        <v>9.9839829151094506</v>
      </c>
      <c r="I304" s="53">
        <v>12.42757821552723</v>
      </c>
      <c r="J304" s="53">
        <v>11.224702691424996</v>
      </c>
      <c r="K304" s="53">
        <v>8.9193190229459667</v>
      </c>
    </row>
    <row r="305" spans="2:11" ht="15" x14ac:dyDescent="0.3">
      <c r="B305" s="51" t="s">
        <v>409</v>
      </c>
      <c r="C305" s="53">
        <v>11.637548119632809</v>
      </c>
      <c r="D305" s="53">
        <v>9.454645108248835</v>
      </c>
      <c r="E305" s="53">
        <v>5.9662650602409641</v>
      </c>
      <c r="F305" s="53">
        <v>9.7908322207387624</v>
      </c>
      <c r="G305" s="53">
        <v>10.053408733898838</v>
      </c>
      <c r="H305" s="53">
        <v>9.930838801205887</v>
      </c>
      <c r="I305" s="53">
        <v>12.551440329218108</v>
      </c>
      <c r="J305" s="53">
        <v>10.429703796412182</v>
      </c>
      <c r="K305" s="53">
        <v>8.9613798275215597</v>
      </c>
    </row>
    <row r="306" spans="2:11" ht="15" x14ac:dyDescent="0.3">
      <c r="B306" s="51" t="s">
        <v>410</v>
      </c>
      <c r="C306" s="53">
        <v>12.100942535725144</v>
      </c>
      <c r="D306" s="53">
        <v>9.5500966050234624</v>
      </c>
      <c r="E306" s="53">
        <v>6.0902770978165082</v>
      </c>
      <c r="F306" s="53">
        <v>9.4418604651162799</v>
      </c>
      <c r="G306" s="53">
        <v>10.168424366441052</v>
      </c>
      <c r="H306" s="53">
        <v>10.208900999091734</v>
      </c>
      <c r="I306" s="53">
        <v>11.989498249708284</v>
      </c>
      <c r="J306" s="53">
        <v>10.049525381758151</v>
      </c>
      <c r="K306" s="53">
        <v>9.0216977540921199</v>
      </c>
    </row>
    <row r="307" spans="2:11" ht="15" x14ac:dyDescent="0.3">
      <c r="B307" s="51" t="s">
        <v>411</v>
      </c>
      <c r="C307" s="53">
        <v>11.988760536996566</v>
      </c>
      <c r="D307" s="53">
        <v>9.5859330686330129</v>
      </c>
      <c r="E307" s="53">
        <v>6.1687329906259452</v>
      </c>
      <c r="F307" s="53">
        <v>9.1166745394426076</v>
      </c>
      <c r="G307" s="53">
        <v>10.13470173187941</v>
      </c>
      <c r="H307" s="53">
        <v>10.637912287060528</v>
      </c>
      <c r="I307" s="53">
        <v>12.243719318509964</v>
      </c>
      <c r="J307" s="53">
        <v>10.530697190426638</v>
      </c>
      <c r="K307" s="53">
        <v>8.7897357334354655</v>
      </c>
    </row>
    <row r="308" spans="2:11" ht="15" x14ac:dyDescent="0.3">
      <c r="B308" s="51" t="s">
        <v>412</v>
      </c>
      <c r="C308" s="53">
        <v>11.777777777777777</v>
      </c>
      <c r="D308" s="53">
        <v>9.5210280373831786</v>
      </c>
      <c r="E308" s="53">
        <v>6.2519602718243599</v>
      </c>
      <c r="F308" s="53">
        <v>9.3012048192771086</v>
      </c>
      <c r="G308" s="53">
        <v>10.148474465655083</v>
      </c>
      <c r="H308" s="53">
        <v>11.06367180248747</v>
      </c>
      <c r="I308" s="53">
        <v>12.416400116312881</v>
      </c>
      <c r="J308" s="53">
        <v>10.65677966101695</v>
      </c>
      <c r="K308" s="53">
        <v>9.0418353576248318</v>
      </c>
    </row>
    <row r="309" spans="2:11" ht="15" x14ac:dyDescent="0.3">
      <c r="B309" s="51" t="s">
        <v>413</v>
      </c>
      <c r="C309" s="53">
        <v>11.607433974567982</v>
      </c>
      <c r="D309" s="53">
        <v>9.503759398496241</v>
      </c>
      <c r="E309" s="53">
        <v>6.0812247501594721</v>
      </c>
      <c r="F309" s="53">
        <v>9.5656417764763297</v>
      </c>
      <c r="G309" s="53">
        <v>9.9568536342515763</v>
      </c>
      <c r="H309" s="53">
        <v>11.396648044692737</v>
      </c>
      <c r="I309" s="53">
        <v>12.804515745692216</v>
      </c>
      <c r="J309" s="53">
        <v>10.792761740629039</v>
      </c>
      <c r="K309" s="53">
        <v>8.999613750482812</v>
      </c>
    </row>
    <row r="310" spans="2:11" ht="15" x14ac:dyDescent="0.3">
      <c r="B310" s="51" t="s">
        <v>414</v>
      </c>
      <c r="C310" s="53">
        <v>11.354309165526676</v>
      </c>
      <c r="D310" s="53">
        <v>10.272399081063341</v>
      </c>
      <c r="E310" s="53">
        <v>6.5277457978355979</v>
      </c>
      <c r="F310" s="53">
        <v>9.4687006838506047</v>
      </c>
      <c r="G310" s="53">
        <v>10.289219982471517</v>
      </c>
      <c r="H310" s="53">
        <v>12.040777072513945</v>
      </c>
      <c r="I310" s="53">
        <v>12.615669339913635</v>
      </c>
      <c r="J310" s="53">
        <v>11.065852002715546</v>
      </c>
      <c r="K310" s="53">
        <v>8.8540606554040302</v>
      </c>
    </row>
    <row r="311" spans="2:11" ht="15" x14ac:dyDescent="0.3">
      <c r="B311" s="51" t="s">
        <v>415</v>
      </c>
      <c r="C311" s="53">
        <v>11.472602739726028</v>
      </c>
      <c r="D311" s="53">
        <v>10.373983739837399</v>
      </c>
      <c r="E311" s="53">
        <v>6.8051826777168198</v>
      </c>
      <c r="F311" s="53">
        <v>9.7636176772867422</v>
      </c>
      <c r="G311" s="53">
        <v>10.302708443972385</v>
      </c>
      <c r="H311" s="53">
        <v>11.957145590204707</v>
      </c>
      <c r="I311" s="53">
        <v>12.686794754498324</v>
      </c>
      <c r="J311" s="53">
        <v>11.184661036293084</v>
      </c>
      <c r="K311" s="53">
        <v>8.9186405767250267</v>
      </c>
    </row>
    <row r="312" spans="2:11" ht="15" x14ac:dyDescent="0.3">
      <c r="B312" s="51" t="s">
        <v>416</v>
      </c>
      <c r="C312" s="53">
        <v>11.470281543274243</v>
      </c>
      <c r="D312" s="53">
        <v>10.549084858569053</v>
      </c>
      <c r="E312" s="53">
        <v>6.7905646890636167</v>
      </c>
      <c r="F312" s="53">
        <v>9.5883272537780098</v>
      </c>
      <c r="G312" s="53">
        <v>10.129078522768017</v>
      </c>
      <c r="H312" s="53">
        <v>12.232006125574273</v>
      </c>
      <c r="I312" s="53">
        <v>12.635705669481304</v>
      </c>
      <c r="J312" s="53">
        <v>11.345029239766081</v>
      </c>
      <c r="K312" s="53">
        <v>9.1439283482607792</v>
      </c>
    </row>
    <row r="313" spans="2:11" ht="15" x14ac:dyDescent="0.3">
      <c r="B313" s="51" t="s">
        <v>417</v>
      </c>
      <c r="C313" s="53">
        <v>10.976454293628809</v>
      </c>
      <c r="D313" s="53">
        <v>10.628183361629882</v>
      </c>
      <c r="E313" s="53">
        <v>7.0254110612855012</v>
      </c>
      <c r="F313" s="53">
        <v>10.139679255043973</v>
      </c>
      <c r="G313" s="53">
        <v>9.8147488421802631</v>
      </c>
      <c r="H313" s="53">
        <v>12.531328320802004</v>
      </c>
      <c r="I313" s="53">
        <v>12.549257350712336</v>
      </c>
      <c r="J313" s="53">
        <v>11.068242102724861</v>
      </c>
      <c r="K313" s="53">
        <v>8.9778146381919974</v>
      </c>
    </row>
    <row r="314" spans="2:11" ht="15" x14ac:dyDescent="0.3">
      <c r="B314" s="51" t="s">
        <v>418</v>
      </c>
      <c r="C314" s="53">
        <v>11.045089129674938</v>
      </c>
      <c r="D314" s="53">
        <v>10.99476439790576</v>
      </c>
      <c r="E314" s="53">
        <v>7.1437539234149403</v>
      </c>
      <c r="F314" s="53">
        <v>10.391644908616188</v>
      </c>
      <c r="G314" s="53">
        <v>9.4446474241870657</v>
      </c>
      <c r="H314" s="53">
        <v>12.183819270129369</v>
      </c>
      <c r="I314" s="53">
        <v>11.893054701905347</v>
      </c>
      <c r="J314" s="53">
        <v>10.957240038872692</v>
      </c>
      <c r="K314" s="53">
        <v>8.7788641564385284</v>
      </c>
    </row>
    <row r="315" spans="2:11" ht="15" x14ac:dyDescent="0.3">
      <c r="B315" s="51" t="s">
        <v>419</v>
      </c>
      <c r="C315" s="53">
        <v>11.341292134831461</v>
      </c>
      <c r="D315" s="53">
        <v>11.095100864553315</v>
      </c>
      <c r="E315" s="53">
        <v>7.0472341500378883</v>
      </c>
      <c r="F315" s="53">
        <v>10.556422256890276</v>
      </c>
      <c r="G315" s="53">
        <v>9.6810933940774486</v>
      </c>
      <c r="H315" s="53">
        <v>11.927300265051118</v>
      </c>
      <c r="I315" s="53">
        <v>11.773891317926296</v>
      </c>
      <c r="J315" s="53">
        <v>11.202916160388822</v>
      </c>
      <c r="K315" s="53">
        <v>8.2508945485161025</v>
      </c>
    </row>
    <row r="316" spans="2:11" ht="15" x14ac:dyDescent="0.3">
      <c r="B316" s="51" t="s">
        <v>420</v>
      </c>
      <c r="C316" s="53">
        <v>11.343804537521814</v>
      </c>
      <c r="D316" s="53">
        <v>10.619136960600375</v>
      </c>
      <c r="E316" s="53">
        <v>7.2125744707821013</v>
      </c>
      <c r="F316" s="53">
        <v>10.624033006704487</v>
      </c>
      <c r="G316" s="53">
        <v>9.6127383526636514</v>
      </c>
      <c r="H316" s="53">
        <v>11.792631978731485</v>
      </c>
      <c r="I316" s="53">
        <v>11.322549952426261</v>
      </c>
      <c r="J316" s="53">
        <v>11.452991452991453</v>
      </c>
      <c r="K316" s="53">
        <v>8.0546792849631963</v>
      </c>
    </row>
    <row r="317" spans="2:11" ht="15" x14ac:dyDescent="0.3">
      <c r="B317" s="51" t="s">
        <v>421</v>
      </c>
      <c r="C317" s="53">
        <v>11.701748127006779</v>
      </c>
      <c r="D317" s="53">
        <v>11.145391438488238</v>
      </c>
      <c r="E317" s="53">
        <v>7.15929429813347</v>
      </c>
      <c r="F317" s="53">
        <v>10.512687726566545</v>
      </c>
      <c r="G317" s="53">
        <v>9.4772545889864315</v>
      </c>
      <c r="H317" s="53">
        <v>11.619448698315466</v>
      </c>
      <c r="I317" s="53">
        <v>11.210191082802549</v>
      </c>
      <c r="J317" s="53">
        <v>11.415187376725838</v>
      </c>
      <c r="K317" s="53">
        <v>8.138546536336591</v>
      </c>
    </row>
    <row r="318" spans="2:11" ht="15" x14ac:dyDescent="0.3">
      <c r="B318" s="51" t="s">
        <v>422</v>
      </c>
      <c r="C318" s="53">
        <v>11.462882096069869</v>
      </c>
      <c r="D318" s="53">
        <v>11.003627569528417</v>
      </c>
      <c r="E318" s="53">
        <v>6.8416242329285808</v>
      </c>
      <c r="F318" s="53">
        <v>10.856519367157665</v>
      </c>
      <c r="G318" s="53">
        <v>9.4013660104459618</v>
      </c>
      <c r="H318" s="53">
        <v>11.456310679611651</v>
      </c>
      <c r="I318" s="53">
        <v>10.917874396135266</v>
      </c>
      <c r="J318" s="53">
        <v>10.785033015407191</v>
      </c>
      <c r="K318" s="53">
        <v>8.263933376040999</v>
      </c>
    </row>
    <row r="319" spans="2:11" ht="15" x14ac:dyDescent="0.3">
      <c r="B319" s="51" t="s">
        <v>423</v>
      </c>
      <c r="C319" s="53">
        <v>11.229357798165138</v>
      </c>
      <c r="D319" s="53">
        <v>10.889150019584802</v>
      </c>
      <c r="E319" s="53">
        <v>6.9579073164254419</v>
      </c>
      <c r="F319" s="53">
        <v>11.259012756516915</v>
      </c>
      <c r="G319" s="53">
        <v>9.2005076142131976</v>
      </c>
      <c r="H319" s="53">
        <v>11.28103277060576</v>
      </c>
      <c r="I319" s="53">
        <v>11.415374463873309</v>
      </c>
      <c r="J319" s="53">
        <v>10.343149184716475</v>
      </c>
      <c r="K319" s="53">
        <v>8.243650452001722</v>
      </c>
    </row>
    <row r="320" spans="2:11" ht="15" x14ac:dyDescent="0.3">
      <c r="B320" s="51" t="s">
        <v>424</v>
      </c>
      <c r="C320" s="53">
        <v>10.805792796138135</v>
      </c>
      <c r="D320" s="53">
        <v>10.593713620488941</v>
      </c>
      <c r="E320" s="53">
        <v>6.8356478360523125</v>
      </c>
      <c r="F320" s="53">
        <v>11.325028312570781</v>
      </c>
      <c r="G320" s="53">
        <v>8.9929639401934924</v>
      </c>
      <c r="H320" s="53">
        <v>11.396913335971508</v>
      </c>
      <c r="I320" s="53">
        <v>11.42762504140444</v>
      </c>
      <c r="J320" s="53">
        <v>10.416666666666668</v>
      </c>
      <c r="K320" s="53">
        <v>8.0903310677483002</v>
      </c>
    </row>
    <row r="321" spans="2:11" ht="15" x14ac:dyDescent="0.3">
      <c r="B321" s="51" t="s">
        <v>425</v>
      </c>
      <c r="C321" s="53">
        <v>10.453353315848632</v>
      </c>
      <c r="D321" s="53">
        <v>10.373134328358208</v>
      </c>
      <c r="E321" s="53">
        <v>6.9835111542192045</v>
      </c>
      <c r="F321" s="53">
        <v>11.172566371681416</v>
      </c>
      <c r="G321" s="53">
        <v>9.5160539785946945</v>
      </c>
      <c r="H321" s="53">
        <v>10.891488503428802</v>
      </c>
      <c r="I321" s="53">
        <v>11.309728429013406</v>
      </c>
      <c r="J321" s="53">
        <v>10.384241245136188</v>
      </c>
      <c r="K321" s="53">
        <v>8.368108939160992</v>
      </c>
    </row>
    <row r="322" spans="2:11" ht="15" x14ac:dyDescent="0.3">
      <c r="B322" s="51" t="s">
        <v>426</v>
      </c>
      <c r="C322" s="53">
        <v>10.277883517320136</v>
      </c>
      <c r="D322" s="53">
        <v>9.9340175953079175</v>
      </c>
      <c r="E322" s="53">
        <v>7.0532478394201279</v>
      </c>
      <c r="F322" s="53">
        <v>10.618966496308916</v>
      </c>
      <c r="G322" s="53">
        <v>9.4632114761684392</v>
      </c>
      <c r="H322" s="53">
        <v>10.862944162436548</v>
      </c>
      <c r="I322" s="53">
        <v>11.146051712089449</v>
      </c>
      <c r="J322" s="53">
        <v>10.024813895781639</v>
      </c>
      <c r="K322" s="53">
        <v>8.4164859002169212</v>
      </c>
    </row>
    <row r="323" spans="2:11" ht="15" x14ac:dyDescent="0.3">
      <c r="B323" s="51" t="s">
        <v>427</v>
      </c>
      <c r="C323" s="53">
        <v>10.018975332068312</v>
      </c>
      <c r="D323" s="53">
        <v>10.065170166545981</v>
      </c>
      <c r="E323" s="53">
        <v>7.1601768649265445</v>
      </c>
      <c r="F323" s="53">
        <v>10.632014176018902</v>
      </c>
      <c r="G323" s="53">
        <v>9.1697936210131346</v>
      </c>
      <c r="H323" s="53">
        <v>10.574521232306411</v>
      </c>
      <c r="I323" s="53">
        <v>11.779448621553884</v>
      </c>
      <c r="J323" s="53">
        <v>9.8073998986315267</v>
      </c>
      <c r="K323" s="53">
        <v>8.3314818929126861</v>
      </c>
    </row>
    <row r="324" spans="2:11" ht="15" x14ac:dyDescent="0.3">
      <c r="B324" s="51" t="s">
        <v>428</v>
      </c>
      <c r="C324" s="53">
        <v>9.6618357487922708</v>
      </c>
      <c r="D324" s="53">
        <v>9.8645362973254596</v>
      </c>
      <c r="E324" s="53">
        <v>6.8989450305385889</v>
      </c>
      <c r="F324" s="53">
        <v>9.5515433896330819</v>
      </c>
      <c r="G324" s="53">
        <v>8.8221268478779198</v>
      </c>
      <c r="H324" s="53">
        <v>10.103734439834025</v>
      </c>
      <c r="I324" s="53">
        <v>10.990990990990991</v>
      </c>
      <c r="J324" s="53">
        <v>9.5190630451034135</v>
      </c>
      <c r="K324" s="53">
        <v>8.3296606434552665</v>
      </c>
    </row>
    <row r="325" spans="2:11" ht="15" x14ac:dyDescent="0.3">
      <c r="B325" s="51" t="s">
        <v>429</v>
      </c>
      <c r="C325" s="53">
        <v>9.7681489927784106</v>
      </c>
      <c r="D325" s="53">
        <v>9.5521343596920918</v>
      </c>
      <c r="E325" s="53">
        <v>6.9631112382041751</v>
      </c>
      <c r="F325" s="53">
        <v>8.7007642563198129</v>
      </c>
      <c r="G325" s="53">
        <v>8.7439613526570046</v>
      </c>
      <c r="H325" s="53">
        <v>9.96426319108682</v>
      </c>
      <c r="I325" s="53">
        <v>10.887397464578672</v>
      </c>
      <c r="J325" s="53">
        <v>9.3005181347150252</v>
      </c>
      <c r="K325" s="53">
        <v>8.0064605445316097</v>
      </c>
    </row>
    <row r="326" spans="2:11" ht="15" x14ac:dyDescent="0.3">
      <c r="B326" s="51" t="s">
        <v>430</v>
      </c>
      <c r="C326" s="53">
        <v>10.2861562258314</v>
      </c>
      <c r="D326" s="53">
        <v>8.9488636363636367</v>
      </c>
      <c r="E326" s="53">
        <v>6.9537387256328191</v>
      </c>
      <c r="F326" s="53">
        <v>7.8527607361963199</v>
      </c>
      <c r="G326" s="53">
        <v>8.6830680173661356</v>
      </c>
      <c r="H326" s="53">
        <v>9.7056981840951781</v>
      </c>
      <c r="I326" s="53">
        <v>10.765090349865435</v>
      </c>
      <c r="J326" s="53">
        <v>9.2091007583965343</v>
      </c>
      <c r="K326" s="53">
        <v>7.4109490796079367</v>
      </c>
    </row>
    <row r="327" spans="2:11" ht="15" x14ac:dyDescent="0.3">
      <c r="B327" s="51" t="s">
        <v>431</v>
      </c>
      <c r="C327" s="53">
        <v>10.371819960861057</v>
      </c>
      <c r="D327" s="53">
        <v>9.2980521866960686</v>
      </c>
      <c r="E327" s="53">
        <v>6.9481481481481477</v>
      </c>
      <c r="F327" s="53">
        <v>6.957621758380772</v>
      </c>
      <c r="G327" s="53">
        <v>8.497383503613257</v>
      </c>
      <c r="H327" s="53">
        <v>8.9415279556124627</v>
      </c>
      <c r="I327" s="53">
        <v>10.701822411787514</v>
      </c>
      <c r="J327" s="53">
        <v>9.2812676853423888</v>
      </c>
      <c r="K327" s="53">
        <v>7.4890935530780407</v>
      </c>
    </row>
    <row r="328" spans="2:11" ht="15" x14ac:dyDescent="0.3">
      <c r="B328" s="51" t="s">
        <v>432</v>
      </c>
      <c r="C328" s="53">
        <v>10.9765625</v>
      </c>
      <c r="D328" s="53">
        <v>8.7879897473452946</v>
      </c>
      <c r="E328" s="53">
        <v>6.7789034564958284</v>
      </c>
      <c r="F328" s="53">
        <v>6.8640646029609691</v>
      </c>
      <c r="G328" s="53">
        <v>8.5707269155206287</v>
      </c>
      <c r="H328" s="53">
        <v>9.1045415595544128</v>
      </c>
      <c r="I328" s="53">
        <v>10.962145110410095</v>
      </c>
      <c r="J328" s="53">
        <v>8.9393503880425413</v>
      </c>
      <c r="K328" s="53">
        <v>7.3046018991964932</v>
      </c>
    </row>
    <row r="329" spans="2:11" ht="15" x14ac:dyDescent="0.3">
      <c r="B329" s="51" t="s">
        <v>433</v>
      </c>
      <c r="C329" s="53">
        <v>10.75268817204301</v>
      </c>
      <c r="D329" s="53">
        <v>8.9427950760318602</v>
      </c>
      <c r="E329" s="53">
        <v>6.7355186349348894</v>
      </c>
      <c r="F329" s="53">
        <v>7.0839064649243468</v>
      </c>
      <c r="G329" s="53">
        <v>7.8998541565386482</v>
      </c>
      <c r="H329" s="53">
        <v>8.7134251290877796</v>
      </c>
      <c r="I329" s="53">
        <v>10.494752623688155</v>
      </c>
      <c r="J329" s="53">
        <v>8.6614173228346463</v>
      </c>
      <c r="K329" s="53">
        <v>7.2374877330716387</v>
      </c>
    </row>
    <row r="330" spans="2:11" ht="15" x14ac:dyDescent="0.3">
      <c r="B330" s="51" t="s">
        <v>434</v>
      </c>
      <c r="C330" s="53">
        <v>10.710128055878929</v>
      </c>
      <c r="D330" s="53">
        <v>8.2632541133455213</v>
      </c>
      <c r="E330" s="53">
        <v>6.7253681493851527</v>
      </c>
      <c r="F330" s="53">
        <v>6.8823124569855469</v>
      </c>
      <c r="G330" s="53">
        <v>7.9942210450276914</v>
      </c>
      <c r="H330" s="53">
        <v>8.6068246033470999</v>
      </c>
      <c r="I330" s="53">
        <v>9.6385542168674707</v>
      </c>
      <c r="J330" s="53">
        <v>7.9548827545265652</v>
      </c>
      <c r="K330" s="53">
        <v>7.1393643031784846</v>
      </c>
    </row>
    <row r="331" spans="2:11" ht="15" x14ac:dyDescent="0.3">
      <c r="B331" s="51" t="s">
        <v>435</v>
      </c>
      <c r="C331" s="53">
        <v>10.791650256006303</v>
      </c>
      <c r="D331" s="53">
        <v>8.6162833150784959</v>
      </c>
      <c r="E331" s="53">
        <v>6.8206479615563476</v>
      </c>
      <c r="F331" s="53">
        <v>7.0521861777150914</v>
      </c>
      <c r="G331" s="53">
        <v>8.6141433317513041</v>
      </c>
      <c r="H331" s="53">
        <v>8.8898717381689512</v>
      </c>
      <c r="I331" s="53">
        <v>10</v>
      </c>
      <c r="J331" s="53">
        <v>8.2974800245851252</v>
      </c>
      <c r="K331" s="53">
        <v>6.7212301587301582</v>
      </c>
    </row>
    <row r="332" spans="2:11" ht="15" x14ac:dyDescent="0.3">
      <c r="B332" s="51" t="s">
        <v>436</v>
      </c>
      <c r="C332" s="53">
        <v>11.83009130607384</v>
      </c>
      <c r="D332" s="53">
        <v>8.7932303164091241</v>
      </c>
      <c r="E332" s="53">
        <v>6.7509881422924893</v>
      </c>
      <c r="F332" s="53">
        <v>7.7394636015325675</v>
      </c>
      <c r="G332" s="53">
        <v>8.3455344070278183</v>
      </c>
      <c r="H332" s="53">
        <v>9.1503267973856204</v>
      </c>
      <c r="I332" s="53">
        <v>9.7744360902255636</v>
      </c>
      <c r="J332" s="53">
        <v>8.1972265023112492</v>
      </c>
      <c r="K332" s="53">
        <v>6.6285998013902683</v>
      </c>
    </row>
    <row r="333" spans="2:11" ht="15" x14ac:dyDescent="0.3">
      <c r="B333" s="51" t="s">
        <v>437</v>
      </c>
      <c r="C333" s="53">
        <v>11.553784860557768</v>
      </c>
      <c r="D333" s="53">
        <v>8.8246338715734129</v>
      </c>
      <c r="E333" s="53">
        <v>6.9708491761723694</v>
      </c>
      <c r="F333" s="53">
        <v>8.6102719033232624</v>
      </c>
      <c r="G333" s="53">
        <v>8.6836143971809712</v>
      </c>
      <c r="H333" s="53">
        <v>9.0657439446366777</v>
      </c>
      <c r="I333" s="53">
        <v>9.3543653705062368</v>
      </c>
      <c r="J333" s="53">
        <v>7.7942568633638372</v>
      </c>
      <c r="K333" s="53">
        <v>6.6650087043024122</v>
      </c>
    </row>
    <row r="334" spans="2:11" ht="15" x14ac:dyDescent="0.3">
      <c r="B334" s="51" t="s">
        <v>438</v>
      </c>
      <c r="C334" s="53">
        <v>11.312399355877616</v>
      </c>
      <c r="D334" s="53">
        <v>8.4097859327217126</v>
      </c>
      <c r="E334" s="53">
        <v>7.0501522191956418</v>
      </c>
      <c r="F334" s="53">
        <v>9.3443858327053508</v>
      </c>
      <c r="G334" s="53">
        <v>8.5784919653893699</v>
      </c>
      <c r="H334" s="53">
        <v>9.3386120167675823</v>
      </c>
      <c r="I334" s="53">
        <v>8.5415889593435281</v>
      </c>
      <c r="J334" s="53">
        <v>7.2604065827686348</v>
      </c>
      <c r="K334" s="53">
        <v>6.4647493000763561</v>
      </c>
    </row>
    <row r="335" spans="2:11" ht="15" x14ac:dyDescent="0.3">
      <c r="B335" s="51" t="s">
        <v>439</v>
      </c>
      <c r="C335" s="53">
        <v>11.175257731958762</v>
      </c>
      <c r="D335" s="53">
        <v>8.461842625543694</v>
      </c>
      <c r="E335" s="53">
        <v>6.872461413484972</v>
      </c>
      <c r="F335" s="53">
        <v>9.1180866965620329</v>
      </c>
      <c r="G335" s="53">
        <v>8.7317564167086061</v>
      </c>
      <c r="H335" s="53">
        <v>9.5014111006585136</v>
      </c>
      <c r="I335" s="53">
        <v>8.5212074894917844</v>
      </c>
      <c r="J335" s="53">
        <v>7.1238348868175763</v>
      </c>
      <c r="K335" s="53">
        <v>6.3944530046224966</v>
      </c>
    </row>
    <row r="336" spans="2:11" ht="15" x14ac:dyDescent="0.3">
      <c r="B336" s="51" t="s">
        <v>440</v>
      </c>
      <c r="C336" s="53">
        <v>11.558219178082192</v>
      </c>
      <c r="D336" s="53">
        <v>8.1901717938473819</v>
      </c>
      <c r="E336" s="53">
        <v>6.6600888011840169</v>
      </c>
      <c r="F336" s="53">
        <v>8.9167280766396466</v>
      </c>
      <c r="G336" s="53">
        <v>9.0561224489795915</v>
      </c>
      <c r="H336" s="53">
        <v>9.62800875273523</v>
      </c>
      <c r="I336" s="53">
        <v>8.8798370672097757</v>
      </c>
      <c r="J336" s="53">
        <v>7.0432119768628789</v>
      </c>
      <c r="K336" s="53">
        <v>6.5905552672547998</v>
      </c>
    </row>
    <row r="337" spans="2:11" ht="15" x14ac:dyDescent="0.3">
      <c r="B337" s="51" t="s">
        <v>441</v>
      </c>
      <c r="C337" s="53">
        <v>11.431064572425829</v>
      </c>
      <c r="D337" s="53">
        <v>8.695652173913043</v>
      </c>
      <c r="E337" s="53">
        <v>6.5970495607492126</v>
      </c>
      <c r="F337" s="53">
        <v>9.182935647143891</v>
      </c>
      <c r="G337" s="53">
        <v>8.7903437418000525</v>
      </c>
      <c r="H337" s="53">
        <v>9.4981640146878821</v>
      </c>
      <c r="I337" s="53">
        <v>9.2333756882676834</v>
      </c>
      <c r="J337" s="53">
        <v>7.1552622438346649</v>
      </c>
      <c r="K337" s="53">
        <v>6.4482306684141548</v>
      </c>
    </row>
    <row r="338" spans="2:11" ht="15" x14ac:dyDescent="0.3">
      <c r="B338" s="51" t="s">
        <v>442</v>
      </c>
      <c r="C338" s="53">
        <v>11.376146788990827</v>
      </c>
      <c r="D338" s="53">
        <v>8.3569405099150149</v>
      </c>
      <c r="E338" s="53">
        <v>6.8021201413427557</v>
      </c>
      <c r="F338" s="53">
        <v>9.7138554216867465</v>
      </c>
      <c r="G338" s="53">
        <v>8.6944521115097988</v>
      </c>
      <c r="H338" s="53">
        <v>9.3912591050988556</v>
      </c>
      <c r="I338" s="53">
        <v>9.0787119856887291</v>
      </c>
      <c r="J338" s="53">
        <v>6.7440989134507303</v>
      </c>
      <c r="K338" s="53">
        <v>6.3178402449206787</v>
      </c>
    </row>
    <row r="339" spans="2:11" ht="15" x14ac:dyDescent="0.3">
      <c r="B339" s="51" t="s">
        <v>443</v>
      </c>
      <c r="C339" s="53">
        <v>10.027100271002711</v>
      </c>
      <c r="D339" s="53">
        <v>7.9654510556621885</v>
      </c>
      <c r="E339" s="53">
        <v>6.4813205907906166</v>
      </c>
      <c r="F339" s="53">
        <v>9.0083798882681556</v>
      </c>
      <c r="G339" s="53">
        <v>9.0145576707726764</v>
      </c>
      <c r="H339" s="53">
        <v>8.8764899822470191</v>
      </c>
      <c r="I339" s="53">
        <v>8.7789661319073087</v>
      </c>
      <c r="J339" s="53">
        <v>6.3534847901424722</v>
      </c>
      <c r="K339" s="53">
        <v>6.1899378179762579</v>
      </c>
    </row>
    <row r="340" spans="2:11" ht="15" x14ac:dyDescent="0.3">
      <c r="B340" s="51" t="s">
        <v>444</v>
      </c>
      <c r="C340" s="53">
        <v>10.802330793366204</v>
      </c>
      <c r="D340" s="53">
        <v>7.8640776699029118</v>
      </c>
      <c r="E340" s="53">
        <v>6.1790888462209805</v>
      </c>
      <c r="F340" s="53">
        <v>8.5399449035812669</v>
      </c>
      <c r="G340" s="53">
        <v>8.8656387665198224</v>
      </c>
      <c r="H340" s="53">
        <v>8.7834427057041893</v>
      </c>
      <c r="I340" s="53">
        <v>8.3739477182100135</v>
      </c>
      <c r="J340" s="53">
        <v>6.5234375</v>
      </c>
      <c r="K340" s="53">
        <v>5.9100998890122085</v>
      </c>
    </row>
    <row r="341" spans="2:11" ht="15" x14ac:dyDescent="0.3">
      <c r="B341" s="51" t="s">
        <v>445</v>
      </c>
      <c r="C341" s="53">
        <v>10.743061772605191</v>
      </c>
      <c r="D341" s="53">
        <v>7.4879227053140092</v>
      </c>
      <c r="E341" s="53">
        <v>5.7692307692307692</v>
      </c>
      <c r="F341" s="53">
        <v>8.2650273224043715</v>
      </c>
      <c r="G341" s="53">
        <v>8.9547941261157504</v>
      </c>
      <c r="H341" s="53">
        <v>8.5193738773415451</v>
      </c>
      <c r="I341" s="53">
        <v>8.5968819599109132</v>
      </c>
      <c r="J341" s="53">
        <v>6.6396761133603235</v>
      </c>
      <c r="K341" s="53">
        <v>5.8540723981900449</v>
      </c>
    </row>
    <row r="342" spans="2:11" ht="15" x14ac:dyDescent="0.3">
      <c r="B342" s="51" t="s">
        <v>446</v>
      </c>
      <c r="C342" s="53">
        <v>10.119840213049267</v>
      </c>
      <c r="D342" s="53">
        <v>7.2631072631072628</v>
      </c>
      <c r="E342" s="53">
        <v>5.5555555555555554</v>
      </c>
      <c r="F342" s="53">
        <v>8.125</v>
      </c>
      <c r="G342" s="53">
        <v>8.6070215175537932</v>
      </c>
      <c r="H342" s="53">
        <v>7.8017923036373222</v>
      </c>
      <c r="I342" s="53">
        <v>8.5049239033124451</v>
      </c>
      <c r="J342" s="53">
        <v>6.7941415785191213</v>
      </c>
      <c r="K342" s="53">
        <v>5.7627118644067794</v>
      </c>
    </row>
    <row r="343" spans="2:11" ht="15" x14ac:dyDescent="0.3">
      <c r="B343" s="51" t="s">
        <v>447</v>
      </c>
      <c r="C343" s="53">
        <v>9.6875</v>
      </c>
      <c r="D343" s="53">
        <v>7.1428571428571423</v>
      </c>
      <c r="E343" s="53">
        <v>5.6487202118270083</v>
      </c>
      <c r="F343" s="53">
        <v>8.8173547935619307</v>
      </c>
      <c r="G343" s="53">
        <v>7.9802669762042946</v>
      </c>
      <c r="H343" s="53">
        <v>7.7809798270893378</v>
      </c>
      <c r="I343" s="53">
        <v>7.6653526062198853</v>
      </c>
      <c r="J343" s="53">
        <v>6.6557778685177622</v>
      </c>
      <c r="K343" s="53">
        <v>5.3606511366825709</v>
      </c>
    </row>
    <row r="344" spans="2:11" ht="15" x14ac:dyDescent="0.3">
      <c r="B344" s="51" t="s">
        <v>448</v>
      </c>
      <c r="C344" s="53">
        <v>9.8143236074270561</v>
      </c>
      <c r="D344" s="53">
        <v>6.937799043062201</v>
      </c>
      <c r="E344" s="53">
        <v>5.4716645940664419</v>
      </c>
      <c r="F344" s="53">
        <v>8.5470085470085468</v>
      </c>
      <c r="G344" s="53">
        <v>8.2063305978898011</v>
      </c>
      <c r="H344" s="53">
        <v>7.5942644715878913</v>
      </c>
      <c r="I344" s="53">
        <v>7.5652173913043477</v>
      </c>
      <c r="J344" s="53">
        <v>6.9049553208773355</v>
      </c>
      <c r="K344" s="53">
        <v>5.3490990990990994</v>
      </c>
    </row>
    <row r="345" spans="2:11" ht="15" x14ac:dyDescent="0.3">
      <c r="B345" s="51" t="s">
        <v>449</v>
      </c>
      <c r="C345" s="53">
        <v>9.8847517730496453</v>
      </c>
      <c r="D345" s="53">
        <v>7.2227399813606707</v>
      </c>
      <c r="E345" s="53">
        <v>5.4279394248766373</v>
      </c>
      <c r="F345" s="53">
        <v>8.4583901773533423</v>
      </c>
      <c r="G345" s="53">
        <v>7.8992558672009157</v>
      </c>
      <c r="H345" s="53">
        <v>7.4603587210813611</v>
      </c>
      <c r="I345" s="53">
        <v>7.735281478298238</v>
      </c>
      <c r="J345" s="53">
        <v>6.706586826347305</v>
      </c>
      <c r="K345" s="53">
        <v>5.8854579044602797</v>
      </c>
    </row>
    <row r="346" spans="2:11" ht="15" x14ac:dyDescent="0.3">
      <c r="B346" s="51" t="s">
        <v>450</v>
      </c>
      <c r="C346" s="53">
        <v>9.4874100719424472</v>
      </c>
      <c r="D346" s="53">
        <v>7.6111875286565791</v>
      </c>
      <c r="E346" s="53">
        <v>5.4920304920304917</v>
      </c>
      <c r="F346" s="53">
        <v>9.0181818181818176</v>
      </c>
      <c r="G346" s="53">
        <v>7.685639988442647</v>
      </c>
      <c r="H346" s="53">
        <v>7.6245527112579135</v>
      </c>
      <c r="I346" s="53">
        <v>7.6363636363636367</v>
      </c>
      <c r="J346" s="53">
        <v>6.5991902834008105</v>
      </c>
      <c r="K346" s="53">
        <v>5.9424083769633507</v>
      </c>
    </row>
    <row r="347" spans="2:11" ht="15" x14ac:dyDescent="0.3">
      <c r="B347" s="51" t="s">
        <v>451</v>
      </c>
      <c r="C347" s="53">
        <v>8.279370952821461</v>
      </c>
      <c r="D347" s="53">
        <v>7.3147711184521</v>
      </c>
      <c r="E347" s="53">
        <v>5.3091163115612998</v>
      </c>
      <c r="F347" s="53">
        <v>8.6336336336336341</v>
      </c>
      <c r="G347" s="53">
        <v>7.6789838337182452</v>
      </c>
      <c r="H347" s="53">
        <v>7.3225897653378569</v>
      </c>
      <c r="I347" s="53">
        <v>8.6095764272559858</v>
      </c>
      <c r="J347" s="53">
        <v>6.2293729372937294</v>
      </c>
      <c r="K347" s="53">
        <v>6.0807222517259696</v>
      </c>
    </row>
    <row r="348" spans="2:11" ht="15" x14ac:dyDescent="0.3">
      <c r="B348" s="51" t="s">
        <v>452</v>
      </c>
      <c r="C348" s="53">
        <v>7.6279069767441863</v>
      </c>
      <c r="D348" s="53">
        <v>7.2615092548647366</v>
      </c>
      <c r="E348" s="53">
        <v>5.7375628358467674</v>
      </c>
      <c r="F348" s="53">
        <v>8.2889733840304185</v>
      </c>
      <c r="G348" s="53">
        <v>7.5324675324675319</v>
      </c>
      <c r="H348" s="53">
        <v>7.2982255294791081</v>
      </c>
      <c r="I348" s="53">
        <v>8.7419056429232178</v>
      </c>
      <c r="J348" s="53">
        <v>5.7225195553725818</v>
      </c>
      <c r="K348" s="53">
        <v>6.1497326203208562</v>
      </c>
    </row>
    <row r="349" spans="2:11" ht="15" x14ac:dyDescent="0.3">
      <c r="B349" s="51" t="s">
        <v>453</v>
      </c>
      <c r="C349" s="53">
        <v>7.7508321445553978</v>
      </c>
      <c r="D349" s="53">
        <v>7.3368270605050023</v>
      </c>
      <c r="E349" s="53">
        <v>5.6499133448873486</v>
      </c>
      <c r="F349" s="53">
        <v>7.71513353115727</v>
      </c>
      <c r="G349" s="53">
        <v>7.3331337922777617</v>
      </c>
      <c r="H349" s="53">
        <v>7.425183512140034</v>
      </c>
      <c r="I349" s="53">
        <v>8.4745762711864394</v>
      </c>
      <c r="J349" s="53">
        <v>5.5578427336352414</v>
      </c>
      <c r="K349" s="53">
        <v>6.2331354560172691</v>
      </c>
    </row>
    <row r="350" spans="2:11" ht="15" x14ac:dyDescent="0.3">
      <c r="B350" s="51" t="s">
        <v>454</v>
      </c>
      <c r="C350" s="53">
        <v>7.4356530028598673</v>
      </c>
      <c r="D350" s="53">
        <v>7.1394345951126024</v>
      </c>
      <c r="E350" s="53">
        <v>5.7400211939244086</v>
      </c>
      <c r="F350" s="53">
        <v>6.7391304347826084</v>
      </c>
      <c r="G350" s="53">
        <v>7.3772959951821742</v>
      </c>
      <c r="H350" s="53">
        <v>7.9287561045676522</v>
      </c>
      <c r="I350" s="53">
        <v>8.7121212121212128</v>
      </c>
      <c r="J350" s="53">
        <v>5.747605164514785</v>
      </c>
      <c r="K350" s="53">
        <v>6.2893081761006293</v>
      </c>
    </row>
    <row r="351" spans="2:11" ht="15" x14ac:dyDescent="0.3">
      <c r="B351" s="51" t="s">
        <v>455</v>
      </c>
      <c r="C351" s="53">
        <v>7.0409134157944813</v>
      </c>
      <c r="D351" s="53">
        <v>7.4056147144240079</v>
      </c>
      <c r="E351" s="53">
        <v>5.6392977478276292</v>
      </c>
      <c r="F351" s="53">
        <v>6.6961000735835174</v>
      </c>
      <c r="G351" s="53">
        <v>6.8277945619335352</v>
      </c>
      <c r="H351" s="53">
        <v>7.7689243027888448</v>
      </c>
      <c r="I351" s="53">
        <v>8.8405797101449277</v>
      </c>
      <c r="J351" s="53">
        <v>5.359421522756274</v>
      </c>
      <c r="K351" s="53">
        <v>6.3461538461538458</v>
      </c>
    </row>
    <row r="352" spans="2:11" ht="15" x14ac:dyDescent="0.3">
      <c r="B352" s="51" t="s">
        <v>456</v>
      </c>
      <c r="C352" s="53">
        <v>6.9227121858700809</v>
      </c>
      <c r="D352" s="53">
        <v>7.3551637279596971</v>
      </c>
      <c r="E352" s="53">
        <v>5.1812555260831124</v>
      </c>
      <c r="F352" s="53">
        <v>6.9093610698365531</v>
      </c>
      <c r="G352" s="53">
        <v>7.2923076923076922</v>
      </c>
      <c r="H352" s="53">
        <v>7.4486301369863019</v>
      </c>
      <c r="I352" s="53">
        <v>8.2761998041136131</v>
      </c>
      <c r="J352" s="53">
        <v>5.6308213378492802</v>
      </c>
      <c r="K352" s="53">
        <v>5.8773903262092242</v>
      </c>
    </row>
    <row r="353" spans="2:11" ht="15" x14ac:dyDescent="0.3">
      <c r="B353" s="51" t="s">
        <v>457</v>
      </c>
      <c r="C353" s="53">
        <v>6.9268292682926838</v>
      </c>
      <c r="D353" s="53">
        <v>6.6047471620227034</v>
      </c>
      <c r="E353" s="53">
        <v>4.8729184925503946</v>
      </c>
      <c r="F353" s="53">
        <v>6.0627674750356633</v>
      </c>
      <c r="G353" s="53">
        <v>6.8648482991112463</v>
      </c>
      <c r="H353" s="53">
        <v>7.2015877516302815</v>
      </c>
      <c r="I353" s="53">
        <v>8.2677165354330722</v>
      </c>
      <c r="J353" s="53">
        <v>5.6508999581414816</v>
      </c>
      <c r="K353" s="53">
        <v>5.376344086021505</v>
      </c>
    </row>
    <row r="354" spans="2:11" ht="15" x14ac:dyDescent="0.3">
      <c r="B354" s="51" t="s">
        <v>458</v>
      </c>
      <c r="C354" s="53">
        <v>6.8322981366459627</v>
      </c>
      <c r="D354" s="53">
        <v>6.6225165562913908</v>
      </c>
      <c r="E354" s="53">
        <v>4.8317823908375086</v>
      </c>
      <c r="F354" s="53">
        <v>6.7700987306064881</v>
      </c>
      <c r="G354" s="53">
        <v>6.4496124031007751</v>
      </c>
      <c r="H354" s="53">
        <v>6.7796610169491522</v>
      </c>
      <c r="I354" s="53">
        <v>6.9877242681775256</v>
      </c>
      <c r="J354" s="53">
        <v>5.7424118129614437</v>
      </c>
      <c r="K354" s="53">
        <v>5.2366863905325447</v>
      </c>
    </row>
    <row r="355" spans="2:11" ht="15" x14ac:dyDescent="0.3">
      <c r="B355" s="51" t="s">
        <v>459</v>
      </c>
      <c r="C355" s="53">
        <v>6.7475728155339807</v>
      </c>
      <c r="D355" s="53">
        <v>6.5454545454545459</v>
      </c>
      <c r="E355" s="53">
        <v>4.2529585798816569</v>
      </c>
      <c r="F355" s="53">
        <v>6.8278805120910393</v>
      </c>
      <c r="G355" s="53">
        <v>6.3567362428842502</v>
      </c>
      <c r="H355" s="53">
        <v>6.4397163120567384</v>
      </c>
      <c r="I355" s="53">
        <v>6.5470417070805045</v>
      </c>
      <c r="J355" s="53">
        <v>5.6897257470323375</v>
      </c>
      <c r="K355" s="53">
        <v>5.1266213712168005</v>
      </c>
    </row>
    <row r="356" spans="2:11" ht="15" x14ac:dyDescent="0.3">
      <c r="B356" s="51" t="s">
        <v>460</v>
      </c>
      <c r="C356" s="53">
        <v>6.7091087169441721</v>
      </c>
      <c r="D356" s="53">
        <v>6.2665958576739245</v>
      </c>
      <c r="E356" s="53">
        <v>4.235205142749102</v>
      </c>
      <c r="F356" s="53">
        <v>6.6115702479338845</v>
      </c>
      <c r="G356" s="53">
        <v>6.1463414634146343</v>
      </c>
      <c r="H356" s="53">
        <v>6.2754212667054041</v>
      </c>
      <c r="I356" s="53">
        <v>6.5956367326230332</v>
      </c>
      <c r="J356" s="53">
        <v>5.5650684931506849</v>
      </c>
      <c r="K356" s="53">
        <v>5.0096339113680148</v>
      </c>
    </row>
    <row r="357" spans="2:11" ht="15" x14ac:dyDescent="0.3">
      <c r="B357" s="51" t="s">
        <v>461</v>
      </c>
      <c r="C357" s="53">
        <v>6.9539666993143969</v>
      </c>
      <c r="D357" s="53">
        <v>5.9606173496540711</v>
      </c>
      <c r="E357" s="53">
        <v>4.1289592760180991</v>
      </c>
      <c r="F357" s="53">
        <v>6.8774703557312256</v>
      </c>
      <c r="G357" s="53">
        <v>6.0013486176668911</v>
      </c>
      <c r="H357" s="53">
        <v>5.9640995946728435</v>
      </c>
      <c r="I357" s="53">
        <v>6.2250996015936257</v>
      </c>
      <c r="J357" s="53">
        <v>5.1920641620937102</v>
      </c>
      <c r="K357" s="53">
        <v>4.812479256554929</v>
      </c>
    </row>
    <row r="358" spans="2:11" ht="15" x14ac:dyDescent="0.3">
      <c r="B358" s="51" t="s">
        <v>462</v>
      </c>
      <c r="C358" s="53">
        <v>6.7302862882973375</v>
      </c>
      <c r="D358" s="53">
        <v>5.6382978723404253</v>
      </c>
      <c r="E358" s="53">
        <v>4.1562918981038113</v>
      </c>
      <c r="F358" s="53">
        <v>7.0355731225296436</v>
      </c>
      <c r="G358" s="53">
        <v>5.9952038369304557</v>
      </c>
      <c r="H358" s="53">
        <v>5.7846336398694751</v>
      </c>
      <c r="I358" s="53">
        <v>6.2597809076682314</v>
      </c>
      <c r="J358" s="53">
        <v>4.9825174825174825</v>
      </c>
      <c r="K358" s="53">
        <v>4.7122181083810162</v>
      </c>
    </row>
    <row r="359" spans="2:11" ht="15" x14ac:dyDescent="0.3">
      <c r="B359" s="51" t="s">
        <v>463</v>
      </c>
      <c r="C359" s="53">
        <v>6.1203844208396561</v>
      </c>
      <c r="D359" s="53">
        <v>5.591397849462366</v>
      </c>
      <c r="E359" s="53">
        <v>3.9617758311765878</v>
      </c>
      <c r="F359" s="53">
        <v>6.1626951520131472</v>
      </c>
      <c r="G359" s="53">
        <v>5.424769703172978</v>
      </c>
      <c r="H359" s="53">
        <v>5.5282555282555279</v>
      </c>
      <c r="I359" s="53">
        <v>6.4210526315789469</v>
      </c>
      <c r="J359" s="53">
        <v>4.2321116928446774</v>
      </c>
      <c r="K359" s="53">
        <v>4.5881126173096973</v>
      </c>
    </row>
    <row r="360" spans="2:11" ht="15" x14ac:dyDescent="0.3">
      <c r="B360" s="51" t="s">
        <v>464</v>
      </c>
      <c r="C360" s="53">
        <v>6.2210796915167093</v>
      </c>
      <c r="D360" s="53">
        <v>5.2404105888708807</v>
      </c>
      <c r="E360" s="53">
        <v>3.9823894336601962</v>
      </c>
      <c r="F360" s="53">
        <v>5.8727569331158236</v>
      </c>
      <c r="G360" s="53">
        <v>5.0420168067226889</v>
      </c>
      <c r="H360" s="53">
        <v>5.0959421201635733</v>
      </c>
      <c r="I360" s="53">
        <v>6.7099567099567103</v>
      </c>
      <c r="J360" s="53">
        <v>4.0162454873646212</v>
      </c>
      <c r="K360" s="53">
        <v>4.4269045984900481</v>
      </c>
    </row>
    <row r="361" spans="2:11" ht="15" x14ac:dyDescent="0.3">
      <c r="B361" s="51" t="s">
        <v>465</v>
      </c>
      <c r="C361" s="53">
        <v>6.03310197544047</v>
      </c>
      <c r="D361" s="53">
        <v>5.2747252747252746</v>
      </c>
      <c r="E361" s="53">
        <v>3.9282836422240126</v>
      </c>
      <c r="F361" s="53">
        <v>4.6128500823723231</v>
      </c>
      <c r="G361" s="53">
        <v>4.5815295815295816</v>
      </c>
      <c r="H361" s="53">
        <v>4.7666335650446872</v>
      </c>
      <c r="I361" s="53">
        <v>7.9075425790754261</v>
      </c>
      <c r="J361" s="53">
        <v>3.5272560696289506</v>
      </c>
      <c r="K361" s="53">
        <v>4.2094092677750261</v>
      </c>
    </row>
    <row r="362" spans="2:11" ht="15" x14ac:dyDescent="0.3">
      <c r="B362" s="51" t="s">
        <v>466</v>
      </c>
      <c r="C362" s="53">
        <v>5.6512378902045208</v>
      </c>
      <c r="D362" s="53">
        <v>5.0799086757990866</v>
      </c>
      <c r="E362" s="53">
        <v>3.8346910391416649</v>
      </c>
      <c r="F362" s="53">
        <v>4.0798611111111116</v>
      </c>
      <c r="G362" s="53">
        <v>4.3909348441926346</v>
      </c>
      <c r="H362" s="53">
        <v>4.3347782594198065</v>
      </c>
      <c r="I362" s="53">
        <v>7.8001218769043268</v>
      </c>
      <c r="J362" s="53">
        <v>3.5928143712574849</v>
      </c>
      <c r="K362" s="53">
        <v>4.4301536262951053</v>
      </c>
    </row>
    <row r="363" spans="2:11" ht="15" x14ac:dyDescent="0.3">
      <c r="B363" s="51" t="s">
        <v>467</v>
      </c>
      <c r="C363" s="53">
        <v>5.2206673842841766</v>
      </c>
      <c r="D363" s="53">
        <v>4.8739495798319332</v>
      </c>
      <c r="E363" s="53">
        <v>3.8240538934020214</v>
      </c>
      <c r="F363" s="53">
        <v>3.9267015706806281</v>
      </c>
      <c r="G363" s="53">
        <v>4.2500878117316478</v>
      </c>
      <c r="H363" s="53">
        <v>4.1372351160443994</v>
      </c>
      <c r="I363" s="53">
        <v>7.953144266337854</v>
      </c>
      <c r="J363" s="53">
        <v>3.2808988764044944</v>
      </c>
      <c r="K363" s="53">
        <v>4.1473006792992493</v>
      </c>
    </row>
    <row r="364" spans="2:11" ht="15" x14ac:dyDescent="0.3">
      <c r="B364" s="51" t="s">
        <v>468</v>
      </c>
      <c r="C364" s="53">
        <v>5.0555555555555554</v>
      </c>
      <c r="D364" s="53">
        <v>5.322128851540616</v>
      </c>
      <c r="E364" s="53">
        <v>3.7007718187215515</v>
      </c>
      <c r="F364" s="53">
        <v>3.5223367697594501</v>
      </c>
      <c r="G364" s="53">
        <v>4.2278127183787557</v>
      </c>
      <c r="H364" s="53">
        <v>3.6269430051813467</v>
      </c>
      <c r="I364" s="53">
        <v>8.1632653061224492</v>
      </c>
      <c r="J364" s="53">
        <v>3.5288725939505041</v>
      </c>
      <c r="K364" s="53">
        <v>4.033129276197335</v>
      </c>
    </row>
    <row r="365" spans="2:11" ht="15" x14ac:dyDescent="0.3">
      <c r="B365" s="51" t="s">
        <v>469</v>
      </c>
      <c r="C365" s="53">
        <v>4.7052154195011342</v>
      </c>
      <c r="D365" s="53">
        <v>5.4085155350978136</v>
      </c>
      <c r="E365" s="53">
        <v>3.5872632003224507</v>
      </c>
      <c r="F365" s="53">
        <v>3.3568904593639579</v>
      </c>
      <c r="G365" s="53">
        <v>4.2826552462526761</v>
      </c>
      <c r="H365" s="53">
        <v>3.5112862773199569</v>
      </c>
      <c r="I365" s="53">
        <v>7.7478660538411033</v>
      </c>
      <c r="J365" s="53">
        <v>3.4482758620689653</v>
      </c>
      <c r="K365" s="53">
        <v>3.9756446991404006</v>
      </c>
    </row>
    <row r="366" spans="2:11" ht="15" x14ac:dyDescent="0.3">
      <c r="B366" s="51" t="s">
        <v>470</v>
      </c>
      <c r="C366" s="53">
        <v>4.7961630695443649</v>
      </c>
      <c r="D366" s="53">
        <v>5.3884711779448615</v>
      </c>
      <c r="E366" s="53">
        <v>3.6034115138592755</v>
      </c>
      <c r="F366" s="53">
        <v>3.6730945821854912</v>
      </c>
      <c r="G366" s="53">
        <v>3.7833827893175078</v>
      </c>
      <c r="H366" s="53">
        <v>3.2402234636871508</v>
      </c>
      <c r="I366" s="53">
        <v>7.3103448275862073</v>
      </c>
      <c r="J366" s="53">
        <v>3.7360504609412906</v>
      </c>
      <c r="K366" s="53">
        <v>4.1428571428571423</v>
      </c>
    </row>
    <row r="367" spans="2:11" ht="15" x14ac:dyDescent="0.3">
      <c r="B367" s="51" t="s">
        <v>471</v>
      </c>
      <c r="C367" s="53">
        <v>4.3837357052096575</v>
      </c>
      <c r="D367" s="53">
        <v>5.4298642533936654</v>
      </c>
      <c r="E367" s="53">
        <v>3.4029038112522683</v>
      </c>
      <c r="F367" s="53">
        <v>3.5238095238095237</v>
      </c>
      <c r="G367" s="53">
        <v>3.7653586999603648</v>
      </c>
      <c r="H367" s="53">
        <v>3.1349206349206349</v>
      </c>
      <c r="I367" s="53">
        <v>6.056338028169014</v>
      </c>
      <c r="J367" s="53">
        <v>3.4362549800796809</v>
      </c>
      <c r="K367" s="53">
        <v>4.3396226415094334</v>
      </c>
    </row>
    <row r="368" spans="2:11" ht="15.6" thickBot="1" x14ac:dyDescent="0.35">
      <c r="B368" s="54" t="s">
        <v>472</v>
      </c>
      <c r="C368" s="56">
        <v>4.2361111111111116</v>
      </c>
      <c r="D368" s="56">
        <v>5.3756030323914548</v>
      </c>
      <c r="E368" s="56">
        <v>3.2563791008505469</v>
      </c>
      <c r="F368" s="56">
        <v>4.6231155778894468</v>
      </c>
      <c r="G368" s="56">
        <v>3.7332214765100673</v>
      </c>
      <c r="H368" s="56">
        <v>3.1133250311332503</v>
      </c>
      <c r="I368" s="56">
        <v>5.1437216338880489</v>
      </c>
      <c r="J368" s="56">
        <v>3.3542976939203357</v>
      </c>
      <c r="K368" s="56">
        <v>4.3618739903069468</v>
      </c>
    </row>
  </sheetData>
  <mergeCells count="5">
    <mergeCell ref="C2:G2"/>
    <mergeCell ref="C3:G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12" s="20" customFormat="1" x14ac:dyDescent="0.3"/>
    <row r="2" spans="2:12" s="20" customFormat="1" ht="22.8" x14ac:dyDescent="0.4">
      <c r="C2" s="313" t="s">
        <v>518</v>
      </c>
      <c r="D2" s="313"/>
      <c r="E2" s="313"/>
      <c r="F2" s="313"/>
      <c r="G2" s="313"/>
    </row>
    <row r="3" spans="2:12" s="20" customFormat="1" ht="23.1" customHeight="1" x14ac:dyDescent="0.4">
      <c r="C3" s="313" t="s">
        <v>1</v>
      </c>
      <c r="D3" s="313"/>
      <c r="E3" s="313"/>
      <c r="F3" s="313"/>
      <c r="G3" s="313"/>
    </row>
    <row r="4" spans="2:12" s="20" customFormat="1" ht="22.8" x14ac:dyDescent="0.4">
      <c r="C4" s="58"/>
      <c r="D4" s="58"/>
      <c r="E4" s="58"/>
      <c r="F4" s="58"/>
    </row>
    <row r="5" spans="2:12" s="20" customFormat="1" x14ac:dyDescent="0.3"/>
    <row r="6" spans="2:12" s="20" customFormat="1" x14ac:dyDescent="0.3"/>
    <row r="7" spans="2:12" ht="15" thickBot="1" x14ac:dyDescent="0.35"/>
    <row r="8" spans="2:12" ht="54" customHeight="1" thickBot="1" x14ac:dyDescent="0.35">
      <c r="B8" s="59" t="s">
        <v>519</v>
      </c>
      <c r="C8" s="26" t="s">
        <v>520</v>
      </c>
      <c r="D8" s="60" t="s">
        <v>521</v>
      </c>
      <c r="E8" s="26" t="s">
        <v>522</v>
      </c>
      <c r="F8" s="26" t="s">
        <v>523</v>
      </c>
      <c r="G8" s="60" t="s">
        <v>524</v>
      </c>
      <c r="H8" s="60" t="s">
        <v>525</v>
      </c>
      <c r="I8" s="26" t="s">
        <v>526</v>
      </c>
      <c r="J8" s="26" t="s">
        <v>527</v>
      </c>
      <c r="K8" s="26" t="s">
        <v>528</v>
      </c>
      <c r="L8" s="26" t="s">
        <v>529</v>
      </c>
    </row>
    <row r="9" spans="2:12" ht="15.6" x14ac:dyDescent="0.3">
      <c r="B9" s="39">
        <v>27</v>
      </c>
      <c r="C9" s="41">
        <v>6</v>
      </c>
      <c r="D9" s="41">
        <v>0</v>
      </c>
      <c r="E9" s="41">
        <v>39</v>
      </c>
      <c r="F9" s="41">
        <v>2</v>
      </c>
      <c r="G9" s="53">
        <v>0.65725073416305413</v>
      </c>
      <c r="H9" s="50">
        <v>0</v>
      </c>
      <c r="I9" s="50">
        <v>0</v>
      </c>
      <c r="J9" s="50">
        <v>1.1875</v>
      </c>
      <c r="K9" s="50">
        <v>0.50541516245487361</v>
      </c>
      <c r="L9" s="50">
        <v>2.2012578616352201</v>
      </c>
    </row>
    <row r="10" spans="2:12" ht="15.6" x14ac:dyDescent="0.3">
      <c r="B10" s="36">
        <v>28</v>
      </c>
      <c r="C10" s="41">
        <v>13</v>
      </c>
      <c r="D10" s="41">
        <v>1</v>
      </c>
      <c r="E10" s="41">
        <v>82</v>
      </c>
      <c r="F10" s="41">
        <v>4</v>
      </c>
      <c r="G10" s="53">
        <v>1.1896264572924102</v>
      </c>
      <c r="H10" s="53">
        <v>0</v>
      </c>
      <c r="I10" s="53">
        <v>0</v>
      </c>
      <c r="J10" s="53">
        <v>0.88383838383838376</v>
      </c>
      <c r="K10" s="53">
        <v>0.43134435657800141</v>
      </c>
      <c r="L10" s="53">
        <v>1.4462809917355373</v>
      </c>
    </row>
    <row r="11" spans="2:12" ht="15.6" x14ac:dyDescent="0.3">
      <c r="B11" s="36">
        <v>29</v>
      </c>
      <c r="C11" s="41">
        <v>3</v>
      </c>
      <c r="D11" s="41">
        <v>0</v>
      </c>
      <c r="E11" s="41">
        <v>32</v>
      </c>
      <c r="F11" s="41">
        <v>1</v>
      </c>
      <c r="G11" s="53">
        <v>0.569620253164557</v>
      </c>
      <c r="H11" s="53">
        <v>0</v>
      </c>
      <c r="I11" s="53">
        <v>0</v>
      </c>
      <c r="J11" s="53">
        <v>1.4138817480719794</v>
      </c>
      <c r="K11" s="53">
        <v>0.15015015015015015</v>
      </c>
      <c r="L11" s="53">
        <v>1.1930585683297179</v>
      </c>
    </row>
    <row r="12" spans="2:12" ht="15.6" x14ac:dyDescent="0.3">
      <c r="B12" s="36">
        <v>30</v>
      </c>
      <c r="C12" s="41">
        <v>8</v>
      </c>
      <c r="D12" s="41">
        <v>0</v>
      </c>
      <c r="E12" s="41">
        <v>26</v>
      </c>
      <c r="F12" s="41">
        <v>2</v>
      </c>
      <c r="G12" s="53">
        <v>0.53120849933598935</v>
      </c>
      <c r="H12" s="53">
        <v>3.6179450072358899E-2</v>
      </c>
      <c r="I12" s="53">
        <v>0.12886597938144329</v>
      </c>
      <c r="J12" s="53">
        <v>0.88300220750551872</v>
      </c>
      <c r="K12" s="53">
        <v>0.24937655860349126</v>
      </c>
      <c r="L12" s="53">
        <v>1.1614401858304297</v>
      </c>
    </row>
    <row r="13" spans="2:12" ht="15.6" x14ac:dyDescent="0.3">
      <c r="B13" s="36">
        <v>31</v>
      </c>
      <c r="C13" s="41">
        <v>6</v>
      </c>
      <c r="D13" s="41">
        <v>3</v>
      </c>
      <c r="E13" s="41">
        <v>19</v>
      </c>
      <c r="F13" s="41">
        <v>0</v>
      </c>
      <c r="G13" s="53">
        <v>0.72727272727272729</v>
      </c>
      <c r="H13" s="53">
        <v>6.9036934760096647E-2</v>
      </c>
      <c r="I13" s="53">
        <v>0</v>
      </c>
      <c r="J13" s="53">
        <v>0.98559514783927216</v>
      </c>
      <c r="K13" s="53">
        <v>0.53050397877984079</v>
      </c>
      <c r="L13" s="53">
        <v>1.4833127317676145</v>
      </c>
    </row>
    <row r="14" spans="2:12" ht="15.6" x14ac:dyDescent="0.3">
      <c r="B14" s="36">
        <v>32</v>
      </c>
      <c r="C14" s="41">
        <v>5</v>
      </c>
      <c r="D14" s="41">
        <v>0</v>
      </c>
      <c r="E14" s="41">
        <v>105</v>
      </c>
      <c r="F14" s="41">
        <v>8</v>
      </c>
      <c r="G14" s="53">
        <v>1.5625</v>
      </c>
      <c r="H14" s="53">
        <v>0</v>
      </c>
      <c r="I14" s="53">
        <v>0</v>
      </c>
      <c r="J14" s="53">
        <v>0.86819258089976326</v>
      </c>
      <c r="K14" s="53">
        <v>0.54446460980036293</v>
      </c>
      <c r="L14" s="53">
        <v>1.3664596273291925</v>
      </c>
    </row>
    <row r="15" spans="2:12" ht="15.6" x14ac:dyDescent="0.3">
      <c r="B15" s="36">
        <v>33</v>
      </c>
      <c r="C15" s="41">
        <v>4</v>
      </c>
      <c r="D15" s="41">
        <v>5</v>
      </c>
      <c r="E15" s="41">
        <v>31</v>
      </c>
      <c r="F15" s="41">
        <v>6</v>
      </c>
      <c r="G15" s="53">
        <v>0.89078233927188233</v>
      </c>
      <c r="H15" s="53">
        <v>0</v>
      </c>
      <c r="I15" s="53">
        <v>0</v>
      </c>
      <c r="J15" s="53">
        <v>1.8563357546408392</v>
      </c>
      <c r="K15" s="53">
        <v>0.51590713671539123</v>
      </c>
      <c r="L15" s="53">
        <v>2.080624187256177</v>
      </c>
    </row>
    <row r="16" spans="2:12" ht="15.6" x14ac:dyDescent="0.3">
      <c r="B16" s="36">
        <v>34</v>
      </c>
      <c r="C16" s="41">
        <v>0</v>
      </c>
      <c r="D16" s="41">
        <v>3</v>
      </c>
      <c r="E16" s="41">
        <v>21</v>
      </c>
      <c r="F16" s="41">
        <v>1</v>
      </c>
      <c r="G16" s="53">
        <v>0.55212014134275622</v>
      </c>
      <c r="H16" s="53">
        <v>3.8955979742890535E-2</v>
      </c>
      <c r="I16" s="53">
        <v>0</v>
      </c>
      <c r="J16" s="53">
        <v>2.5880661394680087</v>
      </c>
      <c r="K16" s="53">
        <v>0.43936731107205629</v>
      </c>
      <c r="L16" s="53">
        <v>1.29366106080207</v>
      </c>
    </row>
    <row r="17" spans="2:14" ht="15.6" x14ac:dyDescent="0.3">
      <c r="B17" s="36">
        <v>35</v>
      </c>
      <c r="C17" s="41">
        <v>11</v>
      </c>
      <c r="D17" s="41">
        <v>1</v>
      </c>
      <c r="E17" s="41">
        <v>21</v>
      </c>
      <c r="F17" s="41">
        <v>1</v>
      </c>
      <c r="G17" s="53">
        <v>1.1409395973154361</v>
      </c>
      <c r="H17" s="53">
        <v>4.2735042735042736E-2</v>
      </c>
      <c r="I17" s="53">
        <v>0</v>
      </c>
      <c r="J17" s="53">
        <v>2.197802197802198</v>
      </c>
      <c r="K17" s="53">
        <v>1.2466607301869992</v>
      </c>
      <c r="L17" s="53">
        <v>1.1764705882352942</v>
      </c>
    </row>
    <row r="18" spans="2:14" ht="15.6" x14ac:dyDescent="0.3">
      <c r="B18" s="36">
        <v>36</v>
      </c>
      <c r="C18" s="41">
        <v>6</v>
      </c>
      <c r="D18" s="41">
        <v>3</v>
      </c>
      <c r="E18" s="41">
        <v>61</v>
      </c>
      <c r="F18" s="41">
        <v>5</v>
      </c>
      <c r="G18" s="53">
        <v>2.3364485981308412</v>
      </c>
      <c r="H18" s="53">
        <v>0</v>
      </c>
      <c r="I18" s="53">
        <v>0</v>
      </c>
      <c r="J18" s="53">
        <v>1.4814814814814816</v>
      </c>
      <c r="K18" s="53">
        <v>2.2690437601296596</v>
      </c>
      <c r="L18" s="53">
        <v>2.877697841726619</v>
      </c>
    </row>
    <row r="19" spans="2:14" ht="15.6" x14ac:dyDescent="0.3">
      <c r="B19" s="36">
        <v>37</v>
      </c>
      <c r="C19" s="41">
        <v>11</v>
      </c>
      <c r="D19" s="41">
        <v>4</v>
      </c>
      <c r="E19" s="41">
        <v>120</v>
      </c>
      <c r="F19" s="41">
        <v>4</v>
      </c>
      <c r="G19" s="53">
        <v>3.3142584644730571</v>
      </c>
      <c r="H19" s="53">
        <v>3.6913990402362491E-2</v>
      </c>
      <c r="I19" s="53">
        <v>0</v>
      </c>
      <c r="J19" s="53">
        <v>1.3557133634602969</v>
      </c>
      <c r="K19" s="53">
        <v>1.0393466963622866</v>
      </c>
      <c r="L19" s="53">
        <v>3.0481809242871192</v>
      </c>
    </row>
    <row r="20" spans="2:14" ht="15.6" x14ac:dyDescent="0.3">
      <c r="B20" s="36">
        <v>38</v>
      </c>
      <c r="C20" s="41">
        <v>13</v>
      </c>
      <c r="D20" s="41">
        <v>5</v>
      </c>
      <c r="E20" s="41">
        <v>73</v>
      </c>
      <c r="F20" s="41">
        <v>6</v>
      </c>
      <c r="G20" s="53">
        <v>2.5546484066368187</v>
      </c>
      <c r="H20" s="53">
        <v>0.23608768971332211</v>
      </c>
      <c r="I20" s="53">
        <v>0.23391812865497078</v>
      </c>
      <c r="J20" s="53">
        <v>1.0698198198198199</v>
      </c>
      <c r="K20" s="53">
        <v>0.50093926111458986</v>
      </c>
      <c r="L20" s="53">
        <v>2.197802197802198</v>
      </c>
    </row>
    <row r="21" spans="2:14" ht="15.6" x14ac:dyDescent="0.3">
      <c r="B21" s="36">
        <v>39</v>
      </c>
      <c r="C21" s="41">
        <v>32</v>
      </c>
      <c r="D21" s="41">
        <v>2</v>
      </c>
      <c r="E21" s="41">
        <v>61</v>
      </c>
      <c r="F21" s="41">
        <v>12</v>
      </c>
      <c r="G21" s="53">
        <v>3.26418547895058</v>
      </c>
      <c r="H21" s="53">
        <v>0.44905008635578586</v>
      </c>
      <c r="I21" s="53">
        <v>7.9051383399209488E-2</v>
      </c>
      <c r="J21" s="53">
        <v>2.0722635494155153</v>
      </c>
      <c r="K21" s="53">
        <v>0.44699872286079179</v>
      </c>
      <c r="L21" s="53">
        <v>1.8211920529801324</v>
      </c>
    </row>
    <row r="22" spans="2:14" ht="15.6" x14ac:dyDescent="0.3">
      <c r="B22" s="36">
        <v>40</v>
      </c>
      <c r="C22" s="41">
        <v>47</v>
      </c>
      <c r="D22" s="41">
        <v>3</v>
      </c>
      <c r="E22" s="41">
        <v>82</v>
      </c>
      <c r="F22" s="41">
        <v>8</v>
      </c>
      <c r="G22" s="53">
        <v>4.4757033248081841</v>
      </c>
      <c r="H22" s="53">
        <v>0.83937428462418917</v>
      </c>
      <c r="I22" s="53">
        <v>0</v>
      </c>
      <c r="J22" s="53">
        <v>1.2537612838515546</v>
      </c>
      <c r="K22" s="53">
        <v>0.66629650194336476</v>
      </c>
      <c r="L22" s="53">
        <v>1.6524216524216526</v>
      </c>
      <c r="N22" s="30"/>
    </row>
    <row r="23" spans="2:14" ht="15.6" x14ac:dyDescent="0.3">
      <c r="B23" s="36">
        <v>41</v>
      </c>
      <c r="C23" s="41">
        <v>56</v>
      </c>
      <c r="D23" s="41">
        <v>6</v>
      </c>
      <c r="E23" s="41">
        <v>235</v>
      </c>
      <c r="F23" s="41">
        <v>20</v>
      </c>
      <c r="G23" s="53">
        <v>5.8487084870848705</v>
      </c>
      <c r="H23" s="53">
        <v>0.95133552872301508</v>
      </c>
      <c r="I23" s="53">
        <v>0.16116035455278002</v>
      </c>
      <c r="J23" s="53">
        <v>2.5618374558303887</v>
      </c>
      <c r="K23" s="53">
        <v>0.8045977011494253</v>
      </c>
      <c r="L23" s="53">
        <v>1.8838304552590266</v>
      </c>
    </row>
    <row r="24" spans="2:14" ht="15.6" x14ac:dyDescent="0.3">
      <c r="B24" s="36">
        <v>42</v>
      </c>
      <c r="C24" s="41">
        <v>79</v>
      </c>
      <c r="D24" s="41">
        <v>5</v>
      </c>
      <c r="E24" s="41">
        <v>220</v>
      </c>
      <c r="F24" s="41">
        <v>22</v>
      </c>
      <c r="G24" s="53">
        <v>6.2166285278413422</v>
      </c>
      <c r="H24" s="53">
        <v>0.7235582038731645</v>
      </c>
      <c r="I24" s="53">
        <v>9.3984962406015032E-2</v>
      </c>
      <c r="J24" s="53">
        <v>2.7610008628127698</v>
      </c>
      <c r="K24" s="53">
        <v>0.54318305268875611</v>
      </c>
      <c r="L24" s="53">
        <v>1.7325392528424473</v>
      </c>
    </row>
    <row r="25" spans="2:14" ht="15.6" x14ac:dyDescent="0.3">
      <c r="B25" s="36">
        <v>43</v>
      </c>
      <c r="C25" s="41">
        <v>93</v>
      </c>
      <c r="D25" s="41">
        <v>10</v>
      </c>
      <c r="E25" s="41">
        <v>294</v>
      </c>
      <c r="F25" s="41">
        <v>16</v>
      </c>
      <c r="G25" s="53">
        <v>7.6241462063872989</v>
      </c>
      <c r="H25" s="53">
        <v>0.68294701986754969</v>
      </c>
      <c r="I25" s="53">
        <v>0</v>
      </c>
      <c r="J25" s="53">
        <v>2.9242016160061564</v>
      </c>
      <c r="K25" s="53">
        <v>0.87946197620279354</v>
      </c>
      <c r="L25" s="53">
        <v>1.3245033112582782</v>
      </c>
    </row>
    <row r="26" spans="2:14" ht="15.6" x14ac:dyDescent="0.3">
      <c r="B26" s="36">
        <v>44</v>
      </c>
      <c r="C26" s="41">
        <v>81</v>
      </c>
      <c r="D26" s="41">
        <v>16</v>
      </c>
      <c r="E26" s="41">
        <v>230</v>
      </c>
      <c r="F26" s="41">
        <v>12</v>
      </c>
      <c r="G26" s="53">
        <v>8.2945926107169061</v>
      </c>
      <c r="H26" s="53">
        <v>0.3669328728685517</v>
      </c>
      <c r="I26" s="53">
        <v>0</v>
      </c>
      <c r="J26" s="53">
        <v>3.8476486591527399</v>
      </c>
      <c r="K26" s="53">
        <v>1.7424975798644726</v>
      </c>
      <c r="L26" s="53">
        <v>1.028695181375203</v>
      </c>
    </row>
    <row r="27" spans="2:14" ht="15.6" x14ac:dyDescent="0.3">
      <c r="B27" s="36">
        <v>45</v>
      </c>
      <c r="C27" s="41">
        <v>73</v>
      </c>
      <c r="D27" s="41">
        <v>12</v>
      </c>
      <c r="E27" s="41">
        <v>322</v>
      </c>
      <c r="F27" s="41">
        <v>30</v>
      </c>
      <c r="G27" s="53">
        <v>9.3356120487075405</v>
      </c>
      <c r="H27" s="53">
        <v>0.72824837102338058</v>
      </c>
      <c r="I27" s="53">
        <v>0</v>
      </c>
      <c r="J27" s="53">
        <v>3.669724770642202</v>
      </c>
      <c r="K27" s="53">
        <v>2.4914089347079038</v>
      </c>
      <c r="L27" s="53">
        <v>1.1922503725782414</v>
      </c>
    </row>
    <row r="28" spans="2:14" ht="15.6" x14ac:dyDescent="0.3">
      <c r="B28" s="36">
        <v>46</v>
      </c>
      <c r="C28" s="41">
        <v>127</v>
      </c>
      <c r="D28" s="41">
        <v>16</v>
      </c>
      <c r="E28" s="41">
        <v>422</v>
      </c>
      <c r="F28" s="41">
        <v>36</v>
      </c>
      <c r="G28" s="53">
        <v>9.8978919631093554</v>
      </c>
      <c r="H28" s="53">
        <v>0.6382008813250265</v>
      </c>
      <c r="I28" s="53">
        <v>7.9491255961844198E-2</v>
      </c>
      <c r="J28" s="53">
        <v>7.4738415545590433</v>
      </c>
      <c r="K28" s="53">
        <v>2.4852569502948612</v>
      </c>
      <c r="L28" s="53">
        <v>1.8747337025990625</v>
      </c>
    </row>
    <row r="29" spans="2:14" ht="15.6" x14ac:dyDescent="0.3">
      <c r="B29" s="36">
        <v>47</v>
      </c>
      <c r="C29" s="41">
        <v>238</v>
      </c>
      <c r="D29" s="41">
        <v>22</v>
      </c>
      <c r="E29" s="41">
        <v>524</v>
      </c>
      <c r="F29" s="41">
        <v>37</v>
      </c>
      <c r="G29" s="53">
        <v>12.654130702836005</v>
      </c>
      <c r="H29" s="53">
        <v>0.72811999417504003</v>
      </c>
      <c r="I29" s="53">
        <v>0.23346303501945526</v>
      </c>
      <c r="J29" s="53">
        <v>14.966216216216216</v>
      </c>
      <c r="K29" s="53">
        <v>3.2845271072417885</v>
      </c>
      <c r="L29" s="53">
        <v>3.3800494641384993</v>
      </c>
    </row>
    <row r="30" spans="2:14" ht="15.6" x14ac:dyDescent="0.3">
      <c r="B30" s="36">
        <v>48</v>
      </c>
      <c r="C30" s="41">
        <v>374</v>
      </c>
      <c r="D30" s="41">
        <v>34</v>
      </c>
      <c r="E30" s="41">
        <v>561</v>
      </c>
      <c r="F30" s="41">
        <v>32</v>
      </c>
      <c r="G30" s="53">
        <v>17.282458563535911</v>
      </c>
      <c r="H30" s="53">
        <v>0.88316200955552338</v>
      </c>
      <c r="I30" s="53">
        <v>0.20533880903490762</v>
      </c>
      <c r="J30" s="53">
        <v>16.893491124260354</v>
      </c>
      <c r="K30" s="53">
        <v>3.7037037037037033</v>
      </c>
      <c r="L30" s="53">
        <v>3.1499051233396589</v>
      </c>
    </row>
    <row r="31" spans="2:14" ht="15.6" x14ac:dyDescent="0.3">
      <c r="B31" s="36">
        <v>49</v>
      </c>
      <c r="C31" s="41">
        <v>656</v>
      </c>
      <c r="D31" s="41">
        <v>46</v>
      </c>
      <c r="E31" s="41">
        <v>681</v>
      </c>
      <c r="F31" s="41">
        <v>41</v>
      </c>
      <c r="G31" s="53">
        <v>23.478977741137676</v>
      </c>
      <c r="H31" s="53">
        <v>1.0833880499015103</v>
      </c>
      <c r="I31" s="53">
        <v>0</v>
      </c>
      <c r="J31" s="53">
        <v>20.611491829204006</v>
      </c>
      <c r="K31" s="53">
        <v>5.4636398614851869</v>
      </c>
      <c r="L31" s="53">
        <v>7.3840445269016701</v>
      </c>
    </row>
    <row r="32" spans="2:14" ht="15.6" x14ac:dyDescent="0.3">
      <c r="B32" s="36">
        <v>50</v>
      </c>
      <c r="C32" s="41">
        <v>909</v>
      </c>
      <c r="D32" s="41">
        <v>80</v>
      </c>
      <c r="E32" s="41">
        <v>1846</v>
      </c>
      <c r="F32" s="41">
        <v>74</v>
      </c>
      <c r="G32" s="53">
        <v>29.943386515697373</v>
      </c>
      <c r="H32" s="53">
        <v>1.0711817553559089</v>
      </c>
      <c r="I32" s="53">
        <v>0.12099213551119178</v>
      </c>
      <c r="J32" s="53">
        <v>21.352477999073646</v>
      </c>
      <c r="K32" s="53">
        <v>6.6797642436149314</v>
      </c>
      <c r="L32" s="53">
        <v>9.6869244935543275</v>
      </c>
    </row>
    <row r="33" spans="2:12" ht="15.6" x14ac:dyDescent="0.3">
      <c r="B33" s="36">
        <v>51</v>
      </c>
      <c r="C33" s="41">
        <v>1277</v>
      </c>
      <c r="D33" s="41">
        <v>92</v>
      </c>
      <c r="E33" s="41">
        <v>2374</v>
      </c>
      <c r="F33" s="41">
        <v>106</v>
      </c>
      <c r="G33" s="53">
        <v>31.775778089655741</v>
      </c>
      <c r="H33" s="53">
        <v>0.83398898505114094</v>
      </c>
      <c r="I33" s="53">
        <v>0</v>
      </c>
      <c r="J33" s="53">
        <v>22.235157159487777</v>
      </c>
      <c r="K33" s="53">
        <v>12.41883116883117</v>
      </c>
      <c r="L33" s="53">
        <v>19.546142208774583</v>
      </c>
    </row>
    <row r="34" spans="2:12" ht="15.6" x14ac:dyDescent="0.3">
      <c r="B34" s="36">
        <v>52</v>
      </c>
      <c r="C34" s="41">
        <v>930</v>
      </c>
      <c r="D34" s="41">
        <v>29</v>
      </c>
      <c r="E34" s="41">
        <v>1829</v>
      </c>
      <c r="F34" s="41">
        <v>106</v>
      </c>
      <c r="G34" s="53">
        <v>27.872483867860925</v>
      </c>
      <c r="H34" s="53">
        <v>0.57527711519573455</v>
      </c>
      <c r="I34" s="53">
        <v>4.0749796251018745E-2</v>
      </c>
      <c r="J34" s="53">
        <v>25.272138864371875</v>
      </c>
      <c r="K34" s="53">
        <v>17.391304347826086</v>
      </c>
      <c r="L34" s="53">
        <v>25.983812447669553</v>
      </c>
    </row>
    <row r="35" spans="2:12" ht="15.6" x14ac:dyDescent="0.3">
      <c r="B35" s="36">
        <v>1</v>
      </c>
      <c r="C35" s="41">
        <v>538</v>
      </c>
      <c r="D35" s="41">
        <v>27</v>
      </c>
      <c r="E35" s="41">
        <v>786</v>
      </c>
      <c r="F35" s="41">
        <v>101</v>
      </c>
      <c r="G35" s="53">
        <v>15.099833610648918</v>
      </c>
      <c r="H35" s="53">
        <v>0.50422901756668836</v>
      </c>
      <c r="I35" s="53">
        <v>0</v>
      </c>
      <c r="J35" s="53">
        <v>18.966357874207702</v>
      </c>
      <c r="K35" s="53">
        <v>16.368794326241133</v>
      </c>
      <c r="L35" s="53">
        <v>25.509609784507862</v>
      </c>
    </row>
    <row r="36" spans="2:12" ht="15.6" x14ac:dyDescent="0.3">
      <c r="B36" s="36">
        <v>2</v>
      </c>
      <c r="C36" s="41">
        <v>189</v>
      </c>
      <c r="D36" s="41">
        <v>16</v>
      </c>
      <c r="E36" s="41">
        <v>463</v>
      </c>
      <c r="F36" s="41">
        <v>90</v>
      </c>
      <c r="G36" s="53">
        <v>7.2466539196940722</v>
      </c>
      <c r="H36" s="53">
        <v>0.45790251107828661</v>
      </c>
      <c r="I36" s="53">
        <v>0</v>
      </c>
      <c r="J36" s="53">
        <v>12.555001466705779</v>
      </c>
      <c r="K36" s="53">
        <v>21.350872754869719</v>
      </c>
      <c r="L36" s="53">
        <v>25.490877497827974</v>
      </c>
    </row>
    <row r="37" spans="2:12" ht="15.6" x14ac:dyDescent="0.3">
      <c r="B37" s="36">
        <v>3</v>
      </c>
      <c r="C37" s="41">
        <v>75</v>
      </c>
      <c r="D37" s="41">
        <v>4</v>
      </c>
      <c r="E37" s="41">
        <v>140</v>
      </c>
      <c r="F37" s="41">
        <v>61</v>
      </c>
      <c r="G37" s="53">
        <v>3.4158838599487615</v>
      </c>
      <c r="H37" s="53">
        <v>0.35621761658031087</v>
      </c>
      <c r="I37" s="53">
        <v>0</v>
      </c>
      <c r="J37" s="53">
        <v>9.39863161685272</v>
      </c>
      <c r="K37" s="53">
        <v>21.298063812380693</v>
      </c>
      <c r="L37" s="53">
        <v>24.016780283167279</v>
      </c>
    </row>
    <row r="38" spans="2:12" ht="15.6" x14ac:dyDescent="0.3">
      <c r="B38" s="36">
        <v>4</v>
      </c>
      <c r="C38" s="41">
        <v>70</v>
      </c>
      <c r="D38" s="41">
        <v>4</v>
      </c>
      <c r="E38" s="41">
        <v>125</v>
      </c>
      <c r="F38" s="41">
        <v>81</v>
      </c>
      <c r="G38" s="53">
        <v>3.2748538011695909</v>
      </c>
      <c r="H38" s="53">
        <v>0.44734389561975768</v>
      </c>
      <c r="I38" s="53">
        <v>0</v>
      </c>
      <c r="J38" s="53">
        <v>7.1356104159621232</v>
      </c>
      <c r="K38" s="53">
        <v>23.754896474538331</v>
      </c>
      <c r="L38" s="53">
        <v>24.369747899159663</v>
      </c>
    </row>
    <row r="39" spans="2:12" ht="15.6" x14ac:dyDescent="0.3">
      <c r="B39" s="36">
        <v>5</v>
      </c>
      <c r="C39" s="41">
        <v>39</v>
      </c>
      <c r="D39" s="41">
        <v>4</v>
      </c>
      <c r="E39" s="41">
        <v>80</v>
      </c>
      <c r="F39" s="41">
        <v>92</v>
      </c>
      <c r="G39" s="53">
        <v>2.7260048180550269</v>
      </c>
      <c r="H39" s="53">
        <v>0.38868159203980102</v>
      </c>
      <c r="I39" s="53">
        <v>0</v>
      </c>
      <c r="J39" s="53">
        <v>7.4950033311125912</v>
      </c>
      <c r="K39" s="53">
        <v>25.700824499411073</v>
      </c>
      <c r="L39" s="53">
        <v>22.977210955467282</v>
      </c>
    </row>
    <row r="40" spans="2:12" ht="15.6" x14ac:dyDescent="0.3">
      <c r="B40" s="36">
        <v>6</v>
      </c>
      <c r="C40" s="41">
        <v>10</v>
      </c>
      <c r="D40" s="41">
        <v>1</v>
      </c>
      <c r="E40" s="41">
        <v>54</v>
      </c>
      <c r="F40" s="41">
        <v>110</v>
      </c>
      <c r="G40" s="53">
        <v>2.1701388888888888</v>
      </c>
      <c r="H40" s="53">
        <v>0.56529112492933864</v>
      </c>
      <c r="I40" s="53">
        <v>0</v>
      </c>
      <c r="J40" s="53">
        <v>5.9148521286967828</v>
      </c>
      <c r="K40" s="53">
        <v>28.601447583469529</v>
      </c>
      <c r="L40" s="53">
        <v>22.137947380895948</v>
      </c>
    </row>
    <row r="41" spans="2:12" ht="15.6" x14ac:dyDescent="0.3">
      <c r="B41" s="36">
        <v>7</v>
      </c>
      <c r="C41" s="41">
        <v>10</v>
      </c>
      <c r="D41" s="41">
        <v>1</v>
      </c>
      <c r="E41" s="41">
        <v>51</v>
      </c>
      <c r="F41" s="41">
        <v>144</v>
      </c>
      <c r="G41" s="53">
        <v>2.4849215922798553</v>
      </c>
      <c r="H41" s="53">
        <v>0.81736189402480275</v>
      </c>
      <c r="I41" s="53">
        <v>0</v>
      </c>
      <c r="J41" s="53">
        <v>6.6435432230522951</v>
      </c>
      <c r="K41" s="53">
        <v>27.781908302354395</v>
      </c>
      <c r="L41" s="53">
        <v>26.167566298990845</v>
      </c>
    </row>
    <row r="42" spans="2:12" ht="15.6" x14ac:dyDescent="0.3">
      <c r="B42" s="36">
        <v>8</v>
      </c>
      <c r="C42" s="41">
        <v>19</v>
      </c>
      <c r="D42" s="41">
        <v>1</v>
      </c>
      <c r="E42" s="41">
        <v>45</v>
      </c>
      <c r="F42" s="41">
        <v>131</v>
      </c>
      <c r="G42" s="53">
        <v>2.5231719876416063</v>
      </c>
      <c r="H42" s="53">
        <v>1.1198851399856424</v>
      </c>
      <c r="I42" s="53">
        <v>1.775568181818182E-2</v>
      </c>
      <c r="J42" s="53">
        <v>5.812459858702633</v>
      </c>
      <c r="K42" s="53">
        <v>22.162315550510783</v>
      </c>
      <c r="L42" s="53">
        <v>25.726850720742732</v>
      </c>
    </row>
    <row r="43" spans="2:12" ht="15.6" x14ac:dyDescent="0.3">
      <c r="B43" s="36">
        <v>9</v>
      </c>
      <c r="C43" s="41">
        <v>10</v>
      </c>
      <c r="D43" s="41">
        <v>3</v>
      </c>
      <c r="E43" s="41">
        <v>19</v>
      </c>
      <c r="F43" s="41">
        <v>93</v>
      </c>
      <c r="G43" s="53">
        <v>1.9148284313725492</v>
      </c>
      <c r="H43" s="53">
        <v>1.5529341496192326</v>
      </c>
      <c r="I43" s="53">
        <v>0</v>
      </c>
      <c r="J43" s="53">
        <v>5.523565792279804</v>
      </c>
      <c r="K43" s="53">
        <v>15.977265550994632</v>
      </c>
      <c r="L43" s="53">
        <v>23.458946843024705</v>
      </c>
    </row>
    <row r="44" spans="2:12" ht="15.6" x14ac:dyDescent="0.3">
      <c r="B44" s="36">
        <v>10</v>
      </c>
      <c r="C44" s="41">
        <v>13</v>
      </c>
      <c r="D44" s="41">
        <v>1</v>
      </c>
      <c r="E44" s="41">
        <v>19</v>
      </c>
      <c r="F44" s="41">
        <v>133</v>
      </c>
      <c r="G44" s="53">
        <v>2.0626242544731612</v>
      </c>
      <c r="H44" s="53">
        <v>1.993090619186819</v>
      </c>
      <c r="I44" s="53">
        <v>0</v>
      </c>
      <c r="J44" s="53">
        <v>5.2939679307711884</v>
      </c>
      <c r="K44" s="53">
        <v>11.726384364820847</v>
      </c>
      <c r="L44" s="53">
        <v>22.390745501285348</v>
      </c>
    </row>
    <row r="45" spans="2:12" ht="15.6" x14ac:dyDescent="0.3">
      <c r="B45" s="36">
        <v>11</v>
      </c>
      <c r="C45" s="41">
        <v>8</v>
      </c>
      <c r="D45" s="41">
        <v>1</v>
      </c>
      <c r="E45" s="41">
        <v>33</v>
      </c>
      <c r="F45" s="41">
        <v>125</v>
      </c>
      <c r="G45" s="53">
        <v>2.1388319672131151</v>
      </c>
      <c r="H45" s="53">
        <v>2.7877055039313796</v>
      </c>
      <c r="I45" s="53">
        <v>0</v>
      </c>
      <c r="J45" s="53">
        <v>3.9017069968111051</v>
      </c>
      <c r="K45" s="53">
        <v>12.339514978601997</v>
      </c>
      <c r="L45" s="53">
        <v>18.770037889828039</v>
      </c>
    </row>
    <row r="46" spans="2:12" ht="15.6" x14ac:dyDescent="0.3">
      <c r="B46" s="36">
        <v>12</v>
      </c>
      <c r="C46" s="41">
        <v>8</v>
      </c>
      <c r="D46" s="41">
        <v>0</v>
      </c>
      <c r="E46" s="41">
        <v>10</v>
      </c>
      <c r="F46" s="41">
        <v>98</v>
      </c>
      <c r="G46" s="53">
        <v>1.6088765603328712</v>
      </c>
      <c r="H46" s="53">
        <v>3.8241191635634491</v>
      </c>
      <c r="I46" s="53">
        <v>2.6695141484249865E-2</v>
      </c>
      <c r="J46" s="53">
        <v>2.0647210641254716</v>
      </c>
      <c r="K46" s="53">
        <v>10.702341137123746</v>
      </c>
      <c r="L46" s="53">
        <v>15.66225165562914</v>
      </c>
    </row>
    <row r="47" spans="2:12" ht="15.6" x14ac:dyDescent="0.3">
      <c r="B47" s="36">
        <v>13</v>
      </c>
      <c r="C47" s="41">
        <v>1</v>
      </c>
      <c r="D47" s="41">
        <v>0</v>
      </c>
      <c r="E47" s="41">
        <v>9</v>
      </c>
      <c r="F47" s="41">
        <v>100</v>
      </c>
      <c r="G47" s="53">
        <v>1.6474464579901154</v>
      </c>
      <c r="H47" s="53">
        <v>4.2842057625584555</v>
      </c>
      <c r="I47" s="53">
        <v>2.3679848448969927E-2</v>
      </c>
      <c r="J47" s="53">
        <v>0.65851364063969897</v>
      </c>
      <c r="K47" s="53">
        <v>9.433962264150944</v>
      </c>
      <c r="L47" s="53">
        <v>16.769125683060111</v>
      </c>
    </row>
    <row r="48" spans="2:12" ht="15.6" x14ac:dyDescent="0.3">
      <c r="B48" s="36">
        <v>14</v>
      </c>
      <c r="C48" s="41">
        <v>0</v>
      </c>
      <c r="D48" s="41">
        <v>0</v>
      </c>
      <c r="E48" s="41">
        <v>9</v>
      </c>
      <c r="F48" s="41">
        <v>79</v>
      </c>
      <c r="G48" s="53">
        <v>1.5201243738124028</v>
      </c>
      <c r="H48" s="53">
        <v>5.3782771535580522</v>
      </c>
      <c r="I48" s="53">
        <v>2.5779840164990978E-2</v>
      </c>
      <c r="J48" s="53">
        <v>0.12040939193257075</v>
      </c>
      <c r="K48" s="53">
        <v>7.3667711598746077</v>
      </c>
      <c r="L48" s="53">
        <v>15.193264446995791</v>
      </c>
    </row>
    <row r="49" spans="2:12" ht="15.6" x14ac:dyDescent="0.3">
      <c r="B49" s="36">
        <v>15</v>
      </c>
      <c r="C49" s="41">
        <v>0</v>
      </c>
      <c r="D49" s="41">
        <v>1</v>
      </c>
      <c r="E49" s="41">
        <v>11</v>
      </c>
      <c r="F49" s="41">
        <v>58</v>
      </c>
      <c r="G49" s="53">
        <v>1.2339150361360831</v>
      </c>
      <c r="H49" s="53">
        <v>3.8828146902158673</v>
      </c>
      <c r="I49" s="53">
        <v>9.013068949977468E-2</v>
      </c>
      <c r="J49" s="53">
        <v>4.2480883602378929E-2</v>
      </c>
      <c r="K49" s="53">
        <v>7.2493786246893119</v>
      </c>
      <c r="L49" s="53">
        <v>9.7844827586206904</v>
      </c>
    </row>
    <row r="50" spans="2:12" ht="15.6" x14ac:dyDescent="0.3">
      <c r="B50" s="36">
        <v>16</v>
      </c>
      <c r="C50" s="41">
        <v>2</v>
      </c>
      <c r="D50" s="41">
        <v>1</v>
      </c>
      <c r="E50" s="41">
        <v>10</v>
      </c>
      <c r="F50" s="41">
        <v>40</v>
      </c>
      <c r="G50" s="53">
        <v>1.0593643813711773</v>
      </c>
      <c r="H50" s="53">
        <v>2.8502850285028503</v>
      </c>
      <c r="I50" s="53">
        <v>0</v>
      </c>
      <c r="J50" s="53">
        <v>5.2246603970741906E-2</v>
      </c>
      <c r="K50" s="53">
        <v>6.42620232172471</v>
      </c>
      <c r="L50" s="53">
        <v>5.9665871121718377</v>
      </c>
    </row>
    <row r="51" spans="2:12" ht="15.6" x14ac:dyDescent="0.3">
      <c r="B51" s="36">
        <v>17</v>
      </c>
      <c r="C51" s="41">
        <v>1</v>
      </c>
      <c r="D51" s="41">
        <v>1</v>
      </c>
      <c r="E51" s="41">
        <v>11</v>
      </c>
      <c r="F51" s="41">
        <v>41</v>
      </c>
      <c r="G51" s="53">
        <v>1.0546875</v>
      </c>
      <c r="H51" s="53">
        <v>2.5351252290775812</v>
      </c>
      <c r="I51" s="53">
        <v>0</v>
      </c>
      <c r="J51" s="53">
        <v>0</v>
      </c>
      <c r="K51" s="53">
        <v>5.5197792088316469</v>
      </c>
      <c r="L51" s="53">
        <v>2.9665587918015102</v>
      </c>
    </row>
    <row r="52" spans="2:12" ht="15.6" x14ac:dyDescent="0.3">
      <c r="B52" s="36">
        <v>18</v>
      </c>
      <c r="C52" s="41">
        <v>0</v>
      </c>
      <c r="D52" s="41">
        <v>0</v>
      </c>
      <c r="E52" s="41">
        <v>10</v>
      </c>
      <c r="F52" s="41">
        <v>33</v>
      </c>
      <c r="G52" s="53">
        <v>0.96390943734588652</v>
      </c>
      <c r="H52" s="53">
        <v>2.1019677996422184</v>
      </c>
      <c r="I52" s="53">
        <v>0</v>
      </c>
      <c r="J52" s="53">
        <v>0</v>
      </c>
      <c r="K52" s="53">
        <v>3.7586547972304651</v>
      </c>
      <c r="L52" s="53">
        <v>2.3639362286970864</v>
      </c>
    </row>
    <row r="53" spans="2:12" ht="15.6" x14ac:dyDescent="0.3">
      <c r="B53" s="36">
        <v>19</v>
      </c>
      <c r="C53" s="41">
        <v>2</v>
      </c>
      <c r="D53" s="41">
        <v>0</v>
      </c>
      <c r="E53" s="41">
        <v>12</v>
      </c>
      <c r="F53" s="41">
        <v>14</v>
      </c>
      <c r="G53" s="53">
        <v>0.54411193159735716</v>
      </c>
      <c r="H53" s="53">
        <v>1.8024411013340902</v>
      </c>
      <c r="I53" s="53">
        <v>0</v>
      </c>
      <c r="J53" s="53">
        <v>0</v>
      </c>
      <c r="K53" s="53">
        <v>3.5453597497393115</v>
      </c>
      <c r="L53" s="53">
        <v>1.5355086372360844</v>
      </c>
    </row>
    <row r="54" spans="2:12" ht="15.6" x14ac:dyDescent="0.3">
      <c r="B54" s="36">
        <v>20</v>
      </c>
      <c r="C54" s="41">
        <v>0</v>
      </c>
      <c r="D54" s="41">
        <v>0</v>
      </c>
      <c r="E54" s="41">
        <v>4</v>
      </c>
      <c r="F54" s="41">
        <v>14</v>
      </c>
      <c r="G54" s="53">
        <v>0.40268456375838929</v>
      </c>
      <c r="H54" s="53">
        <v>1.2277388019427955</v>
      </c>
      <c r="I54" s="53">
        <v>0</v>
      </c>
      <c r="J54" s="53">
        <v>0</v>
      </c>
      <c r="K54" s="53">
        <v>2.679528403001072</v>
      </c>
      <c r="L54" s="53">
        <v>1.5966883500887048</v>
      </c>
    </row>
    <row r="55" spans="2:12" ht="15.6" x14ac:dyDescent="0.3">
      <c r="B55" s="36">
        <v>21</v>
      </c>
      <c r="C55" s="41">
        <v>0</v>
      </c>
      <c r="D55" s="41">
        <v>0</v>
      </c>
      <c r="E55" s="41">
        <v>14</v>
      </c>
      <c r="F55" s="41">
        <v>11</v>
      </c>
      <c r="G55" s="53">
        <v>0.60547348026156456</v>
      </c>
      <c r="H55" s="53">
        <v>0.83002973240832512</v>
      </c>
      <c r="I55" s="53">
        <v>0</v>
      </c>
      <c r="J55" s="53">
        <v>0</v>
      </c>
      <c r="K55" s="53">
        <v>2.668148971650917</v>
      </c>
      <c r="L55" s="53">
        <v>1.057871810827629</v>
      </c>
    </row>
    <row r="56" spans="2:12" ht="15.6" x14ac:dyDescent="0.3">
      <c r="B56" s="36">
        <v>22</v>
      </c>
      <c r="C56" s="41">
        <v>3</v>
      </c>
      <c r="D56" s="41">
        <v>1</v>
      </c>
      <c r="E56" s="41">
        <v>8</v>
      </c>
      <c r="F56" s="41">
        <v>3</v>
      </c>
      <c r="G56" s="53">
        <v>0.41562759767248547</v>
      </c>
      <c r="H56" s="53">
        <v>0.95075918830708106</v>
      </c>
      <c r="I56" s="53">
        <v>8.1366965012205042E-2</v>
      </c>
      <c r="J56" s="53">
        <v>0</v>
      </c>
      <c r="K56" s="53">
        <v>1.3741411617738912</v>
      </c>
      <c r="L56" s="53">
        <v>0.58900523560209428</v>
      </c>
    </row>
    <row r="57" spans="2:12" ht="15.6" x14ac:dyDescent="0.3">
      <c r="B57" s="36">
        <v>23</v>
      </c>
      <c r="C57" s="41">
        <v>0</v>
      </c>
      <c r="D57" s="41">
        <v>0</v>
      </c>
      <c r="E57" s="41">
        <v>10</v>
      </c>
      <c r="F57" s="41">
        <v>2</v>
      </c>
      <c r="G57" s="53">
        <v>0.38216560509554143</v>
      </c>
      <c r="H57" s="53">
        <v>1.0763843859421605</v>
      </c>
      <c r="I57" s="53">
        <v>0</v>
      </c>
      <c r="J57" s="53">
        <v>0</v>
      </c>
      <c r="K57" s="53">
        <v>2.0311442112389977</v>
      </c>
      <c r="L57" s="53">
        <v>0.43397396156230628</v>
      </c>
    </row>
    <row r="58" spans="2:12" ht="15.6" x14ac:dyDescent="0.3">
      <c r="B58" s="36">
        <v>24</v>
      </c>
      <c r="C58" s="41">
        <v>1</v>
      </c>
      <c r="D58" s="41">
        <v>0</v>
      </c>
      <c r="E58" s="41">
        <v>10</v>
      </c>
      <c r="F58" s="41">
        <v>3</v>
      </c>
      <c r="G58" s="53">
        <v>0.44557606619987272</v>
      </c>
      <c r="H58" s="53">
        <v>0.53545775107744553</v>
      </c>
      <c r="I58" s="53">
        <v>0</v>
      </c>
      <c r="J58" s="53">
        <v>0</v>
      </c>
      <c r="K58" s="53">
        <v>1.7349063150589867</v>
      </c>
      <c r="L58" s="53">
        <v>0.66934404283801874</v>
      </c>
    </row>
    <row r="59" spans="2:12" ht="15.6" x14ac:dyDescent="0.3">
      <c r="B59" s="36">
        <v>25</v>
      </c>
      <c r="C59" s="41">
        <v>0</v>
      </c>
      <c r="D59" s="41">
        <v>2</v>
      </c>
      <c r="E59" s="41">
        <v>9</v>
      </c>
      <c r="F59" s="41">
        <v>5</v>
      </c>
      <c r="G59" s="53">
        <v>0.54127198917456021</v>
      </c>
      <c r="H59" s="53">
        <v>0.52616194095293778</v>
      </c>
      <c r="I59" s="53">
        <v>0</v>
      </c>
      <c r="J59" s="53">
        <v>0</v>
      </c>
      <c r="K59" s="53">
        <v>1.153846153846154</v>
      </c>
      <c r="L59" s="53">
        <v>0.4357298474945534</v>
      </c>
    </row>
    <row r="60" spans="2:12" ht="15.6" x14ac:dyDescent="0.3">
      <c r="B60" s="42">
        <v>26</v>
      </c>
      <c r="C60" s="43">
        <v>2</v>
      </c>
      <c r="D60" s="43">
        <v>0</v>
      </c>
      <c r="E60" s="43">
        <v>5</v>
      </c>
      <c r="F60" s="43">
        <v>2</v>
      </c>
      <c r="G60" s="56">
        <v>0.35516969218626676</v>
      </c>
      <c r="H60" s="56">
        <v>0.45413260672116262</v>
      </c>
      <c r="I60" s="56">
        <v>3.1816735602927138E-2</v>
      </c>
      <c r="J60" s="56">
        <v>0</v>
      </c>
      <c r="K60" s="56">
        <v>1.0217113665389528</v>
      </c>
      <c r="L60" s="56">
        <v>0.56140350877192979</v>
      </c>
    </row>
  </sheetData>
  <mergeCells count="2">
    <mergeCell ref="C2:G2"/>
    <mergeCell ref="C3:G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8" s="20" customFormat="1" x14ac:dyDescent="0.3"/>
    <row r="2" spans="2:8" s="20" customFormat="1" ht="22.8" x14ac:dyDescent="0.4">
      <c r="C2" s="313" t="s">
        <v>530</v>
      </c>
      <c r="D2" s="313"/>
      <c r="E2" s="313"/>
      <c r="F2" s="313"/>
      <c r="G2" s="313"/>
    </row>
    <row r="3" spans="2:8" s="20" customFormat="1" ht="23.1" customHeight="1" x14ac:dyDescent="0.4">
      <c r="C3" s="313" t="s">
        <v>1</v>
      </c>
      <c r="D3" s="313"/>
      <c r="E3" s="313"/>
      <c r="F3" s="313"/>
    </row>
    <row r="4" spans="2:8" s="20" customFormat="1" x14ac:dyDescent="0.3">
      <c r="C4" s="314"/>
      <c r="D4" s="314"/>
      <c r="E4" s="314"/>
      <c r="F4" s="314"/>
    </row>
    <row r="5" spans="2:8" s="20" customFormat="1" x14ac:dyDescent="0.3"/>
    <row r="6" spans="2:8" s="20" customFormat="1" x14ac:dyDescent="0.3"/>
    <row r="7" spans="2:8" ht="15" thickBot="1" x14ac:dyDescent="0.35"/>
    <row r="8" spans="2:8" ht="54" customHeight="1" thickBot="1" x14ac:dyDescent="0.35">
      <c r="B8" s="24" t="s">
        <v>519</v>
      </c>
      <c r="C8" s="26" t="s">
        <v>531</v>
      </c>
      <c r="D8" s="60" t="s">
        <v>532</v>
      </c>
      <c r="E8" s="26" t="s">
        <v>533</v>
      </c>
      <c r="F8" s="26" t="s">
        <v>534</v>
      </c>
      <c r="G8" s="24" t="s">
        <v>535</v>
      </c>
      <c r="H8" s="24" t="s">
        <v>536</v>
      </c>
    </row>
    <row r="9" spans="2:8" ht="15" x14ac:dyDescent="0.3">
      <c r="B9" s="41">
        <v>27</v>
      </c>
      <c r="C9" s="53">
        <v>4.38</v>
      </c>
      <c r="D9" s="53">
        <v>0.37</v>
      </c>
      <c r="E9" s="53">
        <v>3.53</v>
      </c>
      <c r="F9" s="53">
        <v>9.99</v>
      </c>
      <c r="G9" s="53">
        <v>4.7600000000000007</v>
      </c>
      <c r="H9" s="61">
        <v>8.85</v>
      </c>
    </row>
    <row r="10" spans="2:8" ht="15" x14ac:dyDescent="0.3">
      <c r="B10" s="41">
        <v>28</v>
      </c>
      <c r="C10" s="53">
        <v>5.08</v>
      </c>
      <c r="D10" s="53">
        <v>0.27</v>
      </c>
      <c r="E10" s="53">
        <v>4.6100000000000003</v>
      </c>
      <c r="F10" s="53">
        <v>9.76</v>
      </c>
      <c r="G10" s="53">
        <v>7.1800000000000006</v>
      </c>
      <c r="H10" s="61">
        <v>8.4699999999999989</v>
      </c>
    </row>
    <row r="11" spans="2:8" ht="15" x14ac:dyDescent="0.3">
      <c r="B11" s="41">
        <v>29</v>
      </c>
      <c r="C11" s="53">
        <v>6.76</v>
      </c>
      <c r="D11" s="53">
        <v>0.48</v>
      </c>
      <c r="E11" s="53">
        <v>3.61</v>
      </c>
      <c r="F11" s="53">
        <v>9.2299999999999986</v>
      </c>
      <c r="G11" s="53">
        <v>5.54</v>
      </c>
      <c r="H11" s="61">
        <v>7.57</v>
      </c>
    </row>
    <row r="12" spans="2:8" ht="15" x14ac:dyDescent="0.3">
      <c r="B12" s="41">
        <v>30</v>
      </c>
      <c r="C12" s="53">
        <v>5.7799999999999994</v>
      </c>
      <c r="D12" s="53">
        <v>0.52</v>
      </c>
      <c r="E12" s="53">
        <v>1.87</v>
      </c>
      <c r="F12" s="53">
        <v>8.36</v>
      </c>
      <c r="G12" s="53">
        <v>6.05</v>
      </c>
      <c r="H12" s="61">
        <v>6.2</v>
      </c>
    </row>
    <row r="13" spans="2:8" ht="15" x14ac:dyDescent="0.3">
      <c r="B13" s="41">
        <v>31</v>
      </c>
      <c r="C13" s="53">
        <v>5.71</v>
      </c>
      <c r="D13" s="53">
        <v>0.15</v>
      </c>
      <c r="E13" s="53">
        <v>2.2999999999999998</v>
      </c>
      <c r="F13" s="53">
        <v>5.8000000000000007</v>
      </c>
      <c r="G13" s="53">
        <v>6</v>
      </c>
      <c r="H13" s="61">
        <v>6</v>
      </c>
    </row>
    <row r="14" spans="2:8" ht="15" x14ac:dyDescent="0.3">
      <c r="B14" s="41">
        <v>32</v>
      </c>
      <c r="C14" s="53">
        <v>5.0599999999999996</v>
      </c>
      <c r="D14" s="53">
        <v>0.3</v>
      </c>
      <c r="E14" s="53">
        <v>2.54</v>
      </c>
      <c r="F14" s="53">
        <v>7.37</v>
      </c>
      <c r="G14" s="53">
        <v>6.1899999999999995</v>
      </c>
      <c r="H14" s="61">
        <v>4.72</v>
      </c>
    </row>
    <row r="15" spans="2:8" ht="15" x14ac:dyDescent="0.3">
      <c r="B15" s="41">
        <v>33</v>
      </c>
      <c r="C15" s="53">
        <v>4.5600000000000005</v>
      </c>
      <c r="D15" s="53">
        <v>0.31</v>
      </c>
      <c r="E15" s="53">
        <v>1.24</v>
      </c>
      <c r="F15" s="53">
        <v>4.83</v>
      </c>
      <c r="G15" s="53">
        <v>4.33</v>
      </c>
      <c r="H15" s="61">
        <v>3.82</v>
      </c>
    </row>
    <row r="16" spans="2:8" ht="15" x14ac:dyDescent="0.3">
      <c r="B16" s="41">
        <v>34</v>
      </c>
      <c r="C16" s="53">
        <v>4.1300000000000008</v>
      </c>
      <c r="D16" s="53">
        <v>0</v>
      </c>
      <c r="E16" s="53">
        <v>1.5599999999999998</v>
      </c>
      <c r="F16" s="53">
        <v>4.72</v>
      </c>
      <c r="G16" s="53">
        <v>2.25</v>
      </c>
      <c r="H16" s="61">
        <v>3.08</v>
      </c>
    </row>
    <row r="17" spans="2:14" ht="15" x14ac:dyDescent="0.3">
      <c r="B17" s="41">
        <v>35</v>
      </c>
      <c r="C17" s="53">
        <v>3.44</v>
      </c>
      <c r="D17" s="53">
        <v>0.28999999999999998</v>
      </c>
      <c r="E17" s="53">
        <v>1.34</v>
      </c>
      <c r="F17" s="53">
        <v>6.0600000000000005</v>
      </c>
      <c r="G17" s="53">
        <v>2.81</v>
      </c>
      <c r="H17" s="61">
        <v>3.2800000000000002</v>
      </c>
    </row>
    <row r="18" spans="2:14" ht="15" x14ac:dyDescent="0.3">
      <c r="B18" s="41">
        <v>36</v>
      </c>
      <c r="C18" s="53">
        <v>2.8400000000000003</v>
      </c>
      <c r="D18" s="53">
        <v>0.57999999999999996</v>
      </c>
      <c r="E18" s="53">
        <v>1.4000000000000001</v>
      </c>
      <c r="F18" s="53">
        <v>9.19</v>
      </c>
      <c r="G18" s="53">
        <v>3.52</v>
      </c>
      <c r="H18" s="61">
        <v>3.4099999999999997</v>
      </c>
    </row>
    <row r="19" spans="2:14" ht="15" x14ac:dyDescent="0.3">
      <c r="B19" s="41">
        <v>37</v>
      </c>
      <c r="C19" s="53">
        <v>2.97</v>
      </c>
      <c r="D19" s="53">
        <v>1.0999999999999999</v>
      </c>
      <c r="E19" s="53">
        <v>1.69</v>
      </c>
      <c r="F19" s="53">
        <v>20.080000000000002</v>
      </c>
      <c r="G19" s="53">
        <v>2.46</v>
      </c>
      <c r="H19" s="61">
        <v>3.9699999999999998</v>
      </c>
    </row>
    <row r="20" spans="2:14" ht="15" x14ac:dyDescent="0.3">
      <c r="B20" s="41">
        <v>38</v>
      </c>
      <c r="C20" s="53">
        <v>2.31</v>
      </c>
      <c r="D20" s="53">
        <v>1.6099999999999999</v>
      </c>
      <c r="E20" s="53">
        <v>2.2399999999999998</v>
      </c>
      <c r="F20" s="53">
        <v>22.97</v>
      </c>
      <c r="G20" s="53">
        <v>3.01</v>
      </c>
      <c r="H20" s="61">
        <v>6.98</v>
      </c>
    </row>
    <row r="21" spans="2:14" ht="15" x14ac:dyDescent="0.3">
      <c r="B21" s="41">
        <v>39</v>
      </c>
      <c r="C21" s="53">
        <v>1.72</v>
      </c>
      <c r="D21" s="53">
        <v>0.62</v>
      </c>
      <c r="E21" s="53">
        <v>1.8800000000000001</v>
      </c>
      <c r="F21" s="53">
        <v>22.46</v>
      </c>
      <c r="G21" s="53">
        <v>2.25</v>
      </c>
      <c r="H21" s="61">
        <v>8.6300000000000008</v>
      </c>
    </row>
    <row r="22" spans="2:14" ht="15" x14ac:dyDescent="0.3">
      <c r="B22" s="41">
        <v>40</v>
      </c>
      <c r="C22" s="53">
        <v>2.1</v>
      </c>
      <c r="D22" s="53">
        <v>0.83</v>
      </c>
      <c r="E22" s="53">
        <v>1.8800000000000001</v>
      </c>
      <c r="F22" s="53">
        <v>24.36</v>
      </c>
      <c r="G22" s="53">
        <v>2.75</v>
      </c>
      <c r="H22" s="61">
        <v>9.8000000000000007</v>
      </c>
      <c r="N22" s="30"/>
    </row>
    <row r="23" spans="2:14" ht="15" x14ac:dyDescent="0.3">
      <c r="B23" s="41">
        <v>41</v>
      </c>
      <c r="C23" s="53">
        <v>2.11</v>
      </c>
      <c r="D23" s="53">
        <v>0.57000000000000006</v>
      </c>
      <c r="E23" s="53">
        <v>1.49</v>
      </c>
      <c r="F23" s="53">
        <v>21.87</v>
      </c>
      <c r="G23" s="53">
        <v>4</v>
      </c>
      <c r="H23" s="61">
        <v>9.86</v>
      </c>
    </row>
    <row r="24" spans="2:14" ht="15" x14ac:dyDescent="0.3">
      <c r="B24" s="41">
        <v>42</v>
      </c>
      <c r="C24" s="53">
        <v>1.9800000000000002</v>
      </c>
      <c r="D24" s="53">
        <v>0.57000000000000006</v>
      </c>
      <c r="E24" s="53">
        <v>1.68</v>
      </c>
      <c r="F24" s="53">
        <v>17.05</v>
      </c>
      <c r="G24" s="53">
        <v>5.4399999999999995</v>
      </c>
      <c r="H24" s="61">
        <v>8.7999999999999989</v>
      </c>
    </row>
    <row r="25" spans="2:14" ht="15" x14ac:dyDescent="0.3">
      <c r="B25" s="41">
        <v>43</v>
      </c>
      <c r="C25" s="53">
        <v>2.4</v>
      </c>
      <c r="D25" s="53">
        <v>0.94000000000000006</v>
      </c>
      <c r="E25" s="53">
        <v>1.66</v>
      </c>
      <c r="F25" s="53">
        <v>16.11</v>
      </c>
      <c r="G25" s="53">
        <v>8</v>
      </c>
      <c r="H25" s="61">
        <v>7.24</v>
      </c>
    </row>
    <row r="26" spans="2:14" ht="15" x14ac:dyDescent="0.3">
      <c r="B26" s="41">
        <v>44</v>
      </c>
      <c r="C26" s="53">
        <v>3.09</v>
      </c>
      <c r="D26" s="53">
        <v>1.26</v>
      </c>
      <c r="E26" s="53">
        <v>2.19</v>
      </c>
      <c r="F26" s="53">
        <v>15.110000000000001</v>
      </c>
      <c r="G26" s="53">
        <v>7.42</v>
      </c>
      <c r="H26" s="61">
        <v>5.25</v>
      </c>
    </row>
    <row r="27" spans="2:14" ht="15" x14ac:dyDescent="0.3">
      <c r="B27" s="41">
        <v>45</v>
      </c>
      <c r="C27" s="53">
        <v>3.47</v>
      </c>
      <c r="D27" s="53">
        <v>1.38</v>
      </c>
      <c r="E27" s="53">
        <v>1.82</v>
      </c>
      <c r="F27" s="53">
        <v>17.21</v>
      </c>
      <c r="G27" s="53">
        <v>8.98</v>
      </c>
      <c r="H27" s="61">
        <v>4.7300000000000004</v>
      </c>
    </row>
    <row r="28" spans="2:14" ht="15" x14ac:dyDescent="0.3">
      <c r="B28" s="41">
        <v>46</v>
      </c>
      <c r="C28" s="53">
        <v>2.9499999999999997</v>
      </c>
      <c r="D28" s="53">
        <v>1.95</v>
      </c>
      <c r="E28" s="53">
        <v>1.4000000000000001</v>
      </c>
      <c r="F28" s="53">
        <v>16.02</v>
      </c>
      <c r="G28" s="53">
        <v>11.020000000000001</v>
      </c>
      <c r="H28" s="61">
        <v>5.17</v>
      </c>
    </row>
    <row r="29" spans="2:14" ht="15" x14ac:dyDescent="0.3">
      <c r="B29" s="41">
        <v>47</v>
      </c>
      <c r="C29" s="53">
        <v>3.0300000000000002</v>
      </c>
      <c r="D29" s="53">
        <v>3.26</v>
      </c>
      <c r="E29" s="53">
        <v>2.17</v>
      </c>
      <c r="F29" s="53">
        <v>15.42</v>
      </c>
      <c r="G29" s="53">
        <v>12.379999999999999</v>
      </c>
      <c r="H29" s="61">
        <v>4.4799999999999995</v>
      </c>
    </row>
    <row r="30" spans="2:14" ht="15" x14ac:dyDescent="0.3">
      <c r="B30" s="41">
        <v>48</v>
      </c>
      <c r="C30" s="53">
        <v>2.83</v>
      </c>
      <c r="D30" s="53">
        <v>3.4099999999999997</v>
      </c>
      <c r="E30" s="53">
        <v>1.6</v>
      </c>
      <c r="F30" s="53">
        <v>13.91</v>
      </c>
      <c r="G30" s="53">
        <v>9.75</v>
      </c>
      <c r="H30" s="61">
        <v>5.27</v>
      </c>
    </row>
    <row r="31" spans="2:14" ht="15" x14ac:dyDescent="0.3">
      <c r="B31" s="41">
        <v>49</v>
      </c>
      <c r="C31" s="53">
        <v>3.15</v>
      </c>
      <c r="D31" s="53">
        <v>3.88</v>
      </c>
      <c r="E31" s="53">
        <v>1.44</v>
      </c>
      <c r="F31" s="53">
        <v>12.65</v>
      </c>
      <c r="G31" s="53">
        <v>8.5500000000000007</v>
      </c>
      <c r="H31" s="61">
        <v>6.2799999999999994</v>
      </c>
    </row>
    <row r="32" spans="2:14" ht="15" x14ac:dyDescent="0.3">
      <c r="B32" s="41">
        <v>50</v>
      </c>
      <c r="C32" s="53">
        <v>2.78</v>
      </c>
      <c r="D32" s="53">
        <v>3.6700000000000004</v>
      </c>
      <c r="E32" s="53">
        <v>1.59</v>
      </c>
      <c r="F32" s="53">
        <v>11.21</v>
      </c>
      <c r="G32" s="53">
        <v>6.4600000000000009</v>
      </c>
      <c r="H32" s="61">
        <v>8.19</v>
      </c>
    </row>
    <row r="33" spans="2:8" ht="15" x14ac:dyDescent="0.3">
      <c r="B33" s="41">
        <v>51</v>
      </c>
      <c r="C33" s="53">
        <v>2.63</v>
      </c>
      <c r="D33" s="53">
        <v>5.13</v>
      </c>
      <c r="E33" s="53">
        <v>1.29</v>
      </c>
      <c r="F33" s="53">
        <v>10.17</v>
      </c>
      <c r="G33" s="53">
        <v>6.8500000000000005</v>
      </c>
      <c r="H33" s="61">
        <v>9.2799999999999994</v>
      </c>
    </row>
    <row r="34" spans="2:8" ht="15" x14ac:dyDescent="0.3">
      <c r="B34" s="41">
        <v>52</v>
      </c>
      <c r="C34" s="53">
        <v>3.1300000000000003</v>
      </c>
      <c r="D34" s="53">
        <v>5.21</v>
      </c>
      <c r="E34" s="53">
        <v>1.1599999999999999</v>
      </c>
      <c r="F34" s="53">
        <v>8.17</v>
      </c>
      <c r="G34" s="53">
        <v>6.2</v>
      </c>
      <c r="H34" s="61">
        <v>8.94</v>
      </c>
    </row>
    <row r="35" spans="2:8" ht="15" x14ac:dyDescent="0.3">
      <c r="B35" s="41">
        <v>1</v>
      </c>
      <c r="C35" s="53">
        <v>2.46</v>
      </c>
      <c r="D35" s="53">
        <v>4.3499999999999996</v>
      </c>
      <c r="E35" s="53">
        <v>1.08</v>
      </c>
      <c r="F35" s="53">
        <v>8.07</v>
      </c>
      <c r="G35" s="53">
        <v>5.17</v>
      </c>
      <c r="H35" s="61">
        <v>7.79</v>
      </c>
    </row>
    <row r="36" spans="2:8" ht="15" x14ac:dyDescent="0.3">
      <c r="B36" s="41">
        <v>2</v>
      </c>
      <c r="C36" s="53">
        <v>2.64</v>
      </c>
      <c r="D36" s="53">
        <v>3.51</v>
      </c>
      <c r="E36" s="53">
        <v>1.08</v>
      </c>
      <c r="F36" s="53">
        <v>7.6899999999999995</v>
      </c>
      <c r="G36" s="53">
        <v>4.2700000000000005</v>
      </c>
      <c r="H36" s="61">
        <v>6.4600000000000009</v>
      </c>
    </row>
    <row r="37" spans="2:8" ht="15" x14ac:dyDescent="0.3">
      <c r="B37" s="41">
        <v>3</v>
      </c>
      <c r="C37" s="53">
        <v>3.71</v>
      </c>
      <c r="D37" s="53">
        <v>3.6799999999999997</v>
      </c>
      <c r="E37" s="53">
        <v>1.26</v>
      </c>
      <c r="F37" s="53">
        <v>10.199999999999999</v>
      </c>
      <c r="G37" s="53">
        <v>3.5700000000000003</v>
      </c>
      <c r="H37" s="61">
        <v>5.66</v>
      </c>
    </row>
    <row r="38" spans="2:8" ht="15" x14ac:dyDescent="0.3">
      <c r="B38" s="41">
        <v>4</v>
      </c>
      <c r="C38" s="53">
        <v>3.49</v>
      </c>
      <c r="D38" s="53">
        <v>3.4099999999999997</v>
      </c>
      <c r="E38" s="53">
        <v>0.9900000000000001</v>
      </c>
      <c r="F38" s="53">
        <v>15.58</v>
      </c>
      <c r="G38" s="53">
        <v>2.74</v>
      </c>
      <c r="H38" s="61">
        <v>6.72</v>
      </c>
    </row>
    <row r="39" spans="2:8" ht="15" x14ac:dyDescent="0.3">
      <c r="B39" s="41">
        <v>5</v>
      </c>
      <c r="C39" s="53">
        <v>3.25</v>
      </c>
      <c r="D39" s="53">
        <v>3.26</v>
      </c>
      <c r="E39" s="53">
        <v>1.3599999999999999</v>
      </c>
      <c r="F39" s="53">
        <v>17.599999999999998</v>
      </c>
      <c r="G39" s="53">
        <v>2.11</v>
      </c>
      <c r="H39" s="61">
        <v>7.12</v>
      </c>
    </row>
    <row r="40" spans="2:8" ht="15" x14ac:dyDescent="0.3">
      <c r="B40" s="41">
        <v>6</v>
      </c>
      <c r="C40" s="53">
        <v>3.9600000000000004</v>
      </c>
      <c r="D40" s="53">
        <v>3.55</v>
      </c>
      <c r="E40" s="53">
        <v>1.5599999999999998</v>
      </c>
      <c r="F40" s="53">
        <v>16.72</v>
      </c>
      <c r="G40" s="53">
        <v>1.6400000000000001</v>
      </c>
      <c r="H40" s="61">
        <v>8.36</v>
      </c>
    </row>
    <row r="41" spans="2:8" ht="15" x14ac:dyDescent="0.3">
      <c r="B41" s="41">
        <v>7</v>
      </c>
      <c r="C41" s="53">
        <v>3.75</v>
      </c>
      <c r="D41" s="53">
        <v>3.4799999999999995</v>
      </c>
      <c r="E41" s="53">
        <v>1.81</v>
      </c>
      <c r="F41" s="53">
        <v>15.24</v>
      </c>
      <c r="G41" s="53">
        <v>1.63</v>
      </c>
      <c r="H41" s="61">
        <v>10.050000000000001</v>
      </c>
    </row>
    <row r="42" spans="2:8" ht="15" x14ac:dyDescent="0.3">
      <c r="B42" s="41">
        <v>8</v>
      </c>
      <c r="C42" s="53">
        <v>4.6100000000000003</v>
      </c>
      <c r="D42" s="53">
        <v>3.35</v>
      </c>
      <c r="E42" s="53">
        <v>2.7</v>
      </c>
      <c r="F42" s="53">
        <v>12.82</v>
      </c>
      <c r="G42" s="53">
        <v>1.6400000000000001</v>
      </c>
      <c r="H42" s="61">
        <v>9.43</v>
      </c>
    </row>
    <row r="43" spans="2:8" ht="15" x14ac:dyDescent="0.3">
      <c r="B43" s="41">
        <v>9</v>
      </c>
      <c r="C43" s="53">
        <v>4.0199999999999996</v>
      </c>
      <c r="D43" s="53">
        <v>2.2399999999999998</v>
      </c>
      <c r="E43" s="53">
        <v>2.75</v>
      </c>
      <c r="F43" s="53">
        <v>13.01</v>
      </c>
      <c r="G43" s="53">
        <v>1.17</v>
      </c>
      <c r="H43" s="61">
        <v>8.75</v>
      </c>
    </row>
    <row r="44" spans="2:8" ht="15" x14ac:dyDescent="0.3">
      <c r="B44" s="41">
        <v>10</v>
      </c>
      <c r="C44" s="53">
        <v>2.9000000000000004</v>
      </c>
      <c r="D44" s="53">
        <v>3.39</v>
      </c>
      <c r="E44" s="53">
        <v>3.71</v>
      </c>
      <c r="F44" s="53">
        <v>16.150000000000002</v>
      </c>
      <c r="G44" s="53">
        <v>0.85000000000000009</v>
      </c>
      <c r="H44" s="61">
        <v>9.07</v>
      </c>
    </row>
    <row r="45" spans="2:8" ht="15" x14ac:dyDescent="0.3">
      <c r="B45" s="41">
        <v>11</v>
      </c>
      <c r="C45" s="53">
        <v>3.9</v>
      </c>
      <c r="D45" s="53">
        <v>3.0700000000000003</v>
      </c>
      <c r="E45" s="53">
        <v>4.66</v>
      </c>
      <c r="F45" s="53">
        <v>15.22</v>
      </c>
      <c r="G45" s="53">
        <v>0.94000000000000006</v>
      </c>
      <c r="H45" s="61">
        <v>10.67</v>
      </c>
    </row>
    <row r="46" spans="2:8" ht="15" x14ac:dyDescent="0.3">
      <c r="B46" s="41">
        <v>12</v>
      </c>
      <c r="C46" s="53">
        <v>3.61</v>
      </c>
      <c r="D46" s="53">
        <v>2.64</v>
      </c>
      <c r="E46" s="53">
        <v>4.6899999999999995</v>
      </c>
      <c r="F46" s="53">
        <v>15.02</v>
      </c>
      <c r="G46" s="53">
        <v>0.73</v>
      </c>
      <c r="H46" s="61">
        <v>10.99</v>
      </c>
    </row>
    <row r="47" spans="2:8" ht="15" x14ac:dyDescent="0.3">
      <c r="B47" s="41">
        <v>13</v>
      </c>
      <c r="C47" s="53">
        <v>3.7699999999999996</v>
      </c>
      <c r="D47" s="53">
        <v>1.92</v>
      </c>
      <c r="E47" s="53">
        <v>6.32</v>
      </c>
      <c r="F47" s="53">
        <v>14.649999999999999</v>
      </c>
      <c r="G47" s="53">
        <v>0.45999999999999996</v>
      </c>
      <c r="H47" s="61">
        <v>9.2200000000000006</v>
      </c>
    </row>
    <row r="48" spans="2:8" ht="15" x14ac:dyDescent="0.3">
      <c r="B48" s="41">
        <v>14</v>
      </c>
      <c r="C48" s="53">
        <v>3.5700000000000003</v>
      </c>
      <c r="D48" s="53">
        <v>1.94</v>
      </c>
      <c r="E48" s="53">
        <v>5.7</v>
      </c>
      <c r="F48" s="53">
        <v>12.45</v>
      </c>
      <c r="G48" s="53">
        <v>0.62</v>
      </c>
      <c r="H48" s="61">
        <v>8.3800000000000008</v>
      </c>
    </row>
    <row r="49" spans="2:8" ht="15" x14ac:dyDescent="0.3">
      <c r="B49" s="41">
        <v>15</v>
      </c>
      <c r="C49" s="53">
        <v>3.54</v>
      </c>
      <c r="D49" s="53">
        <v>1.9800000000000002</v>
      </c>
      <c r="E49" s="53">
        <v>6.4</v>
      </c>
      <c r="F49" s="53">
        <v>14.49</v>
      </c>
      <c r="G49" s="53">
        <v>0.57000000000000006</v>
      </c>
      <c r="H49" s="61">
        <v>7.9200000000000008</v>
      </c>
    </row>
    <row r="50" spans="2:8" ht="15" x14ac:dyDescent="0.3">
      <c r="B50" s="41">
        <v>16</v>
      </c>
      <c r="C50" s="53">
        <v>3.47</v>
      </c>
      <c r="D50" s="53">
        <v>0.91</v>
      </c>
      <c r="E50" s="53">
        <v>6.2600000000000007</v>
      </c>
      <c r="F50" s="53">
        <v>10.7</v>
      </c>
      <c r="G50" s="53">
        <v>0.5</v>
      </c>
      <c r="H50" s="61">
        <v>7.62</v>
      </c>
    </row>
    <row r="51" spans="2:8" ht="15" x14ac:dyDescent="0.3">
      <c r="B51" s="41">
        <v>17</v>
      </c>
      <c r="C51" s="53">
        <v>3.2199999999999998</v>
      </c>
      <c r="D51" s="53">
        <v>1.31</v>
      </c>
      <c r="E51" s="53">
        <v>5.7799999999999994</v>
      </c>
      <c r="F51" s="53">
        <v>10.97</v>
      </c>
      <c r="G51" s="53">
        <v>0.37</v>
      </c>
      <c r="H51" s="61">
        <v>7.3599999999999994</v>
      </c>
    </row>
    <row r="52" spans="2:8" ht="15" x14ac:dyDescent="0.3">
      <c r="B52" s="41">
        <v>18</v>
      </c>
      <c r="C52" s="53">
        <v>2.88</v>
      </c>
      <c r="D52" s="53">
        <v>1.04</v>
      </c>
      <c r="E52" s="53">
        <v>4.92</v>
      </c>
      <c r="F52" s="53">
        <v>13.850000000000001</v>
      </c>
      <c r="G52" s="53">
        <v>0.54</v>
      </c>
      <c r="H52" s="61">
        <v>7.21</v>
      </c>
    </row>
    <row r="53" spans="2:8" ht="15" x14ac:dyDescent="0.3">
      <c r="B53" s="41">
        <v>19</v>
      </c>
      <c r="C53" s="53">
        <v>2.73</v>
      </c>
      <c r="D53" s="53">
        <v>0.8</v>
      </c>
      <c r="E53" s="53">
        <v>3.9899999999999998</v>
      </c>
      <c r="F53" s="53">
        <v>13.48</v>
      </c>
      <c r="G53" s="53">
        <v>0.28999999999999998</v>
      </c>
      <c r="H53" s="61">
        <v>6.58</v>
      </c>
    </row>
    <row r="54" spans="2:8" ht="15" x14ac:dyDescent="0.3">
      <c r="B54" s="41">
        <v>20</v>
      </c>
      <c r="C54" s="53">
        <v>2.86</v>
      </c>
      <c r="D54" s="53">
        <v>0.61</v>
      </c>
      <c r="E54" s="53">
        <v>5.55</v>
      </c>
      <c r="F54" s="53">
        <v>15.14</v>
      </c>
      <c r="G54" s="53">
        <v>0.4</v>
      </c>
      <c r="H54" s="61">
        <v>5.93</v>
      </c>
    </row>
    <row r="55" spans="2:8" ht="15" x14ac:dyDescent="0.3">
      <c r="B55" s="41">
        <v>21</v>
      </c>
      <c r="C55" s="53">
        <v>2.1999999999999997</v>
      </c>
      <c r="D55" s="53">
        <v>0.83</v>
      </c>
      <c r="E55" s="53">
        <v>4.99</v>
      </c>
      <c r="F55" s="53">
        <v>12.94</v>
      </c>
      <c r="G55" s="53">
        <v>0.28999999999999998</v>
      </c>
      <c r="H55" s="61">
        <v>6.1400000000000006</v>
      </c>
    </row>
    <row r="56" spans="2:8" ht="15" x14ac:dyDescent="0.3">
      <c r="B56" s="41">
        <v>22</v>
      </c>
      <c r="C56" s="53">
        <v>1.91</v>
      </c>
      <c r="D56" s="53">
        <v>1.3599999999999999</v>
      </c>
      <c r="E56" s="53">
        <v>4.75</v>
      </c>
      <c r="F56" s="53">
        <v>14.46</v>
      </c>
      <c r="G56" s="53">
        <v>0.27</v>
      </c>
      <c r="H56" s="61">
        <v>4.9399999999999995</v>
      </c>
    </row>
    <row r="57" spans="2:8" ht="15" x14ac:dyDescent="0.3">
      <c r="B57" s="41">
        <v>23</v>
      </c>
      <c r="C57" s="53">
        <v>2.1800000000000002</v>
      </c>
      <c r="D57" s="53">
        <v>0.69</v>
      </c>
      <c r="E57" s="53">
        <v>3.9899999999999998</v>
      </c>
      <c r="F57" s="53">
        <v>9.74</v>
      </c>
      <c r="G57" s="53">
        <v>0.2</v>
      </c>
      <c r="H57" s="61">
        <v>5.26</v>
      </c>
    </row>
    <row r="58" spans="2:8" ht="15" x14ac:dyDescent="0.3">
      <c r="B58" s="41">
        <v>24</v>
      </c>
      <c r="C58" s="53">
        <v>2.1800000000000002</v>
      </c>
      <c r="D58" s="53">
        <v>0.27</v>
      </c>
      <c r="E58" s="53">
        <v>3.47</v>
      </c>
      <c r="F58" s="53">
        <v>11.68</v>
      </c>
      <c r="G58" s="53">
        <v>0.37</v>
      </c>
      <c r="H58" s="61">
        <v>4.24</v>
      </c>
    </row>
    <row r="59" spans="2:8" ht="15" x14ac:dyDescent="0.3">
      <c r="B59" s="41">
        <v>25</v>
      </c>
      <c r="C59" s="53">
        <v>2.5700000000000003</v>
      </c>
      <c r="D59" s="53">
        <v>0.41000000000000003</v>
      </c>
      <c r="E59" s="53">
        <v>3.18</v>
      </c>
      <c r="F59" s="53">
        <v>9.86</v>
      </c>
      <c r="G59" s="53">
        <v>0.13999999999999999</v>
      </c>
      <c r="H59" s="61">
        <v>3.25</v>
      </c>
    </row>
    <row r="60" spans="2:8" ht="15" x14ac:dyDescent="0.3">
      <c r="B60" s="43">
        <v>26</v>
      </c>
      <c r="C60" s="56">
        <v>2.36</v>
      </c>
      <c r="D60" s="56">
        <v>0.31</v>
      </c>
      <c r="E60" s="56">
        <v>2.98</v>
      </c>
      <c r="F60" s="56">
        <v>9.66</v>
      </c>
      <c r="G60" s="56">
        <v>0.2</v>
      </c>
      <c r="H60" s="62">
        <v>3.64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N60"/>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4"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537</v>
      </c>
      <c r="E2" s="22"/>
      <c r="F2" s="22"/>
      <c r="G2" s="22"/>
      <c r="H2" s="22"/>
      <c r="I2" s="21"/>
      <c r="J2" s="22"/>
      <c r="K2" s="22"/>
      <c r="L2" s="22"/>
    </row>
    <row r="3" spans="2:12" s="20" customFormat="1" ht="19.5" customHeight="1" x14ac:dyDescent="0.4">
      <c r="C3" s="22" t="s">
        <v>1</v>
      </c>
      <c r="E3" s="22"/>
      <c r="F3" s="22"/>
      <c r="G3" s="22"/>
      <c r="H3" s="22"/>
      <c r="I3" s="22"/>
      <c r="J3" s="22"/>
      <c r="K3" s="22"/>
      <c r="L3" s="22"/>
    </row>
    <row r="4" spans="2:12" s="20" customFormat="1" x14ac:dyDescent="0.3"/>
    <row r="5" spans="2:12" s="20" customFormat="1" x14ac:dyDescent="0.3"/>
    <row r="6" spans="2:12" s="20" customFormat="1" x14ac:dyDescent="0.3"/>
    <row r="7" spans="2:12" ht="15" thickBot="1" x14ac:dyDescent="0.35"/>
    <row r="8" spans="2:12" s="63" customFormat="1" ht="48.75" customHeight="1" thickBot="1" x14ac:dyDescent="0.35">
      <c r="B8" s="60" t="s">
        <v>475</v>
      </c>
      <c r="C8" s="64" t="s">
        <v>538</v>
      </c>
      <c r="D8" s="64" t="s">
        <v>539</v>
      </c>
      <c r="E8" s="64" t="s">
        <v>540</v>
      </c>
      <c r="F8" s="64" t="s">
        <v>541</v>
      </c>
      <c r="G8" s="65" t="s">
        <v>542</v>
      </c>
      <c r="H8" s="64" t="s">
        <v>543</v>
      </c>
    </row>
    <row r="9" spans="2:12" ht="15.75" customHeight="1" x14ac:dyDescent="0.3">
      <c r="B9" s="39">
        <v>27</v>
      </c>
      <c r="C9" s="39">
        <v>423</v>
      </c>
      <c r="D9" s="66">
        <v>21</v>
      </c>
      <c r="E9" s="39">
        <v>19</v>
      </c>
      <c r="F9" s="39">
        <v>10</v>
      </c>
      <c r="G9" s="66">
        <v>64</v>
      </c>
      <c r="H9" s="39">
        <v>537</v>
      </c>
    </row>
    <row r="10" spans="2:12" ht="15.6" customHeight="1" x14ac:dyDescent="0.3">
      <c r="B10" s="36">
        <v>28</v>
      </c>
      <c r="C10" s="36">
        <v>420</v>
      </c>
      <c r="D10" s="28">
        <v>17</v>
      </c>
      <c r="E10" s="36">
        <v>9</v>
      </c>
      <c r="F10" s="36">
        <v>6</v>
      </c>
      <c r="G10" s="28">
        <v>76</v>
      </c>
      <c r="H10" s="36">
        <v>528</v>
      </c>
    </row>
    <row r="11" spans="2:12" ht="15.6" customHeight="1" x14ac:dyDescent="0.3">
      <c r="B11" s="36">
        <v>29</v>
      </c>
      <c r="C11" s="36">
        <v>341</v>
      </c>
      <c r="D11" s="28">
        <v>13</v>
      </c>
      <c r="E11" s="36">
        <v>2</v>
      </c>
      <c r="F11" s="36">
        <v>9</v>
      </c>
      <c r="G11" s="28">
        <v>51</v>
      </c>
      <c r="H11" s="36">
        <v>416</v>
      </c>
    </row>
    <row r="12" spans="2:12" ht="15.6" customHeight="1" x14ac:dyDescent="0.3">
      <c r="B12" s="36">
        <v>30</v>
      </c>
      <c r="C12" s="36">
        <v>195</v>
      </c>
      <c r="D12" s="28">
        <v>46</v>
      </c>
      <c r="E12" s="36">
        <v>0</v>
      </c>
      <c r="F12" s="36">
        <v>6</v>
      </c>
      <c r="G12" s="28">
        <v>24</v>
      </c>
      <c r="H12" s="36">
        <v>271</v>
      </c>
    </row>
    <row r="13" spans="2:12" ht="15.6" customHeight="1" x14ac:dyDescent="0.3">
      <c r="B13" s="36">
        <v>31</v>
      </c>
      <c r="C13" s="36">
        <v>175</v>
      </c>
      <c r="D13" s="28">
        <v>41</v>
      </c>
      <c r="E13" s="36">
        <v>0</v>
      </c>
      <c r="F13" s="36">
        <v>0</v>
      </c>
      <c r="G13" s="28">
        <v>23</v>
      </c>
      <c r="H13" s="36">
        <v>239</v>
      </c>
    </row>
    <row r="14" spans="2:12" ht="15.6" customHeight="1" x14ac:dyDescent="0.3">
      <c r="B14" s="36">
        <v>32</v>
      </c>
      <c r="C14" s="36">
        <v>133</v>
      </c>
      <c r="D14" s="28">
        <v>20</v>
      </c>
      <c r="E14" s="36">
        <v>0</v>
      </c>
      <c r="F14" s="36">
        <v>2</v>
      </c>
      <c r="G14" s="28">
        <v>17</v>
      </c>
      <c r="H14" s="36">
        <v>172</v>
      </c>
    </row>
    <row r="15" spans="2:12" ht="15.6" customHeight="1" x14ac:dyDescent="0.3">
      <c r="B15" s="36">
        <v>33</v>
      </c>
      <c r="C15" s="36">
        <v>103</v>
      </c>
      <c r="D15" s="28">
        <v>15</v>
      </c>
      <c r="E15" s="36">
        <v>0</v>
      </c>
      <c r="F15" s="36">
        <v>0</v>
      </c>
      <c r="G15" s="28">
        <v>6</v>
      </c>
      <c r="H15" s="36">
        <v>124</v>
      </c>
    </row>
    <row r="16" spans="2:12" ht="15.6" customHeight="1" x14ac:dyDescent="0.3">
      <c r="B16" s="36">
        <v>34</v>
      </c>
      <c r="C16" s="36">
        <v>90</v>
      </c>
      <c r="D16" s="28">
        <v>10</v>
      </c>
      <c r="E16" s="36">
        <v>1</v>
      </c>
      <c r="F16" s="36">
        <v>1</v>
      </c>
      <c r="G16" s="28">
        <v>9</v>
      </c>
      <c r="H16" s="36">
        <v>111</v>
      </c>
    </row>
    <row r="17" spans="2:14" ht="15.6" customHeight="1" x14ac:dyDescent="0.3">
      <c r="B17" s="36">
        <v>35</v>
      </c>
      <c r="C17" s="36">
        <v>96</v>
      </c>
      <c r="D17" s="28">
        <v>7</v>
      </c>
      <c r="E17" s="36">
        <v>0</v>
      </c>
      <c r="F17" s="36">
        <v>2</v>
      </c>
      <c r="G17" s="28">
        <v>11</v>
      </c>
      <c r="H17" s="36">
        <v>116</v>
      </c>
    </row>
    <row r="18" spans="2:14" ht="15.6" customHeight="1" x14ac:dyDescent="0.3">
      <c r="B18" s="36">
        <v>36</v>
      </c>
      <c r="C18" s="36">
        <v>105</v>
      </c>
      <c r="D18" s="28">
        <v>5</v>
      </c>
      <c r="E18" s="36">
        <v>0</v>
      </c>
      <c r="F18" s="36">
        <v>3</v>
      </c>
      <c r="G18" s="28">
        <v>18</v>
      </c>
      <c r="H18" s="36">
        <v>131</v>
      </c>
    </row>
    <row r="19" spans="2:14" ht="15.6" customHeight="1" x14ac:dyDescent="0.3">
      <c r="B19" s="36">
        <v>37</v>
      </c>
      <c r="C19" s="36">
        <v>111</v>
      </c>
      <c r="D19" s="28">
        <v>9</v>
      </c>
      <c r="E19" s="36">
        <v>3</v>
      </c>
      <c r="F19" s="36">
        <v>2</v>
      </c>
      <c r="G19" s="28">
        <v>8</v>
      </c>
      <c r="H19" s="36">
        <v>133</v>
      </c>
    </row>
    <row r="20" spans="2:14" ht="15.6" customHeight="1" x14ac:dyDescent="0.3">
      <c r="B20" s="36">
        <v>38</v>
      </c>
      <c r="C20" s="36">
        <v>146</v>
      </c>
      <c r="D20" s="28">
        <v>14</v>
      </c>
      <c r="E20" s="36">
        <v>3</v>
      </c>
      <c r="F20" s="36">
        <v>1</v>
      </c>
      <c r="G20" s="28">
        <v>6</v>
      </c>
      <c r="H20" s="36">
        <v>170</v>
      </c>
    </row>
    <row r="21" spans="2:14" ht="15.6" customHeight="1" x14ac:dyDescent="0.3">
      <c r="B21" s="36">
        <v>39</v>
      </c>
      <c r="C21" s="36">
        <v>219</v>
      </c>
      <c r="D21" s="28">
        <v>27</v>
      </c>
      <c r="E21" s="36">
        <v>8</v>
      </c>
      <c r="F21" s="36">
        <v>2</v>
      </c>
      <c r="G21" s="28">
        <v>17</v>
      </c>
      <c r="H21" s="36">
        <v>273</v>
      </c>
    </row>
    <row r="22" spans="2:14" ht="15.6" customHeight="1" x14ac:dyDescent="0.3">
      <c r="B22" s="36">
        <v>40</v>
      </c>
      <c r="C22" s="36">
        <v>296</v>
      </c>
      <c r="D22" s="28">
        <v>36</v>
      </c>
      <c r="E22" s="36">
        <v>6</v>
      </c>
      <c r="F22" s="36">
        <v>9</v>
      </c>
      <c r="G22" s="28">
        <v>23</v>
      </c>
      <c r="H22" s="36">
        <v>370</v>
      </c>
      <c r="N22" s="30"/>
    </row>
    <row r="23" spans="2:14" ht="15.6" customHeight="1" x14ac:dyDescent="0.3">
      <c r="B23" s="36">
        <v>41</v>
      </c>
      <c r="C23" s="36">
        <v>278</v>
      </c>
      <c r="D23" s="28">
        <v>41</v>
      </c>
      <c r="E23" s="36">
        <v>4</v>
      </c>
      <c r="F23" s="36">
        <v>2</v>
      </c>
      <c r="G23" s="28">
        <v>22</v>
      </c>
      <c r="H23" s="36">
        <v>347</v>
      </c>
    </row>
    <row r="24" spans="2:14" ht="15.6" customHeight="1" x14ac:dyDescent="0.3">
      <c r="B24" s="36">
        <v>42</v>
      </c>
      <c r="C24" s="36">
        <v>226</v>
      </c>
      <c r="D24" s="28">
        <v>17</v>
      </c>
      <c r="E24" s="36">
        <v>5</v>
      </c>
      <c r="F24" s="36">
        <v>6</v>
      </c>
      <c r="G24" s="28">
        <v>26</v>
      </c>
      <c r="H24" s="36">
        <v>280</v>
      </c>
    </row>
    <row r="25" spans="2:14" ht="15.6" customHeight="1" x14ac:dyDescent="0.3">
      <c r="B25" s="36">
        <v>43</v>
      </c>
      <c r="C25" s="36">
        <v>146</v>
      </c>
      <c r="D25" s="28">
        <v>19</v>
      </c>
      <c r="E25" s="36">
        <v>0</v>
      </c>
      <c r="F25" s="36">
        <v>3</v>
      </c>
      <c r="G25" s="28">
        <v>14</v>
      </c>
      <c r="H25" s="36">
        <v>182</v>
      </c>
    </row>
    <row r="26" spans="2:14" ht="15.6" customHeight="1" x14ac:dyDescent="0.3">
      <c r="B26" s="36">
        <v>44</v>
      </c>
      <c r="C26" s="36">
        <v>108</v>
      </c>
      <c r="D26" s="28">
        <v>16</v>
      </c>
      <c r="E26" s="36">
        <v>1</v>
      </c>
      <c r="F26" s="36">
        <v>3</v>
      </c>
      <c r="G26" s="28">
        <v>12</v>
      </c>
      <c r="H26" s="36">
        <v>140</v>
      </c>
    </row>
    <row r="27" spans="2:14" ht="15.6" customHeight="1" x14ac:dyDescent="0.3">
      <c r="B27" s="36">
        <v>45</v>
      </c>
      <c r="C27" s="36">
        <v>86</v>
      </c>
      <c r="D27" s="28">
        <v>7</v>
      </c>
      <c r="E27" s="36">
        <v>15</v>
      </c>
      <c r="F27" s="36">
        <v>4</v>
      </c>
      <c r="G27" s="28">
        <v>11</v>
      </c>
      <c r="H27" s="36">
        <v>123</v>
      </c>
    </row>
    <row r="28" spans="2:14" ht="15.6" customHeight="1" x14ac:dyDescent="0.3">
      <c r="B28" s="36">
        <v>46</v>
      </c>
      <c r="C28" s="36">
        <v>100</v>
      </c>
      <c r="D28" s="28">
        <v>7</v>
      </c>
      <c r="E28" s="36">
        <v>9</v>
      </c>
      <c r="F28" s="36">
        <v>2</v>
      </c>
      <c r="G28" s="28">
        <v>4</v>
      </c>
      <c r="H28" s="36">
        <v>122</v>
      </c>
    </row>
    <row r="29" spans="2:14" ht="15.6" customHeight="1" x14ac:dyDescent="0.3">
      <c r="B29" s="36">
        <v>47</v>
      </c>
      <c r="C29" s="36">
        <v>130</v>
      </c>
      <c r="D29" s="28">
        <v>8</v>
      </c>
      <c r="E29" s="36">
        <v>25</v>
      </c>
      <c r="F29" s="36">
        <v>1</v>
      </c>
      <c r="G29" s="28">
        <v>14</v>
      </c>
      <c r="H29" s="36">
        <v>178</v>
      </c>
    </row>
    <row r="30" spans="2:14" ht="15.6" customHeight="1" x14ac:dyDescent="0.3">
      <c r="B30" s="36">
        <v>48</v>
      </c>
      <c r="C30" s="36">
        <v>155</v>
      </c>
      <c r="D30" s="28">
        <v>14</v>
      </c>
      <c r="E30" s="36">
        <v>26</v>
      </c>
      <c r="F30" s="36">
        <v>5</v>
      </c>
      <c r="G30" s="28">
        <v>17</v>
      </c>
      <c r="H30" s="36">
        <v>217</v>
      </c>
    </row>
    <row r="31" spans="2:14" ht="15.6" x14ac:dyDescent="0.3">
      <c r="B31" s="36">
        <v>49</v>
      </c>
      <c r="C31" s="36">
        <v>204</v>
      </c>
      <c r="D31" s="28">
        <v>20</v>
      </c>
      <c r="E31" s="36">
        <v>27</v>
      </c>
      <c r="F31" s="36">
        <v>6</v>
      </c>
      <c r="G31" s="28">
        <v>9</v>
      </c>
      <c r="H31" s="36">
        <v>266</v>
      </c>
    </row>
    <row r="32" spans="2:14" ht="15.6" x14ac:dyDescent="0.3">
      <c r="B32" s="36">
        <v>50</v>
      </c>
      <c r="C32" s="36">
        <v>378</v>
      </c>
      <c r="D32" s="28">
        <v>32</v>
      </c>
      <c r="E32" s="36">
        <v>8</v>
      </c>
      <c r="F32" s="36">
        <v>7</v>
      </c>
      <c r="G32" s="28">
        <v>14</v>
      </c>
      <c r="H32" s="36">
        <v>439</v>
      </c>
    </row>
    <row r="33" spans="2:8" ht="15.6" x14ac:dyDescent="0.3">
      <c r="B33" s="36">
        <v>51</v>
      </c>
      <c r="C33" s="36">
        <v>408</v>
      </c>
      <c r="D33" s="28">
        <v>24</v>
      </c>
      <c r="E33" s="36">
        <v>2</v>
      </c>
      <c r="F33" s="36">
        <v>3</v>
      </c>
      <c r="G33" s="28">
        <v>17</v>
      </c>
      <c r="H33" s="36">
        <v>454</v>
      </c>
    </row>
    <row r="34" spans="2:8" ht="15.6" x14ac:dyDescent="0.3">
      <c r="B34" s="36">
        <v>52</v>
      </c>
      <c r="C34" s="36">
        <v>276</v>
      </c>
      <c r="D34" s="28">
        <v>14</v>
      </c>
      <c r="E34" s="36">
        <v>0</v>
      </c>
      <c r="F34" s="36">
        <v>6</v>
      </c>
      <c r="G34" s="28">
        <v>11</v>
      </c>
      <c r="H34" s="36">
        <v>307</v>
      </c>
    </row>
    <row r="35" spans="2:8" ht="15.6" x14ac:dyDescent="0.3">
      <c r="B35" s="36">
        <v>1</v>
      </c>
      <c r="C35" s="36">
        <v>301</v>
      </c>
      <c r="D35" s="28">
        <v>18</v>
      </c>
      <c r="E35" s="36">
        <v>0</v>
      </c>
      <c r="F35" s="36">
        <v>1</v>
      </c>
      <c r="G35" s="28">
        <v>5</v>
      </c>
      <c r="H35" s="36">
        <v>325</v>
      </c>
    </row>
    <row r="36" spans="2:8" ht="15.6" x14ac:dyDescent="0.3">
      <c r="B36" s="36">
        <v>2</v>
      </c>
      <c r="C36" s="36">
        <v>143</v>
      </c>
      <c r="D36" s="28">
        <v>7</v>
      </c>
      <c r="E36" s="36">
        <v>2</v>
      </c>
      <c r="F36" s="36">
        <v>3</v>
      </c>
      <c r="G36" s="28">
        <v>5</v>
      </c>
      <c r="H36" s="36">
        <v>160</v>
      </c>
    </row>
    <row r="37" spans="2:8" ht="15.6" x14ac:dyDescent="0.3">
      <c r="B37" s="36">
        <v>3</v>
      </c>
      <c r="C37" s="36">
        <v>86</v>
      </c>
      <c r="D37" s="28">
        <v>9</v>
      </c>
      <c r="E37" s="36">
        <v>2</v>
      </c>
      <c r="F37" s="36">
        <v>3</v>
      </c>
      <c r="G37" s="28">
        <v>1</v>
      </c>
      <c r="H37" s="36">
        <v>101</v>
      </c>
    </row>
    <row r="38" spans="2:8" ht="15.6" x14ac:dyDescent="0.3">
      <c r="B38" s="36">
        <v>4</v>
      </c>
      <c r="C38" s="36">
        <v>88</v>
      </c>
      <c r="D38" s="28">
        <v>9</v>
      </c>
      <c r="E38" s="36">
        <v>1</v>
      </c>
      <c r="F38" s="36">
        <v>1</v>
      </c>
      <c r="G38" s="28">
        <v>3</v>
      </c>
      <c r="H38" s="36">
        <v>102</v>
      </c>
    </row>
    <row r="39" spans="2:8" ht="15.6" x14ac:dyDescent="0.3">
      <c r="B39" s="36">
        <v>5</v>
      </c>
      <c r="C39" s="36">
        <v>130</v>
      </c>
      <c r="D39" s="28">
        <v>14</v>
      </c>
      <c r="E39" s="36">
        <v>5</v>
      </c>
      <c r="F39" s="36">
        <v>2</v>
      </c>
      <c r="G39" s="28">
        <v>10</v>
      </c>
      <c r="H39" s="36">
        <v>161</v>
      </c>
    </row>
    <row r="40" spans="2:8" ht="15.6" x14ac:dyDescent="0.3">
      <c r="B40" s="36">
        <v>6</v>
      </c>
      <c r="C40" s="36">
        <v>140</v>
      </c>
      <c r="D40" s="28">
        <v>17</v>
      </c>
      <c r="E40" s="36">
        <v>3</v>
      </c>
      <c r="F40" s="36">
        <v>1</v>
      </c>
      <c r="G40" s="28">
        <v>11</v>
      </c>
      <c r="H40" s="36">
        <v>172</v>
      </c>
    </row>
    <row r="41" spans="2:8" ht="15.6" x14ac:dyDescent="0.3">
      <c r="B41" s="36">
        <v>7</v>
      </c>
      <c r="C41" s="36">
        <v>177</v>
      </c>
      <c r="D41" s="28">
        <v>23</v>
      </c>
      <c r="E41" s="36">
        <v>0</v>
      </c>
      <c r="F41" s="36">
        <v>2</v>
      </c>
      <c r="G41" s="28">
        <v>6</v>
      </c>
      <c r="H41" s="36">
        <v>208</v>
      </c>
    </row>
    <row r="42" spans="2:8" ht="15.6" x14ac:dyDescent="0.3">
      <c r="B42" s="36">
        <v>8</v>
      </c>
      <c r="C42" s="36">
        <v>179</v>
      </c>
      <c r="D42" s="28">
        <v>24</v>
      </c>
      <c r="E42" s="36">
        <v>1</v>
      </c>
      <c r="F42" s="36">
        <v>3</v>
      </c>
      <c r="G42" s="28">
        <v>16</v>
      </c>
      <c r="H42" s="36">
        <v>223</v>
      </c>
    </row>
    <row r="43" spans="2:8" ht="15.6" x14ac:dyDescent="0.3">
      <c r="B43" s="36">
        <v>9</v>
      </c>
      <c r="C43" s="36">
        <v>202</v>
      </c>
      <c r="D43" s="28">
        <v>18</v>
      </c>
      <c r="E43" s="36">
        <v>2</v>
      </c>
      <c r="F43" s="36">
        <v>5</v>
      </c>
      <c r="G43" s="28">
        <v>10</v>
      </c>
      <c r="H43" s="36">
        <v>237</v>
      </c>
    </row>
    <row r="44" spans="2:8" ht="15.6" x14ac:dyDescent="0.3">
      <c r="B44" s="36">
        <v>10</v>
      </c>
      <c r="C44" s="36">
        <v>180</v>
      </c>
      <c r="D44" s="28">
        <v>24</v>
      </c>
      <c r="E44" s="36">
        <v>9</v>
      </c>
      <c r="F44" s="36">
        <v>5</v>
      </c>
      <c r="G44" s="28">
        <v>9</v>
      </c>
      <c r="H44" s="36">
        <v>227</v>
      </c>
    </row>
    <row r="45" spans="2:8" ht="15.6" x14ac:dyDescent="0.3">
      <c r="B45" s="36">
        <v>11</v>
      </c>
      <c r="C45" s="36">
        <v>180</v>
      </c>
      <c r="D45" s="28">
        <v>19</v>
      </c>
      <c r="E45" s="36">
        <v>8</v>
      </c>
      <c r="F45" s="36">
        <v>2</v>
      </c>
      <c r="G45" s="28">
        <v>9</v>
      </c>
      <c r="H45" s="36">
        <v>218</v>
      </c>
    </row>
    <row r="46" spans="2:8" ht="15.6" x14ac:dyDescent="0.3">
      <c r="B46" s="36">
        <v>12</v>
      </c>
      <c r="C46" s="36">
        <v>168</v>
      </c>
      <c r="D46" s="28">
        <v>16</v>
      </c>
      <c r="E46" s="36">
        <v>5</v>
      </c>
      <c r="F46" s="36">
        <v>1</v>
      </c>
      <c r="G46" s="28">
        <v>12</v>
      </c>
      <c r="H46" s="36">
        <v>202</v>
      </c>
    </row>
    <row r="47" spans="2:8" ht="15.6" x14ac:dyDescent="0.3">
      <c r="B47" s="36">
        <v>13</v>
      </c>
      <c r="C47" s="36">
        <v>131</v>
      </c>
      <c r="D47" s="28">
        <v>12</v>
      </c>
      <c r="E47" s="36">
        <v>0</v>
      </c>
      <c r="F47" s="36">
        <v>4</v>
      </c>
      <c r="G47" s="28">
        <v>9</v>
      </c>
      <c r="H47" s="36">
        <v>156</v>
      </c>
    </row>
    <row r="48" spans="2:8" ht="15.6" x14ac:dyDescent="0.3">
      <c r="B48" s="36">
        <v>14</v>
      </c>
      <c r="C48" s="36">
        <v>56</v>
      </c>
      <c r="D48" s="28">
        <v>6</v>
      </c>
      <c r="E48" s="36">
        <v>0</v>
      </c>
      <c r="F48" s="36">
        <v>1</v>
      </c>
      <c r="G48" s="28">
        <v>2</v>
      </c>
      <c r="H48" s="36">
        <v>65</v>
      </c>
    </row>
    <row r="49" spans="2:8" ht="15.6" x14ac:dyDescent="0.3">
      <c r="B49" s="36">
        <v>15</v>
      </c>
      <c r="C49" s="36">
        <v>54</v>
      </c>
      <c r="D49" s="28">
        <v>6</v>
      </c>
      <c r="E49" s="36">
        <v>0</v>
      </c>
      <c r="F49" s="36">
        <v>2</v>
      </c>
      <c r="G49" s="28">
        <v>5</v>
      </c>
      <c r="H49" s="36">
        <v>67</v>
      </c>
    </row>
    <row r="50" spans="2:8" ht="15.6" x14ac:dyDescent="0.3">
      <c r="B50" s="36">
        <v>16</v>
      </c>
      <c r="C50" s="36">
        <v>41</v>
      </c>
      <c r="D50" s="28">
        <v>8</v>
      </c>
      <c r="E50" s="36">
        <v>0</v>
      </c>
      <c r="F50" s="36">
        <v>0</v>
      </c>
      <c r="G50" s="28">
        <v>2</v>
      </c>
      <c r="H50" s="36">
        <v>51</v>
      </c>
    </row>
    <row r="51" spans="2:8" ht="15.6" x14ac:dyDescent="0.3">
      <c r="B51" s="36">
        <v>17</v>
      </c>
      <c r="C51" s="36">
        <v>61</v>
      </c>
      <c r="D51" s="28">
        <v>10</v>
      </c>
      <c r="E51" s="36">
        <v>2</v>
      </c>
      <c r="F51" s="36">
        <v>0</v>
      </c>
      <c r="G51" s="28">
        <v>4</v>
      </c>
      <c r="H51" s="36">
        <v>77</v>
      </c>
    </row>
    <row r="52" spans="2:8" ht="15.6" x14ac:dyDescent="0.3">
      <c r="B52" s="36">
        <v>18</v>
      </c>
      <c r="C52" s="36">
        <v>38</v>
      </c>
      <c r="D52" s="28">
        <v>13</v>
      </c>
      <c r="E52" s="36">
        <v>2</v>
      </c>
      <c r="F52" s="36">
        <v>0</v>
      </c>
      <c r="G52" s="28">
        <v>3</v>
      </c>
      <c r="H52" s="36">
        <v>56</v>
      </c>
    </row>
    <row r="53" spans="2:8" ht="15.6" x14ac:dyDescent="0.3">
      <c r="B53" s="36">
        <v>19</v>
      </c>
      <c r="C53" s="36">
        <v>34</v>
      </c>
      <c r="D53" s="28">
        <v>4</v>
      </c>
      <c r="E53" s="36">
        <v>1</v>
      </c>
      <c r="F53" s="36">
        <v>0</v>
      </c>
      <c r="G53" s="28">
        <v>1</v>
      </c>
      <c r="H53" s="36">
        <v>40</v>
      </c>
    </row>
    <row r="54" spans="2:8" ht="15.6" x14ac:dyDescent="0.3">
      <c r="B54" s="36">
        <v>20</v>
      </c>
      <c r="C54" s="36">
        <v>19</v>
      </c>
      <c r="D54" s="28">
        <v>2</v>
      </c>
      <c r="E54" s="36">
        <v>2</v>
      </c>
      <c r="F54" s="36">
        <v>0</v>
      </c>
      <c r="G54" s="28">
        <v>6</v>
      </c>
      <c r="H54" s="36">
        <v>29</v>
      </c>
    </row>
    <row r="55" spans="2:8" ht="15.6" x14ac:dyDescent="0.3">
      <c r="B55" s="36">
        <v>21</v>
      </c>
      <c r="C55" s="36">
        <v>38</v>
      </c>
      <c r="D55" s="28">
        <v>11</v>
      </c>
      <c r="E55" s="36">
        <v>0</v>
      </c>
      <c r="F55" s="36">
        <v>0</v>
      </c>
      <c r="G55" s="28">
        <v>3</v>
      </c>
      <c r="H55" s="36">
        <v>52</v>
      </c>
    </row>
    <row r="56" spans="2:8" ht="15.6" x14ac:dyDescent="0.3">
      <c r="B56" s="36">
        <v>22</v>
      </c>
      <c r="C56" s="36">
        <v>25</v>
      </c>
      <c r="D56" s="28">
        <v>5</v>
      </c>
      <c r="E56" s="36">
        <v>0</v>
      </c>
      <c r="F56" s="36">
        <v>1</v>
      </c>
      <c r="G56" s="28">
        <v>3</v>
      </c>
      <c r="H56" s="36">
        <v>34</v>
      </c>
    </row>
    <row r="57" spans="2:8" ht="15.6" x14ac:dyDescent="0.3">
      <c r="B57" s="36">
        <v>23</v>
      </c>
      <c r="C57" s="36">
        <v>11</v>
      </c>
      <c r="D57" s="28">
        <v>3</v>
      </c>
      <c r="E57" s="36">
        <v>0</v>
      </c>
      <c r="F57" s="36">
        <v>1</v>
      </c>
      <c r="G57" s="28">
        <v>4</v>
      </c>
      <c r="H57" s="36">
        <v>19</v>
      </c>
    </row>
    <row r="58" spans="2:8" ht="15.6" x14ac:dyDescent="0.3">
      <c r="B58" s="36">
        <v>24</v>
      </c>
      <c r="C58" s="36">
        <v>13</v>
      </c>
      <c r="D58" s="28">
        <v>1</v>
      </c>
      <c r="E58" s="36">
        <v>0</v>
      </c>
      <c r="F58" s="36">
        <v>0</v>
      </c>
      <c r="G58" s="28">
        <v>1</v>
      </c>
      <c r="H58" s="36">
        <v>15</v>
      </c>
    </row>
    <row r="59" spans="2:8" ht="15.6" x14ac:dyDescent="0.3">
      <c r="B59" s="36">
        <v>25</v>
      </c>
      <c r="C59" s="36">
        <v>13</v>
      </c>
      <c r="D59" s="28">
        <v>3</v>
      </c>
      <c r="E59" s="36">
        <v>0</v>
      </c>
      <c r="F59" s="36">
        <v>2</v>
      </c>
      <c r="G59" s="28">
        <v>0</v>
      </c>
      <c r="H59" s="36">
        <v>18</v>
      </c>
    </row>
    <row r="60" spans="2:8" ht="15.6" x14ac:dyDescent="0.3">
      <c r="B60" s="42">
        <v>26</v>
      </c>
      <c r="C60" s="42">
        <v>3</v>
      </c>
      <c r="D60" s="32">
        <v>0</v>
      </c>
      <c r="E60" s="42">
        <v>0</v>
      </c>
      <c r="F60" s="42">
        <v>0</v>
      </c>
      <c r="G60" s="32">
        <v>0</v>
      </c>
      <c r="H60" s="42">
        <v>3</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Contents</vt:lpstr>
      <vt:lpstr>Figure_1__Pillar_1_epicurve</vt:lpstr>
      <vt:lpstr>Figure_2__Positivity_by_test</vt:lpstr>
      <vt:lpstr>Figure_3__Age_sex_pyramid</vt:lpstr>
      <vt:lpstr>Figure_2__Positivity_by_age</vt:lpstr>
      <vt:lpstr>Figure_3__Positivity_by_region</vt:lpstr>
      <vt:lpstr>Figure_4__Datamart_-_Flu</vt:lpstr>
      <vt:lpstr>Figure_5__Datamart_-_otherresp</vt:lpstr>
      <vt:lpstr>Figure_6__ARI_IncidentsEngland</vt:lpstr>
      <vt:lpstr>Figure_7__ARI_All_settings_Eng</vt:lpstr>
      <vt:lpstr>Figure_8__Primary_care</vt:lpstr>
      <vt:lpstr>Figure_11__Primary_care_swab</vt:lpstr>
      <vt:lpstr>Figure_12_Weekly_overall_COVID</vt:lpstr>
      <vt:lpstr>Figure_13__SARIWatch-hospagegrp</vt:lpstr>
      <vt:lpstr>Figure_14_Weekly_ICU_COVID</vt:lpstr>
      <vt:lpstr>Figure_15_Weekly_overall_fluIC_</vt:lpstr>
      <vt:lpstr>Figure_16__SARIWatch-ICUHDUflu</vt:lpstr>
      <vt:lpstr>Figure_17__SARIWatch-RSV-agegrp</vt:lpstr>
      <vt:lpstr>Figure_18__All_Data_Sequenced</vt:lpstr>
      <vt:lpstr>Figure_19__COVID_Vac_Uptake</vt:lpstr>
      <vt:lpstr>18+ Deaths Jan01-May22</vt:lpstr>
      <vt:lpstr>18+ Deaths Apr21-May23</vt:lpstr>
      <vt:lpstr>COVID_Vac_Age_Sex</vt:lpstr>
      <vt:lpstr>COVID_Vac_Ethnicity75+</vt:lpstr>
      <vt:lpstr>Recency_region_age</vt:lpstr>
      <vt:lpstr>Recency_by_ethnicity_and_Age</vt:lpstr>
      <vt:lpstr>Recency_by_IMD_and_Age</vt:lpstr>
      <vt:lpstr>Supplem_5__Positivity_by_sex</vt:lpstr>
      <vt:lpstr>Supplem_6__Case_rates_by_region</vt:lpstr>
      <vt:lpstr>Supplem_7__Incidence-ethnicity</vt:lpstr>
      <vt:lpstr>Supplem_8__Incidence-age-reg_P1</vt:lpstr>
      <vt:lpstr>Supplem_9__Incidence-eth-reg_P1</vt:lpstr>
      <vt:lpstr>Supplem_10__IMD_Case_rates_P1</vt:lpstr>
      <vt:lpstr>Supple_12__Datamart_-_Flu_Age_%</vt:lpstr>
      <vt:lpstr>Supple_13__Datamart_-_Flu_reg_%</vt:lpstr>
      <vt:lpstr>Supple_14__Datamart_-_RSV</vt:lpstr>
      <vt:lpstr>Supple_15__Datamart_-_RSV_Age_%</vt:lpstr>
      <vt:lpstr>Supple_16__Datamart_-_RSV_reg_%</vt:lpstr>
      <vt:lpstr>Supple_18__Google_COVID-19</vt:lpstr>
      <vt:lpstr>Supple_20__Flu_detector</vt:lpstr>
      <vt:lpstr>Supple_22__SARIWatch-hosp_Regio</vt:lpstr>
      <vt:lpstr>Supple_23&amp;24__SARIWatch-ICU_Reg</vt:lpstr>
      <vt:lpstr>Supple_25&amp;26__SARIWatch-ICUage</vt:lpstr>
      <vt:lpstr>Supplem_27__SARIwatch-hospagere</vt:lpstr>
      <vt:lpstr>Supplem_28__SARIWatch-hospet</vt:lpstr>
      <vt:lpstr>Supplem_29__SARIWatch-ICUeth</vt:lpstr>
      <vt:lpstr>Supple_31__SARIWatch-ECMO</vt:lpstr>
      <vt:lpstr>Supplem_33___Sequence_Coverage_</vt:lpstr>
      <vt:lpstr>Supple_41__COVID_Vac_Eth_75+</vt:lpstr>
      <vt:lpstr>Figure_23__ARI_Work_Settings</vt:lpstr>
      <vt:lpstr>Figure_24__ARI_Food</vt:lpstr>
      <vt:lpstr>Supplem_15__Age_Sex_Hosp</vt:lpstr>
      <vt:lpstr>Supplem_16__Age_Sex_ICU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Weekly national Influenza and COVID-19 report</dc:title>
  <dc:subject>flu; COVID-19</dc:subject>
  <dc:creator>UKHSA;thenobodywhoknowseverybody</dc:creator>
  <cp:lastModifiedBy>Ben Bornstein</cp:lastModifiedBy>
  <cp:lastPrinted>2022-06-08T16:11:42Z</cp:lastPrinted>
  <dcterms:created xsi:type="dcterms:W3CDTF">2018-08-09T16:33:21Z</dcterms:created>
  <dcterms:modified xsi:type="dcterms:W3CDTF">2023-10-01T00:48:37Z</dcterms:modified>
</cp:coreProperties>
</file>